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dor\Desktop\Entrega Tesis\Thesis\Thesis Triangle Ibarra\"/>
    </mc:Choice>
  </mc:AlternateContent>
  <bookViews>
    <workbookView xWindow="0" yWindow="0" windowWidth="20490" windowHeight="7365" tabRatio="747" firstSheet="2" activeTab="10"/>
  </bookViews>
  <sheets>
    <sheet name="ALL" sheetId="1" r:id="rId1"/>
    <sheet name="BUS" sheetId="2" r:id="rId2"/>
    <sheet name="CAR" sheetId="3" r:id="rId3"/>
    <sheet name="MACHINERY" sheetId="4" r:id="rId4"/>
    <sheet name="MOTO" sheetId="5" r:id="rId5"/>
    <sheet name="OTHER" sheetId="6" r:id="rId6"/>
    <sheet name="TAXI" sheetId="7" r:id="rId7"/>
    <sheet name="TRAILER" sheetId="8" r:id="rId8"/>
    <sheet name="TRUCK" sheetId="9" r:id="rId9"/>
    <sheet name="DATA" sheetId="10" r:id="rId10"/>
    <sheet name="IBARRA-GYE" sheetId="11" r:id="rId11"/>
  </sheets>
  <calcPr calcId="152511"/>
</workbook>
</file>

<file path=xl/calcChain.xml><?xml version="1.0" encoding="utf-8"?>
<calcChain xmlns="http://schemas.openxmlformats.org/spreadsheetml/2006/main">
  <c r="P147" i="11" l="1"/>
  <c r="R158" i="11"/>
  <c r="Q158" i="11"/>
  <c r="P158" i="11"/>
  <c r="O158" i="11"/>
  <c r="N158" i="11"/>
  <c r="R157" i="11"/>
  <c r="Q157" i="11"/>
  <c r="P157" i="11"/>
  <c r="O157" i="11"/>
  <c r="N157" i="11"/>
  <c r="R156" i="11"/>
  <c r="Q156" i="11"/>
  <c r="P156" i="11"/>
  <c r="O156" i="11"/>
  <c r="N156" i="11"/>
  <c r="R155" i="11"/>
  <c r="Q155" i="11"/>
  <c r="P155" i="11"/>
  <c r="O155" i="11"/>
  <c r="N155" i="11"/>
  <c r="R154" i="11"/>
  <c r="Q154" i="11"/>
  <c r="P154" i="11"/>
  <c r="O154" i="11"/>
  <c r="N154" i="11"/>
  <c r="R153" i="11"/>
  <c r="Q153" i="11"/>
  <c r="P153" i="11"/>
  <c r="O153" i="11"/>
  <c r="N153" i="11"/>
  <c r="R152" i="11"/>
  <c r="Q152" i="11"/>
  <c r="P152" i="11"/>
  <c r="O152" i="11"/>
  <c r="N152" i="11"/>
  <c r="R151" i="11"/>
  <c r="Q151" i="11"/>
  <c r="P151" i="11"/>
  <c r="O151" i="11"/>
  <c r="N151" i="11"/>
  <c r="S148" i="11"/>
  <c r="R148" i="11"/>
  <c r="Q148" i="11"/>
  <c r="P148" i="11"/>
  <c r="O148" i="11"/>
  <c r="N148" i="11"/>
  <c r="S147" i="11"/>
  <c r="R147" i="11"/>
  <c r="Q147" i="11"/>
  <c r="O147" i="11"/>
  <c r="N147" i="11"/>
  <c r="S146" i="11"/>
  <c r="R146" i="11"/>
  <c r="Q146" i="11"/>
  <c r="P146" i="11"/>
  <c r="O146" i="11"/>
  <c r="N146" i="11"/>
  <c r="S145" i="11"/>
  <c r="R145" i="11"/>
  <c r="Q145" i="11"/>
  <c r="P145" i="11"/>
  <c r="O145" i="11"/>
  <c r="N145" i="11"/>
  <c r="S144" i="11"/>
  <c r="R144" i="11"/>
  <c r="Q144" i="11"/>
  <c r="P144" i="11"/>
  <c r="O144" i="11"/>
  <c r="N144" i="11"/>
  <c r="S143" i="11"/>
  <c r="R143" i="11"/>
  <c r="Q143" i="11"/>
  <c r="P143" i="11"/>
  <c r="O143" i="11"/>
  <c r="N143" i="11"/>
  <c r="S142" i="11"/>
  <c r="R142" i="11"/>
  <c r="Q142" i="11"/>
  <c r="P142" i="11"/>
  <c r="O142" i="11"/>
  <c r="N142" i="11"/>
  <c r="S141" i="11"/>
  <c r="R141" i="11"/>
  <c r="Q141" i="11"/>
  <c r="P141" i="11"/>
  <c r="O141" i="11"/>
  <c r="N141" i="11"/>
  <c r="R68" i="11"/>
  <c r="R69" i="11"/>
  <c r="R70" i="11"/>
  <c r="R71" i="11"/>
  <c r="R72" i="11"/>
  <c r="R73" i="11"/>
  <c r="R74" i="11"/>
  <c r="Q68" i="11"/>
  <c r="Q69" i="11"/>
  <c r="Q70" i="11"/>
  <c r="Q71" i="11"/>
  <c r="Q72" i="11"/>
  <c r="Q73" i="11"/>
  <c r="Q74" i="11"/>
  <c r="P68" i="11"/>
  <c r="P69" i="11"/>
  <c r="P70" i="11"/>
  <c r="P71" i="11"/>
  <c r="P72" i="11"/>
  <c r="P73" i="11"/>
  <c r="P74" i="11"/>
  <c r="O68" i="11"/>
  <c r="O69" i="11"/>
  <c r="O70" i="11"/>
  <c r="O71" i="11"/>
  <c r="O72" i="11"/>
  <c r="O73" i="11"/>
  <c r="O74" i="11"/>
  <c r="O67" i="11"/>
  <c r="P67" i="11"/>
  <c r="Q67" i="11"/>
  <c r="R67" i="11"/>
  <c r="N68" i="11"/>
  <c r="N69" i="11"/>
  <c r="N70" i="11"/>
  <c r="N71" i="11"/>
  <c r="N72" i="11"/>
  <c r="N73" i="11"/>
  <c r="N74" i="11"/>
  <c r="N67" i="11"/>
  <c r="S57" i="11"/>
  <c r="S58" i="11"/>
  <c r="S59" i="11"/>
  <c r="S60" i="11"/>
  <c r="S61" i="11"/>
  <c r="S62" i="11"/>
  <c r="S63" i="11"/>
  <c r="R57" i="11"/>
  <c r="R58" i="11"/>
  <c r="R59" i="11"/>
  <c r="R60" i="11"/>
  <c r="R61" i="11"/>
  <c r="R62" i="11"/>
  <c r="R63" i="11"/>
  <c r="Q57" i="11"/>
  <c r="Q58" i="11"/>
  <c r="Q59" i="11"/>
  <c r="Q60" i="11"/>
  <c r="Q61" i="11"/>
  <c r="Q62" i="11"/>
  <c r="Q63" i="11"/>
  <c r="P57" i="11"/>
  <c r="P58" i="11"/>
  <c r="P59" i="11"/>
  <c r="P60" i="11"/>
  <c r="P61" i="11"/>
  <c r="P62" i="11"/>
  <c r="P63" i="11"/>
  <c r="O57" i="11"/>
  <c r="O58" i="11"/>
  <c r="O59" i="11"/>
  <c r="O60" i="11"/>
  <c r="O61" i="11"/>
  <c r="O62" i="11"/>
  <c r="O63" i="11"/>
  <c r="O56" i="11"/>
  <c r="P56" i="11"/>
  <c r="Q56" i="11"/>
  <c r="R56" i="11"/>
  <c r="S56" i="11"/>
  <c r="N57" i="11"/>
  <c r="N58" i="11"/>
  <c r="N59" i="11"/>
  <c r="N60" i="11"/>
  <c r="N61" i="11"/>
  <c r="N62" i="11"/>
  <c r="N63" i="11"/>
  <c r="N56" i="11"/>
  <c r="I56" i="10" l="1"/>
  <c r="I55" i="10"/>
  <c r="I53" i="10"/>
  <c r="I54" i="10"/>
  <c r="I52" i="10"/>
  <c r="I51" i="10"/>
  <c r="I50" i="10"/>
  <c r="I49" i="10"/>
  <c r="H56" i="10"/>
  <c r="H55" i="10"/>
  <c r="H54" i="10"/>
  <c r="H53" i="10"/>
  <c r="H51" i="10"/>
  <c r="H52" i="10"/>
  <c r="H50" i="10"/>
  <c r="H49" i="10"/>
  <c r="G56" i="10"/>
  <c r="G55" i="10"/>
  <c r="G54" i="10"/>
  <c r="G53" i="10"/>
  <c r="G52" i="10"/>
  <c r="G51" i="10"/>
  <c r="G50" i="10"/>
  <c r="G49" i="10"/>
  <c r="F54" i="10"/>
  <c r="F53" i="10"/>
  <c r="F52" i="10"/>
  <c r="F51" i="10"/>
  <c r="F50" i="10"/>
  <c r="F49" i="10"/>
  <c r="E56" i="10"/>
  <c r="E54" i="10"/>
  <c r="E55" i="10"/>
  <c r="E53" i="10"/>
  <c r="E52" i="10"/>
  <c r="E51" i="10"/>
  <c r="E50" i="10"/>
  <c r="E49" i="10"/>
  <c r="D56" i="10"/>
  <c r="D55" i="10"/>
  <c r="D54" i="10"/>
  <c r="D53" i="10"/>
  <c r="D52" i="10"/>
  <c r="D51" i="10"/>
  <c r="D50" i="10"/>
  <c r="D49" i="10"/>
  <c r="I38" i="10"/>
  <c r="D38" i="10"/>
  <c r="I45" i="10"/>
  <c r="I44" i="10"/>
  <c r="I43" i="10"/>
  <c r="I42" i="10"/>
  <c r="F63" i="10" s="1"/>
  <c r="L63" i="10" s="1"/>
  <c r="I41" i="10"/>
  <c r="I40" i="10"/>
  <c r="I39" i="10"/>
  <c r="H45" i="10"/>
  <c r="H44" i="10"/>
  <c r="H43" i="10"/>
  <c r="H64" i="10" s="1"/>
  <c r="N64" i="10" s="1"/>
  <c r="H42" i="10"/>
  <c r="H41" i="10"/>
  <c r="H40" i="10"/>
  <c r="H39" i="10"/>
  <c r="H38" i="10"/>
  <c r="G45" i="10"/>
  <c r="G66" i="10" s="1"/>
  <c r="M66" i="10" s="1"/>
  <c r="G44" i="10"/>
  <c r="G43" i="10"/>
  <c r="G42" i="10"/>
  <c r="G41" i="10"/>
  <c r="G40" i="10"/>
  <c r="G39" i="10"/>
  <c r="G38" i="10"/>
  <c r="F43" i="10"/>
  <c r="F64" i="10" s="1"/>
  <c r="L64" i="10" s="1"/>
  <c r="F42" i="10"/>
  <c r="F41" i="10"/>
  <c r="F40" i="10"/>
  <c r="F39" i="10"/>
  <c r="F60" i="10" s="1"/>
  <c r="L60" i="10" s="1"/>
  <c r="F38" i="10"/>
  <c r="E45" i="10"/>
  <c r="E44" i="10"/>
  <c r="E43" i="10"/>
  <c r="E64" i="10" s="1"/>
  <c r="K64" i="10" s="1"/>
  <c r="E42" i="10"/>
  <c r="E41" i="10"/>
  <c r="E40" i="10"/>
  <c r="E39" i="10"/>
  <c r="E60" i="10" s="1"/>
  <c r="K60" i="10" s="1"/>
  <c r="E38" i="10"/>
  <c r="D45" i="10"/>
  <c r="D43" i="10"/>
  <c r="D44" i="10"/>
  <c r="D65" i="10" s="1"/>
  <c r="J65" i="10" s="1"/>
  <c r="D42" i="10"/>
  <c r="D41" i="10"/>
  <c r="D40" i="10"/>
  <c r="D39" i="10"/>
  <c r="D60" i="10" s="1"/>
  <c r="J60" i="10" s="1"/>
  <c r="Y75" i="6"/>
  <c r="F66" i="10"/>
  <c r="L66" i="10" s="1"/>
  <c r="H65" i="10"/>
  <c r="N65" i="10" s="1"/>
  <c r="F62" i="10"/>
  <c r="L62" i="10" s="1"/>
  <c r="H61" i="10"/>
  <c r="N61" i="10" s="1"/>
  <c r="D61" i="10"/>
  <c r="J61" i="10" s="1"/>
  <c r="H66" i="10"/>
  <c r="N66" i="10" s="1"/>
  <c r="E66" i="10"/>
  <c r="K66" i="10" s="1"/>
  <c r="D66" i="10"/>
  <c r="J66" i="10" s="1"/>
  <c r="F65" i="10"/>
  <c r="L65" i="10" s="1"/>
  <c r="G65" i="10"/>
  <c r="M65" i="10" s="1"/>
  <c r="D64" i="10"/>
  <c r="J64" i="10" s="1"/>
  <c r="G63" i="10"/>
  <c r="M63" i="10" s="1"/>
  <c r="E62" i="10"/>
  <c r="K62" i="10" s="1"/>
  <c r="D62" i="10"/>
  <c r="J62" i="10" s="1"/>
  <c r="G61" i="10"/>
  <c r="M61" i="10" s="1"/>
  <c r="F61" i="10"/>
  <c r="L61" i="10" s="1"/>
  <c r="E61" i="10"/>
  <c r="K61" i="10" s="1"/>
  <c r="H60" i="10"/>
  <c r="N60" i="10" s="1"/>
  <c r="H33" i="10"/>
  <c r="G33" i="10"/>
  <c r="F33" i="10"/>
  <c r="E33" i="10"/>
  <c r="D33" i="10"/>
  <c r="H32" i="10"/>
  <c r="G32" i="10"/>
  <c r="F32" i="10"/>
  <c r="E32" i="10"/>
  <c r="D32" i="10"/>
  <c r="H31" i="10"/>
  <c r="G31" i="10"/>
  <c r="F31" i="10"/>
  <c r="E31" i="10"/>
  <c r="D31" i="10"/>
  <c r="H30" i="10"/>
  <c r="G30" i="10"/>
  <c r="F30" i="10"/>
  <c r="E30" i="10"/>
  <c r="D30" i="10"/>
  <c r="H29" i="10"/>
  <c r="G29" i="10"/>
  <c r="F29" i="10"/>
  <c r="E29" i="10"/>
  <c r="D29" i="10"/>
  <c r="H28" i="10"/>
  <c r="G28" i="10"/>
  <c r="F28" i="10"/>
  <c r="E28" i="10"/>
  <c r="D28" i="10"/>
  <c r="H27" i="10"/>
  <c r="G27" i="10"/>
  <c r="F27" i="10"/>
  <c r="E27" i="10"/>
  <c r="D27" i="10"/>
  <c r="V12" i="10"/>
  <c r="T12" i="10"/>
  <c r="S12" i="10"/>
  <c r="R12" i="10"/>
  <c r="Q12" i="10"/>
  <c r="P12" i="10"/>
  <c r="O12" i="10"/>
  <c r="V11" i="10"/>
  <c r="T11" i="10"/>
  <c r="S11" i="10"/>
  <c r="R11" i="10"/>
  <c r="Q11" i="10"/>
  <c r="P11" i="10"/>
  <c r="O11" i="10"/>
  <c r="V10" i="10"/>
  <c r="T10" i="10"/>
  <c r="S10" i="10"/>
  <c r="R10" i="10"/>
  <c r="Q10" i="10"/>
  <c r="P10" i="10"/>
  <c r="O10" i="10"/>
  <c r="V9" i="10"/>
  <c r="T9" i="10"/>
  <c r="S9" i="10"/>
  <c r="R9" i="10"/>
  <c r="Q9" i="10"/>
  <c r="P9" i="10"/>
  <c r="O9" i="10"/>
  <c r="V8" i="10"/>
  <c r="T8" i="10"/>
  <c r="S8" i="10"/>
  <c r="R8" i="10"/>
  <c r="Q8" i="10"/>
  <c r="P8" i="10"/>
  <c r="O8" i="10"/>
  <c r="V7" i="10"/>
  <c r="T7" i="10"/>
  <c r="S7" i="10"/>
  <c r="R7" i="10"/>
  <c r="Q7" i="10"/>
  <c r="P7" i="10"/>
  <c r="O7" i="10"/>
  <c r="V6" i="10"/>
  <c r="T6" i="10"/>
  <c r="S6" i="10"/>
  <c r="R6" i="10"/>
  <c r="Q6" i="10"/>
  <c r="P6" i="10"/>
  <c r="O6" i="10"/>
  <c r="T5" i="10"/>
  <c r="S5" i="10"/>
  <c r="R5" i="10"/>
  <c r="Q5" i="10"/>
  <c r="P5" i="10"/>
  <c r="O5" i="10"/>
  <c r="Y164" i="9"/>
  <c r="P164" i="9"/>
  <c r="P14" i="8"/>
  <c r="Y756" i="7"/>
  <c r="P756" i="7"/>
  <c r="X281" i="5"/>
  <c r="W10" i="4"/>
  <c r="AA10" i="4"/>
  <c r="W2594" i="3"/>
  <c r="AA2594" i="3"/>
  <c r="W143" i="2"/>
  <c r="AA143" i="2"/>
  <c r="AA161" i="9"/>
  <c r="AA164" i="9" s="1"/>
  <c r="Z161" i="9"/>
  <c r="Z164" i="9" s="1"/>
  <c r="Y161" i="9"/>
  <c r="X161" i="9"/>
  <c r="X164" i="9" s="1"/>
  <c r="W161" i="9"/>
  <c r="W164" i="9" s="1"/>
  <c r="V161" i="9"/>
  <c r="V164" i="9" s="1"/>
  <c r="P161" i="9"/>
  <c r="K161" i="9"/>
  <c r="K164" i="9" s="1"/>
  <c r="AA11" i="8"/>
  <c r="AA14" i="8" s="1"/>
  <c r="Z11" i="8"/>
  <c r="Z14" i="8" s="1"/>
  <c r="Y11" i="8"/>
  <c r="Y14" i="8" s="1"/>
  <c r="X11" i="8"/>
  <c r="X14" i="8" s="1"/>
  <c r="W11" i="8"/>
  <c r="W14" i="8" s="1"/>
  <c r="V11" i="8"/>
  <c r="V14" i="8" s="1"/>
  <c r="P11" i="8"/>
  <c r="K11" i="8"/>
  <c r="K14" i="8" s="1"/>
  <c r="AA753" i="7"/>
  <c r="AA756" i="7" s="1"/>
  <c r="Z753" i="7"/>
  <c r="Z756" i="7" s="1"/>
  <c r="Y753" i="7"/>
  <c r="X753" i="7"/>
  <c r="X756" i="7" s="1"/>
  <c r="W753" i="7"/>
  <c r="W756" i="7" s="1"/>
  <c r="V753" i="7"/>
  <c r="V756" i="7" s="1"/>
  <c r="P753" i="7"/>
  <c r="K753" i="7"/>
  <c r="K756" i="7" s="1"/>
  <c r="AA72" i="6"/>
  <c r="AA75" i="6" s="1"/>
  <c r="Z72" i="6"/>
  <c r="Z75" i="6" s="1"/>
  <c r="Y72" i="6"/>
  <c r="X72" i="6"/>
  <c r="X75" i="6" s="1"/>
  <c r="W72" i="6"/>
  <c r="W75" i="6" s="1"/>
  <c r="V72" i="6"/>
  <c r="V75" i="6" s="1"/>
  <c r="P72" i="6"/>
  <c r="P75" i="6" s="1"/>
  <c r="K72" i="6"/>
  <c r="K75" i="6" s="1"/>
  <c r="AA278" i="5"/>
  <c r="AA281" i="5" s="1"/>
  <c r="Z278" i="5"/>
  <c r="Z281" i="5" s="1"/>
  <c r="Y278" i="5"/>
  <c r="Y281" i="5" s="1"/>
  <c r="X278" i="5"/>
  <c r="W278" i="5"/>
  <c r="W281" i="5" s="1"/>
  <c r="V278" i="5"/>
  <c r="V281" i="5" s="1"/>
  <c r="P278" i="5"/>
  <c r="P281" i="5" s="1"/>
  <c r="K278" i="5"/>
  <c r="K281" i="5" s="1"/>
  <c r="AA7" i="4"/>
  <c r="Z7" i="4"/>
  <c r="Z10" i="4" s="1"/>
  <c r="Y7" i="4"/>
  <c r="Y10" i="4" s="1"/>
  <c r="X7" i="4"/>
  <c r="X10" i="4" s="1"/>
  <c r="W7" i="4"/>
  <c r="V7" i="4"/>
  <c r="V10" i="4" s="1"/>
  <c r="P7" i="4"/>
  <c r="P10" i="4" s="1"/>
  <c r="K7" i="4"/>
  <c r="K10" i="4" s="1"/>
  <c r="AA2591" i="3"/>
  <c r="Z2591" i="3"/>
  <c r="Z2594" i="3" s="1"/>
  <c r="Y2591" i="3"/>
  <c r="Y2594" i="3" s="1"/>
  <c r="X2591" i="3"/>
  <c r="X2594" i="3" s="1"/>
  <c r="W2591" i="3"/>
  <c r="V2591" i="3"/>
  <c r="V2594" i="3" s="1"/>
  <c r="P2591" i="3"/>
  <c r="P2594" i="3" s="1"/>
  <c r="K2591" i="3"/>
  <c r="K2594" i="3" s="1"/>
  <c r="AA140" i="2"/>
  <c r="Z140" i="2"/>
  <c r="Z143" i="2" s="1"/>
  <c r="Y140" i="2"/>
  <c r="Y143" i="2" s="1"/>
  <c r="X140" i="2"/>
  <c r="X143" i="2" s="1"/>
  <c r="W140" i="2"/>
  <c r="V140" i="2"/>
  <c r="V143" i="2" s="1"/>
  <c r="P140" i="2"/>
  <c r="P143" i="2" s="1"/>
  <c r="K140" i="2"/>
  <c r="K143" i="2" s="1"/>
  <c r="W3978" i="1"/>
  <c r="X3978" i="1"/>
  <c r="X3981" i="1" s="1"/>
  <c r="Y3978" i="1"/>
  <c r="Z3978" i="1"/>
  <c r="Z3981" i="1" s="1"/>
  <c r="AA3978" i="1"/>
  <c r="AA3981" i="1" s="1"/>
  <c r="V3978" i="1"/>
  <c r="V3981" i="1" s="1"/>
  <c r="W3981" i="1"/>
  <c r="Y3981" i="1"/>
  <c r="P3978" i="1"/>
  <c r="P3981" i="1" s="1"/>
  <c r="K3978" i="1"/>
  <c r="K3981" i="1" s="1"/>
  <c r="H63" i="10" l="1"/>
  <c r="N63" i="10" s="1"/>
  <c r="E63" i="10"/>
  <c r="K63" i="10" s="1"/>
  <c r="D63" i="10"/>
  <c r="J63" i="10" s="1"/>
  <c r="G60" i="10"/>
  <c r="M60" i="10" s="1"/>
  <c r="G62" i="10"/>
  <c r="M62" i="10" s="1"/>
  <c r="G64" i="10"/>
  <c r="M64" i="10" s="1"/>
  <c r="E65" i="10"/>
  <c r="K65" i="10" s="1"/>
  <c r="H62" i="10"/>
  <c r="N62" i="10" s="1"/>
</calcChain>
</file>

<file path=xl/connections.xml><?xml version="1.0" encoding="utf-8"?>
<connections xmlns="http://schemas.openxmlformats.org/spreadsheetml/2006/main">
  <connection id="1" name="2021-06-18-23-10-31TripInfo" type="4" refreshedVersion="0" background="1">
    <webPr xml="1" sourceData="1" url="C:\Users\Administrador\Desktop\Thesis Triangle Ibarra\2021-06-18-23-10-31TripInfo.xml" htmlTables="1" htmlFormat="all"/>
  </connection>
</connections>
</file>

<file path=xl/sharedStrings.xml><?xml version="1.0" encoding="utf-8"?>
<sst xmlns="http://schemas.openxmlformats.org/spreadsheetml/2006/main" count="40614" uniqueCount="8258">
  <si>
    <t>id</t>
  </si>
  <si>
    <t>depart</t>
  </si>
  <si>
    <t>departLane</t>
  </si>
  <si>
    <t>departPos</t>
  </si>
  <si>
    <t>departSpeed</t>
  </si>
  <si>
    <t>departDelay</t>
  </si>
  <si>
    <t>arrival</t>
  </si>
  <si>
    <t>arrivalLane</t>
  </si>
  <si>
    <t>arrivalPos</t>
  </si>
  <si>
    <t>arrivalSpeed</t>
  </si>
  <si>
    <t>duration</t>
  </si>
  <si>
    <t>routeLength</t>
  </si>
  <si>
    <t>waitingTime</t>
  </si>
  <si>
    <t>waitingCount</t>
  </si>
  <si>
    <t>stopTime</t>
  </si>
  <si>
    <t>timeLoss</t>
  </si>
  <si>
    <t>rerouteNo</t>
  </si>
  <si>
    <t>devices</t>
  </si>
  <si>
    <t>vType</t>
  </si>
  <si>
    <t>speedFactor</t>
  </si>
  <si>
    <t>vaporized</t>
  </si>
  <si>
    <t>CO_abs</t>
  </si>
  <si>
    <t>CO2_abs</t>
  </si>
  <si>
    <t>HC_abs</t>
  </si>
  <si>
    <t>PMx_abs</t>
  </si>
  <si>
    <t>NOx_abs</t>
  </si>
  <si>
    <t>fuel_abs</t>
  </si>
  <si>
    <t>electricity_abs</t>
  </si>
  <si>
    <t>a28b1a.0</t>
  </si>
  <si>
    <t>a28e1a.0</t>
  </si>
  <si>
    <t>a37b1a.0</t>
  </si>
  <si>
    <t>a28b1c.0</t>
  </si>
  <si>
    <t>a23b1a.0</t>
  </si>
  <si>
    <t>a23e1c.0</t>
  </si>
  <si>
    <t>a33b1a.0</t>
  </si>
  <si>
    <t>18g1c.0</t>
  </si>
  <si>
    <t>a28g1.0</t>
  </si>
  <si>
    <t>58b1a.0</t>
  </si>
  <si>
    <t>a37e1b.0</t>
  </si>
  <si>
    <t>a23b1a.1</t>
  </si>
  <si>
    <t>a37d1a.0</t>
  </si>
  <si>
    <t>a33b1a.1</t>
  </si>
  <si>
    <t>15b1a.0</t>
  </si>
  <si>
    <t>58b1a.2</t>
  </si>
  <si>
    <t>15e1.0</t>
  </si>
  <si>
    <t>a23d1a.0</t>
  </si>
  <si>
    <t>a23e1a.0</t>
  </si>
  <si>
    <t>a37b1a.1</t>
  </si>
  <si>
    <t>a23b1c.0</t>
  </si>
  <si>
    <t>58b1a.1</t>
  </si>
  <si>
    <t>a33d1a.0</t>
  </si>
  <si>
    <t>51b1a.0</t>
  </si>
  <si>
    <t>51e1b.0</t>
  </si>
  <si>
    <t>a33b1a.2</t>
  </si>
  <si>
    <t>a28b1a.1</t>
  </si>
  <si>
    <t>32b1a.0</t>
  </si>
  <si>
    <t>a23b1a.2</t>
  </si>
  <si>
    <t>38b1a.0</t>
  </si>
  <si>
    <t>58b1a.4</t>
  </si>
  <si>
    <t>58b1a.5</t>
  </si>
  <si>
    <t>a33e1a.0</t>
  </si>
  <si>
    <t>8a1.0</t>
  </si>
  <si>
    <t>a33b1a.3</t>
  </si>
  <si>
    <t>38e1a.0</t>
  </si>
  <si>
    <t>a23b1a.3</t>
  </si>
  <si>
    <t>8b1c.0</t>
  </si>
  <si>
    <t>0b1a.1</t>
  </si>
  <si>
    <t>34b1a.0</t>
  </si>
  <si>
    <t>59b1.0</t>
  </si>
  <si>
    <t>0b1a.0</t>
  </si>
  <si>
    <t>18b1a.0</t>
  </si>
  <si>
    <t>0d1.0</t>
  </si>
  <si>
    <t>58b1a.6</t>
  </si>
  <si>
    <t>0b1c.0</t>
  </si>
  <si>
    <t>0g2.0</t>
  </si>
  <si>
    <t>58b1a.7</t>
  </si>
  <si>
    <t>40b1a.0</t>
  </si>
  <si>
    <t>0b1a.2</t>
  </si>
  <si>
    <t>8b1a.0</t>
  </si>
  <si>
    <t>32e1a.0</t>
  </si>
  <si>
    <t>a28b1a.2</t>
  </si>
  <si>
    <t>33b1a.0</t>
  </si>
  <si>
    <t>58b1a.3</t>
  </si>
  <si>
    <t>0e1.0</t>
  </si>
  <si>
    <t>18e1d.0</t>
  </si>
  <si>
    <t>22b1a.0</t>
  </si>
  <si>
    <t>a33b1a.4</t>
  </si>
  <si>
    <t>59e1b.0</t>
  </si>
  <si>
    <t>0b1e.0</t>
  </si>
  <si>
    <t>58b1a.8</t>
  </si>
  <si>
    <t>32a1a.0</t>
  </si>
  <si>
    <t>a37b1a.3</t>
  </si>
  <si>
    <t>17b1d.0</t>
  </si>
  <si>
    <t>40e1b.0</t>
  </si>
  <si>
    <t>8d1.0</t>
  </si>
  <si>
    <t>50b1a.0</t>
  </si>
  <si>
    <t>a37b1a.2</t>
  </si>
  <si>
    <t>a28b1a.3</t>
  </si>
  <si>
    <t>1e1.0</t>
  </si>
  <si>
    <t>17e1a.0</t>
  </si>
  <si>
    <t>a23e1a.1</t>
  </si>
  <si>
    <t>24b1e1.0</t>
  </si>
  <si>
    <t>a23b1a.4</t>
  </si>
  <si>
    <t>a37b1a.4</t>
  </si>
  <si>
    <t>a28b1a.4</t>
  </si>
  <si>
    <t>58b1a.10</t>
  </si>
  <si>
    <t>11e1a.0</t>
  </si>
  <si>
    <t>a28a1a.0</t>
  </si>
  <si>
    <t>56b1a.0</t>
  </si>
  <si>
    <t>56e1c.0</t>
  </si>
  <si>
    <t>24b1e1.1</t>
  </si>
  <si>
    <t>a33g1</t>
  </si>
  <si>
    <t>22e1a.0</t>
  </si>
  <si>
    <t>58b1a.9</t>
  </si>
  <si>
    <t>58b1a.11</t>
  </si>
  <si>
    <t>a23c1c.0</t>
  </si>
  <si>
    <t>a23b1c.1</t>
  </si>
  <si>
    <t>a37b1a.5</t>
  </si>
  <si>
    <t>2b1a.0</t>
  </si>
  <si>
    <t>a23b1a.5</t>
  </si>
  <si>
    <t>a37e1b.1</t>
  </si>
  <si>
    <t>a33b1a.5</t>
  </si>
  <si>
    <t>a33b1a.6</t>
  </si>
  <si>
    <t>39b1a.0</t>
  </si>
  <si>
    <t>16b1a.0</t>
  </si>
  <si>
    <t>a37b1c.0</t>
  </si>
  <si>
    <t>a28b1c.1</t>
  </si>
  <si>
    <t>21b1a.0</t>
  </si>
  <si>
    <t>24e1c.0</t>
  </si>
  <si>
    <t>a37e1e.0</t>
  </si>
  <si>
    <t>2b1a.1</t>
  </si>
  <si>
    <t>29d1a.0</t>
  </si>
  <si>
    <t>32b1a.1</t>
  </si>
  <si>
    <t>1b1c.0</t>
  </si>
  <si>
    <t>1b1a.0</t>
  </si>
  <si>
    <t>58b1a.13</t>
  </si>
  <si>
    <t>32e1a.1</t>
  </si>
  <si>
    <t>9e1a.0</t>
  </si>
  <si>
    <t>58b1a.12</t>
  </si>
  <si>
    <t>29e1a.0</t>
  </si>
  <si>
    <t>45b1a.0</t>
  </si>
  <si>
    <t>a28b1a.5</t>
  </si>
  <si>
    <t>8b1a.1</t>
  </si>
  <si>
    <t>8b1a.4</t>
  </si>
  <si>
    <t>41b1a.0</t>
  </si>
  <si>
    <t>39e1.0</t>
  </si>
  <si>
    <t>21e1c.0</t>
  </si>
  <si>
    <t>32a1a.1</t>
  </si>
  <si>
    <t>30b1a.0</t>
  </si>
  <si>
    <t>37b1a.0</t>
  </si>
  <si>
    <t>58b1a.14</t>
  </si>
  <si>
    <t>28b1a.0</t>
  </si>
  <si>
    <t>29g1a.0</t>
  </si>
  <si>
    <t>0e1.1</t>
  </si>
  <si>
    <t>0b1a.3</t>
  </si>
  <si>
    <t>18b1a.1</t>
  </si>
  <si>
    <t>29b1b.1</t>
  </si>
  <si>
    <t>a33b1a.8</t>
  </si>
  <si>
    <t>8b1a.2</t>
  </si>
  <si>
    <t>9b1b.0</t>
  </si>
  <si>
    <t>29b1b.0</t>
  </si>
  <si>
    <t>59b1.1</t>
  </si>
  <si>
    <t>59b1.2</t>
  </si>
  <si>
    <t>23b1a.0</t>
  </si>
  <si>
    <t>33e1a.0</t>
  </si>
  <si>
    <t>47b1a.0</t>
  </si>
  <si>
    <t>33g1</t>
  </si>
  <si>
    <t>20b1a.0</t>
  </si>
  <si>
    <t>12b1d.0</t>
  </si>
  <si>
    <t>16e1a.0</t>
  </si>
  <si>
    <t>23e1a.0</t>
  </si>
  <si>
    <t>43b1a.0</t>
  </si>
  <si>
    <t>58b1a.15</t>
  </si>
  <si>
    <t>18e1c.0</t>
  </si>
  <si>
    <t>40g1</t>
  </si>
  <si>
    <t>a28e1a.1</t>
  </si>
  <si>
    <t>32b1a.2</t>
  </si>
  <si>
    <t>4b1a.0</t>
  </si>
  <si>
    <t>a23b1a.7</t>
  </si>
  <si>
    <t>58b1a.16</t>
  </si>
  <si>
    <t>31b1a.0</t>
  </si>
  <si>
    <t>53b1a.0</t>
  </si>
  <si>
    <t>33b1a.1</t>
  </si>
  <si>
    <t>a23b1a.6</t>
  </si>
  <si>
    <t>23b1a.1</t>
  </si>
  <si>
    <t>35b1a.0</t>
  </si>
  <si>
    <t>31e1.0</t>
  </si>
  <si>
    <t>20e1a.0</t>
  </si>
  <si>
    <t>37d1a.0</t>
  </si>
  <si>
    <t>45e1b.0</t>
  </si>
  <si>
    <t>18b1a.3</t>
  </si>
  <si>
    <t>45d1a.0</t>
  </si>
  <si>
    <t>46d1a.0</t>
  </si>
  <si>
    <t>32b1a.3</t>
  </si>
  <si>
    <t>2e1.0</t>
  </si>
  <si>
    <t>46e1b.0</t>
  </si>
  <si>
    <t>56b1a.1</t>
  </si>
  <si>
    <t>a33b1a.7</t>
  </si>
  <si>
    <t>8b1c.1</t>
  </si>
  <si>
    <t>10d1a.0</t>
  </si>
  <si>
    <t>58b1a.17</t>
  </si>
  <si>
    <t>a33b1c.0</t>
  </si>
  <si>
    <t>a33b1a.9</t>
  </si>
  <si>
    <t>59b1.3</t>
  </si>
  <si>
    <t>a33b1a.10</t>
  </si>
  <si>
    <t>26b1a.0</t>
  </si>
  <si>
    <t>0b1a.5</t>
  </si>
  <si>
    <t>0b1a.6</t>
  </si>
  <si>
    <t>11b1a.0</t>
  </si>
  <si>
    <t>0b1c.1</t>
  </si>
  <si>
    <t>a37b1a.6</t>
  </si>
  <si>
    <t>4e1a.0</t>
  </si>
  <si>
    <t>a23b1a.8</t>
  </si>
  <si>
    <t>40d1a.0</t>
  </si>
  <si>
    <t>24b1e1.2</t>
  </si>
  <si>
    <t>a28b1a.6</t>
  </si>
  <si>
    <t>32b1a.4</t>
  </si>
  <si>
    <t>36b1a.0</t>
  </si>
  <si>
    <t>8b1a.5</t>
  </si>
  <si>
    <t>a28d1</t>
  </si>
  <si>
    <t>20e1c.0</t>
  </si>
  <si>
    <t>56d1a.0</t>
  </si>
  <si>
    <t>8b1a.3</t>
  </si>
  <si>
    <t>a37d1a.1</t>
  </si>
  <si>
    <t>a37b1a.7</t>
  </si>
  <si>
    <t>22b1a.1</t>
  </si>
  <si>
    <t>58b1a.19</t>
  </si>
  <si>
    <t>18d1a.0</t>
  </si>
  <si>
    <t>8b1a.6</t>
  </si>
  <si>
    <t>12e1a.0</t>
  </si>
  <si>
    <t>15c1</t>
  </si>
  <si>
    <t>38b1a.1</t>
  </si>
  <si>
    <t>26e1c.0</t>
  </si>
  <si>
    <t>56b1a.2</t>
  </si>
  <si>
    <t>a37e1b.2</t>
  </si>
  <si>
    <t>3b1a.0</t>
  </si>
  <si>
    <t>a37b1a.8</t>
  </si>
  <si>
    <t>28b1a.1</t>
  </si>
  <si>
    <t>15a1</t>
  </si>
  <si>
    <t>a37b1c.1</t>
  </si>
  <si>
    <t>a37b1a.9</t>
  </si>
  <si>
    <t>10e1a.0</t>
  </si>
  <si>
    <t>15b1a.1</t>
  </si>
  <si>
    <t>a28g1.1</t>
  </si>
  <si>
    <t>2b1a.2</t>
  </si>
  <si>
    <t>15e1.1</t>
  </si>
  <si>
    <t>58b1a.20</t>
  </si>
  <si>
    <t>a37b1a.10</t>
  </si>
  <si>
    <t>13e1a.0</t>
  </si>
  <si>
    <t>42b1a.0</t>
  </si>
  <si>
    <t>48d1a.0</t>
  </si>
  <si>
    <t>40b1a.1</t>
  </si>
  <si>
    <t>9b1a.1</t>
  </si>
  <si>
    <t>34b1a.1</t>
  </si>
  <si>
    <t>18b1a.2</t>
  </si>
  <si>
    <t>24d1a.0</t>
  </si>
  <si>
    <t>24b1e3.0</t>
  </si>
  <si>
    <t>27e1a.0</t>
  </si>
  <si>
    <t>54b1a.0</t>
  </si>
  <si>
    <t>a37a1</t>
  </si>
  <si>
    <t>32e1a.2</t>
  </si>
  <si>
    <t>51b1a.1</t>
  </si>
  <si>
    <t>19b1a.0</t>
  </si>
  <si>
    <t>24a1a.0</t>
  </si>
  <si>
    <t>18e1c.1</t>
  </si>
  <si>
    <t>a23b1c.2</t>
  </si>
  <si>
    <t>58b1a.18</t>
  </si>
  <si>
    <t>a23e1a.2</t>
  </si>
  <si>
    <t>a23b1a.9</t>
  </si>
  <si>
    <t>a37e1b.3</t>
  </si>
  <si>
    <t>a23b1a.10</t>
  </si>
  <si>
    <t>58b1a.23</t>
  </si>
  <si>
    <t>9b1a.0</t>
  </si>
  <si>
    <t>a23d1a.1</t>
  </si>
  <si>
    <t>a28b1a.7</t>
  </si>
  <si>
    <t>a37b1a.11</t>
  </si>
  <si>
    <t>a33e1a.1</t>
  </si>
  <si>
    <t>38d1a.0</t>
  </si>
  <si>
    <t>59b2.0</t>
  </si>
  <si>
    <t>1b1a.2</t>
  </si>
  <si>
    <t>11b1a.1</t>
  </si>
  <si>
    <t>a23b1a.11</t>
  </si>
  <si>
    <t>20b1c.0</t>
  </si>
  <si>
    <t>1b1a.3</t>
  </si>
  <si>
    <t>58b1a.21</t>
  </si>
  <si>
    <t>33d1a.0</t>
  </si>
  <si>
    <t>32b1a.5</t>
  </si>
  <si>
    <t>28e1a.0</t>
  </si>
  <si>
    <t>1b1a.1</t>
  </si>
  <si>
    <t>58b1a.22</t>
  </si>
  <si>
    <t>44b1a.0</t>
  </si>
  <si>
    <t>59d1a.0</t>
  </si>
  <si>
    <t>18b1a.4</t>
  </si>
  <si>
    <t>23e1a.1</t>
  </si>
  <si>
    <t>48b1a.0</t>
  </si>
  <si>
    <t>49b1a.0</t>
  </si>
  <si>
    <t>33e1a.1</t>
  </si>
  <si>
    <t>11d1a.0</t>
  </si>
  <si>
    <t>47e1b.0</t>
  </si>
  <si>
    <t>a33b1a.11</t>
  </si>
  <si>
    <t>a28b1a.8</t>
  </si>
  <si>
    <t>58b1a.25</t>
  </si>
  <si>
    <t>58b1a.24</t>
  </si>
  <si>
    <t>7b1.0</t>
  </si>
  <si>
    <t>18g1a.0</t>
  </si>
  <si>
    <t>a23e1c.1</t>
  </si>
  <si>
    <t>37e1a.0</t>
  </si>
  <si>
    <t>a23b1a.12</t>
  </si>
  <si>
    <t>56e1c.1</t>
  </si>
  <si>
    <t>26b1a.1</t>
  </si>
  <si>
    <t>45b1a.1</t>
  </si>
  <si>
    <t>59b1.4</t>
  </si>
  <si>
    <t>56b1a.3</t>
  </si>
  <si>
    <t>33b1c.0</t>
  </si>
  <si>
    <t>58b1a.26</t>
  </si>
  <si>
    <t>23b1c.0</t>
  </si>
  <si>
    <t>0e1.2</t>
  </si>
  <si>
    <t>15b1a.2</t>
  </si>
  <si>
    <t>1a1</t>
  </si>
  <si>
    <t>1d1.0</t>
  </si>
  <si>
    <t>a33b1a.12</t>
  </si>
  <si>
    <t>20b1a.1</t>
  </si>
  <si>
    <t>59b1.5</t>
  </si>
  <si>
    <t>29b1b.2</t>
  </si>
  <si>
    <t>a33b1a.13</t>
  </si>
  <si>
    <t>2b1a.3</t>
  </si>
  <si>
    <t>48e1b.0</t>
  </si>
  <si>
    <t>55a1a.0</t>
  </si>
  <si>
    <t>20b1a.2</t>
  </si>
  <si>
    <t>8b1a.7</t>
  </si>
  <si>
    <t>a33b1a.14</t>
  </si>
  <si>
    <t>0g2.1</t>
  </si>
  <si>
    <t>8b1a.8</t>
  </si>
  <si>
    <t>8b1a.9</t>
  </si>
  <si>
    <t>37b1a.1</t>
  </si>
  <si>
    <t>a23a1a.0</t>
  </si>
  <si>
    <t>10b1a.1</t>
  </si>
  <si>
    <t>22a1a.0</t>
  </si>
  <si>
    <t>38b1a.2</t>
  </si>
  <si>
    <t>53e1b.0</t>
  </si>
  <si>
    <t>11b1a.2</t>
  </si>
  <si>
    <t>29b1b.3</t>
  </si>
  <si>
    <t>20e1a.1</t>
  </si>
  <si>
    <t>57b1a.0</t>
  </si>
  <si>
    <t>39b1a.1</t>
  </si>
  <si>
    <t>9b1a.2</t>
  </si>
  <si>
    <t>58b1a.27</t>
  </si>
  <si>
    <t>19d1a.0</t>
  </si>
  <si>
    <t>0b1a.8</t>
  </si>
  <si>
    <t>23c1</t>
  </si>
  <si>
    <t>24e1c.1</t>
  </si>
  <si>
    <t>24b1e1.3</t>
  </si>
  <si>
    <t>36e2.0</t>
  </si>
  <si>
    <t>28a1a.0</t>
  </si>
  <si>
    <t>24c1</t>
  </si>
  <si>
    <t>0d1.1</t>
  </si>
  <si>
    <t>0b1a.9</t>
  </si>
  <si>
    <t>11a1a.0</t>
  </si>
  <si>
    <t>a37e1b.4</t>
  </si>
  <si>
    <t>24g1</t>
  </si>
  <si>
    <t>58b1a.28</t>
  </si>
  <si>
    <t>a23e1a.3</t>
  </si>
  <si>
    <t>58b1a.29</t>
  </si>
  <si>
    <t>a28b1c.2</t>
  </si>
  <si>
    <t>28b1a.2</t>
  </si>
  <si>
    <t>a23b1c.3</t>
  </si>
  <si>
    <t>a33b1a.15</t>
  </si>
  <si>
    <t>8d1.1</t>
  </si>
  <si>
    <t>18e1d.1</t>
  </si>
  <si>
    <t>59e1b.1</t>
  </si>
  <si>
    <t>34b1a.2</t>
  </si>
  <si>
    <t>28b1a.3</t>
  </si>
  <si>
    <t>39d1a.0</t>
  </si>
  <si>
    <t>33b1a.3</t>
  </si>
  <si>
    <t>a23b1a.13</t>
  </si>
  <si>
    <t>28g1</t>
  </si>
  <si>
    <t>5b1a.1</t>
  </si>
  <si>
    <t>32a1a.2</t>
  </si>
  <si>
    <t>21b1a.1</t>
  </si>
  <si>
    <t>20d1a.0</t>
  </si>
  <si>
    <t>32e1a.3</t>
  </si>
  <si>
    <t>18b1a.5</t>
  </si>
  <si>
    <t>18e1c.2</t>
  </si>
  <si>
    <t>a23b1a.14</t>
  </si>
  <si>
    <t>46e1b.1</t>
  </si>
  <si>
    <t>26b1a.2</t>
  </si>
  <si>
    <t>58b1a.30</t>
  </si>
  <si>
    <t>14e1a.0</t>
  </si>
  <si>
    <t>6b1b.0</t>
  </si>
  <si>
    <t>23b1a.2</t>
  </si>
  <si>
    <t>24b1e1.4</t>
  </si>
  <si>
    <t>17d1</t>
  </si>
  <si>
    <t>16b1a.1</t>
  </si>
  <si>
    <t>5e1a.0</t>
  </si>
  <si>
    <t>11e1a.1</t>
  </si>
  <si>
    <t>a37b1a.13</t>
  </si>
  <si>
    <t>a37e1b.5</t>
  </si>
  <si>
    <t>a28b1a.9</t>
  </si>
  <si>
    <t>a37b1a.14</t>
  </si>
  <si>
    <t>a37b1a.12</t>
  </si>
  <si>
    <t>a33b1c.1</t>
  </si>
  <si>
    <t>58b1a.31</t>
  </si>
  <si>
    <t>32b1a.6</t>
  </si>
  <si>
    <t>18b1a.6</t>
  </si>
  <si>
    <t>27a1</t>
  </si>
  <si>
    <t>27b1a.0</t>
  </si>
  <si>
    <t>8b1c.2</t>
  </si>
  <si>
    <t>19b1a.1</t>
  </si>
  <si>
    <t>a37b1c.2</t>
  </si>
  <si>
    <t>8b1c.3</t>
  </si>
  <si>
    <t>5b1a.0</t>
  </si>
  <si>
    <t>58b1a.32</t>
  </si>
  <si>
    <t>1b1a.6</t>
  </si>
  <si>
    <t>48b1a.1</t>
  </si>
  <si>
    <t>56b1a.4</t>
  </si>
  <si>
    <t>a28b1a.10</t>
  </si>
  <si>
    <t>a33b1a.16</t>
  </si>
  <si>
    <t>a28e1a.2</t>
  </si>
  <si>
    <t>0b1a.10</t>
  </si>
  <si>
    <t>32c1</t>
  </si>
  <si>
    <t>19e1b.0</t>
  </si>
  <si>
    <t>0b1a.7</t>
  </si>
  <si>
    <t>1b1c.1</t>
  </si>
  <si>
    <t>1b1a.4</t>
  </si>
  <si>
    <t>58b1a.33</t>
  </si>
  <si>
    <t>32b1a.7</t>
  </si>
  <si>
    <t>23a1</t>
  </si>
  <si>
    <t>8b1a.10</t>
  </si>
  <si>
    <t>46b1a.1</t>
  </si>
  <si>
    <t>32a1a.3</t>
  </si>
  <si>
    <t>a33b1a.17</t>
  </si>
  <si>
    <t>59b1.6</t>
  </si>
  <si>
    <t>10b1a.0</t>
  </si>
  <si>
    <t>41b1a.1</t>
  </si>
  <si>
    <t>22b1a.2</t>
  </si>
  <si>
    <t>58b1a.34</t>
  </si>
  <si>
    <t>55b1a.0</t>
  </si>
  <si>
    <t>0b1a.4</t>
  </si>
  <si>
    <t>15b1a.3</t>
  </si>
  <si>
    <t>8b1a.11</t>
  </si>
  <si>
    <t>a23b1a.15</t>
  </si>
  <si>
    <t>8b1a.12</t>
  </si>
  <si>
    <t>20b1a.3</t>
  </si>
  <si>
    <t>23b1a.3</t>
  </si>
  <si>
    <t>45b1a.2</t>
  </si>
  <si>
    <t>9b1a.3</t>
  </si>
  <si>
    <t>59b1.7</t>
  </si>
  <si>
    <t>57b1a.1</t>
  </si>
  <si>
    <t>56b1a.5</t>
  </si>
  <si>
    <t>a37b1a.15</t>
  </si>
  <si>
    <t>32e1a.4</t>
  </si>
  <si>
    <t>58b1a.35</t>
  </si>
  <si>
    <t>37b1a.2</t>
  </si>
  <si>
    <t>a23b1a.16</t>
  </si>
  <si>
    <t>a33b1a.18</t>
  </si>
  <si>
    <t>29c1</t>
  </si>
  <si>
    <t>57e1b.0</t>
  </si>
  <si>
    <t>20e1a.2</t>
  </si>
  <si>
    <t>40b1a.2</t>
  </si>
  <si>
    <t>1b1a.7</t>
  </si>
  <si>
    <t>a33e1a.2</t>
  </si>
  <si>
    <t>9b1b.1</t>
  </si>
  <si>
    <t>9e1a.1</t>
  </si>
  <si>
    <t>a28b1a.11</t>
  </si>
  <si>
    <t>42b1a.1</t>
  </si>
  <si>
    <t>36b1a.1</t>
  </si>
  <si>
    <t>a23e1a.4</t>
  </si>
  <si>
    <t>38b1a.3</t>
  </si>
  <si>
    <t>a23d1a.2</t>
  </si>
  <si>
    <t>8b1a.13</t>
  </si>
  <si>
    <t>46b1a.0</t>
  </si>
  <si>
    <t>18b1a.7</t>
  </si>
  <si>
    <t>32b1a.8</t>
  </si>
  <si>
    <t>0b1a.12</t>
  </si>
  <si>
    <t>11b1a.3</t>
  </si>
  <si>
    <t>a23b1a.17</t>
  </si>
  <si>
    <t>2e1.1</t>
  </si>
  <si>
    <t>2b1a.5</t>
  </si>
  <si>
    <t>a23b1c.4</t>
  </si>
  <si>
    <t>24e1c.2</t>
  </si>
  <si>
    <t>3b1a.1</t>
  </si>
  <si>
    <t>31b1a.1</t>
  </si>
  <si>
    <t>0b1c.2</t>
  </si>
  <si>
    <t>21b1a.2</t>
  </si>
  <si>
    <t>58b1a.36</t>
  </si>
  <si>
    <t>3e1</t>
  </si>
  <si>
    <t>26d1a.0</t>
  </si>
  <si>
    <t>34b1a.3</t>
  </si>
  <si>
    <t>15e1.2</t>
  </si>
  <si>
    <t>a37e1b.6</t>
  </si>
  <si>
    <t>a33b1a.19</t>
  </si>
  <si>
    <t>27b1a.1</t>
  </si>
  <si>
    <t>17e1a.1</t>
  </si>
  <si>
    <t>18d1a.1</t>
  </si>
  <si>
    <t>39a1</t>
  </si>
  <si>
    <t>2b1a.6</t>
  </si>
  <si>
    <t>51e1b.1</t>
  </si>
  <si>
    <t>58b1a.37</t>
  </si>
  <si>
    <t>22a1a.1</t>
  </si>
  <si>
    <t>a37d1a.2</t>
  </si>
  <si>
    <t>18e1c.3</t>
  </si>
  <si>
    <t>0b1a.11</t>
  </si>
  <si>
    <t>19e1b.1</t>
  </si>
  <si>
    <t>17b1d.1</t>
  </si>
  <si>
    <t>26a1</t>
  </si>
  <si>
    <t>23a2</t>
  </si>
  <si>
    <t>a33b1c.2</t>
  </si>
  <si>
    <t>a28b1a.12</t>
  </si>
  <si>
    <t>0e1.3</t>
  </si>
  <si>
    <t>30b1a.1</t>
  </si>
  <si>
    <t>23d1</t>
  </si>
  <si>
    <t>0b1a.13</t>
  </si>
  <si>
    <t>22g1</t>
  </si>
  <si>
    <t>46b1a.2</t>
  </si>
  <si>
    <t>0b1a.15</t>
  </si>
  <si>
    <t>4d1</t>
  </si>
  <si>
    <t>20c1</t>
  </si>
  <si>
    <t>0b1a.14</t>
  </si>
  <si>
    <t>18g1c.1</t>
  </si>
  <si>
    <t>46e1b.2</t>
  </si>
  <si>
    <t>10b1a.2</t>
  </si>
  <si>
    <t>2c2</t>
  </si>
  <si>
    <t>33b1a.4</t>
  </si>
  <si>
    <t>8e1.2</t>
  </si>
  <si>
    <t>56b1a.6</t>
  </si>
  <si>
    <t>58b1a.38</t>
  </si>
  <si>
    <t>57b1a.4</t>
  </si>
  <si>
    <t>a28b1c.3</t>
  </si>
  <si>
    <t>57b1a.3</t>
  </si>
  <si>
    <t>0b1e.1</t>
  </si>
  <si>
    <t>32a1a.4</t>
  </si>
  <si>
    <t>32d1a.0</t>
  </si>
  <si>
    <t>a23b1a.18</t>
  </si>
  <si>
    <t>2b1a.4</t>
  </si>
  <si>
    <t>0g2.2</t>
  </si>
  <si>
    <t>35e1</t>
  </si>
  <si>
    <t>45d1a.1</t>
  </si>
  <si>
    <t>58b1a.39</t>
  </si>
  <si>
    <t>1b1a.5</t>
  </si>
  <si>
    <t>58b1a.40</t>
  </si>
  <si>
    <t>a23b1a.19</t>
  </si>
  <si>
    <t>48b1a.2</t>
  </si>
  <si>
    <t>32e1a.5</t>
  </si>
  <si>
    <t>20b1c.1</t>
  </si>
  <si>
    <t>58b1a.41</t>
  </si>
  <si>
    <t>35b1a.1</t>
  </si>
  <si>
    <t>32a1a.5</t>
  </si>
  <si>
    <t>8b1a.14</t>
  </si>
  <si>
    <t>9b1a.5</t>
  </si>
  <si>
    <t>58b1a.42</t>
  </si>
  <si>
    <t>9b1a.4</t>
  </si>
  <si>
    <t>10e1a.1</t>
  </si>
  <si>
    <t>59b1.9</t>
  </si>
  <si>
    <t>a33d1a.1</t>
  </si>
  <si>
    <t>26b1a.3</t>
  </si>
  <si>
    <t>a28b1a.13</t>
  </si>
  <si>
    <t>29b1d.0</t>
  </si>
  <si>
    <t>37b1a.3</t>
  </si>
  <si>
    <t>a23e1a.5</t>
  </si>
  <si>
    <t>20e1a.3</t>
  </si>
  <si>
    <t>a28b1a.14</t>
  </si>
  <si>
    <t>22e1a.1</t>
  </si>
  <si>
    <t>a33b1a.20</t>
  </si>
  <si>
    <t>1b1a.8</t>
  </si>
  <si>
    <t>12b1d.1</t>
  </si>
  <si>
    <t>33b1a.2</t>
  </si>
  <si>
    <t>59b1.8</t>
  </si>
  <si>
    <t>8d1.2</t>
  </si>
  <si>
    <t>a33b1a.21</t>
  </si>
  <si>
    <t>29b1b.4</t>
  </si>
  <si>
    <t>1e1.1</t>
  </si>
  <si>
    <t>a33b1a.22</t>
  </si>
  <si>
    <t>11b1a.4</t>
  </si>
  <si>
    <t>22b1a.3</t>
  </si>
  <si>
    <t>1b1a.9</t>
  </si>
  <si>
    <t>a28a1a.1</t>
  </si>
  <si>
    <t>41b1a.2</t>
  </si>
  <si>
    <t>1b1c.2</t>
  </si>
  <si>
    <t>5b1a.2</t>
  </si>
  <si>
    <t>a37b1a.17</t>
  </si>
  <si>
    <t>20e1c.1</t>
  </si>
  <si>
    <t>1b1a.10</t>
  </si>
  <si>
    <t>24b1e1.5</t>
  </si>
  <si>
    <t>24b1e1.6</t>
  </si>
  <si>
    <t>32b1a.10</t>
  </si>
  <si>
    <t>a23b1c.5</t>
  </si>
  <si>
    <t>a28g1.2</t>
  </si>
  <si>
    <t>38b1a.4</t>
  </si>
  <si>
    <t>32b1a.9</t>
  </si>
  <si>
    <t>a37b1a.18</t>
  </si>
  <si>
    <t>49b1a.1</t>
  </si>
  <si>
    <t>8b1c.4</t>
  </si>
  <si>
    <t>1c1</t>
  </si>
  <si>
    <t>a37b1a.19</t>
  </si>
  <si>
    <t>24e1c.3</t>
  </si>
  <si>
    <t>9a1a.0</t>
  </si>
  <si>
    <t>32b1a.11</t>
  </si>
  <si>
    <t>a37b1a.20</t>
  </si>
  <si>
    <t>59e1b.2</t>
  </si>
  <si>
    <t>29a1b.0</t>
  </si>
  <si>
    <t>a37b1a.16</t>
  </si>
  <si>
    <t>18b1a.9</t>
  </si>
  <si>
    <t>a23b1a.20</t>
  </si>
  <si>
    <t>18e1d.2</t>
  </si>
  <si>
    <t>33b1c.1</t>
  </si>
  <si>
    <t>a33b1a.24</t>
  </si>
  <si>
    <t>33e1a.2</t>
  </si>
  <si>
    <t>23b1a.4</t>
  </si>
  <si>
    <t>16b1a.2</t>
  </si>
  <si>
    <t>57b1a.2</t>
  </si>
  <si>
    <t>23b1c.1</t>
  </si>
  <si>
    <t>27b1a.2</t>
  </si>
  <si>
    <t>23e1a.2</t>
  </si>
  <si>
    <t>a23b1a.21</t>
  </si>
  <si>
    <t>20b1a.4</t>
  </si>
  <si>
    <t>19b1a.2</t>
  </si>
  <si>
    <t>23b1a.5</t>
  </si>
  <si>
    <t>8b1a.16</t>
  </si>
  <si>
    <t>32b1c.0</t>
  </si>
  <si>
    <t>a33b1a.23</t>
  </si>
  <si>
    <t>32e1c.0</t>
  </si>
  <si>
    <t>27b1a.3</t>
  </si>
  <si>
    <t>32d1a.1</t>
  </si>
  <si>
    <t>32b1c.1</t>
  </si>
  <si>
    <t>8b1a.15</t>
  </si>
  <si>
    <t>0e1.4</t>
  </si>
  <si>
    <t>2b1a.7</t>
  </si>
  <si>
    <t>0b1a.16</t>
  </si>
  <si>
    <t>46b1a.3</t>
  </si>
  <si>
    <t>2b1a.8</t>
  </si>
  <si>
    <t>19e1b.2</t>
  </si>
  <si>
    <t>18b1a.8</t>
  </si>
  <si>
    <t>2b1a.9</t>
  </si>
  <si>
    <t>29e1a.1</t>
  </si>
  <si>
    <t>58b1a.45</t>
  </si>
  <si>
    <t>18e1c.4</t>
  </si>
  <si>
    <t>46e1b.3</t>
  </si>
  <si>
    <t>28b1a.4</t>
  </si>
  <si>
    <t>12e1a.1</t>
  </si>
  <si>
    <t>56a1</t>
  </si>
  <si>
    <t>32b1c.2</t>
  </si>
  <si>
    <t>58b1a.46</t>
  </si>
  <si>
    <t>58b1a.47</t>
  </si>
  <si>
    <t>a33b1a.25</t>
  </si>
  <si>
    <t>a37e1b.7</t>
  </si>
  <si>
    <t>32e1c.1</t>
  </si>
  <si>
    <t>56b1a.8</t>
  </si>
  <si>
    <t>a37d1a.3</t>
  </si>
  <si>
    <t>0b1a.17</t>
  </si>
  <si>
    <t>58b1a.44</t>
  </si>
  <si>
    <t>a23b1a.22</t>
  </si>
  <si>
    <t>a37e1b.8</t>
  </si>
  <si>
    <t>15b1a.4</t>
  </si>
  <si>
    <t>8b1a.17</t>
  </si>
  <si>
    <t>58b1a.48</t>
  </si>
  <si>
    <t>17b1d.2</t>
  </si>
  <si>
    <t>0b1a.18</t>
  </si>
  <si>
    <t>47b1a.1</t>
  </si>
  <si>
    <t>a28b1a.15</t>
  </si>
  <si>
    <t>9b1a.6</t>
  </si>
  <si>
    <t>31b1a.2</t>
  </si>
  <si>
    <t>58b1a.49</t>
  </si>
  <si>
    <t>56e1c.2</t>
  </si>
  <si>
    <t>16e1a.1</t>
  </si>
  <si>
    <t>3d1</t>
  </si>
  <si>
    <t>38c1</t>
  </si>
  <si>
    <t>51b1a.2</t>
  </si>
  <si>
    <t>a23e1a.6</t>
  </si>
  <si>
    <t>33b1a.5</t>
  </si>
  <si>
    <t>10b1a.3</t>
  </si>
  <si>
    <t>40b1a.3</t>
  </si>
  <si>
    <t>59b2.1</t>
  </si>
  <si>
    <t>2e1.2</t>
  </si>
  <si>
    <t>a28e1a.3</t>
  </si>
  <si>
    <t>a23b1a.23</t>
  </si>
  <si>
    <t>56c1</t>
  </si>
  <si>
    <t>32e1a.6</t>
  </si>
  <si>
    <t>57e1b.1</t>
  </si>
  <si>
    <t>32b1a.12</t>
  </si>
  <si>
    <t>10e1a.2</t>
  </si>
  <si>
    <t>56b1a.7</t>
  </si>
  <si>
    <t>a23e1c.2</t>
  </si>
  <si>
    <t>a37b1c.3</t>
  </si>
  <si>
    <t>37b1a.4</t>
  </si>
  <si>
    <t>39b1a.3</t>
  </si>
  <si>
    <t>11e1a.2</t>
  </si>
  <si>
    <t>a33b1c.3</t>
  </si>
  <si>
    <t>58b1a.43</t>
  </si>
  <si>
    <t>a33b1a.26</t>
  </si>
  <si>
    <t>8b1c.5</t>
  </si>
  <si>
    <t>a28b1a.17</t>
  </si>
  <si>
    <t>a23a1a.1</t>
  </si>
  <si>
    <t>11b1a.5</t>
  </si>
  <si>
    <t>33d1a.1</t>
  </si>
  <si>
    <t>18b1a.11</t>
  </si>
  <si>
    <t>58b1a.50</t>
  </si>
  <si>
    <t>a37e1e.1</t>
  </si>
  <si>
    <t>0b1c.3</t>
  </si>
  <si>
    <t>0d1.2</t>
  </si>
  <si>
    <t>50b1a.1</t>
  </si>
  <si>
    <t>38e1a.1</t>
  </si>
  <si>
    <t>24b1e1.7</t>
  </si>
  <si>
    <t>3b1a.2</t>
  </si>
  <si>
    <t>0b1a.19</t>
  </si>
  <si>
    <t>8b1a.19</t>
  </si>
  <si>
    <t>8e1.1</t>
  </si>
  <si>
    <t>a33b1a.27</t>
  </si>
  <si>
    <t>58b1a.52</t>
  </si>
  <si>
    <t>a23b1a.24</t>
  </si>
  <si>
    <t>29b1b.5</t>
  </si>
  <si>
    <t>24b1e3.1</t>
  </si>
  <si>
    <t>26b1a.4</t>
  </si>
  <si>
    <t>58b1a.51</t>
  </si>
  <si>
    <t>36b1a.2</t>
  </si>
  <si>
    <t>8b1a.18</t>
  </si>
  <si>
    <t>48b1a.3</t>
  </si>
  <si>
    <t>a37b1a.22</t>
  </si>
  <si>
    <t>a37b1a.23</t>
  </si>
  <si>
    <t>a33b1a.28</t>
  </si>
  <si>
    <t>58b1a.53</t>
  </si>
  <si>
    <t>a28b1c.4</t>
  </si>
  <si>
    <t>33b1a.6</t>
  </si>
  <si>
    <t>8e1.0</t>
  </si>
  <si>
    <t>34c1</t>
  </si>
  <si>
    <t>a37b1a.24</t>
  </si>
  <si>
    <t>1d1.1</t>
  </si>
  <si>
    <t>1b1c.3</t>
  </si>
  <si>
    <t>29b1b.6</t>
  </si>
  <si>
    <t>4e1a.1</t>
  </si>
  <si>
    <t>3b1a.3</t>
  </si>
  <si>
    <t>33b1a.7</t>
  </si>
  <si>
    <t>34b1a.4</t>
  </si>
  <si>
    <t>22b1a.4</t>
  </si>
  <si>
    <t>10c1</t>
  </si>
  <si>
    <t>31e1.1</t>
  </si>
  <si>
    <t>28b1a.5</t>
  </si>
  <si>
    <t>a33e1a.3</t>
  </si>
  <si>
    <t>28e1a.1</t>
  </si>
  <si>
    <t>20b1a.5</t>
  </si>
  <si>
    <t>46b1a.4</t>
  </si>
  <si>
    <t>4b1a.1</t>
  </si>
  <si>
    <t>19b1a.3</t>
  </si>
  <si>
    <t>34b1a.5</t>
  </si>
  <si>
    <t>40c1</t>
  </si>
  <si>
    <t>4b1a.2</t>
  </si>
  <si>
    <t>9b1b.2</t>
  </si>
  <si>
    <t>21b1a.3</t>
  </si>
  <si>
    <t>9e1a.2</t>
  </si>
  <si>
    <t>27b1a.4</t>
  </si>
  <si>
    <t>59b1.10</t>
  </si>
  <si>
    <t>56b1a.9</t>
  </si>
  <si>
    <t>45e1b.1</t>
  </si>
  <si>
    <t>32a1a.6</t>
  </si>
  <si>
    <t>a23c1c.1</t>
  </si>
  <si>
    <t>20b1c.2</t>
  </si>
  <si>
    <t>9b1a.7</t>
  </si>
  <si>
    <t>1b1a.12</t>
  </si>
  <si>
    <t>a37b1a.25</t>
  </si>
  <si>
    <t>a23b1a.25</t>
  </si>
  <si>
    <t>11b1a.6</t>
  </si>
  <si>
    <t>32b1a.13</t>
  </si>
  <si>
    <t>a23b1c.6</t>
  </si>
  <si>
    <t>a28b1a.18</t>
  </si>
  <si>
    <t>a28b1a.16</t>
  </si>
  <si>
    <t>a23d1a.3</t>
  </si>
  <si>
    <t>58b1a.54</t>
  </si>
  <si>
    <t>a28b1a.19</t>
  </si>
  <si>
    <t>15e1.3</t>
  </si>
  <si>
    <t>32a1a.7</t>
  </si>
  <si>
    <t>a37e1b.9</t>
  </si>
  <si>
    <t>32e1a.7</t>
  </si>
  <si>
    <t>1b1a.13</t>
  </si>
  <si>
    <t>18c1</t>
  </si>
  <si>
    <t>34g1</t>
  </si>
  <si>
    <t>57b1a.6</t>
  </si>
  <si>
    <t>20e1a.4</t>
  </si>
  <si>
    <t>18g1a.1</t>
  </si>
  <si>
    <t>58b1a.55</t>
  </si>
  <si>
    <t>17e1a.2</t>
  </si>
  <si>
    <t>a37d1a.4</t>
  </si>
  <si>
    <t>a33b1a.29</t>
  </si>
  <si>
    <t>a23e1a.7</t>
  </si>
  <si>
    <t>33b1c.2</t>
  </si>
  <si>
    <t>32b1a.15</t>
  </si>
  <si>
    <t>12c1</t>
  </si>
  <si>
    <t>33e1a.3</t>
  </si>
  <si>
    <t>a37b1a.21</t>
  </si>
  <si>
    <t>a37b1c.4</t>
  </si>
  <si>
    <t>a37e1e.2</t>
  </si>
  <si>
    <t>29d1a.1</t>
  </si>
  <si>
    <t>8e1.3</t>
  </si>
  <si>
    <t>1b1a.11</t>
  </si>
  <si>
    <t>a37e1b.10</t>
  </si>
  <si>
    <t>a23b1a.26</t>
  </si>
  <si>
    <t>26c1</t>
  </si>
  <si>
    <t>a23b1a.27</t>
  </si>
  <si>
    <t>15b1a.5</t>
  </si>
  <si>
    <t>0e1.5</t>
  </si>
  <si>
    <t>a33b1a.30</t>
  </si>
  <si>
    <t>30b1a.2</t>
  </si>
  <si>
    <t>58b1a.56</t>
  </si>
  <si>
    <t>0b1a.21</t>
  </si>
  <si>
    <t>23b1c.2</t>
  </si>
  <si>
    <t>38b1a.5</t>
  </si>
  <si>
    <t>2b1a.11</t>
  </si>
  <si>
    <t>40b1a.4</t>
  </si>
  <si>
    <t>8b1a.20</t>
  </si>
  <si>
    <t>37b1a.5</t>
  </si>
  <si>
    <t>a28e1a.4</t>
  </si>
  <si>
    <t>41b1a.3</t>
  </si>
  <si>
    <t>45b1a.3</t>
  </si>
  <si>
    <t>0g2.3</t>
  </si>
  <si>
    <t>44b1a.1</t>
  </si>
  <si>
    <t>18b1a.10</t>
  </si>
  <si>
    <t>0b1a.23</t>
  </si>
  <si>
    <t>18b1a.12</t>
  </si>
  <si>
    <t>1a2</t>
  </si>
  <si>
    <t>37b1a.6</t>
  </si>
  <si>
    <t>8e1.4</t>
  </si>
  <si>
    <t>59b1.12</t>
  </si>
  <si>
    <t>8b1a.22</t>
  </si>
  <si>
    <t>38g1</t>
  </si>
  <si>
    <t>29g1a.1</t>
  </si>
  <si>
    <t>0b1a.20</t>
  </si>
  <si>
    <t>24e1c.4</t>
  </si>
  <si>
    <t>0b1c.4</t>
  </si>
  <si>
    <t>35d1</t>
  </si>
  <si>
    <t>29b1b.7</t>
  </si>
  <si>
    <t>10b1a.4</t>
  </si>
  <si>
    <t>33b1a.8</t>
  </si>
  <si>
    <t>a33b1a.31</t>
  </si>
  <si>
    <t>23b1a.6</t>
  </si>
  <si>
    <t>a33g2</t>
  </si>
  <si>
    <t>40e1b.1</t>
  </si>
  <si>
    <t>10e1a.3</t>
  </si>
  <si>
    <t>a33b1a.32</t>
  </si>
  <si>
    <t>24d1a.1</t>
  </si>
  <si>
    <t>24b1e1.8</t>
  </si>
  <si>
    <t>16d1</t>
  </si>
  <si>
    <t>39b1a.2</t>
  </si>
  <si>
    <t>a23b1a.28</t>
  </si>
  <si>
    <t>39e1.1</t>
  </si>
  <si>
    <t>0b1a.22</t>
  </si>
  <si>
    <t>58b1a.58</t>
  </si>
  <si>
    <t>58b1a.59</t>
  </si>
  <si>
    <t>40d1a.1</t>
  </si>
  <si>
    <t>a28b1a.20</t>
  </si>
  <si>
    <t>58b1a.60</t>
  </si>
  <si>
    <t>28f1</t>
  </si>
  <si>
    <t>26b1a.5</t>
  </si>
  <si>
    <t>a28b1a.21</t>
  </si>
  <si>
    <t>16g1</t>
  </si>
  <si>
    <t>34b1a.6</t>
  </si>
  <si>
    <t>18e1c.5</t>
  </si>
  <si>
    <t>8b1a.21</t>
  </si>
  <si>
    <t>28b1a.6</t>
  </si>
  <si>
    <t>a23b1c.7</t>
  </si>
  <si>
    <t>58b1a.61</t>
  </si>
  <si>
    <t>18e1c.6</t>
  </si>
  <si>
    <t>32b1a.14</t>
  </si>
  <si>
    <t>3d2</t>
  </si>
  <si>
    <t>59e1b.3</t>
  </si>
  <si>
    <t>2b1a.10</t>
  </si>
  <si>
    <t>58b1a.62</t>
  </si>
  <si>
    <t>a28b1c.5</t>
  </si>
  <si>
    <t>29b1d.1</t>
  </si>
  <si>
    <t>56b1a.10</t>
  </si>
  <si>
    <t>1b1a.14</t>
  </si>
  <si>
    <t>56b1a.11</t>
  </si>
  <si>
    <t>0b1e.2</t>
  </si>
  <si>
    <t>39d1a.1</t>
  </si>
  <si>
    <t>59d1a.1</t>
  </si>
  <si>
    <t>27b1a.5</t>
  </si>
  <si>
    <t>a28d2</t>
  </si>
  <si>
    <t>a28b1a.22</t>
  </si>
  <si>
    <t>19b1a.4</t>
  </si>
  <si>
    <t>1b1a.15</t>
  </si>
  <si>
    <t>24b1e1.9</t>
  </si>
  <si>
    <t>a37b1a.26</t>
  </si>
  <si>
    <t>41c1</t>
  </si>
  <si>
    <t>11a1a.1</t>
  </si>
  <si>
    <t>a37b1a.27</t>
  </si>
  <si>
    <t>a28g1.3</t>
  </si>
  <si>
    <t>1g1</t>
  </si>
  <si>
    <t>a37b1a.28</t>
  </si>
  <si>
    <t>58b1a.63</t>
  </si>
  <si>
    <t>21b1a.4</t>
  </si>
  <si>
    <t>1b1c.4</t>
  </si>
  <si>
    <t>1e1.2</t>
  </si>
  <si>
    <t>5b1a.3</t>
  </si>
  <si>
    <t>32e1a.8</t>
  </si>
  <si>
    <t>8b1c.6</t>
  </si>
  <si>
    <t>15e1.4</t>
  </si>
  <si>
    <t>a37b1a.29</t>
  </si>
  <si>
    <t>a37e1b.11</t>
  </si>
  <si>
    <t>26b1a.7</t>
  </si>
  <si>
    <t>26b1a.6</t>
  </si>
  <si>
    <t>58b1a.57</t>
  </si>
  <si>
    <t>a37d1a.5</t>
  </si>
  <si>
    <t>22b1a.5</t>
  </si>
  <si>
    <t>a37e1b.12</t>
  </si>
  <si>
    <t>58b1a.64</t>
  </si>
  <si>
    <t>56d1a.1</t>
  </si>
  <si>
    <t>59b1.13</t>
  </si>
  <si>
    <t>4g1</t>
  </si>
  <si>
    <t>26e1c.1</t>
  </si>
  <si>
    <t>59b1.14</t>
  </si>
  <si>
    <t>2b1a.13</t>
  </si>
  <si>
    <t>8b1a.23</t>
  </si>
  <si>
    <t>20b1a.6</t>
  </si>
  <si>
    <t>8b1a.24</t>
  </si>
  <si>
    <t>59b1.11</t>
  </si>
  <si>
    <t>49b1a.2</t>
  </si>
  <si>
    <t>53e1b.1</t>
  </si>
  <si>
    <t>11b1a.7</t>
  </si>
  <si>
    <t>18b1a.13</t>
  </si>
  <si>
    <t>32a1a.8</t>
  </si>
  <si>
    <t>9a1a.1</t>
  </si>
  <si>
    <t>42b1a.3</t>
  </si>
  <si>
    <t>39b1a.4</t>
  </si>
  <si>
    <t>51c1</t>
  </si>
  <si>
    <t>9b1a.9</t>
  </si>
  <si>
    <t>a33b1a.34</t>
  </si>
  <si>
    <t>40b1a.5</t>
  </si>
  <si>
    <t>9b1a.10</t>
  </si>
  <si>
    <t>20e1a.5</t>
  </si>
  <si>
    <t>38b1a.6</t>
  </si>
  <si>
    <t>53b1a.1</t>
  </si>
  <si>
    <t>37b1a.7</t>
  </si>
  <si>
    <t>a37b1a.30</t>
  </si>
  <si>
    <t>45b1a.4</t>
  </si>
  <si>
    <t>45d1a.2</t>
  </si>
  <si>
    <t>29e1a.2</t>
  </si>
  <si>
    <t>30b1a.3</t>
  </si>
  <si>
    <t>17b1d.3</t>
  </si>
  <si>
    <t>58b1a.65</t>
  </si>
  <si>
    <t>47e1b.1</t>
  </si>
  <si>
    <t>18b1a.14</t>
  </si>
  <si>
    <t>18e1d.3</t>
  </si>
  <si>
    <t>14b1</t>
  </si>
  <si>
    <t>35b1a.2</t>
  </si>
  <si>
    <t>4b1a.3</t>
  </si>
  <si>
    <t>43b1a.1</t>
  </si>
  <si>
    <t>57e1b.2</t>
  </si>
  <si>
    <t>a37b1c.5</t>
  </si>
  <si>
    <t>43e1</t>
  </si>
  <si>
    <t>29b1b.9</t>
  </si>
  <si>
    <t>a33b1a.33</t>
  </si>
  <si>
    <t>21g1</t>
  </si>
  <si>
    <t>a23b1a.30</t>
  </si>
  <si>
    <t>28c1</t>
  </si>
  <si>
    <t>33b1a.9</t>
  </si>
  <si>
    <t>10b1a.5</t>
  </si>
  <si>
    <t>2b1a.14</t>
  </si>
  <si>
    <t>58b1a.66</t>
  </si>
  <si>
    <t>8d1.3</t>
  </si>
  <si>
    <t>12d1</t>
  </si>
  <si>
    <t>32b1a.17</t>
  </si>
  <si>
    <t>9b1a.8</t>
  </si>
  <si>
    <t>46e1b.4</t>
  </si>
  <si>
    <t>a28b1a.23</t>
  </si>
  <si>
    <t>8e1.5</t>
  </si>
  <si>
    <t>a23e1a.8</t>
  </si>
  <si>
    <t>a33b1a.35</t>
  </si>
  <si>
    <t>a23b1a.29</t>
  </si>
  <si>
    <t>35g1</t>
  </si>
  <si>
    <t>49b1a.3</t>
  </si>
  <si>
    <t>23b1a.8</t>
  </si>
  <si>
    <t>57b1a.5</t>
  </si>
  <si>
    <t>7b1.1</t>
  </si>
  <si>
    <t>28b1a.7</t>
  </si>
  <si>
    <t>39g1</t>
  </si>
  <si>
    <t>34b1a.8</t>
  </si>
  <si>
    <t>1b1a.16</t>
  </si>
  <si>
    <t>29a1b.1</t>
  </si>
  <si>
    <t>58b1a.67</t>
  </si>
  <si>
    <t>a23b1a.31</t>
  </si>
  <si>
    <t>23e1a.3</t>
  </si>
  <si>
    <t>23b1a.7</t>
  </si>
  <si>
    <t>56b1a.12</t>
  </si>
  <si>
    <t>58b1a.68</t>
  </si>
  <si>
    <t>11b1a.8</t>
  </si>
  <si>
    <t>8b1c.7</t>
  </si>
  <si>
    <t>28b1a.8</t>
  </si>
  <si>
    <t>24b1e1.10</t>
  </si>
  <si>
    <t>a33b1a.36</t>
  </si>
  <si>
    <t>0e1.6</t>
  </si>
  <si>
    <t>2b1a.12</t>
  </si>
  <si>
    <t>59b1.15</t>
  </si>
  <si>
    <t>15b1a.6</t>
  </si>
  <si>
    <t>2e1.3</t>
  </si>
  <si>
    <t>33e1a.4</t>
  </si>
  <si>
    <t>0d1.3</t>
  </si>
  <si>
    <t>58b1a.70</t>
  </si>
  <si>
    <t>0b1a.25</t>
  </si>
  <si>
    <t>0b1a.26</t>
  </si>
  <si>
    <t>20d1a.1</t>
  </si>
  <si>
    <t>a33b1c.4</t>
  </si>
  <si>
    <t>59b1.16</t>
  </si>
  <si>
    <t>0g2.4</t>
  </si>
  <si>
    <t>19a1</t>
  </si>
  <si>
    <t>28g2</t>
  </si>
  <si>
    <t>a23b1c.8</t>
  </si>
  <si>
    <t>58b1a.71</t>
  </si>
  <si>
    <t>a23b1a.33</t>
  </si>
  <si>
    <t>24c2</t>
  </si>
  <si>
    <t>32b1c.4</t>
  </si>
  <si>
    <t>24e1c.5</t>
  </si>
  <si>
    <t>0b1a.28</t>
  </si>
  <si>
    <t>58b1a.69</t>
  </si>
  <si>
    <t>59b1.17</t>
  </si>
  <si>
    <t>a23b1a.32</t>
  </si>
  <si>
    <t>8b1a.25</t>
  </si>
  <si>
    <t>33b1a.10</t>
  </si>
  <si>
    <t>8b1a.26</t>
  </si>
  <si>
    <t>a33b1a.37</t>
  </si>
  <si>
    <t>8b1a.27</t>
  </si>
  <si>
    <t>42e1</t>
  </si>
  <si>
    <t>a37b1a.32</t>
  </si>
  <si>
    <t>36b1a.3</t>
  </si>
  <si>
    <t>8a1.1</t>
  </si>
  <si>
    <t>18d1a.2</t>
  </si>
  <si>
    <t>a33b1a.38</t>
  </si>
  <si>
    <t>13b1</t>
  </si>
  <si>
    <t>a37e1b.13</t>
  </si>
  <si>
    <t>56e1c.3</t>
  </si>
  <si>
    <t>56a2</t>
  </si>
  <si>
    <t>56g1</t>
  </si>
  <si>
    <t>a23b1a.34</t>
  </si>
  <si>
    <t>29b1b.8</t>
  </si>
  <si>
    <t>a37b1a.31</t>
  </si>
  <si>
    <t>29b1b.10</t>
  </si>
  <si>
    <t>a33e1a.4</t>
  </si>
  <si>
    <t>32d1a.2</t>
  </si>
  <si>
    <t>15a2</t>
  </si>
  <si>
    <t>20b1a.7</t>
  </si>
  <si>
    <t>a33d1a.2</t>
  </si>
  <si>
    <t>a33b1a.39</t>
  </si>
  <si>
    <t>20e1c.2</t>
  </si>
  <si>
    <t>32b1c.3</t>
  </si>
  <si>
    <t>51b1a.3</t>
  </si>
  <si>
    <t>29b1b.11</t>
  </si>
  <si>
    <t>58b1a.72</t>
  </si>
  <si>
    <t>58b1a.73</t>
  </si>
  <si>
    <t>22b1a.6</t>
  </si>
  <si>
    <t>58b1a.74</t>
  </si>
  <si>
    <t>26a2</t>
  </si>
  <si>
    <t>39b1a.5</t>
  </si>
  <si>
    <t>59e1b.5</t>
  </si>
  <si>
    <t>a37e1b.14</t>
  </si>
  <si>
    <t>11a1a.2</t>
  </si>
  <si>
    <t>9d1</t>
  </si>
  <si>
    <t>a23d1a.4</t>
  </si>
  <si>
    <t>41b1a.4</t>
  </si>
  <si>
    <t>37d1a.1</t>
  </si>
  <si>
    <t>51e1b.2</t>
  </si>
  <si>
    <t>a23e1a.9</t>
  </si>
  <si>
    <t>a23e1c.3</t>
  </si>
  <si>
    <t>9e1a.3</t>
  </si>
  <si>
    <t>58b1a.75</t>
  </si>
  <si>
    <t>33b1c.3</t>
  </si>
  <si>
    <t>59b2.2</t>
  </si>
  <si>
    <t>20e1a.6</t>
  </si>
  <si>
    <t>41e1</t>
  </si>
  <si>
    <t>32b1a.16</t>
  </si>
  <si>
    <t>58b1a.76</t>
  </si>
  <si>
    <t>1b1a.17</t>
  </si>
  <si>
    <t>24e1c.6</t>
  </si>
  <si>
    <t>32b1a.18</t>
  </si>
  <si>
    <t>59e1b.4</t>
  </si>
  <si>
    <t>1b1a.20</t>
  </si>
  <si>
    <t>32b1a.19</t>
  </si>
  <si>
    <t>18e1c.7</t>
  </si>
  <si>
    <t>9b1a.11</t>
  </si>
  <si>
    <t>24b1e1.11</t>
  </si>
  <si>
    <t>a37e1e.3</t>
  </si>
  <si>
    <t>8b1c.8</t>
  </si>
  <si>
    <t>a23b1c.9</t>
  </si>
  <si>
    <t>a23b1a.35</t>
  </si>
  <si>
    <t>9b1b.3</t>
  </si>
  <si>
    <t>20g1</t>
  </si>
  <si>
    <t>57b1a.8</t>
  </si>
  <si>
    <t>a33b1c.5</t>
  </si>
  <si>
    <t>a37b1a.34</t>
  </si>
  <si>
    <t>a28a1a.2</t>
  </si>
  <si>
    <t>a37b1a.33</t>
  </si>
  <si>
    <t>23d2</t>
  </si>
  <si>
    <t>57b1a.7</t>
  </si>
  <si>
    <t>18b1a.15</t>
  </si>
  <si>
    <t>a33b1a.40</t>
  </si>
  <si>
    <t>23e1a.4</t>
  </si>
  <si>
    <t>18b1a.16</t>
  </si>
  <si>
    <t>15b1a.7</t>
  </si>
  <si>
    <t>22a1a.2</t>
  </si>
  <si>
    <t>11b1a.9</t>
  </si>
  <si>
    <t>38d1a.1</t>
  </si>
  <si>
    <t>a28b1a.24</t>
  </si>
  <si>
    <t>3b1a.4</t>
  </si>
  <si>
    <t>31b1a.3</t>
  </si>
  <si>
    <t>33g2</t>
  </si>
  <si>
    <t>1b1a.18</t>
  </si>
  <si>
    <t>a28e1a.5</t>
  </si>
  <si>
    <t>a33b1a.41</t>
  </si>
  <si>
    <t>a23b1a.36</t>
  </si>
  <si>
    <t>34b1a.7</t>
  </si>
  <si>
    <t>16b1a.3</t>
  </si>
  <si>
    <t>20b1a.8</t>
  </si>
  <si>
    <t>a23a1a.2</t>
  </si>
  <si>
    <t>56b1a.13</t>
  </si>
  <si>
    <t>27b1a.6</t>
  </si>
  <si>
    <t>58b1a.77</t>
  </si>
  <si>
    <t>26b1a.8</t>
  </si>
  <si>
    <t>58b1a.78</t>
  </si>
  <si>
    <t>a23g1</t>
  </si>
  <si>
    <t>24a1a.1</t>
  </si>
  <si>
    <t>22e1a.2</t>
  </si>
  <si>
    <t>8b1a.29</t>
  </si>
  <si>
    <t>28b1a.9</t>
  </si>
  <si>
    <t>0e1.7</t>
  </si>
  <si>
    <t>0b1a.30</t>
  </si>
  <si>
    <t>33b1a.11</t>
  </si>
  <si>
    <t>12b1d.2</t>
  </si>
  <si>
    <t>45b1a.5</t>
  </si>
  <si>
    <t>19e1b.3</t>
  </si>
  <si>
    <t>9b1a.12</t>
  </si>
  <si>
    <t>33b1a.12</t>
  </si>
  <si>
    <t>59b1.19</t>
  </si>
  <si>
    <t>15g1</t>
  </si>
  <si>
    <t>58b1a.79</t>
  </si>
  <si>
    <t>40b1a.6</t>
  </si>
  <si>
    <t>59b1.18</t>
  </si>
  <si>
    <t>13e1a.1</t>
  </si>
  <si>
    <t>58b1a.80</t>
  </si>
  <si>
    <t>37b1a.8</t>
  </si>
  <si>
    <t>10b1a.6</t>
  </si>
  <si>
    <t>23b1c.3</t>
  </si>
  <si>
    <t>0b1a.27</t>
  </si>
  <si>
    <t>17b1d.4</t>
  </si>
  <si>
    <t>0b1c.5</t>
  </si>
  <si>
    <t>8d1.4</t>
  </si>
  <si>
    <t>a28b1a.25</t>
  </si>
  <si>
    <t>19d1a.1</t>
  </si>
  <si>
    <t>33e1a.5</t>
  </si>
  <si>
    <t>a28b1c.6</t>
  </si>
  <si>
    <t>a33b1a.42</t>
  </si>
  <si>
    <t>3e2</t>
  </si>
  <si>
    <t>29b1d.2</t>
  </si>
  <si>
    <t>16e1a.2</t>
  </si>
  <si>
    <t>1b1a.19</t>
  </si>
  <si>
    <t>42b1a.2</t>
  </si>
  <si>
    <t>45c1</t>
  </si>
  <si>
    <t>a23e1a.10</t>
  </si>
  <si>
    <t>34e1</t>
  </si>
  <si>
    <t>42b1a.5</t>
  </si>
  <si>
    <t>45e1b.2</t>
  </si>
  <si>
    <t>32a1a.9</t>
  </si>
  <si>
    <t>8e1.6</t>
  </si>
  <si>
    <t>42b1a.4</t>
  </si>
  <si>
    <t>a28b1a.26</t>
  </si>
  <si>
    <t>58b1a.81</t>
  </si>
  <si>
    <t>8e1.7</t>
  </si>
  <si>
    <t>39b1a.6</t>
  </si>
  <si>
    <t>15e1.5</t>
  </si>
  <si>
    <t>49b1a.4</t>
  </si>
  <si>
    <t>10e1a.5</t>
  </si>
  <si>
    <t>1b1c.5</t>
  </si>
  <si>
    <t>24b1e1.12</t>
  </si>
  <si>
    <t>32b1a.21</t>
  </si>
  <si>
    <t>17e1a.3</t>
  </si>
  <si>
    <t>a23b1a.37</t>
  </si>
  <si>
    <t>8b1c.9</t>
  </si>
  <si>
    <t>a23b1a.38</t>
  </si>
  <si>
    <t>8b1a.28</t>
  </si>
  <si>
    <t>59c1</t>
  </si>
  <si>
    <t>a37c1</t>
  </si>
  <si>
    <t>a33b1a.43</t>
  </si>
  <si>
    <t>11b1a.10</t>
  </si>
  <si>
    <t>18d1a.3</t>
  </si>
  <si>
    <t>23b1a.9</t>
  </si>
  <si>
    <t>18g1c.2</t>
  </si>
  <si>
    <t>a33b1a.44</t>
  </si>
  <si>
    <t>4b1a.4</t>
  </si>
  <si>
    <t>28e1a.2</t>
  </si>
  <si>
    <t>23b1a.10</t>
  </si>
  <si>
    <t>58b1a.83</t>
  </si>
  <si>
    <t>a37b1a.35</t>
  </si>
  <si>
    <t>58b1a.84</t>
  </si>
  <si>
    <t>2b1a.15</t>
  </si>
  <si>
    <t>a37b1c.6</t>
  </si>
  <si>
    <t>a37b1a.36</t>
  </si>
  <si>
    <t>11c1</t>
  </si>
  <si>
    <t>a28b1a.27</t>
  </si>
  <si>
    <t>36d1</t>
  </si>
  <si>
    <t>0b1a.31</t>
  </si>
  <si>
    <t>0b1a.32</t>
  </si>
  <si>
    <t>4g2</t>
  </si>
  <si>
    <t>32b1a.20</t>
  </si>
  <si>
    <t>a37d1a.6</t>
  </si>
  <si>
    <t>a37e1b.15</t>
  </si>
  <si>
    <t>58b1a.85</t>
  </si>
  <si>
    <t>24b1e3.2</t>
  </si>
  <si>
    <t>23g1</t>
  </si>
  <si>
    <t>1c2</t>
  </si>
  <si>
    <t>48b1a.4</t>
  </si>
  <si>
    <t>33d1a.2</t>
  </si>
  <si>
    <t>41b1a.5</t>
  </si>
  <si>
    <t>58b1a.82</t>
  </si>
  <si>
    <t>9b1a.13</t>
  </si>
  <si>
    <t>8b1a.31</t>
  </si>
  <si>
    <t>0b1a.29</t>
  </si>
  <si>
    <t>a37b1a.37</t>
  </si>
  <si>
    <t>a23c1c.2</t>
  </si>
  <si>
    <t>46b1a.5</t>
  </si>
  <si>
    <t>3b1a.5</t>
  </si>
  <si>
    <t>58b1a.86</t>
  </si>
  <si>
    <t>34b1a.9</t>
  </si>
  <si>
    <t>a33b1c.6</t>
  </si>
  <si>
    <t>a37b1a.38</t>
  </si>
  <si>
    <t>46e1b.5</t>
  </si>
  <si>
    <t>a33b1a.45</t>
  </si>
  <si>
    <t>26b1a.9</t>
  </si>
  <si>
    <t>34b1a.10</t>
  </si>
  <si>
    <t>21b1a.5</t>
  </si>
  <si>
    <t>a23b1a.39</t>
  </si>
  <si>
    <t>2b1a.17</t>
  </si>
  <si>
    <t>15b1a.8</t>
  </si>
  <si>
    <t>56e1c.4</t>
  </si>
  <si>
    <t>8b1a.30</t>
  </si>
  <si>
    <t>59b1.20</t>
  </si>
  <si>
    <t>8b1a.32</t>
  </si>
  <si>
    <t>27b1a.7</t>
  </si>
  <si>
    <t>54b1a.1</t>
  </si>
  <si>
    <t>11a1a.3</t>
  </si>
  <si>
    <t>9b1a.14</t>
  </si>
  <si>
    <t>9a1a.2</t>
  </si>
  <si>
    <t>37e1a.1</t>
  </si>
  <si>
    <t>16b1a.4</t>
  </si>
  <si>
    <t>a28g1.4</t>
  </si>
  <si>
    <t>19b1a.5</t>
  </si>
  <si>
    <t>a33e1a.5</t>
  </si>
  <si>
    <t>36b1a.4</t>
  </si>
  <si>
    <t>a28d3</t>
  </si>
  <si>
    <t>57b1a.10</t>
  </si>
  <si>
    <t>42b1a.6</t>
  </si>
  <si>
    <t>32e1a.9</t>
  </si>
  <si>
    <t>a23b1c.10</t>
  </si>
  <si>
    <t>58b1a.88</t>
  </si>
  <si>
    <t>48e1b.1</t>
  </si>
  <si>
    <t>32e1a.10</t>
  </si>
  <si>
    <t>20b1c.3</t>
  </si>
  <si>
    <t>47b1a.2</t>
  </si>
  <si>
    <t>32a1a.10</t>
  </si>
  <si>
    <t>a23d1a.5</t>
  </si>
  <si>
    <t>a28b1a.28</t>
  </si>
  <si>
    <t>1b1a.21</t>
  </si>
  <si>
    <t>1d1.2</t>
  </si>
  <si>
    <t>1g2</t>
  </si>
  <si>
    <t>a28b1a.29</t>
  </si>
  <si>
    <t>a23e1a.11</t>
  </si>
  <si>
    <t>58b1a.87</t>
  </si>
  <si>
    <t>57b1a.11</t>
  </si>
  <si>
    <t>48b1a.5</t>
  </si>
  <si>
    <t>a23b1a.41</t>
  </si>
  <si>
    <t>5b1a.5</t>
  </si>
  <si>
    <t>20e1a.7</t>
  </si>
  <si>
    <t>31b1a.4</t>
  </si>
  <si>
    <t>1b1a.22</t>
  </si>
  <si>
    <t>a28b1a.30</t>
  </si>
  <si>
    <t>a33b1a.46</t>
  </si>
  <si>
    <t>a28e1a.6</t>
  </si>
  <si>
    <t>40b1a.7</t>
  </si>
  <si>
    <t>5b1a.4</t>
  </si>
  <si>
    <t>a23b1a.40</t>
  </si>
  <si>
    <t>1f1</t>
  </si>
  <si>
    <t>a33b1a.47</t>
  </si>
  <si>
    <t>24b1e1.13</t>
  </si>
  <si>
    <t>32a1a.11</t>
  </si>
  <si>
    <t>0b1a.24</t>
  </si>
  <si>
    <t>32b1a.23</t>
  </si>
  <si>
    <t>32e1a.11</t>
  </si>
  <si>
    <t>38b1a.8</t>
  </si>
  <si>
    <t>8e1.8</t>
  </si>
  <si>
    <t>2g1</t>
  </si>
  <si>
    <t>a28b1c.7</t>
  </si>
  <si>
    <t>39b1a.7</t>
  </si>
  <si>
    <t>11e1a.3</t>
  </si>
  <si>
    <t>2e1.4</t>
  </si>
  <si>
    <t>11e1a.4</t>
  </si>
  <si>
    <t>0b1a.33</t>
  </si>
  <si>
    <t>19e1b.4</t>
  </si>
  <si>
    <t>a37e1b.16</t>
  </si>
  <si>
    <t>8b1c.10</t>
  </si>
  <si>
    <t>32b1a.22</t>
  </si>
  <si>
    <t>0e1.8</t>
  </si>
  <si>
    <t>24g2</t>
  </si>
  <si>
    <t>30b1a.4</t>
  </si>
  <si>
    <t>21e1c.1</t>
  </si>
  <si>
    <t>0d1.4</t>
  </si>
  <si>
    <t>0b1a.34</t>
  </si>
  <si>
    <t>24e1c.7</t>
  </si>
  <si>
    <t>33e1a.6</t>
  </si>
  <si>
    <t>32d1a.3</t>
  </si>
  <si>
    <t>10b1a.7</t>
  </si>
  <si>
    <t>8b1a.33</t>
  </si>
  <si>
    <t>8b1a.34</t>
  </si>
  <si>
    <t>29b1b.12</t>
  </si>
  <si>
    <t>0b1a.35</t>
  </si>
  <si>
    <t>12e1a.2</t>
  </si>
  <si>
    <t>18b1a.17</t>
  </si>
  <si>
    <t>5e1a.1</t>
  </si>
  <si>
    <t>36e2.1</t>
  </si>
  <si>
    <t>58b1a.90</t>
  </si>
  <si>
    <t>33b1a.13</t>
  </si>
  <si>
    <t>58b1a.91</t>
  </si>
  <si>
    <t>56b1a.16</t>
  </si>
  <si>
    <t>a23b1a.42</t>
  </si>
  <si>
    <t>18e1d.4</t>
  </si>
  <si>
    <t>32a1a.12</t>
  </si>
  <si>
    <t>45d1a.3</t>
  </si>
  <si>
    <t>18b1a.18</t>
  </si>
  <si>
    <t>a33b1a.48</t>
  </si>
  <si>
    <t>29g1a.2</t>
  </si>
  <si>
    <t>15e1.6</t>
  </si>
  <si>
    <t>58b1a.92</t>
  </si>
  <si>
    <t>22b1a.7</t>
  </si>
  <si>
    <t>56b1a.17</t>
  </si>
  <si>
    <t>2b1a.16</t>
  </si>
  <si>
    <t>33b1a.14</t>
  </si>
  <si>
    <t>24b1e3.3</t>
  </si>
  <si>
    <t>38e1a.2</t>
  </si>
  <si>
    <t>35e2</t>
  </si>
  <si>
    <t>a37g1</t>
  </si>
  <si>
    <t>16d2</t>
  </si>
  <si>
    <t>0b1a.36</t>
  </si>
  <si>
    <t>8b1a.35</t>
  </si>
  <si>
    <t>0b1e.3</t>
  </si>
  <si>
    <t>9b1b.4</t>
  </si>
  <si>
    <t>45b1a.6</t>
  </si>
  <si>
    <t>57e1b.3</t>
  </si>
  <si>
    <t>24d1a.2</t>
  </si>
  <si>
    <t>32b1c.5</t>
  </si>
  <si>
    <t>29b1b.13</t>
  </si>
  <si>
    <t>58b1a.93</t>
  </si>
  <si>
    <t>18e1c.8</t>
  </si>
  <si>
    <t>26g1</t>
  </si>
  <si>
    <t>18e1c.10</t>
  </si>
  <si>
    <t>0b1a.37</t>
  </si>
  <si>
    <t>20b1a.9</t>
  </si>
  <si>
    <t>9b1a.15</t>
  </si>
  <si>
    <t>a33b1a.49</t>
  </si>
  <si>
    <t>2b1a.18</t>
  </si>
  <si>
    <t>56b1a.15</t>
  </si>
  <si>
    <t>28b1a.10</t>
  </si>
  <si>
    <t>a23b1a.43</t>
  </si>
  <si>
    <t>1b1a.24</t>
  </si>
  <si>
    <t>34b1a.11</t>
  </si>
  <si>
    <t>a37b1a.39</t>
  </si>
  <si>
    <t>28b1a.11</t>
  </si>
  <si>
    <t>27b1a.8</t>
  </si>
  <si>
    <t>40d1a.2</t>
  </si>
  <si>
    <t>42b1a.7</t>
  </si>
  <si>
    <t>32b1a.24</t>
  </si>
  <si>
    <t>a23b1c.11</t>
  </si>
  <si>
    <t>14e1a.1</t>
  </si>
  <si>
    <t>1b1a.23</t>
  </si>
  <si>
    <t>59b1.21</t>
  </si>
  <si>
    <t>58b1a.89</t>
  </si>
  <si>
    <t>8b1a.36</t>
  </si>
  <si>
    <t>45g1</t>
  </si>
  <si>
    <t>37b1a.9</t>
  </si>
  <si>
    <t>a23g2</t>
  </si>
  <si>
    <t>a37b1a.40</t>
  </si>
  <si>
    <t>a33b1a.50</t>
  </si>
  <si>
    <t>50b1a.2</t>
  </si>
  <si>
    <t>11b1a.12</t>
  </si>
  <si>
    <t>35b1a.3</t>
  </si>
  <si>
    <t>43b1a.2</t>
  </si>
  <si>
    <t>a23e1a.12</t>
  </si>
  <si>
    <t>58b1a.95</t>
  </si>
  <si>
    <t>40g2</t>
  </si>
  <si>
    <t>1b1a.25</t>
  </si>
  <si>
    <t>27d1</t>
  </si>
  <si>
    <t>6b1b.1</t>
  </si>
  <si>
    <t>a28c1</t>
  </si>
  <si>
    <t>1b1c.6</t>
  </si>
  <si>
    <t>32e1a.12</t>
  </si>
  <si>
    <t>8b1c.11</t>
  </si>
  <si>
    <t>58b1a.97</t>
  </si>
  <si>
    <t>a23b1a.44</t>
  </si>
  <si>
    <t>29a1b.2</t>
  </si>
  <si>
    <t>58b1a.94</t>
  </si>
  <si>
    <t>a28b1a.33</t>
  </si>
  <si>
    <t>a28b1a.31</t>
  </si>
  <si>
    <t>a37b1a.41</t>
  </si>
  <si>
    <t>27b1a.9</t>
  </si>
  <si>
    <t>a37b1a.43</t>
  </si>
  <si>
    <t>20d1a.2</t>
  </si>
  <si>
    <t>11e1a.5</t>
  </si>
  <si>
    <t>a28b1a.32</t>
  </si>
  <si>
    <t>58b1a.96</t>
  </si>
  <si>
    <t>a37b1a.42</t>
  </si>
  <si>
    <t>59b1.22</t>
  </si>
  <si>
    <t>0b1c.7</t>
  </si>
  <si>
    <t>26b1a.10</t>
  </si>
  <si>
    <t>48c1</t>
  </si>
  <si>
    <t>1a3</t>
  </si>
  <si>
    <t>10e1a.4</t>
  </si>
  <si>
    <t>a33b1a.51</t>
  </si>
  <si>
    <t>a33g3</t>
  </si>
  <si>
    <t>26e1c.2</t>
  </si>
  <si>
    <t>19e1b.5</t>
  </si>
  <si>
    <t>56b1a.14</t>
  </si>
  <si>
    <t>33b1c.4</t>
  </si>
  <si>
    <t>20b1a.10</t>
  </si>
  <si>
    <t>a37b1a.44</t>
  </si>
  <si>
    <t>1e1.3</t>
  </si>
  <si>
    <t>0b1c.6</t>
  </si>
  <si>
    <t>a23b1a.45</t>
  </si>
  <si>
    <t>2b1a.19</t>
  </si>
  <si>
    <t>58b1a.99</t>
  </si>
  <si>
    <t>a23e1c.4</t>
  </si>
  <si>
    <t>2b1a.20</t>
  </si>
  <si>
    <t>9b1a.16</t>
  </si>
  <si>
    <t>22b1a.8</t>
  </si>
  <si>
    <t>18b1a.19</t>
  </si>
  <si>
    <t>a33b1a.52</t>
  </si>
  <si>
    <t>29d1a.2</t>
  </si>
  <si>
    <t>38b1a.7</t>
  </si>
  <si>
    <t>38b1a.9</t>
  </si>
  <si>
    <t>2g2</t>
  </si>
  <si>
    <t>29b1b.14</t>
  </si>
  <si>
    <t>29e1a.3</t>
  </si>
  <si>
    <t>58b1a.98</t>
  </si>
  <si>
    <t>17b1d.5</t>
  </si>
  <si>
    <t>a37e1b.17</t>
  </si>
  <si>
    <t>44b1a.2</t>
  </si>
  <si>
    <t>39e1.2</t>
  </si>
  <si>
    <t>51b1a.4</t>
  </si>
  <si>
    <t>a37d1a.7</t>
  </si>
  <si>
    <t>a37e1b.19</t>
  </si>
  <si>
    <t>a28b1a.34</t>
  </si>
  <si>
    <t>8d1.5</t>
  </si>
  <si>
    <t>a28b1c.8</t>
  </si>
  <si>
    <t>59e1b.6</t>
  </si>
  <si>
    <t>a33b1c.7</t>
  </si>
  <si>
    <t>15b1a.9</t>
  </si>
  <si>
    <t>11b1a.13</t>
  </si>
  <si>
    <t>32b1c.6</t>
  </si>
  <si>
    <t>32a1a.13</t>
  </si>
  <si>
    <t>58b1a.100</t>
  </si>
  <si>
    <t>18e1c.9</t>
  </si>
  <si>
    <t>a37e1b.18</t>
  </si>
  <si>
    <t>10b1a.8</t>
  </si>
  <si>
    <t>8e1.9</t>
  </si>
  <si>
    <t>31b1a.5</t>
  </si>
  <si>
    <t>29b1b.15</t>
  </si>
  <si>
    <t>a37e1e.4</t>
  </si>
  <si>
    <t>20e1a.8</t>
  </si>
  <si>
    <t>a37b1c.7</t>
  </si>
  <si>
    <t>a23d1a.6</t>
  </si>
  <si>
    <t>a37b1c.8</t>
  </si>
  <si>
    <t>a23b1a.46</t>
  </si>
  <si>
    <t>2e1.5</t>
  </si>
  <si>
    <t>a33b1a.53</t>
  </si>
  <si>
    <t>9e1a.4</t>
  </si>
  <si>
    <t>21b1a.6</t>
  </si>
  <si>
    <t>17e1a.4</t>
  </si>
  <si>
    <t>58b1a.101</t>
  </si>
  <si>
    <t>a23b1a.47</t>
  </si>
  <si>
    <t>28b1a.12</t>
  </si>
  <si>
    <t>59b1.23</t>
  </si>
  <si>
    <t>42d1</t>
  </si>
  <si>
    <t>34b1a.12</t>
  </si>
  <si>
    <t>57b1a.9</t>
  </si>
  <si>
    <t>19b1a.6</t>
  </si>
  <si>
    <t>59d1a.2</t>
  </si>
  <si>
    <t>58b1a.102</t>
  </si>
  <si>
    <t>34d1</t>
  </si>
  <si>
    <t>58b1a.103</t>
  </si>
  <si>
    <t>59b1.24</t>
  </si>
  <si>
    <t>a28b1a.35</t>
  </si>
  <si>
    <t>a23b1c.12</t>
  </si>
  <si>
    <t>a33b1a.54</t>
  </si>
  <si>
    <t>26d1a.1</t>
  </si>
  <si>
    <t>32b1a.25</t>
  </si>
  <si>
    <t>22a1a.3</t>
  </si>
  <si>
    <t>0e1.9</t>
  </si>
  <si>
    <t>0b1a.38</t>
  </si>
  <si>
    <t>32b1a.26</t>
  </si>
  <si>
    <t>a33e1a.6</t>
  </si>
  <si>
    <t>55a1a.1</t>
  </si>
  <si>
    <t>26b1a.11</t>
  </si>
  <si>
    <t>17d2</t>
  </si>
  <si>
    <t>0b1a.39</t>
  </si>
  <si>
    <t>32b1a.27</t>
  </si>
  <si>
    <t>32b1a.28</t>
  </si>
  <si>
    <t>0d1.5</t>
  </si>
  <si>
    <t>58b1a.104</t>
  </si>
  <si>
    <t>0e1.10</t>
  </si>
  <si>
    <t>2d1</t>
  </si>
  <si>
    <t>0b1a.42</t>
  </si>
  <si>
    <t>33b1a.15</t>
  </si>
  <si>
    <t>2b1a.21</t>
  </si>
  <si>
    <t>0b1a.40</t>
  </si>
  <si>
    <t>a28e1a.7</t>
  </si>
  <si>
    <t>10b1a.9</t>
  </si>
  <si>
    <t>0b1a.41</t>
  </si>
  <si>
    <t>58b1a.105</t>
  </si>
  <si>
    <t>59b1.25</t>
  </si>
  <si>
    <t>9b1a.18</t>
  </si>
  <si>
    <t>48b1a.6</t>
  </si>
  <si>
    <t>32e1a.13</t>
  </si>
  <si>
    <t>11b1a.11</t>
  </si>
  <si>
    <t>29b1b.16</t>
  </si>
  <si>
    <t>22b1a.9</t>
  </si>
  <si>
    <t>20e1c.3</t>
  </si>
  <si>
    <t>a37b1a.46</t>
  </si>
  <si>
    <t>10e1a.7</t>
  </si>
  <si>
    <t>59b1.26</t>
  </si>
  <si>
    <t>36b1a.5</t>
  </si>
  <si>
    <t>9b1a.17</t>
  </si>
  <si>
    <t>45b1a.7</t>
  </si>
  <si>
    <t>a37b1a.45</t>
  </si>
  <si>
    <t>39b1a.8</t>
  </si>
  <si>
    <t>57e1b.4</t>
  </si>
  <si>
    <t>11a1a.4</t>
  </si>
  <si>
    <t>38b1a.10</t>
  </si>
  <si>
    <t>a37b1a.47</t>
  </si>
  <si>
    <t>a23b1a.48</t>
  </si>
  <si>
    <t>41b1a.7</t>
  </si>
  <si>
    <t>a33b1a.55</t>
  </si>
  <si>
    <t>a33b1a.56</t>
  </si>
  <si>
    <t>20b1c.4</t>
  </si>
  <si>
    <t>32e1c.2</t>
  </si>
  <si>
    <t>31e1.2</t>
  </si>
  <si>
    <t>42b1a.8</t>
  </si>
  <si>
    <t>32g1</t>
  </si>
  <si>
    <t>57b1a.15</t>
  </si>
  <si>
    <t>a23b1a.49</t>
  </si>
  <si>
    <t>32e1c.3</t>
  </si>
  <si>
    <t>53e1b.2</t>
  </si>
  <si>
    <t>57b1a.13</t>
  </si>
  <si>
    <t>a23e1a.13</t>
  </si>
  <si>
    <t>28e1a.3</t>
  </si>
  <si>
    <t>10d1a.1</t>
  </si>
  <si>
    <t>1b1a.26</t>
  </si>
  <si>
    <t>1b1a.27</t>
  </si>
  <si>
    <t>22e1a.3</t>
  </si>
  <si>
    <t>59e1b.7</t>
  </si>
  <si>
    <t>1b1c.7</t>
  </si>
  <si>
    <t>a28g1.5</t>
  </si>
  <si>
    <t>1b1a.28</t>
  </si>
  <si>
    <t>a37b1a.48</t>
  </si>
  <si>
    <t>58b1a.107</t>
  </si>
  <si>
    <t>57b1a.14</t>
  </si>
  <si>
    <t>31b1a.6</t>
  </si>
  <si>
    <t>10e1a.6</t>
  </si>
  <si>
    <t>39d1a.2</t>
  </si>
  <si>
    <t>a28b1a.36</t>
  </si>
  <si>
    <t>a37d1a.8</t>
  </si>
  <si>
    <t>a37e1b.21</t>
  </si>
  <si>
    <t>a28a1a.3</t>
  </si>
  <si>
    <t>a37e1b.20</t>
  </si>
  <si>
    <t>21b1a.7</t>
  </si>
  <si>
    <t>16b1a.5</t>
  </si>
  <si>
    <t>58b1a.106</t>
  </si>
  <si>
    <t>41b1a.6</t>
  </si>
  <si>
    <t>a28b1a.37</t>
  </si>
  <si>
    <t>a33b1c.8</t>
  </si>
  <si>
    <t>a28b1a.38</t>
  </si>
  <si>
    <t>49b1a.5</t>
  </si>
  <si>
    <t>33e1a.7</t>
  </si>
  <si>
    <t>32e1a.14</t>
  </si>
  <si>
    <t>58b1a.108</t>
  </si>
  <si>
    <t>a23a1a.3</t>
  </si>
  <si>
    <t>57b1a.12</t>
  </si>
  <si>
    <t>2b1a.22</t>
  </si>
  <si>
    <t>a33b1a.57</t>
  </si>
  <si>
    <t>10b1a.10</t>
  </si>
  <si>
    <t>33g3</t>
  </si>
  <si>
    <t>a23b1a.50</t>
  </si>
  <si>
    <t>2b1a.23</t>
  </si>
  <si>
    <t>42b1a.9</t>
  </si>
  <si>
    <t>58b1a.109</t>
  </si>
  <si>
    <t>59b1.27</t>
  </si>
  <si>
    <t>58b1a.110</t>
  </si>
  <si>
    <t>a23b1a.51</t>
  </si>
  <si>
    <t>28b1a.13</t>
  </si>
  <si>
    <t>a33b1a.58</t>
  </si>
  <si>
    <t>59b1.28</t>
  </si>
  <si>
    <t>32a1a.14</t>
  </si>
  <si>
    <t>57b1a.17</t>
  </si>
  <si>
    <t>0b1c.8</t>
  </si>
  <si>
    <t>a33b1a.59</t>
  </si>
  <si>
    <t>33b1a.16</t>
  </si>
  <si>
    <t>38b1a.11</t>
  </si>
  <si>
    <t>41b1a.8</t>
  </si>
  <si>
    <t>33b1a.17</t>
  </si>
  <si>
    <t>0b1a.44</t>
  </si>
  <si>
    <t>a33d1a.3</t>
  </si>
  <si>
    <t>32b1a.29</t>
  </si>
  <si>
    <t>10e1a.8</t>
  </si>
  <si>
    <t>a23b1c.13</t>
  </si>
  <si>
    <t>a23b1a.52</t>
  </si>
  <si>
    <t>16e1a.3</t>
  </si>
  <si>
    <t>58b1a.112</t>
  </si>
  <si>
    <t>a23e1a.14</t>
  </si>
  <si>
    <t>58b1a.113</t>
  </si>
  <si>
    <t>59b2.3</t>
  </si>
  <si>
    <t>45e1b.3</t>
  </si>
  <si>
    <t>59b2.4</t>
  </si>
  <si>
    <t>59e1b.8</t>
  </si>
  <si>
    <t>58b1a.114</t>
  </si>
  <si>
    <t>1b1a.29</t>
  </si>
  <si>
    <t>a23b1a.53</t>
  </si>
  <si>
    <t>58b1a.115</t>
  </si>
  <si>
    <t>28g3</t>
  </si>
  <si>
    <t>58b1a.111</t>
  </si>
  <si>
    <t>8e1.10</t>
  </si>
  <si>
    <t>32b1a.30</t>
  </si>
  <si>
    <t>a37b1a.50</t>
  </si>
  <si>
    <t>2d2</t>
  </si>
  <si>
    <t>38a1</t>
  </si>
  <si>
    <t>0b1a.43</t>
  </si>
  <si>
    <t>0b1a.45</t>
  </si>
  <si>
    <t>37b1a.10</t>
  </si>
  <si>
    <t>a37b1a.51</t>
  </si>
  <si>
    <t>a33b1a.60</t>
  </si>
  <si>
    <t>a23c1c.3</t>
  </si>
  <si>
    <t>58b1a.117</t>
  </si>
  <si>
    <t>58b1a.116</t>
  </si>
  <si>
    <t>29b1d.3</t>
  </si>
  <si>
    <t>a37b1a.49</t>
  </si>
  <si>
    <t>a37b1a.53</t>
  </si>
  <si>
    <t>a37d1a.9</t>
  </si>
  <si>
    <t>0g2.6</t>
  </si>
  <si>
    <t>a37g2</t>
  </si>
  <si>
    <t>a37e1b.22</t>
  </si>
  <si>
    <t>32d1a.4</t>
  </si>
  <si>
    <t>58b1a.118</t>
  </si>
  <si>
    <t>a28b1a.39</t>
  </si>
  <si>
    <t>a23b1a.54</t>
  </si>
  <si>
    <t>a28b1a.40</t>
  </si>
  <si>
    <t>58b1a.119</t>
  </si>
  <si>
    <t>1b1a.30</t>
  </si>
  <si>
    <t>29e1a.4</t>
  </si>
  <si>
    <t>1b1a.31</t>
  </si>
  <si>
    <t>1b1a.32</t>
  </si>
  <si>
    <t>38b1a.12</t>
  </si>
  <si>
    <t>0g2.5</t>
  </si>
  <si>
    <t>a23b1c.14</t>
  </si>
  <si>
    <t>a37b1c.9</t>
  </si>
  <si>
    <t>43b1a.3</t>
  </si>
  <si>
    <t>33d1a.3</t>
  </si>
  <si>
    <t>a37b1a.52</t>
  </si>
  <si>
    <t>a33b1c.9</t>
  </si>
  <si>
    <t>45b1a.8</t>
  </si>
  <si>
    <t>0e1.11</t>
  </si>
  <si>
    <t>33e1a.8</t>
  </si>
  <si>
    <t>0b1a.48</t>
  </si>
  <si>
    <t>a33b1a.63</t>
  </si>
  <si>
    <t>0d1.6</t>
  </si>
  <si>
    <t>1b1c.8</t>
  </si>
  <si>
    <t>59b1.30</t>
  </si>
  <si>
    <t>59b1.29</t>
  </si>
  <si>
    <t>58b1a.120</t>
  </si>
  <si>
    <t>59b1.31</t>
  </si>
  <si>
    <t>0b1a.50</t>
  </si>
  <si>
    <t>29g1a.3</t>
  </si>
  <si>
    <t>1e1.4</t>
  </si>
  <si>
    <t>2b1a.24</t>
  </si>
  <si>
    <t>32b1c.7</t>
  </si>
  <si>
    <t>29b1b.18</t>
  </si>
  <si>
    <t>0b1a.46</t>
  </si>
  <si>
    <t>0e1.12</t>
  </si>
  <si>
    <t>a23b1a.55</t>
  </si>
  <si>
    <t>53b1a.2</t>
  </si>
  <si>
    <t>8b1a.37</t>
  </si>
  <si>
    <t>29b1b.19</t>
  </si>
  <si>
    <t>0b1c.9</t>
  </si>
  <si>
    <t>12b1d.3</t>
  </si>
  <si>
    <t>a23b1a.56</t>
  </si>
  <si>
    <t>2b1a.25</t>
  </si>
  <si>
    <t>0b1e.4</t>
  </si>
  <si>
    <t>a33b1a.61</t>
  </si>
  <si>
    <t>a28e1a.8</t>
  </si>
  <si>
    <t>58b1a.121</t>
  </si>
  <si>
    <t>a33b1a.65</t>
  </si>
  <si>
    <t>0b1a.47</t>
  </si>
  <si>
    <t>a23b1a.57</t>
  </si>
  <si>
    <t>34b1a.13</t>
  </si>
  <si>
    <t>45d1a.4</t>
  </si>
  <si>
    <t>34b1a.14</t>
  </si>
  <si>
    <t>a37b1a.54</t>
  </si>
  <si>
    <t>a23d1a.7</t>
  </si>
  <si>
    <t>28b1a.14</t>
  </si>
  <si>
    <t>a23e1a.15</t>
  </si>
  <si>
    <t>58b1a.122</t>
  </si>
  <si>
    <t>28b1a.15</t>
  </si>
  <si>
    <t>46b1a.7</t>
  </si>
  <si>
    <t>58b1a.123</t>
  </si>
  <si>
    <t>1b1a.33</t>
  </si>
  <si>
    <t>33b1a.18</t>
  </si>
  <si>
    <t>a37e1b.24</t>
  </si>
  <si>
    <t>a23e1c.5</t>
  </si>
  <si>
    <t>1d1.3</t>
  </si>
  <si>
    <t>57b1a.16</t>
  </si>
  <si>
    <t>1b1a.35</t>
  </si>
  <si>
    <t>2a1</t>
  </si>
  <si>
    <t>59d1a.3</t>
  </si>
  <si>
    <t>a33b1a.67</t>
  </si>
  <si>
    <t>1c3</t>
  </si>
  <si>
    <t>1b1c.9</t>
  </si>
  <si>
    <t>58b1a.124</t>
  </si>
  <si>
    <t>1b1a.34</t>
  </si>
  <si>
    <t>a23e1a.16</t>
  </si>
  <si>
    <t>a33b1a.66</t>
  </si>
  <si>
    <t>58b1a.125</t>
  </si>
  <si>
    <t>39b1a.9</t>
  </si>
  <si>
    <t>a23b1a.59</t>
  </si>
  <si>
    <t>a33b1a.68</t>
  </si>
  <si>
    <t>39b1a.10</t>
  </si>
  <si>
    <t>a37b1a.55</t>
  </si>
  <si>
    <t>58b1a.126</t>
  </si>
  <si>
    <t>38b1a.13</t>
  </si>
  <si>
    <t>a37b1a.56</t>
  </si>
  <si>
    <t>0b1a.49</t>
  </si>
  <si>
    <t>0g2.7</t>
  </si>
  <si>
    <t>a37b1c.10</t>
  </si>
  <si>
    <t>0b1a.51</t>
  </si>
  <si>
    <t>a37b1a.57</t>
  </si>
  <si>
    <t>45b1a.9</t>
  </si>
  <si>
    <t>41b1a.9</t>
  </si>
  <si>
    <t>a33b1a.69</t>
  </si>
  <si>
    <t>38e1a.3</t>
  </si>
  <si>
    <t>a23g3</t>
  </si>
  <si>
    <t>41e2</t>
  </si>
  <si>
    <t>a23b1a.58</t>
  </si>
  <si>
    <t>29b1b.20</t>
  </si>
  <si>
    <t>a23b1a.60</t>
  </si>
  <si>
    <t>33b1c.6</t>
  </si>
  <si>
    <t>32e1c.4</t>
  </si>
  <si>
    <t>28d1</t>
  </si>
  <si>
    <t>58b1a.127</t>
  </si>
  <si>
    <t>a23b1a.61</t>
  </si>
  <si>
    <t>a37b1a.58</t>
  </si>
  <si>
    <t>a33b1a.70</t>
  </si>
  <si>
    <t>58b1a.128</t>
  </si>
  <si>
    <t>a23b1c.15</t>
  </si>
  <si>
    <t>58b1a.129</t>
  </si>
  <si>
    <t>58b1a.130</t>
  </si>
  <si>
    <t>59e1b.9</t>
  </si>
  <si>
    <t>58b1a.131</t>
  </si>
  <si>
    <t>31e1.3</t>
  </si>
  <si>
    <t>34b1a.15</t>
  </si>
  <si>
    <t>28a1a.1</t>
  </si>
  <si>
    <t>a28b1c.9</t>
  </si>
  <si>
    <t>32b1a.31</t>
  </si>
  <si>
    <t>a23d1a.8</t>
  </si>
  <si>
    <t>a37e1b.23</t>
  </si>
  <si>
    <t>a33b1a.62</t>
  </si>
  <si>
    <t>29c2</t>
  </si>
  <si>
    <t>a37d1a.10</t>
  </si>
  <si>
    <t>58b1a.132</t>
  </si>
  <si>
    <t>a23b1a.62</t>
  </si>
  <si>
    <t>0b1a.52</t>
  </si>
  <si>
    <t>0b1a.53</t>
  </si>
  <si>
    <t>a33b1a.64</t>
  </si>
  <si>
    <t>0g2.8</t>
  </si>
  <si>
    <t>a37e1b.25</t>
  </si>
  <si>
    <t>a33e1a.7</t>
  </si>
  <si>
    <t>1g3</t>
  </si>
  <si>
    <t>0e1.13</t>
  </si>
  <si>
    <t>a37b1a.59</t>
  </si>
  <si>
    <t>0b1a.54</t>
  </si>
  <si>
    <t>a37e1b.26</t>
  </si>
  <si>
    <t>0b1a.55</t>
  </si>
  <si>
    <t>33b1c.5</t>
  </si>
  <si>
    <t>0b1c.10</t>
  </si>
  <si>
    <t>a37b1a.60</t>
  </si>
  <si>
    <t>a37b1a.61</t>
  </si>
  <si>
    <t>42b1a.10</t>
  </si>
  <si>
    <t>a37e1e.5</t>
  </si>
  <si>
    <t>0b1e.5</t>
  </si>
  <si>
    <t>44b1a.3</t>
  </si>
  <si>
    <t>32e1a.15</t>
  </si>
  <si>
    <t>a33b1a.71</t>
  </si>
  <si>
    <t>a33b1c.10</t>
  </si>
  <si>
    <t>a33e1a.8</t>
  </si>
  <si>
    <t>a37b1a.62</t>
  </si>
  <si>
    <t>32a1a.15</t>
  </si>
  <si>
    <t>42b1a.11</t>
  </si>
  <si>
    <t>a28b1a.41</t>
  </si>
  <si>
    <t>a37b1c.11</t>
  </si>
  <si>
    <t>1e1.5</t>
  </si>
  <si>
    <t>a23e1a.17</t>
  </si>
  <si>
    <t>58b1a.134</t>
  </si>
  <si>
    <t>58b1a.135</t>
  </si>
  <si>
    <t>a28b1a.42</t>
  </si>
  <si>
    <t>a23b1c.16</t>
  </si>
  <si>
    <t>23b1a.11</t>
  </si>
  <si>
    <t>40b1a.8</t>
  </si>
  <si>
    <t>1b1a.38</t>
  </si>
  <si>
    <t>58b1a.137</t>
  </si>
  <si>
    <t>a33b1a.72</t>
  </si>
  <si>
    <t>2b1a.26</t>
  </si>
  <si>
    <t>a23b1a.63</t>
  </si>
  <si>
    <t>58b1a.133</t>
  </si>
  <si>
    <t>a28b1a.43</t>
  </si>
  <si>
    <t>29b1b.17</t>
  </si>
  <si>
    <t>1b1a.40</t>
  </si>
  <si>
    <t>15b1a.11</t>
  </si>
  <si>
    <t>a23b1a.64</t>
  </si>
  <si>
    <t>33b1a.21</t>
  </si>
  <si>
    <t>42e2</t>
  </si>
  <si>
    <t>10b1a.11</t>
  </si>
  <si>
    <t>1b1a.37</t>
  </si>
  <si>
    <t>32b1a.32</t>
  </si>
  <si>
    <t>a33b1a.73</t>
  </si>
  <si>
    <t>2e1.6</t>
  </si>
  <si>
    <t>a28g1.6</t>
  </si>
  <si>
    <t>58b1a.136</t>
  </si>
  <si>
    <t>37b1a.11</t>
  </si>
  <si>
    <t>2d3</t>
  </si>
  <si>
    <t>33b1c.7</t>
  </si>
  <si>
    <t>58b1a.138</t>
  </si>
  <si>
    <t>17g1</t>
  </si>
  <si>
    <t>2b1a.27</t>
  </si>
  <si>
    <t>58b1a.139</t>
  </si>
  <si>
    <t>58b1a.140</t>
  </si>
  <si>
    <t>2ab</t>
  </si>
  <si>
    <t>34b1a.17</t>
  </si>
  <si>
    <t>a37b1a.63</t>
  </si>
  <si>
    <t>56b1a.18</t>
  </si>
  <si>
    <t>34e2</t>
  </si>
  <si>
    <t>58b1a.141</t>
  </si>
  <si>
    <t>a28b1c.10</t>
  </si>
  <si>
    <t>40e1b.2</t>
  </si>
  <si>
    <t>18b1a.20</t>
  </si>
  <si>
    <t>40b1a.9</t>
  </si>
  <si>
    <t>2b1a.28</t>
  </si>
  <si>
    <t>59b1.32</t>
  </si>
  <si>
    <t>59b1.34</t>
  </si>
  <si>
    <t>59b1.33</t>
  </si>
  <si>
    <t>1b1a.39</t>
  </si>
  <si>
    <t>1b1a.36</t>
  </si>
  <si>
    <t>1b1c.10</t>
  </si>
  <si>
    <t>33e1a.9</t>
  </si>
  <si>
    <t>a23b1a.66</t>
  </si>
  <si>
    <t>30b1a.5</t>
  </si>
  <si>
    <t>58b1a.142</t>
  </si>
  <si>
    <t>11e1a.6</t>
  </si>
  <si>
    <t>45b1a.10</t>
  </si>
  <si>
    <t>58b1a.143</t>
  </si>
  <si>
    <t>a33b1a.74</t>
  </si>
  <si>
    <t>33b1a.22</t>
  </si>
  <si>
    <t>23a3</t>
  </si>
  <si>
    <t>32a1a.16</t>
  </si>
  <si>
    <t>32b1c.8</t>
  </si>
  <si>
    <t>a37d1a.11</t>
  </si>
  <si>
    <t>32e1a.16</t>
  </si>
  <si>
    <t>0b1a.56</t>
  </si>
  <si>
    <t>4b1a.5</t>
  </si>
  <si>
    <t>23b1a.12</t>
  </si>
  <si>
    <t>38b1a.14</t>
  </si>
  <si>
    <t>2b1a.29</t>
  </si>
  <si>
    <t>58b1a.145</t>
  </si>
  <si>
    <t>34b1a.16</t>
  </si>
  <si>
    <t>a37e1b.27</t>
  </si>
  <si>
    <t>24b1e1.14</t>
  </si>
  <si>
    <t>35e3</t>
  </si>
  <si>
    <t>39b1a.11</t>
  </si>
  <si>
    <t>32d1a.5</t>
  </si>
  <si>
    <t>28b1a.16</t>
  </si>
  <si>
    <t>a23b1a.65</t>
  </si>
  <si>
    <t>2b1a.30</t>
  </si>
  <si>
    <t>37b1a.12</t>
  </si>
  <si>
    <t>38b1a.15</t>
  </si>
  <si>
    <t>58b1a.144</t>
  </si>
  <si>
    <t>45d1a.5</t>
  </si>
  <si>
    <t>18e1c.11</t>
  </si>
  <si>
    <t>a23b1a.67</t>
  </si>
  <si>
    <t>24b1e1.15</t>
  </si>
  <si>
    <t>a33b1a.75</t>
  </si>
  <si>
    <t>46b1a.6</t>
  </si>
  <si>
    <t>24c3</t>
  </si>
  <si>
    <t>24b1e1.16</t>
  </si>
  <si>
    <t>a33b1a.76</t>
  </si>
  <si>
    <t>33b1a.19</t>
  </si>
  <si>
    <t>29b1b.21</t>
  </si>
  <si>
    <t>a23e1a.18</t>
  </si>
  <si>
    <t>a23b1c.17</t>
  </si>
  <si>
    <t>59e1b.10</t>
  </si>
  <si>
    <t>33b1a.23</t>
  </si>
  <si>
    <t>24b1e1.17</t>
  </si>
  <si>
    <t>a33b1a.77</t>
  </si>
  <si>
    <t>18b1a.22</t>
  </si>
  <si>
    <t>a33b1a.78</t>
  </si>
  <si>
    <t>58b1a.146</t>
  </si>
  <si>
    <t>56c2</t>
  </si>
  <si>
    <t>32b1a.34</t>
  </si>
  <si>
    <t>24e1c.8</t>
  </si>
  <si>
    <t>41b1a.10</t>
  </si>
  <si>
    <t>a23b1a.68</t>
  </si>
  <si>
    <t>3b1a.6</t>
  </si>
  <si>
    <t>32b1a.33</t>
  </si>
  <si>
    <t>40b1a.10</t>
  </si>
  <si>
    <t>3b1a.7</t>
  </si>
  <si>
    <t>58b1a.147</t>
  </si>
  <si>
    <t>a33b1c.11</t>
  </si>
  <si>
    <t>a33d1a.4</t>
  </si>
  <si>
    <t>a37b1a.64</t>
  </si>
  <si>
    <t>58b1a.148</t>
  </si>
  <si>
    <t>39g2</t>
  </si>
  <si>
    <t>2e1.7</t>
  </si>
  <si>
    <t>24a1a.2</t>
  </si>
  <si>
    <t>32b1a.35</t>
  </si>
  <si>
    <t>24b1e1.18</t>
  </si>
  <si>
    <t>38d1a.2</t>
  </si>
  <si>
    <t>36b1a.7</t>
  </si>
  <si>
    <t>37b1a.14</t>
  </si>
  <si>
    <t>36b1a.6</t>
  </si>
  <si>
    <t>24d1a.3</t>
  </si>
  <si>
    <t>24e1c.10</t>
  </si>
  <si>
    <t>37b1a.13</t>
  </si>
  <si>
    <t>24b1e3.4</t>
  </si>
  <si>
    <t>a28a1a.4</t>
  </si>
  <si>
    <t>36b1a.8</t>
  </si>
  <si>
    <t>a23e1c.6</t>
  </si>
  <si>
    <t>a37b1a.66</t>
  </si>
  <si>
    <t>46e1b.6</t>
  </si>
  <si>
    <t>0b1c.11</t>
  </si>
  <si>
    <t>0e1.14</t>
  </si>
  <si>
    <t>a37b1a.65</t>
  </si>
  <si>
    <t>a28b1a.46</t>
  </si>
  <si>
    <t>0b1a.57</t>
  </si>
  <si>
    <t>40b1a.11</t>
  </si>
  <si>
    <t>0b1a.58</t>
  </si>
  <si>
    <t>58b1a.150</t>
  </si>
  <si>
    <t>8b1a.40</t>
  </si>
  <si>
    <t>59b1.35</t>
  </si>
  <si>
    <t>0d1.7</t>
  </si>
  <si>
    <t>59b1.37</t>
  </si>
  <si>
    <t>38g2</t>
  </si>
  <si>
    <t>a28b1a.45</t>
  </si>
  <si>
    <t>34b1a.18</t>
  </si>
  <si>
    <t>8b1a.38</t>
  </si>
  <si>
    <t>37b1a.15</t>
  </si>
  <si>
    <t>a23b1a.69</t>
  </si>
  <si>
    <t>18b1a.21</t>
  </si>
  <si>
    <t>23b1a.13</t>
  </si>
  <si>
    <t>18b1a.23</t>
  </si>
  <si>
    <t>59b1.36</t>
  </si>
  <si>
    <t>4d3</t>
  </si>
  <si>
    <t>2g3</t>
  </si>
  <si>
    <t>20b1a.12</t>
  </si>
  <si>
    <t>28e1a.4</t>
  </si>
  <si>
    <t>58b1a.149</t>
  </si>
  <si>
    <t>a37g3</t>
  </si>
  <si>
    <t>5b1a.6</t>
  </si>
  <si>
    <t>43b1a.4</t>
  </si>
  <si>
    <t>20e1a.9</t>
  </si>
  <si>
    <t>0g1</t>
  </si>
  <si>
    <t>a37b1a.67</t>
  </si>
  <si>
    <t>a33b1a.79</t>
  </si>
  <si>
    <t>19b1a.7</t>
  </si>
  <si>
    <t>24b1e1.19</t>
  </si>
  <si>
    <t>19g1</t>
  </si>
  <si>
    <t>23b1a.16</t>
  </si>
  <si>
    <t>38b1a.16</t>
  </si>
  <si>
    <t>a28b1a.44</t>
  </si>
  <si>
    <t>12d2</t>
  </si>
  <si>
    <t>46e1b.7</t>
  </si>
  <si>
    <t>a33e1a.9</t>
  </si>
  <si>
    <t>a33b1a.80</t>
  </si>
  <si>
    <t>8d1.6</t>
  </si>
  <si>
    <t>41b1a.11</t>
  </si>
  <si>
    <t>a23d1a.9</t>
  </si>
  <si>
    <t>a28b1a.47</t>
  </si>
  <si>
    <t>17b1d.6</t>
  </si>
  <si>
    <t>58b1a.151</t>
  </si>
  <si>
    <t>23b1a.14</t>
  </si>
  <si>
    <t>a23b1a.70</t>
  </si>
  <si>
    <t>a23b1c.18</t>
  </si>
  <si>
    <t>3e3</t>
  </si>
  <si>
    <t>24b1e1.20</t>
  </si>
  <si>
    <t>56b1a.19</t>
  </si>
  <si>
    <t>58b1a.152</t>
  </si>
  <si>
    <t>56e1c.5</t>
  </si>
  <si>
    <t>3d3</t>
  </si>
  <si>
    <t>42b1a.13</t>
  </si>
  <si>
    <t>3g1</t>
  </si>
  <si>
    <t>42b1a.12</t>
  </si>
  <si>
    <t>0g2.9</t>
  </si>
  <si>
    <t>1b1a.41</t>
  </si>
  <si>
    <t>8b1c.13</t>
  </si>
  <si>
    <t>1b1a.42</t>
  </si>
  <si>
    <t>0b1a.60</t>
  </si>
  <si>
    <t>a37e1b.28</t>
  </si>
  <si>
    <t>18g1a.2</t>
  </si>
  <si>
    <t>18e1c.12</t>
  </si>
  <si>
    <t>9b1b.5</t>
  </si>
  <si>
    <t>15e1.7</t>
  </si>
  <si>
    <t>2b1a.31</t>
  </si>
  <si>
    <t>a37e1e.6</t>
  </si>
  <si>
    <t>a23e1a.19</t>
  </si>
  <si>
    <t>58b1a.153</t>
  </si>
  <si>
    <t>58b1a.154</t>
  </si>
  <si>
    <t>32b1a.37</t>
  </si>
  <si>
    <t>56b1a.20</t>
  </si>
  <si>
    <t>a37e1b.29</t>
  </si>
  <si>
    <t>58b1a.155</t>
  </si>
  <si>
    <t>49b1a.6</t>
  </si>
  <si>
    <t>a28b1a.48</t>
  </si>
  <si>
    <t>8b1c.12</t>
  </si>
  <si>
    <t>33d1a.4</t>
  </si>
  <si>
    <t>40b1a.12</t>
  </si>
  <si>
    <t>3b1a.8</t>
  </si>
  <si>
    <t>24e1c.11</t>
  </si>
  <si>
    <t>11b1a.15</t>
  </si>
  <si>
    <t>39b1a.12</t>
  </si>
  <si>
    <t>a37b1c.12</t>
  </si>
  <si>
    <t>0b1a.59</t>
  </si>
  <si>
    <t>39e1.3</t>
  </si>
  <si>
    <t>2b1a.32</t>
  </si>
  <si>
    <t>0b1a.61</t>
  </si>
  <si>
    <t>24b1e3.5</t>
  </si>
  <si>
    <t>33e1a.10</t>
  </si>
  <si>
    <t>9b1a.20</t>
  </si>
  <si>
    <t>5e1a.2</t>
  </si>
  <si>
    <t>29d1a.3</t>
  </si>
  <si>
    <t>15b1a.10</t>
  </si>
  <si>
    <t>8e1.11</t>
  </si>
  <si>
    <t>a33b1a.81</t>
  </si>
  <si>
    <t>26b1a.12</t>
  </si>
  <si>
    <t>58b1a.156</t>
  </si>
  <si>
    <t>32a1a.17</t>
  </si>
  <si>
    <t>a28b1a.49</t>
  </si>
  <si>
    <t>24g3</t>
  </si>
  <si>
    <t>2b1a.33</t>
  </si>
  <si>
    <t>a23b1a.71</t>
  </si>
  <si>
    <t>8b1a.43</t>
  </si>
  <si>
    <t>18e1d.5</t>
  </si>
  <si>
    <t>37b1a.16</t>
  </si>
  <si>
    <t>a28e1a.9</t>
  </si>
  <si>
    <t>8b1a.44</t>
  </si>
  <si>
    <t>32e1a.18</t>
  </si>
  <si>
    <t>51e1b.3</t>
  </si>
  <si>
    <t>9b1a.19</t>
  </si>
  <si>
    <t>8b1a.39</t>
  </si>
  <si>
    <t>0e1.15</t>
  </si>
  <si>
    <t>a33b1a.83</t>
  </si>
  <si>
    <t>8b1a.41</t>
  </si>
  <si>
    <t>0b1c.12</t>
  </si>
  <si>
    <t>9a1a.3</t>
  </si>
  <si>
    <t>8b1a.42</t>
  </si>
  <si>
    <t>0b1a.63</t>
  </si>
  <si>
    <t>18g1c.3</t>
  </si>
  <si>
    <t>24e1c.9</t>
  </si>
  <si>
    <t>18b1a.25</t>
  </si>
  <si>
    <t>40b1a.13</t>
  </si>
  <si>
    <t>33b1a.20</t>
  </si>
  <si>
    <t>40b1a.14</t>
  </si>
  <si>
    <t>33b1a.24</t>
  </si>
  <si>
    <t>58b1a.157</t>
  </si>
  <si>
    <t>58b1a.158</t>
  </si>
  <si>
    <t>a23b1a.73</t>
  </si>
  <si>
    <t>20e1c.4</t>
  </si>
  <si>
    <t>43e2</t>
  </si>
  <si>
    <t>1a4</t>
  </si>
  <si>
    <t>34b1a.19</t>
  </si>
  <si>
    <t>a37b1a.68</t>
  </si>
  <si>
    <t>a23b1a.72</t>
  </si>
  <si>
    <t>a37b1a.69</t>
  </si>
  <si>
    <t>58b1a.159</t>
  </si>
  <si>
    <t>8d1.7</t>
  </si>
  <si>
    <t>27b1a.11</t>
  </si>
  <si>
    <t>9e1a.5</t>
  </si>
  <si>
    <t>18b1a.26</t>
  </si>
  <si>
    <t>32b1a.36</t>
  </si>
  <si>
    <t>a33b1a.82</t>
  </si>
  <si>
    <t>9b1a.21</t>
  </si>
  <si>
    <t>0b1a.62</t>
  </si>
  <si>
    <t>a33b1a.84</t>
  </si>
  <si>
    <t>48b1a.7</t>
  </si>
  <si>
    <t>27b1a.10</t>
  </si>
  <si>
    <t>31b1a.7</t>
  </si>
  <si>
    <t>36d2</t>
  </si>
  <si>
    <t>a23e1a.20</t>
  </si>
  <si>
    <t>11a1a.5</t>
  </si>
  <si>
    <t>34g2</t>
  </si>
  <si>
    <t>59d1a.4</t>
  </si>
  <si>
    <t>31b1a.8</t>
  </si>
  <si>
    <t>29a1b.3</t>
  </si>
  <si>
    <t>23b1a.15</t>
  </si>
  <si>
    <t>0b1e.6</t>
  </si>
  <si>
    <t>33b1c.8</t>
  </si>
  <si>
    <t>32b1a.39</t>
  </si>
  <si>
    <t>8e1.12</t>
  </si>
  <si>
    <t>59b2.5</t>
  </si>
  <si>
    <t>1b1a.45</t>
  </si>
  <si>
    <t>58b1a.160</t>
  </si>
  <si>
    <t>11b1a.16</t>
  </si>
  <si>
    <t>2e1.8</t>
  </si>
  <si>
    <t>1d1.4</t>
  </si>
  <si>
    <t>33d1a.5</t>
  </si>
  <si>
    <t>a37b1a.70</t>
  </si>
  <si>
    <t>a28b1c.11</t>
  </si>
  <si>
    <t>20e1a.10</t>
  </si>
  <si>
    <t>a23b1c.19</t>
  </si>
  <si>
    <t>47e1b.2</t>
  </si>
  <si>
    <t>58b1a.161</t>
  </si>
  <si>
    <t>a37b1a.71</t>
  </si>
  <si>
    <t>56b1a.21</t>
  </si>
  <si>
    <t>2c1</t>
  </si>
  <si>
    <t>58b1a.162</t>
  </si>
  <si>
    <t>56b1a.28</t>
  </si>
  <si>
    <t>a28b1c.12</t>
  </si>
  <si>
    <t>1b1a.43</t>
  </si>
  <si>
    <t>1e1.6</t>
  </si>
  <si>
    <t>a28d4</t>
  </si>
  <si>
    <t>a37e1b.31</t>
  </si>
  <si>
    <t>19e1b.6</t>
  </si>
  <si>
    <t>2b1a.34</t>
  </si>
  <si>
    <t>11b1a.14</t>
  </si>
  <si>
    <t>46d1a.1</t>
  </si>
  <si>
    <t>32e1a.17</t>
  </si>
  <si>
    <t>59b1.39</t>
  </si>
  <si>
    <t>58b1a.163</t>
  </si>
  <si>
    <t>38b1a.17</t>
  </si>
  <si>
    <t>1b1a.44</t>
  </si>
  <si>
    <t>59b1.38</t>
  </si>
  <si>
    <t>32e1a.19</t>
  </si>
  <si>
    <t>a33b1c.12</t>
  </si>
  <si>
    <t>a23b1a.74</t>
  </si>
  <si>
    <t>a37d1a.12</t>
  </si>
  <si>
    <t>8b1a.45</t>
  </si>
  <si>
    <t>59b1.40</t>
  </si>
  <si>
    <t>a37e1b.32</t>
  </si>
  <si>
    <t>20b1a.13</t>
  </si>
  <si>
    <t>39b1a.13</t>
  </si>
  <si>
    <t>56d1a.2</t>
  </si>
  <si>
    <t>46b1a.8</t>
  </si>
  <si>
    <t>39c1</t>
  </si>
  <si>
    <t>a37b1c.13</t>
  </si>
  <si>
    <t>9b1a.23</t>
  </si>
  <si>
    <t>45b1a.11</t>
  </si>
  <si>
    <t>2b1a.35</t>
  </si>
  <si>
    <t>a37d1a.13</t>
  </si>
  <si>
    <t>51d1a</t>
  </si>
  <si>
    <t>9b1a.22</t>
  </si>
  <si>
    <t>42b1a.14</t>
  </si>
  <si>
    <t>12e1a.3</t>
  </si>
  <si>
    <t>36e2.2</t>
  </si>
  <si>
    <t>a37b1c.14</t>
  </si>
  <si>
    <t>a37b1a.72</t>
  </si>
  <si>
    <t>16d3</t>
  </si>
  <si>
    <t>a33b1a.87</t>
  </si>
  <si>
    <t>a37e1b.30</t>
  </si>
  <si>
    <t>19d1a.2</t>
  </si>
  <si>
    <t>8b1a.46</t>
  </si>
  <si>
    <t>47b1a.3</t>
  </si>
  <si>
    <t>18b1a.24</t>
  </si>
  <si>
    <t>32a1a.18</t>
  </si>
  <si>
    <t>23e1a.5</t>
  </si>
  <si>
    <t>4e1a.2</t>
  </si>
  <si>
    <t>58b1a.164</t>
  </si>
  <si>
    <t>58b1a.165</t>
  </si>
  <si>
    <t>30b1a.6</t>
  </si>
  <si>
    <t>a37e1e.7</t>
  </si>
  <si>
    <t>a28b1a.50</t>
  </si>
  <si>
    <t>a28e1a.10</t>
  </si>
  <si>
    <t>8d1.8</t>
  </si>
  <si>
    <t>a28b1a.51</t>
  </si>
  <si>
    <t>46b1a.9</t>
  </si>
  <si>
    <t>a33b1a.85</t>
  </si>
  <si>
    <t>32b1a.38</t>
  </si>
  <si>
    <t>a28b1a.52</t>
  </si>
  <si>
    <t>a33b1a.86</t>
  </si>
  <si>
    <t>59e1b.11</t>
  </si>
  <si>
    <t>0d1.8</t>
  </si>
  <si>
    <t>46e1b.8</t>
  </si>
  <si>
    <t>8e1.13</t>
  </si>
  <si>
    <t>28b1a.18</t>
  </si>
  <si>
    <t>35b1a.4</t>
  </si>
  <si>
    <t>34b1a.20</t>
  </si>
  <si>
    <t>a23e1a.21</t>
  </si>
  <si>
    <t>7b1.2</t>
  </si>
  <si>
    <t>17b1d.7</t>
  </si>
  <si>
    <t>58b1a.166</t>
  </si>
  <si>
    <t>a23b1a.75</t>
  </si>
  <si>
    <t>56b1a.22</t>
  </si>
  <si>
    <t>39d1a.3</t>
  </si>
  <si>
    <t>28b1a.17</t>
  </si>
  <si>
    <t>22c1</t>
  </si>
  <si>
    <t>29b1d.4</t>
  </si>
  <si>
    <t>a23b1a.76</t>
  </si>
  <si>
    <t>28b1a.19</t>
  </si>
  <si>
    <t>11g1</t>
  </si>
  <si>
    <t>32b1a.40</t>
  </si>
  <si>
    <t>24b1e1.21</t>
  </si>
  <si>
    <t>2e1.9</t>
  </si>
  <si>
    <t>35g2</t>
  </si>
  <si>
    <t>34e3</t>
  </si>
  <si>
    <t>58b1a.167</t>
  </si>
  <si>
    <t>32b1a.41</t>
  </si>
  <si>
    <t>32b1a.42</t>
  </si>
  <si>
    <t>8g1</t>
  </si>
  <si>
    <t>8b1c.15</t>
  </si>
  <si>
    <t>a23b1a.77</t>
  </si>
  <si>
    <t>33e1a.11</t>
  </si>
  <si>
    <t>0b1a.64</t>
  </si>
  <si>
    <t>0b1a.65</t>
  </si>
  <si>
    <t>59b1.41</t>
  </si>
  <si>
    <t>a33b1a.89</t>
  </si>
  <si>
    <t>a23b1a.78</t>
  </si>
  <si>
    <t>59b1.42</t>
  </si>
  <si>
    <t>24e1c.12</t>
  </si>
  <si>
    <t>0b1a.66</t>
  </si>
  <si>
    <t>0e1.16</t>
  </si>
  <si>
    <t>23b1c.4</t>
  </si>
  <si>
    <t>41b1a.12</t>
  </si>
  <si>
    <t>0b1a.68</t>
  </si>
  <si>
    <t>21b1a.8</t>
  </si>
  <si>
    <t>5b1a.8</t>
  </si>
  <si>
    <t>26b1a.13</t>
  </si>
  <si>
    <t>a37b1a.74</t>
  </si>
  <si>
    <t>a33b1a.90</t>
  </si>
  <si>
    <t>9b1a.24</t>
  </si>
  <si>
    <t>a37b1a.73</t>
  </si>
  <si>
    <t>11b1a.18</t>
  </si>
  <si>
    <t>23g2</t>
  </si>
  <si>
    <t>8b1a.47</t>
  </si>
  <si>
    <t>26b1a.14</t>
  </si>
  <si>
    <t>9b1b.6</t>
  </si>
  <si>
    <t>30b1a.7</t>
  </si>
  <si>
    <t>19e1b.7</t>
  </si>
  <si>
    <t>19b1a.9</t>
  </si>
  <si>
    <t>27b1a.12</t>
  </si>
  <si>
    <t>4d4</t>
  </si>
  <si>
    <t>38b1a.18</t>
  </si>
  <si>
    <t>57e1b.5</t>
  </si>
  <si>
    <t>37b1a.17</t>
  </si>
  <si>
    <t>36b1a.9</t>
  </si>
  <si>
    <t>18d1a.4</t>
  </si>
  <si>
    <t>45d1a.6</t>
  </si>
  <si>
    <t>32b1c.10</t>
  </si>
  <si>
    <t>57b1a.19</t>
  </si>
  <si>
    <t>46e1b.9</t>
  </si>
  <si>
    <t>41b1a.13</t>
  </si>
  <si>
    <t>32e1c.5</t>
  </si>
  <si>
    <t>a33e1a.10</t>
  </si>
  <si>
    <t>37b1a.18</t>
  </si>
  <si>
    <t>35g4</t>
  </si>
  <si>
    <t>13e1a.2</t>
  </si>
  <si>
    <t>32b1c.11</t>
  </si>
  <si>
    <t>56b1a.29</t>
  </si>
  <si>
    <t>35d2</t>
  </si>
  <si>
    <t>15e1.8</t>
  </si>
  <si>
    <t>24b1e1.22</t>
  </si>
  <si>
    <t>10e1a.9</t>
  </si>
  <si>
    <t>56b1a.23</t>
  </si>
  <si>
    <t>8b1a.48</t>
  </si>
  <si>
    <t>15e1.9</t>
  </si>
  <si>
    <t>a23c1c.4</t>
  </si>
  <si>
    <t>a23d1a.10</t>
  </si>
  <si>
    <t>51b1a.7</t>
  </si>
  <si>
    <t>58b1a.169</t>
  </si>
  <si>
    <t>a28b1a.54</t>
  </si>
  <si>
    <t>a37e1b.33</t>
  </si>
  <si>
    <t>20b1a.11</t>
  </si>
  <si>
    <t>45e1b.4</t>
  </si>
  <si>
    <t>1b1a.48</t>
  </si>
  <si>
    <t>a23b1c.20</t>
  </si>
  <si>
    <t>a37e1b.34</t>
  </si>
  <si>
    <t>53b1a.3</t>
  </si>
  <si>
    <t>16e1a.4</t>
  </si>
  <si>
    <t>37b1a.19</t>
  </si>
  <si>
    <t>58b1a.170</t>
  </si>
  <si>
    <t>51b1a.5</t>
  </si>
  <si>
    <t>18e1d.6</t>
  </si>
  <si>
    <t>29b1b.24</t>
  </si>
  <si>
    <t>38e1a.4</t>
  </si>
  <si>
    <t>33b1a.25</t>
  </si>
  <si>
    <t>18b1a.27</t>
  </si>
  <si>
    <t>22b1a.10</t>
  </si>
  <si>
    <t>18d1a.5</t>
  </si>
  <si>
    <t>59b2.6</t>
  </si>
  <si>
    <t>26c2</t>
  </si>
  <si>
    <t>51b1a.6</t>
  </si>
  <si>
    <t>1b1a.46</t>
  </si>
  <si>
    <t>29b1b.22</t>
  </si>
  <si>
    <t>20b1c.5</t>
  </si>
  <si>
    <t>27d2</t>
  </si>
  <si>
    <t>11e1a.7</t>
  </si>
  <si>
    <t>a37c2</t>
  </si>
  <si>
    <t>33b1a.26</t>
  </si>
  <si>
    <t>18e1c.13</t>
  </si>
  <si>
    <t>20e1a.11</t>
  </si>
  <si>
    <t>4b1a.6</t>
  </si>
  <si>
    <t>10b1a.12</t>
  </si>
  <si>
    <t>29b1b.25</t>
  </si>
  <si>
    <t>26e1c.3</t>
  </si>
  <si>
    <t>24d1a.4</t>
  </si>
  <si>
    <t>11e1a.9</t>
  </si>
  <si>
    <t>10e1a.10</t>
  </si>
  <si>
    <t>a33g4</t>
  </si>
  <si>
    <t>10c2</t>
  </si>
  <si>
    <t>20b1a.14</t>
  </si>
  <si>
    <t>18b1a.28</t>
  </si>
  <si>
    <t>1b1a.47</t>
  </si>
  <si>
    <t>1b1a.49</t>
  </si>
  <si>
    <t>a37b1a.75</t>
  </si>
  <si>
    <t>18b1a.29</t>
  </si>
  <si>
    <t>a37b1a.77</t>
  </si>
  <si>
    <t>58b1a.171</t>
  </si>
  <si>
    <t>8a1.2</t>
  </si>
  <si>
    <t>1b1c.12</t>
  </si>
  <si>
    <t>1b1c.13</t>
  </si>
  <si>
    <t>a33b1a.91</t>
  </si>
  <si>
    <t>8e1.14</t>
  </si>
  <si>
    <t>8b1c.14</t>
  </si>
  <si>
    <t>18e1c.14</t>
  </si>
  <si>
    <t>56b1a.30</t>
  </si>
  <si>
    <t>8b1c.16</t>
  </si>
  <si>
    <t>18e1c.15</t>
  </si>
  <si>
    <t>16b1a.6</t>
  </si>
  <si>
    <t>20d1a.3</t>
  </si>
  <si>
    <t>40c2</t>
  </si>
  <si>
    <t>21b1a.11</t>
  </si>
  <si>
    <t>a23b1a.79</t>
  </si>
  <si>
    <t>23c2</t>
  </si>
  <si>
    <t>0b1a.70</t>
  </si>
  <si>
    <t>17e1a.5</t>
  </si>
  <si>
    <t>0b1a.69</t>
  </si>
  <si>
    <t>58b1a.168</t>
  </si>
  <si>
    <t>4d2</t>
  </si>
  <si>
    <t>40d1a.3</t>
  </si>
  <si>
    <t>24g4</t>
  </si>
  <si>
    <t>2b1a.36</t>
  </si>
  <si>
    <t>0b1c.13</t>
  </si>
  <si>
    <t>32d1a.6</t>
  </si>
  <si>
    <t>29b1b.23</t>
  </si>
  <si>
    <t>a37b1a.76</t>
  </si>
  <si>
    <t>26d1a.2</t>
  </si>
  <si>
    <t>33b1a.28</t>
  </si>
  <si>
    <t>0e1.17</t>
  </si>
  <si>
    <t>0b1a.71</t>
  </si>
  <si>
    <t>a33b1c.13</t>
  </si>
  <si>
    <t>a33b1a.92</t>
  </si>
  <si>
    <t>58b1a.174</t>
  </si>
  <si>
    <t>12b1d.4</t>
  </si>
  <si>
    <t>57e1b.6</t>
  </si>
  <si>
    <t>24b1e1.23</t>
  </si>
  <si>
    <t>2b1a.37</t>
  </si>
  <si>
    <t>58b1a.173</t>
  </si>
  <si>
    <t>0b1a.72</t>
  </si>
  <si>
    <t>9d2</t>
  </si>
  <si>
    <t>33b1a.27</t>
  </si>
  <si>
    <t>1b1a.50</t>
  </si>
  <si>
    <t>39b1a.14</t>
  </si>
  <si>
    <t>58b1a.172</t>
  </si>
  <si>
    <t>11b1a.17</t>
  </si>
  <si>
    <t>59b1.43</t>
  </si>
  <si>
    <t>53e1b.3</t>
  </si>
  <si>
    <t>37e1a.2</t>
  </si>
  <si>
    <t>44b1a.4</t>
  </si>
  <si>
    <t>38b1a.19</t>
  </si>
  <si>
    <t>35b1a.5</t>
  </si>
  <si>
    <t>41d1</t>
  </si>
  <si>
    <t>11b1a.20</t>
  </si>
  <si>
    <t>41e3</t>
  </si>
  <si>
    <t>a23e1a.22</t>
  </si>
  <si>
    <t>20e1a.12</t>
  </si>
  <si>
    <t>40b1a.15</t>
  </si>
  <si>
    <t>a28b1a.55</t>
  </si>
  <si>
    <t>a28e1a.11</t>
  </si>
  <si>
    <t>17d3</t>
  </si>
  <si>
    <t>32b1a.43</t>
  </si>
  <si>
    <t>37b1a.20</t>
  </si>
  <si>
    <t>58b1a.175</t>
  </si>
  <si>
    <t>3b1a.10</t>
  </si>
  <si>
    <t>3b1a.9</t>
  </si>
  <si>
    <t>56e1c.6</t>
  </si>
  <si>
    <t>11d1a.1</t>
  </si>
  <si>
    <t>11b1a.19</t>
  </si>
  <si>
    <t>15e1.10</t>
  </si>
  <si>
    <t>39e1.4</t>
  </si>
  <si>
    <t>8d1.9</t>
  </si>
  <si>
    <t>45e1b.5</t>
  </si>
  <si>
    <t>a37b1a.78</t>
  </si>
  <si>
    <t>a23b1c.21</t>
  </si>
  <si>
    <t>57b1a.20</t>
  </si>
  <si>
    <t>31b1a.9</t>
  </si>
  <si>
    <t>8b1c.19</t>
  </si>
  <si>
    <t>13b2</t>
  </si>
  <si>
    <t>a23b1a.82</t>
  </si>
  <si>
    <t>22a1a.4</t>
  </si>
  <si>
    <t>8b1c.20</t>
  </si>
  <si>
    <t>a37d1a.14</t>
  </si>
  <si>
    <t>32b1a.45</t>
  </si>
  <si>
    <t>3d4</t>
  </si>
  <si>
    <t>33b1c.9</t>
  </si>
  <si>
    <t>a28b1a.56</t>
  </si>
  <si>
    <t>a37e1b.35</t>
  </si>
  <si>
    <t>a37b1a.79</t>
  </si>
  <si>
    <t>a37b1a.80</t>
  </si>
  <si>
    <t>58b1a.177</t>
  </si>
  <si>
    <t>a23b1a.83</t>
  </si>
  <si>
    <t>45b1a.12</t>
  </si>
  <si>
    <t>18b1a.30</t>
  </si>
  <si>
    <t>43b1a.5</t>
  </si>
  <si>
    <t>58b1a.178</t>
  </si>
  <si>
    <t>18b1a.31</t>
  </si>
  <si>
    <t>59b1.44</t>
  </si>
  <si>
    <t>14b2</t>
  </si>
  <si>
    <t>2b1a.38</t>
  </si>
  <si>
    <t>a37b1a.81</t>
  </si>
  <si>
    <t>5b1a.7</t>
  </si>
  <si>
    <t>4b1a.9</t>
  </si>
  <si>
    <t>2b1a.39</t>
  </si>
  <si>
    <t>18e1c.16</t>
  </si>
  <si>
    <t>11e1a.8</t>
  </si>
  <si>
    <t>11b1a.23</t>
  </si>
  <si>
    <t>56b1a.24</t>
  </si>
  <si>
    <t>20b1a.16</t>
  </si>
  <si>
    <t>48b1a.9</t>
  </si>
  <si>
    <t>8b1c.18</t>
  </si>
  <si>
    <t>a37b1c.15</t>
  </si>
  <si>
    <t>58b1a.179</t>
  </si>
  <si>
    <t>58b1a.176</t>
  </si>
  <si>
    <t>26b1a.15</t>
  </si>
  <si>
    <t>9b1a.25</t>
  </si>
  <si>
    <t>56b1a.25</t>
  </si>
  <si>
    <t>23e1a.8</t>
  </si>
  <si>
    <t>58b1a.180</t>
  </si>
  <si>
    <t>23e1a.7</t>
  </si>
  <si>
    <t>58b1a.181</t>
  </si>
  <si>
    <t>23b1a.19</t>
  </si>
  <si>
    <t>58b1a.182</t>
  </si>
  <si>
    <t>20b1a.15</t>
  </si>
  <si>
    <t>22b1a.11</t>
  </si>
  <si>
    <t>50b1a.3</t>
  </si>
  <si>
    <t>34b1a.21</t>
  </si>
  <si>
    <t>15b1a.12</t>
  </si>
  <si>
    <t>20b1a.17</t>
  </si>
  <si>
    <t>34b1a.22</t>
  </si>
  <si>
    <t>21b1a.10</t>
  </si>
  <si>
    <t>5b1a.9</t>
  </si>
  <si>
    <t>20e1c.5</t>
  </si>
  <si>
    <t>8b1a.51</t>
  </si>
  <si>
    <t>48b1a.8</t>
  </si>
  <si>
    <t>22b1a.12</t>
  </si>
  <si>
    <t>8b1a.52</t>
  </si>
  <si>
    <t>21b1a.12</t>
  </si>
  <si>
    <t>11a1a.7</t>
  </si>
  <si>
    <t>4b1a.7</t>
  </si>
  <si>
    <t>9b1a.29</t>
  </si>
  <si>
    <t>19b1a.8</t>
  </si>
  <si>
    <t>9e1a.6</t>
  </si>
  <si>
    <t>39g3</t>
  </si>
  <si>
    <t>19b1a.10</t>
  </si>
  <si>
    <t>a33b1a.96</t>
  </si>
  <si>
    <t>26b1a.16</t>
  </si>
  <si>
    <t>35b1a.6</t>
  </si>
  <si>
    <t>8b1a.49</t>
  </si>
  <si>
    <t>a23b1a.84</t>
  </si>
  <si>
    <t>15d1</t>
  </si>
  <si>
    <t>42b1a.15</t>
  </si>
  <si>
    <t>a23b1a.80</t>
  </si>
  <si>
    <t>a37b1a.82</t>
  </si>
  <si>
    <t>8b1a.50</t>
  </si>
  <si>
    <t>45b1a.13</t>
  </si>
  <si>
    <t>15b1a.13</t>
  </si>
  <si>
    <t>46b1a.10</t>
  </si>
  <si>
    <t>47e1b.3</t>
  </si>
  <si>
    <t>59b1.45</t>
  </si>
  <si>
    <t>57b1a.18</t>
  </si>
  <si>
    <t>59e1b.13</t>
  </si>
  <si>
    <t>11b1a.22</t>
  </si>
  <si>
    <t>40b1a.16</t>
  </si>
  <si>
    <t>20c2</t>
  </si>
  <si>
    <t>24b1e1.25</t>
  </si>
  <si>
    <t>a23e1a.23</t>
  </si>
  <si>
    <t>20g2</t>
  </si>
  <si>
    <t>56b1a.32</t>
  </si>
  <si>
    <t>24b1e1.26</t>
  </si>
  <si>
    <t>11b1a.24</t>
  </si>
  <si>
    <t>a28b1a.57</t>
  </si>
  <si>
    <t>36b1a.10</t>
  </si>
  <si>
    <t>34d2</t>
  </si>
  <si>
    <t>0b1a.73</t>
  </si>
  <si>
    <t>a33b1a.97</t>
  </si>
  <si>
    <t>0g2.11</t>
  </si>
  <si>
    <t>40b1a.17</t>
  </si>
  <si>
    <t>11e1a.10</t>
  </si>
  <si>
    <t>58b1a.183</t>
  </si>
  <si>
    <t>40e1b.3</t>
  </si>
  <si>
    <t>11b1a.21</t>
  </si>
  <si>
    <t>59e1b.12</t>
  </si>
  <si>
    <t>38b1a.20</t>
  </si>
  <si>
    <t>a23e1c.7</t>
  </si>
  <si>
    <t>37b1a.21</t>
  </si>
  <si>
    <t>58b1a.184</t>
  </si>
  <si>
    <t>20e1a.13</t>
  </si>
  <si>
    <t>39b1a.15</t>
  </si>
  <si>
    <t>8b1c.17</t>
  </si>
  <si>
    <t>41b1a.14</t>
  </si>
  <si>
    <t>24e1c.14</t>
  </si>
  <si>
    <t>31e1.4</t>
  </si>
  <si>
    <t>3b1a.11</t>
  </si>
  <si>
    <t>1b1a.51</t>
  </si>
  <si>
    <t>10e1a.11</t>
  </si>
  <si>
    <t>a23b1a.85</t>
  </si>
  <si>
    <t>38b1a.21</t>
  </si>
  <si>
    <t>24b1e3.6</t>
  </si>
  <si>
    <t>a23b1a.81</t>
  </si>
  <si>
    <t>29e1a.5</t>
  </si>
  <si>
    <t>49b1a.8</t>
  </si>
  <si>
    <t>17e1a.6</t>
  </si>
  <si>
    <t>0b1a.67</t>
  </si>
  <si>
    <t>59b1.46</t>
  </si>
  <si>
    <t>0e1.18</t>
  </si>
  <si>
    <t>31b1a.10</t>
  </si>
  <si>
    <t>19c1</t>
  </si>
  <si>
    <t>0g2.10</t>
  </si>
  <si>
    <t>a33b1a.88</t>
  </si>
  <si>
    <t>a23d1a.11</t>
  </si>
  <si>
    <t>4b1a.8</t>
  </si>
  <si>
    <t>0b1c.14</t>
  </si>
  <si>
    <t>58b1a.185</t>
  </si>
  <si>
    <t>19e1b.8</t>
  </si>
  <si>
    <t>a33b1a.93</t>
  </si>
  <si>
    <t>0b1a.74</t>
  </si>
  <si>
    <t>15e1.11</t>
  </si>
  <si>
    <t>38e1a.5</t>
  </si>
  <si>
    <t>0b1a.75</t>
  </si>
  <si>
    <t>10b1a.13</t>
  </si>
  <si>
    <t>0d1.9</t>
  </si>
  <si>
    <t>10b1a.18</t>
  </si>
  <si>
    <t>0b1a.76</t>
  </si>
  <si>
    <t>51e1b.5</t>
  </si>
  <si>
    <t>a23a1a.4</t>
  </si>
  <si>
    <t>24e1c.13</t>
  </si>
  <si>
    <t>43e3</t>
  </si>
  <si>
    <t>51b1a.8</t>
  </si>
  <si>
    <t>33b1a.29</t>
  </si>
  <si>
    <t>a23b1a.86</t>
  </si>
  <si>
    <t>2b1a.40</t>
  </si>
  <si>
    <t>0b1a.77</t>
  </si>
  <si>
    <t>18e1c.17</t>
  </si>
  <si>
    <t>1b1c.11</t>
  </si>
  <si>
    <t>46b1a.11</t>
  </si>
  <si>
    <t>9d3</t>
  </si>
  <si>
    <t>8e1.17</t>
  </si>
  <si>
    <t>18e1d.7</t>
  </si>
  <si>
    <t>18b1a.33</t>
  </si>
  <si>
    <t>32e1a.20</t>
  </si>
  <si>
    <t>58b1a.186</t>
  </si>
  <si>
    <t>8e1.15</t>
  </si>
  <si>
    <t>23e1a.6</t>
  </si>
  <si>
    <t>49b1a.7</t>
  </si>
  <si>
    <t>18b1a.32</t>
  </si>
  <si>
    <t>46e1b.10</t>
  </si>
  <si>
    <t>11a1a.6</t>
  </si>
  <si>
    <t>8e1.18</t>
  </si>
  <si>
    <t>57b1a.22</t>
  </si>
  <si>
    <t>8e1.16</t>
  </si>
  <si>
    <t>26b1a.19</t>
  </si>
  <si>
    <t>10e1a.12</t>
  </si>
  <si>
    <t>9b1a.31</t>
  </si>
  <si>
    <t>28b1a.21</t>
  </si>
  <si>
    <t>47b1a.4</t>
  </si>
  <si>
    <t>8b1a.53</t>
  </si>
  <si>
    <t>30b1a.8</t>
  </si>
  <si>
    <t>58b1a.188</t>
  </si>
  <si>
    <t>11b1a.25</t>
  </si>
  <si>
    <t>34b1a.23</t>
  </si>
  <si>
    <t>58b1a.187</t>
  </si>
  <si>
    <t>26a3</t>
  </si>
  <si>
    <t>28b1a.22</t>
  </si>
  <si>
    <t>1b1a.53</t>
  </si>
  <si>
    <t>a37e1b.36</t>
  </si>
  <si>
    <t>1b1a.52</t>
  </si>
  <si>
    <t>9b1a.30</t>
  </si>
  <si>
    <t>16b1a.7</t>
  </si>
  <si>
    <t>a33b1a.94</t>
  </si>
  <si>
    <t>a23b1c.22</t>
  </si>
  <si>
    <t>16b1a.8</t>
  </si>
  <si>
    <t>a33b1a.99</t>
  </si>
  <si>
    <t>0b1e.7</t>
  </si>
  <si>
    <t>a37b1a.83</t>
  </si>
  <si>
    <t>a33b1a.95</t>
  </si>
  <si>
    <t>26c3</t>
  </si>
  <si>
    <t>8b1a.54</t>
  </si>
  <si>
    <t>58b1a.189</t>
  </si>
  <si>
    <t>a28b1a.58</t>
  </si>
  <si>
    <t>27b1a.13</t>
  </si>
  <si>
    <t>57b1a.21</t>
  </si>
  <si>
    <t>56e1c.7</t>
  </si>
  <si>
    <t>2b1a.41</t>
  </si>
  <si>
    <t>15g2</t>
  </si>
  <si>
    <t>a28b1a.59</t>
  </si>
  <si>
    <t>15b1a.14</t>
  </si>
  <si>
    <t>12d3</t>
  </si>
  <si>
    <t>47d1a</t>
  </si>
  <si>
    <t>a37b1a.84</t>
  </si>
  <si>
    <t>a33d1a.5</t>
  </si>
  <si>
    <t>54b1a.2</t>
  </si>
  <si>
    <t>a33b1a.98</t>
  </si>
  <si>
    <t>58b1a.190</t>
  </si>
  <si>
    <t>1e1.7</t>
  </si>
  <si>
    <t>58b1a.191</t>
  </si>
  <si>
    <t>19b1a.11</t>
  </si>
  <si>
    <t>a23b1a.87</t>
  </si>
  <si>
    <t>a33b1a.100</t>
  </si>
  <si>
    <t>39b1a.16</t>
  </si>
  <si>
    <t>a33b1a.101</t>
  </si>
  <si>
    <t>20b1c.6</t>
  </si>
  <si>
    <t>48b1a.10</t>
  </si>
  <si>
    <t>58b1a.192</t>
  </si>
  <si>
    <t>a33e1a.11</t>
  </si>
  <si>
    <t>a28c2</t>
  </si>
  <si>
    <t>48b1a.11</t>
  </si>
  <si>
    <t>40g3</t>
  </si>
  <si>
    <t>1b1a.54</t>
  </si>
  <si>
    <t>58b1a.193</t>
  </si>
  <si>
    <t>1d1.5</t>
  </si>
  <si>
    <t>2e1.10</t>
  </si>
  <si>
    <t>9b1a.32</t>
  </si>
  <si>
    <t>a23b1a.88</t>
  </si>
  <si>
    <t>9b1b.7</t>
  </si>
  <si>
    <t>48d1a.1</t>
  </si>
  <si>
    <t>a23e1a.24</t>
  </si>
  <si>
    <t>26b1a.17</t>
  </si>
  <si>
    <t>21e1c.2</t>
  </si>
  <si>
    <t>23b1c.6</t>
  </si>
  <si>
    <t>2b1a.42</t>
  </si>
  <si>
    <t>58b1a.194</t>
  </si>
  <si>
    <t>19e1b.9</t>
  </si>
  <si>
    <t>12b1d.5</t>
  </si>
  <si>
    <t>a23b1c.23</t>
  </si>
  <si>
    <t>58b1a.195</t>
  </si>
  <si>
    <t>12e1a.4</t>
  </si>
  <si>
    <t>20b1a.18</t>
  </si>
  <si>
    <t>a23b1a.89</t>
  </si>
  <si>
    <t>3e4</t>
  </si>
  <si>
    <t>58b1a.196</t>
  </si>
  <si>
    <t>48e1b.2</t>
  </si>
  <si>
    <t>a33b1a.102</t>
  </si>
  <si>
    <t>3b1a.12</t>
  </si>
  <si>
    <t>8b1a.55</t>
  </si>
  <si>
    <t>22b1a.13</t>
  </si>
  <si>
    <t>9b1a.26</t>
  </si>
  <si>
    <t>24a1a.3</t>
  </si>
  <si>
    <t>42b1a.17</t>
  </si>
  <si>
    <t>a37b1a.85</t>
  </si>
  <si>
    <t>10b1a.16</t>
  </si>
  <si>
    <t>a23b1a.90</t>
  </si>
  <si>
    <t>29b1b.26</t>
  </si>
  <si>
    <t>1b1a.55</t>
  </si>
  <si>
    <t>59b1.47</t>
  </si>
  <si>
    <t>45b1a.14</t>
  </si>
  <si>
    <t>8b1a.57</t>
  </si>
  <si>
    <t>29b1b.27</t>
  </si>
  <si>
    <t>23g3</t>
  </si>
  <si>
    <t>19d1a.3</t>
  </si>
  <si>
    <t>9a1a.5</t>
  </si>
  <si>
    <t>57b1a.23</t>
  </si>
  <si>
    <t>0b1c.15</t>
  </si>
  <si>
    <t>53d1a</t>
  </si>
  <si>
    <t>8b1a.58</t>
  </si>
  <si>
    <t>10b1a.17</t>
  </si>
  <si>
    <t>a37e1b.37</t>
  </si>
  <si>
    <t>8b1a.56</t>
  </si>
  <si>
    <t>33e1a.13</t>
  </si>
  <si>
    <t>a23b1a.91</t>
  </si>
  <si>
    <t>0b1a.79</t>
  </si>
  <si>
    <t>0e1.19</t>
  </si>
  <si>
    <t>18d1a.6</t>
  </si>
  <si>
    <t>a23e1a.25</t>
  </si>
  <si>
    <t>9a1a.4</t>
  </si>
  <si>
    <t>8e1.20</t>
  </si>
  <si>
    <t>18e1c.19</t>
  </si>
  <si>
    <t>10b1a.14</t>
  </si>
  <si>
    <t>37d1a.2</t>
  </si>
  <si>
    <t>8b1a.59</t>
  </si>
  <si>
    <t>7b1.3</t>
  </si>
  <si>
    <t>a37d1a.15</t>
  </si>
  <si>
    <t>29f1</t>
  </si>
  <si>
    <t>15e1.12</t>
  </si>
  <si>
    <t>a37b1c.16</t>
  </si>
  <si>
    <t>20e1a.14</t>
  </si>
  <si>
    <t>15b1a.15</t>
  </si>
  <si>
    <t>10b1a.15</t>
  </si>
  <si>
    <t>3d5</t>
  </si>
  <si>
    <t>a37g4</t>
  </si>
  <si>
    <t>35b1a.7</t>
  </si>
  <si>
    <t>15b1a.16</t>
  </si>
  <si>
    <t>a23g5</t>
  </si>
  <si>
    <t>a37e1b.38</t>
  </si>
  <si>
    <t>34b1a.24</t>
  </si>
  <si>
    <t>20d1a.4</t>
  </si>
  <si>
    <t>55b1a.1</t>
  </si>
  <si>
    <t>24b1e1.24</t>
  </si>
  <si>
    <t>39d1a.4</t>
  </si>
  <si>
    <t>28b1a.20</t>
  </si>
  <si>
    <t>a33b1a.105</t>
  </si>
  <si>
    <t>45d1a.7</t>
  </si>
  <si>
    <t>2e1.11</t>
  </si>
  <si>
    <t>a23e1c.8</t>
  </si>
  <si>
    <t>11b1a.26</t>
  </si>
  <si>
    <t>a37e1e.8</t>
  </si>
  <si>
    <t>58b1a.198</t>
  </si>
  <si>
    <t>a33b1c.15</t>
  </si>
  <si>
    <t>56b1a.33</t>
  </si>
  <si>
    <t>24b1e1.27</t>
  </si>
  <si>
    <t>17e1a.7</t>
  </si>
  <si>
    <t>58b1a.199</t>
  </si>
  <si>
    <t>49d1a</t>
  </si>
  <si>
    <t>14e1a.2</t>
  </si>
  <si>
    <t>18g1a.3</t>
  </si>
  <si>
    <t>46d1a.2</t>
  </si>
  <si>
    <t>18e1c.18</t>
  </si>
  <si>
    <t>a33b1a.104</t>
  </si>
  <si>
    <t>24b1e1.28</t>
  </si>
  <si>
    <t>16b1a.9</t>
  </si>
  <si>
    <t>37b1a.22</t>
  </si>
  <si>
    <t>0b1a.80</t>
  </si>
  <si>
    <t>21b1a.9</t>
  </si>
  <si>
    <t>19e1b.10</t>
  </si>
  <si>
    <t>0g2.12</t>
  </si>
  <si>
    <t>58b1a.201</t>
  </si>
  <si>
    <t>24e1c.15</t>
  </si>
  <si>
    <t>33e1a.12</t>
  </si>
  <si>
    <t>0b1a.81</t>
  </si>
  <si>
    <t>23d3</t>
  </si>
  <si>
    <t>20e1a.15</t>
  </si>
  <si>
    <t>26b1a.21</t>
  </si>
  <si>
    <t>a37b1a.86</t>
  </si>
  <si>
    <t>0b1a.78</t>
  </si>
  <si>
    <t>27b1a.18</t>
  </si>
  <si>
    <t>a23g4</t>
  </si>
  <si>
    <t>38b1a.22</t>
  </si>
  <si>
    <t>0d1.10</t>
  </si>
  <si>
    <t>37b1a.23</t>
  </si>
  <si>
    <t>58b1a.202</t>
  </si>
  <si>
    <t>8a1.3</t>
  </si>
  <si>
    <t>0b1a.82</t>
  </si>
  <si>
    <t>58b1a.200</t>
  </si>
  <si>
    <t>20b1c.7</t>
  </si>
  <si>
    <t>10b1a.19</t>
  </si>
  <si>
    <t>1b1c.14</t>
  </si>
  <si>
    <t>5e1a.3</t>
  </si>
  <si>
    <t>10d1a.2</t>
  </si>
  <si>
    <t>a33b1a.106</t>
  </si>
  <si>
    <t>18g1c.4</t>
  </si>
  <si>
    <t>2b1a.44</t>
  </si>
  <si>
    <t>33b1a.31</t>
  </si>
  <si>
    <t>40g4</t>
  </si>
  <si>
    <t>33b1a.30</t>
  </si>
  <si>
    <t>59b1.49</t>
  </si>
  <si>
    <t>59b1.48</t>
  </si>
  <si>
    <t>33b1a.32</t>
  </si>
  <si>
    <t>18e1d.8</t>
  </si>
  <si>
    <t>40b1a.18</t>
  </si>
  <si>
    <t>58b1a.197</t>
  </si>
  <si>
    <t>53b1a.4</t>
  </si>
  <si>
    <t>8b1a.60</t>
  </si>
  <si>
    <t>45b1a.15</t>
  </si>
  <si>
    <t>9b1a.33</t>
  </si>
  <si>
    <t>24b1e3.7</t>
  </si>
  <si>
    <t>57e1b.9</t>
  </si>
  <si>
    <t>59b1.50</t>
  </si>
  <si>
    <t>4e1a.3</t>
  </si>
  <si>
    <t>23b1a.18</t>
  </si>
  <si>
    <t>a23b1a.92</t>
  </si>
  <si>
    <t>a37b1a.88</t>
  </si>
  <si>
    <t>22b1a.16</t>
  </si>
  <si>
    <t>24d1a.5</t>
  </si>
  <si>
    <t>8b1a.62</t>
  </si>
  <si>
    <t>a37b1a.90</t>
  </si>
  <si>
    <t>30b1a.9</t>
  </si>
  <si>
    <t>57b1a.28</t>
  </si>
  <si>
    <t>a37b1a.89</t>
  </si>
  <si>
    <t>a23b1a.93</t>
  </si>
  <si>
    <t>57b1a.24</t>
  </si>
  <si>
    <t>46b1a.12</t>
  </si>
  <si>
    <t>1g4</t>
  </si>
  <si>
    <t>a33b1a.103</t>
  </si>
  <si>
    <t>a37b1a.87</t>
  </si>
  <si>
    <t>a33b1a.107</t>
  </si>
  <si>
    <t>9c1</t>
  </si>
  <si>
    <t>5b1a.10</t>
  </si>
  <si>
    <t>16d4</t>
  </si>
  <si>
    <t>40e1b.4</t>
  </si>
  <si>
    <t>28e1a.5</t>
  </si>
  <si>
    <t>46b1a.13</t>
  </si>
  <si>
    <t>41b1a.15</t>
  </si>
  <si>
    <t>1b1c.15</t>
  </si>
  <si>
    <t>a28b1a.60</t>
  </si>
  <si>
    <t>8b1a.65</t>
  </si>
  <si>
    <t>35b1a.8</t>
  </si>
  <si>
    <t>a23d1a.12</t>
  </si>
  <si>
    <t>a23b1a.94</t>
  </si>
  <si>
    <t>23b1a.17</t>
  </si>
  <si>
    <t>8d1.10</t>
  </si>
  <si>
    <t>a33e1a.12</t>
  </si>
  <si>
    <t>a33b1a.108</t>
  </si>
  <si>
    <t>33b1c.10</t>
  </si>
  <si>
    <t>a37b1a.91</t>
  </si>
  <si>
    <t>35c1</t>
  </si>
  <si>
    <t>17b1d.8</t>
  </si>
  <si>
    <t>8d1.11</t>
  </si>
  <si>
    <t>a23b1c.24</t>
  </si>
  <si>
    <t>33c1</t>
  </si>
  <si>
    <t>a28e1a.12</t>
  </si>
  <si>
    <t>22e1a.5</t>
  </si>
  <si>
    <t>50b1a.5</t>
  </si>
  <si>
    <t>a23e1a.26</t>
  </si>
  <si>
    <t>58b1a.204</t>
  </si>
  <si>
    <t>58b1a.206</t>
  </si>
  <si>
    <t>22e1a.4</t>
  </si>
  <si>
    <t>1b1a.59</t>
  </si>
  <si>
    <t>58b1a.203</t>
  </si>
  <si>
    <t>a37e1b.39</t>
  </si>
  <si>
    <t>56c3</t>
  </si>
  <si>
    <t>1b1a.56</t>
  </si>
  <si>
    <t>a33b1a.109</t>
  </si>
  <si>
    <t>18e1c.20</t>
  </si>
  <si>
    <t>56b1a.37</t>
  </si>
  <si>
    <t>21b1a.13</t>
  </si>
  <si>
    <t>1b1a.58</t>
  </si>
  <si>
    <t>42b1a.16</t>
  </si>
  <si>
    <t>15b1a.17</t>
  </si>
  <si>
    <t>8b1c.22</t>
  </si>
  <si>
    <t>a37d1a.16</t>
  </si>
  <si>
    <t>56b1a.27</t>
  </si>
  <si>
    <t>15e1.13</t>
  </si>
  <si>
    <t>58b1a.208</t>
  </si>
  <si>
    <t>17e1a.8</t>
  </si>
  <si>
    <t>15b1a.18</t>
  </si>
  <si>
    <t>34b1a.25</t>
  </si>
  <si>
    <t>1b1a.57</t>
  </si>
  <si>
    <t>9b1b.8</t>
  </si>
  <si>
    <t>33e1a.14</t>
  </si>
  <si>
    <t>15d2</t>
  </si>
  <si>
    <t>a37b1c.17</t>
  </si>
  <si>
    <t>27b1a.15</t>
  </si>
  <si>
    <t>22a1a.5</t>
  </si>
  <si>
    <t>a28b1a.53</t>
  </si>
  <si>
    <t>15b1a.19</t>
  </si>
  <si>
    <t>8b1c.21</t>
  </si>
  <si>
    <t>0b1a.83</t>
  </si>
  <si>
    <t>39b1a.17</t>
  </si>
  <si>
    <t>0e1.20</t>
  </si>
  <si>
    <t>0b1a.84</t>
  </si>
  <si>
    <t>9a1a.6</t>
  </si>
  <si>
    <t>a23b1a.95</t>
  </si>
  <si>
    <t>9b1a.35</t>
  </si>
  <si>
    <t>a28b1a.61</t>
  </si>
  <si>
    <t>36b1a.11</t>
  </si>
  <si>
    <t>0b1a.85</t>
  </si>
  <si>
    <t>58b1a.205</t>
  </si>
  <si>
    <t>26d1a.3</t>
  </si>
  <si>
    <t>33d1a.6</t>
  </si>
  <si>
    <t>11b1a.27</t>
  </si>
  <si>
    <t>58b1a.207</t>
  </si>
  <si>
    <t>a23b1a.96</t>
  </si>
  <si>
    <t>27b1a.14</t>
  </si>
  <si>
    <t>42e3</t>
  </si>
  <si>
    <t>58b1a.209</t>
  </si>
  <si>
    <t>a33b1a.110</t>
  </si>
  <si>
    <t>0b1c.16</t>
  </si>
  <si>
    <t>9e1a.7</t>
  </si>
  <si>
    <t>10b1a.21</t>
  </si>
  <si>
    <t>27b1a.17</t>
  </si>
  <si>
    <t>8b1a.66</t>
  </si>
  <si>
    <t>36c1</t>
  </si>
  <si>
    <t>40b1a.19</t>
  </si>
  <si>
    <t>33b1a.33</t>
  </si>
  <si>
    <t>8b1a.63</t>
  </si>
  <si>
    <t>9e1a.8</t>
  </si>
  <si>
    <t>37b1a.24</t>
  </si>
  <si>
    <t>8b1a.69</t>
  </si>
  <si>
    <t>0b1a.86</t>
  </si>
  <si>
    <t>34b1a.26</t>
  </si>
  <si>
    <t>56b1a.26</t>
  </si>
  <si>
    <t>8b1a.61</t>
  </si>
  <si>
    <t>58b1a.210</t>
  </si>
  <si>
    <t>13d1</t>
  </si>
  <si>
    <t>43b1a.6</t>
  </si>
  <si>
    <t>8b1a.67</t>
  </si>
  <si>
    <t>a23b1a.97</t>
  </si>
  <si>
    <t>37e1a.3</t>
  </si>
  <si>
    <t>a33b1a.111</t>
  </si>
  <si>
    <t>a33b1c.14</t>
  </si>
  <si>
    <t>42g1</t>
  </si>
  <si>
    <t>59b1.51</t>
  </si>
  <si>
    <t>20b1a.19</t>
  </si>
  <si>
    <t>23b1a.21</t>
  </si>
  <si>
    <t>59e1b.14</t>
  </si>
  <si>
    <t>59b1.52</t>
  </si>
  <si>
    <t>58b1a.211</t>
  </si>
  <si>
    <t>58b1a.212</t>
  </si>
  <si>
    <t>59b1.53</t>
  </si>
  <si>
    <t>41b1a.16</t>
  </si>
  <si>
    <t>11b1a.28</t>
  </si>
  <si>
    <t>57b1a.26</t>
  </si>
  <si>
    <t>57e1b.7</t>
  </si>
  <si>
    <t>20b1a.20</t>
  </si>
  <si>
    <t>12e1a.5</t>
  </si>
  <si>
    <t>57b1a.27</t>
  </si>
  <si>
    <t>2b1a.43</t>
  </si>
  <si>
    <t>a37b1a.92</t>
  </si>
  <si>
    <t>4b1a.10</t>
  </si>
  <si>
    <t>2b1a.45</t>
  </si>
  <si>
    <t>59d1a.5</t>
  </si>
  <si>
    <t>31b1a.11</t>
  </si>
  <si>
    <t>38d1a.3</t>
  </si>
  <si>
    <t>50b1a.4</t>
  </si>
  <si>
    <t>a28b1a.62</t>
  </si>
  <si>
    <t>57b1a.25</t>
  </si>
  <si>
    <t>57b1a.31</t>
  </si>
  <si>
    <t>8b1a.68</t>
  </si>
  <si>
    <t>57b1a.30</t>
  </si>
  <si>
    <t>a23b1a.98</t>
  </si>
  <si>
    <t>46e1b.12</t>
  </si>
  <si>
    <t>a28b1a.64</t>
  </si>
  <si>
    <t>46e1b.11</t>
  </si>
  <si>
    <t>32b1a.50</t>
  </si>
  <si>
    <t>a37b1a.93</t>
  </si>
  <si>
    <t>8e1.21</t>
  </si>
  <si>
    <t>18b1a.34</t>
  </si>
  <si>
    <t>a33b1a.112</t>
  </si>
  <si>
    <t>9b1a.27</t>
  </si>
  <si>
    <t>a28b1a.63</t>
  </si>
  <si>
    <t>32g2</t>
  </si>
  <si>
    <t>18b1a.35</t>
  </si>
  <si>
    <t>1b1a.60</t>
  </si>
  <si>
    <t>33b1c.11</t>
  </si>
  <si>
    <t>a37b1a.94</t>
  </si>
  <si>
    <t>a28g1.7</t>
  </si>
  <si>
    <t>a33b1a.113</t>
  </si>
  <si>
    <t>8b1c.23</t>
  </si>
  <si>
    <t>9b1a.34</t>
  </si>
  <si>
    <t>8f1</t>
  </si>
  <si>
    <t>a23b1c.25</t>
  </si>
  <si>
    <t>5d2</t>
  </si>
  <si>
    <t>58b1a.214</t>
  </si>
  <si>
    <t>8e1.23</t>
  </si>
  <si>
    <t>32b1a.44</t>
  </si>
  <si>
    <t>8e1.22</t>
  </si>
  <si>
    <t>56b1a.35</t>
  </si>
  <si>
    <t>32b1a.46</t>
  </si>
  <si>
    <t>a28g1.8</t>
  </si>
  <si>
    <t>1b1a.61</t>
  </si>
  <si>
    <t>32b1a.49</t>
  </si>
  <si>
    <t>1e1.8</t>
  </si>
  <si>
    <t>36g1</t>
  </si>
  <si>
    <t>1b1c.16</t>
  </si>
  <si>
    <t>32b1a.48</t>
  </si>
  <si>
    <t>18a1</t>
  </si>
  <si>
    <t>32a1a.19</t>
  </si>
  <si>
    <t>23a4</t>
  </si>
  <si>
    <t>20b1a.21</t>
  </si>
  <si>
    <t>41e4</t>
  </si>
  <si>
    <t>32b1a.51</t>
  </si>
  <si>
    <t>38b1a.23</t>
  </si>
  <si>
    <t>a37b1a.95</t>
  </si>
  <si>
    <t>15b1a.20</t>
  </si>
  <si>
    <t>56e1c.10</t>
  </si>
  <si>
    <t>16b1a.10</t>
  </si>
  <si>
    <t>8b1a.71</t>
  </si>
  <si>
    <t>20e1c.6</t>
  </si>
  <si>
    <t>19b1a.13</t>
  </si>
  <si>
    <t>8b1a.70</t>
  </si>
  <si>
    <t>39b1a.18</t>
  </si>
  <si>
    <t>22b1a.14</t>
  </si>
  <si>
    <t>a37c3</t>
  </si>
  <si>
    <t>51e1b.4</t>
  </si>
  <si>
    <t>8b1a.72</t>
  </si>
  <si>
    <t>15e1.14</t>
  </si>
  <si>
    <t>58b1a.213</t>
  </si>
  <si>
    <t>22b1a.15</t>
  </si>
  <si>
    <t>44b1a.5</t>
  </si>
  <si>
    <t>8b1a.73</t>
  </si>
  <si>
    <t>27b1a.16</t>
  </si>
  <si>
    <t>8b1a.64</t>
  </si>
  <si>
    <t>58b1a.215</t>
  </si>
  <si>
    <t>49b1a.9</t>
  </si>
  <si>
    <t>27c1</t>
  </si>
  <si>
    <t>56d1a.3</t>
  </si>
  <si>
    <t>8b1a.74</t>
  </si>
  <si>
    <t>2b1a.48</t>
  </si>
  <si>
    <t>a37e1b.42</t>
  </si>
  <si>
    <t>a37b1a.96</t>
  </si>
  <si>
    <t>18b1a.36</t>
  </si>
  <si>
    <t>57b1a.29</t>
  </si>
  <si>
    <t>28b1a.23</t>
  </si>
  <si>
    <t>a37b1c.18</t>
  </si>
  <si>
    <t>a23b1a.100</t>
  </si>
  <si>
    <t>18b1a.37</t>
  </si>
  <si>
    <t>a37e1e.9</t>
  </si>
  <si>
    <t>18b1a.41</t>
  </si>
  <si>
    <t>a33b1c.16</t>
  </si>
  <si>
    <t>44e2</t>
  </si>
  <si>
    <t>20e1a.17</t>
  </si>
  <si>
    <t>58b1a.216</t>
  </si>
  <si>
    <t>a23e1a.27</t>
  </si>
  <si>
    <t>58b1a.217</t>
  </si>
  <si>
    <t>20e1a.16</t>
  </si>
  <si>
    <t>36b1a.12</t>
  </si>
  <si>
    <t>45e1b.6</t>
  </si>
  <si>
    <t>a33b1a.115</t>
  </si>
  <si>
    <t>9b1b.9</t>
  </si>
  <si>
    <t>a23b1c.26</t>
  </si>
  <si>
    <t>a28b1a.67</t>
  </si>
  <si>
    <t>59e1b.15</t>
  </si>
  <si>
    <t>59g1</t>
  </si>
  <si>
    <t>a28b1a.65</t>
  </si>
  <si>
    <t>0e1.21</t>
  </si>
  <si>
    <t>46e1b.13</t>
  </si>
  <si>
    <t>0b1a.87</t>
  </si>
  <si>
    <t>a28b1a.66</t>
  </si>
  <si>
    <t>a23a1a.6</t>
  </si>
  <si>
    <t>0b1a.88</t>
  </si>
  <si>
    <t>24e1c.16</t>
  </si>
  <si>
    <t>23b1a.20</t>
  </si>
  <si>
    <t>11e1a.11</t>
  </si>
  <si>
    <t>2b1a.46</t>
  </si>
  <si>
    <t>a28b1a.68</t>
  </si>
  <si>
    <t>3e5</t>
  </si>
  <si>
    <t>23b1a.22</t>
  </si>
  <si>
    <t>3b1a.13</t>
  </si>
  <si>
    <t>8b1c.24</t>
  </si>
  <si>
    <t>18g1a.4</t>
  </si>
  <si>
    <t>32a1a.20</t>
  </si>
  <si>
    <t>8g2</t>
  </si>
  <si>
    <t>a28e1a.13</t>
  </si>
  <si>
    <t>2e1.12</t>
  </si>
  <si>
    <t>a23b1a.101</t>
  </si>
  <si>
    <t>5e1a.4</t>
  </si>
  <si>
    <t>49b1a.11</t>
  </si>
  <si>
    <t>2b1a.47</t>
  </si>
  <si>
    <t>9b1a.36</t>
  </si>
  <si>
    <t>39g4</t>
  </si>
  <si>
    <t>32b1a.52</t>
  </si>
  <si>
    <t>18b1a.38</t>
  </si>
  <si>
    <t>a28b1a.69</t>
  </si>
  <si>
    <t>39e1.5</t>
  </si>
  <si>
    <t>11a1a.8</t>
  </si>
  <si>
    <t>22a1a.7</t>
  </si>
  <si>
    <t>32a1a.21</t>
  </si>
  <si>
    <t>58b1a.218</t>
  </si>
  <si>
    <t>28g4</t>
  </si>
  <si>
    <t>0g2.13</t>
  </si>
  <si>
    <t>32b1a.47</t>
  </si>
  <si>
    <t>59b1.55</t>
  </si>
  <si>
    <t>0b1a.89</t>
  </si>
  <si>
    <t>33e1a.15</t>
  </si>
  <si>
    <t>0b1a.90</t>
  </si>
  <si>
    <t>56b1a.31</t>
  </si>
  <si>
    <t>a28b1a.70</t>
  </si>
  <si>
    <t>a28e1a.14</t>
  </si>
  <si>
    <t>0b1c.17</t>
  </si>
  <si>
    <t>1c4</t>
  </si>
  <si>
    <t>a28b1a.71</t>
  </si>
  <si>
    <t>11b1a.29</t>
  </si>
  <si>
    <t>32b1a.55</t>
  </si>
  <si>
    <t>58b1a.219</t>
  </si>
  <si>
    <t>49b1a.10</t>
  </si>
  <si>
    <t>32b1a.56</t>
  </si>
  <si>
    <t>10b1a.20</t>
  </si>
  <si>
    <t>33b1a.34</t>
  </si>
  <si>
    <t>58b1a.220</t>
  </si>
  <si>
    <t>29b1b.29</t>
  </si>
  <si>
    <t>8b1a.78</t>
  </si>
  <si>
    <t>40b1a.20</t>
  </si>
  <si>
    <t>58b1a.221</t>
  </si>
  <si>
    <t>0d1.11</t>
  </si>
  <si>
    <t>a23b1a.102</t>
  </si>
  <si>
    <t>8b1a.77</t>
  </si>
  <si>
    <t>29g1a.4</t>
  </si>
  <si>
    <t>5b1a.11</t>
  </si>
  <si>
    <t>47b1a.5</t>
  </si>
  <si>
    <t>57b1a.33</t>
  </si>
  <si>
    <t>37b1a.25</t>
  </si>
  <si>
    <t>10b1a.22</t>
  </si>
  <si>
    <t>42b1a.19</t>
  </si>
  <si>
    <t>a28b1c.14</t>
  </si>
  <si>
    <t>37b1a.26</t>
  </si>
  <si>
    <t>8e1.19</t>
  </si>
  <si>
    <t>a33b1a.117</t>
  </si>
  <si>
    <t>24b1e1.29</t>
  </si>
  <si>
    <t>13e1a.3</t>
  </si>
  <si>
    <t>8b1a.79</t>
  </si>
  <si>
    <t>34b1a.27</t>
  </si>
  <si>
    <t>33b1a.35</t>
  </si>
  <si>
    <t>9b1a.39</t>
  </si>
  <si>
    <t>33b1a.36</t>
  </si>
  <si>
    <t>20b1a.22</t>
  </si>
  <si>
    <t>20b1a.23</t>
  </si>
  <si>
    <t>28b1a.24</t>
  </si>
  <si>
    <t>48b1a.13</t>
  </si>
  <si>
    <t>26e1c.4</t>
  </si>
  <si>
    <t>a28b1c.13</t>
  </si>
  <si>
    <t>34b1a.28</t>
  </si>
  <si>
    <t>a28b1a.72</t>
  </si>
  <si>
    <t>24b1e1.30</t>
  </si>
  <si>
    <t>8b1a.75</t>
  </si>
  <si>
    <t>56e1c.9</t>
  </si>
  <si>
    <t>8d1.12</t>
  </si>
  <si>
    <t>a33b1a.118</t>
  </si>
  <si>
    <t>a37b1a.99</t>
  </si>
  <si>
    <t>8b1a.76</t>
  </si>
  <si>
    <t>58b1a.222</t>
  </si>
  <si>
    <t>a37b1a.98</t>
  </si>
  <si>
    <t>58b1a.223</t>
  </si>
  <si>
    <t>32b1a.53</t>
  </si>
  <si>
    <t>37d1a.3</t>
  </si>
  <si>
    <t>27b1a.22</t>
  </si>
  <si>
    <t>32b1a.54</t>
  </si>
  <si>
    <t>24e1c.17</t>
  </si>
  <si>
    <t>10e1a.14</t>
  </si>
  <si>
    <t>8b1a.80</t>
  </si>
  <si>
    <t>a23e1a.28</t>
  </si>
  <si>
    <t>17b1d.9</t>
  </si>
  <si>
    <t>a28a1a.5</t>
  </si>
  <si>
    <t>19b1a.12</t>
  </si>
  <si>
    <t>11b1a.30</t>
  </si>
  <si>
    <t>a37e1b.41</t>
  </si>
  <si>
    <t>42b1a.18</t>
  </si>
  <si>
    <t>18d1a.7</t>
  </si>
  <si>
    <t>a23b1a.103</t>
  </si>
  <si>
    <t>8b1c.25</t>
  </si>
  <si>
    <t>a37b1a.97</t>
  </si>
  <si>
    <t>18c2</t>
  </si>
  <si>
    <t>23b1a.23</t>
  </si>
  <si>
    <t>a37b1a.100</t>
  </si>
  <si>
    <t>a37d1a.17</t>
  </si>
  <si>
    <t>a28b1a.73</t>
  </si>
  <si>
    <t>a23e1c.9</t>
  </si>
  <si>
    <t>32b1a.57</t>
  </si>
  <si>
    <t>18d1a.8</t>
  </si>
  <si>
    <t>a37e1b.44</t>
  </si>
  <si>
    <t>8b1c.26</t>
  </si>
  <si>
    <t>1b1a.63</t>
  </si>
  <si>
    <t>18b1a.40</t>
  </si>
  <si>
    <t>a37e1b.43</t>
  </si>
  <si>
    <t>33d1a.7</t>
  </si>
  <si>
    <t>a37e1b.40</t>
  </si>
  <si>
    <t>a23b1a.104</t>
  </si>
  <si>
    <t>18b1a.39</t>
  </si>
  <si>
    <t>58b1a.224</t>
  </si>
  <si>
    <t>17e1a.9</t>
  </si>
  <si>
    <t>a37d1a.18</t>
  </si>
  <si>
    <t>58b1a.225</t>
  </si>
  <si>
    <t>4d5</t>
  </si>
  <si>
    <t>45b1a.16</t>
  </si>
  <si>
    <t>18b1a.42</t>
  </si>
  <si>
    <t>a37b1c.19</t>
  </si>
  <si>
    <t>58b1a.226</t>
  </si>
  <si>
    <t>59b1.54</t>
  </si>
  <si>
    <t>59b1.56</t>
  </si>
  <si>
    <t>26b1a.18</t>
  </si>
  <si>
    <t>18e1c.21</t>
  </si>
  <si>
    <t>40d1a.5</t>
  </si>
  <si>
    <t>32b1a.59</t>
  </si>
  <si>
    <t>40d1a.4</t>
  </si>
  <si>
    <t>18e1c.22</t>
  </si>
  <si>
    <t>29g1a.5</t>
  </si>
  <si>
    <t>8b1a.81</t>
  </si>
  <si>
    <t>8b1a.82</t>
  </si>
  <si>
    <t>10b1a.23</t>
  </si>
  <si>
    <t>11b1a.31</t>
  </si>
  <si>
    <t>42b1a.20</t>
  </si>
  <si>
    <t>8b1a.83</t>
  </si>
  <si>
    <t>32b1c.13</t>
  </si>
  <si>
    <t>0g2.14</t>
  </si>
  <si>
    <t>a23b1a.99</t>
  </si>
  <si>
    <t>57e1b.8</t>
  </si>
  <si>
    <t>53e1b.4</t>
  </si>
  <si>
    <t>0b1a.91</t>
  </si>
  <si>
    <t>0b1a.93</t>
  </si>
  <si>
    <t>58b1a.227</t>
  </si>
  <si>
    <t>32a1a.22</t>
  </si>
  <si>
    <t>0b1a.92</t>
  </si>
  <si>
    <t>26b1a.25</t>
  </si>
  <si>
    <t>15b1a.21</t>
  </si>
  <si>
    <t>32e1a.23</t>
  </si>
  <si>
    <t>a33b1a.114</t>
  </si>
  <si>
    <t>34e4</t>
  </si>
  <si>
    <t>9b1a.28</t>
  </si>
  <si>
    <t>53b1a.5</t>
  </si>
  <si>
    <t>9b1a.41</t>
  </si>
  <si>
    <t>a33d1a.6</t>
  </si>
  <si>
    <t>9b1a.40</t>
  </si>
  <si>
    <t>58b1a.228</t>
  </si>
  <si>
    <t>a23b1a.105</t>
  </si>
  <si>
    <t>9e1a.9</t>
  </si>
  <si>
    <t>24b1e1.31</t>
  </si>
  <si>
    <t>9b1a.42</t>
  </si>
  <si>
    <t>a28b1a.75</t>
  </si>
  <si>
    <t>9b1b.10</t>
  </si>
  <si>
    <t>a28b1a.76</t>
  </si>
  <si>
    <t>1b1c.17</t>
  </si>
  <si>
    <t>a28b1a.74</t>
  </si>
  <si>
    <t>a28e1a.15</t>
  </si>
  <si>
    <t>32e1a.21</t>
  </si>
  <si>
    <t>45d1a.8</t>
  </si>
  <si>
    <t>9e1a.10</t>
  </si>
  <si>
    <t>32a1a.24</t>
  </si>
  <si>
    <t>58b1a.229</t>
  </si>
  <si>
    <t>12b1d.6</t>
  </si>
  <si>
    <t>a23a1a.5</t>
  </si>
  <si>
    <t>a33g5</t>
  </si>
  <si>
    <t>39b1a.19</t>
  </si>
  <si>
    <t>a23d1a.13</t>
  </si>
  <si>
    <t>59b2.8</t>
  </si>
  <si>
    <t>1g5</t>
  </si>
  <si>
    <t>41b1a.17</t>
  </si>
  <si>
    <t>37b1a.27</t>
  </si>
  <si>
    <t>28d2</t>
  </si>
  <si>
    <t>28b1a.26</t>
  </si>
  <si>
    <t>1d1.6</t>
  </si>
  <si>
    <t>7b1.4</t>
  </si>
  <si>
    <t>28b1a.27</t>
  </si>
  <si>
    <t>55a1a.2</t>
  </si>
  <si>
    <t>32b1a.60</t>
  </si>
  <si>
    <t>2b1a.50</t>
  </si>
  <si>
    <t>47e1b.4</t>
  </si>
  <si>
    <t>58b1a.230</t>
  </si>
  <si>
    <t>a33e1a.13</t>
  </si>
  <si>
    <t>59e1b.16</t>
  </si>
  <si>
    <t>38b1a.24</t>
  </si>
  <si>
    <t>38b1a.25</t>
  </si>
  <si>
    <t>a33b1a.116</t>
  </si>
  <si>
    <t>6b1b.2</t>
  </si>
  <si>
    <t>a23b1c.27</t>
  </si>
  <si>
    <t>a33b1a.119</t>
  </si>
  <si>
    <t>20d1a.5</t>
  </si>
  <si>
    <t>15e1.15</t>
  </si>
  <si>
    <t>17b1d.10</t>
  </si>
  <si>
    <t>28b1a.25</t>
  </si>
  <si>
    <t>39g5</t>
  </si>
  <si>
    <t>a33b1a.121</t>
  </si>
  <si>
    <t>56a3</t>
  </si>
  <si>
    <t>10e1a.17</t>
  </si>
  <si>
    <t>28b1a.28</t>
  </si>
  <si>
    <t>32b1a.61</t>
  </si>
  <si>
    <t>16b1a.11</t>
  </si>
  <si>
    <t>a33b1a.120</t>
  </si>
  <si>
    <t>57b1a.32</t>
  </si>
  <si>
    <t>56b1a.34</t>
  </si>
  <si>
    <t>48b1a.12</t>
  </si>
  <si>
    <t>1b1a.62</t>
  </si>
  <si>
    <t>a28b1a.77</t>
  </si>
  <si>
    <t>16d5</t>
  </si>
  <si>
    <t>a23b1a.106</t>
  </si>
  <si>
    <t>2b1a.49</t>
  </si>
  <si>
    <t>a37e1b.45</t>
  </si>
  <si>
    <t>0e1.22</t>
  </si>
  <si>
    <t>0b1a.94</t>
  </si>
  <si>
    <t>58b1a.231</t>
  </si>
  <si>
    <t>a33b1a.122</t>
  </si>
  <si>
    <t>21b1a.16</t>
  </si>
  <si>
    <t>a23e1a.29</t>
  </si>
  <si>
    <t>59b1.57</t>
  </si>
  <si>
    <t>a37b1a.101</t>
  </si>
  <si>
    <t>58b1a.233</t>
  </si>
  <si>
    <t>58b1a.232</t>
  </si>
  <si>
    <t>a37b1a.103</t>
  </si>
  <si>
    <t>0b1e.8</t>
  </si>
  <si>
    <t>0b1a.95</t>
  </si>
  <si>
    <t>58b1a.234</t>
  </si>
  <si>
    <t>8b1a.84</t>
  </si>
  <si>
    <t>0b1c.18</t>
  </si>
  <si>
    <t>8b1a.85</t>
  </si>
  <si>
    <t>19b1a.14</t>
  </si>
  <si>
    <t>a37b1a.104</t>
  </si>
  <si>
    <t>19b1a.15</t>
  </si>
  <si>
    <t>54b1a.3</t>
  </si>
  <si>
    <t>29b1b.31</t>
  </si>
  <si>
    <t>5b1a.13</t>
  </si>
  <si>
    <t>58b1a.235</t>
  </si>
  <si>
    <t>38e1a.6</t>
  </si>
  <si>
    <t>11e1a.12</t>
  </si>
  <si>
    <t>3b1a.14</t>
  </si>
  <si>
    <t>24e1c.18</t>
  </si>
  <si>
    <t>4b1a.12</t>
  </si>
  <si>
    <t>18g1c.5</t>
  </si>
  <si>
    <t>1b1a.66</t>
  </si>
  <si>
    <t>a33b1a.123</t>
  </si>
  <si>
    <t>29b1b.32</t>
  </si>
  <si>
    <t>10b1a.24</t>
  </si>
  <si>
    <t>23e1a.9</t>
  </si>
  <si>
    <t>2b1a.51</t>
  </si>
  <si>
    <t>28e1a.6</t>
  </si>
  <si>
    <t>32b1c.9</t>
  </si>
  <si>
    <t>a37b1a.102</t>
  </si>
  <si>
    <t>a23b1a.107</t>
  </si>
  <si>
    <t>58b1a.236</t>
  </si>
  <si>
    <t>5g1</t>
  </si>
  <si>
    <t>51b1a.9</t>
  </si>
  <si>
    <t>a37e1b.46</t>
  </si>
  <si>
    <t>32d1a.7</t>
  </si>
  <si>
    <t>a37e1b.47</t>
  </si>
  <si>
    <t>32b1c.12</t>
  </si>
  <si>
    <t>5b1a.12</t>
  </si>
  <si>
    <t>57b1a.35</t>
  </si>
  <si>
    <t>9a1a.7</t>
  </si>
  <si>
    <t>8b1a.87</t>
  </si>
  <si>
    <t>a37b1c.20</t>
  </si>
  <si>
    <t>4e1a.4</t>
  </si>
  <si>
    <t>16e1a.5</t>
  </si>
  <si>
    <t>8b1a.88</t>
  </si>
  <si>
    <t>48b1a.14</t>
  </si>
  <si>
    <t>12g1</t>
  </si>
  <si>
    <t>a37e1e.10</t>
  </si>
  <si>
    <t>8b1a.89</t>
  </si>
  <si>
    <t>23e1a.10</t>
  </si>
  <si>
    <t>59b1.59</t>
  </si>
  <si>
    <t>23a5</t>
  </si>
  <si>
    <t>a33b1c.17</t>
  </si>
  <si>
    <t>30e1</t>
  </si>
  <si>
    <t>56e1c.11</t>
  </si>
  <si>
    <t>58b1a.237</t>
  </si>
  <si>
    <t>20b1c.8</t>
  </si>
  <si>
    <t>24b1e3.8</t>
  </si>
  <si>
    <t>57b1a.36</t>
  </si>
  <si>
    <t>a23b1a.108</t>
  </si>
  <si>
    <t>35b1a.9</t>
  </si>
  <si>
    <t>59e1b.17</t>
  </si>
  <si>
    <t>8b1a.86</t>
  </si>
  <si>
    <t>a23b1a.109</t>
  </si>
  <si>
    <t>a23b1c.28</t>
  </si>
  <si>
    <t>9b1b.11</t>
  </si>
  <si>
    <t>a23e1a.30</t>
  </si>
  <si>
    <t>a33b1a.124</t>
  </si>
  <si>
    <t>10e1a.15</t>
  </si>
  <si>
    <t>9b1a.43</t>
  </si>
  <si>
    <t>19d1a.4</t>
  </si>
  <si>
    <t>58b1a.238</t>
  </si>
  <si>
    <t>31b1a.12</t>
  </si>
  <si>
    <t>40b1a.21</t>
  </si>
  <si>
    <t>32b1a.62</t>
  </si>
  <si>
    <t>1b1a.67</t>
  </si>
  <si>
    <t>a23d1a.14</t>
  </si>
  <si>
    <t>10c3</t>
  </si>
  <si>
    <t>36d3</t>
  </si>
  <si>
    <t>20e1a.18</t>
  </si>
  <si>
    <t>a33b1a.125</t>
  </si>
  <si>
    <t>40e1b.5</t>
  </si>
  <si>
    <t>57b1a.37</t>
  </si>
  <si>
    <t>39d1a.5</t>
  </si>
  <si>
    <t>26b1a.24</t>
  </si>
  <si>
    <t>24b1e1.32</t>
  </si>
  <si>
    <t>56e1c.8</t>
  </si>
  <si>
    <t>35b1a.10</t>
  </si>
  <si>
    <t>2e1.13</t>
  </si>
  <si>
    <t>58b1a.239</t>
  </si>
  <si>
    <t>40b1a.22</t>
  </si>
  <si>
    <t>a33e1a.14</t>
  </si>
  <si>
    <t>11a1a.9</t>
  </si>
  <si>
    <t>8b1c.27</t>
  </si>
  <si>
    <t>1b1a.65</t>
  </si>
  <si>
    <t>a23b1a.110</t>
  </si>
  <si>
    <t>39b1a.20</t>
  </si>
  <si>
    <t>11b1a.32</t>
  </si>
  <si>
    <t>11b1a.33</t>
  </si>
  <si>
    <t>38b1a.26</t>
  </si>
  <si>
    <t>a33b1c.18</t>
  </si>
  <si>
    <t>58b1a.240</t>
  </si>
  <si>
    <t>9d4</t>
  </si>
  <si>
    <t>15b1a.22</t>
  </si>
  <si>
    <t>9b1a.44</t>
  </si>
  <si>
    <t>59d1a.6</t>
  </si>
  <si>
    <t>17g2</t>
  </si>
  <si>
    <t>1a5</t>
  </si>
  <si>
    <t>34b1a.29</t>
  </si>
  <si>
    <t>17b1d.11</t>
  </si>
  <si>
    <t>32e1a.24</t>
  </si>
  <si>
    <t>28b1a.29</t>
  </si>
  <si>
    <t>a33b1a.126</t>
  </si>
  <si>
    <t>35g3</t>
  </si>
  <si>
    <t>18e1d.9</t>
  </si>
  <si>
    <t>33e1a.16</t>
  </si>
  <si>
    <t>8e1.25</t>
  </si>
  <si>
    <t>19e1b.12</t>
  </si>
  <si>
    <t>26b1a.27</t>
  </si>
  <si>
    <t>34b1a.30</t>
  </si>
  <si>
    <t>8e1.24</t>
  </si>
  <si>
    <t>59b1.58</t>
  </si>
  <si>
    <t>23b1c.7</t>
  </si>
  <si>
    <t>23b1c.8</t>
  </si>
  <si>
    <t>0b1a.97</t>
  </si>
  <si>
    <t>9b1a.37</t>
  </si>
  <si>
    <t>11a1a.10</t>
  </si>
  <si>
    <t>0d1.12</t>
  </si>
  <si>
    <t>22a1a.6</t>
  </si>
  <si>
    <t>0b1a.96</t>
  </si>
  <si>
    <t>8b1a.90</t>
  </si>
  <si>
    <t>a23b1a.111</t>
  </si>
  <si>
    <t>23b1c.5</t>
  </si>
  <si>
    <t>23b1c.10</t>
  </si>
  <si>
    <t>8b1a.92</t>
  </si>
  <si>
    <t>29b1b.30</t>
  </si>
  <si>
    <t>29c3</t>
  </si>
  <si>
    <t>44b1a.6</t>
  </si>
  <si>
    <t>59b1.61</t>
  </si>
  <si>
    <t>20b1a.26</t>
  </si>
  <si>
    <t>46b1a.15</t>
  </si>
  <si>
    <t>0g2.15</t>
  </si>
  <si>
    <t>8b1a.91</t>
  </si>
  <si>
    <t>0e1.23</t>
  </si>
  <si>
    <t>0b1a.99</t>
  </si>
  <si>
    <t>a33b1a.127</t>
  </si>
  <si>
    <t>4e1a.5</t>
  </si>
  <si>
    <t>9b1a.38</t>
  </si>
  <si>
    <t>24b1e1.33</t>
  </si>
  <si>
    <t>a33b1a.128</t>
  </si>
  <si>
    <t>34e5</t>
  </si>
  <si>
    <t>45b1a.17</t>
  </si>
  <si>
    <t>20b1a.24</t>
  </si>
  <si>
    <t>9b1a.45</t>
  </si>
  <si>
    <t>0b1a.98</t>
  </si>
  <si>
    <t>29b1b.33</t>
  </si>
  <si>
    <t>53e1b.5</t>
  </si>
  <si>
    <t>29b1b.34</t>
  </si>
  <si>
    <t>10e1a.13</t>
  </si>
  <si>
    <t>32e1a.22</t>
  </si>
  <si>
    <t>a23c1c.6</t>
  </si>
  <si>
    <t>33b1a.37</t>
  </si>
  <si>
    <t>20b1a.25</t>
  </si>
  <si>
    <t>9d5</t>
  </si>
  <si>
    <t>24b1e1.34</t>
  </si>
  <si>
    <t>4b1a.11</t>
  </si>
  <si>
    <t>23e1a.11</t>
  </si>
  <si>
    <t>57e1b.10</t>
  </si>
  <si>
    <t>a23b1a.112</t>
  </si>
  <si>
    <t>46b1a.14</t>
  </si>
  <si>
    <t>31e1.5</t>
  </si>
  <si>
    <t>2b1a.53</t>
  </si>
  <si>
    <t>31c1</t>
  </si>
  <si>
    <t>3b1a.15</t>
  </si>
  <si>
    <t>24d1a.6</t>
  </si>
  <si>
    <t>53b1a.6</t>
  </si>
  <si>
    <t>18e1c.24</t>
  </si>
  <si>
    <t>36e2.3</t>
  </si>
  <si>
    <t>a23c1c.5</t>
  </si>
  <si>
    <t>9b1b.12</t>
  </si>
  <si>
    <t>23c3</t>
  </si>
  <si>
    <t>8e1.26</t>
  </si>
  <si>
    <t>2b1a.52</t>
  </si>
  <si>
    <t>24e1c.19</t>
  </si>
  <si>
    <t>40d1a.6</t>
  </si>
  <si>
    <t>46e1b.14</t>
  </si>
  <si>
    <t>a28b1a.79</t>
  </si>
  <si>
    <t>30c1</t>
  </si>
  <si>
    <t>a28g1.9</t>
  </si>
  <si>
    <t>1e1.9</t>
  </si>
  <si>
    <t>a23e1a.31</t>
  </si>
  <si>
    <t>31b1a.14</t>
  </si>
  <si>
    <t>58b1a.243</t>
  </si>
  <si>
    <t>8b1a.93</t>
  </si>
  <si>
    <t>a37b1a.106</t>
  </si>
  <si>
    <t>58b1a.244</t>
  </si>
  <si>
    <t>a37b1a.105</t>
  </si>
  <si>
    <t>58b1a.245</t>
  </si>
  <si>
    <t>57e1b.11</t>
  </si>
  <si>
    <t>59b2.9</t>
  </si>
  <si>
    <t>15e1.16</t>
  </si>
  <si>
    <t>15b1a.23</t>
  </si>
  <si>
    <t>56g2</t>
  </si>
  <si>
    <t>16e1a.6</t>
  </si>
  <si>
    <t>a37b1a.107</t>
  </si>
  <si>
    <t>0b1c.19</t>
  </si>
  <si>
    <t>58b1a.242</t>
  </si>
  <si>
    <t>56b1a.46</t>
  </si>
  <si>
    <t>a33b1c.19</t>
  </si>
  <si>
    <t>50b1a.6</t>
  </si>
  <si>
    <t>45e1b.7</t>
  </si>
  <si>
    <t>3e6</t>
  </si>
  <si>
    <t>57b1a.38</t>
  </si>
  <si>
    <t>a37b1a.108</t>
  </si>
  <si>
    <t>45d1a.9</t>
  </si>
  <si>
    <t>51b1a.10</t>
  </si>
  <si>
    <t>2g4</t>
  </si>
  <si>
    <t>57b1a.39</t>
  </si>
  <si>
    <t>17g3</t>
  </si>
  <si>
    <t>32b1a.58</t>
  </si>
  <si>
    <t>a33b1a.129</t>
  </si>
  <si>
    <t>42b1a.21</t>
  </si>
  <si>
    <t>37b1a.28</t>
  </si>
  <si>
    <t>32b1a.63</t>
  </si>
  <si>
    <t>a23b1c.29</t>
  </si>
  <si>
    <t>a28b1a.78</t>
  </si>
  <si>
    <t>11b1a.34</t>
  </si>
  <si>
    <t>1b1a.68</t>
  </si>
  <si>
    <t>32b1a.64</t>
  </si>
  <si>
    <t>a23b1a.113</t>
  </si>
  <si>
    <t>3a1</t>
  </si>
  <si>
    <t>a33b1a.130</t>
  </si>
  <si>
    <t>24b1e1.35</t>
  </si>
  <si>
    <t>a37b1a.109</t>
  </si>
  <si>
    <t>8d1.13</t>
  </si>
  <si>
    <t>52b1</t>
  </si>
  <si>
    <t>11e1a.13</t>
  </si>
  <si>
    <t>58b1a.241</t>
  </si>
  <si>
    <t>36b1a.13</t>
  </si>
  <si>
    <t>a28b1a.80</t>
  </si>
  <si>
    <t>0b1e.9</t>
  </si>
  <si>
    <t>58b1a.246</t>
  </si>
  <si>
    <t>33b1c.12</t>
  </si>
  <si>
    <t>41b1a.18</t>
  </si>
  <si>
    <t>57b1a.34</t>
  </si>
  <si>
    <t>24b1e1.36</t>
  </si>
  <si>
    <t>35e4</t>
  </si>
  <si>
    <t>26g2</t>
  </si>
  <si>
    <t>a28b1c.16</t>
  </si>
  <si>
    <t>35d3</t>
  </si>
  <si>
    <t>13b3</t>
  </si>
  <si>
    <t>a28b1a.81</t>
  </si>
  <si>
    <t>31b1a.13</t>
  </si>
  <si>
    <t>59b2.7</t>
  </si>
  <si>
    <t>24e1c.20</t>
  </si>
  <si>
    <t>23b1c.9</t>
  </si>
  <si>
    <t>18e1c.23</t>
  </si>
  <si>
    <t>5d3</t>
  </si>
  <si>
    <t>4a1</t>
  </si>
  <si>
    <t>45b1a.18</t>
  </si>
  <si>
    <t>23b1c.11</t>
  </si>
  <si>
    <t>a28e1a.16</t>
  </si>
  <si>
    <t>8b1a.94</t>
  </si>
  <si>
    <t>33b1c.13</t>
  </si>
  <si>
    <t>a23b1a.114</t>
  </si>
  <si>
    <t>2b1a.55</t>
  </si>
  <si>
    <t>4g3</t>
  </si>
  <si>
    <t>33d1a.8</t>
  </si>
  <si>
    <t>16b1a.12</t>
  </si>
  <si>
    <t>8b1c.28</t>
  </si>
  <si>
    <t>4h1</t>
  </si>
  <si>
    <t>22b1a.17</t>
  </si>
  <si>
    <t>21b1a.15</t>
  </si>
  <si>
    <t>a33b1a.131</t>
  </si>
  <si>
    <t>32a1a.25</t>
  </si>
  <si>
    <t>30b1a.10</t>
  </si>
  <si>
    <t>27e1a.1</t>
  </si>
  <si>
    <t>22b1a.18</t>
  </si>
  <si>
    <t>23b1a.29</t>
  </si>
  <si>
    <t>23b1a.30</t>
  </si>
  <si>
    <t>27b1a.24</t>
  </si>
  <si>
    <t>2b1a.54</t>
  </si>
  <si>
    <t>18b1a.43</t>
  </si>
  <si>
    <t>20b1a.27</t>
  </si>
  <si>
    <t>35b1a.11</t>
  </si>
  <si>
    <t>58b1a.248</t>
  </si>
  <si>
    <t>59b1.60</t>
  </si>
  <si>
    <t>23b1a.25</t>
  </si>
  <si>
    <t>19e1b.13</t>
  </si>
  <si>
    <t>58b1a.247</t>
  </si>
  <si>
    <t>20e1c.7</t>
  </si>
  <si>
    <t>a23g6</t>
  </si>
  <si>
    <t>17b1d.12</t>
  </si>
  <si>
    <t>9b1a.46</t>
  </si>
  <si>
    <t>21b1a.14</t>
  </si>
  <si>
    <t>34b1a.31</t>
  </si>
  <si>
    <t>42b1a.22</t>
  </si>
  <si>
    <t>23b1a.24</t>
  </si>
  <si>
    <t>20e1a.20</t>
  </si>
  <si>
    <t>4b1a.13</t>
  </si>
  <si>
    <t>21e1c.3</t>
  </si>
  <si>
    <t>12b1d.7</t>
  </si>
  <si>
    <t>1b1a.69</t>
  </si>
  <si>
    <t>46e1b.15</t>
  </si>
  <si>
    <t>41e5</t>
  </si>
  <si>
    <t>9e1a.11</t>
  </si>
  <si>
    <t>0e1.24</t>
  </si>
  <si>
    <t>17b1d.13</t>
  </si>
  <si>
    <t>a28b1a.82</t>
  </si>
  <si>
    <t>8b1a.95</t>
  </si>
  <si>
    <t>26b1a.22</t>
  </si>
  <si>
    <t>41b1a.19</t>
  </si>
  <si>
    <t>28b1a.30</t>
  </si>
  <si>
    <t>a28b1a.83</t>
  </si>
  <si>
    <t>a28g1.10</t>
  </si>
  <si>
    <t>58b1a.249</t>
  </si>
  <si>
    <t>56b1a.36</t>
  </si>
  <si>
    <t>33b1a.38</t>
  </si>
  <si>
    <t>33b1a.39</t>
  </si>
  <si>
    <t>1b1a.70</t>
  </si>
  <si>
    <t>a28b1c.15</t>
  </si>
  <si>
    <t>17e1a.10</t>
  </si>
  <si>
    <t>59e1b.18</t>
  </si>
  <si>
    <t>a28b1a.84</t>
  </si>
  <si>
    <t>11e1a.14</t>
  </si>
  <si>
    <t>24a1a.4</t>
  </si>
  <si>
    <t>16e1a.7</t>
  </si>
  <si>
    <t>15e1.17</t>
  </si>
  <si>
    <t>a28a1a.6</t>
  </si>
  <si>
    <t>a28d5</t>
  </si>
  <si>
    <t>32b1a.66</t>
  </si>
  <si>
    <t>56b1a.38</t>
  </si>
  <si>
    <t>22a1a.8</t>
  </si>
  <si>
    <t>24b1e3.9</t>
  </si>
  <si>
    <t>40g6</t>
  </si>
  <si>
    <t>39g6</t>
  </si>
  <si>
    <t>2e1.14</t>
  </si>
  <si>
    <t>49b1a.13</t>
  </si>
  <si>
    <t>a37e1b.48</t>
  </si>
  <si>
    <t>a37b1c.21</t>
  </si>
  <si>
    <t>22g2</t>
  </si>
  <si>
    <t>a37g5</t>
  </si>
  <si>
    <t>a37d1a.19</t>
  </si>
  <si>
    <t>3f1</t>
  </si>
  <si>
    <t>56b1a.47</t>
  </si>
  <si>
    <t>1b1c.18</t>
  </si>
  <si>
    <t>3g2</t>
  </si>
  <si>
    <t>a28b1c.17</t>
  </si>
  <si>
    <t>20e1a.19</t>
  </si>
  <si>
    <t>5e1a.5</t>
  </si>
  <si>
    <t>22e1a.6</t>
  </si>
  <si>
    <t>0b1a.101</t>
  </si>
  <si>
    <t>0b1a.102</t>
  </si>
  <si>
    <t>33e1a.17</t>
  </si>
  <si>
    <t>0b1a.100</t>
  </si>
  <si>
    <t>19e1b.11</t>
  </si>
  <si>
    <t>59b1.63</t>
  </si>
  <si>
    <t>29e1a.6</t>
  </si>
  <si>
    <t>0b1a.103</t>
  </si>
  <si>
    <t>32b1a.68</t>
  </si>
  <si>
    <t>1b1a.64</t>
  </si>
  <si>
    <t>24b1e1.38</t>
  </si>
  <si>
    <t>18b1a.44</t>
  </si>
  <si>
    <t>8b1a.96</t>
  </si>
  <si>
    <t>38b1a.27</t>
  </si>
  <si>
    <t>26d1a.4</t>
  </si>
  <si>
    <t>a28g1.11</t>
  </si>
  <si>
    <t>18e1c.25</t>
  </si>
  <si>
    <t>10b1a.25</t>
  </si>
  <si>
    <t>18e1d.10</t>
  </si>
  <si>
    <t>10b1a.26</t>
  </si>
  <si>
    <t>38b1a.28</t>
  </si>
  <si>
    <t>30b1a.11</t>
  </si>
  <si>
    <t>29b1b.36</t>
  </si>
  <si>
    <t>32e1a.27</t>
  </si>
  <si>
    <t>42e4</t>
  </si>
  <si>
    <t>57b1a.40</t>
  </si>
  <si>
    <t>29b1b.28</t>
  </si>
  <si>
    <t>32e1a.29</t>
  </si>
  <si>
    <t>53e1b.6</t>
  </si>
  <si>
    <t>2b1a.56</t>
  </si>
  <si>
    <t>33b1a.41</t>
  </si>
  <si>
    <t>33b1a.40</t>
  </si>
  <si>
    <t>59b1.62</t>
  </si>
  <si>
    <t>46b1a.16</t>
  </si>
  <si>
    <t>59b1.64</t>
  </si>
  <si>
    <t>29b1b.37</t>
  </si>
  <si>
    <t>a23a1a.7</t>
  </si>
  <si>
    <t>34b1a.32</t>
  </si>
  <si>
    <t>29b1b.38</t>
  </si>
  <si>
    <t>36b1a.14</t>
  </si>
  <si>
    <t>28b1a.31</t>
  </si>
  <si>
    <t>10e1a.18</t>
  </si>
  <si>
    <t>34d3</t>
  </si>
  <si>
    <t>18b1a.45</t>
  </si>
  <si>
    <t>18b1a.46</t>
  </si>
  <si>
    <t>26b1a.20</t>
  </si>
  <si>
    <t>21b1a.18</t>
  </si>
  <si>
    <t>18e1d.11</t>
  </si>
  <si>
    <t>27b1a.19</t>
  </si>
  <si>
    <t>14b3</t>
  </si>
  <si>
    <t>4b1a.15</t>
  </si>
  <si>
    <t>21b1a.19</t>
  </si>
  <si>
    <t>27b1a.20</t>
  </si>
  <si>
    <t>19b1a.16</t>
  </si>
  <si>
    <t>21b1a.17</t>
  </si>
  <si>
    <t>18b1a.48</t>
  </si>
  <si>
    <t>56b1a.49</t>
  </si>
  <si>
    <t>24b1e1.39</t>
  </si>
  <si>
    <t>46d1a.3</t>
  </si>
  <si>
    <t>27b1a.23</t>
  </si>
  <si>
    <t>27b1a.27</t>
  </si>
  <si>
    <t>29a1b.4</t>
  </si>
  <si>
    <t>27b1a.26</t>
  </si>
  <si>
    <t>29b1d.5</t>
  </si>
  <si>
    <t>32e1a.30</t>
  </si>
  <si>
    <t>17b1d.14</t>
  </si>
  <si>
    <t>a28a1a.7</t>
  </si>
  <si>
    <t>24e1c.22</t>
  </si>
  <si>
    <t>3b1a.16</t>
  </si>
  <si>
    <t>3d6</t>
  </si>
  <si>
    <t>24e1c.21</t>
  </si>
  <si>
    <t>3b1a.17</t>
  </si>
  <si>
    <t>20d1a.6</t>
  </si>
  <si>
    <t>a28b1c.19</t>
  </si>
  <si>
    <t>24d1a.7</t>
  </si>
  <si>
    <t>32e1a.25</t>
  </si>
  <si>
    <t>9b1a.48</t>
  </si>
  <si>
    <t>26b1a.30</t>
  </si>
  <si>
    <t>23e1a.14</t>
  </si>
  <si>
    <t>18d1a.9</t>
  </si>
  <si>
    <t>56b1a.50</t>
  </si>
  <si>
    <t>a37e1b.49</t>
  </si>
  <si>
    <t>8b1c.29</t>
  </si>
  <si>
    <t>4e1a.6</t>
  </si>
  <si>
    <t>a28b1c.18</t>
  </si>
  <si>
    <t>32e1a.28</t>
  </si>
  <si>
    <t>15d3</t>
  </si>
  <si>
    <t>32d1a.8</t>
  </si>
  <si>
    <t>29d1a.4</t>
  </si>
  <si>
    <t>29d1a.5</t>
  </si>
  <si>
    <t>22b1a.19</t>
  </si>
  <si>
    <t>29g1a.6</t>
  </si>
  <si>
    <t>37b1a.29</t>
  </si>
  <si>
    <t>32e1a.31</t>
  </si>
  <si>
    <t>32a1a.28</t>
  </si>
  <si>
    <t>9c2</t>
  </si>
  <si>
    <t>29b1b.42</t>
  </si>
  <si>
    <t>56b1a.44</t>
  </si>
  <si>
    <t>28a1a.2</t>
  </si>
  <si>
    <t>40b1a.23</t>
  </si>
  <si>
    <t>56b1a.41</t>
  </si>
  <si>
    <t>28d3</t>
  </si>
  <si>
    <t>29e1a.7</t>
  </si>
  <si>
    <t>30b1a.12</t>
  </si>
  <si>
    <t>16d6</t>
  </si>
  <si>
    <t>39b1a.21</t>
  </si>
  <si>
    <t>4d6</t>
  </si>
  <si>
    <t>29e1a.8</t>
  </si>
  <si>
    <t>32d1a.10</t>
  </si>
  <si>
    <t>10b1a.27</t>
  </si>
  <si>
    <t>37b1a.30</t>
  </si>
  <si>
    <t>29b1b.41</t>
  </si>
  <si>
    <t>20b1c.9</t>
  </si>
  <si>
    <t>24e1c.23</t>
  </si>
  <si>
    <t>32e1c.6</t>
  </si>
  <si>
    <t>43b1a.7</t>
  </si>
  <si>
    <t>23b1a.28</t>
  </si>
  <si>
    <t>23b1a.26</t>
  </si>
  <si>
    <t>10e1a.19</t>
  </si>
  <si>
    <t>32g3</t>
  </si>
  <si>
    <t>29b1b.39</t>
  </si>
  <si>
    <t>31b1a.15</t>
  </si>
  <si>
    <t>23b1a.32</t>
  </si>
  <si>
    <t>29b1b.35</t>
  </si>
  <si>
    <t>10b1a.28</t>
  </si>
  <si>
    <t>26b1a.28</t>
  </si>
  <si>
    <t>10e1a.16</t>
  </si>
  <si>
    <t>23b1a.27</t>
  </si>
  <si>
    <t>20e1a.21</t>
  </si>
  <si>
    <t>18b1a.47</t>
  </si>
  <si>
    <t>28b1a.32</t>
  </si>
  <si>
    <t>34e6</t>
  </si>
  <si>
    <t>18e1c.26</t>
  </si>
  <si>
    <t>29b1d.7</t>
  </si>
  <si>
    <t>23e1a.12</t>
  </si>
  <si>
    <t>14e1a.3</t>
  </si>
  <si>
    <t>23b1a.31</t>
  </si>
  <si>
    <t>a28d6</t>
  </si>
  <si>
    <t>24b1e1.40</t>
  </si>
  <si>
    <t>28g5</t>
  </si>
  <si>
    <t>56b1a.40</t>
  </si>
  <si>
    <t>32a1a.30</t>
  </si>
  <si>
    <t>32e1a.26</t>
  </si>
  <si>
    <t>48b1a.15</t>
  </si>
  <si>
    <t>32a1a.27</t>
  </si>
  <si>
    <t>56e1c.13</t>
  </si>
  <si>
    <t>32b1a.67</t>
  </si>
  <si>
    <t>27b1a.29</t>
  </si>
  <si>
    <t>41b1a.20</t>
  </si>
  <si>
    <t>19b1a.17</t>
  </si>
  <si>
    <t>32a1a.31</t>
  </si>
  <si>
    <t>1b1a.74</t>
  </si>
  <si>
    <t>27b1a.21</t>
  </si>
  <si>
    <t>32a1a.29</t>
  </si>
  <si>
    <t>48b1a.16</t>
  </si>
  <si>
    <t>32a1a.26</t>
  </si>
  <si>
    <t>9d6</t>
  </si>
  <si>
    <t>42b1a.23</t>
  </si>
  <si>
    <t>8e1.27</t>
  </si>
  <si>
    <t>1b1a.72</t>
  </si>
  <si>
    <t>9b1a.49</t>
  </si>
  <si>
    <t>3d7</t>
  </si>
  <si>
    <t>12e1a.6</t>
  </si>
  <si>
    <t>9b1a.47</t>
  </si>
  <si>
    <t>1b1c.19</t>
  </si>
  <si>
    <t>5b1a.14</t>
  </si>
  <si>
    <t>32b1c.16</t>
  </si>
  <si>
    <t>3e7</t>
  </si>
  <si>
    <t>39a2</t>
  </si>
  <si>
    <t>32b1a.65</t>
  </si>
  <si>
    <t>32b1c.14</t>
  </si>
  <si>
    <t>47b1a.6</t>
  </si>
  <si>
    <t>56b1a.39</t>
  </si>
  <si>
    <t>29a1b.5</t>
  </si>
  <si>
    <t>32d1a.9</t>
  </si>
  <si>
    <t>32a1a.23</t>
  </si>
  <si>
    <t>5b1a.15</t>
  </si>
  <si>
    <t>3b1a.18</t>
  </si>
  <si>
    <t>48e1b.3</t>
  </si>
  <si>
    <t>22b1a.21</t>
  </si>
  <si>
    <t>24b1e3.10</t>
  </si>
  <si>
    <t>32a1a.32</t>
  </si>
  <si>
    <t>20b1a.28</t>
  </si>
  <si>
    <t>1b1a.73</t>
  </si>
  <si>
    <t>29b1d.6</t>
  </si>
  <si>
    <t>56b1a.43</t>
  </si>
  <si>
    <t>20e1c.8</t>
  </si>
  <si>
    <t>57e1b.12</t>
  </si>
  <si>
    <t>20b1a.29</t>
  </si>
  <si>
    <t>26b1a.34</t>
  </si>
  <si>
    <t>57b1a.44</t>
  </si>
  <si>
    <t>57b1a.42</t>
  </si>
  <si>
    <t>32e1c.8</t>
  </si>
  <si>
    <t>24b1e1.37</t>
  </si>
  <si>
    <t>30b1a.14</t>
  </si>
  <si>
    <t>40g5</t>
  </si>
  <si>
    <t>30b1a.13</t>
  </si>
  <si>
    <t>26a4</t>
  </si>
  <si>
    <t>57b1a.41</t>
  </si>
  <si>
    <t>20b1c.10</t>
  </si>
  <si>
    <t>11b1a.36</t>
  </si>
  <si>
    <t>18b1a.49</t>
  </si>
  <si>
    <t>29a1b.6</t>
  </si>
  <si>
    <t>32b1c.15</t>
  </si>
  <si>
    <t>18b1a.50</t>
  </si>
  <si>
    <t>32e1c.9</t>
  </si>
  <si>
    <t>51b1a.11</t>
  </si>
  <si>
    <t>18g1c.6</t>
  </si>
  <si>
    <t>28e1a.7</t>
  </si>
  <si>
    <t>46e1b.16</t>
  </si>
  <si>
    <t>29f2</t>
  </si>
  <si>
    <t>57b1a.43</t>
  </si>
  <si>
    <t>3d8</t>
  </si>
  <si>
    <t>49b1a.12</t>
  </si>
  <si>
    <t>49b1a.14</t>
  </si>
  <si>
    <t>23b1a.33</t>
  </si>
  <si>
    <t>17d4</t>
  </si>
  <si>
    <t>44e3</t>
  </si>
  <si>
    <t>11b1a.35</t>
  </si>
  <si>
    <t>18d1a.10</t>
  </si>
  <si>
    <t>49e1b</t>
  </si>
  <si>
    <t>33b1c.14</t>
  </si>
  <si>
    <t>1b1a.71</t>
  </si>
  <si>
    <t>23e1a.13</t>
  </si>
  <si>
    <t>4b1a.16</t>
  </si>
  <si>
    <t>18e1c.27</t>
  </si>
  <si>
    <t>8e1.30</t>
  </si>
  <si>
    <t>56b1a.55</t>
  </si>
  <si>
    <t>32b1c.17</t>
  </si>
  <si>
    <t>46b1a.17</t>
  </si>
  <si>
    <t>32d1a.11</t>
  </si>
  <si>
    <t>2b1a.57</t>
  </si>
  <si>
    <t>32e1c.7</t>
  </si>
  <si>
    <t>32b1c.19</t>
  </si>
  <si>
    <t>46e1b.17</t>
  </si>
  <si>
    <t>32c2</t>
  </si>
  <si>
    <t>a23g7</t>
  </si>
  <si>
    <t>3b1a.19</t>
  </si>
  <si>
    <t>26b1a.23</t>
  </si>
  <si>
    <t>23b1c.13</t>
  </si>
  <si>
    <t>13e1a.4</t>
  </si>
  <si>
    <t>31b1a.16</t>
  </si>
  <si>
    <t>29b1d.8</t>
  </si>
  <si>
    <t>42e5</t>
  </si>
  <si>
    <t>56b1a.54</t>
  </si>
  <si>
    <t>29b1b.40</t>
  </si>
  <si>
    <t>26e1c.5</t>
  </si>
  <si>
    <t>10e1a.20</t>
  </si>
  <si>
    <t>22b1a.23</t>
  </si>
  <si>
    <t>18b1a.51</t>
  </si>
  <si>
    <t>41g1</t>
  </si>
  <si>
    <t>1g7</t>
  </si>
  <si>
    <t>46e1b.18</t>
  </si>
  <si>
    <t>56b1a.42</t>
  </si>
  <si>
    <t>46b1a.18</t>
  </si>
  <si>
    <t>22b1a.25</t>
  </si>
  <si>
    <t>20e1a.22</t>
  </si>
  <si>
    <t>19e1b.14</t>
  </si>
  <si>
    <t>19e1b.15</t>
  </si>
  <si>
    <t>56b1a.51</t>
  </si>
  <si>
    <t>30e2</t>
  </si>
  <si>
    <t>47e1b.5</t>
  </si>
  <si>
    <t>35e5</t>
  </si>
  <si>
    <t>10g1</t>
  </si>
  <si>
    <t>56g3</t>
  </si>
  <si>
    <t>32b1c.18</t>
  </si>
  <si>
    <t>22b1a.22</t>
  </si>
  <si>
    <t>19d1a.5</t>
  </si>
  <si>
    <t>20b1a.31</t>
  </si>
  <si>
    <t>3d9</t>
  </si>
  <si>
    <t>3e8</t>
  </si>
  <si>
    <t>5d4</t>
  </si>
  <si>
    <t>18g1a.5</t>
  </si>
  <si>
    <t>18e1c.28</t>
  </si>
  <si>
    <t>49b1a.15</t>
  </si>
  <si>
    <t>4b1a.14</t>
  </si>
  <si>
    <t>26b1a.31</t>
  </si>
  <si>
    <t>26b1a.26</t>
  </si>
  <si>
    <t>47b1a.7</t>
  </si>
  <si>
    <t>23b1c.12</t>
  </si>
  <si>
    <t>20e1c.9</t>
  </si>
  <si>
    <t>26b1a.29</t>
  </si>
  <si>
    <t>30b1a.15</t>
  </si>
  <si>
    <t>51e1b.6</t>
  </si>
  <si>
    <t>5b1a.16</t>
  </si>
  <si>
    <t>22b1a.26</t>
  </si>
  <si>
    <t>20b1a.30</t>
  </si>
  <si>
    <t>12e1a.7</t>
  </si>
  <si>
    <t>18b1a.52</t>
  </si>
  <si>
    <t>8e1.32</t>
  </si>
  <si>
    <t>6b1b.3</t>
  </si>
  <si>
    <t>51e1b.7</t>
  </si>
  <si>
    <t>19b1a.18</t>
  </si>
  <si>
    <t>22e1a.8</t>
  </si>
  <si>
    <t>8e1.29</t>
  </si>
  <si>
    <t>56b1a.52</t>
  </si>
  <si>
    <t>8e1.28</t>
  </si>
  <si>
    <t>8e1.31</t>
  </si>
  <si>
    <t>18e1d.12</t>
  </si>
  <si>
    <t>56e1c.12</t>
  </si>
  <si>
    <t>22d1</t>
  </si>
  <si>
    <t>20e1a.23</t>
  </si>
  <si>
    <t>1g6</t>
  </si>
  <si>
    <t>18b1a.54</t>
  </si>
  <si>
    <t>31e1.6</t>
  </si>
  <si>
    <t>36g2</t>
  </si>
  <si>
    <t>8e1.33</t>
  </si>
  <si>
    <t>13d2</t>
  </si>
  <si>
    <t>48b1a.17</t>
  </si>
  <si>
    <t>8e1.34</t>
  </si>
  <si>
    <t>3h1</t>
  </si>
  <si>
    <t>22a1a.9</t>
  </si>
  <si>
    <t>19e1b.16</t>
  </si>
  <si>
    <t>20d1a.7</t>
  </si>
  <si>
    <t>18b1a.55</t>
  </si>
  <si>
    <t>18b1a.53</t>
  </si>
  <si>
    <t>22b1a.20</t>
  </si>
  <si>
    <t>26e1c.6</t>
  </si>
  <si>
    <t>20b1a.32</t>
  </si>
  <si>
    <t>12b1d.8</t>
  </si>
  <si>
    <t>46b1a.19</t>
  </si>
  <si>
    <t>20e1a.24</t>
  </si>
  <si>
    <t>14d1</t>
  </si>
  <si>
    <t>20b1c.11</t>
  </si>
  <si>
    <t>8e1.35</t>
  </si>
  <si>
    <t>18a2</t>
  </si>
  <si>
    <t>56b1a.56</t>
  </si>
  <si>
    <t>18b1a.57</t>
  </si>
  <si>
    <t>18e1c.29</t>
  </si>
  <si>
    <t>18e1c.30</t>
  </si>
  <si>
    <t>27b1a.33</t>
  </si>
  <si>
    <t>26b1a.36</t>
  </si>
  <si>
    <t>49b1a.16</t>
  </si>
  <si>
    <t>56b1a.45</t>
  </si>
  <si>
    <t>27b1a.25</t>
  </si>
  <si>
    <t>26b1a.32</t>
  </si>
  <si>
    <t>56b1a.53</t>
  </si>
  <si>
    <t>27b1a.31</t>
  </si>
  <si>
    <t>56b1a.48</t>
  </si>
  <si>
    <t>5b1a.17</t>
  </si>
  <si>
    <t>19b1a.19</t>
  </si>
  <si>
    <t>20b1a.33</t>
  </si>
  <si>
    <t>12g2</t>
  </si>
  <si>
    <t>46e1b.19</t>
  </si>
  <si>
    <t>18e1c.31</t>
  </si>
  <si>
    <t>26g3</t>
  </si>
  <si>
    <t>26b1a.33</t>
  </si>
  <si>
    <t>26b1a.35</t>
  </si>
  <si>
    <t>20b1a.34</t>
  </si>
  <si>
    <t>22b1a.24</t>
  </si>
  <si>
    <t>18b1a.56</t>
  </si>
  <si>
    <t>8e1.36</t>
  </si>
  <si>
    <t>20e1a.25</t>
  </si>
  <si>
    <t>18d1a.11</t>
  </si>
  <si>
    <t>20e1a.26</t>
  </si>
  <si>
    <t>27b1a.32</t>
  </si>
  <si>
    <t>5e1a.6</t>
  </si>
  <si>
    <t>8e1.38</t>
  </si>
  <si>
    <t>8e1.37</t>
  </si>
  <si>
    <t>26a5</t>
  </si>
  <si>
    <t>19c2</t>
  </si>
  <si>
    <t>22e1a.7</t>
  </si>
  <si>
    <t>48b1a.18</t>
  </si>
  <si>
    <t>39g7</t>
  </si>
  <si>
    <t>26a7</t>
  </si>
  <si>
    <t>27b1a.28</t>
  </si>
  <si>
    <t>27b1a.30</t>
  </si>
  <si>
    <t>19b1a.20</t>
  </si>
  <si>
    <t>27b1a.34</t>
  </si>
  <si>
    <t>22a1a.10</t>
  </si>
  <si>
    <t>19e1b.17</t>
  </si>
  <si>
    <t>5g2</t>
  </si>
  <si>
    <t>26a6</t>
  </si>
  <si>
    <t>14d2</t>
  </si>
  <si>
    <t>5d5</t>
  </si>
  <si>
    <t>13g1</t>
  </si>
  <si>
    <t>26g4</t>
  </si>
  <si>
    <t>19g2</t>
  </si>
  <si>
    <t>b4_0</t>
  </si>
  <si>
    <t>f7_0</t>
  </si>
  <si>
    <t>b13b_0</t>
  </si>
  <si>
    <t>d3_0</t>
  </si>
  <si>
    <t>c5_0</t>
  </si>
  <si>
    <t>f4_0</t>
  </si>
  <si>
    <t>a2_0</t>
  </si>
  <si>
    <t>x2c_0</t>
  </si>
  <si>
    <t>d6_0</t>
  </si>
  <si>
    <t>d7_0</t>
  </si>
  <si>
    <t>g10_0</t>
  </si>
  <si>
    <t>g9_0</t>
  </si>
  <si>
    <t>f6a_0</t>
  </si>
  <si>
    <t>y2_0</t>
  </si>
  <si>
    <t>f5a_0</t>
  </si>
  <si>
    <t>i12_0</t>
  </si>
  <si>
    <t>f6_0</t>
  </si>
  <si>
    <t>i16a_0</t>
  </si>
  <si>
    <t>i14a_0</t>
  </si>
  <si>
    <t>g20d_0</t>
  </si>
  <si>
    <t>f5_0</t>
  </si>
  <si>
    <t>i18_0</t>
  </si>
  <si>
    <t>x2_0</t>
  </si>
  <si>
    <t>i12b_0</t>
  </si>
  <si>
    <t>x1_0</t>
  </si>
  <si>
    <t>a3_0</t>
  </si>
  <si>
    <t>j20b_0</t>
  </si>
  <si>
    <t>d5_0</t>
  </si>
  <si>
    <t>g8_0</t>
  </si>
  <si>
    <t>d13_0</t>
  </si>
  <si>
    <t>i13a_0</t>
  </si>
  <si>
    <t>f2_0</t>
  </si>
  <si>
    <t>d10a_0</t>
  </si>
  <si>
    <t>i15a_0</t>
  </si>
  <si>
    <t>g7_0</t>
  </si>
  <si>
    <t>b3b_0</t>
  </si>
  <si>
    <t>b9a_0</t>
  </si>
  <si>
    <t>d8a_0</t>
  </si>
  <si>
    <t>c5b_0</t>
  </si>
  <si>
    <t>c3_0</t>
  </si>
  <si>
    <t>x2b_0</t>
  </si>
  <si>
    <t>c3c_0</t>
  </si>
  <si>
    <t>g20a_0</t>
  </si>
  <si>
    <t>f1_0</t>
  </si>
  <si>
    <t>i16_0</t>
  </si>
  <si>
    <t>c0g_0</t>
  </si>
  <si>
    <t>g20b_0</t>
  </si>
  <si>
    <t>x4a_0</t>
  </si>
  <si>
    <t>c3d_0</t>
  </si>
  <si>
    <t>x3c_0</t>
  </si>
  <si>
    <t>d12_0</t>
  </si>
  <si>
    <t>f2a_0</t>
  </si>
  <si>
    <t>c5d_0</t>
  </si>
  <si>
    <t>c4_0</t>
  </si>
  <si>
    <t>v3_0</t>
  </si>
  <si>
    <t>c0c_0</t>
  </si>
  <si>
    <t>c1_0</t>
  </si>
  <si>
    <t>x4f_0</t>
  </si>
  <si>
    <t>g5_0</t>
  </si>
  <si>
    <t>c0d_0</t>
  </si>
  <si>
    <t>d7a_0</t>
  </si>
  <si>
    <t>b22_0</t>
  </si>
  <si>
    <t>c0_0</t>
  </si>
  <si>
    <t>x4_0</t>
  </si>
  <si>
    <t>d12a_0</t>
  </si>
  <si>
    <t>c0e_0</t>
  </si>
  <si>
    <t>y3_0</t>
  </si>
  <si>
    <t>g4_0</t>
  </si>
  <si>
    <t>c2_0</t>
  </si>
  <si>
    <t>c3b_0</t>
  </si>
  <si>
    <t>e4_1</t>
  </si>
  <si>
    <t>f13_0</t>
  </si>
  <si>
    <t>e2a_0</t>
  </si>
  <si>
    <t>g3_0</t>
  </si>
  <si>
    <t>c12a_0</t>
  </si>
  <si>
    <t>j7_0</t>
  </si>
  <si>
    <t>f15_1</t>
  </si>
  <si>
    <t>f15_0</t>
  </si>
  <si>
    <t>j7_1</t>
  </si>
  <si>
    <t>c14a_0</t>
  </si>
  <si>
    <t>g6_0</t>
  </si>
  <si>
    <t>g6_1</t>
  </si>
  <si>
    <t>e4b_0</t>
  </si>
  <si>
    <t>c15_1</t>
  </si>
  <si>
    <t>h5a_0</t>
  </si>
  <si>
    <t>k3a_0</t>
  </si>
  <si>
    <t>a18a_0</t>
  </si>
  <si>
    <t>k4_0</t>
  </si>
  <si>
    <t>i5_1</t>
  </si>
  <si>
    <t>c20a_0</t>
  </si>
  <si>
    <t>a12_0</t>
  </si>
  <si>
    <t>i5_0</t>
  </si>
  <si>
    <t>g18_1</t>
  </si>
  <si>
    <t>a13_1</t>
  </si>
  <si>
    <t>h1a_0</t>
  </si>
  <si>
    <t>e12b_0</t>
  </si>
  <si>
    <t>a15_1</t>
  </si>
  <si>
    <t>i2b_0</t>
  </si>
  <si>
    <t>e13a_0</t>
  </si>
  <si>
    <t>y6a_0</t>
  </si>
  <si>
    <t>a15_0</t>
  </si>
  <si>
    <t>i6_0</t>
  </si>
  <si>
    <t>e21_0</t>
  </si>
  <si>
    <t>k3_0</t>
  </si>
  <si>
    <t>f13_1</t>
  </si>
  <si>
    <t>j20a_0</t>
  </si>
  <si>
    <t>e5_0</t>
  </si>
  <si>
    <t>c12_1</t>
  </si>
  <si>
    <t>c13_1</t>
  </si>
  <si>
    <t>k3_1</t>
  </si>
  <si>
    <t>e18a_0</t>
  </si>
  <si>
    <t>j14a_0</t>
  </si>
  <si>
    <t>f17_1</t>
  </si>
  <si>
    <t>e11_0</t>
  </si>
  <si>
    <t>h2_0</t>
  </si>
  <si>
    <t>h3_1</t>
  </si>
  <si>
    <t>a13_0</t>
  </si>
  <si>
    <t>k6_1</t>
  </si>
  <si>
    <t>c22a_0</t>
  </si>
  <si>
    <t>g19a_0</t>
  </si>
  <si>
    <t>g17_1</t>
  </si>
  <si>
    <t>e11_1</t>
  </si>
  <si>
    <t>c25a_0</t>
  </si>
  <si>
    <t>g19_0</t>
  </si>
  <si>
    <t>h3_0</t>
  </si>
  <si>
    <t>c13a_0</t>
  </si>
  <si>
    <t>g18_0</t>
  </si>
  <si>
    <t>k7_0</t>
  </si>
  <si>
    <t>c26_0</t>
  </si>
  <si>
    <t>g17_0</t>
  </si>
  <si>
    <t>k4_1</t>
  </si>
  <si>
    <t>v0_0</t>
  </si>
  <si>
    <t>a16_1</t>
  </si>
  <si>
    <t>a14_1</t>
  </si>
  <si>
    <t>a18_1</t>
  </si>
  <si>
    <t>j23_0</t>
  </si>
  <si>
    <t>a14_0</t>
  </si>
  <si>
    <t>e20_0</t>
  </si>
  <si>
    <t>e6b_0</t>
  </si>
  <si>
    <t>a12_1</t>
  </si>
  <si>
    <t>j10a_0</t>
  </si>
  <si>
    <t>v0a_0</t>
  </si>
  <si>
    <t>c15_0</t>
  </si>
  <si>
    <t>k5_0</t>
  </si>
  <si>
    <t>c21_1</t>
  </si>
  <si>
    <t>i6a_0</t>
  </si>
  <si>
    <t>k6_0</t>
  </si>
  <si>
    <t>e4_0</t>
  </si>
  <si>
    <t>a18_0</t>
  </si>
  <si>
    <t>h2_1</t>
  </si>
  <si>
    <t>j10a_1</t>
  </si>
  <si>
    <t>e22_0</t>
  </si>
  <si>
    <t>i6_1</t>
  </si>
  <si>
    <t>j12_0</t>
  </si>
  <si>
    <t>v0b_0</t>
  </si>
  <si>
    <t>h10a_0</t>
  </si>
  <si>
    <t>i3_0</t>
  </si>
  <si>
    <t>j17_0</t>
  </si>
  <si>
    <t>k5_1</t>
  </si>
  <si>
    <t>h10_0</t>
  </si>
  <si>
    <t>c21_0</t>
  </si>
  <si>
    <t>f17_0</t>
  </si>
  <si>
    <t>k7_1</t>
  </si>
  <si>
    <t>e21_1</t>
  </si>
  <si>
    <t>c26_1</t>
  </si>
  <si>
    <t>j7_2</t>
  </si>
  <si>
    <t>c12_0</t>
  </si>
  <si>
    <t>g3_1</t>
  </si>
  <si>
    <t>h7_0</t>
  </si>
  <si>
    <t>c12a_1</t>
  </si>
  <si>
    <t>e5_1</t>
  </si>
  <si>
    <t>e20_1</t>
  </si>
  <si>
    <t>c13_0</t>
  </si>
  <si>
    <t>e22_1</t>
  </si>
  <si>
    <t>g9_1</t>
  </si>
  <si>
    <t>i3_1</t>
  </si>
  <si>
    <t>a16_0</t>
  </si>
  <si>
    <t>g19_1</t>
  </si>
  <si>
    <t>v0_1</t>
  </si>
  <si>
    <t>h10_1</t>
  </si>
  <si>
    <t>j17_1</t>
  </si>
  <si>
    <t>v0b_1</t>
  </si>
  <si>
    <t>vehroute_a28b1a.0 tripinfo_a28b1a.0 emissions_a28b1a.0 fcd_a28b1a.0</t>
  </si>
  <si>
    <t>vehroute_a28e1a.0 tripinfo_a28e1a.0 emissions_a28e1a.0 fcd_a28e1a.0</t>
  </si>
  <si>
    <t>vehroute_a37b1a.0 tripinfo_a37b1a.0 emissions_a37b1a.0 fcd_a37b1a.0</t>
  </si>
  <si>
    <t>vehroute_a28b1c.0 tripinfo_a28b1c.0 emissions_a28b1c.0 fcd_a28b1c.0</t>
  </si>
  <si>
    <t>vehroute_a23b1a.0 tripinfo_a23b1a.0 emissions_a23b1a.0 fcd_a23b1a.0</t>
  </si>
  <si>
    <t>vehroute_a23e1c.0 tripinfo_a23e1c.0 emissions_a23e1c.0 fcd_a23e1c.0</t>
  </si>
  <si>
    <t>vehroute_a33b1a.0 tripinfo_a33b1a.0 emissions_a33b1a.0 fcd_a33b1a.0</t>
  </si>
  <si>
    <t>vehroute_18g1c.0 tripinfo_18g1c.0 emissions_18g1c.0 fcd_18g1c.0</t>
  </si>
  <si>
    <t>vehroute_a28g1.0 tripinfo_a28g1.0 emissions_a28g1.0 fcd_a28g1.0</t>
  </si>
  <si>
    <t>vehroute_58b1a.0 tripinfo_58b1a.0 emissions_58b1a.0 fcd_58b1a.0</t>
  </si>
  <si>
    <t>vehroute_a37e1b.0 tripinfo_a37e1b.0 emissions_a37e1b.0 fcd_a37e1b.0</t>
  </si>
  <si>
    <t>vehroute_a23b1a.1 tripinfo_a23b1a.1 emissions_a23b1a.1 fcd_a23b1a.1</t>
  </si>
  <si>
    <t>vehroute_a37d1a.0 tripinfo_a37d1a.0 emissions_a37d1a.0 fcd_a37d1a.0</t>
  </si>
  <si>
    <t>vehroute_a33b1a.1 tripinfo_a33b1a.1 emissions_a33b1a.1 fcd_a33b1a.1</t>
  </si>
  <si>
    <t>vehroute_15b1a.0 tripinfo_15b1a.0 emissions_15b1a.0 fcd_15b1a.0</t>
  </si>
  <si>
    <t>vehroute_58b1a.2 tripinfo_58b1a.2 emissions_58b1a.2 fcd_58b1a.2</t>
  </si>
  <si>
    <t>vehroute_15e1.0 tripinfo_15e1.0 emissions_15e1.0 fcd_15e1.0</t>
  </si>
  <si>
    <t>vehroute_a23d1a.0 tripinfo_a23d1a.0 emissions_a23d1a.0 fcd_a23d1a.0</t>
  </si>
  <si>
    <t>vehroute_a23e1a.0 tripinfo_a23e1a.0 emissions_a23e1a.0 fcd_a23e1a.0</t>
  </si>
  <si>
    <t>vehroute_a37b1a.1 tripinfo_a37b1a.1 emissions_a37b1a.1 fcd_a37b1a.1</t>
  </si>
  <si>
    <t>vehroute_a23b1c.0 tripinfo_a23b1c.0 emissions_a23b1c.0 fcd_a23b1c.0</t>
  </si>
  <si>
    <t>vehroute_58b1a.1 tripinfo_58b1a.1 emissions_58b1a.1 fcd_58b1a.1</t>
  </si>
  <si>
    <t>vehroute_a33d1a.0 tripinfo_a33d1a.0 emissions_a33d1a.0 fcd_a33d1a.0</t>
  </si>
  <si>
    <t>vehroute_51b1a.0 tripinfo_51b1a.0 emissions_51b1a.0 fcd_51b1a.0</t>
  </si>
  <si>
    <t>vehroute_51e1b.0 tripinfo_51e1b.0 emissions_51e1b.0 fcd_51e1b.0</t>
  </si>
  <si>
    <t>vehroute_a33b1a.2 tripinfo_a33b1a.2 emissions_a33b1a.2 fcd_a33b1a.2</t>
  </si>
  <si>
    <t>vehroute_a28b1a.1 tripinfo_a28b1a.1 emissions_a28b1a.1 fcd_a28b1a.1</t>
  </si>
  <si>
    <t>vehroute_32b1a.0 tripinfo_32b1a.0 emissions_32b1a.0 fcd_32b1a.0</t>
  </si>
  <si>
    <t>vehroute_a23b1a.2 tripinfo_a23b1a.2 emissions_a23b1a.2 fcd_a23b1a.2</t>
  </si>
  <si>
    <t>vehroute_38b1a.0 tripinfo_38b1a.0 emissions_38b1a.0 fcd_38b1a.0</t>
  </si>
  <si>
    <t>vehroute_58b1a.4 tripinfo_58b1a.4 emissions_58b1a.4 fcd_58b1a.4</t>
  </si>
  <si>
    <t>vehroute_58b1a.5 tripinfo_58b1a.5 emissions_58b1a.5 fcd_58b1a.5</t>
  </si>
  <si>
    <t>vehroute_a33e1a.0 tripinfo_a33e1a.0 emissions_a33e1a.0 fcd_a33e1a.0</t>
  </si>
  <si>
    <t>vehroute_8a1.0 tripinfo_8a1.0 emissions_8a1.0 fcd_8a1.0</t>
  </si>
  <si>
    <t>vehroute_a33b1a.3 tripinfo_a33b1a.3 emissions_a33b1a.3 fcd_a33b1a.3</t>
  </si>
  <si>
    <t>vehroute_38e1a.0 tripinfo_38e1a.0 emissions_38e1a.0 fcd_38e1a.0</t>
  </si>
  <si>
    <t>vehroute_a23b1a.3 tripinfo_a23b1a.3 emissions_a23b1a.3 fcd_a23b1a.3</t>
  </si>
  <si>
    <t>vehroute_8b1c.0 tripinfo_8b1c.0 emissions_8b1c.0 fcd_8b1c.0</t>
  </si>
  <si>
    <t>vehroute_0b1a.1 tripinfo_0b1a.1 emissions_0b1a.1 fcd_0b1a.1</t>
  </si>
  <si>
    <t>vehroute_34b1a.0 tripinfo_34b1a.0 emissions_34b1a.0 fcd_34b1a.0</t>
  </si>
  <si>
    <t>vehroute_59b1.0 tripinfo_59b1.0 emissions_59b1.0 fcd_59b1.0</t>
  </si>
  <si>
    <t>vehroute_0b1a.0 tripinfo_0b1a.0 emissions_0b1a.0 fcd_0b1a.0</t>
  </si>
  <si>
    <t>vehroute_18b1a.0 tripinfo_18b1a.0 emissions_18b1a.0 fcd_18b1a.0</t>
  </si>
  <si>
    <t>vehroute_0d1.0 tripinfo_0d1.0 emissions_0d1.0 fcd_0d1.0</t>
  </si>
  <si>
    <t>vehroute_58b1a.6 tripinfo_58b1a.6 emissions_58b1a.6 fcd_58b1a.6</t>
  </si>
  <si>
    <t>vehroute_0b1c.0 tripinfo_0b1c.0 emissions_0b1c.0 fcd_0b1c.0</t>
  </si>
  <si>
    <t>vehroute_0g2.0 tripinfo_0g2.0 emissions_0g2.0 fcd_0g2.0</t>
  </si>
  <si>
    <t>vehroute_58b1a.7 tripinfo_58b1a.7 emissions_58b1a.7 fcd_58b1a.7</t>
  </si>
  <si>
    <t>vehroute_40b1a.0 tripinfo_40b1a.0 emissions_40b1a.0 fcd_40b1a.0</t>
  </si>
  <si>
    <t>vehroute_0b1a.2 tripinfo_0b1a.2 emissions_0b1a.2 fcd_0b1a.2</t>
  </si>
  <si>
    <t>vehroute_8b1a.0 tripinfo_8b1a.0 emissions_8b1a.0 fcd_8b1a.0</t>
  </si>
  <si>
    <t>vehroute_32e1a.0 tripinfo_32e1a.0 emissions_32e1a.0 fcd_32e1a.0</t>
  </si>
  <si>
    <t>vehroute_a28b1a.2 tripinfo_a28b1a.2 emissions_a28b1a.2 fcd_a28b1a.2</t>
  </si>
  <si>
    <t>vehroute_33b1a.0 tripinfo_33b1a.0 emissions_33b1a.0 fcd_33b1a.0</t>
  </si>
  <si>
    <t>vehroute_58b1a.3 tripinfo_58b1a.3 emissions_58b1a.3 fcd_58b1a.3</t>
  </si>
  <si>
    <t>vehroute_0e1.0 tripinfo_0e1.0 emissions_0e1.0 fcd_0e1.0</t>
  </si>
  <si>
    <t>vehroute_18e1d.0 tripinfo_18e1d.0 emissions_18e1d.0 fcd_18e1d.0</t>
  </si>
  <si>
    <t>vehroute_22b1a.0 tripinfo_22b1a.0 emissions_22b1a.0 fcd_22b1a.0</t>
  </si>
  <si>
    <t>vehroute_a33b1a.4 tripinfo_a33b1a.4 emissions_a33b1a.4 fcd_a33b1a.4</t>
  </si>
  <si>
    <t>vehroute_59e1b.0 tripinfo_59e1b.0 emissions_59e1b.0 fcd_59e1b.0</t>
  </si>
  <si>
    <t>vehroute_0b1e.0 tripinfo_0b1e.0 emissions_0b1e.0 fcd_0b1e.0</t>
  </si>
  <si>
    <t>vehroute_58b1a.8 tripinfo_58b1a.8 emissions_58b1a.8 fcd_58b1a.8</t>
  </si>
  <si>
    <t>vehroute_32a1a.0 tripinfo_32a1a.0 emissions_32a1a.0 fcd_32a1a.0</t>
  </si>
  <si>
    <t>vehroute_a37b1a.3 tripinfo_a37b1a.3 emissions_a37b1a.3 fcd_a37b1a.3</t>
  </si>
  <si>
    <t>vehroute_17b1d.0 tripinfo_17b1d.0 emissions_17b1d.0 fcd_17b1d.0</t>
  </si>
  <si>
    <t>vehroute_40e1b.0 tripinfo_40e1b.0 emissions_40e1b.0 fcd_40e1b.0</t>
  </si>
  <si>
    <t>vehroute_8d1.0 tripinfo_8d1.0 emissions_8d1.0 fcd_8d1.0</t>
  </si>
  <si>
    <t>vehroute_50b1a.0 tripinfo_50b1a.0 emissions_50b1a.0 fcd_50b1a.0</t>
  </si>
  <si>
    <t>vehroute_a37b1a.2 tripinfo_a37b1a.2 emissions_a37b1a.2 fcd_a37b1a.2</t>
  </si>
  <si>
    <t>vehroute_a28b1a.3 tripinfo_a28b1a.3 emissions_a28b1a.3 fcd_a28b1a.3</t>
  </si>
  <si>
    <t>vehroute_1e1.0 tripinfo_1e1.0 emissions_1e1.0 fcd_1e1.0</t>
  </si>
  <si>
    <t>vehroute_17e1a.0 tripinfo_17e1a.0 emissions_17e1a.0 fcd_17e1a.0</t>
  </si>
  <si>
    <t>vehroute_a23e1a.1 tripinfo_a23e1a.1 emissions_a23e1a.1 fcd_a23e1a.1</t>
  </si>
  <si>
    <t>vehroute_24b1e1.0 tripinfo_24b1e1.0 emissions_24b1e1.0 fcd_24b1e1.0</t>
  </si>
  <si>
    <t>vehroute_a23b1a.4 tripinfo_a23b1a.4 emissions_a23b1a.4 fcd_a23b1a.4</t>
  </si>
  <si>
    <t>vehroute_a37b1a.4 tripinfo_a37b1a.4 emissions_a37b1a.4 fcd_a37b1a.4</t>
  </si>
  <si>
    <t>vehroute_a28b1a.4 tripinfo_a28b1a.4 emissions_a28b1a.4 fcd_a28b1a.4</t>
  </si>
  <si>
    <t>vehroute_58b1a.10 tripinfo_58b1a.10 emissions_58b1a.10 fcd_58b1a.10</t>
  </si>
  <si>
    <t>vehroute_11e1a.0 tripinfo_11e1a.0 emissions_11e1a.0 fcd_11e1a.0</t>
  </si>
  <si>
    <t>vehroute_a28a1a.0 tripinfo_a28a1a.0 emissions_a28a1a.0 fcd_a28a1a.0</t>
  </si>
  <si>
    <t>vehroute_56b1a.0 tripinfo_56b1a.0 emissions_56b1a.0 fcd_56b1a.0</t>
  </si>
  <si>
    <t>vehroute_56e1c.0 tripinfo_56e1c.0 emissions_56e1c.0 fcd_56e1c.0</t>
  </si>
  <si>
    <t>vehroute_24b1e1.1 tripinfo_24b1e1.1 emissions_24b1e1.1 fcd_24b1e1.1</t>
  </si>
  <si>
    <t>vehroute_a33g1 tripinfo_a33g1 emissions_a33g1 fcd_a33g1</t>
  </si>
  <si>
    <t>vehroute_22e1a.0 tripinfo_22e1a.0 emissions_22e1a.0 fcd_22e1a.0</t>
  </si>
  <si>
    <t>vehroute_58b1a.9 tripinfo_58b1a.9 emissions_58b1a.9 fcd_58b1a.9</t>
  </si>
  <si>
    <t>vehroute_58b1a.11 tripinfo_58b1a.11 emissions_58b1a.11 fcd_58b1a.11</t>
  </si>
  <si>
    <t>vehroute_a23c1c.0 tripinfo_a23c1c.0 emissions_a23c1c.0 fcd_a23c1c.0</t>
  </si>
  <si>
    <t>vehroute_a23b1c.1 tripinfo_a23b1c.1 emissions_a23b1c.1 fcd_a23b1c.1</t>
  </si>
  <si>
    <t>vehroute_a37b1a.5 tripinfo_a37b1a.5 emissions_a37b1a.5 fcd_a37b1a.5</t>
  </si>
  <si>
    <t>vehroute_2b1a.0 tripinfo_2b1a.0 emissions_2b1a.0 fcd_2b1a.0</t>
  </si>
  <si>
    <t>vehroute_a23b1a.5 tripinfo_a23b1a.5 emissions_a23b1a.5 fcd_a23b1a.5</t>
  </si>
  <si>
    <t>vehroute_a37e1b.1 tripinfo_a37e1b.1 emissions_a37e1b.1 fcd_a37e1b.1</t>
  </si>
  <si>
    <t>vehroute_a33b1a.5 tripinfo_a33b1a.5 emissions_a33b1a.5 fcd_a33b1a.5</t>
  </si>
  <si>
    <t>vehroute_a33b1a.6 tripinfo_a33b1a.6 emissions_a33b1a.6 fcd_a33b1a.6</t>
  </si>
  <si>
    <t>vehroute_39b1a.0 tripinfo_39b1a.0 emissions_39b1a.0 fcd_39b1a.0</t>
  </si>
  <si>
    <t>vehroute_16b1a.0 tripinfo_16b1a.0 emissions_16b1a.0 fcd_16b1a.0</t>
  </si>
  <si>
    <t>vehroute_a37b1c.0 tripinfo_a37b1c.0 emissions_a37b1c.0 fcd_a37b1c.0</t>
  </si>
  <si>
    <t>vehroute_a28b1c.1 tripinfo_a28b1c.1 emissions_a28b1c.1 fcd_a28b1c.1</t>
  </si>
  <si>
    <t>vehroute_21b1a.0 tripinfo_21b1a.0 emissions_21b1a.0 fcd_21b1a.0</t>
  </si>
  <si>
    <t>vehroute_24e1c.0 tripinfo_24e1c.0 emissions_24e1c.0 fcd_24e1c.0</t>
  </si>
  <si>
    <t>vehroute_a37e1e.0 tripinfo_a37e1e.0 emissions_a37e1e.0 fcd_a37e1e.0</t>
  </si>
  <si>
    <t>vehroute_2b1a.1 tripinfo_2b1a.1 emissions_2b1a.1 fcd_2b1a.1</t>
  </si>
  <si>
    <t>vehroute_29d1a.0 tripinfo_29d1a.0 emissions_29d1a.0 fcd_29d1a.0</t>
  </si>
  <si>
    <t>vehroute_32b1a.1 tripinfo_32b1a.1 emissions_32b1a.1 fcd_32b1a.1</t>
  </si>
  <si>
    <t>vehroute_1b1c.0 tripinfo_1b1c.0 emissions_1b1c.0 fcd_1b1c.0</t>
  </si>
  <si>
    <t>vehroute_1b1a.0 tripinfo_1b1a.0 emissions_1b1a.0 fcd_1b1a.0</t>
  </si>
  <si>
    <t>vehroute_58b1a.13 tripinfo_58b1a.13 emissions_58b1a.13 fcd_58b1a.13</t>
  </si>
  <si>
    <t>vehroute_32e1a.1 tripinfo_32e1a.1 emissions_32e1a.1 fcd_32e1a.1</t>
  </si>
  <si>
    <t>vehroute_9e1a.0 tripinfo_9e1a.0 emissions_9e1a.0 fcd_9e1a.0</t>
  </si>
  <si>
    <t>vehroute_58b1a.12 tripinfo_58b1a.12 emissions_58b1a.12 fcd_58b1a.12</t>
  </si>
  <si>
    <t>vehroute_29e1a.0 tripinfo_29e1a.0 emissions_29e1a.0 fcd_29e1a.0</t>
  </si>
  <si>
    <t>vehroute_45b1a.0 tripinfo_45b1a.0 emissions_45b1a.0 fcd_45b1a.0</t>
  </si>
  <si>
    <t>vehroute_a28b1a.5 tripinfo_a28b1a.5 emissions_a28b1a.5 fcd_a28b1a.5</t>
  </si>
  <si>
    <t>vehroute_8b1a.1 tripinfo_8b1a.1 emissions_8b1a.1 fcd_8b1a.1</t>
  </si>
  <si>
    <t>vehroute_8b1a.4 tripinfo_8b1a.4 emissions_8b1a.4 fcd_8b1a.4</t>
  </si>
  <si>
    <t>vehroute_41b1a.0 tripinfo_41b1a.0 emissions_41b1a.0 fcd_41b1a.0</t>
  </si>
  <si>
    <t>vehroute_39e1.0 tripinfo_39e1.0 emissions_39e1.0 fcd_39e1.0</t>
  </si>
  <si>
    <t>vehroute_21e1c.0 tripinfo_21e1c.0 emissions_21e1c.0 fcd_21e1c.0</t>
  </si>
  <si>
    <t>vehroute_32a1a.1 tripinfo_32a1a.1 emissions_32a1a.1 fcd_32a1a.1</t>
  </si>
  <si>
    <t>vehroute_30b1a.0 tripinfo_30b1a.0 emissions_30b1a.0 fcd_30b1a.0</t>
  </si>
  <si>
    <t>vehroute_37b1a.0 tripinfo_37b1a.0 emissions_37b1a.0 fcd_37b1a.0</t>
  </si>
  <si>
    <t>vehroute_58b1a.14 tripinfo_58b1a.14 emissions_58b1a.14 fcd_58b1a.14</t>
  </si>
  <si>
    <t>vehroute_28b1a.0 tripinfo_28b1a.0 emissions_28b1a.0 fcd_28b1a.0</t>
  </si>
  <si>
    <t>vehroute_29g1a.0 tripinfo_29g1a.0 emissions_29g1a.0 fcd_29g1a.0</t>
  </si>
  <si>
    <t>vehroute_0e1.1 tripinfo_0e1.1 emissions_0e1.1 fcd_0e1.1</t>
  </si>
  <si>
    <t>vehroute_0b1a.3 tripinfo_0b1a.3 emissions_0b1a.3 fcd_0b1a.3</t>
  </si>
  <si>
    <t>vehroute_18b1a.1 tripinfo_18b1a.1 emissions_18b1a.1 fcd_18b1a.1</t>
  </si>
  <si>
    <t>vehroute_29b1b.1 tripinfo_29b1b.1 emissions_29b1b.1 fcd_29b1b.1</t>
  </si>
  <si>
    <t>vehroute_a33b1a.8 tripinfo_a33b1a.8 emissions_a33b1a.8 fcd_a33b1a.8</t>
  </si>
  <si>
    <t>vehroute_8b1a.2 tripinfo_8b1a.2 emissions_8b1a.2 fcd_8b1a.2</t>
  </si>
  <si>
    <t>vehroute_9b1b.0 tripinfo_9b1b.0 emissions_9b1b.0 fcd_9b1b.0</t>
  </si>
  <si>
    <t>vehroute_29b1b.0 tripinfo_29b1b.0 emissions_29b1b.0 fcd_29b1b.0</t>
  </si>
  <si>
    <t>vehroute_59b1.1 tripinfo_59b1.1 emissions_59b1.1 fcd_59b1.1</t>
  </si>
  <si>
    <t>vehroute_59b1.2 tripinfo_59b1.2 emissions_59b1.2 fcd_59b1.2</t>
  </si>
  <si>
    <t>vehroute_23b1a.0 tripinfo_23b1a.0 emissions_23b1a.0 fcd_23b1a.0</t>
  </si>
  <si>
    <t>vehroute_33e1a.0 tripinfo_33e1a.0 emissions_33e1a.0 fcd_33e1a.0</t>
  </si>
  <si>
    <t>vehroute_47b1a.0 tripinfo_47b1a.0 emissions_47b1a.0 fcd_47b1a.0</t>
  </si>
  <si>
    <t>vehroute_33g1 tripinfo_33g1 emissions_33g1 fcd_33g1</t>
  </si>
  <si>
    <t>vehroute_20b1a.0 tripinfo_20b1a.0 emissions_20b1a.0 fcd_20b1a.0</t>
  </si>
  <si>
    <t>vehroute_12b1d.0 tripinfo_12b1d.0 emissions_12b1d.0 fcd_12b1d.0</t>
  </si>
  <si>
    <t>vehroute_16e1a.0 tripinfo_16e1a.0 emissions_16e1a.0 fcd_16e1a.0</t>
  </si>
  <si>
    <t>vehroute_23e1a.0 tripinfo_23e1a.0 emissions_23e1a.0 fcd_23e1a.0</t>
  </si>
  <si>
    <t>vehroute_43b1a.0 tripinfo_43b1a.0 emissions_43b1a.0 fcd_43b1a.0</t>
  </si>
  <si>
    <t>vehroute_58b1a.15 tripinfo_58b1a.15 emissions_58b1a.15 fcd_58b1a.15</t>
  </si>
  <si>
    <t>vehroute_18e1c.0 tripinfo_18e1c.0 emissions_18e1c.0 fcd_18e1c.0</t>
  </si>
  <si>
    <t>vehroute_40g1 tripinfo_40g1 emissions_40g1 fcd_40g1</t>
  </si>
  <si>
    <t>vehroute_a28e1a.1 tripinfo_a28e1a.1 emissions_a28e1a.1 fcd_a28e1a.1</t>
  </si>
  <si>
    <t>vehroute_32b1a.2 tripinfo_32b1a.2 emissions_32b1a.2 fcd_32b1a.2</t>
  </si>
  <si>
    <t>vehroute_4b1a.0 tripinfo_4b1a.0 emissions_4b1a.0 fcd_4b1a.0</t>
  </si>
  <si>
    <t>vehroute_a23b1a.7 tripinfo_a23b1a.7 emissions_a23b1a.7 fcd_a23b1a.7</t>
  </si>
  <si>
    <t>vehroute_58b1a.16 tripinfo_58b1a.16 emissions_58b1a.16 fcd_58b1a.16</t>
  </si>
  <si>
    <t>vehroute_31b1a.0 tripinfo_31b1a.0 emissions_31b1a.0 fcd_31b1a.0</t>
  </si>
  <si>
    <t>vehroute_53b1a.0 tripinfo_53b1a.0 emissions_53b1a.0 fcd_53b1a.0</t>
  </si>
  <si>
    <t>vehroute_33b1a.1 tripinfo_33b1a.1 emissions_33b1a.1 fcd_33b1a.1</t>
  </si>
  <si>
    <t>vehroute_a23b1a.6 tripinfo_a23b1a.6 emissions_a23b1a.6 fcd_a23b1a.6</t>
  </si>
  <si>
    <t>vehroute_23b1a.1 tripinfo_23b1a.1 emissions_23b1a.1 fcd_23b1a.1</t>
  </si>
  <si>
    <t>vehroute_35b1a.0 tripinfo_35b1a.0 emissions_35b1a.0 fcd_35b1a.0</t>
  </si>
  <si>
    <t>vehroute_31e1.0 tripinfo_31e1.0 emissions_31e1.0 fcd_31e1.0</t>
  </si>
  <si>
    <t>vehroute_20e1a.0 tripinfo_20e1a.0 emissions_20e1a.0 fcd_20e1a.0</t>
  </si>
  <si>
    <t>vehroute_37d1a.0 tripinfo_37d1a.0 emissions_37d1a.0 fcd_37d1a.0</t>
  </si>
  <si>
    <t>vehroute_45e1b.0 tripinfo_45e1b.0 emissions_45e1b.0 fcd_45e1b.0</t>
  </si>
  <si>
    <t>vehroute_18b1a.3 tripinfo_18b1a.3 emissions_18b1a.3 fcd_18b1a.3</t>
  </si>
  <si>
    <t>vehroute_45d1a.0 tripinfo_45d1a.0 emissions_45d1a.0 fcd_45d1a.0</t>
  </si>
  <si>
    <t>vehroute_46d1a.0 tripinfo_46d1a.0 emissions_46d1a.0 fcd_46d1a.0</t>
  </si>
  <si>
    <t>vehroute_32b1a.3 tripinfo_32b1a.3 emissions_32b1a.3 fcd_32b1a.3</t>
  </si>
  <si>
    <t>vehroute_2e1.0 tripinfo_2e1.0 emissions_2e1.0 fcd_2e1.0</t>
  </si>
  <si>
    <t>vehroute_46e1b.0 tripinfo_46e1b.0 emissions_46e1b.0 fcd_46e1b.0</t>
  </si>
  <si>
    <t>vehroute_56b1a.1 tripinfo_56b1a.1 emissions_56b1a.1 fcd_56b1a.1</t>
  </si>
  <si>
    <t>vehroute_a33b1a.7 tripinfo_a33b1a.7 emissions_a33b1a.7 fcd_a33b1a.7</t>
  </si>
  <si>
    <t>vehroute_8b1c.1 tripinfo_8b1c.1 emissions_8b1c.1 fcd_8b1c.1</t>
  </si>
  <si>
    <t>vehroute_10d1a.0 tripinfo_10d1a.0 emissions_10d1a.0 fcd_10d1a.0</t>
  </si>
  <si>
    <t>vehroute_58b1a.17 tripinfo_58b1a.17 emissions_58b1a.17 fcd_58b1a.17</t>
  </si>
  <si>
    <t>vehroute_a33b1c.0 tripinfo_a33b1c.0 emissions_a33b1c.0 fcd_a33b1c.0</t>
  </si>
  <si>
    <t>vehroute_a33b1a.9 tripinfo_a33b1a.9 emissions_a33b1a.9 fcd_a33b1a.9</t>
  </si>
  <si>
    <t>vehroute_59b1.3 tripinfo_59b1.3 emissions_59b1.3 fcd_59b1.3</t>
  </si>
  <si>
    <t>vehroute_a33b1a.10 tripinfo_a33b1a.10 emissions_a33b1a.10 fcd_a33b1a.10</t>
  </si>
  <si>
    <t>vehroute_26b1a.0 tripinfo_26b1a.0 emissions_26b1a.0 fcd_26b1a.0</t>
  </si>
  <si>
    <t>vehroute_0b1a.5 tripinfo_0b1a.5 emissions_0b1a.5 fcd_0b1a.5</t>
  </si>
  <si>
    <t>vehroute_0b1a.6 tripinfo_0b1a.6 emissions_0b1a.6 fcd_0b1a.6</t>
  </si>
  <si>
    <t>vehroute_11b1a.0 tripinfo_11b1a.0 emissions_11b1a.0 fcd_11b1a.0</t>
  </si>
  <si>
    <t>vehroute_0b1c.1 tripinfo_0b1c.1 emissions_0b1c.1 fcd_0b1c.1</t>
  </si>
  <si>
    <t>vehroute_a37b1a.6 tripinfo_a37b1a.6 emissions_a37b1a.6 fcd_a37b1a.6</t>
  </si>
  <si>
    <t>vehroute_4e1a.0 tripinfo_4e1a.0 emissions_4e1a.0 fcd_4e1a.0</t>
  </si>
  <si>
    <t>vehroute_a23b1a.8 tripinfo_a23b1a.8 emissions_a23b1a.8 fcd_a23b1a.8</t>
  </si>
  <si>
    <t>vehroute_40d1a.0 tripinfo_40d1a.0 emissions_40d1a.0 fcd_40d1a.0</t>
  </si>
  <si>
    <t>vehroute_24b1e1.2 tripinfo_24b1e1.2 emissions_24b1e1.2 fcd_24b1e1.2</t>
  </si>
  <si>
    <t>vehroute_a28b1a.6 tripinfo_a28b1a.6 emissions_a28b1a.6 fcd_a28b1a.6</t>
  </si>
  <si>
    <t>vehroute_32b1a.4 tripinfo_32b1a.4 emissions_32b1a.4 fcd_32b1a.4</t>
  </si>
  <si>
    <t>vehroute_36b1a.0 tripinfo_36b1a.0 emissions_36b1a.0 fcd_36b1a.0</t>
  </si>
  <si>
    <t>vehroute_8b1a.5 tripinfo_8b1a.5 emissions_8b1a.5 fcd_8b1a.5</t>
  </si>
  <si>
    <t>vehroute_a28d1 tripinfo_a28d1 emissions_a28d1 fcd_a28d1</t>
  </si>
  <si>
    <t>vehroute_20e1c.0 tripinfo_20e1c.0 emissions_20e1c.0 fcd_20e1c.0</t>
  </si>
  <si>
    <t>vehroute_56d1a.0 tripinfo_56d1a.0 emissions_56d1a.0 fcd_56d1a.0</t>
  </si>
  <si>
    <t>vehroute_8b1a.3 tripinfo_8b1a.3 emissions_8b1a.3 fcd_8b1a.3</t>
  </si>
  <si>
    <t>vehroute_a37d1a.1 tripinfo_a37d1a.1 emissions_a37d1a.1 fcd_a37d1a.1</t>
  </si>
  <si>
    <t>vehroute_a37b1a.7 tripinfo_a37b1a.7 emissions_a37b1a.7 fcd_a37b1a.7</t>
  </si>
  <si>
    <t>vehroute_22b1a.1 tripinfo_22b1a.1 emissions_22b1a.1 fcd_22b1a.1</t>
  </si>
  <si>
    <t>vehroute_58b1a.19 tripinfo_58b1a.19 emissions_58b1a.19 fcd_58b1a.19</t>
  </si>
  <si>
    <t>vehroute_18d1a.0 tripinfo_18d1a.0 emissions_18d1a.0 fcd_18d1a.0</t>
  </si>
  <si>
    <t>vehroute_8b1a.6 tripinfo_8b1a.6 emissions_8b1a.6 fcd_8b1a.6</t>
  </si>
  <si>
    <t>vehroute_12e1a.0 tripinfo_12e1a.0 emissions_12e1a.0 fcd_12e1a.0</t>
  </si>
  <si>
    <t>vehroute_15c1 tripinfo_15c1 emissions_15c1 fcd_15c1</t>
  </si>
  <si>
    <t>vehroute_38b1a.1 tripinfo_38b1a.1 emissions_38b1a.1 fcd_38b1a.1</t>
  </si>
  <si>
    <t>vehroute_26e1c.0 tripinfo_26e1c.0 emissions_26e1c.0 fcd_26e1c.0</t>
  </si>
  <si>
    <t>vehroute_56b1a.2 tripinfo_56b1a.2 emissions_56b1a.2 fcd_56b1a.2</t>
  </si>
  <si>
    <t>vehroute_a37e1b.2 tripinfo_a37e1b.2 emissions_a37e1b.2 fcd_a37e1b.2</t>
  </si>
  <si>
    <t>vehroute_3b1a.0 tripinfo_3b1a.0 emissions_3b1a.0 fcd_3b1a.0</t>
  </si>
  <si>
    <t>vehroute_a37b1a.8 tripinfo_a37b1a.8 emissions_a37b1a.8 fcd_a37b1a.8</t>
  </si>
  <si>
    <t>vehroute_28b1a.1 tripinfo_28b1a.1 emissions_28b1a.1 fcd_28b1a.1</t>
  </si>
  <si>
    <t>vehroute_15a1 tripinfo_15a1 emissions_15a1 fcd_15a1</t>
  </si>
  <si>
    <t>vehroute_a37b1c.1 tripinfo_a37b1c.1 emissions_a37b1c.1 fcd_a37b1c.1</t>
  </si>
  <si>
    <t>vehroute_a37b1a.9 tripinfo_a37b1a.9 emissions_a37b1a.9 fcd_a37b1a.9</t>
  </si>
  <si>
    <t>vehroute_10e1a.0 tripinfo_10e1a.0 emissions_10e1a.0 fcd_10e1a.0</t>
  </si>
  <si>
    <t>vehroute_15b1a.1 tripinfo_15b1a.1 emissions_15b1a.1 fcd_15b1a.1</t>
  </si>
  <si>
    <t>vehroute_a28g1.1 tripinfo_a28g1.1 emissions_a28g1.1 fcd_a28g1.1</t>
  </si>
  <si>
    <t>vehroute_2b1a.2 tripinfo_2b1a.2 emissions_2b1a.2 fcd_2b1a.2</t>
  </si>
  <si>
    <t>vehroute_15e1.1 tripinfo_15e1.1 emissions_15e1.1 fcd_15e1.1</t>
  </si>
  <si>
    <t>vehroute_58b1a.20 tripinfo_58b1a.20 emissions_58b1a.20 fcd_58b1a.20</t>
  </si>
  <si>
    <t>vehroute_a37b1a.10 tripinfo_a37b1a.10 emissions_a37b1a.10 fcd_a37b1a.10</t>
  </si>
  <si>
    <t>vehroute_13e1a.0 tripinfo_13e1a.0 emissions_13e1a.0 fcd_13e1a.0</t>
  </si>
  <si>
    <t>vehroute_42b1a.0 tripinfo_42b1a.0 emissions_42b1a.0 fcd_42b1a.0</t>
  </si>
  <si>
    <t>vehroute_48d1a.0 tripinfo_48d1a.0 emissions_48d1a.0 fcd_48d1a.0</t>
  </si>
  <si>
    <t>vehroute_40b1a.1 tripinfo_40b1a.1 emissions_40b1a.1 fcd_40b1a.1</t>
  </si>
  <si>
    <t>vehroute_9b1a.1 tripinfo_9b1a.1 emissions_9b1a.1 fcd_9b1a.1</t>
  </si>
  <si>
    <t>vehroute_34b1a.1 tripinfo_34b1a.1 emissions_34b1a.1 fcd_34b1a.1</t>
  </si>
  <si>
    <t>vehroute_18b1a.2 tripinfo_18b1a.2 emissions_18b1a.2 fcd_18b1a.2</t>
  </si>
  <si>
    <t>vehroute_24d1a.0 tripinfo_24d1a.0 emissions_24d1a.0 fcd_24d1a.0</t>
  </si>
  <si>
    <t>vehroute_24b1e3.0 tripinfo_24b1e3.0 emissions_24b1e3.0 fcd_24b1e3.0</t>
  </si>
  <si>
    <t>vehroute_27e1a.0 tripinfo_27e1a.0 emissions_27e1a.0 fcd_27e1a.0</t>
  </si>
  <si>
    <t>vehroute_54b1a.0 tripinfo_54b1a.0 emissions_54b1a.0 fcd_54b1a.0</t>
  </si>
  <si>
    <t>vehroute_a37a1 tripinfo_a37a1 emissions_a37a1 fcd_a37a1</t>
  </si>
  <si>
    <t>vehroute_32e1a.2 tripinfo_32e1a.2 emissions_32e1a.2 fcd_32e1a.2</t>
  </si>
  <si>
    <t>vehroute_51b1a.1 tripinfo_51b1a.1 emissions_51b1a.1 fcd_51b1a.1</t>
  </si>
  <si>
    <t>vehroute_19b1a.0 tripinfo_19b1a.0 emissions_19b1a.0 fcd_19b1a.0</t>
  </si>
  <si>
    <t>vehroute_24a1a.0 tripinfo_24a1a.0 emissions_24a1a.0 fcd_24a1a.0</t>
  </si>
  <si>
    <t>vehroute_18e1c.1 tripinfo_18e1c.1 emissions_18e1c.1 fcd_18e1c.1</t>
  </si>
  <si>
    <t>vehroute_a23b1c.2 tripinfo_a23b1c.2 emissions_a23b1c.2 fcd_a23b1c.2</t>
  </si>
  <si>
    <t>vehroute_58b1a.18 tripinfo_58b1a.18 emissions_58b1a.18 fcd_58b1a.18</t>
  </si>
  <si>
    <t>vehroute_a23e1a.2 tripinfo_a23e1a.2 emissions_a23e1a.2 fcd_a23e1a.2</t>
  </si>
  <si>
    <t>vehroute_a23b1a.9 tripinfo_a23b1a.9 emissions_a23b1a.9 fcd_a23b1a.9</t>
  </si>
  <si>
    <t>vehroute_a37e1b.3 tripinfo_a37e1b.3 emissions_a37e1b.3 fcd_a37e1b.3</t>
  </si>
  <si>
    <t>vehroute_a23b1a.10 tripinfo_a23b1a.10 emissions_a23b1a.10 fcd_a23b1a.10</t>
  </si>
  <si>
    <t>vehroute_58b1a.23 tripinfo_58b1a.23 emissions_58b1a.23 fcd_58b1a.23</t>
  </si>
  <si>
    <t>vehroute_9b1a.0 tripinfo_9b1a.0 emissions_9b1a.0 fcd_9b1a.0</t>
  </si>
  <si>
    <t>vehroute_a23d1a.1 tripinfo_a23d1a.1 emissions_a23d1a.1 fcd_a23d1a.1</t>
  </si>
  <si>
    <t>vehroute_a28b1a.7 tripinfo_a28b1a.7 emissions_a28b1a.7 fcd_a28b1a.7</t>
  </si>
  <si>
    <t>vehroute_a37b1a.11 tripinfo_a37b1a.11 emissions_a37b1a.11 fcd_a37b1a.11</t>
  </si>
  <si>
    <t>vehroute_a33e1a.1 tripinfo_a33e1a.1 emissions_a33e1a.1 fcd_a33e1a.1</t>
  </si>
  <si>
    <t>vehroute_38d1a.0 tripinfo_38d1a.0 emissions_38d1a.0 fcd_38d1a.0</t>
  </si>
  <si>
    <t>vehroute_59b2.0 tripinfo_59b2.0 emissions_59b2.0 fcd_59b2.0</t>
  </si>
  <si>
    <t>vehroute_1b1a.2 tripinfo_1b1a.2 emissions_1b1a.2 fcd_1b1a.2</t>
  </si>
  <si>
    <t>vehroute_11b1a.1 tripinfo_11b1a.1 emissions_11b1a.1 fcd_11b1a.1</t>
  </si>
  <si>
    <t>vehroute_a23b1a.11 tripinfo_a23b1a.11 emissions_a23b1a.11 fcd_a23b1a.11</t>
  </si>
  <si>
    <t>vehroute_20b1c.0 tripinfo_20b1c.0 emissions_20b1c.0 fcd_20b1c.0</t>
  </si>
  <si>
    <t>vehroute_1b1a.3 tripinfo_1b1a.3 emissions_1b1a.3 fcd_1b1a.3</t>
  </si>
  <si>
    <t>vehroute_58b1a.21 tripinfo_58b1a.21 emissions_58b1a.21 fcd_58b1a.21</t>
  </si>
  <si>
    <t>vehroute_33d1a.0 tripinfo_33d1a.0 emissions_33d1a.0 fcd_33d1a.0</t>
  </si>
  <si>
    <t>vehroute_32b1a.5 tripinfo_32b1a.5 emissions_32b1a.5 fcd_32b1a.5</t>
  </si>
  <si>
    <t>vehroute_28e1a.0 tripinfo_28e1a.0 emissions_28e1a.0 fcd_28e1a.0</t>
  </si>
  <si>
    <t>vehroute_1b1a.1 tripinfo_1b1a.1 emissions_1b1a.1 fcd_1b1a.1</t>
  </si>
  <si>
    <t>vehroute_58b1a.22 tripinfo_58b1a.22 emissions_58b1a.22 fcd_58b1a.22</t>
  </si>
  <si>
    <t>vehroute_44b1a.0 tripinfo_44b1a.0 emissions_44b1a.0 fcd_44b1a.0</t>
  </si>
  <si>
    <t>vehroute_59d1a.0 tripinfo_59d1a.0 emissions_59d1a.0 fcd_59d1a.0</t>
  </si>
  <si>
    <t>vehroute_18b1a.4 tripinfo_18b1a.4 emissions_18b1a.4 fcd_18b1a.4</t>
  </si>
  <si>
    <t>vehroute_23e1a.1 tripinfo_23e1a.1 emissions_23e1a.1 fcd_23e1a.1</t>
  </si>
  <si>
    <t>vehroute_48b1a.0 tripinfo_48b1a.0 emissions_48b1a.0 fcd_48b1a.0</t>
  </si>
  <si>
    <t>vehroute_49b1a.0 tripinfo_49b1a.0 emissions_49b1a.0 fcd_49b1a.0</t>
  </si>
  <si>
    <t>vehroute_33e1a.1 tripinfo_33e1a.1 emissions_33e1a.1 fcd_33e1a.1</t>
  </si>
  <si>
    <t>vehroute_11d1a.0 tripinfo_11d1a.0 emissions_11d1a.0 fcd_11d1a.0</t>
  </si>
  <si>
    <t>vehroute_47e1b.0 tripinfo_47e1b.0 emissions_47e1b.0 fcd_47e1b.0</t>
  </si>
  <si>
    <t>vehroute_a33b1a.11 tripinfo_a33b1a.11 emissions_a33b1a.11 fcd_a33b1a.11</t>
  </si>
  <si>
    <t>vehroute_a28b1a.8 tripinfo_a28b1a.8 emissions_a28b1a.8 fcd_a28b1a.8</t>
  </si>
  <si>
    <t>vehroute_58b1a.25 tripinfo_58b1a.25 emissions_58b1a.25 fcd_58b1a.25</t>
  </si>
  <si>
    <t>vehroute_58b1a.24 tripinfo_58b1a.24 emissions_58b1a.24 fcd_58b1a.24</t>
  </si>
  <si>
    <t>vehroute_7b1.0 tripinfo_7b1.0 emissions_7b1.0 fcd_7b1.0</t>
  </si>
  <si>
    <t>vehroute_18g1a.0 tripinfo_18g1a.0 emissions_18g1a.0 fcd_18g1a.0</t>
  </si>
  <si>
    <t>vehroute_a23e1c.1 tripinfo_a23e1c.1 emissions_a23e1c.1 fcd_a23e1c.1</t>
  </si>
  <si>
    <t>vehroute_37e1a.0 tripinfo_37e1a.0 emissions_37e1a.0 fcd_37e1a.0</t>
  </si>
  <si>
    <t>vehroute_a23b1a.12 tripinfo_a23b1a.12 emissions_a23b1a.12 fcd_a23b1a.12</t>
  </si>
  <si>
    <t>vehroute_56e1c.1 tripinfo_56e1c.1 emissions_56e1c.1 fcd_56e1c.1</t>
  </si>
  <si>
    <t>vehroute_26b1a.1 tripinfo_26b1a.1 emissions_26b1a.1 fcd_26b1a.1</t>
  </si>
  <si>
    <t>vehroute_45b1a.1 tripinfo_45b1a.1 emissions_45b1a.1 fcd_45b1a.1</t>
  </si>
  <si>
    <t>vehroute_59b1.4 tripinfo_59b1.4 emissions_59b1.4 fcd_59b1.4</t>
  </si>
  <si>
    <t>vehroute_56b1a.3 tripinfo_56b1a.3 emissions_56b1a.3 fcd_56b1a.3</t>
  </si>
  <si>
    <t>vehroute_33b1c.0 tripinfo_33b1c.0 emissions_33b1c.0 fcd_33b1c.0</t>
  </si>
  <si>
    <t>vehroute_58b1a.26 tripinfo_58b1a.26 emissions_58b1a.26 fcd_58b1a.26</t>
  </si>
  <si>
    <t>vehroute_23b1c.0 tripinfo_23b1c.0 emissions_23b1c.0 fcd_23b1c.0</t>
  </si>
  <si>
    <t>vehroute_0e1.2 tripinfo_0e1.2 emissions_0e1.2 fcd_0e1.2</t>
  </si>
  <si>
    <t>vehroute_15b1a.2 tripinfo_15b1a.2 emissions_15b1a.2 fcd_15b1a.2</t>
  </si>
  <si>
    <t>vehroute_1a1 tripinfo_1a1 emissions_1a1 fcd_1a1</t>
  </si>
  <si>
    <t>vehroute_1d1.0 tripinfo_1d1.0 emissions_1d1.0 fcd_1d1.0</t>
  </si>
  <si>
    <t>vehroute_a33b1a.12 tripinfo_a33b1a.12 emissions_a33b1a.12 fcd_a33b1a.12</t>
  </si>
  <si>
    <t>vehroute_20b1a.1 tripinfo_20b1a.1 emissions_20b1a.1 fcd_20b1a.1</t>
  </si>
  <si>
    <t>vehroute_59b1.5 tripinfo_59b1.5 emissions_59b1.5 fcd_59b1.5</t>
  </si>
  <si>
    <t>vehroute_29b1b.2 tripinfo_29b1b.2 emissions_29b1b.2 fcd_29b1b.2</t>
  </si>
  <si>
    <t>vehroute_a33b1a.13 tripinfo_a33b1a.13 emissions_a33b1a.13 fcd_a33b1a.13</t>
  </si>
  <si>
    <t>vehroute_2b1a.3 tripinfo_2b1a.3 emissions_2b1a.3 fcd_2b1a.3</t>
  </si>
  <si>
    <t>vehroute_48e1b.0 tripinfo_48e1b.0 emissions_48e1b.0 fcd_48e1b.0</t>
  </si>
  <si>
    <t>vehroute_55a1a.0 tripinfo_55a1a.0 emissions_55a1a.0 fcd_55a1a.0</t>
  </si>
  <si>
    <t>vehroute_20b1a.2 tripinfo_20b1a.2 emissions_20b1a.2 fcd_20b1a.2</t>
  </si>
  <si>
    <t>vehroute_8b1a.7 tripinfo_8b1a.7 emissions_8b1a.7 fcd_8b1a.7</t>
  </si>
  <si>
    <t>vehroute_a33b1a.14 tripinfo_a33b1a.14 emissions_a33b1a.14 fcd_a33b1a.14</t>
  </si>
  <si>
    <t>vehroute_0g2.1 tripinfo_0g2.1 emissions_0g2.1 fcd_0g2.1</t>
  </si>
  <si>
    <t>vehroute_8b1a.8 tripinfo_8b1a.8 emissions_8b1a.8 fcd_8b1a.8</t>
  </si>
  <si>
    <t>vehroute_8b1a.9 tripinfo_8b1a.9 emissions_8b1a.9 fcd_8b1a.9</t>
  </si>
  <si>
    <t>vehroute_37b1a.1 tripinfo_37b1a.1 emissions_37b1a.1 fcd_37b1a.1</t>
  </si>
  <si>
    <t>vehroute_a23a1a.0 tripinfo_a23a1a.0 emissions_a23a1a.0 fcd_a23a1a.0</t>
  </si>
  <si>
    <t>vehroute_10b1a.1 tripinfo_10b1a.1 emissions_10b1a.1 fcd_10b1a.1</t>
  </si>
  <si>
    <t>vehroute_22a1a.0 tripinfo_22a1a.0 emissions_22a1a.0 fcd_22a1a.0</t>
  </si>
  <si>
    <t>vehroute_38b1a.2 tripinfo_38b1a.2 emissions_38b1a.2 fcd_38b1a.2</t>
  </si>
  <si>
    <t>vehroute_53e1b.0 tripinfo_53e1b.0 emissions_53e1b.0 fcd_53e1b.0</t>
  </si>
  <si>
    <t>vehroute_11b1a.2 tripinfo_11b1a.2 emissions_11b1a.2 fcd_11b1a.2</t>
  </si>
  <si>
    <t>vehroute_29b1b.3 tripinfo_29b1b.3 emissions_29b1b.3 fcd_29b1b.3</t>
  </si>
  <si>
    <t>vehroute_20e1a.1 tripinfo_20e1a.1 emissions_20e1a.1 fcd_20e1a.1</t>
  </si>
  <si>
    <t>vehroute_57b1a.0 tripinfo_57b1a.0 emissions_57b1a.0 fcd_57b1a.0</t>
  </si>
  <si>
    <t>vehroute_39b1a.1 tripinfo_39b1a.1 emissions_39b1a.1 fcd_39b1a.1</t>
  </si>
  <si>
    <t>vehroute_9b1a.2 tripinfo_9b1a.2 emissions_9b1a.2 fcd_9b1a.2</t>
  </si>
  <si>
    <t>vehroute_58b1a.27 tripinfo_58b1a.27 emissions_58b1a.27 fcd_58b1a.27</t>
  </si>
  <si>
    <t>vehroute_19d1a.0 tripinfo_19d1a.0 emissions_19d1a.0 fcd_19d1a.0</t>
  </si>
  <si>
    <t>vehroute_0b1a.8 tripinfo_0b1a.8 emissions_0b1a.8 fcd_0b1a.8</t>
  </si>
  <si>
    <t>vehroute_23c1 tripinfo_23c1 emissions_23c1 fcd_23c1</t>
  </si>
  <si>
    <t>vehroute_24e1c.1 tripinfo_24e1c.1 emissions_24e1c.1 fcd_24e1c.1</t>
  </si>
  <si>
    <t>vehroute_24b1e1.3 tripinfo_24b1e1.3 emissions_24b1e1.3 fcd_24b1e1.3</t>
  </si>
  <si>
    <t>vehroute_36e2.0 tripinfo_36e2.0 emissions_36e2.0 fcd_36e2.0</t>
  </si>
  <si>
    <t>vehroute_28a1a.0 tripinfo_28a1a.0 emissions_28a1a.0 fcd_28a1a.0</t>
  </si>
  <si>
    <t>vehroute_24c1 tripinfo_24c1 emissions_24c1 fcd_24c1</t>
  </si>
  <si>
    <t>vehroute_0d1.1 tripinfo_0d1.1 emissions_0d1.1 fcd_0d1.1</t>
  </si>
  <si>
    <t>vehroute_0b1a.9 tripinfo_0b1a.9 emissions_0b1a.9 fcd_0b1a.9</t>
  </si>
  <si>
    <t>vehroute_11a1a.0 tripinfo_11a1a.0 emissions_11a1a.0 fcd_11a1a.0</t>
  </si>
  <si>
    <t>vehroute_a37e1b.4 tripinfo_a37e1b.4 emissions_a37e1b.4 fcd_a37e1b.4</t>
  </si>
  <si>
    <t>vehroute_24g1 tripinfo_24g1 emissions_24g1 fcd_24g1</t>
  </si>
  <si>
    <t>vehroute_58b1a.28 tripinfo_58b1a.28 emissions_58b1a.28 fcd_58b1a.28</t>
  </si>
  <si>
    <t>vehroute_a23e1a.3 tripinfo_a23e1a.3 emissions_a23e1a.3 fcd_a23e1a.3</t>
  </si>
  <si>
    <t>vehroute_58b1a.29 tripinfo_58b1a.29 emissions_58b1a.29 fcd_58b1a.29</t>
  </si>
  <si>
    <t>vehroute_a28b1c.2 tripinfo_a28b1c.2 emissions_a28b1c.2 fcd_a28b1c.2</t>
  </si>
  <si>
    <t>vehroute_28b1a.2 tripinfo_28b1a.2 emissions_28b1a.2 fcd_28b1a.2</t>
  </si>
  <si>
    <t>vehroute_a23b1c.3 tripinfo_a23b1c.3 emissions_a23b1c.3 fcd_a23b1c.3</t>
  </si>
  <si>
    <t>vehroute_a33b1a.15 tripinfo_a33b1a.15 emissions_a33b1a.15 fcd_a33b1a.15</t>
  </si>
  <si>
    <t>vehroute_8d1.1 tripinfo_8d1.1 emissions_8d1.1 fcd_8d1.1</t>
  </si>
  <si>
    <t>vehroute_18e1d.1 tripinfo_18e1d.1 emissions_18e1d.1 fcd_18e1d.1</t>
  </si>
  <si>
    <t>vehroute_59e1b.1 tripinfo_59e1b.1 emissions_59e1b.1 fcd_59e1b.1</t>
  </si>
  <si>
    <t>vehroute_34b1a.2 tripinfo_34b1a.2 emissions_34b1a.2 fcd_34b1a.2</t>
  </si>
  <si>
    <t>vehroute_28b1a.3 tripinfo_28b1a.3 emissions_28b1a.3 fcd_28b1a.3</t>
  </si>
  <si>
    <t>vehroute_39d1a.0 tripinfo_39d1a.0 emissions_39d1a.0 fcd_39d1a.0</t>
  </si>
  <si>
    <t>vehroute_33b1a.3 tripinfo_33b1a.3 emissions_33b1a.3 fcd_33b1a.3</t>
  </si>
  <si>
    <t>vehroute_a23b1a.13 tripinfo_a23b1a.13 emissions_a23b1a.13 fcd_a23b1a.13</t>
  </si>
  <si>
    <t>vehroute_28g1 tripinfo_28g1 emissions_28g1 fcd_28g1</t>
  </si>
  <si>
    <t>vehroute_5b1a.1 tripinfo_5b1a.1 emissions_5b1a.1 fcd_5b1a.1</t>
  </si>
  <si>
    <t>vehroute_32a1a.2 tripinfo_32a1a.2 emissions_32a1a.2 fcd_32a1a.2</t>
  </si>
  <si>
    <t>vehroute_21b1a.1 tripinfo_21b1a.1 emissions_21b1a.1 fcd_21b1a.1</t>
  </si>
  <si>
    <t>vehroute_20d1a.0 tripinfo_20d1a.0 emissions_20d1a.0 fcd_20d1a.0</t>
  </si>
  <si>
    <t>vehroute_32e1a.3 tripinfo_32e1a.3 emissions_32e1a.3 fcd_32e1a.3</t>
  </si>
  <si>
    <t>vehroute_18b1a.5 tripinfo_18b1a.5 emissions_18b1a.5 fcd_18b1a.5</t>
  </si>
  <si>
    <t>vehroute_18e1c.2 tripinfo_18e1c.2 emissions_18e1c.2 fcd_18e1c.2</t>
  </si>
  <si>
    <t>vehroute_a23b1a.14 tripinfo_a23b1a.14 emissions_a23b1a.14 fcd_a23b1a.14</t>
  </si>
  <si>
    <t>vehroute_46e1b.1 tripinfo_46e1b.1 emissions_46e1b.1 fcd_46e1b.1</t>
  </si>
  <si>
    <t>vehroute_26b1a.2 tripinfo_26b1a.2 emissions_26b1a.2 fcd_26b1a.2</t>
  </si>
  <si>
    <t>vehroute_58b1a.30 tripinfo_58b1a.30 emissions_58b1a.30 fcd_58b1a.30</t>
  </si>
  <si>
    <t>vehroute_14e1a.0 tripinfo_14e1a.0 emissions_14e1a.0 fcd_14e1a.0</t>
  </si>
  <si>
    <t>vehroute_6b1b.0 tripinfo_6b1b.0 emissions_6b1b.0 fcd_6b1b.0</t>
  </si>
  <si>
    <t>vehroute_23b1a.2 tripinfo_23b1a.2 emissions_23b1a.2 fcd_23b1a.2</t>
  </si>
  <si>
    <t>vehroute_24b1e1.4 tripinfo_24b1e1.4 emissions_24b1e1.4 fcd_24b1e1.4</t>
  </si>
  <si>
    <t>vehroute_17d1 tripinfo_17d1 emissions_17d1 fcd_17d1</t>
  </si>
  <si>
    <t>vehroute_16b1a.1 tripinfo_16b1a.1 emissions_16b1a.1 fcd_16b1a.1</t>
  </si>
  <si>
    <t>vehroute_5e1a.0 tripinfo_5e1a.0 emissions_5e1a.0 fcd_5e1a.0</t>
  </si>
  <si>
    <t>vehroute_11e1a.1 tripinfo_11e1a.1 emissions_11e1a.1 fcd_11e1a.1</t>
  </si>
  <si>
    <t>vehroute_a37b1a.13 tripinfo_a37b1a.13 emissions_a37b1a.13 fcd_a37b1a.13</t>
  </si>
  <si>
    <t>vehroute_a37e1b.5 tripinfo_a37e1b.5 emissions_a37e1b.5 fcd_a37e1b.5</t>
  </si>
  <si>
    <t>vehroute_a28b1a.9 tripinfo_a28b1a.9 emissions_a28b1a.9 fcd_a28b1a.9</t>
  </si>
  <si>
    <t>vehroute_a37b1a.14 tripinfo_a37b1a.14 emissions_a37b1a.14 fcd_a37b1a.14</t>
  </si>
  <si>
    <t>vehroute_a37b1a.12 tripinfo_a37b1a.12 emissions_a37b1a.12 fcd_a37b1a.12</t>
  </si>
  <si>
    <t>vehroute_a33b1c.1 tripinfo_a33b1c.1 emissions_a33b1c.1 fcd_a33b1c.1</t>
  </si>
  <si>
    <t>vehroute_58b1a.31 tripinfo_58b1a.31 emissions_58b1a.31 fcd_58b1a.31</t>
  </si>
  <si>
    <t>vehroute_32b1a.6 tripinfo_32b1a.6 emissions_32b1a.6 fcd_32b1a.6</t>
  </si>
  <si>
    <t>vehroute_18b1a.6 tripinfo_18b1a.6 emissions_18b1a.6 fcd_18b1a.6</t>
  </si>
  <si>
    <t>vehroute_27a1 tripinfo_27a1 emissions_27a1 fcd_27a1</t>
  </si>
  <si>
    <t>vehroute_27b1a.0 tripinfo_27b1a.0 emissions_27b1a.0 fcd_27b1a.0</t>
  </si>
  <si>
    <t>vehroute_8b1c.2 tripinfo_8b1c.2 emissions_8b1c.2 fcd_8b1c.2</t>
  </si>
  <si>
    <t>vehroute_19b1a.1 tripinfo_19b1a.1 emissions_19b1a.1 fcd_19b1a.1</t>
  </si>
  <si>
    <t>vehroute_a37b1c.2 tripinfo_a37b1c.2 emissions_a37b1c.2 fcd_a37b1c.2</t>
  </si>
  <si>
    <t>vehroute_8b1c.3 tripinfo_8b1c.3 emissions_8b1c.3 fcd_8b1c.3</t>
  </si>
  <si>
    <t>vehroute_5b1a.0 tripinfo_5b1a.0 emissions_5b1a.0 fcd_5b1a.0</t>
  </si>
  <si>
    <t>vehroute_58b1a.32 tripinfo_58b1a.32 emissions_58b1a.32 fcd_58b1a.32</t>
  </si>
  <si>
    <t>vehroute_1b1a.6 tripinfo_1b1a.6 emissions_1b1a.6 fcd_1b1a.6</t>
  </si>
  <si>
    <t>vehroute_48b1a.1 tripinfo_48b1a.1 emissions_48b1a.1 fcd_48b1a.1</t>
  </si>
  <si>
    <t>vehroute_56b1a.4 tripinfo_56b1a.4 emissions_56b1a.4 fcd_56b1a.4</t>
  </si>
  <si>
    <t>vehroute_a28b1a.10 tripinfo_a28b1a.10 emissions_a28b1a.10 fcd_a28b1a.10</t>
  </si>
  <si>
    <t>vehroute_a33b1a.16 tripinfo_a33b1a.16 emissions_a33b1a.16 fcd_a33b1a.16</t>
  </si>
  <si>
    <t>vehroute_a28e1a.2 tripinfo_a28e1a.2 emissions_a28e1a.2 fcd_a28e1a.2</t>
  </si>
  <si>
    <t>vehroute_0b1a.10 tripinfo_0b1a.10 emissions_0b1a.10 fcd_0b1a.10</t>
  </si>
  <si>
    <t>vehroute_32c1 tripinfo_32c1 emissions_32c1 fcd_32c1</t>
  </si>
  <si>
    <t>vehroute_19e1b.0 tripinfo_19e1b.0 emissions_19e1b.0 fcd_19e1b.0</t>
  </si>
  <si>
    <t>vehroute_0b1a.7 tripinfo_0b1a.7 emissions_0b1a.7 fcd_0b1a.7</t>
  </si>
  <si>
    <t>vehroute_1b1c.1 tripinfo_1b1c.1 emissions_1b1c.1 fcd_1b1c.1</t>
  </si>
  <si>
    <t>vehroute_1b1a.4 tripinfo_1b1a.4 emissions_1b1a.4 fcd_1b1a.4</t>
  </si>
  <si>
    <t>vehroute_58b1a.33 tripinfo_58b1a.33 emissions_58b1a.33 fcd_58b1a.33</t>
  </si>
  <si>
    <t>vehroute_32b1a.7 tripinfo_32b1a.7 emissions_32b1a.7 fcd_32b1a.7</t>
  </si>
  <si>
    <t>vehroute_23a1 tripinfo_23a1 emissions_23a1 fcd_23a1</t>
  </si>
  <si>
    <t>vehroute_8b1a.10 tripinfo_8b1a.10 emissions_8b1a.10 fcd_8b1a.10</t>
  </si>
  <si>
    <t>vehroute_46b1a.1 tripinfo_46b1a.1 emissions_46b1a.1 fcd_46b1a.1</t>
  </si>
  <si>
    <t>vehroute_32a1a.3 tripinfo_32a1a.3 emissions_32a1a.3 fcd_32a1a.3</t>
  </si>
  <si>
    <t>vehroute_a33b1a.17 tripinfo_a33b1a.17 emissions_a33b1a.17 fcd_a33b1a.17</t>
  </si>
  <si>
    <t>vehroute_59b1.6 tripinfo_59b1.6 emissions_59b1.6 fcd_59b1.6</t>
  </si>
  <si>
    <t>vehroute_10b1a.0 tripinfo_10b1a.0 emissions_10b1a.0 fcd_10b1a.0</t>
  </si>
  <si>
    <t>vehroute_41b1a.1 tripinfo_41b1a.1 emissions_41b1a.1 fcd_41b1a.1</t>
  </si>
  <si>
    <t>vehroute_22b1a.2 tripinfo_22b1a.2 emissions_22b1a.2 fcd_22b1a.2</t>
  </si>
  <si>
    <t>vehroute_58b1a.34 tripinfo_58b1a.34 emissions_58b1a.34 fcd_58b1a.34</t>
  </si>
  <si>
    <t>vehroute_55b1a.0 tripinfo_55b1a.0 emissions_55b1a.0 fcd_55b1a.0</t>
  </si>
  <si>
    <t>vehroute_0b1a.4 tripinfo_0b1a.4 emissions_0b1a.4 fcd_0b1a.4</t>
  </si>
  <si>
    <t>vehroute_15b1a.3 tripinfo_15b1a.3 emissions_15b1a.3 fcd_15b1a.3</t>
  </si>
  <si>
    <t>vehroute_8b1a.11 tripinfo_8b1a.11 emissions_8b1a.11 fcd_8b1a.11</t>
  </si>
  <si>
    <t>vehroute_a23b1a.15 tripinfo_a23b1a.15 emissions_a23b1a.15 fcd_a23b1a.15</t>
  </si>
  <si>
    <t>vehroute_8b1a.12 tripinfo_8b1a.12 emissions_8b1a.12 fcd_8b1a.12</t>
  </si>
  <si>
    <t>vehroute_20b1a.3 tripinfo_20b1a.3 emissions_20b1a.3 fcd_20b1a.3</t>
  </si>
  <si>
    <t>vehroute_23b1a.3 tripinfo_23b1a.3 emissions_23b1a.3 fcd_23b1a.3</t>
  </si>
  <si>
    <t>vehroute_45b1a.2 tripinfo_45b1a.2 emissions_45b1a.2 fcd_45b1a.2</t>
  </si>
  <si>
    <t>vehroute_9b1a.3 tripinfo_9b1a.3 emissions_9b1a.3 fcd_9b1a.3</t>
  </si>
  <si>
    <t>vehroute_59b1.7 tripinfo_59b1.7 emissions_59b1.7 fcd_59b1.7</t>
  </si>
  <si>
    <t>vehroute_57b1a.1 tripinfo_57b1a.1 emissions_57b1a.1 fcd_57b1a.1</t>
  </si>
  <si>
    <t>vehroute_56b1a.5 tripinfo_56b1a.5 emissions_56b1a.5 fcd_56b1a.5</t>
  </si>
  <si>
    <t>vehroute_a37b1a.15 tripinfo_a37b1a.15 emissions_a37b1a.15 fcd_a37b1a.15</t>
  </si>
  <si>
    <t>vehroute_32e1a.4 tripinfo_32e1a.4 emissions_32e1a.4 fcd_32e1a.4</t>
  </si>
  <si>
    <t>vehroute_58b1a.35 tripinfo_58b1a.35 emissions_58b1a.35 fcd_58b1a.35</t>
  </si>
  <si>
    <t>vehroute_37b1a.2 tripinfo_37b1a.2 emissions_37b1a.2 fcd_37b1a.2</t>
  </si>
  <si>
    <t>vehroute_a23b1a.16 tripinfo_a23b1a.16 emissions_a23b1a.16 fcd_a23b1a.16</t>
  </si>
  <si>
    <t>vehroute_a33b1a.18 tripinfo_a33b1a.18 emissions_a33b1a.18 fcd_a33b1a.18</t>
  </si>
  <si>
    <t>vehroute_29c1 tripinfo_29c1 emissions_29c1 fcd_29c1</t>
  </si>
  <si>
    <t>vehroute_57e1b.0 tripinfo_57e1b.0 emissions_57e1b.0 fcd_57e1b.0</t>
  </si>
  <si>
    <t>vehroute_20e1a.2 tripinfo_20e1a.2 emissions_20e1a.2 fcd_20e1a.2</t>
  </si>
  <si>
    <t>vehroute_40b1a.2 tripinfo_40b1a.2 emissions_40b1a.2 fcd_40b1a.2</t>
  </si>
  <si>
    <t>vehroute_1b1a.7 tripinfo_1b1a.7 emissions_1b1a.7 fcd_1b1a.7</t>
  </si>
  <si>
    <t>vehroute_a33e1a.2 tripinfo_a33e1a.2 emissions_a33e1a.2 fcd_a33e1a.2</t>
  </si>
  <si>
    <t>vehroute_9b1b.1 tripinfo_9b1b.1 emissions_9b1b.1 fcd_9b1b.1</t>
  </si>
  <si>
    <t>vehroute_9e1a.1 tripinfo_9e1a.1 emissions_9e1a.1 fcd_9e1a.1</t>
  </si>
  <si>
    <t>vehroute_a28b1a.11 tripinfo_a28b1a.11 emissions_a28b1a.11 fcd_a28b1a.11</t>
  </si>
  <si>
    <t>vehroute_42b1a.1 tripinfo_42b1a.1 emissions_42b1a.1 fcd_42b1a.1</t>
  </si>
  <si>
    <t>vehroute_36b1a.1 tripinfo_36b1a.1 emissions_36b1a.1 fcd_36b1a.1</t>
  </si>
  <si>
    <t>vehroute_a23e1a.4 tripinfo_a23e1a.4 emissions_a23e1a.4 fcd_a23e1a.4</t>
  </si>
  <si>
    <t>vehroute_38b1a.3 tripinfo_38b1a.3 emissions_38b1a.3 fcd_38b1a.3</t>
  </si>
  <si>
    <t>vehroute_a23d1a.2 tripinfo_a23d1a.2 emissions_a23d1a.2 fcd_a23d1a.2</t>
  </si>
  <si>
    <t>vehroute_8b1a.13 tripinfo_8b1a.13 emissions_8b1a.13 fcd_8b1a.13</t>
  </si>
  <si>
    <t>vehroute_46b1a.0 tripinfo_46b1a.0 emissions_46b1a.0 fcd_46b1a.0</t>
  </si>
  <si>
    <t>vehroute_18b1a.7 tripinfo_18b1a.7 emissions_18b1a.7 fcd_18b1a.7</t>
  </si>
  <si>
    <t>vehroute_32b1a.8 tripinfo_32b1a.8 emissions_32b1a.8 fcd_32b1a.8</t>
  </si>
  <si>
    <t>vehroute_0b1a.12 tripinfo_0b1a.12 emissions_0b1a.12 fcd_0b1a.12</t>
  </si>
  <si>
    <t>vehroute_11b1a.3 tripinfo_11b1a.3 emissions_11b1a.3 fcd_11b1a.3</t>
  </si>
  <si>
    <t>vehroute_a23b1a.17 tripinfo_a23b1a.17 emissions_a23b1a.17 fcd_a23b1a.17</t>
  </si>
  <si>
    <t>vehroute_2e1.1 tripinfo_2e1.1 emissions_2e1.1 fcd_2e1.1</t>
  </si>
  <si>
    <t>vehroute_2b1a.5 tripinfo_2b1a.5 emissions_2b1a.5 fcd_2b1a.5</t>
  </si>
  <si>
    <t>vehroute_a23b1c.4 tripinfo_a23b1c.4 emissions_a23b1c.4 fcd_a23b1c.4</t>
  </si>
  <si>
    <t>vehroute_24e1c.2 tripinfo_24e1c.2 emissions_24e1c.2 fcd_24e1c.2</t>
  </si>
  <si>
    <t>vehroute_3b1a.1 tripinfo_3b1a.1 emissions_3b1a.1 fcd_3b1a.1</t>
  </si>
  <si>
    <t>vehroute_31b1a.1 tripinfo_31b1a.1 emissions_31b1a.1 fcd_31b1a.1</t>
  </si>
  <si>
    <t>vehroute_0b1c.2 tripinfo_0b1c.2 emissions_0b1c.2 fcd_0b1c.2</t>
  </si>
  <si>
    <t>vehroute_21b1a.2 tripinfo_21b1a.2 emissions_21b1a.2 fcd_21b1a.2</t>
  </si>
  <si>
    <t>vehroute_58b1a.36 tripinfo_58b1a.36 emissions_58b1a.36 fcd_58b1a.36</t>
  </si>
  <si>
    <t>vehroute_3e1 tripinfo_3e1 emissions_3e1 fcd_3e1</t>
  </si>
  <si>
    <t>vehroute_26d1a.0 tripinfo_26d1a.0 emissions_26d1a.0 fcd_26d1a.0</t>
  </si>
  <si>
    <t>vehroute_34b1a.3 tripinfo_34b1a.3 emissions_34b1a.3 fcd_34b1a.3</t>
  </si>
  <si>
    <t>vehroute_15e1.2 tripinfo_15e1.2 emissions_15e1.2 fcd_15e1.2</t>
  </si>
  <si>
    <t>vehroute_a37e1b.6 tripinfo_a37e1b.6 emissions_a37e1b.6 fcd_a37e1b.6</t>
  </si>
  <si>
    <t>vehroute_a33b1a.19 tripinfo_a33b1a.19 emissions_a33b1a.19 fcd_a33b1a.19</t>
  </si>
  <si>
    <t>vehroute_27b1a.1 tripinfo_27b1a.1 emissions_27b1a.1 fcd_27b1a.1</t>
  </si>
  <si>
    <t>vehroute_17e1a.1 tripinfo_17e1a.1 emissions_17e1a.1 fcd_17e1a.1</t>
  </si>
  <si>
    <t>vehroute_18d1a.1 tripinfo_18d1a.1 emissions_18d1a.1 fcd_18d1a.1</t>
  </si>
  <si>
    <t>vehroute_39a1 tripinfo_39a1 emissions_39a1 fcd_39a1</t>
  </si>
  <si>
    <t>vehroute_2b1a.6 tripinfo_2b1a.6 emissions_2b1a.6 fcd_2b1a.6</t>
  </si>
  <si>
    <t>vehroute_51e1b.1 tripinfo_51e1b.1 emissions_51e1b.1 fcd_51e1b.1</t>
  </si>
  <si>
    <t>vehroute_58b1a.37 tripinfo_58b1a.37 emissions_58b1a.37 fcd_58b1a.37</t>
  </si>
  <si>
    <t>vehroute_22a1a.1 tripinfo_22a1a.1 emissions_22a1a.1 fcd_22a1a.1</t>
  </si>
  <si>
    <t>vehroute_a37d1a.2 tripinfo_a37d1a.2 emissions_a37d1a.2 fcd_a37d1a.2</t>
  </si>
  <si>
    <t>vehroute_18e1c.3 tripinfo_18e1c.3 emissions_18e1c.3 fcd_18e1c.3</t>
  </si>
  <si>
    <t>vehroute_0b1a.11 tripinfo_0b1a.11 emissions_0b1a.11 fcd_0b1a.11</t>
  </si>
  <si>
    <t>vehroute_19e1b.1 tripinfo_19e1b.1 emissions_19e1b.1 fcd_19e1b.1</t>
  </si>
  <si>
    <t>vehroute_17b1d.1 tripinfo_17b1d.1 emissions_17b1d.1 fcd_17b1d.1</t>
  </si>
  <si>
    <t>vehroute_26a1 tripinfo_26a1 emissions_26a1 fcd_26a1</t>
  </si>
  <si>
    <t>vehroute_23a2 tripinfo_23a2 emissions_23a2 fcd_23a2</t>
  </si>
  <si>
    <t>vehroute_a33b1c.2 tripinfo_a33b1c.2 emissions_a33b1c.2 fcd_a33b1c.2</t>
  </si>
  <si>
    <t>vehroute_a28b1a.12 tripinfo_a28b1a.12 emissions_a28b1a.12 fcd_a28b1a.12</t>
  </si>
  <si>
    <t>vehroute_0e1.3 tripinfo_0e1.3 emissions_0e1.3 fcd_0e1.3</t>
  </si>
  <si>
    <t>vehroute_30b1a.1 tripinfo_30b1a.1 emissions_30b1a.1 fcd_30b1a.1</t>
  </si>
  <si>
    <t>vehroute_23d1 tripinfo_23d1 emissions_23d1 fcd_23d1</t>
  </si>
  <si>
    <t>vehroute_0b1a.13 tripinfo_0b1a.13 emissions_0b1a.13 fcd_0b1a.13</t>
  </si>
  <si>
    <t>vehroute_22g1 tripinfo_22g1 emissions_22g1 fcd_22g1</t>
  </si>
  <si>
    <t>vehroute_46b1a.2 tripinfo_46b1a.2 emissions_46b1a.2 fcd_46b1a.2</t>
  </si>
  <si>
    <t>vehroute_0b1a.15 tripinfo_0b1a.15 emissions_0b1a.15 fcd_0b1a.15</t>
  </si>
  <si>
    <t>vehroute_4d1 tripinfo_4d1 emissions_4d1 fcd_4d1</t>
  </si>
  <si>
    <t>vehroute_20c1 tripinfo_20c1 emissions_20c1 fcd_20c1</t>
  </si>
  <si>
    <t>vehroute_0b1a.14 tripinfo_0b1a.14 emissions_0b1a.14 fcd_0b1a.14</t>
  </si>
  <si>
    <t>vehroute_18g1c.1 tripinfo_18g1c.1 emissions_18g1c.1 fcd_18g1c.1</t>
  </si>
  <si>
    <t>vehroute_46e1b.2 tripinfo_46e1b.2 emissions_46e1b.2 fcd_46e1b.2</t>
  </si>
  <si>
    <t>vehroute_10b1a.2 tripinfo_10b1a.2 emissions_10b1a.2 fcd_10b1a.2</t>
  </si>
  <si>
    <t>vehroute_2c2 tripinfo_2c2 emissions_2c2 fcd_2c2</t>
  </si>
  <si>
    <t>vehroute_33b1a.4 tripinfo_33b1a.4 emissions_33b1a.4 fcd_33b1a.4</t>
  </si>
  <si>
    <t>vehroute_8e1.2 tripinfo_8e1.2 emissions_8e1.2 fcd_8e1.2</t>
  </si>
  <si>
    <t>vehroute_56b1a.6 tripinfo_56b1a.6 emissions_56b1a.6 fcd_56b1a.6</t>
  </si>
  <si>
    <t>vehroute_58b1a.38 tripinfo_58b1a.38 emissions_58b1a.38 fcd_58b1a.38</t>
  </si>
  <si>
    <t>vehroute_57b1a.4 tripinfo_57b1a.4 emissions_57b1a.4 fcd_57b1a.4</t>
  </si>
  <si>
    <t>vehroute_a28b1c.3 tripinfo_a28b1c.3 emissions_a28b1c.3 fcd_a28b1c.3</t>
  </si>
  <si>
    <t>vehroute_57b1a.3 tripinfo_57b1a.3 emissions_57b1a.3 fcd_57b1a.3</t>
  </si>
  <si>
    <t>vehroute_0b1e.1 tripinfo_0b1e.1 emissions_0b1e.1 fcd_0b1e.1</t>
  </si>
  <si>
    <t>vehroute_32a1a.4 tripinfo_32a1a.4 emissions_32a1a.4 fcd_32a1a.4</t>
  </si>
  <si>
    <t>vehroute_32d1a.0 tripinfo_32d1a.0 emissions_32d1a.0 fcd_32d1a.0</t>
  </si>
  <si>
    <t>vehroute_a23b1a.18 tripinfo_a23b1a.18 emissions_a23b1a.18 fcd_a23b1a.18</t>
  </si>
  <si>
    <t>vehroute_2b1a.4 tripinfo_2b1a.4 emissions_2b1a.4 fcd_2b1a.4</t>
  </si>
  <si>
    <t>vehroute_0g2.2 tripinfo_0g2.2 emissions_0g2.2 fcd_0g2.2</t>
  </si>
  <si>
    <t>vehroute_35e1 tripinfo_35e1 emissions_35e1 fcd_35e1</t>
  </si>
  <si>
    <t>vehroute_45d1a.1 tripinfo_45d1a.1 emissions_45d1a.1 fcd_45d1a.1</t>
  </si>
  <si>
    <t>vehroute_58b1a.39 tripinfo_58b1a.39 emissions_58b1a.39 fcd_58b1a.39</t>
  </si>
  <si>
    <t>vehroute_1b1a.5 tripinfo_1b1a.5 emissions_1b1a.5 fcd_1b1a.5</t>
  </si>
  <si>
    <t>vehroute_58b1a.40 tripinfo_58b1a.40 emissions_58b1a.40 fcd_58b1a.40</t>
  </si>
  <si>
    <t>vehroute_a23b1a.19 tripinfo_a23b1a.19 emissions_a23b1a.19 fcd_a23b1a.19</t>
  </si>
  <si>
    <t>vehroute_48b1a.2 tripinfo_48b1a.2 emissions_48b1a.2 fcd_48b1a.2</t>
  </si>
  <si>
    <t>vehroute_32e1a.5 tripinfo_32e1a.5 emissions_32e1a.5 fcd_32e1a.5</t>
  </si>
  <si>
    <t>vehroute_20b1c.1 tripinfo_20b1c.1 emissions_20b1c.1 fcd_20b1c.1</t>
  </si>
  <si>
    <t>vehroute_58b1a.41 tripinfo_58b1a.41 emissions_58b1a.41 fcd_58b1a.41</t>
  </si>
  <si>
    <t>vehroute_35b1a.1 tripinfo_35b1a.1 emissions_35b1a.1 fcd_35b1a.1</t>
  </si>
  <si>
    <t>vehroute_32a1a.5 tripinfo_32a1a.5 emissions_32a1a.5 fcd_32a1a.5</t>
  </si>
  <si>
    <t>vehroute_8b1a.14 tripinfo_8b1a.14 emissions_8b1a.14 fcd_8b1a.14</t>
  </si>
  <si>
    <t>vehroute_9b1a.5 tripinfo_9b1a.5 emissions_9b1a.5 fcd_9b1a.5</t>
  </si>
  <si>
    <t>vehroute_58b1a.42 tripinfo_58b1a.42 emissions_58b1a.42 fcd_58b1a.42</t>
  </si>
  <si>
    <t>vehroute_9b1a.4 tripinfo_9b1a.4 emissions_9b1a.4 fcd_9b1a.4</t>
  </si>
  <si>
    <t>vehroute_10e1a.1 tripinfo_10e1a.1 emissions_10e1a.1 fcd_10e1a.1</t>
  </si>
  <si>
    <t>vehroute_59b1.9 tripinfo_59b1.9 emissions_59b1.9 fcd_59b1.9</t>
  </si>
  <si>
    <t>vehroute_a33d1a.1 tripinfo_a33d1a.1 emissions_a33d1a.1 fcd_a33d1a.1</t>
  </si>
  <si>
    <t>vehroute_26b1a.3 tripinfo_26b1a.3 emissions_26b1a.3 fcd_26b1a.3</t>
  </si>
  <si>
    <t>vehroute_a28b1a.13 tripinfo_a28b1a.13 emissions_a28b1a.13 fcd_a28b1a.13</t>
  </si>
  <si>
    <t>vehroute_29b1d.0 tripinfo_29b1d.0 emissions_29b1d.0 fcd_29b1d.0</t>
  </si>
  <si>
    <t>vehroute_37b1a.3 tripinfo_37b1a.3 emissions_37b1a.3 fcd_37b1a.3</t>
  </si>
  <si>
    <t>vehroute_a23e1a.5 tripinfo_a23e1a.5 emissions_a23e1a.5 fcd_a23e1a.5</t>
  </si>
  <si>
    <t>vehroute_20e1a.3 tripinfo_20e1a.3 emissions_20e1a.3 fcd_20e1a.3</t>
  </si>
  <si>
    <t>vehroute_a28b1a.14 tripinfo_a28b1a.14 emissions_a28b1a.14 fcd_a28b1a.14</t>
  </si>
  <si>
    <t>vehroute_22e1a.1 tripinfo_22e1a.1 emissions_22e1a.1 fcd_22e1a.1</t>
  </si>
  <si>
    <t>vehroute_a33b1a.20 tripinfo_a33b1a.20 emissions_a33b1a.20 fcd_a33b1a.20</t>
  </si>
  <si>
    <t>vehroute_1b1a.8 tripinfo_1b1a.8 emissions_1b1a.8 fcd_1b1a.8</t>
  </si>
  <si>
    <t>vehroute_12b1d.1 tripinfo_12b1d.1 emissions_12b1d.1 fcd_12b1d.1</t>
  </si>
  <si>
    <t>vehroute_33b1a.2 tripinfo_33b1a.2 emissions_33b1a.2 fcd_33b1a.2</t>
  </si>
  <si>
    <t>vehroute_59b1.8 tripinfo_59b1.8 emissions_59b1.8 fcd_59b1.8</t>
  </si>
  <si>
    <t>vehroute_8d1.2 tripinfo_8d1.2 emissions_8d1.2 fcd_8d1.2</t>
  </si>
  <si>
    <t>vehroute_a33b1a.21 tripinfo_a33b1a.21 emissions_a33b1a.21 fcd_a33b1a.21</t>
  </si>
  <si>
    <t>vehroute_29b1b.4 tripinfo_29b1b.4 emissions_29b1b.4 fcd_29b1b.4</t>
  </si>
  <si>
    <t>vehroute_1e1.1 tripinfo_1e1.1 emissions_1e1.1 fcd_1e1.1</t>
  </si>
  <si>
    <t>vehroute_a33b1a.22 tripinfo_a33b1a.22 emissions_a33b1a.22 fcd_a33b1a.22</t>
  </si>
  <si>
    <t>vehroute_11b1a.4 tripinfo_11b1a.4 emissions_11b1a.4 fcd_11b1a.4</t>
  </si>
  <si>
    <t>vehroute_22b1a.3 tripinfo_22b1a.3 emissions_22b1a.3 fcd_22b1a.3</t>
  </si>
  <si>
    <t>vehroute_1b1a.9 tripinfo_1b1a.9 emissions_1b1a.9 fcd_1b1a.9</t>
  </si>
  <si>
    <t>vehroute_a28a1a.1 tripinfo_a28a1a.1 emissions_a28a1a.1 fcd_a28a1a.1</t>
  </si>
  <si>
    <t>vehroute_41b1a.2 tripinfo_41b1a.2 emissions_41b1a.2 fcd_41b1a.2</t>
  </si>
  <si>
    <t>vehroute_1b1c.2 tripinfo_1b1c.2 emissions_1b1c.2 fcd_1b1c.2</t>
  </si>
  <si>
    <t>vehroute_5b1a.2 tripinfo_5b1a.2 emissions_5b1a.2 fcd_5b1a.2</t>
  </si>
  <si>
    <t>vehroute_a37b1a.17 tripinfo_a37b1a.17 emissions_a37b1a.17 fcd_a37b1a.17</t>
  </si>
  <si>
    <t>vehroute_20e1c.1 tripinfo_20e1c.1 emissions_20e1c.1 fcd_20e1c.1</t>
  </si>
  <si>
    <t>vehroute_1b1a.10 tripinfo_1b1a.10 emissions_1b1a.10 fcd_1b1a.10</t>
  </si>
  <si>
    <t>vehroute_24b1e1.5 tripinfo_24b1e1.5 emissions_24b1e1.5 fcd_24b1e1.5</t>
  </si>
  <si>
    <t>vehroute_24b1e1.6 tripinfo_24b1e1.6 emissions_24b1e1.6 fcd_24b1e1.6</t>
  </si>
  <si>
    <t>vehroute_32b1a.10 tripinfo_32b1a.10 emissions_32b1a.10 fcd_32b1a.10</t>
  </si>
  <si>
    <t>vehroute_a23b1c.5 tripinfo_a23b1c.5 emissions_a23b1c.5 fcd_a23b1c.5</t>
  </si>
  <si>
    <t>vehroute_a28g1.2 tripinfo_a28g1.2 emissions_a28g1.2 fcd_a28g1.2</t>
  </si>
  <si>
    <t>vehroute_38b1a.4 tripinfo_38b1a.4 emissions_38b1a.4 fcd_38b1a.4</t>
  </si>
  <si>
    <t>vehroute_32b1a.9 tripinfo_32b1a.9 emissions_32b1a.9 fcd_32b1a.9</t>
  </si>
  <si>
    <t>vehroute_a37b1a.18 tripinfo_a37b1a.18 emissions_a37b1a.18 fcd_a37b1a.18</t>
  </si>
  <si>
    <t>vehroute_49b1a.1 tripinfo_49b1a.1 emissions_49b1a.1 fcd_49b1a.1</t>
  </si>
  <si>
    <t>vehroute_8b1c.4 tripinfo_8b1c.4 emissions_8b1c.4 fcd_8b1c.4</t>
  </si>
  <si>
    <t>vehroute_1c1 tripinfo_1c1 emissions_1c1 fcd_1c1</t>
  </si>
  <si>
    <t>vehroute_a37b1a.19 tripinfo_a37b1a.19 emissions_a37b1a.19 fcd_a37b1a.19</t>
  </si>
  <si>
    <t>vehroute_24e1c.3 tripinfo_24e1c.3 emissions_24e1c.3 fcd_24e1c.3</t>
  </si>
  <si>
    <t>vehroute_9a1a.0 tripinfo_9a1a.0 emissions_9a1a.0 fcd_9a1a.0</t>
  </si>
  <si>
    <t>vehroute_32b1a.11 tripinfo_32b1a.11 emissions_32b1a.11 fcd_32b1a.11</t>
  </si>
  <si>
    <t>vehroute_a37b1a.20 tripinfo_a37b1a.20 emissions_a37b1a.20 fcd_a37b1a.20</t>
  </si>
  <si>
    <t>vehroute_59e1b.2 tripinfo_59e1b.2 emissions_59e1b.2 fcd_59e1b.2</t>
  </si>
  <si>
    <t>vehroute_29a1b.0 tripinfo_29a1b.0 emissions_29a1b.0 fcd_29a1b.0</t>
  </si>
  <si>
    <t>vehroute_a37b1a.16 tripinfo_a37b1a.16 emissions_a37b1a.16 fcd_a37b1a.16</t>
  </si>
  <si>
    <t>vehroute_18b1a.9 tripinfo_18b1a.9 emissions_18b1a.9 fcd_18b1a.9</t>
  </si>
  <si>
    <t>vehroute_a23b1a.20 tripinfo_a23b1a.20 emissions_a23b1a.20 fcd_a23b1a.20</t>
  </si>
  <si>
    <t>vehroute_18e1d.2 tripinfo_18e1d.2 emissions_18e1d.2 fcd_18e1d.2</t>
  </si>
  <si>
    <t>vehroute_33b1c.1 tripinfo_33b1c.1 emissions_33b1c.1 fcd_33b1c.1</t>
  </si>
  <si>
    <t>vehroute_a33b1a.24 tripinfo_a33b1a.24 emissions_a33b1a.24 fcd_a33b1a.24</t>
  </si>
  <si>
    <t>vehroute_33e1a.2 tripinfo_33e1a.2 emissions_33e1a.2 fcd_33e1a.2</t>
  </si>
  <si>
    <t>vehroute_23b1a.4 tripinfo_23b1a.4 emissions_23b1a.4 fcd_23b1a.4</t>
  </si>
  <si>
    <t>vehroute_16b1a.2 tripinfo_16b1a.2 emissions_16b1a.2 fcd_16b1a.2</t>
  </si>
  <si>
    <t>vehroute_57b1a.2 tripinfo_57b1a.2 emissions_57b1a.2 fcd_57b1a.2</t>
  </si>
  <si>
    <t>vehroute_23b1c.1 tripinfo_23b1c.1 emissions_23b1c.1 fcd_23b1c.1</t>
  </si>
  <si>
    <t>vehroute_27b1a.2 tripinfo_27b1a.2 emissions_27b1a.2 fcd_27b1a.2</t>
  </si>
  <si>
    <t>vehroute_23e1a.2 tripinfo_23e1a.2 emissions_23e1a.2 fcd_23e1a.2</t>
  </si>
  <si>
    <t>vehroute_a23b1a.21 tripinfo_a23b1a.21 emissions_a23b1a.21 fcd_a23b1a.21</t>
  </si>
  <si>
    <t>vehroute_20b1a.4 tripinfo_20b1a.4 emissions_20b1a.4 fcd_20b1a.4</t>
  </si>
  <si>
    <t>vehroute_19b1a.2 tripinfo_19b1a.2 emissions_19b1a.2 fcd_19b1a.2</t>
  </si>
  <si>
    <t>vehroute_23b1a.5 tripinfo_23b1a.5 emissions_23b1a.5 fcd_23b1a.5</t>
  </si>
  <si>
    <t>vehroute_8b1a.16 tripinfo_8b1a.16 emissions_8b1a.16 fcd_8b1a.16</t>
  </si>
  <si>
    <t>vehroute_32b1c.0 tripinfo_32b1c.0 emissions_32b1c.0 fcd_32b1c.0</t>
  </si>
  <si>
    <t>vehroute_a33b1a.23 tripinfo_a33b1a.23 emissions_a33b1a.23 fcd_a33b1a.23</t>
  </si>
  <si>
    <t>vehroute_32e1c.0 tripinfo_32e1c.0 emissions_32e1c.0 fcd_32e1c.0</t>
  </si>
  <si>
    <t>vehroute_27b1a.3 tripinfo_27b1a.3 emissions_27b1a.3 fcd_27b1a.3</t>
  </si>
  <si>
    <t>vehroute_32d1a.1 tripinfo_32d1a.1 emissions_32d1a.1 fcd_32d1a.1</t>
  </si>
  <si>
    <t>vehroute_32b1c.1 tripinfo_32b1c.1 emissions_32b1c.1 fcd_32b1c.1</t>
  </si>
  <si>
    <t>vehroute_8b1a.15 tripinfo_8b1a.15 emissions_8b1a.15 fcd_8b1a.15</t>
  </si>
  <si>
    <t>vehroute_0e1.4 tripinfo_0e1.4 emissions_0e1.4 fcd_0e1.4</t>
  </si>
  <si>
    <t>vehroute_2b1a.7 tripinfo_2b1a.7 emissions_2b1a.7 fcd_2b1a.7</t>
  </si>
  <si>
    <t>vehroute_0b1a.16 tripinfo_0b1a.16 emissions_0b1a.16 fcd_0b1a.16</t>
  </si>
  <si>
    <t>vehroute_46b1a.3 tripinfo_46b1a.3 emissions_46b1a.3 fcd_46b1a.3</t>
  </si>
  <si>
    <t>vehroute_2b1a.8 tripinfo_2b1a.8 emissions_2b1a.8 fcd_2b1a.8</t>
  </si>
  <si>
    <t>vehroute_19e1b.2 tripinfo_19e1b.2 emissions_19e1b.2 fcd_19e1b.2</t>
  </si>
  <si>
    <t>vehroute_18b1a.8 tripinfo_18b1a.8 emissions_18b1a.8 fcd_18b1a.8</t>
  </si>
  <si>
    <t>vehroute_2b1a.9 tripinfo_2b1a.9 emissions_2b1a.9 fcd_2b1a.9</t>
  </si>
  <si>
    <t>vehroute_29e1a.1 tripinfo_29e1a.1 emissions_29e1a.1 fcd_29e1a.1</t>
  </si>
  <si>
    <t>vehroute_58b1a.45 tripinfo_58b1a.45 emissions_58b1a.45 fcd_58b1a.45</t>
  </si>
  <si>
    <t>vehroute_18e1c.4 tripinfo_18e1c.4 emissions_18e1c.4 fcd_18e1c.4</t>
  </si>
  <si>
    <t>vehroute_46e1b.3 tripinfo_46e1b.3 emissions_46e1b.3 fcd_46e1b.3</t>
  </si>
  <si>
    <t>vehroute_28b1a.4 tripinfo_28b1a.4 emissions_28b1a.4 fcd_28b1a.4</t>
  </si>
  <si>
    <t>vehroute_12e1a.1 tripinfo_12e1a.1 emissions_12e1a.1 fcd_12e1a.1</t>
  </si>
  <si>
    <t>vehroute_56a1 tripinfo_56a1 emissions_56a1 fcd_56a1</t>
  </si>
  <si>
    <t>vehroute_32b1c.2 tripinfo_32b1c.2 emissions_32b1c.2 fcd_32b1c.2</t>
  </si>
  <si>
    <t>vehroute_58b1a.46 tripinfo_58b1a.46 emissions_58b1a.46 fcd_58b1a.46</t>
  </si>
  <si>
    <t>vehroute_58b1a.47 tripinfo_58b1a.47 emissions_58b1a.47 fcd_58b1a.47</t>
  </si>
  <si>
    <t>vehroute_a33b1a.25 tripinfo_a33b1a.25 emissions_a33b1a.25 fcd_a33b1a.25</t>
  </si>
  <si>
    <t>vehroute_a37e1b.7 tripinfo_a37e1b.7 emissions_a37e1b.7 fcd_a37e1b.7</t>
  </si>
  <si>
    <t>vehroute_32e1c.1 tripinfo_32e1c.1 emissions_32e1c.1 fcd_32e1c.1</t>
  </si>
  <si>
    <t>vehroute_56b1a.8 tripinfo_56b1a.8 emissions_56b1a.8 fcd_56b1a.8</t>
  </si>
  <si>
    <t>vehroute_a37d1a.3 tripinfo_a37d1a.3 emissions_a37d1a.3 fcd_a37d1a.3</t>
  </si>
  <si>
    <t>vehroute_0b1a.17 tripinfo_0b1a.17 emissions_0b1a.17 fcd_0b1a.17</t>
  </si>
  <si>
    <t>vehroute_58b1a.44 tripinfo_58b1a.44 emissions_58b1a.44 fcd_58b1a.44</t>
  </si>
  <si>
    <t>vehroute_a23b1a.22 tripinfo_a23b1a.22 emissions_a23b1a.22 fcd_a23b1a.22</t>
  </si>
  <si>
    <t>vehroute_a37e1b.8 tripinfo_a37e1b.8 emissions_a37e1b.8 fcd_a37e1b.8</t>
  </si>
  <si>
    <t>vehroute_15b1a.4 tripinfo_15b1a.4 emissions_15b1a.4 fcd_15b1a.4</t>
  </si>
  <si>
    <t>vehroute_8b1a.17 tripinfo_8b1a.17 emissions_8b1a.17 fcd_8b1a.17</t>
  </si>
  <si>
    <t>vehroute_58b1a.48 tripinfo_58b1a.48 emissions_58b1a.48 fcd_58b1a.48</t>
  </si>
  <si>
    <t>vehroute_17b1d.2 tripinfo_17b1d.2 emissions_17b1d.2 fcd_17b1d.2</t>
  </si>
  <si>
    <t>vehroute_0b1a.18 tripinfo_0b1a.18 emissions_0b1a.18 fcd_0b1a.18</t>
  </si>
  <si>
    <t>vehroute_47b1a.1 tripinfo_47b1a.1 emissions_47b1a.1 fcd_47b1a.1</t>
  </si>
  <si>
    <t>vehroute_a28b1a.15 tripinfo_a28b1a.15 emissions_a28b1a.15 fcd_a28b1a.15</t>
  </si>
  <si>
    <t>vehroute_9b1a.6 tripinfo_9b1a.6 emissions_9b1a.6 fcd_9b1a.6</t>
  </si>
  <si>
    <t>vehroute_31b1a.2 tripinfo_31b1a.2 emissions_31b1a.2 fcd_31b1a.2</t>
  </si>
  <si>
    <t>vehroute_58b1a.49 tripinfo_58b1a.49 emissions_58b1a.49 fcd_58b1a.49</t>
  </si>
  <si>
    <t>vehroute_56e1c.2 tripinfo_56e1c.2 emissions_56e1c.2 fcd_56e1c.2</t>
  </si>
  <si>
    <t>vehroute_16e1a.1 tripinfo_16e1a.1 emissions_16e1a.1 fcd_16e1a.1</t>
  </si>
  <si>
    <t>vehroute_3d1 tripinfo_3d1 emissions_3d1 fcd_3d1</t>
  </si>
  <si>
    <t>vehroute_38c1 tripinfo_38c1 emissions_38c1 fcd_38c1</t>
  </si>
  <si>
    <t>vehroute_51b1a.2 tripinfo_51b1a.2 emissions_51b1a.2 fcd_51b1a.2</t>
  </si>
  <si>
    <t>vehroute_a23e1a.6 tripinfo_a23e1a.6 emissions_a23e1a.6 fcd_a23e1a.6</t>
  </si>
  <si>
    <t>vehroute_33b1a.5 tripinfo_33b1a.5 emissions_33b1a.5 fcd_33b1a.5</t>
  </si>
  <si>
    <t>vehroute_10b1a.3 tripinfo_10b1a.3 emissions_10b1a.3 fcd_10b1a.3</t>
  </si>
  <si>
    <t>vehroute_40b1a.3 tripinfo_40b1a.3 emissions_40b1a.3 fcd_40b1a.3</t>
  </si>
  <si>
    <t>vehroute_59b2.1 tripinfo_59b2.1 emissions_59b2.1 fcd_59b2.1</t>
  </si>
  <si>
    <t>vehroute_2e1.2 tripinfo_2e1.2 emissions_2e1.2 fcd_2e1.2</t>
  </si>
  <si>
    <t>vehroute_a28e1a.3 tripinfo_a28e1a.3 emissions_a28e1a.3 fcd_a28e1a.3</t>
  </si>
  <si>
    <t>vehroute_a23b1a.23 tripinfo_a23b1a.23 emissions_a23b1a.23 fcd_a23b1a.23</t>
  </si>
  <si>
    <t>vehroute_56c1 tripinfo_56c1 emissions_56c1 fcd_56c1</t>
  </si>
  <si>
    <t>vehroute_32e1a.6 tripinfo_32e1a.6 emissions_32e1a.6 fcd_32e1a.6</t>
  </si>
  <si>
    <t>vehroute_57e1b.1 tripinfo_57e1b.1 emissions_57e1b.1 fcd_57e1b.1</t>
  </si>
  <si>
    <t>vehroute_32b1a.12 tripinfo_32b1a.12 emissions_32b1a.12 fcd_32b1a.12</t>
  </si>
  <si>
    <t>vehroute_10e1a.2 tripinfo_10e1a.2 emissions_10e1a.2 fcd_10e1a.2</t>
  </si>
  <si>
    <t>vehroute_56b1a.7 tripinfo_56b1a.7 emissions_56b1a.7 fcd_56b1a.7</t>
  </si>
  <si>
    <t>vehroute_a23e1c.2 tripinfo_a23e1c.2 emissions_a23e1c.2 fcd_a23e1c.2</t>
  </si>
  <si>
    <t>vehroute_a37b1c.3 tripinfo_a37b1c.3 emissions_a37b1c.3 fcd_a37b1c.3</t>
  </si>
  <si>
    <t>vehroute_37b1a.4 tripinfo_37b1a.4 emissions_37b1a.4 fcd_37b1a.4</t>
  </si>
  <si>
    <t>vehroute_39b1a.3 tripinfo_39b1a.3 emissions_39b1a.3 fcd_39b1a.3</t>
  </si>
  <si>
    <t>vehroute_11e1a.2 tripinfo_11e1a.2 emissions_11e1a.2 fcd_11e1a.2</t>
  </si>
  <si>
    <t>vehroute_a33b1c.3 tripinfo_a33b1c.3 emissions_a33b1c.3 fcd_a33b1c.3</t>
  </si>
  <si>
    <t>vehroute_58b1a.43 tripinfo_58b1a.43 emissions_58b1a.43 fcd_58b1a.43</t>
  </si>
  <si>
    <t>vehroute_a33b1a.26 tripinfo_a33b1a.26 emissions_a33b1a.26 fcd_a33b1a.26</t>
  </si>
  <si>
    <t>vehroute_8b1c.5 tripinfo_8b1c.5 emissions_8b1c.5 fcd_8b1c.5</t>
  </si>
  <si>
    <t>vehroute_a28b1a.17 tripinfo_a28b1a.17 emissions_a28b1a.17 fcd_a28b1a.17</t>
  </si>
  <si>
    <t>vehroute_a23a1a.1 tripinfo_a23a1a.1 emissions_a23a1a.1 fcd_a23a1a.1</t>
  </si>
  <si>
    <t>vehroute_11b1a.5 tripinfo_11b1a.5 emissions_11b1a.5 fcd_11b1a.5</t>
  </si>
  <si>
    <t>vehroute_33d1a.1 tripinfo_33d1a.1 emissions_33d1a.1 fcd_33d1a.1</t>
  </si>
  <si>
    <t>vehroute_18b1a.11 tripinfo_18b1a.11 emissions_18b1a.11 fcd_18b1a.11</t>
  </si>
  <si>
    <t>vehroute_58b1a.50 tripinfo_58b1a.50 emissions_58b1a.50 fcd_58b1a.50</t>
  </si>
  <si>
    <t>vehroute_a37e1e.1 tripinfo_a37e1e.1 emissions_a37e1e.1 fcd_a37e1e.1</t>
  </si>
  <si>
    <t>vehroute_0b1c.3 tripinfo_0b1c.3 emissions_0b1c.3 fcd_0b1c.3</t>
  </si>
  <si>
    <t>vehroute_0d1.2 tripinfo_0d1.2 emissions_0d1.2 fcd_0d1.2</t>
  </si>
  <si>
    <t>vehroute_50b1a.1 tripinfo_50b1a.1 emissions_50b1a.1 fcd_50b1a.1</t>
  </si>
  <si>
    <t>vehroute_38e1a.1 tripinfo_38e1a.1 emissions_38e1a.1 fcd_38e1a.1</t>
  </si>
  <si>
    <t>vehroute_24b1e1.7 tripinfo_24b1e1.7 emissions_24b1e1.7 fcd_24b1e1.7</t>
  </si>
  <si>
    <t>vehroute_3b1a.2 tripinfo_3b1a.2 emissions_3b1a.2 fcd_3b1a.2</t>
  </si>
  <si>
    <t>vehroute_0b1a.19 tripinfo_0b1a.19 emissions_0b1a.19 fcd_0b1a.19</t>
  </si>
  <si>
    <t>vehroute_8b1a.19 tripinfo_8b1a.19 emissions_8b1a.19 fcd_8b1a.19</t>
  </si>
  <si>
    <t>vehroute_8e1.1 tripinfo_8e1.1 emissions_8e1.1 fcd_8e1.1</t>
  </si>
  <si>
    <t>vehroute_a33b1a.27 tripinfo_a33b1a.27 emissions_a33b1a.27 fcd_a33b1a.27</t>
  </si>
  <si>
    <t>vehroute_58b1a.52 tripinfo_58b1a.52 emissions_58b1a.52 fcd_58b1a.52</t>
  </si>
  <si>
    <t>vehroute_a23b1a.24 tripinfo_a23b1a.24 emissions_a23b1a.24 fcd_a23b1a.24</t>
  </si>
  <si>
    <t>vehroute_29b1b.5 tripinfo_29b1b.5 emissions_29b1b.5 fcd_29b1b.5</t>
  </si>
  <si>
    <t>vehroute_24b1e3.1 tripinfo_24b1e3.1 emissions_24b1e3.1 fcd_24b1e3.1</t>
  </si>
  <si>
    <t>vehroute_26b1a.4 tripinfo_26b1a.4 emissions_26b1a.4 fcd_26b1a.4</t>
  </si>
  <si>
    <t>vehroute_58b1a.51 tripinfo_58b1a.51 emissions_58b1a.51 fcd_58b1a.51</t>
  </si>
  <si>
    <t>vehroute_36b1a.2 tripinfo_36b1a.2 emissions_36b1a.2 fcd_36b1a.2</t>
  </si>
  <si>
    <t>vehroute_8b1a.18 tripinfo_8b1a.18 emissions_8b1a.18 fcd_8b1a.18</t>
  </si>
  <si>
    <t>vehroute_48b1a.3 tripinfo_48b1a.3 emissions_48b1a.3 fcd_48b1a.3</t>
  </si>
  <si>
    <t>vehroute_a37b1a.22 tripinfo_a37b1a.22 emissions_a37b1a.22 fcd_a37b1a.22</t>
  </si>
  <si>
    <t>vehroute_a37b1a.23 tripinfo_a37b1a.23 emissions_a37b1a.23 fcd_a37b1a.23</t>
  </si>
  <si>
    <t>vehroute_a33b1a.28 tripinfo_a33b1a.28 emissions_a33b1a.28 fcd_a33b1a.28</t>
  </si>
  <si>
    <t>vehroute_58b1a.53 tripinfo_58b1a.53 emissions_58b1a.53 fcd_58b1a.53</t>
  </si>
  <si>
    <t>vehroute_a28b1c.4 tripinfo_a28b1c.4 emissions_a28b1c.4 fcd_a28b1c.4</t>
  </si>
  <si>
    <t>vehroute_33b1a.6 tripinfo_33b1a.6 emissions_33b1a.6 fcd_33b1a.6</t>
  </si>
  <si>
    <t>vehroute_8e1.0 tripinfo_8e1.0 emissions_8e1.0 fcd_8e1.0</t>
  </si>
  <si>
    <t>vehroute_34c1 tripinfo_34c1 emissions_34c1 fcd_34c1</t>
  </si>
  <si>
    <t>vehroute_a37b1a.24 tripinfo_a37b1a.24 emissions_a37b1a.24 fcd_a37b1a.24</t>
  </si>
  <si>
    <t>vehroute_1d1.1 tripinfo_1d1.1 emissions_1d1.1 fcd_1d1.1</t>
  </si>
  <si>
    <t>vehroute_1b1c.3 tripinfo_1b1c.3 emissions_1b1c.3 fcd_1b1c.3</t>
  </si>
  <si>
    <t>vehroute_29b1b.6 tripinfo_29b1b.6 emissions_29b1b.6 fcd_29b1b.6</t>
  </si>
  <si>
    <t>vehroute_4e1a.1 tripinfo_4e1a.1 emissions_4e1a.1 fcd_4e1a.1</t>
  </si>
  <si>
    <t>vehroute_3b1a.3 tripinfo_3b1a.3 emissions_3b1a.3 fcd_3b1a.3</t>
  </si>
  <si>
    <t>vehroute_33b1a.7 tripinfo_33b1a.7 emissions_33b1a.7 fcd_33b1a.7</t>
  </si>
  <si>
    <t>vehroute_34b1a.4 tripinfo_34b1a.4 emissions_34b1a.4 fcd_34b1a.4</t>
  </si>
  <si>
    <t>vehroute_22b1a.4 tripinfo_22b1a.4 emissions_22b1a.4 fcd_22b1a.4</t>
  </si>
  <si>
    <t>vehroute_10c1 tripinfo_10c1 emissions_10c1 fcd_10c1</t>
  </si>
  <si>
    <t>vehroute_31e1.1 tripinfo_31e1.1 emissions_31e1.1 fcd_31e1.1</t>
  </si>
  <si>
    <t>vehroute_28b1a.5 tripinfo_28b1a.5 emissions_28b1a.5 fcd_28b1a.5</t>
  </si>
  <si>
    <t>vehroute_a33e1a.3 tripinfo_a33e1a.3 emissions_a33e1a.3 fcd_a33e1a.3</t>
  </si>
  <si>
    <t>vehroute_28e1a.1 tripinfo_28e1a.1 emissions_28e1a.1 fcd_28e1a.1</t>
  </si>
  <si>
    <t>vehroute_20b1a.5 tripinfo_20b1a.5 emissions_20b1a.5 fcd_20b1a.5</t>
  </si>
  <si>
    <t>vehroute_46b1a.4 tripinfo_46b1a.4 emissions_46b1a.4 fcd_46b1a.4</t>
  </si>
  <si>
    <t>vehroute_4b1a.1 tripinfo_4b1a.1 emissions_4b1a.1 fcd_4b1a.1</t>
  </si>
  <si>
    <t>vehroute_19b1a.3 tripinfo_19b1a.3 emissions_19b1a.3 fcd_19b1a.3</t>
  </si>
  <si>
    <t>vehroute_34b1a.5 tripinfo_34b1a.5 emissions_34b1a.5 fcd_34b1a.5</t>
  </si>
  <si>
    <t>vehroute_40c1 tripinfo_40c1 emissions_40c1 fcd_40c1</t>
  </si>
  <si>
    <t>vehroute_4b1a.2 tripinfo_4b1a.2 emissions_4b1a.2 fcd_4b1a.2</t>
  </si>
  <si>
    <t>vehroute_9b1b.2 tripinfo_9b1b.2 emissions_9b1b.2 fcd_9b1b.2</t>
  </si>
  <si>
    <t>vehroute_21b1a.3 tripinfo_21b1a.3 emissions_21b1a.3 fcd_21b1a.3</t>
  </si>
  <si>
    <t>vehroute_9e1a.2 tripinfo_9e1a.2 emissions_9e1a.2 fcd_9e1a.2</t>
  </si>
  <si>
    <t>vehroute_27b1a.4 tripinfo_27b1a.4 emissions_27b1a.4 fcd_27b1a.4</t>
  </si>
  <si>
    <t>vehroute_59b1.10 tripinfo_59b1.10 emissions_59b1.10 fcd_59b1.10</t>
  </si>
  <si>
    <t>vehroute_56b1a.9 tripinfo_56b1a.9 emissions_56b1a.9 fcd_56b1a.9</t>
  </si>
  <si>
    <t>vehroute_45e1b.1 tripinfo_45e1b.1 emissions_45e1b.1 fcd_45e1b.1</t>
  </si>
  <si>
    <t>vehroute_32a1a.6 tripinfo_32a1a.6 emissions_32a1a.6 fcd_32a1a.6</t>
  </si>
  <si>
    <t>vehroute_a23c1c.1 tripinfo_a23c1c.1 emissions_a23c1c.1 fcd_a23c1c.1</t>
  </si>
  <si>
    <t>vehroute_20b1c.2 tripinfo_20b1c.2 emissions_20b1c.2 fcd_20b1c.2</t>
  </si>
  <si>
    <t>vehroute_9b1a.7 tripinfo_9b1a.7 emissions_9b1a.7 fcd_9b1a.7</t>
  </si>
  <si>
    <t>vehroute_1b1a.12 tripinfo_1b1a.12 emissions_1b1a.12 fcd_1b1a.12</t>
  </si>
  <si>
    <t>vehroute_a37b1a.25 tripinfo_a37b1a.25 emissions_a37b1a.25 fcd_a37b1a.25</t>
  </si>
  <si>
    <t>vehroute_a23b1a.25 tripinfo_a23b1a.25 emissions_a23b1a.25 fcd_a23b1a.25</t>
  </si>
  <si>
    <t>vehroute_11b1a.6 tripinfo_11b1a.6 emissions_11b1a.6 fcd_11b1a.6</t>
  </si>
  <si>
    <t>vehroute_32b1a.13 tripinfo_32b1a.13 emissions_32b1a.13 fcd_32b1a.13</t>
  </si>
  <si>
    <t>vehroute_a23b1c.6 tripinfo_a23b1c.6 emissions_a23b1c.6 fcd_a23b1c.6</t>
  </si>
  <si>
    <t>vehroute_a28b1a.18 tripinfo_a28b1a.18 emissions_a28b1a.18 fcd_a28b1a.18</t>
  </si>
  <si>
    <t>vehroute_a28b1a.16 tripinfo_a28b1a.16 emissions_a28b1a.16 fcd_a28b1a.16</t>
  </si>
  <si>
    <t>vehroute_a23d1a.3 tripinfo_a23d1a.3 emissions_a23d1a.3 fcd_a23d1a.3</t>
  </si>
  <si>
    <t>vehroute_58b1a.54 tripinfo_58b1a.54 emissions_58b1a.54 fcd_58b1a.54</t>
  </si>
  <si>
    <t>vehroute_a28b1a.19 tripinfo_a28b1a.19 emissions_a28b1a.19 fcd_a28b1a.19</t>
  </si>
  <si>
    <t>vehroute_15e1.3 tripinfo_15e1.3 emissions_15e1.3 fcd_15e1.3</t>
  </si>
  <si>
    <t>vehroute_32a1a.7 tripinfo_32a1a.7 emissions_32a1a.7 fcd_32a1a.7</t>
  </si>
  <si>
    <t>vehroute_a37e1b.9 tripinfo_a37e1b.9 emissions_a37e1b.9 fcd_a37e1b.9</t>
  </si>
  <si>
    <t>vehroute_32e1a.7 tripinfo_32e1a.7 emissions_32e1a.7 fcd_32e1a.7</t>
  </si>
  <si>
    <t>vehroute_1b1a.13 tripinfo_1b1a.13 emissions_1b1a.13 fcd_1b1a.13</t>
  </si>
  <si>
    <t>vehroute_18c1 tripinfo_18c1 emissions_18c1 fcd_18c1</t>
  </si>
  <si>
    <t>vehroute_34g1 tripinfo_34g1 emissions_34g1 fcd_34g1</t>
  </si>
  <si>
    <t>vehroute_57b1a.6 tripinfo_57b1a.6 emissions_57b1a.6 fcd_57b1a.6</t>
  </si>
  <si>
    <t>vehroute_20e1a.4 tripinfo_20e1a.4 emissions_20e1a.4 fcd_20e1a.4</t>
  </si>
  <si>
    <t>vehroute_18g1a.1 tripinfo_18g1a.1 emissions_18g1a.1 fcd_18g1a.1</t>
  </si>
  <si>
    <t>vehroute_58b1a.55 tripinfo_58b1a.55 emissions_58b1a.55 fcd_58b1a.55</t>
  </si>
  <si>
    <t>vehroute_17e1a.2 tripinfo_17e1a.2 emissions_17e1a.2 fcd_17e1a.2</t>
  </si>
  <si>
    <t>vehroute_a37d1a.4 tripinfo_a37d1a.4 emissions_a37d1a.4 fcd_a37d1a.4</t>
  </si>
  <si>
    <t>vehroute_a33b1a.29 tripinfo_a33b1a.29 emissions_a33b1a.29 fcd_a33b1a.29</t>
  </si>
  <si>
    <t>vehroute_a23e1a.7 tripinfo_a23e1a.7 emissions_a23e1a.7 fcd_a23e1a.7</t>
  </si>
  <si>
    <t>vehroute_33b1c.2 tripinfo_33b1c.2 emissions_33b1c.2 fcd_33b1c.2</t>
  </si>
  <si>
    <t>vehroute_32b1a.15 tripinfo_32b1a.15 emissions_32b1a.15 fcd_32b1a.15</t>
  </si>
  <si>
    <t>vehroute_12c1 tripinfo_12c1 emissions_12c1 fcd_12c1</t>
  </si>
  <si>
    <t>vehroute_33e1a.3 tripinfo_33e1a.3 emissions_33e1a.3 fcd_33e1a.3</t>
  </si>
  <si>
    <t>vehroute_a37b1a.21 tripinfo_a37b1a.21 emissions_a37b1a.21 fcd_a37b1a.21</t>
  </si>
  <si>
    <t>vehroute_a37b1c.4 tripinfo_a37b1c.4 emissions_a37b1c.4 fcd_a37b1c.4</t>
  </si>
  <si>
    <t>vehroute_a37e1e.2 tripinfo_a37e1e.2 emissions_a37e1e.2 fcd_a37e1e.2</t>
  </si>
  <si>
    <t>vehroute_29d1a.1 tripinfo_29d1a.1 emissions_29d1a.1 fcd_29d1a.1</t>
  </si>
  <si>
    <t>vehroute_8e1.3 tripinfo_8e1.3 emissions_8e1.3 fcd_8e1.3</t>
  </si>
  <si>
    <t>vehroute_1b1a.11 tripinfo_1b1a.11 emissions_1b1a.11 fcd_1b1a.11</t>
  </si>
  <si>
    <t>vehroute_a37e1b.10 tripinfo_a37e1b.10 emissions_a37e1b.10 fcd_a37e1b.10</t>
  </si>
  <si>
    <t>vehroute_a23b1a.26 tripinfo_a23b1a.26 emissions_a23b1a.26 fcd_a23b1a.26</t>
  </si>
  <si>
    <t>vehroute_26c1 tripinfo_26c1 emissions_26c1 fcd_26c1</t>
  </si>
  <si>
    <t>vehroute_a23b1a.27 tripinfo_a23b1a.27 emissions_a23b1a.27 fcd_a23b1a.27</t>
  </si>
  <si>
    <t>vehroute_15b1a.5 tripinfo_15b1a.5 emissions_15b1a.5 fcd_15b1a.5</t>
  </si>
  <si>
    <t>vehroute_0e1.5 tripinfo_0e1.5 emissions_0e1.5 fcd_0e1.5</t>
  </si>
  <si>
    <t>vehroute_a33b1a.30 tripinfo_a33b1a.30 emissions_a33b1a.30 fcd_a33b1a.30</t>
  </si>
  <si>
    <t>vehroute_30b1a.2 tripinfo_30b1a.2 emissions_30b1a.2 fcd_30b1a.2</t>
  </si>
  <si>
    <t>vehroute_58b1a.56 tripinfo_58b1a.56 emissions_58b1a.56 fcd_58b1a.56</t>
  </si>
  <si>
    <t>vehroute_0b1a.21 tripinfo_0b1a.21 emissions_0b1a.21 fcd_0b1a.21</t>
  </si>
  <si>
    <t>vehroute_23b1c.2 tripinfo_23b1c.2 emissions_23b1c.2 fcd_23b1c.2</t>
  </si>
  <si>
    <t>vehroute_38b1a.5 tripinfo_38b1a.5 emissions_38b1a.5 fcd_38b1a.5</t>
  </si>
  <si>
    <t>vehroute_2b1a.11 tripinfo_2b1a.11 emissions_2b1a.11 fcd_2b1a.11</t>
  </si>
  <si>
    <t>vehroute_40b1a.4 tripinfo_40b1a.4 emissions_40b1a.4 fcd_40b1a.4</t>
  </si>
  <si>
    <t>vehroute_8b1a.20 tripinfo_8b1a.20 emissions_8b1a.20 fcd_8b1a.20</t>
  </si>
  <si>
    <t>vehroute_37b1a.5 tripinfo_37b1a.5 emissions_37b1a.5 fcd_37b1a.5</t>
  </si>
  <si>
    <t>vehroute_a28e1a.4 tripinfo_a28e1a.4 emissions_a28e1a.4 fcd_a28e1a.4</t>
  </si>
  <si>
    <t>vehroute_41b1a.3 tripinfo_41b1a.3 emissions_41b1a.3 fcd_41b1a.3</t>
  </si>
  <si>
    <t>vehroute_45b1a.3 tripinfo_45b1a.3 emissions_45b1a.3 fcd_45b1a.3</t>
  </si>
  <si>
    <t>vehroute_0g2.3 tripinfo_0g2.3 emissions_0g2.3 fcd_0g2.3</t>
  </si>
  <si>
    <t>vehroute_44b1a.1 tripinfo_44b1a.1 emissions_44b1a.1 fcd_44b1a.1</t>
  </si>
  <si>
    <t>vehroute_18b1a.10 tripinfo_18b1a.10 emissions_18b1a.10 fcd_18b1a.10</t>
  </si>
  <si>
    <t>vehroute_0b1a.23 tripinfo_0b1a.23 emissions_0b1a.23 fcd_0b1a.23</t>
  </si>
  <si>
    <t>vehroute_18b1a.12 tripinfo_18b1a.12 emissions_18b1a.12 fcd_18b1a.12</t>
  </si>
  <si>
    <t>vehroute_1a2 tripinfo_1a2 emissions_1a2 fcd_1a2</t>
  </si>
  <si>
    <t>vehroute_37b1a.6 tripinfo_37b1a.6 emissions_37b1a.6 fcd_37b1a.6</t>
  </si>
  <si>
    <t>vehroute_8e1.4 tripinfo_8e1.4 emissions_8e1.4 fcd_8e1.4</t>
  </si>
  <si>
    <t>vehroute_59b1.12 tripinfo_59b1.12 emissions_59b1.12 fcd_59b1.12</t>
  </si>
  <si>
    <t>vehroute_8b1a.22 tripinfo_8b1a.22 emissions_8b1a.22 fcd_8b1a.22</t>
  </si>
  <si>
    <t>vehroute_38g1 tripinfo_38g1 emissions_38g1 fcd_38g1</t>
  </si>
  <si>
    <t>vehroute_29g1a.1 tripinfo_29g1a.1 emissions_29g1a.1 fcd_29g1a.1</t>
  </si>
  <si>
    <t>vehroute_0b1a.20 tripinfo_0b1a.20 emissions_0b1a.20 fcd_0b1a.20</t>
  </si>
  <si>
    <t>vehroute_24e1c.4 tripinfo_24e1c.4 emissions_24e1c.4 fcd_24e1c.4</t>
  </si>
  <si>
    <t>vehroute_0b1c.4 tripinfo_0b1c.4 emissions_0b1c.4 fcd_0b1c.4</t>
  </si>
  <si>
    <t>vehroute_35d1 tripinfo_35d1 emissions_35d1 fcd_35d1</t>
  </si>
  <si>
    <t>vehroute_29b1b.7 tripinfo_29b1b.7 emissions_29b1b.7 fcd_29b1b.7</t>
  </si>
  <si>
    <t>vehroute_10b1a.4 tripinfo_10b1a.4 emissions_10b1a.4 fcd_10b1a.4</t>
  </si>
  <si>
    <t>vehroute_33b1a.8 tripinfo_33b1a.8 emissions_33b1a.8 fcd_33b1a.8</t>
  </si>
  <si>
    <t>vehroute_a33b1a.31 tripinfo_a33b1a.31 emissions_a33b1a.31 fcd_a33b1a.31</t>
  </si>
  <si>
    <t>vehroute_23b1a.6 tripinfo_23b1a.6 emissions_23b1a.6 fcd_23b1a.6</t>
  </si>
  <si>
    <t>vehroute_a33g2 tripinfo_a33g2 emissions_a33g2 fcd_a33g2</t>
  </si>
  <si>
    <t>vehroute_40e1b.1 tripinfo_40e1b.1 emissions_40e1b.1 fcd_40e1b.1</t>
  </si>
  <si>
    <t>vehroute_10e1a.3 tripinfo_10e1a.3 emissions_10e1a.3 fcd_10e1a.3</t>
  </si>
  <si>
    <t>vehroute_a33b1a.32 tripinfo_a33b1a.32 emissions_a33b1a.32 fcd_a33b1a.32</t>
  </si>
  <si>
    <t>vehroute_24d1a.1 tripinfo_24d1a.1 emissions_24d1a.1 fcd_24d1a.1</t>
  </si>
  <si>
    <t>vehroute_24b1e1.8 tripinfo_24b1e1.8 emissions_24b1e1.8 fcd_24b1e1.8</t>
  </si>
  <si>
    <t>vehroute_16d1 tripinfo_16d1 emissions_16d1 fcd_16d1</t>
  </si>
  <si>
    <t>vehroute_39b1a.2 tripinfo_39b1a.2 emissions_39b1a.2 fcd_39b1a.2</t>
  </si>
  <si>
    <t>vehroute_a23b1a.28 tripinfo_a23b1a.28 emissions_a23b1a.28 fcd_a23b1a.28</t>
  </si>
  <si>
    <t>vehroute_39e1.1 tripinfo_39e1.1 emissions_39e1.1 fcd_39e1.1</t>
  </si>
  <si>
    <t>vehroute_0b1a.22 tripinfo_0b1a.22 emissions_0b1a.22 fcd_0b1a.22</t>
  </si>
  <si>
    <t>vehroute_58b1a.58 tripinfo_58b1a.58 emissions_58b1a.58 fcd_58b1a.58</t>
  </si>
  <si>
    <t>vehroute_58b1a.59 tripinfo_58b1a.59 emissions_58b1a.59 fcd_58b1a.59</t>
  </si>
  <si>
    <t>vehroute_40d1a.1 tripinfo_40d1a.1 emissions_40d1a.1 fcd_40d1a.1</t>
  </si>
  <si>
    <t>vehroute_a28b1a.20 tripinfo_a28b1a.20 emissions_a28b1a.20 fcd_a28b1a.20</t>
  </si>
  <si>
    <t>vehroute_58b1a.60 tripinfo_58b1a.60 emissions_58b1a.60 fcd_58b1a.60</t>
  </si>
  <si>
    <t>vehroute_28f1 tripinfo_28f1 emissions_28f1 fcd_28f1</t>
  </si>
  <si>
    <t>vehroute_26b1a.5 tripinfo_26b1a.5 emissions_26b1a.5 fcd_26b1a.5</t>
  </si>
  <si>
    <t>vehroute_a28b1a.21 tripinfo_a28b1a.21 emissions_a28b1a.21 fcd_a28b1a.21</t>
  </si>
  <si>
    <t>vehroute_16g1 tripinfo_16g1 emissions_16g1 fcd_16g1</t>
  </si>
  <si>
    <t>vehroute_34b1a.6 tripinfo_34b1a.6 emissions_34b1a.6 fcd_34b1a.6</t>
  </si>
  <si>
    <t>vehroute_18e1c.5 tripinfo_18e1c.5 emissions_18e1c.5 fcd_18e1c.5</t>
  </si>
  <si>
    <t>vehroute_8b1a.21 tripinfo_8b1a.21 emissions_8b1a.21 fcd_8b1a.21</t>
  </si>
  <si>
    <t>vehroute_28b1a.6 tripinfo_28b1a.6 emissions_28b1a.6 fcd_28b1a.6</t>
  </si>
  <si>
    <t>vehroute_a23b1c.7 tripinfo_a23b1c.7 emissions_a23b1c.7 fcd_a23b1c.7</t>
  </si>
  <si>
    <t>vehroute_58b1a.61 tripinfo_58b1a.61 emissions_58b1a.61 fcd_58b1a.61</t>
  </si>
  <si>
    <t>vehroute_18e1c.6 tripinfo_18e1c.6 emissions_18e1c.6 fcd_18e1c.6</t>
  </si>
  <si>
    <t>vehroute_32b1a.14 tripinfo_32b1a.14 emissions_32b1a.14 fcd_32b1a.14</t>
  </si>
  <si>
    <t>vehroute_3d2 tripinfo_3d2 emissions_3d2 fcd_3d2</t>
  </si>
  <si>
    <t>vehroute_59e1b.3 tripinfo_59e1b.3 emissions_59e1b.3 fcd_59e1b.3</t>
  </si>
  <si>
    <t>vehroute_2b1a.10 tripinfo_2b1a.10 emissions_2b1a.10 fcd_2b1a.10</t>
  </si>
  <si>
    <t>vehroute_58b1a.62 tripinfo_58b1a.62 emissions_58b1a.62 fcd_58b1a.62</t>
  </si>
  <si>
    <t>vehroute_a28b1c.5 tripinfo_a28b1c.5 emissions_a28b1c.5 fcd_a28b1c.5</t>
  </si>
  <si>
    <t>vehroute_29b1d.1 tripinfo_29b1d.1 emissions_29b1d.1 fcd_29b1d.1</t>
  </si>
  <si>
    <t>vehroute_56b1a.10 tripinfo_56b1a.10 emissions_56b1a.10 fcd_56b1a.10</t>
  </si>
  <si>
    <t>vehroute_1b1a.14 tripinfo_1b1a.14 emissions_1b1a.14 fcd_1b1a.14</t>
  </si>
  <si>
    <t>vehroute_56b1a.11 tripinfo_56b1a.11 emissions_56b1a.11 fcd_56b1a.11</t>
  </si>
  <si>
    <t>vehroute_0b1e.2 tripinfo_0b1e.2 emissions_0b1e.2 fcd_0b1e.2</t>
  </si>
  <si>
    <t>vehroute_39d1a.1 tripinfo_39d1a.1 emissions_39d1a.1 fcd_39d1a.1</t>
  </si>
  <si>
    <t>vehroute_59d1a.1 tripinfo_59d1a.1 emissions_59d1a.1 fcd_59d1a.1</t>
  </si>
  <si>
    <t>vehroute_27b1a.5 tripinfo_27b1a.5 emissions_27b1a.5 fcd_27b1a.5</t>
  </si>
  <si>
    <t>vehroute_a28d2 tripinfo_a28d2 emissions_a28d2 fcd_a28d2</t>
  </si>
  <si>
    <t>vehroute_a28b1a.22 tripinfo_a28b1a.22 emissions_a28b1a.22 fcd_a28b1a.22</t>
  </si>
  <si>
    <t>vehroute_19b1a.4 tripinfo_19b1a.4 emissions_19b1a.4 fcd_19b1a.4</t>
  </si>
  <si>
    <t>vehroute_1b1a.15 tripinfo_1b1a.15 emissions_1b1a.15 fcd_1b1a.15</t>
  </si>
  <si>
    <t>vehroute_24b1e1.9 tripinfo_24b1e1.9 emissions_24b1e1.9 fcd_24b1e1.9</t>
  </si>
  <si>
    <t>vehroute_a37b1a.26 tripinfo_a37b1a.26 emissions_a37b1a.26 fcd_a37b1a.26</t>
  </si>
  <si>
    <t>vehroute_41c1 tripinfo_41c1 emissions_41c1 fcd_41c1</t>
  </si>
  <si>
    <t>vehroute_11a1a.1 tripinfo_11a1a.1 emissions_11a1a.1 fcd_11a1a.1</t>
  </si>
  <si>
    <t>vehroute_a37b1a.27 tripinfo_a37b1a.27 emissions_a37b1a.27 fcd_a37b1a.27</t>
  </si>
  <si>
    <t>vehroute_a28g1.3 tripinfo_a28g1.3 emissions_a28g1.3 fcd_a28g1.3</t>
  </si>
  <si>
    <t>vehroute_1g1 tripinfo_1g1 emissions_1g1 fcd_1g1</t>
  </si>
  <si>
    <t>vehroute_a37b1a.28 tripinfo_a37b1a.28 emissions_a37b1a.28 fcd_a37b1a.28</t>
  </si>
  <si>
    <t>vehroute_58b1a.63 tripinfo_58b1a.63 emissions_58b1a.63 fcd_58b1a.63</t>
  </si>
  <si>
    <t>vehroute_21b1a.4 tripinfo_21b1a.4 emissions_21b1a.4 fcd_21b1a.4</t>
  </si>
  <si>
    <t>vehroute_1b1c.4 tripinfo_1b1c.4 emissions_1b1c.4 fcd_1b1c.4</t>
  </si>
  <si>
    <t>vehroute_1e1.2 tripinfo_1e1.2 emissions_1e1.2 fcd_1e1.2</t>
  </si>
  <si>
    <t>vehroute_5b1a.3 tripinfo_5b1a.3 emissions_5b1a.3 fcd_5b1a.3</t>
  </si>
  <si>
    <t>vehroute_32e1a.8 tripinfo_32e1a.8 emissions_32e1a.8 fcd_32e1a.8</t>
  </si>
  <si>
    <t>vehroute_8b1c.6 tripinfo_8b1c.6 emissions_8b1c.6 fcd_8b1c.6</t>
  </si>
  <si>
    <t>vehroute_15e1.4 tripinfo_15e1.4 emissions_15e1.4 fcd_15e1.4</t>
  </si>
  <si>
    <t>vehroute_a37b1a.29 tripinfo_a37b1a.29 emissions_a37b1a.29 fcd_a37b1a.29</t>
  </si>
  <si>
    <t>vehroute_a37e1b.11 tripinfo_a37e1b.11 emissions_a37e1b.11 fcd_a37e1b.11</t>
  </si>
  <si>
    <t>vehroute_26b1a.7 tripinfo_26b1a.7 emissions_26b1a.7 fcd_26b1a.7</t>
  </si>
  <si>
    <t>vehroute_26b1a.6 tripinfo_26b1a.6 emissions_26b1a.6 fcd_26b1a.6</t>
  </si>
  <si>
    <t>vehroute_58b1a.57 tripinfo_58b1a.57 emissions_58b1a.57 fcd_58b1a.57</t>
  </si>
  <si>
    <t>vehroute_a37d1a.5 tripinfo_a37d1a.5 emissions_a37d1a.5 fcd_a37d1a.5</t>
  </si>
  <si>
    <t>vehroute_22b1a.5 tripinfo_22b1a.5 emissions_22b1a.5 fcd_22b1a.5</t>
  </si>
  <si>
    <t>vehroute_a37e1b.12 tripinfo_a37e1b.12 emissions_a37e1b.12 fcd_a37e1b.12</t>
  </si>
  <si>
    <t>vehroute_58b1a.64 tripinfo_58b1a.64 emissions_58b1a.64 fcd_58b1a.64</t>
  </si>
  <si>
    <t>vehroute_56d1a.1 tripinfo_56d1a.1 emissions_56d1a.1 fcd_56d1a.1</t>
  </si>
  <si>
    <t>vehroute_59b1.13 tripinfo_59b1.13 emissions_59b1.13 fcd_59b1.13</t>
  </si>
  <si>
    <t>vehroute_4g1 tripinfo_4g1 emissions_4g1 fcd_4g1</t>
  </si>
  <si>
    <t>vehroute_26e1c.1 tripinfo_26e1c.1 emissions_26e1c.1 fcd_26e1c.1</t>
  </si>
  <si>
    <t>vehroute_59b1.14 tripinfo_59b1.14 emissions_59b1.14 fcd_59b1.14</t>
  </si>
  <si>
    <t>vehroute_2b1a.13 tripinfo_2b1a.13 emissions_2b1a.13 fcd_2b1a.13</t>
  </si>
  <si>
    <t>vehroute_8b1a.23 tripinfo_8b1a.23 emissions_8b1a.23 fcd_8b1a.23</t>
  </si>
  <si>
    <t>vehroute_20b1a.6 tripinfo_20b1a.6 emissions_20b1a.6 fcd_20b1a.6</t>
  </si>
  <si>
    <t>vehroute_8b1a.24 tripinfo_8b1a.24 emissions_8b1a.24 fcd_8b1a.24</t>
  </si>
  <si>
    <t>vehroute_59b1.11 tripinfo_59b1.11 emissions_59b1.11 fcd_59b1.11</t>
  </si>
  <si>
    <t>vehroute_49b1a.2 tripinfo_49b1a.2 emissions_49b1a.2 fcd_49b1a.2</t>
  </si>
  <si>
    <t>vehroute_53e1b.1 tripinfo_53e1b.1 emissions_53e1b.1 fcd_53e1b.1</t>
  </si>
  <si>
    <t>vehroute_11b1a.7 tripinfo_11b1a.7 emissions_11b1a.7 fcd_11b1a.7</t>
  </si>
  <si>
    <t>vehroute_18b1a.13 tripinfo_18b1a.13 emissions_18b1a.13 fcd_18b1a.13</t>
  </si>
  <si>
    <t>vehroute_32a1a.8 tripinfo_32a1a.8 emissions_32a1a.8 fcd_32a1a.8</t>
  </si>
  <si>
    <t>vehroute_9a1a.1 tripinfo_9a1a.1 emissions_9a1a.1 fcd_9a1a.1</t>
  </si>
  <si>
    <t>vehroute_42b1a.3 tripinfo_42b1a.3 emissions_42b1a.3 fcd_42b1a.3</t>
  </si>
  <si>
    <t>vehroute_39b1a.4 tripinfo_39b1a.4 emissions_39b1a.4 fcd_39b1a.4</t>
  </si>
  <si>
    <t>vehroute_51c1 tripinfo_51c1 emissions_51c1 fcd_51c1</t>
  </si>
  <si>
    <t>vehroute_9b1a.9 tripinfo_9b1a.9 emissions_9b1a.9 fcd_9b1a.9</t>
  </si>
  <si>
    <t>vehroute_a33b1a.34 tripinfo_a33b1a.34 emissions_a33b1a.34 fcd_a33b1a.34</t>
  </si>
  <si>
    <t>vehroute_40b1a.5 tripinfo_40b1a.5 emissions_40b1a.5 fcd_40b1a.5</t>
  </si>
  <si>
    <t>vehroute_9b1a.10 tripinfo_9b1a.10 emissions_9b1a.10 fcd_9b1a.10</t>
  </si>
  <si>
    <t>vehroute_20e1a.5 tripinfo_20e1a.5 emissions_20e1a.5 fcd_20e1a.5</t>
  </si>
  <si>
    <t>vehroute_38b1a.6 tripinfo_38b1a.6 emissions_38b1a.6 fcd_38b1a.6</t>
  </si>
  <si>
    <t>vehroute_53b1a.1 tripinfo_53b1a.1 emissions_53b1a.1 fcd_53b1a.1</t>
  </si>
  <si>
    <t>vehroute_37b1a.7 tripinfo_37b1a.7 emissions_37b1a.7 fcd_37b1a.7</t>
  </si>
  <si>
    <t>vehroute_a37b1a.30 tripinfo_a37b1a.30 emissions_a37b1a.30 fcd_a37b1a.30</t>
  </si>
  <si>
    <t>vehroute_45b1a.4 tripinfo_45b1a.4 emissions_45b1a.4 fcd_45b1a.4</t>
  </si>
  <si>
    <t>vehroute_45d1a.2 tripinfo_45d1a.2 emissions_45d1a.2 fcd_45d1a.2</t>
  </si>
  <si>
    <t>vehroute_29e1a.2 tripinfo_29e1a.2 emissions_29e1a.2 fcd_29e1a.2</t>
  </si>
  <si>
    <t>vehroute_30b1a.3 tripinfo_30b1a.3 emissions_30b1a.3 fcd_30b1a.3</t>
  </si>
  <si>
    <t>vehroute_17b1d.3 tripinfo_17b1d.3 emissions_17b1d.3 fcd_17b1d.3</t>
  </si>
  <si>
    <t>vehroute_58b1a.65 tripinfo_58b1a.65 emissions_58b1a.65 fcd_58b1a.65</t>
  </si>
  <si>
    <t>vehroute_47e1b.1 tripinfo_47e1b.1 emissions_47e1b.1 fcd_47e1b.1</t>
  </si>
  <si>
    <t>vehroute_18b1a.14 tripinfo_18b1a.14 emissions_18b1a.14 fcd_18b1a.14</t>
  </si>
  <si>
    <t>vehroute_18e1d.3 tripinfo_18e1d.3 emissions_18e1d.3 fcd_18e1d.3</t>
  </si>
  <si>
    <t>vehroute_14b1 tripinfo_14b1 emissions_14b1 fcd_14b1</t>
  </si>
  <si>
    <t>vehroute_35b1a.2 tripinfo_35b1a.2 emissions_35b1a.2 fcd_35b1a.2</t>
  </si>
  <si>
    <t>vehroute_4b1a.3 tripinfo_4b1a.3 emissions_4b1a.3 fcd_4b1a.3</t>
  </si>
  <si>
    <t>vehroute_43b1a.1 tripinfo_43b1a.1 emissions_43b1a.1 fcd_43b1a.1</t>
  </si>
  <si>
    <t>vehroute_57e1b.2 tripinfo_57e1b.2 emissions_57e1b.2 fcd_57e1b.2</t>
  </si>
  <si>
    <t>vehroute_a37b1c.5 tripinfo_a37b1c.5 emissions_a37b1c.5 fcd_a37b1c.5</t>
  </si>
  <si>
    <t>vehroute_43e1 tripinfo_43e1 emissions_43e1 fcd_43e1</t>
  </si>
  <si>
    <t>vehroute_29b1b.9 tripinfo_29b1b.9 emissions_29b1b.9 fcd_29b1b.9</t>
  </si>
  <si>
    <t>vehroute_a33b1a.33 tripinfo_a33b1a.33 emissions_a33b1a.33 fcd_a33b1a.33</t>
  </si>
  <si>
    <t>vehroute_21g1 tripinfo_21g1 emissions_21g1 fcd_21g1</t>
  </si>
  <si>
    <t>vehroute_a23b1a.30 tripinfo_a23b1a.30 emissions_a23b1a.30 fcd_a23b1a.30</t>
  </si>
  <si>
    <t>vehroute_28c1 tripinfo_28c1 emissions_28c1 fcd_28c1</t>
  </si>
  <si>
    <t>vehroute_33b1a.9 tripinfo_33b1a.9 emissions_33b1a.9 fcd_33b1a.9</t>
  </si>
  <si>
    <t>vehroute_10b1a.5 tripinfo_10b1a.5 emissions_10b1a.5 fcd_10b1a.5</t>
  </si>
  <si>
    <t>vehroute_2b1a.14 tripinfo_2b1a.14 emissions_2b1a.14 fcd_2b1a.14</t>
  </si>
  <si>
    <t>vehroute_58b1a.66 tripinfo_58b1a.66 emissions_58b1a.66 fcd_58b1a.66</t>
  </si>
  <si>
    <t>vehroute_8d1.3 tripinfo_8d1.3 emissions_8d1.3 fcd_8d1.3</t>
  </si>
  <si>
    <t>vehroute_12d1 tripinfo_12d1 emissions_12d1 fcd_12d1</t>
  </si>
  <si>
    <t>vehroute_32b1a.17 tripinfo_32b1a.17 emissions_32b1a.17 fcd_32b1a.17</t>
  </si>
  <si>
    <t>vehroute_9b1a.8 tripinfo_9b1a.8 emissions_9b1a.8 fcd_9b1a.8</t>
  </si>
  <si>
    <t>vehroute_46e1b.4 tripinfo_46e1b.4 emissions_46e1b.4 fcd_46e1b.4</t>
  </si>
  <si>
    <t>vehroute_a28b1a.23 tripinfo_a28b1a.23 emissions_a28b1a.23 fcd_a28b1a.23</t>
  </si>
  <si>
    <t>vehroute_8e1.5 tripinfo_8e1.5 emissions_8e1.5 fcd_8e1.5</t>
  </si>
  <si>
    <t>vehroute_a23e1a.8 tripinfo_a23e1a.8 emissions_a23e1a.8 fcd_a23e1a.8</t>
  </si>
  <si>
    <t>vehroute_a33b1a.35 tripinfo_a33b1a.35 emissions_a33b1a.35 fcd_a33b1a.35</t>
  </si>
  <si>
    <t>vehroute_a23b1a.29 tripinfo_a23b1a.29 emissions_a23b1a.29 fcd_a23b1a.29</t>
  </si>
  <si>
    <t>vehroute_35g1 tripinfo_35g1 emissions_35g1 fcd_35g1</t>
  </si>
  <si>
    <t>vehroute_49b1a.3 tripinfo_49b1a.3 emissions_49b1a.3 fcd_49b1a.3</t>
  </si>
  <si>
    <t>vehroute_23b1a.8 tripinfo_23b1a.8 emissions_23b1a.8 fcd_23b1a.8</t>
  </si>
  <si>
    <t>vehroute_57b1a.5 tripinfo_57b1a.5 emissions_57b1a.5 fcd_57b1a.5</t>
  </si>
  <si>
    <t>vehroute_7b1.1 tripinfo_7b1.1 emissions_7b1.1 fcd_7b1.1</t>
  </si>
  <si>
    <t>vehroute_28b1a.7 tripinfo_28b1a.7 emissions_28b1a.7 fcd_28b1a.7</t>
  </si>
  <si>
    <t>vehroute_39g1 tripinfo_39g1 emissions_39g1 fcd_39g1</t>
  </si>
  <si>
    <t>vehroute_34b1a.8 tripinfo_34b1a.8 emissions_34b1a.8 fcd_34b1a.8</t>
  </si>
  <si>
    <t>vehroute_1b1a.16 tripinfo_1b1a.16 emissions_1b1a.16 fcd_1b1a.16</t>
  </si>
  <si>
    <t>vehroute_29a1b.1 tripinfo_29a1b.1 emissions_29a1b.1 fcd_29a1b.1</t>
  </si>
  <si>
    <t>vehroute_58b1a.67 tripinfo_58b1a.67 emissions_58b1a.67 fcd_58b1a.67</t>
  </si>
  <si>
    <t>vehroute_a23b1a.31 tripinfo_a23b1a.31 emissions_a23b1a.31 fcd_a23b1a.31</t>
  </si>
  <si>
    <t>vehroute_23e1a.3 tripinfo_23e1a.3 emissions_23e1a.3 fcd_23e1a.3</t>
  </si>
  <si>
    <t>vehroute_23b1a.7 tripinfo_23b1a.7 emissions_23b1a.7 fcd_23b1a.7</t>
  </si>
  <si>
    <t>vehroute_56b1a.12 tripinfo_56b1a.12 emissions_56b1a.12 fcd_56b1a.12</t>
  </si>
  <si>
    <t>vehroute_58b1a.68 tripinfo_58b1a.68 emissions_58b1a.68 fcd_58b1a.68</t>
  </si>
  <si>
    <t>vehroute_11b1a.8 tripinfo_11b1a.8 emissions_11b1a.8 fcd_11b1a.8</t>
  </si>
  <si>
    <t>vehroute_8b1c.7 tripinfo_8b1c.7 emissions_8b1c.7 fcd_8b1c.7</t>
  </si>
  <si>
    <t>vehroute_28b1a.8 tripinfo_28b1a.8 emissions_28b1a.8 fcd_28b1a.8</t>
  </si>
  <si>
    <t>vehroute_24b1e1.10 tripinfo_24b1e1.10 emissions_24b1e1.10 fcd_24b1e1.10</t>
  </si>
  <si>
    <t>vehroute_a33b1a.36 tripinfo_a33b1a.36 emissions_a33b1a.36 fcd_a33b1a.36</t>
  </si>
  <si>
    <t>vehroute_0e1.6 tripinfo_0e1.6 emissions_0e1.6 fcd_0e1.6</t>
  </si>
  <si>
    <t>vehroute_2b1a.12 tripinfo_2b1a.12 emissions_2b1a.12 fcd_2b1a.12</t>
  </si>
  <si>
    <t>vehroute_59b1.15 tripinfo_59b1.15 emissions_59b1.15 fcd_59b1.15</t>
  </si>
  <si>
    <t>vehroute_15b1a.6 tripinfo_15b1a.6 emissions_15b1a.6 fcd_15b1a.6</t>
  </si>
  <si>
    <t>vehroute_2e1.3 tripinfo_2e1.3 emissions_2e1.3 fcd_2e1.3</t>
  </si>
  <si>
    <t>vehroute_33e1a.4 tripinfo_33e1a.4 emissions_33e1a.4 fcd_33e1a.4</t>
  </si>
  <si>
    <t>vehroute_0d1.3 tripinfo_0d1.3 emissions_0d1.3 fcd_0d1.3</t>
  </si>
  <si>
    <t>vehroute_58b1a.70 tripinfo_58b1a.70 emissions_58b1a.70 fcd_58b1a.70</t>
  </si>
  <si>
    <t>vehroute_0b1a.25 tripinfo_0b1a.25 emissions_0b1a.25 fcd_0b1a.25</t>
  </si>
  <si>
    <t>vehroute_0b1a.26 tripinfo_0b1a.26 emissions_0b1a.26 fcd_0b1a.26</t>
  </si>
  <si>
    <t>vehroute_20d1a.1 tripinfo_20d1a.1 emissions_20d1a.1 fcd_20d1a.1</t>
  </si>
  <si>
    <t>vehroute_a33b1c.4 tripinfo_a33b1c.4 emissions_a33b1c.4 fcd_a33b1c.4</t>
  </si>
  <si>
    <t>vehroute_59b1.16 tripinfo_59b1.16 emissions_59b1.16 fcd_59b1.16</t>
  </si>
  <si>
    <t>vehroute_0g2.4 tripinfo_0g2.4 emissions_0g2.4 fcd_0g2.4</t>
  </si>
  <si>
    <t>vehroute_19a1 tripinfo_19a1 emissions_19a1 fcd_19a1</t>
  </si>
  <si>
    <t>vehroute_28g2 tripinfo_28g2 emissions_28g2 fcd_28g2</t>
  </si>
  <si>
    <t>vehroute_a23b1c.8 tripinfo_a23b1c.8 emissions_a23b1c.8 fcd_a23b1c.8</t>
  </si>
  <si>
    <t>vehroute_58b1a.71 tripinfo_58b1a.71 emissions_58b1a.71 fcd_58b1a.71</t>
  </si>
  <si>
    <t>vehroute_a23b1a.33 tripinfo_a23b1a.33 emissions_a23b1a.33 fcd_a23b1a.33</t>
  </si>
  <si>
    <t>vehroute_24c2 tripinfo_24c2 emissions_24c2 fcd_24c2</t>
  </si>
  <si>
    <t>vehroute_32b1c.4 tripinfo_32b1c.4 emissions_32b1c.4 fcd_32b1c.4</t>
  </si>
  <si>
    <t>vehroute_24e1c.5 tripinfo_24e1c.5 emissions_24e1c.5 fcd_24e1c.5</t>
  </si>
  <si>
    <t>vehroute_0b1a.28 tripinfo_0b1a.28 emissions_0b1a.28 fcd_0b1a.28</t>
  </si>
  <si>
    <t>vehroute_58b1a.69 tripinfo_58b1a.69 emissions_58b1a.69 fcd_58b1a.69</t>
  </si>
  <si>
    <t>vehroute_59b1.17 tripinfo_59b1.17 emissions_59b1.17 fcd_59b1.17</t>
  </si>
  <si>
    <t>vehroute_a23b1a.32 tripinfo_a23b1a.32 emissions_a23b1a.32 fcd_a23b1a.32</t>
  </si>
  <si>
    <t>vehroute_8b1a.25 tripinfo_8b1a.25 emissions_8b1a.25 fcd_8b1a.25</t>
  </si>
  <si>
    <t>vehroute_33b1a.10 tripinfo_33b1a.10 emissions_33b1a.10 fcd_33b1a.10</t>
  </si>
  <si>
    <t>vehroute_8b1a.26 tripinfo_8b1a.26 emissions_8b1a.26 fcd_8b1a.26</t>
  </si>
  <si>
    <t>vehroute_a33b1a.37 tripinfo_a33b1a.37 emissions_a33b1a.37 fcd_a33b1a.37</t>
  </si>
  <si>
    <t>vehroute_8b1a.27 tripinfo_8b1a.27 emissions_8b1a.27 fcd_8b1a.27</t>
  </si>
  <si>
    <t>vehroute_42e1 tripinfo_42e1 emissions_42e1 fcd_42e1</t>
  </si>
  <si>
    <t>vehroute_a37b1a.32 tripinfo_a37b1a.32 emissions_a37b1a.32 fcd_a37b1a.32</t>
  </si>
  <si>
    <t>vehroute_36b1a.3 tripinfo_36b1a.3 emissions_36b1a.3 fcd_36b1a.3</t>
  </si>
  <si>
    <t>vehroute_8a1.1 tripinfo_8a1.1 emissions_8a1.1 fcd_8a1.1</t>
  </si>
  <si>
    <t>vehroute_18d1a.2 tripinfo_18d1a.2 emissions_18d1a.2 fcd_18d1a.2</t>
  </si>
  <si>
    <t>vehroute_a33b1a.38 tripinfo_a33b1a.38 emissions_a33b1a.38 fcd_a33b1a.38</t>
  </si>
  <si>
    <t>vehroute_13b1 tripinfo_13b1 emissions_13b1 fcd_13b1</t>
  </si>
  <si>
    <t>vehroute_a37e1b.13 tripinfo_a37e1b.13 emissions_a37e1b.13 fcd_a37e1b.13</t>
  </si>
  <si>
    <t>vehroute_56e1c.3 tripinfo_56e1c.3 emissions_56e1c.3 fcd_56e1c.3</t>
  </si>
  <si>
    <t>vehroute_56a2 tripinfo_56a2 emissions_56a2 fcd_56a2</t>
  </si>
  <si>
    <t>vehroute_56g1 tripinfo_56g1 emissions_56g1 fcd_56g1</t>
  </si>
  <si>
    <t>vehroute_a23b1a.34 tripinfo_a23b1a.34 emissions_a23b1a.34 fcd_a23b1a.34</t>
  </si>
  <si>
    <t>vehroute_29b1b.8 tripinfo_29b1b.8 emissions_29b1b.8 fcd_29b1b.8</t>
  </si>
  <si>
    <t>vehroute_a37b1a.31 tripinfo_a37b1a.31 emissions_a37b1a.31 fcd_a37b1a.31</t>
  </si>
  <si>
    <t>vehroute_29b1b.10 tripinfo_29b1b.10 emissions_29b1b.10 fcd_29b1b.10</t>
  </si>
  <si>
    <t>vehroute_a33e1a.4 tripinfo_a33e1a.4 emissions_a33e1a.4 fcd_a33e1a.4</t>
  </si>
  <si>
    <t>vehroute_32d1a.2 tripinfo_32d1a.2 emissions_32d1a.2 fcd_32d1a.2</t>
  </si>
  <si>
    <t>vehroute_15a2 tripinfo_15a2 emissions_15a2 fcd_15a2</t>
  </si>
  <si>
    <t>vehroute_20b1a.7 tripinfo_20b1a.7 emissions_20b1a.7 fcd_20b1a.7</t>
  </si>
  <si>
    <t>vehroute_a33d1a.2 tripinfo_a33d1a.2 emissions_a33d1a.2 fcd_a33d1a.2</t>
  </si>
  <si>
    <t>vehroute_a33b1a.39 tripinfo_a33b1a.39 emissions_a33b1a.39 fcd_a33b1a.39</t>
  </si>
  <si>
    <t>vehroute_20e1c.2 tripinfo_20e1c.2 emissions_20e1c.2 fcd_20e1c.2</t>
  </si>
  <si>
    <t>vehroute_32b1c.3 tripinfo_32b1c.3 emissions_32b1c.3 fcd_32b1c.3</t>
  </si>
  <si>
    <t>vehroute_51b1a.3 tripinfo_51b1a.3 emissions_51b1a.3 fcd_51b1a.3</t>
  </si>
  <si>
    <t>vehroute_29b1b.11 tripinfo_29b1b.11 emissions_29b1b.11 fcd_29b1b.11</t>
  </si>
  <si>
    <t>vehroute_58b1a.72 tripinfo_58b1a.72 emissions_58b1a.72 fcd_58b1a.72</t>
  </si>
  <si>
    <t>vehroute_58b1a.73 tripinfo_58b1a.73 emissions_58b1a.73 fcd_58b1a.73</t>
  </si>
  <si>
    <t>vehroute_22b1a.6 tripinfo_22b1a.6 emissions_22b1a.6 fcd_22b1a.6</t>
  </si>
  <si>
    <t>vehroute_58b1a.74 tripinfo_58b1a.74 emissions_58b1a.74 fcd_58b1a.74</t>
  </si>
  <si>
    <t>vehroute_26a2 tripinfo_26a2 emissions_26a2 fcd_26a2</t>
  </si>
  <si>
    <t>vehroute_39b1a.5 tripinfo_39b1a.5 emissions_39b1a.5 fcd_39b1a.5</t>
  </si>
  <si>
    <t>vehroute_59e1b.5 tripinfo_59e1b.5 emissions_59e1b.5 fcd_59e1b.5</t>
  </si>
  <si>
    <t>vehroute_a37e1b.14 tripinfo_a37e1b.14 emissions_a37e1b.14 fcd_a37e1b.14</t>
  </si>
  <si>
    <t>vehroute_11a1a.2 tripinfo_11a1a.2 emissions_11a1a.2 fcd_11a1a.2</t>
  </si>
  <si>
    <t>vehroute_9d1 tripinfo_9d1 emissions_9d1 fcd_9d1</t>
  </si>
  <si>
    <t>vehroute_a23d1a.4 tripinfo_a23d1a.4 emissions_a23d1a.4 fcd_a23d1a.4</t>
  </si>
  <si>
    <t>vehroute_41b1a.4 tripinfo_41b1a.4 emissions_41b1a.4 fcd_41b1a.4</t>
  </si>
  <si>
    <t>vehroute_37d1a.1 tripinfo_37d1a.1 emissions_37d1a.1 fcd_37d1a.1</t>
  </si>
  <si>
    <t>vehroute_51e1b.2 tripinfo_51e1b.2 emissions_51e1b.2 fcd_51e1b.2</t>
  </si>
  <si>
    <t>vehroute_a23e1a.9 tripinfo_a23e1a.9 emissions_a23e1a.9 fcd_a23e1a.9</t>
  </si>
  <si>
    <t>vehroute_a23e1c.3 tripinfo_a23e1c.3 emissions_a23e1c.3 fcd_a23e1c.3</t>
  </si>
  <si>
    <t>vehroute_9e1a.3 tripinfo_9e1a.3 emissions_9e1a.3 fcd_9e1a.3</t>
  </si>
  <si>
    <t>vehroute_58b1a.75 tripinfo_58b1a.75 emissions_58b1a.75 fcd_58b1a.75</t>
  </si>
  <si>
    <t>vehroute_33b1c.3 tripinfo_33b1c.3 emissions_33b1c.3 fcd_33b1c.3</t>
  </si>
  <si>
    <t>vehroute_59b2.2 tripinfo_59b2.2 emissions_59b2.2 fcd_59b2.2</t>
  </si>
  <si>
    <t>vehroute_20e1a.6 tripinfo_20e1a.6 emissions_20e1a.6 fcd_20e1a.6</t>
  </si>
  <si>
    <t>vehroute_41e1 tripinfo_41e1 emissions_41e1 fcd_41e1</t>
  </si>
  <si>
    <t>vehroute_32b1a.16 tripinfo_32b1a.16 emissions_32b1a.16 fcd_32b1a.16</t>
  </si>
  <si>
    <t>vehroute_58b1a.76 tripinfo_58b1a.76 emissions_58b1a.76 fcd_58b1a.76</t>
  </si>
  <si>
    <t>vehroute_1b1a.17 tripinfo_1b1a.17 emissions_1b1a.17 fcd_1b1a.17</t>
  </si>
  <si>
    <t>vehroute_24e1c.6 tripinfo_24e1c.6 emissions_24e1c.6 fcd_24e1c.6</t>
  </si>
  <si>
    <t>vehroute_32b1a.18 tripinfo_32b1a.18 emissions_32b1a.18 fcd_32b1a.18</t>
  </si>
  <si>
    <t>vehroute_59e1b.4 tripinfo_59e1b.4 emissions_59e1b.4 fcd_59e1b.4</t>
  </si>
  <si>
    <t>vehroute_1b1a.20 tripinfo_1b1a.20 emissions_1b1a.20 fcd_1b1a.20</t>
  </si>
  <si>
    <t>vehroute_32b1a.19 tripinfo_32b1a.19 emissions_32b1a.19 fcd_32b1a.19</t>
  </si>
  <si>
    <t>vehroute_18e1c.7 tripinfo_18e1c.7 emissions_18e1c.7 fcd_18e1c.7</t>
  </si>
  <si>
    <t>vehroute_9b1a.11 tripinfo_9b1a.11 emissions_9b1a.11 fcd_9b1a.11</t>
  </si>
  <si>
    <t>vehroute_24b1e1.11 tripinfo_24b1e1.11 emissions_24b1e1.11 fcd_24b1e1.11</t>
  </si>
  <si>
    <t>vehroute_a37e1e.3 tripinfo_a37e1e.3 emissions_a37e1e.3 fcd_a37e1e.3</t>
  </si>
  <si>
    <t>vehroute_8b1c.8 tripinfo_8b1c.8 emissions_8b1c.8 fcd_8b1c.8</t>
  </si>
  <si>
    <t>vehroute_a23b1c.9 tripinfo_a23b1c.9 emissions_a23b1c.9 fcd_a23b1c.9</t>
  </si>
  <si>
    <t>vehroute_a23b1a.35 tripinfo_a23b1a.35 emissions_a23b1a.35 fcd_a23b1a.35</t>
  </si>
  <si>
    <t>vehroute_9b1b.3 tripinfo_9b1b.3 emissions_9b1b.3 fcd_9b1b.3</t>
  </si>
  <si>
    <t>vehroute_20g1 tripinfo_20g1 emissions_20g1 fcd_20g1</t>
  </si>
  <si>
    <t>vehroute_57b1a.8 tripinfo_57b1a.8 emissions_57b1a.8 fcd_57b1a.8</t>
  </si>
  <si>
    <t>vehroute_a33b1c.5 tripinfo_a33b1c.5 emissions_a33b1c.5 fcd_a33b1c.5</t>
  </si>
  <si>
    <t>vehroute_a37b1a.34 tripinfo_a37b1a.34 emissions_a37b1a.34 fcd_a37b1a.34</t>
  </si>
  <si>
    <t>vehroute_a28a1a.2 tripinfo_a28a1a.2 emissions_a28a1a.2 fcd_a28a1a.2</t>
  </si>
  <si>
    <t>vehroute_a37b1a.33 tripinfo_a37b1a.33 emissions_a37b1a.33 fcd_a37b1a.33</t>
  </si>
  <si>
    <t>vehroute_23d2 tripinfo_23d2 emissions_23d2 fcd_23d2</t>
  </si>
  <si>
    <t>vehroute_57b1a.7 tripinfo_57b1a.7 emissions_57b1a.7 fcd_57b1a.7</t>
  </si>
  <si>
    <t>vehroute_18b1a.15 tripinfo_18b1a.15 emissions_18b1a.15 fcd_18b1a.15</t>
  </si>
  <si>
    <t>vehroute_a33b1a.40 tripinfo_a33b1a.40 emissions_a33b1a.40 fcd_a33b1a.40</t>
  </si>
  <si>
    <t>vehroute_23e1a.4 tripinfo_23e1a.4 emissions_23e1a.4 fcd_23e1a.4</t>
  </si>
  <si>
    <t>vehroute_18b1a.16 tripinfo_18b1a.16 emissions_18b1a.16 fcd_18b1a.16</t>
  </si>
  <si>
    <t>vehroute_15b1a.7 tripinfo_15b1a.7 emissions_15b1a.7 fcd_15b1a.7</t>
  </si>
  <si>
    <t>vehroute_22a1a.2 tripinfo_22a1a.2 emissions_22a1a.2 fcd_22a1a.2</t>
  </si>
  <si>
    <t>vehroute_11b1a.9 tripinfo_11b1a.9 emissions_11b1a.9 fcd_11b1a.9</t>
  </si>
  <si>
    <t>vehroute_38d1a.1 tripinfo_38d1a.1 emissions_38d1a.1 fcd_38d1a.1</t>
  </si>
  <si>
    <t>vehroute_a28b1a.24 tripinfo_a28b1a.24 emissions_a28b1a.24 fcd_a28b1a.24</t>
  </si>
  <si>
    <t>vehroute_3b1a.4 tripinfo_3b1a.4 emissions_3b1a.4 fcd_3b1a.4</t>
  </si>
  <si>
    <t>vehroute_31b1a.3 tripinfo_31b1a.3 emissions_31b1a.3 fcd_31b1a.3</t>
  </si>
  <si>
    <t>vehroute_33g2 tripinfo_33g2 emissions_33g2 fcd_33g2</t>
  </si>
  <si>
    <t>vehroute_1b1a.18 tripinfo_1b1a.18 emissions_1b1a.18 fcd_1b1a.18</t>
  </si>
  <si>
    <t>vehroute_a28e1a.5 tripinfo_a28e1a.5 emissions_a28e1a.5 fcd_a28e1a.5</t>
  </si>
  <si>
    <t>vehroute_a33b1a.41 tripinfo_a33b1a.41 emissions_a33b1a.41 fcd_a33b1a.41</t>
  </si>
  <si>
    <t>vehroute_a23b1a.36 tripinfo_a23b1a.36 emissions_a23b1a.36 fcd_a23b1a.36</t>
  </si>
  <si>
    <t>vehroute_34b1a.7 tripinfo_34b1a.7 emissions_34b1a.7 fcd_34b1a.7</t>
  </si>
  <si>
    <t>vehroute_16b1a.3 tripinfo_16b1a.3 emissions_16b1a.3 fcd_16b1a.3</t>
  </si>
  <si>
    <t>vehroute_20b1a.8 tripinfo_20b1a.8 emissions_20b1a.8 fcd_20b1a.8</t>
  </si>
  <si>
    <t>vehroute_a23a1a.2 tripinfo_a23a1a.2 emissions_a23a1a.2 fcd_a23a1a.2</t>
  </si>
  <si>
    <t>vehroute_56b1a.13 tripinfo_56b1a.13 emissions_56b1a.13 fcd_56b1a.13</t>
  </si>
  <si>
    <t>vehroute_27b1a.6 tripinfo_27b1a.6 emissions_27b1a.6 fcd_27b1a.6</t>
  </si>
  <si>
    <t>vehroute_58b1a.77 tripinfo_58b1a.77 emissions_58b1a.77 fcd_58b1a.77</t>
  </si>
  <si>
    <t>vehroute_26b1a.8 tripinfo_26b1a.8 emissions_26b1a.8 fcd_26b1a.8</t>
  </si>
  <si>
    <t>vehroute_58b1a.78 tripinfo_58b1a.78 emissions_58b1a.78 fcd_58b1a.78</t>
  </si>
  <si>
    <t>vehroute_a23g1 tripinfo_a23g1 emissions_a23g1 fcd_a23g1</t>
  </si>
  <si>
    <t>vehroute_24a1a.1 tripinfo_24a1a.1 emissions_24a1a.1 fcd_24a1a.1</t>
  </si>
  <si>
    <t>vehroute_22e1a.2 tripinfo_22e1a.2 emissions_22e1a.2 fcd_22e1a.2</t>
  </si>
  <si>
    <t>vehroute_8b1a.29 tripinfo_8b1a.29 emissions_8b1a.29 fcd_8b1a.29</t>
  </si>
  <si>
    <t>vehroute_28b1a.9 tripinfo_28b1a.9 emissions_28b1a.9 fcd_28b1a.9</t>
  </si>
  <si>
    <t>vehroute_0e1.7 tripinfo_0e1.7 emissions_0e1.7 fcd_0e1.7</t>
  </si>
  <si>
    <t>vehroute_0b1a.30 tripinfo_0b1a.30 emissions_0b1a.30 fcd_0b1a.30</t>
  </si>
  <si>
    <t>vehroute_33b1a.11 tripinfo_33b1a.11 emissions_33b1a.11 fcd_33b1a.11</t>
  </si>
  <si>
    <t>vehroute_12b1d.2 tripinfo_12b1d.2 emissions_12b1d.2 fcd_12b1d.2</t>
  </si>
  <si>
    <t>vehroute_45b1a.5 tripinfo_45b1a.5 emissions_45b1a.5 fcd_45b1a.5</t>
  </si>
  <si>
    <t>vehroute_19e1b.3 tripinfo_19e1b.3 emissions_19e1b.3 fcd_19e1b.3</t>
  </si>
  <si>
    <t>vehroute_9b1a.12 tripinfo_9b1a.12 emissions_9b1a.12 fcd_9b1a.12</t>
  </si>
  <si>
    <t>vehroute_33b1a.12 tripinfo_33b1a.12 emissions_33b1a.12 fcd_33b1a.12</t>
  </si>
  <si>
    <t>vehroute_59b1.19 tripinfo_59b1.19 emissions_59b1.19 fcd_59b1.19</t>
  </si>
  <si>
    <t>vehroute_15g1 tripinfo_15g1 emissions_15g1 fcd_15g1</t>
  </si>
  <si>
    <t>vehroute_58b1a.79 tripinfo_58b1a.79 emissions_58b1a.79 fcd_58b1a.79</t>
  </si>
  <si>
    <t>vehroute_40b1a.6 tripinfo_40b1a.6 emissions_40b1a.6 fcd_40b1a.6</t>
  </si>
  <si>
    <t>vehroute_59b1.18 tripinfo_59b1.18 emissions_59b1.18 fcd_59b1.18</t>
  </si>
  <si>
    <t>vehroute_13e1a.1 tripinfo_13e1a.1 emissions_13e1a.1 fcd_13e1a.1</t>
  </si>
  <si>
    <t>vehroute_58b1a.80 tripinfo_58b1a.80 emissions_58b1a.80 fcd_58b1a.80</t>
  </si>
  <si>
    <t>vehroute_37b1a.8 tripinfo_37b1a.8 emissions_37b1a.8 fcd_37b1a.8</t>
  </si>
  <si>
    <t>vehroute_10b1a.6 tripinfo_10b1a.6 emissions_10b1a.6 fcd_10b1a.6</t>
  </si>
  <si>
    <t>vehroute_23b1c.3 tripinfo_23b1c.3 emissions_23b1c.3 fcd_23b1c.3</t>
  </si>
  <si>
    <t>vehroute_0b1a.27 tripinfo_0b1a.27 emissions_0b1a.27 fcd_0b1a.27</t>
  </si>
  <si>
    <t>vehroute_17b1d.4 tripinfo_17b1d.4 emissions_17b1d.4 fcd_17b1d.4</t>
  </si>
  <si>
    <t>vehroute_0b1c.5 tripinfo_0b1c.5 emissions_0b1c.5 fcd_0b1c.5</t>
  </si>
  <si>
    <t>vehroute_8d1.4 tripinfo_8d1.4 emissions_8d1.4 fcd_8d1.4</t>
  </si>
  <si>
    <t>vehroute_a28b1a.25 tripinfo_a28b1a.25 emissions_a28b1a.25 fcd_a28b1a.25</t>
  </si>
  <si>
    <t>vehroute_19d1a.1 tripinfo_19d1a.1 emissions_19d1a.1 fcd_19d1a.1</t>
  </si>
  <si>
    <t>vehroute_33e1a.5 tripinfo_33e1a.5 emissions_33e1a.5 fcd_33e1a.5</t>
  </si>
  <si>
    <t>vehroute_a28b1c.6 tripinfo_a28b1c.6 emissions_a28b1c.6 fcd_a28b1c.6</t>
  </si>
  <si>
    <t>vehroute_a33b1a.42 tripinfo_a33b1a.42 emissions_a33b1a.42 fcd_a33b1a.42</t>
  </si>
  <si>
    <t>vehroute_3e2 tripinfo_3e2 emissions_3e2 fcd_3e2</t>
  </si>
  <si>
    <t>vehroute_29b1d.2 tripinfo_29b1d.2 emissions_29b1d.2 fcd_29b1d.2</t>
  </si>
  <si>
    <t>vehroute_16e1a.2 tripinfo_16e1a.2 emissions_16e1a.2 fcd_16e1a.2</t>
  </si>
  <si>
    <t>vehroute_1b1a.19 tripinfo_1b1a.19 emissions_1b1a.19 fcd_1b1a.19</t>
  </si>
  <si>
    <t>vehroute_42b1a.2 tripinfo_42b1a.2 emissions_42b1a.2 fcd_42b1a.2</t>
  </si>
  <si>
    <t>vehroute_45c1 tripinfo_45c1 emissions_45c1 fcd_45c1</t>
  </si>
  <si>
    <t>vehroute_a23e1a.10 tripinfo_a23e1a.10 emissions_a23e1a.10 fcd_a23e1a.10</t>
  </si>
  <si>
    <t>vehroute_34e1 tripinfo_34e1 emissions_34e1 fcd_34e1</t>
  </si>
  <si>
    <t>vehroute_42b1a.5 tripinfo_42b1a.5 emissions_42b1a.5 fcd_42b1a.5</t>
  </si>
  <si>
    <t>vehroute_45e1b.2 tripinfo_45e1b.2 emissions_45e1b.2 fcd_45e1b.2</t>
  </si>
  <si>
    <t>vehroute_32a1a.9 tripinfo_32a1a.9 emissions_32a1a.9 fcd_32a1a.9</t>
  </si>
  <si>
    <t>vehroute_8e1.6 tripinfo_8e1.6 emissions_8e1.6 fcd_8e1.6</t>
  </si>
  <si>
    <t>vehroute_42b1a.4 tripinfo_42b1a.4 emissions_42b1a.4 fcd_42b1a.4</t>
  </si>
  <si>
    <t>vehroute_a28b1a.26 tripinfo_a28b1a.26 emissions_a28b1a.26 fcd_a28b1a.26</t>
  </si>
  <si>
    <t>vehroute_58b1a.81 tripinfo_58b1a.81 emissions_58b1a.81 fcd_58b1a.81</t>
  </si>
  <si>
    <t>vehroute_8e1.7 tripinfo_8e1.7 emissions_8e1.7 fcd_8e1.7</t>
  </si>
  <si>
    <t>vehroute_39b1a.6 tripinfo_39b1a.6 emissions_39b1a.6 fcd_39b1a.6</t>
  </si>
  <si>
    <t>vehroute_15e1.5 tripinfo_15e1.5 emissions_15e1.5 fcd_15e1.5</t>
  </si>
  <si>
    <t>vehroute_49b1a.4 tripinfo_49b1a.4 emissions_49b1a.4 fcd_49b1a.4</t>
  </si>
  <si>
    <t>vehroute_10e1a.5 tripinfo_10e1a.5 emissions_10e1a.5 fcd_10e1a.5</t>
  </si>
  <si>
    <t>vehroute_1b1c.5 tripinfo_1b1c.5 emissions_1b1c.5 fcd_1b1c.5</t>
  </si>
  <si>
    <t>vehroute_24b1e1.12 tripinfo_24b1e1.12 emissions_24b1e1.12 fcd_24b1e1.12</t>
  </si>
  <si>
    <t>vehroute_32b1a.21 tripinfo_32b1a.21 emissions_32b1a.21 fcd_32b1a.21</t>
  </si>
  <si>
    <t>vehroute_17e1a.3 tripinfo_17e1a.3 emissions_17e1a.3 fcd_17e1a.3</t>
  </si>
  <si>
    <t>vehroute_a23b1a.37 tripinfo_a23b1a.37 emissions_a23b1a.37 fcd_a23b1a.37</t>
  </si>
  <si>
    <t>vehroute_8b1c.9 tripinfo_8b1c.9 emissions_8b1c.9 fcd_8b1c.9</t>
  </si>
  <si>
    <t>vehroute_a23b1a.38 tripinfo_a23b1a.38 emissions_a23b1a.38 fcd_a23b1a.38</t>
  </si>
  <si>
    <t>vehroute_8b1a.28 tripinfo_8b1a.28 emissions_8b1a.28 fcd_8b1a.28</t>
  </si>
  <si>
    <t>vehroute_59c1 tripinfo_59c1 emissions_59c1 fcd_59c1</t>
  </si>
  <si>
    <t>vehroute_a37c1 tripinfo_a37c1 emissions_a37c1 fcd_a37c1</t>
  </si>
  <si>
    <t>vehroute_a33b1a.43 tripinfo_a33b1a.43 emissions_a33b1a.43 fcd_a33b1a.43</t>
  </si>
  <si>
    <t>vehroute_11b1a.10 tripinfo_11b1a.10 emissions_11b1a.10 fcd_11b1a.10</t>
  </si>
  <si>
    <t>vehroute_18d1a.3 tripinfo_18d1a.3 emissions_18d1a.3 fcd_18d1a.3</t>
  </si>
  <si>
    <t>vehroute_23b1a.9 tripinfo_23b1a.9 emissions_23b1a.9 fcd_23b1a.9</t>
  </si>
  <si>
    <t>vehroute_18g1c.2 tripinfo_18g1c.2 emissions_18g1c.2 fcd_18g1c.2</t>
  </si>
  <si>
    <t>vehroute_a33b1a.44 tripinfo_a33b1a.44 emissions_a33b1a.44 fcd_a33b1a.44</t>
  </si>
  <si>
    <t>vehroute_4b1a.4 tripinfo_4b1a.4 emissions_4b1a.4 fcd_4b1a.4</t>
  </si>
  <si>
    <t>vehroute_28e1a.2 tripinfo_28e1a.2 emissions_28e1a.2 fcd_28e1a.2</t>
  </si>
  <si>
    <t>vehroute_23b1a.10 tripinfo_23b1a.10 emissions_23b1a.10 fcd_23b1a.10</t>
  </si>
  <si>
    <t>vehroute_58b1a.83 tripinfo_58b1a.83 emissions_58b1a.83 fcd_58b1a.83</t>
  </si>
  <si>
    <t>vehroute_a37b1a.35 tripinfo_a37b1a.35 emissions_a37b1a.35 fcd_a37b1a.35</t>
  </si>
  <si>
    <t>vehroute_58b1a.84 tripinfo_58b1a.84 emissions_58b1a.84 fcd_58b1a.84</t>
  </si>
  <si>
    <t>vehroute_2b1a.15 tripinfo_2b1a.15 emissions_2b1a.15 fcd_2b1a.15</t>
  </si>
  <si>
    <t>vehroute_a37b1c.6 tripinfo_a37b1c.6 emissions_a37b1c.6 fcd_a37b1c.6</t>
  </si>
  <si>
    <t>vehroute_a37b1a.36 tripinfo_a37b1a.36 emissions_a37b1a.36 fcd_a37b1a.36</t>
  </si>
  <si>
    <t>vehroute_11c1 tripinfo_11c1 emissions_11c1 fcd_11c1</t>
  </si>
  <si>
    <t>vehroute_a28b1a.27 tripinfo_a28b1a.27 emissions_a28b1a.27 fcd_a28b1a.27</t>
  </si>
  <si>
    <t>vehroute_36d1 tripinfo_36d1 emissions_36d1 fcd_36d1</t>
  </si>
  <si>
    <t>vehroute_0b1a.31 tripinfo_0b1a.31 emissions_0b1a.31 fcd_0b1a.31</t>
  </si>
  <si>
    <t>vehroute_0b1a.32 tripinfo_0b1a.32 emissions_0b1a.32 fcd_0b1a.32</t>
  </si>
  <si>
    <t>vehroute_4g2 tripinfo_4g2 emissions_4g2 fcd_4g2</t>
  </si>
  <si>
    <t>vehroute_32b1a.20 tripinfo_32b1a.20 emissions_32b1a.20 fcd_32b1a.20</t>
  </si>
  <si>
    <t>vehroute_a37d1a.6 tripinfo_a37d1a.6 emissions_a37d1a.6 fcd_a37d1a.6</t>
  </si>
  <si>
    <t>vehroute_a37e1b.15 tripinfo_a37e1b.15 emissions_a37e1b.15 fcd_a37e1b.15</t>
  </si>
  <si>
    <t>vehroute_58b1a.85 tripinfo_58b1a.85 emissions_58b1a.85 fcd_58b1a.85</t>
  </si>
  <si>
    <t>vehroute_24b1e3.2 tripinfo_24b1e3.2 emissions_24b1e3.2 fcd_24b1e3.2</t>
  </si>
  <si>
    <t>vehroute_23g1 tripinfo_23g1 emissions_23g1 fcd_23g1</t>
  </si>
  <si>
    <t>vehroute_1c2 tripinfo_1c2 emissions_1c2 fcd_1c2</t>
  </si>
  <si>
    <t>vehroute_48b1a.4 tripinfo_48b1a.4 emissions_48b1a.4 fcd_48b1a.4</t>
  </si>
  <si>
    <t>vehroute_33d1a.2 tripinfo_33d1a.2 emissions_33d1a.2 fcd_33d1a.2</t>
  </si>
  <si>
    <t>vehroute_41b1a.5 tripinfo_41b1a.5 emissions_41b1a.5 fcd_41b1a.5</t>
  </si>
  <si>
    <t>vehroute_58b1a.82 tripinfo_58b1a.82 emissions_58b1a.82 fcd_58b1a.82</t>
  </si>
  <si>
    <t>vehroute_9b1a.13 tripinfo_9b1a.13 emissions_9b1a.13 fcd_9b1a.13</t>
  </si>
  <si>
    <t>vehroute_8b1a.31 tripinfo_8b1a.31 emissions_8b1a.31 fcd_8b1a.31</t>
  </si>
  <si>
    <t>vehroute_0b1a.29 tripinfo_0b1a.29 emissions_0b1a.29 fcd_0b1a.29</t>
  </si>
  <si>
    <t>vehroute_a37b1a.37 tripinfo_a37b1a.37 emissions_a37b1a.37 fcd_a37b1a.37</t>
  </si>
  <si>
    <t>vehroute_a23c1c.2 tripinfo_a23c1c.2 emissions_a23c1c.2 fcd_a23c1c.2</t>
  </si>
  <si>
    <t>vehroute_46b1a.5 tripinfo_46b1a.5 emissions_46b1a.5 fcd_46b1a.5</t>
  </si>
  <si>
    <t>vehroute_3b1a.5 tripinfo_3b1a.5 emissions_3b1a.5 fcd_3b1a.5</t>
  </si>
  <si>
    <t>vehroute_58b1a.86 tripinfo_58b1a.86 emissions_58b1a.86 fcd_58b1a.86</t>
  </si>
  <si>
    <t>vehroute_34b1a.9 tripinfo_34b1a.9 emissions_34b1a.9 fcd_34b1a.9</t>
  </si>
  <si>
    <t>vehroute_a33b1c.6 tripinfo_a33b1c.6 emissions_a33b1c.6 fcd_a33b1c.6</t>
  </si>
  <si>
    <t>vehroute_a37b1a.38 tripinfo_a37b1a.38 emissions_a37b1a.38 fcd_a37b1a.38</t>
  </si>
  <si>
    <t>vehroute_46e1b.5 tripinfo_46e1b.5 emissions_46e1b.5 fcd_46e1b.5</t>
  </si>
  <si>
    <t>vehroute_a33b1a.45 tripinfo_a33b1a.45 emissions_a33b1a.45 fcd_a33b1a.45</t>
  </si>
  <si>
    <t>vehroute_26b1a.9 tripinfo_26b1a.9 emissions_26b1a.9 fcd_26b1a.9</t>
  </si>
  <si>
    <t>vehroute_34b1a.10 tripinfo_34b1a.10 emissions_34b1a.10 fcd_34b1a.10</t>
  </si>
  <si>
    <t>vehroute_21b1a.5 tripinfo_21b1a.5 emissions_21b1a.5 fcd_21b1a.5</t>
  </si>
  <si>
    <t>vehroute_a23b1a.39 tripinfo_a23b1a.39 emissions_a23b1a.39 fcd_a23b1a.39</t>
  </si>
  <si>
    <t>vehroute_2b1a.17 tripinfo_2b1a.17 emissions_2b1a.17 fcd_2b1a.17</t>
  </si>
  <si>
    <t>vehroute_15b1a.8 tripinfo_15b1a.8 emissions_15b1a.8 fcd_15b1a.8</t>
  </si>
  <si>
    <t>vehroute_56e1c.4 tripinfo_56e1c.4 emissions_56e1c.4 fcd_56e1c.4</t>
  </si>
  <si>
    <t>vehroute_8b1a.30 tripinfo_8b1a.30 emissions_8b1a.30 fcd_8b1a.30</t>
  </si>
  <si>
    <t>vehroute_59b1.20 tripinfo_59b1.20 emissions_59b1.20 fcd_59b1.20</t>
  </si>
  <si>
    <t>vehroute_8b1a.32 tripinfo_8b1a.32 emissions_8b1a.32 fcd_8b1a.32</t>
  </si>
  <si>
    <t>vehroute_27b1a.7 tripinfo_27b1a.7 emissions_27b1a.7 fcd_27b1a.7</t>
  </si>
  <si>
    <t>vehroute_54b1a.1 tripinfo_54b1a.1 emissions_54b1a.1 fcd_54b1a.1</t>
  </si>
  <si>
    <t>vehroute_11a1a.3 tripinfo_11a1a.3 emissions_11a1a.3 fcd_11a1a.3</t>
  </si>
  <si>
    <t>vehroute_9b1a.14 tripinfo_9b1a.14 emissions_9b1a.14 fcd_9b1a.14</t>
  </si>
  <si>
    <t>vehroute_9a1a.2 tripinfo_9a1a.2 emissions_9a1a.2 fcd_9a1a.2</t>
  </si>
  <si>
    <t>vehroute_37e1a.1 tripinfo_37e1a.1 emissions_37e1a.1 fcd_37e1a.1</t>
  </si>
  <si>
    <t>vehroute_16b1a.4 tripinfo_16b1a.4 emissions_16b1a.4 fcd_16b1a.4</t>
  </si>
  <si>
    <t>vehroute_a28g1.4 tripinfo_a28g1.4 emissions_a28g1.4 fcd_a28g1.4</t>
  </si>
  <si>
    <t>vehroute_19b1a.5 tripinfo_19b1a.5 emissions_19b1a.5 fcd_19b1a.5</t>
  </si>
  <si>
    <t>vehroute_a33e1a.5 tripinfo_a33e1a.5 emissions_a33e1a.5 fcd_a33e1a.5</t>
  </si>
  <si>
    <t>vehroute_36b1a.4 tripinfo_36b1a.4 emissions_36b1a.4 fcd_36b1a.4</t>
  </si>
  <si>
    <t>vehroute_a28d3 tripinfo_a28d3 emissions_a28d3 fcd_a28d3</t>
  </si>
  <si>
    <t>vehroute_57b1a.10 tripinfo_57b1a.10 emissions_57b1a.10 fcd_57b1a.10</t>
  </si>
  <si>
    <t>vehroute_42b1a.6 tripinfo_42b1a.6 emissions_42b1a.6 fcd_42b1a.6</t>
  </si>
  <si>
    <t>vehroute_32e1a.9 tripinfo_32e1a.9 emissions_32e1a.9 fcd_32e1a.9</t>
  </si>
  <si>
    <t>vehroute_a23b1c.10 tripinfo_a23b1c.10 emissions_a23b1c.10 fcd_a23b1c.10</t>
  </si>
  <si>
    <t>vehroute_58b1a.88 tripinfo_58b1a.88 emissions_58b1a.88 fcd_58b1a.88</t>
  </si>
  <si>
    <t>vehroute_48e1b.1 tripinfo_48e1b.1 emissions_48e1b.1 fcd_48e1b.1</t>
  </si>
  <si>
    <t>vehroute_32e1a.10 tripinfo_32e1a.10 emissions_32e1a.10 fcd_32e1a.10</t>
  </si>
  <si>
    <t>vehroute_20b1c.3 tripinfo_20b1c.3 emissions_20b1c.3 fcd_20b1c.3</t>
  </si>
  <si>
    <t>vehroute_47b1a.2 tripinfo_47b1a.2 emissions_47b1a.2 fcd_47b1a.2</t>
  </si>
  <si>
    <t>vehroute_32a1a.10 tripinfo_32a1a.10 emissions_32a1a.10 fcd_32a1a.10</t>
  </si>
  <si>
    <t>vehroute_a23d1a.5 tripinfo_a23d1a.5 emissions_a23d1a.5 fcd_a23d1a.5</t>
  </si>
  <si>
    <t>vehroute_a28b1a.28 tripinfo_a28b1a.28 emissions_a28b1a.28 fcd_a28b1a.28</t>
  </si>
  <si>
    <t>vehroute_1b1a.21 tripinfo_1b1a.21 emissions_1b1a.21 fcd_1b1a.21</t>
  </si>
  <si>
    <t>vehroute_1d1.2 tripinfo_1d1.2 emissions_1d1.2 fcd_1d1.2</t>
  </si>
  <si>
    <t>vehroute_1g2 tripinfo_1g2 emissions_1g2 fcd_1g2</t>
  </si>
  <si>
    <t>vehroute_a28b1a.29 tripinfo_a28b1a.29 emissions_a28b1a.29 fcd_a28b1a.29</t>
  </si>
  <si>
    <t>vehroute_a23e1a.11 tripinfo_a23e1a.11 emissions_a23e1a.11 fcd_a23e1a.11</t>
  </si>
  <si>
    <t>vehroute_58b1a.87 tripinfo_58b1a.87 emissions_58b1a.87 fcd_58b1a.87</t>
  </si>
  <si>
    <t>vehroute_57b1a.11 tripinfo_57b1a.11 emissions_57b1a.11 fcd_57b1a.11</t>
  </si>
  <si>
    <t>vehroute_48b1a.5 tripinfo_48b1a.5 emissions_48b1a.5 fcd_48b1a.5</t>
  </si>
  <si>
    <t>vehroute_a23b1a.41 tripinfo_a23b1a.41 emissions_a23b1a.41 fcd_a23b1a.41</t>
  </si>
  <si>
    <t>vehroute_5b1a.5 tripinfo_5b1a.5 emissions_5b1a.5 fcd_5b1a.5</t>
  </si>
  <si>
    <t>vehroute_20e1a.7 tripinfo_20e1a.7 emissions_20e1a.7 fcd_20e1a.7</t>
  </si>
  <si>
    <t>vehroute_31b1a.4 tripinfo_31b1a.4 emissions_31b1a.4 fcd_31b1a.4</t>
  </si>
  <si>
    <t>vehroute_1b1a.22 tripinfo_1b1a.22 emissions_1b1a.22 fcd_1b1a.22</t>
  </si>
  <si>
    <t>vehroute_a28b1a.30 tripinfo_a28b1a.30 emissions_a28b1a.30 fcd_a28b1a.30</t>
  </si>
  <si>
    <t>vehroute_a33b1a.46 tripinfo_a33b1a.46 emissions_a33b1a.46 fcd_a33b1a.46</t>
  </si>
  <si>
    <t>vehroute_a28e1a.6 tripinfo_a28e1a.6 emissions_a28e1a.6 fcd_a28e1a.6</t>
  </si>
  <si>
    <t>vehroute_40b1a.7 tripinfo_40b1a.7 emissions_40b1a.7 fcd_40b1a.7</t>
  </si>
  <si>
    <t>vehroute_5b1a.4 tripinfo_5b1a.4 emissions_5b1a.4 fcd_5b1a.4</t>
  </si>
  <si>
    <t>vehroute_a23b1a.40 tripinfo_a23b1a.40 emissions_a23b1a.40 fcd_a23b1a.40</t>
  </si>
  <si>
    <t>vehroute_1f1 tripinfo_1f1 emissions_1f1 fcd_1f1</t>
  </si>
  <si>
    <t>vehroute_a33b1a.47 tripinfo_a33b1a.47 emissions_a33b1a.47 fcd_a33b1a.47</t>
  </si>
  <si>
    <t>vehroute_24b1e1.13 tripinfo_24b1e1.13 emissions_24b1e1.13 fcd_24b1e1.13</t>
  </si>
  <si>
    <t>vehroute_32a1a.11 tripinfo_32a1a.11 emissions_32a1a.11 fcd_32a1a.11</t>
  </si>
  <si>
    <t>vehroute_0b1a.24 tripinfo_0b1a.24 emissions_0b1a.24 fcd_0b1a.24</t>
  </si>
  <si>
    <t>vehroute_32b1a.23 tripinfo_32b1a.23 emissions_32b1a.23 fcd_32b1a.23</t>
  </si>
  <si>
    <t>vehroute_32e1a.11 tripinfo_32e1a.11 emissions_32e1a.11 fcd_32e1a.11</t>
  </si>
  <si>
    <t>vehroute_38b1a.8 tripinfo_38b1a.8 emissions_38b1a.8 fcd_38b1a.8</t>
  </si>
  <si>
    <t>vehroute_8e1.8 tripinfo_8e1.8 emissions_8e1.8 fcd_8e1.8</t>
  </si>
  <si>
    <t>vehroute_2g1 tripinfo_2g1 emissions_2g1 fcd_2g1</t>
  </si>
  <si>
    <t>vehroute_a28b1c.7 tripinfo_a28b1c.7 emissions_a28b1c.7 fcd_a28b1c.7</t>
  </si>
  <si>
    <t>vehroute_39b1a.7 tripinfo_39b1a.7 emissions_39b1a.7 fcd_39b1a.7</t>
  </si>
  <si>
    <t>vehroute_11e1a.3 tripinfo_11e1a.3 emissions_11e1a.3 fcd_11e1a.3</t>
  </si>
  <si>
    <t>vehroute_2e1.4 tripinfo_2e1.4 emissions_2e1.4 fcd_2e1.4</t>
  </si>
  <si>
    <t>vehroute_11e1a.4 tripinfo_11e1a.4 emissions_11e1a.4 fcd_11e1a.4</t>
  </si>
  <si>
    <t>vehroute_0b1a.33 tripinfo_0b1a.33 emissions_0b1a.33 fcd_0b1a.33</t>
  </si>
  <si>
    <t>vehroute_19e1b.4 tripinfo_19e1b.4 emissions_19e1b.4 fcd_19e1b.4</t>
  </si>
  <si>
    <t>vehroute_a37e1b.16 tripinfo_a37e1b.16 emissions_a37e1b.16 fcd_a37e1b.16</t>
  </si>
  <si>
    <t>vehroute_8b1c.10 tripinfo_8b1c.10 emissions_8b1c.10 fcd_8b1c.10</t>
  </si>
  <si>
    <t>vehroute_32b1a.22 tripinfo_32b1a.22 emissions_32b1a.22 fcd_32b1a.22</t>
  </si>
  <si>
    <t>vehroute_0e1.8 tripinfo_0e1.8 emissions_0e1.8 fcd_0e1.8</t>
  </si>
  <si>
    <t>vehroute_24g2 tripinfo_24g2 emissions_24g2 fcd_24g2</t>
  </si>
  <si>
    <t>vehroute_30b1a.4 tripinfo_30b1a.4 emissions_30b1a.4 fcd_30b1a.4</t>
  </si>
  <si>
    <t>vehroute_21e1c.1 tripinfo_21e1c.1 emissions_21e1c.1 fcd_21e1c.1</t>
  </si>
  <si>
    <t>vehroute_0d1.4 tripinfo_0d1.4 emissions_0d1.4 fcd_0d1.4</t>
  </si>
  <si>
    <t>vehroute_0b1a.34 tripinfo_0b1a.34 emissions_0b1a.34 fcd_0b1a.34</t>
  </si>
  <si>
    <t>vehroute_24e1c.7 tripinfo_24e1c.7 emissions_24e1c.7 fcd_24e1c.7</t>
  </si>
  <si>
    <t>vehroute_33e1a.6 tripinfo_33e1a.6 emissions_33e1a.6 fcd_33e1a.6</t>
  </si>
  <si>
    <t>vehroute_32d1a.3 tripinfo_32d1a.3 emissions_32d1a.3 fcd_32d1a.3</t>
  </si>
  <si>
    <t>vehroute_10b1a.7 tripinfo_10b1a.7 emissions_10b1a.7 fcd_10b1a.7</t>
  </si>
  <si>
    <t>vehroute_8b1a.33 tripinfo_8b1a.33 emissions_8b1a.33 fcd_8b1a.33</t>
  </si>
  <si>
    <t>vehroute_8b1a.34 tripinfo_8b1a.34 emissions_8b1a.34 fcd_8b1a.34</t>
  </si>
  <si>
    <t>vehroute_29b1b.12 tripinfo_29b1b.12 emissions_29b1b.12 fcd_29b1b.12</t>
  </si>
  <si>
    <t>vehroute_0b1a.35 tripinfo_0b1a.35 emissions_0b1a.35 fcd_0b1a.35</t>
  </si>
  <si>
    <t>vehroute_12e1a.2 tripinfo_12e1a.2 emissions_12e1a.2 fcd_12e1a.2</t>
  </si>
  <si>
    <t>vehroute_18b1a.17 tripinfo_18b1a.17 emissions_18b1a.17 fcd_18b1a.17</t>
  </si>
  <si>
    <t>vehroute_5e1a.1 tripinfo_5e1a.1 emissions_5e1a.1 fcd_5e1a.1</t>
  </si>
  <si>
    <t>vehroute_36e2.1 tripinfo_36e2.1 emissions_36e2.1 fcd_36e2.1</t>
  </si>
  <si>
    <t>vehroute_58b1a.90 tripinfo_58b1a.90 emissions_58b1a.90 fcd_58b1a.90</t>
  </si>
  <si>
    <t>vehroute_33b1a.13 tripinfo_33b1a.13 emissions_33b1a.13 fcd_33b1a.13</t>
  </si>
  <si>
    <t>vehroute_58b1a.91 tripinfo_58b1a.91 emissions_58b1a.91 fcd_58b1a.91</t>
  </si>
  <si>
    <t>vehroute_56b1a.16 tripinfo_56b1a.16 emissions_56b1a.16 fcd_56b1a.16</t>
  </si>
  <si>
    <t>vehroute_a23b1a.42 tripinfo_a23b1a.42 emissions_a23b1a.42 fcd_a23b1a.42</t>
  </si>
  <si>
    <t>vehroute_18e1d.4 tripinfo_18e1d.4 emissions_18e1d.4 fcd_18e1d.4</t>
  </si>
  <si>
    <t>vehroute_32a1a.12 tripinfo_32a1a.12 emissions_32a1a.12 fcd_32a1a.12</t>
  </si>
  <si>
    <t>vehroute_45d1a.3 tripinfo_45d1a.3 emissions_45d1a.3 fcd_45d1a.3</t>
  </si>
  <si>
    <t>vehroute_18b1a.18 tripinfo_18b1a.18 emissions_18b1a.18 fcd_18b1a.18</t>
  </si>
  <si>
    <t>vehroute_a33b1a.48 tripinfo_a33b1a.48 emissions_a33b1a.48 fcd_a33b1a.48</t>
  </si>
  <si>
    <t>vehroute_29g1a.2 tripinfo_29g1a.2 emissions_29g1a.2 fcd_29g1a.2</t>
  </si>
  <si>
    <t>vehroute_15e1.6 tripinfo_15e1.6 emissions_15e1.6 fcd_15e1.6</t>
  </si>
  <si>
    <t>vehroute_58b1a.92 tripinfo_58b1a.92 emissions_58b1a.92 fcd_58b1a.92</t>
  </si>
  <si>
    <t>vehroute_22b1a.7 tripinfo_22b1a.7 emissions_22b1a.7 fcd_22b1a.7</t>
  </si>
  <si>
    <t>vehroute_56b1a.17 tripinfo_56b1a.17 emissions_56b1a.17 fcd_56b1a.17</t>
  </si>
  <si>
    <t>vehroute_2b1a.16 tripinfo_2b1a.16 emissions_2b1a.16 fcd_2b1a.16</t>
  </si>
  <si>
    <t>vehroute_33b1a.14 tripinfo_33b1a.14 emissions_33b1a.14 fcd_33b1a.14</t>
  </si>
  <si>
    <t>vehroute_24b1e3.3 tripinfo_24b1e3.3 emissions_24b1e3.3 fcd_24b1e3.3</t>
  </si>
  <si>
    <t>vehroute_38e1a.2 tripinfo_38e1a.2 emissions_38e1a.2 fcd_38e1a.2</t>
  </si>
  <si>
    <t>vehroute_35e2 tripinfo_35e2 emissions_35e2 fcd_35e2</t>
  </si>
  <si>
    <t>vehroute_a37g1 tripinfo_a37g1 emissions_a37g1 fcd_a37g1</t>
  </si>
  <si>
    <t>vehroute_16d2 tripinfo_16d2 emissions_16d2 fcd_16d2</t>
  </si>
  <si>
    <t>vehroute_0b1a.36 tripinfo_0b1a.36 emissions_0b1a.36 fcd_0b1a.36</t>
  </si>
  <si>
    <t>vehroute_8b1a.35 tripinfo_8b1a.35 emissions_8b1a.35 fcd_8b1a.35</t>
  </si>
  <si>
    <t>vehroute_0b1e.3 tripinfo_0b1e.3 emissions_0b1e.3 fcd_0b1e.3</t>
  </si>
  <si>
    <t>vehroute_9b1b.4 tripinfo_9b1b.4 emissions_9b1b.4 fcd_9b1b.4</t>
  </si>
  <si>
    <t>vehroute_45b1a.6 tripinfo_45b1a.6 emissions_45b1a.6 fcd_45b1a.6</t>
  </si>
  <si>
    <t>vehroute_57e1b.3 tripinfo_57e1b.3 emissions_57e1b.3 fcd_57e1b.3</t>
  </si>
  <si>
    <t>vehroute_24d1a.2 tripinfo_24d1a.2 emissions_24d1a.2 fcd_24d1a.2</t>
  </si>
  <si>
    <t>vehroute_32b1c.5 tripinfo_32b1c.5 emissions_32b1c.5 fcd_32b1c.5</t>
  </si>
  <si>
    <t>vehroute_29b1b.13 tripinfo_29b1b.13 emissions_29b1b.13 fcd_29b1b.13</t>
  </si>
  <si>
    <t>vehroute_58b1a.93 tripinfo_58b1a.93 emissions_58b1a.93 fcd_58b1a.93</t>
  </si>
  <si>
    <t>vehroute_18e1c.8 tripinfo_18e1c.8 emissions_18e1c.8 fcd_18e1c.8</t>
  </si>
  <si>
    <t>vehroute_26g1 tripinfo_26g1 emissions_26g1 fcd_26g1</t>
  </si>
  <si>
    <t>vehroute_18e1c.10 tripinfo_18e1c.10 emissions_18e1c.10 fcd_18e1c.10</t>
  </si>
  <si>
    <t>vehroute_0b1a.37 tripinfo_0b1a.37 emissions_0b1a.37 fcd_0b1a.37</t>
  </si>
  <si>
    <t>vehroute_20b1a.9 tripinfo_20b1a.9 emissions_20b1a.9 fcd_20b1a.9</t>
  </si>
  <si>
    <t>vehroute_9b1a.15 tripinfo_9b1a.15 emissions_9b1a.15 fcd_9b1a.15</t>
  </si>
  <si>
    <t>vehroute_a33b1a.49 tripinfo_a33b1a.49 emissions_a33b1a.49 fcd_a33b1a.49</t>
  </si>
  <si>
    <t>vehroute_2b1a.18 tripinfo_2b1a.18 emissions_2b1a.18 fcd_2b1a.18</t>
  </si>
  <si>
    <t>vehroute_56b1a.15 tripinfo_56b1a.15 emissions_56b1a.15 fcd_56b1a.15</t>
  </si>
  <si>
    <t>vehroute_28b1a.10 tripinfo_28b1a.10 emissions_28b1a.10 fcd_28b1a.10</t>
  </si>
  <si>
    <t>vehroute_a23b1a.43 tripinfo_a23b1a.43 emissions_a23b1a.43 fcd_a23b1a.43</t>
  </si>
  <si>
    <t>vehroute_1b1a.24 tripinfo_1b1a.24 emissions_1b1a.24 fcd_1b1a.24</t>
  </si>
  <si>
    <t>vehroute_34b1a.11 tripinfo_34b1a.11 emissions_34b1a.11 fcd_34b1a.11</t>
  </si>
  <si>
    <t>vehroute_a37b1a.39 tripinfo_a37b1a.39 emissions_a37b1a.39 fcd_a37b1a.39</t>
  </si>
  <si>
    <t>vehroute_28b1a.11 tripinfo_28b1a.11 emissions_28b1a.11 fcd_28b1a.11</t>
  </si>
  <si>
    <t>vehroute_27b1a.8 tripinfo_27b1a.8 emissions_27b1a.8 fcd_27b1a.8</t>
  </si>
  <si>
    <t>vehroute_40d1a.2 tripinfo_40d1a.2 emissions_40d1a.2 fcd_40d1a.2</t>
  </si>
  <si>
    <t>vehroute_42b1a.7 tripinfo_42b1a.7 emissions_42b1a.7 fcd_42b1a.7</t>
  </si>
  <si>
    <t>vehroute_32b1a.24 tripinfo_32b1a.24 emissions_32b1a.24 fcd_32b1a.24</t>
  </si>
  <si>
    <t>vehroute_a23b1c.11 tripinfo_a23b1c.11 emissions_a23b1c.11 fcd_a23b1c.11</t>
  </si>
  <si>
    <t>vehroute_14e1a.1 tripinfo_14e1a.1 emissions_14e1a.1 fcd_14e1a.1</t>
  </si>
  <si>
    <t>vehroute_1b1a.23 tripinfo_1b1a.23 emissions_1b1a.23 fcd_1b1a.23</t>
  </si>
  <si>
    <t>vehroute_59b1.21 tripinfo_59b1.21 emissions_59b1.21 fcd_59b1.21</t>
  </si>
  <si>
    <t>vehroute_58b1a.89 tripinfo_58b1a.89 emissions_58b1a.89 fcd_58b1a.89</t>
  </si>
  <si>
    <t>vehroute_8b1a.36 tripinfo_8b1a.36 emissions_8b1a.36 fcd_8b1a.36</t>
  </si>
  <si>
    <t>vehroute_45g1 tripinfo_45g1 emissions_45g1 fcd_45g1</t>
  </si>
  <si>
    <t>vehroute_37b1a.9 tripinfo_37b1a.9 emissions_37b1a.9 fcd_37b1a.9</t>
  </si>
  <si>
    <t>vehroute_a23g2 tripinfo_a23g2 emissions_a23g2 fcd_a23g2</t>
  </si>
  <si>
    <t>vehroute_a37b1a.40 tripinfo_a37b1a.40 emissions_a37b1a.40 fcd_a37b1a.40</t>
  </si>
  <si>
    <t>vehroute_a33b1a.50 tripinfo_a33b1a.50 emissions_a33b1a.50 fcd_a33b1a.50</t>
  </si>
  <si>
    <t>vehroute_50b1a.2 tripinfo_50b1a.2 emissions_50b1a.2 fcd_50b1a.2</t>
  </si>
  <si>
    <t>vehroute_11b1a.12 tripinfo_11b1a.12 emissions_11b1a.12 fcd_11b1a.12</t>
  </si>
  <si>
    <t>vehroute_35b1a.3 tripinfo_35b1a.3 emissions_35b1a.3 fcd_35b1a.3</t>
  </si>
  <si>
    <t>vehroute_43b1a.2 tripinfo_43b1a.2 emissions_43b1a.2 fcd_43b1a.2</t>
  </si>
  <si>
    <t>vehroute_a23e1a.12 tripinfo_a23e1a.12 emissions_a23e1a.12 fcd_a23e1a.12</t>
  </si>
  <si>
    <t>vehroute_58b1a.95 tripinfo_58b1a.95 emissions_58b1a.95 fcd_58b1a.95</t>
  </si>
  <si>
    <t>vehroute_40g2 tripinfo_40g2 emissions_40g2 fcd_40g2</t>
  </si>
  <si>
    <t>vehroute_1b1a.25 tripinfo_1b1a.25 emissions_1b1a.25 fcd_1b1a.25</t>
  </si>
  <si>
    <t>vehroute_27d1 tripinfo_27d1 emissions_27d1 fcd_27d1</t>
  </si>
  <si>
    <t>vehroute_6b1b.1 tripinfo_6b1b.1 emissions_6b1b.1 fcd_6b1b.1</t>
  </si>
  <si>
    <t>vehroute_a28c1 tripinfo_a28c1 emissions_a28c1 fcd_a28c1</t>
  </si>
  <si>
    <t>vehroute_1b1c.6 tripinfo_1b1c.6 emissions_1b1c.6 fcd_1b1c.6</t>
  </si>
  <si>
    <t>vehroute_32e1a.12 tripinfo_32e1a.12 emissions_32e1a.12 fcd_32e1a.12</t>
  </si>
  <si>
    <t>vehroute_8b1c.11 tripinfo_8b1c.11 emissions_8b1c.11 fcd_8b1c.11</t>
  </si>
  <si>
    <t>vehroute_58b1a.97 tripinfo_58b1a.97 emissions_58b1a.97 fcd_58b1a.97</t>
  </si>
  <si>
    <t>vehroute_a23b1a.44 tripinfo_a23b1a.44 emissions_a23b1a.44 fcd_a23b1a.44</t>
  </si>
  <si>
    <t>vehroute_29a1b.2 tripinfo_29a1b.2 emissions_29a1b.2 fcd_29a1b.2</t>
  </si>
  <si>
    <t>vehroute_58b1a.94 tripinfo_58b1a.94 emissions_58b1a.94 fcd_58b1a.94</t>
  </si>
  <si>
    <t>vehroute_a28b1a.33 tripinfo_a28b1a.33 emissions_a28b1a.33 fcd_a28b1a.33</t>
  </si>
  <si>
    <t>vehroute_a28b1a.31 tripinfo_a28b1a.31 emissions_a28b1a.31 fcd_a28b1a.31</t>
  </si>
  <si>
    <t>vehroute_a37b1a.41 tripinfo_a37b1a.41 emissions_a37b1a.41 fcd_a37b1a.41</t>
  </si>
  <si>
    <t>vehroute_27b1a.9 tripinfo_27b1a.9 emissions_27b1a.9 fcd_27b1a.9</t>
  </si>
  <si>
    <t>vehroute_a37b1a.43 tripinfo_a37b1a.43 emissions_a37b1a.43 fcd_a37b1a.43</t>
  </si>
  <si>
    <t>vehroute_20d1a.2 tripinfo_20d1a.2 emissions_20d1a.2 fcd_20d1a.2</t>
  </si>
  <si>
    <t>vehroute_11e1a.5 tripinfo_11e1a.5 emissions_11e1a.5 fcd_11e1a.5</t>
  </si>
  <si>
    <t>vehroute_a28b1a.32 tripinfo_a28b1a.32 emissions_a28b1a.32 fcd_a28b1a.32</t>
  </si>
  <si>
    <t>vehroute_58b1a.96 tripinfo_58b1a.96 emissions_58b1a.96 fcd_58b1a.96</t>
  </si>
  <si>
    <t>vehroute_a37b1a.42 tripinfo_a37b1a.42 emissions_a37b1a.42 fcd_a37b1a.42</t>
  </si>
  <si>
    <t>vehroute_59b1.22 tripinfo_59b1.22 emissions_59b1.22 fcd_59b1.22</t>
  </si>
  <si>
    <t>vehroute_0b1c.7 tripinfo_0b1c.7 emissions_0b1c.7 fcd_0b1c.7</t>
  </si>
  <si>
    <t>vehroute_26b1a.10 tripinfo_26b1a.10 emissions_26b1a.10 fcd_26b1a.10</t>
  </si>
  <si>
    <t>vehroute_48c1 tripinfo_48c1 emissions_48c1 fcd_48c1</t>
  </si>
  <si>
    <t>vehroute_1a3 tripinfo_1a3 emissions_1a3 fcd_1a3</t>
  </si>
  <si>
    <t>vehroute_10e1a.4 tripinfo_10e1a.4 emissions_10e1a.4 fcd_10e1a.4</t>
  </si>
  <si>
    <t>vehroute_a33b1a.51 tripinfo_a33b1a.51 emissions_a33b1a.51 fcd_a33b1a.51</t>
  </si>
  <si>
    <t>vehroute_a33g3 tripinfo_a33g3 emissions_a33g3 fcd_a33g3</t>
  </si>
  <si>
    <t>vehroute_26e1c.2 tripinfo_26e1c.2 emissions_26e1c.2 fcd_26e1c.2</t>
  </si>
  <si>
    <t>vehroute_19e1b.5 tripinfo_19e1b.5 emissions_19e1b.5 fcd_19e1b.5</t>
  </si>
  <si>
    <t>vehroute_56b1a.14 tripinfo_56b1a.14 emissions_56b1a.14 fcd_56b1a.14</t>
  </si>
  <si>
    <t>vehroute_33b1c.4 tripinfo_33b1c.4 emissions_33b1c.4 fcd_33b1c.4</t>
  </si>
  <si>
    <t>vehroute_20b1a.10 tripinfo_20b1a.10 emissions_20b1a.10 fcd_20b1a.10</t>
  </si>
  <si>
    <t>vehroute_a37b1a.44 tripinfo_a37b1a.44 emissions_a37b1a.44 fcd_a37b1a.44</t>
  </si>
  <si>
    <t>vehroute_1e1.3 tripinfo_1e1.3 emissions_1e1.3 fcd_1e1.3</t>
  </si>
  <si>
    <t>vehroute_0b1c.6 tripinfo_0b1c.6 emissions_0b1c.6 fcd_0b1c.6</t>
  </si>
  <si>
    <t>vehroute_a23b1a.45 tripinfo_a23b1a.45 emissions_a23b1a.45 fcd_a23b1a.45</t>
  </si>
  <si>
    <t>vehroute_2b1a.19 tripinfo_2b1a.19 emissions_2b1a.19 fcd_2b1a.19</t>
  </si>
  <si>
    <t>vehroute_58b1a.99 tripinfo_58b1a.99 emissions_58b1a.99 fcd_58b1a.99</t>
  </si>
  <si>
    <t>vehroute_a23e1c.4 tripinfo_a23e1c.4 emissions_a23e1c.4 fcd_a23e1c.4</t>
  </si>
  <si>
    <t>vehroute_2b1a.20 tripinfo_2b1a.20 emissions_2b1a.20 fcd_2b1a.20</t>
  </si>
  <si>
    <t>vehroute_9b1a.16 tripinfo_9b1a.16 emissions_9b1a.16 fcd_9b1a.16</t>
  </si>
  <si>
    <t>vehroute_22b1a.8 tripinfo_22b1a.8 emissions_22b1a.8 fcd_22b1a.8</t>
  </si>
  <si>
    <t>vehroute_18b1a.19 tripinfo_18b1a.19 emissions_18b1a.19 fcd_18b1a.19</t>
  </si>
  <si>
    <t>vehroute_a33b1a.52 tripinfo_a33b1a.52 emissions_a33b1a.52 fcd_a33b1a.52</t>
  </si>
  <si>
    <t>vehroute_29d1a.2 tripinfo_29d1a.2 emissions_29d1a.2 fcd_29d1a.2</t>
  </si>
  <si>
    <t>vehroute_38b1a.7 tripinfo_38b1a.7 emissions_38b1a.7 fcd_38b1a.7</t>
  </si>
  <si>
    <t>vehroute_38b1a.9 tripinfo_38b1a.9 emissions_38b1a.9 fcd_38b1a.9</t>
  </si>
  <si>
    <t>vehroute_2g2 tripinfo_2g2 emissions_2g2 fcd_2g2</t>
  </si>
  <si>
    <t>vehroute_29b1b.14 tripinfo_29b1b.14 emissions_29b1b.14 fcd_29b1b.14</t>
  </si>
  <si>
    <t>vehroute_29e1a.3 tripinfo_29e1a.3 emissions_29e1a.3 fcd_29e1a.3</t>
  </si>
  <si>
    <t>vehroute_58b1a.98 tripinfo_58b1a.98 emissions_58b1a.98 fcd_58b1a.98</t>
  </si>
  <si>
    <t>vehroute_17b1d.5 tripinfo_17b1d.5 emissions_17b1d.5 fcd_17b1d.5</t>
  </si>
  <si>
    <t>vehroute_a37e1b.17 tripinfo_a37e1b.17 emissions_a37e1b.17 fcd_a37e1b.17</t>
  </si>
  <si>
    <t>vehroute_44b1a.2 tripinfo_44b1a.2 emissions_44b1a.2 fcd_44b1a.2</t>
  </si>
  <si>
    <t>vehroute_39e1.2 tripinfo_39e1.2 emissions_39e1.2 fcd_39e1.2</t>
  </si>
  <si>
    <t>vehroute_51b1a.4 tripinfo_51b1a.4 emissions_51b1a.4 fcd_51b1a.4</t>
  </si>
  <si>
    <t>vehroute_a37d1a.7 tripinfo_a37d1a.7 emissions_a37d1a.7 fcd_a37d1a.7</t>
  </si>
  <si>
    <t>vehroute_a37e1b.19 tripinfo_a37e1b.19 emissions_a37e1b.19 fcd_a37e1b.19</t>
  </si>
  <si>
    <t>vehroute_a28b1a.34 tripinfo_a28b1a.34 emissions_a28b1a.34 fcd_a28b1a.34</t>
  </si>
  <si>
    <t>vehroute_8d1.5 tripinfo_8d1.5 emissions_8d1.5 fcd_8d1.5</t>
  </si>
  <si>
    <t>vehroute_a28b1c.8 tripinfo_a28b1c.8 emissions_a28b1c.8 fcd_a28b1c.8</t>
  </si>
  <si>
    <t>vehroute_59e1b.6 tripinfo_59e1b.6 emissions_59e1b.6 fcd_59e1b.6</t>
  </si>
  <si>
    <t>vehroute_a33b1c.7 tripinfo_a33b1c.7 emissions_a33b1c.7 fcd_a33b1c.7</t>
  </si>
  <si>
    <t>vehroute_15b1a.9 tripinfo_15b1a.9 emissions_15b1a.9 fcd_15b1a.9</t>
  </si>
  <si>
    <t>vehroute_11b1a.13 tripinfo_11b1a.13 emissions_11b1a.13 fcd_11b1a.13</t>
  </si>
  <si>
    <t>vehroute_32b1c.6 tripinfo_32b1c.6 emissions_32b1c.6 fcd_32b1c.6</t>
  </si>
  <si>
    <t>vehroute_32a1a.13 tripinfo_32a1a.13 emissions_32a1a.13 fcd_32a1a.13</t>
  </si>
  <si>
    <t>vehroute_58b1a.100 tripinfo_58b1a.100 emissions_58b1a.100 fcd_58b1a.100</t>
  </si>
  <si>
    <t>vehroute_18e1c.9 tripinfo_18e1c.9 emissions_18e1c.9 fcd_18e1c.9</t>
  </si>
  <si>
    <t>vehroute_a37e1b.18 tripinfo_a37e1b.18 emissions_a37e1b.18 fcd_a37e1b.18</t>
  </si>
  <si>
    <t>vehroute_10b1a.8 tripinfo_10b1a.8 emissions_10b1a.8 fcd_10b1a.8</t>
  </si>
  <si>
    <t>vehroute_8e1.9 tripinfo_8e1.9 emissions_8e1.9 fcd_8e1.9</t>
  </si>
  <si>
    <t>vehroute_31b1a.5 tripinfo_31b1a.5 emissions_31b1a.5 fcd_31b1a.5</t>
  </si>
  <si>
    <t>vehroute_29b1b.15 tripinfo_29b1b.15 emissions_29b1b.15 fcd_29b1b.15</t>
  </si>
  <si>
    <t>vehroute_a37e1e.4 tripinfo_a37e1e.4 emissions_a37e1e.4 fcd_a37e1e.4</t>
  </si>
  <si>
    <t>vehroute_20e1a.8 tripinfo_20e1a.8 emissions_20e1a.8 fcd_20e1a.8</t>
  </si>
  <si>
    <t>vehroute_a37b1c.7 tripinfo_a37b1c.7 emissions_a37b1c.7 fcd_a37b1c.7</t>
  </si>
  <si>
    <t>vehroute_a23d1a.6 tripinfo_a23d1a.6 emissions_a23d1a.6 fcd_a23d1a.6</t>
  </si>
  <si>
    <t>vehroute_a37b1c.8 tripinfo_a37b1c.8 emissions_a37b1c.8 fcd_a37b1c.8</t>
  </si>
  <si>
    <t>vehroute_a23b1a.46 tripinfo_a23b1a.46 emissions_a23b1a.46 fcd_a23b1a.46</t>
  </si>
  <si>
    <t>vehroute_2e1.5 tripinfo_2e1.5 emissions_2e1.5 fcd_2e1.5</t>
  </si>
  <si>
    <t>vehroute_a33b1a.53 tripinfo_a33b1a.53 emissions_a33b1a.53 fcd_a33b1a.53</t>
  </si>
  <si>
    <t>vehroute_9e1a.4 tripinfo_9e1a.4 emissions_9e1a.4 fcd_9e1a.4</t>
  </si>
  <si>
    <t>vehroute_21b1a.6 tripinfo_21b1a.6 emissions_21b1a.6 fcd_21b1a.6</t>
  </si>
  <si>
    <t>vehroute_17e1a.4 tripinfo_17e1a.4 emissions_17e1a.4 fcd_17e1a.4</t>
  </si>
  <si>
    <t>vehroute_58b1a.101 tripinfo_58b1a.101 emissions_58b1a.101 fcd_58b1a.101</t>
  </si>
  <si>
    <t>vehroute_a23b1a.47 tripinfo_a23b1a.47 emissions_a23b1a.47 fcd_a23b1a.47</t>
  </si>
  <si>
    <t>vehroute_28b1a.12 tripinfo_28b1a.12 emissions_28b1a.12 fcd_28b1a.12</t>
  </si>
  <si>
    <t>vehroute_59b1.23 tripinfo_59b1.23 emissions_59b1.23 fcd_59b1.23</t>
  </si>
  <si>
    <t>vehroute_42d1 tripinfo_42d1 emissions_42d1 fcd_42d1</t>
  </si>
  <si>
    <t>vehroute_34b1a.12 tripinfo_34b1a.12 emissions_34b1a.12 fcd_34b1a.12</t>
  </si>
  <si>
    <t>vehroute_57b1a.9 tripinfo_57b1a.9 emissions_57b1a.9 fcd_57b1a.9</t>
  </si>
  <si>
    <t>vehroute_19b1a.6 tripinfo_19b1a.6 emissions_19b1a.6 fcd_19b1a.6</t>
  </si>
  <si>
    <t>vehroute_59d1a.2 tripinfo_59d1a.2 emissions_59d1a.2 fcd_59d1a.2</t>
  </si>
  <si>
    <t>vehroute_58b1a.102 tripinfo_58b1a.102 emissions_58b1a.102 fcd_58b1a.102</t>
  </si>
  <si>
    <t>vehroute_34d1 tripinfo_34d1 emissions_34d1 fcd_34d1</t>
  </si>
  <si>
    <t>vehroute_58b1a.103 tripinfo_58b1a.103 emissions_58b1a.103 fcd_58b1a.103</t>
  </si>
  <si>
    <t>vehroute_59b1.24 tripinfo_59b1.24 emissions_59b1.24 fcd_59b1.24</t>
  </si>
  <si>
    <t>vehroute_a28b1a.35 tripinfo_a28b1a.35 emissions_a28b1a.35 fcd_a28b1a.35</t>
  </si>
  <si>
    <t>vehroute_a23b1c.12 tripinfo_a23b1c.12 emissions_a23b1c.12 fcd_a23b1c.12</t>
  </si>
  <si>
    <t>vehroute_a33b1a.54 tripinfo_a33b1a.54 emissions_a33b1a.54 fcd_a33b1a.54</t>
  </si>
  <si>
    <t>vehroute_26d1a.1 tripinfo_26d1a.1 emissions_26d1a.1 fcd_26d1a.1</t>
  </si>
  <si>
    <t>vehroute_32b1a.25 tripinfo_32b1a.25 emissions_32b1a.25 fcd_32b1a.25</t>
  </si>
  <si>
    <t>vehroute_22a1a.3 tripinfo_22a1a.3 emissions_22a1a.3 fcd_22a1a.3</t>
  </si>
  <si>
    <t>vehroute_0e1.9 tripinfo_0e1.9 emissions_0e1.9 fcd_0e1.9</t>
  </si>
  <si>
    <t>vehroute_0b1a.38 tripinfo_0b1a.38 emissions_0b1a.38 fcd_0b1a.38</t>
  </si>
  <si>
    <t>vehroute_32b1a.26 tripinfo_32b1a.26 emissions_32b1a.26 fcd_32b1a.26</t>
  </si>
  <si>
    <t>vehroute_a33e1a.6 tripinfo_a33e1a.6 emissions_a33e1a.6 fcd_a33e1a.6</t>
  </si>
  <si>
    <t>vehroute_55a1a.1 tripinfo_55a1a.1 emissions_55a1a.1 fcd_55a1a.1</t>
  </si>
  <si>
    <t>vehroute_26b1a.11 tripinfo_26b1a.11 emissions_26b1a.11 fcd_26b1a.11</t>
  </si>
  <si>
    <t>vehroute_17d2 tripinfo_17d2 emissions_17d2 fcd_17d2</t>
  </si>
  <si>
    <t>vehroute_0b1a.39 tripinfo_0b1a.39 emissions_0b1a.39 fcd_0b1a.39</t>
  </si>
  <si>
    <t>vehroute_32b1a.27 tripinfo_32b1a.27 emissions_32b1a.27 fcd_32b1a.27</t>
  </si>
  <si>
    <t>vehroute_32b1a.28 tripinfo_32b1a.28 emissions_32b1a.28 fcd_32b1a.28</t>
  </si>
  <si>
    <t>vehroute_0d1.5 tripinfo_0d1.5 emissions_0d1.5 fcd_0d1.5</t>
  </si>
  <si>
    <t>vehroute_58b1a.104 tripinfo_58b1a.104 emissions_58b1a.104 fcd_58b1a.104</t>
  </si>
  <si>
    <t>vehroute_0e1.10 tripinfo_0e1.10 emissions_0e1.10 fcd_0e1.10</t>
  </si>
  <si>
    <t>vehroute_2d1 tripinfo_2d1 emissions_2d1 fcd_2d1</t>
  </si>
  <si>
    <t>vehroute_0b1a.42 tripinfo_0b1a.42 emissions_0b1a.42 fcd_0b1a.42</t>
  </si>
  <si>
    <t>vehroute_33b1a.15 tripinfo_33b1a.15 emissions_33b1a.15 fcd_33b1a.15</t>
  </si>
  <si>
    <t>vehroute_2b1a.21 tripinfo_2b1a.21 emissions_2b1a.21 fcd_2b1a.21</t>
  </si>
  <si>
    <t>vehroute_0b1a.40 tripinfo_0b1a.40 emissions_0b1a.40 fcd_0b1a.40</t>
  </si>
  <si>
    <t>vehroute_a28e1a.7 tripinfo_a28e1a.7 emissions_a28e1a.7 fcd_a28e1a.7</t>
  </si>
  <si>
    <t>vehroute_10b1a.9 tripinfo_10b1a.9 emissions_10b1a.9 fcd_10b1a.9</t>
  </si>
  <si>
    <t>vehroute_0b1a.41 tripinfo_0b1a.41 emissions_0b1a.41 fcd_0b1a.41</t>
  </si>
  <si>
    <t>vehroute_58b1a.105 tripinfo_58b1a.105 emissions_58b1a.105 fcd_58b1a.105</t>
  </si>
  <si>
    <t>vehroute_59b1.25 tripinfo_59b1.25 emissions_59b1.25 fcd_59b1.25</t>
  </si>
  <si>
    <t>vehroute_9b1a.18 tripinfo_9b1a.18 emissions_9b1a.18 fcd_9b1a.18</t>
  </si>
  <si>
    <t>vehroute_48b1a.6 tripinfo_48b1a.6 emissions_48b1a.6 fcd_48b1a.6</t>
  </si>
  <si>
    <t>vehroute_32e1a.13 tripinfo_32e1a.13 emissions_32e1a.13 fcd_32e1a.13</t>
  </si>
  <si>
    <t>vehroute_11b1a.11 tripinfo_11b1a.11 emissions_11b1a.11 fcd_11b1a.11</t>
  </si>
  <si>
    <t>vehroute_29b1b.16 tripinfo_29b1b.16 emissions_29b1b.16 fcd_29b1b.16</t>
  </si>
  <si>
    <t>vehroute_22b1a.9 tripinfo_22b1a.9 emissions_22b1a.9 fcd_22b1a.9</t>
  </si>
  <si>
    <t>vehroute_20e1c.3 tripinfo_20e1c.3 emissions_20e1c.3 fcd_20e1c.3</t>
  </si>
  <si>
    <t>vehroute_a37b1a.46 tripinfo_a37b1a.46 emissions_a37b1a.46 fcd_a37b1a.46</t>
  </si>
  <si>
    <t>vehroute_10e1a.7 tripinfo_10e1a.7 emissions_10e1a.7 fcd_10e1a.7</t>
  </si>
  <si>
    <t>vehroute_59b1.26 tripinfo_59b1.26 emissions_59b1.26 fcd_59b1.26</t>
  </si>
  <si>
    <t>vehroute_36b1a.5 tripinfo_36b1a.5 emissions_36b1a.5 fcd_36b1a.5</t>
  </si>
  <si>
    <t>vehroute_9b1a.17 tripinfo_9b1a.17 emissions_9b1a.17 fcd_9b1a.17</t>
  </si>
  <si>
    <t>vehroute_45b1a.7 tripinfo_45b1a.7 emissions_45b1a.7 fcd_45b1a.7</t>
  </si>
  <si>
    <t>vehroute_a37b1a.45 tripinfo_a37b1a.45 emissions_a37b1a.45 fcd_a37b1a.45</t>
  </si>
  <si>
    <t>vehroute_39b1a.8 tripinfo_39b1a.8 emissions_39b1a.8 fcd_39b1a.8</t>
  </si>
  <si>
    <t>vehroute_57e1b.4 tripinfo_57e1b.4 emissions_57e1b.4 fcd_57e1b.4</t>
  </si>
  <si>
    <t>vehroute_11a1a.4 tripinfo_11a1a.4 emissions_11a1a.4 fcd_11a1a.4</t>
  </si>
  <si>
    <t>vehroute_38b1a.10 tripinfo_38b1a.10 emissions_38b1a.10 fcd_38b1a.10</t>
  </si>
  <si>
    <t>vehroute_a37b1a.47 tripinfo_a37b1a.47 emissions_a37b1a.47 fcd_a37b1a.47</t>
  </si>
  <si>
    <t>vehroute_a23b1a.48 tripinfo_a23b1a.48 emissions_a23b1a.48 fcd_a23b1a.48</t>
  </si>
  <si>
    <t>vehroute_41b1a.7 tripinfo_41b1a.7 emissions_41b1a.7 fcd_41b1a.7</t>
  </si>
  <si>
    <t>vehroute_a33b1a.55 tripinfo_a33b1a.55 emissions_a33b1a.55 fcd_a33b1a.55</t>
  </si>
  <si>
    <t>vehroute_a33b1a.56 tripinfo_a33b1a.56 emissions_a33b1a.56 fcd_a33b1a.56</t>
  </si>
  <si>
    <t>vehroute_20b1c.4 tripinfo_20b1c.4 emissions_20b1c.4 fcd_20b1c.4</t>
  </si>
  <si>
    <t>vehroute_32e1c.2 tripinfo_32e1c.2 emissions_32e1c.2 fcd_32e1c.2</t>
  </si>
  <si>
    <t>vehroute_31e1.2 tripinfo_31e1.2 emissions_31e1.2 fcd_31e1.2</t>
  </si>
  <si>
    <t>vehroute_42b1a.8 tripinfo_42b1a.8 emissions_42b1a.8 fcd_42b1a.8</t>
  </si>
  <si>
    <t>vehroute_32g1 tripinfo_32g1 emissions_32g1 fcd_32g1</t>
  </si>
  <si>
    <t>vehroute_57b1a.15 tripinfo_57b1a.15 emissions_57b1a.15 fcd_57b1a.15</t>
  </si>
  <si>
    <t>vehroute_a23b1a.49 tripinfo_a23b1a.49 emissions_a23b1a.49 fcd_a23b1a.49</t>
  </si>
  <si>
    <t>vehroute_32e1c.3 tripinfo_32e1c.3 emissions_32e1c.3 fcd_32e1c.3</t>
  </si>
  <si>
    <t>vehroute_53e1b.2 tripinfo_53e1b.2 emissions_53e1b.2 fcd_53e1b.2</t>
  </si>
  <si>
    <t>vehroute_57b1a.13 tripinfo_57b1a.13 emissions_57b1a.13 fcd_57b1a.13</t>
  </si>
  <si>
    <t>vehroute_a23e1a.13 tripinfo_a23e1a.13 emissions_a23e1a.13 fcd_a23e1a.13</t>
  </si>
  <si>
    <t>vehroute_28e1a.3 tripinfo_28e1a.3 emissions_28e1a.3 fcd_28e1a.3</t>
  </si>
  <si>
    <t>vehroute_10d1a.1 tripinfo_10d1a.1 emissions_10d1a.1 fcd_10d1a.1</t>
  </si>
  <si>
    <t>vehroute_1b1a.26 tripinfo_1b1a.26 emissions_1b1a.26 fcd_1b1a.26</t>
  </si>
  <si>
    <t>vehroute_1b1a.27 tripinfo_1b1a.27 emissions_1b1a.27 fcd_1b1a.27</t>
  </si>
  <si>
    <t>vehroute_22e1a.3 tripinfo_22e1a.3 emissions_22e1a.3 fcd_22e1a.3</t>
  </si>
  <si>
    <t>vehroute_59e1b.7 tripinfo_59e1b.7 emissions_59e1b.7 fcd_59e1b.7</t>
  </si>
  <si>
    <t>vehroute_1b1c.7 tripinfo_1b1c.7 emissions_1b1c.7 fcd_1b1c.7</t>
  </si>
  <si>
    <t>vehroute_a28g1.5 tripinfo_a28g1.5 emissions_a28g1.5 fcd_a28g1.5</t>
  </si>
  <si>
    <t>vehroute_1b1a.28 tripinfo_1b1a.28 emissions_1b1a.28 fcd_1b1a.28</t>
  </si>
  <si>
    <t>vehroute_a37b1a.48 tripinfo_a37b1a.48 emissions_a37b1a.48 fcd_a37b1a.48</t>
  </si>
  <si>
    <t>vehroute_58b1a.107 tripinfo_58b1a.107 emissions_58b1a.107 fcd_58b1a.107</t>
  </si>
  <si>
    <t>vehroute_57b1a.14 tripinfo_57b1a.14 emissions_57b1a.14 fcd_57b1a.14</t>
  </si>
  <si>
    <t>vehroute_31b1a.6 tripinfo_31b1a.6 emissions_31b1a.6 fcd_31b1a.6</t>
  </si>
  <si>
    <t>vehroute_10e1a.6 tripinfo_10e1a.6 emissions_10e1a.6 fcd_10e1a.6</t>
  </si>
  <si>
    <t>vehroute_39d1a.2 tripinfo_39d1a.2 emissions_39d1a.2 fcd_39d1a.2</t>
  </si>
  <si>
    <t>vehroute_a28b1a.36 tripinfo_a28b1a.36 emissions_a28b1a.36 fcd_a28b1a.36</t>
  </si>
  <si>
    <t>vehroute_a37d1a.8 tripinfo_a37d1a.8 emissions_a37d1a.8 fcd_a37d1a.8</t>
  </si>
  <si>
    <t>vehroute_a37e1b.21 tripinfo_a37e1b.21 emissions_a37e1b.21 fcd_a37e1b.21</t>
  </si>
  <si>
    <t>vehroute_a28a1a.3 tripinfo_a28a1a.3 emissions_a28a1a.3 fcd_a28a1a.3</t>
  </si>
  <si>
    <t>vehroute_a37e1b.20 tripinfo_a37e1b.20 emissions_a37e1b.20 fcd_a37e1b.20</t>
  </si>
  <si>
    <t>vehroute_21b1a.7 tripinfo_21b1a.7 emissions_21b1a.7 fcd_21b1a.7</t>
  </si>
  <si>
    <t>vehroute_16b1a.5 tripinfo_16b1a.5 emissions_16b1a.5 fcd_16b1a.5</t>
  </si>
  <si>
    <t>vehroute_58b1a.106 tripinfo_58b1a.106 emissions_58b1a.106 fcd_58b1a.106</t>
  </si>
  <si>
    <t>vehroute_41b1a.6 tripinfo_41b1a.6 emissions_41b1a.6 fcd_41b1a.6</t>
  </si>
  <si>
    <t>vehroute_a28b1a.37 tripinfo_a28b1a.37 emissions_a28b1a.37 fcd_a28b1a.37</t>
  </si>
  <si>
    <t>vehroute_a33b1c.8 tripinfo_a33b1c.8 emissions_a33b1c.8 fcd_a33b1c.8</t>
  </si>
  <si>
    <t>vehroute_a28b1a.38 tripinfo_a28b1a.38 emissions_a28b1a.38 fcd_a28b1a.38</t>
  </si>
  <si>
    <t>vehroute_49b1a.5 tripinfo_49b1a.5 emissions_49b1a.5 fcd_49b1a.5</t>
  </si>
  <si>
    <t>vehroute_33e1a.7 tripinfo_33e1a.7 emissions_33e1a.7 fcd_33e1a.7</t>
  </si>
  <si>
    <t>vehroute_32e1a.14 tripinfo_32e1a.14 emissions_32e1a.14 fcd_32e1a.14</t>
  </si>
  <si>
    <t>vehroute_58b1a.108 tripinfo_58b1a.108 emissions_58b1a.108 fcd_58b1a.108</t>
  </si>
  <si>
    <t>vehroute_a23a1a.3 tripinfo_a23a1a.3 emissions_a23a1a.3 fcd_a23a1a.3</t>
  </si>
  <si>
    <t>vehroute_57b1a.12 tripinfo_57b1a.12 emissions_57b1a.12 fcd_57b1a.12</t>
  </si>
  <si>
    <t>vehroute_2b1a.22 tripinfo_2b1a.22 emissions_2b1a.22 fcd_2b1a.22</t>
  </si>
  <si>
    <t>vehroute_a33b1a.57 tripinfo_a33b1a.57 emissions_a33b1a.57 fcd_a33b1a.57</t>
  </si>
  <si>
    <t>vehroute_10b1a.10 tripinfo_10b1a.10 emissions_10b1a.10 fcd_10b1a.10</t>
  </si>
  <si>
    <t>vehroute_33g3 tripinfo_33g3 emissions_33g3 fcd_33g3</t>
  </si>
  <si>
    <t>vehroute_a23b1a.50 tripinfo_a23b1a.50 emissions_a23b1a.50 fcd_a23b1a.50</t>
  </si>
  <si>
    <t>vehroute_2b1a.23 tripinfo_2b1a.23 emissions_2b1a.23 fcd_2b1a.23</t>
  </si>
  <si>
    <t>vehroute_42b1a.9 tripinfo_42b1a.9 emissions_42b1a.9 fcd_42b1a.9</t>
  </si>
  <si>
    <t>vehroute_58b1a.109 tripinfo_58b1a.109 emissions_58b1a.109 fcd_58b1a.109</t>
  </si>
  <si>
    <t>vehroute_59b1.27 tripinfo_59b1.27 emissions_59b1.27 fcd_59b1.27</t>
  </si>
  <si>
    <t>vehroute_58b1a.110 tripinfo_58b1a.110 emissions_58b1a.110 fcd_58b1a.110</t>
  </si>
  <si>
    <t>vehroute_a23b1a.51 tripinfo_a23b1a.51 emissions_a23b1a.51 fcd_a23b1a.51</t>
  </si>
  <si>
    <t>vehroute_28b1a.13 tripinfo_28b1a.13 emissions_28b1a.13 fcd_28b1a.13</t>
  </si>
  <si>
    <t>vehroute_a33b1a.58 tripinfo_a33b1a.58 emissions_a33b1a.58 fcd_a33b1a.58</t>
  </si>
  <si>
    <t>vehroute_59b1.28 tripinfo_59b1.28 emissions_59b1.28 fcd_59b1.28</t>
  </si>
  <si>
    <t>vehroute_32a1a.14 tripinfo_32a1a.14 emissions_32a1a.14 fcd_32a1a.14</t>
  </si>
  <si>
    <t>vehroute_57b1a.17 tripinfo_57b1a.17 emissions_57b1a.17 fcd_57b1a.17</t>
  </si>
  <si>
    <t>vehroute_0b1c.8 tripinfo_0b1c.8 emissions_0b1c.8 fcd_0b1c.8</t>
  </si>
  <si>
    <t>vehroute_a33b1a.59 tripinfo_a33b1a.59 emissions_a33b1a.59 fcd_a33b1a.59</t>
  </si>
  <si>
    <t>vehroute_33b1a.16 tripinfo_33b1a.16 emissions_33b1a.16 fcd_33b1a.16</t>
  </si>
  <si>
    <t>vehroute_38b1a.11 tripinfo_38b1a.11 emissions_38b1a.11 fcd_38b1a.11</t>
  </si>
  <si>
    <t>vehroute_41b1a.8 tripinfo_41b1a.8 emissions_41b1a.8 fcd_41b1a.8</t>
  </si>
  <si>
    <t>vehroute_33b1a.17 tripinfo_33b1a.17 emissions_33b1a.17 fcd_33b1a.17</t>
  </si>
  <si>
    <t>vehroute_0b1a.44 tripinfo_0b1a.44 emissions_0b1a.44 fcd_0b1a.44</t>
  </si>
  <si>
    <t>vehroute_a33d1a.3 tripinfo_a33d1a.3 emissions_a33d1a.3 fcd_a33d1a.3</t>
  </si>
  <si>
    <t>vehroute_32b1a.29 tripinfo_32b1a.29 emissions_32b1a.29 fcd_32b1a.29</t>
  </si>
  <si>
    <t>vehroute_10e1a.8 tripinfo_10e1a.8 emissions_10e1a.8 fcd_10e1a.8</t>
  </si>
  <si>
    <t>vehroute_a23b1c.13 tripinfo_a23b1c.13 emissions_a23b1c.13 fcd_a23b1c.13</t>
  </si>
  <si>
    <t>vehroute_a23b1a.52 tripinfo_a23b1a.52 emissions_a23b1a.52 fcd_a23b1a.52</t>
  </si>
  <si>
    <t>vehroute_16e1a.3 tripinfo_16e1a.3 emissions_16e1a.3 fcd_16e1a.3</t>
  </si>
  <si>
    <t>vehroute_58b1a.112 tripinfo_58b1a.112 emissions_58b1a.112 fcd_58b1a.112</t>
  </si>
  <si>
    <t>vehroute_a23e1a.14 tripinfo_a23e1a.14 emissions_a23e1a.14 fcd_a23e1a.14</t>
  </si>
  <si>
    <t>vehroute_58b1a.113 tripinfo_58b1a.113 emissions_58b1a.113 fcd_58b1a.113</t>
  </si>
  <si>
    <t>vehroute_59b2.3 tripinfo_59b2.3 emissions_59b2.3 fcd_59b2.3</t>
  </si>
  <si>
    <t>vehroute_45e1b.3 tripinfo_45e1b.3 emissions_45e1b.3 fcd_45e1b.3</t>
  </si>
  <si>
    <t>vehroute_59b2.4 tripinfo_59b2.4 emissions_59b2.4 fcd_59b2.4</t>
  </si>
  <si>
    <t>vehroute_59e1b.8 tripinfo_59e1b.8 emissions_59e1b.8 fcd_59e1b.8</t>
  </si>
  <si>
    <t>vehroute_58b1a.114 tripinfo_58b1a.114 emissions_58b1a.114 fcd_58b1a.114</t>
  </si>
  <si>
    <t>vehroute_1b1a.29 tripinfo_1b1a.29 emissions_1b1a.29 fcd_1b1a.29</t>
  </si>
  <si>
    <t>vehroute_a23b1a.53 tripinfo_a23b1a.53 emissions_a23b1a.53 fcd_a23b1a.53</t>
  </si>
  <si>
    <t>vehroute_58b1a.115 tripinfo_58b1a.115 emissions_58b1a.115 fcd_58b1a.115</t>
  </si>
  <si>
    <t>vehroute_28g3 tripinfo_28g3 emissions_28g3 fcd_28g3</t>
  </si>
  <si>
    <t>vehroute_58b1a.111 tripinfo_58b1a.111 emissions_58b1a.111 fcd_58b1a.111</t>
  </si>
  <si>
    <t>vehroute_8e1.10 tripinfo_8e1.10 emissions_8e1.10 fcd_8e1.10</t>
  </si>
  <si>
    <t>vehroute_32b1a.30 tripinfo_32b1a.30 emissions_32b1a.30 fcd_32b1a.30</t>
  </si>
  <si>
    <t>vehroute_a37b1a.50 tripinfo_a37b1a.50 emissions_a37b1a.50 fcd_a37b1a.50</t>
  </si>
  <si>
    <t>vehroute_2d2 tripinfo_2d2 emissions_2d2 fcd_2d2</t>
  </si>
  <si>
    <t>vehroute_38a1 tripinfo_38a1 emissions_38a1 fcd_38a1</t>
  </si>
  <si>
    <t>vehroute_0b1a.43 tripinfo_0b1a.43 emissions_0b1a.43 fcd_0b1a.43</t>
  </si>
  <si>
    <t>vehroute_0b1a.45 tripinfo_0b1a.45 emissions_0b1a.45 fcd_0b1a.45</t>
  </si>
  <si>
    <t>vehroute_37b1a.10 tripinfo_37b1a.10 emissions_37b1a.10 fcd_37b1a.10</t>
  </si>
  <si>
    <t>vehroute_a37b1a.51 tripinfo_a37b1a.51 emissions_a37b1a.51 fcd_a37b1a.51</t>
  </si>
  <si>
    <t>vehroute_a33b1a.60 tripinfo_a33b1a.60 emissions_a33b1a.60 fcd_a33b1a.60</t>
  </si>
  <si>
    <t>vehroute_a23c1c.3 tripinfo_a23c1c.3 emissions_a23c1c.3 fcd_a23c1c.3</t>
  </si>
  <si>
    <t>vehroute_58b1a.117 tripinfo_58b1a.117 emissions_58b1a.117 fcd_58b1a.117</t>
  </si>
  <si>
    <t>vehroute_58b1a.116 tripinfo_58b1a.116 emissions_58b1a.116 fcd_58b1a.116</t>
  </si>
  <si>
    <t>vehroute_29b1d.3 tripinfo_29b1d.3 emissions_29b1d.3 fcd_29b1d.3</t>
  </si>
  <si>
    <t>vehroute_a37b1a.49 tripinfo_a37b1a.49 emissions_a37b1a.49 fcd_a37b1a.49</t>
  </si>
  <si>
    <t>vehroute_a37b1a.53 tripinfo_a37b1a.53 emissions_a37b1a.53 fcd_a37b1a.53</t>
  </si>
  <si>
    <t>vehroute_a37d1a.9 tripinfo_a37d1a.9 emissions_a37d1a.9 fcd_a37d1a.9</t>
  </si>
  <si>
    <t>vehroute_0g2.6 tripinfo_0g2.6 emissions_0g2.6 fcd_0g2.6</t>
  </si>
  <si>
    <t>vehroute_a37g2 tripinfo_a37g2 emissions_a37g2 fcd_a37g2</t>
  </si>
  <si>
    <t>vehroute_a37e1b.22 tripinfo_a37e1b.22 emissions_a37e1b.22 fcd_a37e1b.22</t>
  </si>
  <si>
    <t>vehroute_32d1a.4 tripinfo_32d1a.4 emissions_32d1a.4 fcd_32d1a.4</t>
  </si>
  <si>
    <t>vehroute_58b1a.118 tripinfo_58b1a.118 emissions_58b1a.118 fcd_58b1a.118</t>
  </si>
  <si>
    <t>vehroute_a28b1a.39 tripinfo_a28b1a.39 emissions_a28b1a.39 fcd_a28b1a.39</t>
  </si>
  <si>
    <t>vehroute_a23b1a.54 tripinfo_a23b1a.54 emissions_a23b1a.54 fcd_a23b1a.54</t>
  </si>
  <si>
    <t>vehroute_a28b1a.40 tripinfo_a28b1a.40 emissions_a28b1a.40 fcd_a28b1a.40</t>
  </si>
  <si>
    <t>vehroute_58b1a.119 tripinfo_58b1a.119 emissions_58b1a.119 fcd_58b1a.119</t>
  </si>
  <si>
    <t>vehroute_1b1a.30 tripinfo_1b1a.30 emissions_1b1a.30 fcd_1b1a.30</t>
  </si>
  <si>
    <t>vehroute_29e1a.4 tripinfo_29e1a.4 emissions_29e1a.4 fcd_29e1a.4</t>
  </si>
  <si>
    <t>vehroute_1b1a.31 tripinfo_1b1a.31 emissions_1b1a.31 fcd_1b1a.31</t>
  </si>
  <si>
    <t>vehroute_1b1a.32 tripinfo_1b1a.32 emissions_1b1a.32 fcd_1b1a.32</t>
  </si>
  <si>
    <t>vehroute_38b1a.12 tripinfo_38b1a.12 emissions_38b1a.12 fcd_38b1a.12</t>
  </si>
  <si>
    <t>vehroute_0g2.5 tripinfo_0g2.5 emissions_0g2.5 fcd_0g2.5</t>
  </si>
  <si>
    <t>vehroute_a23b1c.14 tripinfo_a23b1c.14 emissions_a23b1c.14 fcd_a23b1c.14</t>
  </si>
  <si>
    <t>vehroute_a37b1c.9 tripinfo_a37b1c.9 emissions_a37b1c.9 fcd_a37b1c.9</t>
  </si>
  <si>
    <t>vehroute_43b1a.3 tripinfo_43b1a.3 emissions_43b1a.3 fcd_43b1a.3</t>
  </si>
  <si>
    <t>vehroute_33d1a.3 tripinfo_33d1a.3 emissions_33d1a.3 fcd_33d1a.3</t>
  </si>
  <si>
    <t>vehroute_a37b1a.52 tripinfo_a37b1a.52 emissions_a37b1a.52 fcd_a37b1a.52</t>
  </si>
  <si>
    <t>vehroute_a33b1c.9 tripinfo_a33b1c.9 emissions_a33b1c.9 fcd_a33b1c.9</t>
  </si>
  <si>
    <t>vehroute_45b1a.8 tripinfo_45b1a.8 emissions_45b1a.8 fcd_45b1a.8</t>
  </si>
  <si>
    <t>vehroute_0e1.11 tripinfo_0e1.11 emissions_0e1.11 fcd_0e1.11</t>
  </si>
  <si>
    <t>vehroute_33e1a.8 tripinfo_33e1a.8 emissions_33e1a.8 fcd_33e1a.8</t>
  </si>
  <si>
    <t>vehroute_0b1a.48 tripinfo_0b1a.48 emissions_0b1a.48 fcd_0b1a.48</t>
  </si>
  <si>
    <t>vehroute_a33b1a.63 tripinfo_a33b1a.63 emissions_a33b1a.63 fcd_a33b1a.63</t>
  </si>
  <si>
    <t>vehroute_0d1.6 tripinfo_0d1.6 emissions_0d1.6 fcd_0d1.6</t>
  </si>
  <si>
    <t>vehroute_1b1c.8 tripinfo_1b1c.8 emissions_1b1c.8 fcd_1b1c.8</t>
  </si>
  <si>
    <t>vehroute_59b1.30 tripinfo_59b1.30 emissions_59b1.30 fcd_59b1.30</t>
  </si>
  <si>
    <t>vehroute_59b1.29 tripinfo_59b1.29 emissions_59b1.29 fcd_59b1.29</t>
  </si>
  <si>
    <t>vehroute_58b1a.120 tripinfo_58b1a.120 emissions_58b1a.120 fcd_58b1a.120</t>
  </si>
  <si>
    <t>vehroute_59b1.31 tripinfo_59b1.31 emissions_59b1.31 fcd_59b1.31</t>
  </si>
  <si>
    <t>vehroute_0b1a.50 tripinfo_0b1a.50 emissions_0b1a.50 fcd_0b1a.50</t>
  </si>
  <si>
    <t>vehroute_29g1a.3 tripinfo_29g1a.3 emissions_29g1a.3 fcd_29g1a.3</t>
  </si>
  <si>
    <t>vehroute_1e1.4 tripinfo_1e1.4 emissions_1e1.4 fcd_1e1.4</t>
  </si>
  <si>
    <t>vehroute_2b1a.24 tripinfo_2b1a.24 emissions_2b1a.24 fcd_2b1a.24</t>
  </si>
  <si>
    <t>vehroute_32b1c.7 tripinfo_32b1c.7 emissions_32b1c.7 fcd_32b1c.7</t>
  </si>
  <si>
    <t>vehroute_29b1b.18 tripinfo_29b1b.18 emissions_29b1b.18 fcd_29b1b.18</t>
  </si>
  <si>
    <t>vehroute_0b1a.46 tripinfo_0b1a.46 emissions_0b1a.46 fcd_0b1a.46</t>
  </si>
  <si>
    <t>vehroute_0e1.12 tripinfo_0e1.12 emissions_0e1.12 fcd_0e1.12</t>
  </si>
  <si>
    <t>vehroute_a23b1a.55 tripinfo_a23b1a.55 emissions_a23b1a.55 fcd_a23b1a.55</t>
  </si>
  <si>
    <t>vehroute_53b1a.2 tripinfo_53b1a.2 emissions_53b1a.2 fcd_53b1a.2</t>
  </si>
  <si>
    <t>vehroute_8b1a.37 tripinfo_8b1a.37 emissions_8b1a.37 fcd_8b1a.37</t>
  </si>
  <si>
    <t>vehroute_29b1b.19 tripinfo_29b1b.19 emissions_29b1b.19 fcd_29b1b.19</t>
  </si>
  <si>
    <t>vehroute_0b1c.9 tripinfo_0b1c.9 emissions_0b1c.9 fcd_0b1c.9</t>
  </si>
  <si>
    <t>vehroute_12b1d.3 tripinfo_12b1d.3 emissions_12b1d.3 fcd_12b1d.3</t>
  </si>
  <si>
    <t>vehroute_a23b1a.56 tripinfo_a23b1a.56 emissions_a23b1a.56 fcd_a23b1a.56</t>
  </si>
  <si>
    <t>vehroute_2b1a.25 tripinfo_2b1a.25 emissions_2b1a.25 fcd_2b1a.25</t>
  </si>
  <si>
    <t>vehroute_0b1e.4 tripinfo_0b1e.4 emissions_0b1e.4 fcd_0b1e.4</t>
  </si>
  <si>
    <t>vehroute_a33b1a.61 tripinfo_a33b1a.61 emissions_a33b1a.61 fcd_a33b1a.61</t>
  </si>
  <si>
    <t>vehroute_a28e1a.8 tripinfo_a28e1a.8 emissions_a28e1a.8 fcd_a28e1a.8</t>
  </si>
  <si>
    <t>vehroute_58b1a.121 tripinfo_58b1a.121 emissions_58b1a.121 fcd_58b1a.121</t>
  </si>
  <si>
    <t>vehroute_a33b1a.65 tripinfo_a33b1a.65 emissions_a33b1a.65 fcd_a33b1a.65</t>
  </si>
  <si>
    <t>vehroute_0b1a.47 tripinfo_0b1a.47 emissions_0b1a.47 fcd_0b1a.47</t>
  </si>
  <si>
    <t>vehroute_a23b1a.57 tripinfo_a23b1a.57 emissions_a23b1a.57 fcd_a23b1a.57</t>
  </si>
  <si>
    <t>vehroute_34b1a.13 tripinfo_34b1a.13 emissions_34b1a.13 fcd_34b1a.13</t>
  </si>
  <si>
    <t>vehroute_45d1a.4 tripinfo_45d1a.4 emissions_45d1a.4 fcd_45d1a.4</t>
  </si>
  <si>
    <t>vehroute_34b1a.14 tripinfo_34b1a.14 emissions_34b1a.14 fcd_34b1a.14</t>
  </si>
  <si>
    <t>vehroute_a37b1a.54 tripinfo_a37b1a.54 emissions_a37b1a.54 fcd_a37b1a.54</t>
  </si>
  <si>
    <t>vehroute_a23d1a.7 tripinfo_a23d1a.7 emissions_a23d1a.7 fcd_a23d1a.7</t>
  </si>
  <si>
    <t>vehroute_28b1a.14 tripinfo_28b1a.14 emissions_28b1a.14 fcd_28b1a.14</t>
  </si>
  <si>
    <t>vehroute_a23e1a.15 tripinfo_a23e1a.15 emissions_a23e1a.15 fcd_a23e1a.15</t>
  </si>
  <si>
    <t>vehroute_58b1a.122 tripinfo_58b1a.122 emissions_58b1a.122 fcd_58b1a.122</t>
  </si>
  <si>
    <t>vehroute_28b1a.15 tripinfo_28b1a.15 emissions_28b1a.15 fcd_28b1a.15</t>
  </si>
  <si>
    <t>vehroute_46b1a.7 tripinfo_46b1a.7 emissions_46b1a.7 fcd_46b1a.7</t>
  </si>
  <si>
    <t>vehroute_58b1a.123 tripinfo_58b1a.123 emissions_58b1a.123 fcd_58b1a.123</t>
  </si>
  <si>
    <t>vehroute_1b1a.33 tripinfo_1b1a.33 emissions_1b1a.33 fcd_1b1a.33</t>
  </si>
  <si>
    <t>vehroute_33b1a.18 tripinfo_33b1a.18 emissions_33b1a.18 fcd_33b1a.18</t>
  </si>
  <si>
    <t>vehroute_a37e1b.24 tripinfo_a37e1b.24 emissions_a37e1b.24 fcd_a37e1b.24</t>
  </si>
  <si>
    <t>vehroute_a23e1c.5 tripinfo_a23e1c.5 emissions_a23e1c.5 fcd_a23e1c.5</t>
  </si>
  <si>
    <t>vehroute_1d1.3 tripinfo_1d1.3 emissions_1d1.3 fcd_1d1.3</t>
  </si>
  <si>
    <t>vehroute_57b1a.16 tripinfo_57b1a.16 emissions_57b1a.16 fcd_57b1a.16</t>
  </si>
  <si>
    <t>vehroute_1b1a.35 tripinfo_1b1a.35 emissions_1b1a.35 fcd_1b1a.35</t>
  </si>
  <si>
    <t>vehroute_2a1 tripinfo_2a1 emissions_2a1 fcd_2a1</t>
  </si>
  <si>
    <t>vehroute_59d1a.3 tripinfo_59d1a.3 emissions_59d1a.3 fcd_59d1a.3</t>
  </si>
  <si>
    <t>vehroute_a33b1a.67 tripinfo_a33b1a.67 emissions_a33b1a.67 fcd_a33b1a.67</t>
  </si>
  <si>
    <t>vehroute_1c3 tripinfo_1c3 emissions_1c3 fcd_1c3</t>
  </si>
  <si>
    <t>vehroute_1b1c.9 tripinfo_1b1c.9 emissions_1b1c.9 fcd_1b1c.9</t>
  </si>
  <si>
    <t>vehroute_58b1a.124 tripinfo_58b1a.124 emissions_58b1a.124 fcd_58b1a.124</t>
  </si>
  <si>
    <t>vehroute_1b1a.34 tripinfo_1b1a.34 emissions_1b1a.34 fcd_1b1a.34</t>
  </si>
  <si>
    <t>vehroute_a23e1a.16 tripinfo_a23e1a.16 emissions_a23e1a.16 fcd_a23e1a.16</t>
  </si>
  <si>
    <t>vehroute_a33b1a.66 tripinfo_a33b1a.66 emissions_a33b1a.66 fcd_a33b1a.66</t>
  </si>
  <si>
    <t>vehroute_58b1a.125 tripinfo_58b1a.125 emissions_58b1a.125 fcd_58b1a.125</t>
  </si>
  <si>
    <t>vehroute_39b1a.9 tripinfo_39b1a.9 emissions_39b1a.9 fcd_39b1a.9</t>
  </si>
  <si>
    <t>vehroute_a23b1a.59 tripinfo_a23b1a.59 emissions_a23b1a.59 fcd_a23b1a.59</t>
  </si>
  <si>
    <t>vehroute_a33b1a.68 tripinfo_a33b1a.68 emissions_a33b1a.68 fcd_a33b1a.68</t>
  </si>
  <si>
    <t>vehroute_39b1a.10 tripinfo_39b1a.10 emissions_39b1a.10 fcd_39b1a.10</t>
  </si>
  <si>
    <t>vehroute_a37b1a.55 tripinfo_a37b1a.55 emissions_a37b1a.55 fcd_a37b1a.55</t>
  </si>
  <si>
    <t>vehroute_58b1a.126 tripinfo_58b1a.126 emissions_58b1a.126 fcd_58b1a.126</t>
  </si>
  <si>
    <t>vehroute_38b1a.13 tripinfo_38b1a.13 emissions_38b1a.13 fcd_38b1a.13</t>
  </si>
  <si>
    <t>vehroute_a37b1a.56 tripinfo_a37b1a.56 emissions_a37b1a.56 fcd_a37b1a.56</t>
  </si>
  <si>
    <t>vehroute_0b1a.49 tripinfo_0b1a.49 emissions_0b1a.49 fcd_0b1a.49</t>
  </si>
  <si>
    <t>vehroute_0g2.7 tripinfo_0g2.7 emissions_0g2.7 fcd_0g2.7</t>
  </si>
  <si>
    <t>vehroute_a37b1c.10 tripinfo_a37b1c.10 emissions_a37b1c.10 fcd_a37b1c.10</t>
  </si>
  <si>
    <t>vehroute_0b1a.51 tripinfo_0b1a.51 emissions_0b1a.51 fcd_0b1a.51</t>
  </si>
  <si>
    <t>vehroute_a37b1a.57 tripinfo_a37b1a.57 emissions_a37b1a.57 fcd_a37b1a.57</t>
  </si>
  <si>
    <t>vehroute_45b1a.9 tripinfo_45b1a.9 emissions_45b1a.9 fcd_45b1a.9</t>
  </si>
  <si>
    <t>vehroute_41b1a.9 tripinfo_41b1a.9 emissions_41b1a.9 fcd_41b1a.9</t>
  </si>
  <si>
    <t>vehroute_a33b1a.69 tripinfo_a33b1a.69 emissions_a33b1a.69 fcd_a33b1a.69</t>
  </si>
  <si>
    <t>vehroute_38e1a.3 tripinfo_38e1a.3 emissions_38e1a.3 fcd_38e1a.3</t>
  </si>
  <si>
    <t>vehroute_a23g3 tripinfo_a23g3 emissions_a23g3 fcd_a23g3</t>
  </si>
  <si>
    <t>vehroute_41e2 tripinfo_41e2 emissions_41e2 fcd_41e2</t>
  </si>
  <si>
    <t>vehroute_a23b1a.58 tripinfo_a23b1a.58 emissions_a23b1a.58 fcd_a23b1a.58</t>
  </si>
  <si>
    <t>vehroute_29b1b.20 tripinfo_29b1b.20 emissions_29b1b.20 fcd_29b1b.20</t>
  </si>
  <si>
    <t>vehroute_a23b1a.60 tripinfo_a23b1a.60 emissions_a23b1a.60 fcd_a23b1a.60</t>
  </si>
  <si>
    <t>vehroute_33b1c.6 tripinfo_33b1c.6 emissions_33b1c.6 fcd_33b1c.6</t>
  </si>
  <si>
    <t>vehroute_32e1c.4 tripinfo_32e1c.4 emissions_32e1c.4 fcd_32e1c.4</t>
  </si>
  <si>
    <t>vehroute_28d1 tripinfo_28d1 emissions_28d1 fcd_28d1</t>
  </si>
  <si>
    <t>vehroute_58b1a.127 tripinfo_58b1a.127 emissions_58b1a.127 fcd_58b1a.127</t>
  </si>
  <si>
    <t>vehroute_a23b1a.61 tripinfo_a23b1a.61 emissions_a23b1a.61 fcd_a23b1a.61</t>
  </si>
  <si>
    <t>vehroute_a37b1a.58 tripinfo_a37b1a.58 emissions_a37b1a.58 fcd_a37b1a.58</t>
  </si>
  <si>
    <t>vehroute_a33b1a.70 tripinfo_a33b1a.70 emissions_a33b1a.70 fcd_a33b1a.70</t>
  </si>
  <si>
    <t>vehroute_58b1a.128 tripinfo_58b1a.128 emissions_58b1a.128 fcd_58b1a.128</t>
  </si>
  <si>
    <t>vehroute_a23b1c.15 tripinfo_a23b1c.15 emissions_a23b1c.15 fcd_a23b1c.15</t>
  </si>
  <si>
    <t>vehroute_58b1a.129 tripinfo_58b1a.129 emissions_58b1a.129 fcd_58b1a.129</t>
  </si>
  <si>
    <t>vehroute_58b1a.130 tripinfo_58b1a.130 emissions_58b1a.130 fcd_58b1a.130</t>
  </si>
  <si>
    <t>vehroute_59e1b.9 tripinfo_59e1b.9 emissions_59e1b.9 fcd_59e1b.9</t>
  </si>
  <si>
    <t>vehroute_58b1a.131 tripinfo_58b1a.131 emissions_58b1a.131 fcd_58b1a.131</t>
  </si>
  <si>
    <t>vehroute_31e1.3 tripinfo_31e1.3 emissions_31e1.3 fcd_31e1.3</t>
  </si>
  <si>
    <t>vehroute_34b1a.15 tripinfo_34b1a.15 emissions_34b1a.15 fcd_34b1a.15</t>
  </si>
  <si>
    <t>vehroute_28a1a.1 tripinfo_28a1a.1 emissions_28a1a.1 fcd_28a1a.1</t>
  </si>
  <si>
    <t>vehroute_a28b1c.9 tripinfo_a28b1c.9 emissions_a28b1c.9 fcd_a28b1c.9</t>
  </si>
  <si>
    <t>vehroute_32b1a.31 tripinfo_32b1a.31 emissions_32b1a.31 fcd_32b1a.31</t>
  </si>
  <si>
    <t>vehroute_a23d1a.8 tripinfo_a23d1a.8 emissions_a23d1a.8 fcd_a23d1a.8</t>
  </si>
  <si>
    <t>vehroute_a37e1b.23 tripinfo_a37e1b.23 emissions_a37e1b.23 fcd_a37e1b.23</t>
  </si>
  <si>
    <t>vehroute_a33b1a.62 tripinfo_a33b1a.62 emissions_a33b1a.62 fcd_a33b1a.62</t>
  </si>
  <si>
    <t>vehroute_29c2 tripinfo_29c2 emissions_29c2 fcd_29c2</t>
  </si>
  <si>
    <t>vehroute_a37d1a.10 tripinfo_a37d1a.10 emissions_a37d1a.10 fcd_a37d1a.10</t>
  </si>
  <si>
    <t>vehroute_58b1a.132 tripinfo_58b1a.132 emissions_58b1a.132 fcd_58b1a.132</t>
  </si>
  <si>
    <t>vehroute_a23b1a.62 tripinfo_a23b1a.62 emissions_a23b1a.62 fcd_a23b1a.62</t>
  </si>
  <si>
    <t>vehroute_0b1a.52 tripinfo_0b1a.52 emissions_0b1a.52 fcd_0b1a.52</t>
  </si>
  <si>
    <t>vehroute_0b1a.53 tripinfo_0b1a.53 emissions_0b1a.53 fcd_0b1a.53</t>
  </si>
  <si>
    <t>vehroute_a33b1a.64 tripinfo_a33b1a.64 emissions_a33b1a.64 fcd_a33b1a.64</t>
  </si>
  <si>
    <t>vehroute_0g2.8 tripinfo_0g2.8 emissions_0g2.8 fcd_0g2.8</t>
  </si>
  <si>
    <t>vehroute_a37e1b.25 tripinfo_a37e1b.25 emissions_a37e1b.25 fcd_a37e1b.25</t>
  </si>
  <si>
    <t>vehroute_a33e1a.7 tripinfo_a33e1a.7 emissions_a33e1a.7 fcd_a33e1a.7</t>
  </si>
  <si>
    <t>vehroute_1g3 tripinfo_1g3 emissions_1g3 fcd_1g3</t>
  </si>
  <si>
    <t>vehroute_0e1.13 tripinfo_0e1.13 emissions_0e1.13 fcd_0e1.13</t>
  </si>
  <si>
    <t>vehroute_a37b1a.59 tripinfo_a37b1a.59 emissions_a37b1a.59 fcd_a37b1a.59</t>
  </si>
  <si>
    <t>vehroute_0b1a.54 tripinfo_0b1a.54 emissions_0b1a.54 fcd_0b1a.54</t>
  </si>
  <si>
    <t>vehroute_a37e1b.26 tripinfo_a37e1b.26 emissions_a37e1b.26 fcd_a37e1b.26</t>
  </si>
  <si>
    <t>vehroute_0b1a.55 tripinfo_0b1a.55 emissions_0b1a.55 fcd_0b1a.55</t>
  </si>
  <si>
    <t>vehroute_33b1c.5 tripinfo_33b1c.5 emissions_33b1c.5 fcd_33b1c.5</t>
  </si>
  <si>
    <t>vehroute_0b1c.10 tripinfo_0b1c.10 emissions_0b1c.10 fcd_0b1c.10</t>
  </si>
  <si>
    <t>vehroute_a37b1a.60 tripinfo_a37b1a.60 emissions_a37b1a.60 fcd_a37b1a.60</t>
  </si>
  <si>
    <t>vehroute_a37b1a.61 tripinfo_a37b1a.61 emissions_a37b1a.61 fcd_a37b1a.61</t>
  </si>
  <si>
    <t>vehroute_42b1a.10 tripinfo_42b1a.10 emissions_42b1a.10 fcd_42b1a.10</t>
  </si>
  <si>
    <t>vehroute_a37e1e.5 tripinfo_a37e1e.5 emissions_a37e1e.5 fcd_a37e1e.5</t>
  </si>
  <si>
    <t>vehroute_0b1e.5 tripinfo_0b1e.5 emissions_0b1e.5 fcd_0b1e.5</t>
  </si>
  <si>
    <t>vehroute_44b1a.3 tripinfo_44b1a.3 emissions_44b1a.3 fcd_44b1a.3</t>
  </si>
  <si>
    <t>vehroute_32e1a.15 tripinfo_32e1a.15 emissions_32e1a.15 fcd_32e1a.15</t>
  </si>
  <si>
    <t>vehroute_a33b1a.71 tripinfo_a33b1a.71 emissions_a33b1a.71 fcd_a33b1a.71</t>
  </si>
  <si>
    <t>vehroute_a33b1c.10 tripinfo_a33b1c.10 emissions_a33b1c.10 fcd_a33b1c.10</t>
  </si>
  <si>
    <t>vehroute_a33e1a.8 tripinfo_a33e1a.8 emissions_a33e1a.8 fcd_a33e1a.8</t>
  </si>
  <si>
    <t>vehroute_a37b1a.62 tripinfo_a37b1a.62 emissions_a37b1a.62 fcd_a37b1a.62</t>
  </si>
  <si>
    <t>vehroute_32a1a.15 tripinfo_32a1a.15 emissions_32a1a.15 fcd_32a1a.15</t>
  </si>
  <si>
    <t>vehroute_42b1a.11 tripinfo_42b1a.11 emissions_42b1a.11 fcd_42b1a.11</t>
  </si>
  <si>
    <t>vehroute_a28b1a.41 tripinfo_a28b1a.41 emissions_a28b1a.41 fcd_a28b1a.41</t>
  </si>
  <si>
    <t>vehroute_a37b1c.11 tripinfo_a37b1c.11 emissions_a37b1c.11 fcd_a37b1c.11</t>
  </si>
  <si>
    <t>vehroute_1e1.5 tripinfo_1e1.5 emissions_1e1.5 fcd_1e1.5</t>
  </si>
  <si>
    <t>vehroute_a23e1a.17 tripinfo_a23e1a.17 emissions_a23e1a.17 fcd_a23e1a.17</t>
  </si>
  <si>
    <t>vehroute_58b1a.134 tripinfo_58b1a.134 emissions_58b1a.134 fcd_58b1a.134</t>
  </si>
  <si>
    <t>vehroute_58b1a.135 tripinfo_58b1a.135 emissions_58b1a.135 fcd_58b1a.135</t>
  </si>
  <si>
    <t>vehroute_a28b1a.42 tripinfo_a28b1a.42 emissions_a28b1a.42 fcd_a28b1a.42</t>
  </si>
  <si>
    <t>vehroute_a23b1c.16 tripinfo_a23b1c.16 emissions_a23b1c.16 fcd_a23b1c.16</t>
  </si>
  <si>
    <t>vehroute_23b1a.11 tripinfo_23b1a.11 emissions_23b1a.11 fcd_23b1a.11</t>
  </si>
  <si>
    <t>vehroute_40b1a.8 tripinfo_40b1a.8 emissions_40b1a.8 fcd_40b1a.8</t>
  </si>
  <si>
    <t>vehroute_1b1a.38 tripinfo_1b1a.38 emissions_1b1a.38 fcd_1b1a.38</t>
  </si>
  <si>
    <t>vehroute_58b1a.137 tripinfo_58b1a.137 emissions_58b1a.137 fcd_58b1a.137</t>
  </si>
  <si>
    <t>vehroute_a33b1a.72 tripinfo_a33b1a.72 emissions_a33b1a.72 fcd_a33b1a.72</t>
  </si>
  <si>
    <t>vehroute_2b1a.26 tripinfo_2b1a.26 emissions_2b1a.26 fcd_2b1a.26</t>
  </si>
  <si>
    <t>vehroute_a23b1a.63 tripinfo_a23b1a.63 emissions_a23b1a.63 fcd_a23b1a.63</t>
  </si>
  <si>
    <t>vehroute_58b1a.133 tripinfo_58b1a.133 emissions_58b1a.133 fcd_58b1a.133</t>
  </si>
  <si>
    <t>vehroute_a28b1a.43 tripinfo_a28b1a.43 emissions_a28b1a.43 fcd_a28b1a.43</t>
  </si>
  <si>
    <t>vehroute_29b1b.17 tripinfo_29b1b.17 emissions_29b1b.17 fcd_29b1b.17</t>
  </si>
  <si>
    <t>vehroute_1b1a.40 tripinfo_1b1a.40 emissions_1b1a.40 fcd_1b1a.40</t>
  </si>
  <si>
    <t>vehroute_15b1a.11 tripinfo_15b1a.11 emissions_15b1a.11 fcd_15b1a.11</t>
  </si>
  <si>
    <t>vehroute_a23b1a.64 tripinfo_a23b1a.64 emissions_a23b1a.64 fcd_a23b1a.64</t>
  </si>
  <si>
    <t>vehroute_33b1a.21 tripinfo_33b1a.21 emissions_33b1a.21 fcd_33b1a.21</t>
  </si>
  <si>
    <t>vehroute_42e2 tripinfo_42e2 emissions_42e2 fcd_42e2</t>
  </si>
  <si>
    <t>vehroute_10b1a.11 tripinfo_10b1a.11 emissions_10b1a.11 fcd_10b1a.11</t>
  </si>
  <si>
    <t>vehroute_1b1a.37 tripinfo_1b1a.37 emissions_1b1a.37 fcd_1b1a.37</t>
  </si>
  <si>
    <t>vehroute_32b1a.32 tripinfo_32b1a.32 emissions_32b1a.32 fcd_32b1a.32</t>
  </si>
  <si>
    <t>vehroute_a33b1a.73 tripinfo_a33b1a.73 emissions_a33b1a.73 fcd_a33b1a.73</t>
  </si>
  <si>
    <t>vehroute_2e1.6 tripinfo_2e1.6 emissions_2e1.6 fcd_2e1.6</t>
  </si>
  <si>
    <t>vehroute_a28g1.6 tripinfo_a28g1.6 emissions_a28g1.6 fcd_a28g1.6</t>
  </si>
  <si>
    <t>vehroute_58b1a.136 tripinfo_58b1a.136 emissions_58b1a.136 fcd_58b1a.136</t>
  </si>
  <si>
    <t>vehroute_37b1a.11 tripinfo_37b1a.11 emissions_37b1a.11 fcd_37b1a.11</t>
  </si>
  <si>
    <t>vehroute_2d3 tripinfo_2d3 emissions_2d3 fcd_2d3</t>
  </si>
  <si>
    <t>vehroute_33b1c.7 tripinfo_33b1c.7 emissions_33b1c.7 fcd_33b1c.7</t>
  </si>
  <si>
    <t>vehroute_58b1a.138 tripinfo_58b1a.138 emissions_58b1a.138 fcd_58b1a.138</t>
  </si>
  <si>
    <t>vehroute_17g1 tripinfo_17g1 emissions_17g1 fcd_17g1</t>
  </si>
  <si>
    <t>vehroute_2b1a.27 tripinfo_2b1a.27 emissions_2b1a.27 fcd_2b1a.27</t>
  </si>
  <si>
    <t>vehroute_58b1a.139 tripinfo_58b1a.139 emissions_58b1a.139 fcd_58b1a.139</t>
  </si>
  <si>
    <t>vehroute_58b1a.140 tripinfo_58b1a.140 emissions_58b1a.140 fcd_58b1a.140</t>
  </si>
  <si>
    <t>vehroute_2ab tripinfo_2ab emissions_2ab fcd_2ab</t>
  </si>
  <si>
    <t>vehroute_34b1a.17 tripinfo_34b1a.17 emissions_34b1a.17 fcd_34b1a.17</t>
  </si>
  <si>
    <t>vehroute_a37b1a.63 tripinfo_a37b1a.63 emissions_a37b1a.63 fcd_a37b1a.63</t>
  </si>
  <si>
    <t>vehroute_56b1a.18 tripinfo_56b1a.18 emissions_56b1a.18 fcd_56b1a.18</t>
  </si>
  <si>
    <t>vehroute_34e2 tripinfo_34e2 emissions_34e2 fcd_34e2</t>
  </si>
  <si>
    <t>vehroute_58b1a.141 tripinfo_58b1a.141 emissions_58b1a.141 fcd_58b1a.141</t>
  </si>
  <si>
    <t>vehroute_a28b1c.10 tripinfo_a28b1c.10 emissions_a28b1c.10 fcd_a28b1c.10</t>
  </si>
  <si>
    <t>vehroute_40e1b.2 tripinfo_40e1b.2 emissions_40e1b.2 fcd_40e1b.2</t>
  </si>
  <si>
    <t>vehroute_18b1a.20 tripinfo_18b1a.20 emissions_18b1a.20 fcd_18b1a.20</t>
  </si>
  <si>
    <t>vehroute_40b1a.9 tripinfo_40b1a.9 emissions_40b1a.9 fcd_40b1a.9</t>
  </si>
  <si>
    <t>vehroute_2b1a.28 tripinfo_2b1a.28 emissions_2b1a.28 fcd_2b1a.28</t>
  </si>
  <si>
    <t>vehroute_59b1.32 tripinfo_59b1.32 emissions_59b1.32 fcd_59b1.32</t>
  </si>
  <si>
    <t>vehroute_59b1.34 tripinfo_59b1.34 emissions_59b1.34 fcd_59b1.34</t>
  </si>
  <si>
    <t>vehroute_59b1.33 tripinfo_59b1.33 emissions_59b1.33 fcd_59b1.33</t>
  </si>
  <si>
    <t>vehroute_1b1a.39 tripinfo_1b1a.39 emissions_1b1a.39 fcd_1b1a.39</t>
  </si>
  <si>
    <t>vehroute_1b1a.36 tripinfo_1b1a.36 emissions_1b1a.36 fcd_1b1a.36</t>
  </si>
  <si>
    <t>vehroute_1b1c.10 tripinfo_1b1c.10 emissions_1b1c.10 fcd_1b1c.10</t>
  </si>
  <si>
    <t>vehroute_33e1a.9 tripinfo_33e1a.9 emissions_33e1a.9 fcd_33e1a.9</t>
  </si>
  <si>
    <t>vehroute_a23b1a.66 tripinfo_a23b1a.66 emissions_a23b1a.66 fcd_a23b1a.66</t>
  </si>
  <si>
    <t>vehroute_30b1a.5 tripinfo_30b1a.5 emissions_30b1a.5 fcd_30b1a.5</t>
  </si>
  <si>
    <t>vehroute_58b1a.142 tripinfo_58b1a.142 emissions_58b1a.142 fcd_58b1a.142</t>
  </si>
  <si>
    <t>vehroute_11e1a.6 tripinfo_11e1a.6 emissions_11e1a.6 fcd_11e1a.6</t>
  </si>
  <si>
    <t>vehroute_45b1a.10 tripinfo_45b1a.10 emissions_45b1a.10 fcd_45b1a.10</t>
  </si>
  <si>
    <t>vehroute_58b1a.143 tripinfo_58b1a.143 emissions_58b1a.143 fcd_58b1a.143</t>
  </si>
  <si>
    <t>vehroute_a33b1a.74 tripinfo_a33b1a.74 emissions_a33b1a.74 fcd_a33b1a.74</t>
  </si>
  <si>
    <t>vehroute_33b1a.22 tripinfo_33b1a.22 emissions_33b1a.22 fcd_33b1a.22</t>
  </si>
  <si>
    <t>vehroute_23a3 tripinfo_23a3 emissions_23a3 fcd_23a3</t>
  </si>
  <si>
    <t>vehroute_32a1a.16 tripinfo_32a1a.16 emissions_32a1a.16 fcd_32a1a.16</t>
  </si>
  <si>
    <t>vehroute_32b1c.8 tripinfo_32b1c.8 emissions_32b1c.8 fcd_32b1c.8</t>
  </si>
  <si>
    <t>vehroute_a37d1a.11 tripinfo_a37d1a.11 emissions_a37d1a.11 fcd_a37d1a.11</t>
  </si>
  <si>
    <t>vehroute_32e1a.16 tripinfo_32e1a.16 emissions_32e1a.16 fcd_32e1a.16</t>
  </si>
  <si>
    <t>vehroute_0b1a.56 tripinfo_0b1a.56 emissions_0b1a.56 fcd_0b1a.56</t>
  </si>
  <si>
    <t>vehroute_4b1a.5 tripinfo_4b1a.5 emissions_4b1a.5 fcd_4b1a.5</t>
  </si>
  <si>
    <t>vehroute_23b1a.12 tripinfo_23b1a.12 emissions_23b1a.12 fcd_23b1a.12</t>
  </si>
  <si>
    <t>vehroute_38b1a.14 tripinfo_38b1a.14 emissions_38b1a.14 fcd_38b1a.14</t>
  </si>
  <si>
    <t>vehroute_2b1a.29 tripinfo_2b1a.29 emissions_2b1a.29 fcd_2b1a.29</t>
  </si>
  <si>
    <t>vehroute_58b1a.145 tripinfo_58b1a.145 emissions_58b1a.145 fcd_58b1a.145</t>
  </si>
  <si>
    <t>vehroute_34b1a.16 tripinfo_34b1a.16 emissions_34b1a.16 fcd_34b1a.16</t>
  </si>
  <si>
    <t>vehroute_a37e1b.27 tripinfo_a37e1b.27 emissions_a37e1b.27 fcd_a37e1b.27</t>
  </si>
  <si>
    <t>vehroute_24b1e1.14 tripinfo_24b1e1.14 emissions_24b1e1.14 fcd_24b1e1.14</t>
  </si>
  <si>
    <t>vehroute_35e3 tripinfo_35e3 emissions_35e3 fcd_35e3</t>
  </si>
  <si>
    <t>vehroute_39b1a.11 tripinfo_39b1a.11 emissions_39b1a.11 fcd_39b1a.11</t>
  </si>
  <si>
    <t>vehroute_32d1a.5 tripinfo_32d1a.5 emissions_32d1a.5 fcd_32d1a.5</t>
  </si>
  <si>
    <t>vehroute_28b1a.16 tripinfo_28b1a.16 emissions_28b1a.16 fcd_28b1a.16</t>
  </si>
  <si>
    <t>vehroute_a23b1a.65 tripinfo_a23b1a.65 emissions_a23b1a.65 fcd_a23b1a.65</t>
  </si>
  <si>
    <t>vehroute_2b1a.30 tripinfo_2b1a.30 emissions_2b1a.30 fcd_2b1a.30</t>
  </si>
  <si>
    <t>vehroute_37b1a.12 tripinfo_37b1a.12 emissions_37b1a.12 fcd_37b1a.12</t>
  </si>
  <si>
    <t>vehroute_38b1a.15 tripinfo_38b1a.15 emissions_38b1a.15 fcd_38b1a.15</t>
  </si>
  <si>
    <t>vehroute_58b1a.144 tripinfo_58b1a.144 emissions_58b1a.144 fcd_58b1a.144</t>
  </si>
  <si>
    <t>vehroute_45d1a.5 tripinfo_45d1a.5 emissions_45d1a.5 fcd_45d1a.5</t>
  </si>
  <si>
    <t>vehroute_18e1c.11 tripinfo_18e1c.11 emissions_18e1c.11 fcd_18e1c.11</t>
  </si>
  <si>
    <t>vehroute_a23b1a.67 tripinfo_a23b1a.67 emissions_a23b1a.67 fcd_a23b1a.67</t>
  </si>
  <si>
    <t>vehroute_24b1e1.15 tripinfo_24b1e1.15 emissions_24b1e1.15 fcd_24b1e1.15</t>
  </si>
  <si>
    <t>vehroute_a33b1a.75 tripinfo_a33b1a.75 emissions_a33b1a.75 fcd_a33b1a.75</t>
  </si>
  <si>
    <t>vehroute_46b1a.6 tripinfo_46b1a.6 emissions_46b1a.6 fcd_46b1a.6</t>
  </si>
  <si>
    <t>vehroute_24c3 tripinfo_24c3 emissions_24c3 fcd_24c3</t>
  </si>
  <si>
    <t>vehroute_24b1e1.16 tripinfo_24b1e1.16 emissions_24b1e1.16 fcd_24b1e1.16</t>
  </si>
  <si>
    <t>vehroute_a33b1a.76 tripinfo_a33b1a.76 emissions_a33b1a.76 fcd_a33b1a.76</t>
  </si>
  <si>
    <t>vehroute_33b1a.19 tripinfo_33b1a.19 emissions_33b1a.19 fcd_33b1a.19</t>
  </si>
  <si>
    <t>vehroute_29b1b.21 tripinfo_29b1b.21 emissions_29b1b.21 fcd_29b1b.21</t>
  </si>
  <si>
    <t>vehroute_a23e1a.18 tripinfo_a23e1a.18 emissions_a23e1a.18 fcd_a23e1a.18</t>
  </si>
  <si>
    <t>vehroute_a23b1c.17 tripinfo_a23b1c.17 emissions_a23b1c.17 fcd_a23b1c.17</t>
  </si>
  <si>
    <t>vehroute_59e1b.10 tripinfo_59e1b.10 emissions_59e1b.10 fcd_59e1b.10</t>
  </si>
  <si>
    <t>vehroute_33b1a.23 tripinfo_33b1a.23 emissions_33b1a.23 fcd_33b1a.23</t>
  </si>
  <si>
    <t>vehroute_24b1e1.17 tripinfo_24b1e1.17 emissions_24b1e1.17 fcd_24b1e1.17</t>
  </si>
  <si>
    <t>vehroute_a33b1a.77 tripinfo_a33b1a.77 emissions_a33b1a.77 fcd_a33b1a.77</t>
  </si>
  <si>
    <t>vehroute_18b1a.22 tripinfo_18b1a.22 emissions_18b1a.22 fcd_18b1a.22</t>
  </si>
  <si>
    <t>vehroute_a33b1a.78 tripinfo_a33b1a.78 emissions_a33b1a.78 fcd_a33b1a.78</t>
  </si>
  <si>
    <t>vehroute_58b1a.146 tripinfo_58b1a.146 emissions_58b1a.146 fcd_58b1a.146</t>
  </si>
  <si>
    <t>vehroute_56c2 tripinfo_56c2 emissions_56c2 fcd_56c2</t>
  </si>
  <si>
    <t>vehroute_32b1a.34 tripinfo_32b1a.34 emissions_32b1a.34 fcd_32b1a.34</t>
  </si>
  <si>
    <t>vehroute_24e1c.8 tripinfo_24e1c.8 emissions_24e1c.8 fcd_24e1c.8</t>
  </si>
  <si>
    <t>vehroute_41b1a.10 tripinfo_41b1a.10 emissions_41b1a.10 fcd_41b1a.10</t>
  </si>
  <si>
    <t>vehroute_a23b1a.68 tripinfo_a23b1a.68 emissions_a23b1a.68 fcd_a23b1a.68</t>
  </si>
  <si>
    <t>vehroute_3b1a.6 tripinfo_3b1a.6 emissions_3b1a.6 fcd_3b1a.6</t>
  </si>
  <si>
    <t>vehroute_32b1a.33 tripinfo_32b1a.33 emissions_32b1a.33 fcd_32b1a.33</t>
  </si>
  <si>
    <t>vehroute_40b1a.10 tripinfo_40b1a.10 emissions_40b1a.10 fcd_40b1a.10</t>
  </si>
  <si>
    <t>vehroute_3b1a.7 tripinfo_3b1a.7 emissions_3b1a.7 fcd_3b1a.7</t>
  </si>
  <si>
    <t>vehroute_58b1a.147 tripinfo_58b1a.147 emissions_58b1a.147 fcd_58b1a.147</t>
  </si>
  <si>
    <t>vehroute_a33b1c.11 tripinfo_a33b1c.11 emissions_a33b1c.11 fcd_a33b1c.11</t>
  </si>
  <si>
    <t>vehroute_a33d1a.4 tripinfo_a33d1a.4 emissions_a33d1a.4 fcd_a33d1a.4</t>
  </si>
  <si>
    <t>vehroute_a37b1a.64 tripinfo_a37b1a.64 emissions_a37b1a.64 fcd_a37b1a.64</t>
  </si>
  <si>
    <t>vehroute_58b1a.148 tripinfo_58b1a.148 emissions_58b1a.148 fcd_58b1a.148</t>
  </si>
  <si>
    <t>vehroute_39g2 tripinfo_39g2 emissions_39g2 fcd_39g2</t>
  </si>
  <si>
    <t>vehroute_2e1.7 tripinfo_2e1.7 emissions_2e1.7 fcd_2e1.7</t>
  </si>
  <si>
    <t>vehroute_24a1a.2 tripinfo_24a1a.2 emissions_24a1a.2 fcd_24a1a.2</t>
  </si>
  <si>
    <t>vehroute_32b1a.35 tripinfo_32b1a.35 emissions_32b1a.35 fcd_32b1a.35</t>
  </si>
  <si>
    <t>vehroute_24b1e1.18 tripinfo_24b1e1.18 emissions_24b1e1.18 fcd_24b1e1.18</t>
  </si>
  <si>
    <t>vehroute_38d1a.2 tripinfo_38d1a.2 emissions_38d1a.2 fcd_38d1a.2</t>
  </si>
  <si>
    <t>vehroute_36b1a.7 tripinfo_36b1a.7 emissions_36b1a.7 fcd_36b1a.7</t>
  </si>
  <si>
    <t>vehroute_37b1a.14 tripinfo_37b1a.14 emissions_37b1a.14 fcd_37b1a.14</t>
  </si>
  <si>
    <t>vehroute_36b1a.6 tripinfo_36b1a.6 emissions_36b1a.6 fcd_36b1a.6</t>
  </si>
  <si>
    <t>vehroute_24d1a.3 tripinfo_24d1a.3 emissions_24d1a.3 fcd_24d1a.3</t>
  </si>
  <si>
    <t>vehroute_24e1c.10 tripinfo_24e1c.10 emissions_24e1c.10 fcd_24e1c.10</t>
  </si>
  <si>
    <t>vehroute_37b1a.13 tripinfo_37b1a.13 emissions_37b1a.13 fcd_37b1a.13</t>
  </si>
  <si>
    <t>vehroute_24b1e3.4 tripinfo_24b1e3.4 emissions_24b1e3.4 fcd_24b1e3.4</t>
  </si>
  <si>
    <t>vehroute_a28a1a.4 tripinfo_a28a1a.4 emissions_a28a1a.4 fcd_a28a1a.4</t>
  </si>
  <si>
    <t>vehroute_36b1a.8 tripinfo_36b1a.8 emissions_36b1a.8 fcd_36b1a.8</t>
  </si>
  <si>
    <t>vehroute_a23e1c.6 tripinfo_a23e1c.6 emissions_a23e1c.6 fcd_a23e1c.6</t>
  </si>
  <si>
    <t>vehroute_a37b1a.66 tripinfo_a37b1a.66 emissions_a37b1a.66 fcd_a37b1a.66</t>
  </si>
  <si>
    <t>vehroute_46e1b.6 tripinfo_46e1b.6 emissions_46e1b.6 fcd_46e1b.6</t>
  </si>
  <si>
    <t>vehroute_0b1c.11 tripinfo_0b1c.11 emissions_0b1c.11 fcd_0b1c.11</t>
  </si>
  <si>
    <t>vehroute_0e1.14 tripinfo_0e1.14 emissions_0e1.14 fcd_0e1.14</t>
  </si>
  <si>
    <t>vehroute_a37b1a.65 tripinfo_a37b1a.65 emissions_a37b1a.65 fcd_a37b1a.65</t>
  </si>
  <si>
    <t>vehroute_a28b1a.46 tripinfo_a28b1a.46 emissions_a28b1a.46 fcd_a28b1a.46</t>
  </si>
  <si>
    <t>vehroute_0b1a.57 tripinfo_0b1a.57 emissions_0b1a.57 fcd_0b1a.57</t>
  </si>
  <si>
    <t>vehroute_40b1a.11 tripinfo_40b1a.11 emissions_40b1a.11 fcd_40b1a.11</t>
  </si>
  <si>
    <t>vehroute_0b1a.58 tripinfo_0b1a.58 emissions_0b1a.58 fcd_0b1a.58</t>
  </si>
  <si>
    <t>vehroute_58b1a.150 tripinfo_58b1a.150 emissions_58b1a.150 fcd_58b1a.150</t>
  </si>
  <si>
    <t>vehroute_8b1a.40 tripinfo_8b1a.40 emissions_8b1a.40 fcd_8b1a.40</t>
  </si>
  <si>
    <t>vehroute_59b1.35 tripinfo_59b1.35 emissions_59b1.35 fcd_59b1.35</t>
  </si>
  <si>
    <t>vehroute_0d1.7 tripinfo_0d1.7 emissions_0d1.7 fcd_0d1.7</t>
  </si>
  <si>
    <t>vehroute_59b1.37 tripinfo_59b1.37 emissions_59b1.37 fcd_59b1.37</t>
  </si>
  <si>
    <t>vehroute_38g2 tripinfo_38g2 emissions_38g2 fcd_38g2</t>
  </si>
  <si>
    <t>vehroute_a28b1a.45 tripinfo_a28b1a.45 emissions_a28b1a.45 fcd_a28b1a.45</t>
  </si>
  <si>
    <t>vehroute_34b1a.18 tripinfo_34b1a.18 emissions_34b1a.18 fcd_34b1a.18</t>
  </si>
  <si>
    <t>vehroute_8b1a.38 tripinfo_8b1a.38 emissions_8b1a.38 fcd_8b1a.38</t>
  </si>
  <si>
    <t>vehroute_37b1a.15 tripinfo_37b1a.15 emissions_37b1a.15 fcd_37b1a.15</t>
  </si>
  <si>
    <t>vehroute_a23b1a.69 tripinfo_a23b1a.69 emissions_a23b1a.69 fcd_a23b1a.69</t>
  </si>
  <si>
    <t>vehroute_18b1a.21 tripinfo_18b1a.21 emissions_18b1a.21 fcd_18b1a.21</t>
  </si>
  <si>
    <t>vehroute_23b1a.13 tripinfo_23b1a.13 emissions_23b1a.13 fcd_23b1a.13</t>
  </si>
  <si>
    <t>vehroute_18b1a.23 tripinfo_18b1a.23 emissions_18b1a.23 fcd_18b1a.23</t>
  </si>
  <si>
    <t>vehroute_59b1.36 tripinfo_59b1.36 emissions_59b1.36 fcd_59b1.36</t>
  </si>
  <si>
    <t>vehroute_4d3 tripinfo_4d3 emissions_4d3 fcd_4d3</t>
  </si>
  <si>
    <t>vehroute_2g3 tripinfo_2g3 emissions_2g3 fcd_2g3</t>
  </si>
  <si>
    <t>vehroute_20b1a.12 tripinfo_20b1a.12 emissions_20b1a.12 fcd_20b1a.12</t>
  </si>
  <si>
    <t>vehroute_28e1a.4 tripinfo_28e1a.4 emissions_28e1a.4 fcd_28e1a.4</t>
  </si>
  <si>
    <t>vehroute_58b1a.149 tripinfo_58b1a.149 emissions_58b1a.149 fcd_58b1a.149</t>
  </si>
  <si>
    <t>vehroute_a37g3 tripinfo_a37g3 emissions_a37g3 fcd_a37g3</t>
  </si>
  <si>
    <t>vehroute_5b1a.6 tripinfo_5b1a.6 emissions_5b1a.6 fcd_5b1a.6</t>
  </si>
  <si>
    <t>vehroute_43b1a.4 tripinfo_43b1a.4 emissions_43b1a.4 fcd_43b1a.4</t>
  </si>
  <si>
    <t>vehroute_20e1a.9 tripinfo_20e1a.9 emissions_20e1a.9 fcd_20e1a.9</t>
  </si>
  <si>
    <t>vehroute_0g1 tripinfo_0g1 emissions_0g1 fcd_0g1</t>
  </si>
  <si>
    <t>vehroute_a37b1a.67 tripinfo_a37b1a.67 emissions_a37b1a.67 fcd_a37b1a.67</t>
  </si>
  <si>
    <t>vehroute_a33b1a.79 tripinfo_a33b1a.79 emissions_a33b1a.79 fcd_a33b1a.79</t>
  </si>
  <si>
    <t>vehroute_19b1a.7 tripinfo_19b1a.7 emissions_19b1a.7 fcd_19b1a.7</t>
  </si>
  <si>
    <t>vehroute_24b1e1.19 tripinfo_24b1e1.19 emissions_24b1e1.19 fcd_24b1e1.19</t>
  </si>
  <si>
    <t>vehroute_19g1 tripinfo_19g1 emissions_19g1 fcd_19g1</t>
  </si>
  <si>
    <t>vehroute_23b1a.16 tripinfo_23b1a.16 emissions_23b1a.16 fcd_23b1a.16</t>
  </si>
  <si>
    <t>vehroute_38b1a.16 tripinfo_38b1a.16 emissions_38b1a.16 fcd_38b1a.16</t>
  </si>
  <si>
    <t>vehroute_a28b1a.44 tripinfo_a28b1a.44 emissions_a28b1a.44 fcd_a28b1a.44</t>
  </si>
  <si>
    <t>vehroute_12d2 tripinfo_12d2 emissions_12d2 fcd_12d2</t>
  </si>
  <si>
    <t>vehroute_46e1b.7 tripinfo_46e1b.7 emissions_46e1b.7 fcd_46e1b.7</t>
  </si>
  <si>
    <t>vehroute_a33e1a.9 tripinfo_a33e1a.9 emissions_a33e1a.9 fcd_a33e1a.9</t>
  </si>
  <si>
    <t>vehroute_a33b1a.80 tripinfo_a33b1a.80 emissions_a33b1a.80 fcd_a33b1a.80</t>
  </si>
  <si>
    <t>vehroute_8d1.6 tripinfo_8d1.6 emissions_8d1.6 fcd_8d1.6</t>
  </si>
  <si>
    <t>vehroute_41b1a.11 tripinfo_41b1a.11 emissions_41b1a.11 fcd_41b1a.11</t>
  </si>
  <si>
    <t>vehroute_a23d1a.9 tripinfo_a23d1a.9 emissions_a23d1a.9 fcd_a23d1a.9</t>
  </si>
  <si>
    <t>vehroute_a28b1a.47 tripinfo_a28b1a.47 emissions_a28b1a.47 fcd_a28b1a.47</t>
  </si>
  <si>
    <t>vehroute_17b1d.6 tripinfo_17b1d.6 emissions_17b1d.6 fcd_17b1d.6</t>
  </si>
  <si>
    <t>vehroute_58b1a.151 tripinfo_58b1a.151 emissions_58b1a.151 fcd_58b1a.151</t>
  </si>
  <si>
    <t>vehroute_23b1a.14 tripinfo_23b1a.14 emissions_23b1a.14 fcd_23b1a.14</t>
  </si>
  <si>
    <t>vehroute_a23b1a.70 tripinfo_a23b1a.70 emissions_a23b1a.70 fcd_a23b1a.70</t>
  </si>
  <si>
    <t>vehroute_a23b1c.18 tripinfo_a23b1c.18 emissions_a23b1c.18 fcd_a23b1c.18</t>
  </si>
  <si>
    <t>vehroute_3e3 tripinfo_3e3 emissions_3e3 fcd_3e3</t>
  </si>
  <si>
    <t>vehroute_24b1e1.20 tripinfo_24b1e1.20 emissions_24b1e1.20 fcd_24b1e1.20</t>
  </si>
  <si>
    <t>vehroute_56b1a.19 tripinfo_56b1a.19 emissions_56b1a.19 fcd_56b1a.19</t>
  </si>
  <si>
    <t>vehroute_58b1a.152 tripinfo_58b1a.152 emissions_58b1a.152 fcd_58b1a.152</t>
  </si>
  <si>
    <t>vehroute_56e1c.5 tripinfo_56e1c.5 emissions_56e1c.5 fcd_56e1c.5</t>
  </si>
  <si>
    <t>vehroute_3d3 tripinfo_3d3 emissions_3d3 fcd_3d3</t>
  </si>
  <si>
    <t>vehroute_42b1a.13 tripinfo_42b1a.13 emissions_42b1a.13 fcd_42b1a.13</t>
  </si>
  <si>
    <t>vehroute_3g1 tripinfo_3g1 emissions_3g1 fcd_3g1</t>
  </si>
  <si>
    <t>vehroute_42b1a.12 tripinfo_42b1a.12 emissions_42b1a.12 fcd_42b1a.12</t>
  </si>
  <si>
    <t>vehroute_0g2.9 tripinfo_0g2.9 emissions_0g2.9 fcd_0g2.9</t>
  </si>
  <si>
    <t>vehroute_1b1a.41 tripinfo_1b1a.41 emissions_1b1a.41 fcd_1b1a.41</t>
  </si>
  <si>
    <t>vehroute_8b1c.13 tripinfo_8b1c.13 emissions_8b1c.13 fcd_8b1c.13</t>
  </si>
  <si>
    <t>vehroute_1b1a.42 tripinfo_1b1a.42 emissions_1b1a.42 fcd_1b1a.42</t>
  </si>
  <si>
    <t>vehroute_0b1a.60 tripinfo_0b1a.60 emissions_0b1a.60 fcd_0b1a.60</t>
  </si>
  <si>
    <t>vehroute_a37e1b.28 tripinfo_a37e1b.28 emissions_a37e1b.28 fcd_a37e1b.28</t>
  </si>
  <si>
    <t>vehroute_18g1a.2 tripinfo_18g1a.2 emissions_18g1a.2 fcd_18g1a.2</t>
  </si>
  <si>
    <t>vehroute_18e1c.12 tripinfo_18e1c.12 emissions_18e1c.12 fcd_18e1c.12</t>
  </si>
  <si>
    <t>vehroute_9b1b.5 tripinfo_9b1b.5 emissions_9b1b.5 fcd_9b1b.5</t>
  </si>
  <si>
    <t>vehroute_15e1.7 tripinfo_15e1.7 emissions_15e1.7 fcd_15e1.7</t>
  </si>
  <si>
    <t>vehroute_2b1a.31 tripinfo_2b1a.31 emissions_2b1a.31 fcd_2b1a.31</t>
  </si>
  <si>
    <t>vehroute_a37e1e.6 tripinfo_a37e1e.6 emissions_a37e1e.6 fcd_a37e1e.6</t>
  </si>
  <si>
    <t>vehroute_a23e1a.19 tripinfo_a23e1a.19 emissions_a23e1a.19 fcd_a23e1a.19</t>
  </si>
  <si>
    <t>vehroute_58b1a.153 tripinfo_58b1a.153 emissions_58b1a.153 fcd_58b1a.153</t>
  </si>
  <si>
    <t>vehroute_58b1a.154 tripinfo_58b1a.154 emissions_58b1a.154 fcd_58b1a.154</t>
  </si>
  <si>
    <t>vehroute_32b1a.37 tripinfo_32b1a.37 emissions_32b1a.37 fcd_32b1a.37</t>
  </si>
  <si>
    <t>vehroute_56b1a.20 tripinfo_56b1a.20 emissions_56b1a.20 fcd_56b1a.20</t>
  </si>
  <si>
    <t>vehroute_a37e1b.29 tripinfo_a37e1b.29 emissions_a37e1b.29 fcd_a37e1b.29</t>
  </si>
  <si>
    <t>vehroute_58b1a.155 tripinfo_58b1a.155 emissions_58b1a.155 fcd_58b1a.155</t>
  </si>
  <si>
    <t>vehroute_49b1a.6 tripinfo_49b1a.6 emissions_49b1a.6 fcd_49b1a.6</t>
  </si>
  <si>
    <t>vehroute_a28b1a.48 tripinfo_a28b1a.48 emissions_a28b1a.48 fcd_a28b1a.48</t>
  </si>
  <si>
    <t>vehroute_8b1c.12 tripinfo_8b1c.12 emissions_8b1c.12 fcd_8b1c.12</t>
  </si>
  <si>
    <t>vehroute_33d1a.4 tripinfo_33d1a.4 emissions_33d1a.4 fcd_33d1a.4</t>
  </si>
  <si>
    <t>vehroute_40b1a.12 tripinfo_40b1a.12 emissions_40b1a.12 fcd_40b1a.12</t>
  </si>
  <si>
    <t>vehroute_3b1a.8 tripinfo_3b1a.8 emissions_3b1a.8 fcd_3b1a.8</t>
  </si>
  <si>
    <t>vehroute_24e1c.11 tripinfo_24e1c.11 emissions_24e1c.11 fcd_24e1c.11</t>
  </si>
  <si>
    <t>vehroute_11b1a.15 tripinfo_11b1a.15 emissions_11b1a.15 fcd_11b1a.15</t>
  </si>
  <si>
    <t>vehroute_39b1a.12 tripinfo_39b1a.12 emissions_39b1a.12 fcd_39b1a.12</t>
  </si>
  <si>
    <t>vehroute_a37b1c.12 tripinfo_a37b1c.12 emissions_a37b1c.12 fcd_a37b1c.12</t>
  </si>
  <si>
    <t>vehroute_0b1a.59 tripinfo_0b1a.59 emissions_0b1a.59 fcd_0b1a.59</t>
  </si>
  <si>
    <t>vehroute_39e1.3 tripinfo_39e1.3 emissions_39e1.3 fcd_39e1.3</t>
  </si>
  <si>
    <t>vehroute_2b1a.32 tripinfo_2b1a.32 emissions_2b1a.32 fcd_2b1a.32</t>
  </si>
  <si>
    <t>vehroute_0b1a.61 tripinfo_0b1a.61 emissions_0b1a.61 fcd_0b1a.61</t>
  </si>
  <si>
    <t>vehroute_24b1e3.5 tripinfo_24b1e3.5 emissions_24b1e3.5 fcd_24b1e3.5</t>
  </si>
  <si>
    <t>vehroute_33e1a.10 tripinfo_33e1a.10 emissions_33e1a.10 fcd_33e1a.10</t>
  </si>
  <si>
    <t>vehroute_9b1a.20 tripinfo_9b1a.20 emissions_9b1a.20 fcd_9b1a.20</t>
  </si>
  <si>
    <t>vehroute_5e1a.2 tripinfo_5e1a.2 emissions_5e1a.2 fcd_5e1a.2</t>
  </si>
  <si>
    <t>vehroute_29d1a.3 tripinfo_29d1a.3 emissions_29d1a.3 fcd_29d1a.3</t>
  </si>
  <si>
    <t>vehroute_15b1a.10 tripinfo_15b1a.10 emissions_15b1a.10 fcd_15b1a.10</t>
  </si>
  <si>
    <t>vehroute_8e1.11 tripinfo_8e1.11 emissions_8e1.11 fcd_8e1.11</t>
  </si>
  <si>
    <t>vehroute_a33b1a.81 tripinfo_a33b1a.81 emissions_a33b1a.81 fcd_a33b1a.81</t>
  </si>
  <si>
    <t>vehroute_26b1a.12 tripinfo_26b1a.12 emissions_26b1a.12 fcd_26b1a.12</t>
  </si>
  <si>
    <t>vehroute_58b1a.156 tripinfo_58b1a.156 emissions_58b1a.156 fcd_58b1a.156</t>
  </si>
  <si>
    <t>vehroute_32a1a.17 tripinfo_32a1a.17 emissions_32a1a.17 fcd_32a1a.17</t>
  </si>
  <si>
    <t>vehroute_a28b1a.49 tripinfo_a28b1a.49 emissions_a28b1a.49 fcd_a28b1a.49</t>
  </si>
  <si>
    <t>vehroute_24g3 tripinfo_24g3 emissions_24g3 fcd_24g3</t>
  </si>
  <si>
    <t>vehroute_2b1a.33 tripinfo_2b1a.33 emissions_2b1a.33 fcd_2b1a.33</t>
  </si>
  <si>
    <t>vehroute_a23b1a.71 tripinfo_a23b1a.71 emissions_a23b1a.71 fcd_a23b1a.71</t>
  </si>
  <si>
    <t>vehroute_8b1a.43 tripinfo_8b1a.43 emissions_8b1a.43 fcd_8b1a.43</t>
  </si>
  <si>
    <t>vehroute_18e1d.5 tripinfo_18e1d.5 emissions_18e1d.5 fcd_18e1d.5</t>
  </si>
  <si>
    <t>vehroute_37b1a.16 tripinfo_37b1a.16 emissions_37b1a.16 fcd_37b1a.16</t>
  </si>
  <si>
    <t>vehroute_a28e1a.9 tripinfo_a28e1a.9 emissions_a28e1a.9 fcd_a28e1a.9</t>
  </si>
  <si>
    <t>vehroute_8b1a.44 tripinfo_8b1a.44 emissions_8b1a.44 fcd_8b1a.44</t>
  </si>
  <si>
    <t>vehroute_32e1a.18 tripinfo_32e1a.18 emissions_32e1a.18 fcd_32e1a.18</t>
  </si>
  <si>
    <t>vehroute_51e1b.3 tripinfo_51e1b.3 emissions_51e1b.3 fcd_51e1b.3</t>
  </si>
  <si>
    <t>vehroute_9b1a.19 tripinfo_9b1a.19 emissions_9b1a.19 fcd_9b1a.19</t>
  </si>
  <si>
    <t>vehroute_8b1a.39 tripinfo_8b1a.39 emissions_8b1a.39 fcd_8b1a.39</t>
  </si>
  <si>
    <t>vehroute_0e1.15 tripinfo_0e1.15 emissions_0e1.15 fcd_0e1.15</t>
  </si>
  <si>
    <t>vehroute_a33b1a.83 tripinfo_a33b1a.83 emissions_a33b1a.83 fcd_a33b1a.83</t>
  </si>
  <si>
    <t>vehroute_8b1a.41 tripinfo_8b1a.41 emissions_8b1a.41 fcd_8b1a.41</t>
  </si>
  <si>
    <t>vehroute_0b1c.12 tripinfo_0b1c.12 emissions_0b1c.12 fcd_0b1c.12</t>
  </si>
  <si>
    <t>vehroute_9a1a.3 tripinfo_9a1a.3 emissions_9a1a.3 fcd_9a1a.3</t>
  </si>
  <si>
    <t>vehroute_8b1a.42 tripinfo_8b1a.42 emissions_8b1a.42 fcd_8b1a.42</t>
  </si>
  <si>
    <t>vehroute_0b1a.63 tripinfo_0b1a.63 emissions_0b1a.63 fcd_0b1a.63</t>
  </si>
  <si>
    <t>vehroute_18g1c.3 tripinfo_18g1c.3 emissions_18g1c.3 fcd_18g1c.3</t>
  </si>
  <si>
    <t>vehroute_24e1c.9 tripinfo_24e1c.9 emissions_24e1c.9 fcd_24e1c.9</t>
  </si>
  <si>
    <t>vehroute_18b1a.25 tripinfo_18b1a.25 emissions_18b1a.25 fcd_18b1a.25</t>
  </si>
  <si>
    <t>vehroute_40b1a.13 tripinfo_40b1a.13 emissions_40b1a.13 fcd_40b1a.13</t>
  </si>
  <si>
    <t>vehroute_33b1a.20 tripinfo_33b1a.20 emissions_33b1a.20 fcd_33b1a.20</t>
  </si>
  <si>
    <t>vehroute_40b1a.14 tripinfo_40b1a.14 emissions_40b1a.14 fcd_40b1a.14</t>
  </si>
  <si>
    <t>vehroute_33b1a.24 tripinfo_33b1a.24 emissions_33b1a.24 fcd_33b1a.24</t>
  </si>
  <si>
    <t>vehroute_58b1a.157 tripinfo_58b1a.157 emissions_58b1a.157 fcd_58b1a.157</t>
  </si>
  <si>
    <t>vehroute_58b1a.158 tripinfo_58b1a.158 emissions_58b1a.158 fcd_58b1a.158</t>
  </si>
  <si>
    <t>vehroute_a23b1a.73 tripinfo_a23b1a.73 emissions_a23b1a.73 fcd_a23b1a.73</t>
  </si>
  <si>
    <t>vehroute_20e1c.4 tripinfo_20e1c.4 emissions_20e1c.4 fcd_20e1c.4</t>
  </si>
  <si>
    <t>vehroute_43e2 tripinfo_43e2 emissions_43e2 fcd_43e2</t>
  </si>
  <si>
    <t>vehroute_1a4 tripinfo_1a4 emissions_1a4 fcd_1a4</t>
  </si>
  <si>
    <t>vehroute_34b1a.19 tripinfo_34b1a.19 emissions_34b1a.19 fcd_34b1a.19</t>
  </si>
  <si>
    <t>vehroute_a37b1a.68 tripinfo_a37b1a.68 emissions_a37b1a.68 fcd_a37b1a.68</t>
  </si>
  <si>
    <t>vehroute_a23b1a.72 tripinfo_a23b1a.72 emissions_a23b1a.72 fcd_a23b1a.72</t>
  </si>
  <si>
    <t>vehroute_a37b1a.69 tripinfo_a37b1a.69 emissions_a37b1a.69 fcd_a37b1a.69</t>
  </si>
  <si>
    <t>vehroute_58b1a.159 tripinfo_58b1a.159 emissions_58b1a.159 fcd_58b1a.159</t>
  </si>
  <si>
    <t>vehroute_8d1.7 tripinfo_8d1.7 emissions_8d1.7 fcd_8d1.7</t>
  </si>
  <si>
    <t>vehroute_27b1a.11 tripinfo_27b1a.11 emissions_27b1a.11 fcd_27b1a.11</t>
  </si>
  <si>
    <t>vehroute_9e1a.5 tripinfo_9e1a.5 emissions_9e1a.5 fcd_9e1a.5</t>
  </si>
  <si>
    <t>vehroute_18b1a.26 tripinfo_18b1a.26 emissions_18b1a.26 fcd_18b1a.26</t>
  </si>
  <si>
    <t>vehroute_32b1a.36 tripinfo_32b1a.36 emissions_32b1a.36 fcd_32b1a.36</t>
  </si>
  <si>
    <t>vehroute_a33b1a.82 tripinfo_a33b1a.82 emissions_a33b1a.82 fcd_a33b1a.82</t>
  </si>
  <si>
    <t>vehroute_9b1a.21 tripinfo_9b1a.21 emissions_9b1a.21 fcd_9b1a.21</t>
  </si>
  <si>
    <t>vehroute_0b1a.62 tripinfo_0b1a.62 emissions_0b1a.62 fcd_0b1a.62</t>
  </si>
  <si>
    <t>vehroute_a33b1a.84 tripinfo_a33b1a.84 emissions_a33b1a.84 fcd_a33b1a.84</t>
  </si>
  <si>
    <t>vehroute_48b1a.7 tripinfo_48b1a.7 emissions_48b1a.7 fcd_48b1a.7</t>
  </si>
  <si>
    <t>vehroute_27b1a.10 tripinfo_27b1a.10 emissions_27b1a.10 fcd_27b1a.10</t>
  </si>
  <si>
    <t>vehroute_31b1a.7 tripinfo_31b1a.7 emissions_31b1a.7 fcd_31b1a.7</t>
  </si>
  <si>
    <t>vehroute_36d2 tripinfo_36d2 emissions_36d2 fcd_36d2</t>
  </si>
  <si>
    <t>vehroute_a23e1a.20 tripinfo_a23e1a.20 emissions_a23e1a.20 fcd_a23e1a.20</t>
  </si>
  <si>
    <t>vehroute_11a1a.5 tripinfo_11a1a.5 emissions_11a1a.5 fcd_11a1a.5</t>
  </si>
  <si>
    <t>vehroute_34g2 tripinfo_34g2 emissions_34g2 fcd_34g2</t>
  </si>
  <si>
    <t>vehroute_59d1a.4 tripinfo_59d1a.4 emissions_59d1a.4 fcd_59d1a.4</t>
  </si>
  <si>
    <t>vehroute_31b1a.8 tripinfo_31b1a.8 emissions_31b1a.8 fcd_31b1a.8</t>
  </si>
  <si>
    <t>vehroute_29a1b.3 tripinfo_29a1b.3 emissions_29a1b.3 fcd_29a1b.3</t>
  </si>
  <si>
    <t>vehroute_23b1a.15 tripinfo_23b1a.15 emissions_23b1a.15 fcd_23b1a.15</t>
  </si>
  <si>
    <t>vehroute_0b1e.6 tripinfo_0b1e.6 emissions_0b1e.6 fcd_0b1e.6</t>
  </si>
  <si>
    <t>vehroute_33b1c.8 tripinfo_33b1c.8 emissions_33b1c.8 fcd_33b1c.8</t>
  </si>
  <si>
    <t>vehroute_32b1a.39 tripinfo_32b1a.39 emissions_32b1a.39 fcd_32b1a.39</t>
  </si>
  <si>
    <t>vehroute_8e1.12 tripinfo_8e1.12 emissions_8e1.12 fcd_8e1.12</t>
  </si>
  <si>
    <t>vehroute_59b2.5 tripinfo_59b2.5 emissions_59b2.5 fcd_59b2.5</t>
  </si>
  <si>
    <t>vehroute_1b1a.45 tripinfo_1b1a.45 emissions_1b1a.45 fcd_1b1a.45</t>
  </si>
  <si>
    <t>vehroute_58b1a.160 tripinfo_58b1a.160 emissions_58b1a.160 fcd_58b1a.160</t>
  </si>
  <si>
    <t>vehroute_11b1a.16 tripinfo_11b1a.16 emissions_11b1a.16 fcd_11b1a.16</t>
  </si>
  <si>
    <t>vehroute_2e1.8 tripinfo_2e1.8 emissions_2e1.8 fcd_2e1.8</t>
  </si>
  <si>
    <t>vehroute_1d1.4 tripinfo_1d1.4 emissions_1d1.4 fcd_1d1.4</t>
  </si>
  <si>
    <t>vehroute_33d1a.5 tripinfo_33d1a.5 emissions_33d1a.5 fcd_33d1a.5</t>
  </si>
  <si>
    <t>vehroute_a37b1a.70 tripinfo_a37b1a.70 emissions_a37b1a.70 fcd_a37b1a.70</t>
  </si>
  <si>
    <t>vehroute_a28b1c.11 tripinfo_a28b1c.11 emissions_a28b1c.11 fcd_a28b1c.11</t>
  </si>
  <si>
    <t>vehroute_20e1a.10 tripinfo_20e1a.10 emissions_20e1a.10 fcd_20e1a.10</t>
  </si>
  <si>
    <t>vehroute_a23b1c.19 tripinfo_a23b1c.19 emissions_a23b1c.19 fcd_a23b1c.19</t>
  </si>
  <si>
    <t>vehroute_47e1b.2 tripinfo_47e1b.2 emissions_47e1b.2 fcd_47e1b.2</t>
  </si>
  <si>
    <t>vehroute_58b1a.161 tripinfo_58b1a.161 emissions_58b1a.161 fcd_58b1a.161</t>
  </si>
  <si>
    <t>vehroute_a37b1a.71 tripinfo_a37b1a.71 emissions_a37b1a.71 fcd_a37b1a.71</t>
  </si>
  <si>
    <t>vehroute_56b1a.21 tripinfo_56b1a.21 emissions_56b1a.21 fcd_56b1a.21</t>
  </si>
  <si>
    <t>vehroute_2c1 tripinfo_2c1 emissions_2c1 fcd_2c1</t>
  </si>
  <si>
    <t>vehroute_58b1a.162 tripinfo_58b1a.162 emissions_58b1a.162 fcd_58b1a.162</t>
  </si>
  <si>
    <t>vehroute_56b1a.28 tripinfo_56b1a.28 emissions_56b1a.28 fcd_56b1a.28</t>
  </si>
  <si>
    <t>vehroute_a28b1c.12 tripinfo_a28b1c.12 emissions_a28b1c.12 fcd_a28b1c.12</t>
  </si>
  <si>
    <t>vehroute_1b1a.43 tripinfo_1b1a.43 emissions_1b1a.43 fcd_1b1a.43</t>
  </si>
  <si>
    <t>vehroute_1e1.6 tripinfo_1e1.6 emissions_1e1.6 fcd_1e1.6</t>
  </si>
  <si>
    <t>vehroute_a28d4 tripinfo_a28d4 emissions_a28d4 fcd_a28d4</t>
  </si>
  <si>
    <t>vehroute_a37e1b.31 tripinfo_a37e1b.31 emissions_a37e1b.31 fcd_a37e1b.31</t>
  </si>
  <si>
    <t>vehroute_19e1b.6 tripinfo_19e1b.6 emissions_19e1b.6 fcd_19e1b.6</t>
  </si>
  <si>
    <t>vehroute_2b1a.34 tripinfo_2b1a.34 emissions_2b1a.34 fcd_2b1a.34</t>
  </si>
  <si>
    <t>vehroute_11b1a.14 tripinfo_11b1a.14 emissions_11b1a.14 fcd_11b1a.14</t>
  </si>
  <si>
    <t>vehroute_46d1a.1 tripinfo_46d1a.1 emissions_46d1a.1 fcd_46d1a.1</t>
  </si>
  <si>
    <t>vehroute_32e1a.17 tripinfo_32e1a.17 emissions_32e1a.17 fcd_32e1a.17</t>
  </si>
  <si>
    <t>vehroute_59b1.39 tripinfo_59b1.39 emissions_59b1.39 fcd_59b1.39</t>
  </si>
  <si>
    <t>vehroute_58b1a.163 tripinfo_58b1a.163 emissions_58b1a.163 fcd_58b1a.163</t>
  </si>
  <si>
    <t>vehroute_38b1a.17 tripinfo_38b1a.17 emissions_38b1a.17 fcd_38b1a.17</t>
  </si>
  <si>
    <t>vehroute_1b1a.44 tripinfo_1b1a.44 emissions_1b1a.44 fcd_1b1a.44</t>
  </si>
  <si>
    <t>vehroute_59b1.38 tripinfo_59b1.38 emissions_59b1.38 fcd_59b1.38</t>
  </si>
  <si>
    <t>vehroute_32e1a.19 tripinfo_32e1a.19 emissions_32e1a.19 fcd_32e1a.19</t>
  </si>
  <si>
    <t>vehroute_a33b1c.12 tripinfo_a33b1c.12 emissions_a33b1c.12 fcd_a33b1c.12</t>
  </si>
  <si>
    <t>vehroute_a23b1a.74 tripinfo_a23b1a.74 emissions_a23b1a.74 fcd_a23b1a.74</t>
  </si>
  <si>
    <t>vehroute_a37d1a.12 tripinfo_a37d1a.12 emissions_a37d1a.12 fcd_a37d1a.12</t>
  </si>
  <si>
    <t>vehroute_8b1a.45 tripinfo_8b1a.45 emissions_8b1a.45 fcd_8b1a.45</t>
  </si>
  <si>
    <t>vehroute_59b1.40 tripinfo_59b1.40 emissions_59b1.40 fcd_59b1.40</t>
  </si>
  <si>
    <t>vehroute_a37e1b.32 tripinfo_a37e1b.32 emissions_a37e1b.32 fcd_a37e1b.32</t>
  </si>
  <si>
    <t>vehroute_20b1a.13 tripinfo_20b1a.13 emissions_20b1a.13 fcd_20b1a.13</t>
  </si>
  <si>
    <t>vehroute_39b1a.13 tripinfo_39b1a.13 emissions_39b1a.13 fcd_39b1a.13</t>
  </si>
  <si>
    <t>vehroute_56d1a.2 tripinfo_56d1a.2 emissions_56d1a.2 fcd_56d1a.2</t>
  </si>
  <si>
    <t>vehroute_46b1a.8 tripinfo_46b1a.8 emissions_46b1a.8 fcd_46b1a.8</t>
  </si>
  <si>
    <t>vehroute_39c1 tripinfo_39c1 emissions_39c1 fcd_39c1</t>
  </si>
  <si>
    <t>vehroute_a37b1c.13 tripinfo_a37b1c.13 emissions_a37b1c.13 fcd_a37b1c.13</t>
  </si>
  <si>
    <t>vehroute_9b1a.23 tripinfo_9b1a.23 emissions_9b1a.23 fcd_9b1a.23</t>
  </si>
  <si>
    <t>vehroute_45b1a.11 tripinfo_45b1a.11 emissions_45b1a.11 fcd_45b1a.11</t>
  </si>
  <si>
    <t>vehroute_2b1a.35 tripinfo_2b1a.35 emissions_2b1a.35 fcd_2b1a.35</t>
  </si>
  <si>
    <t>vehroute_a37d1a.13 tripinfo_a37d1a.13 emissions_a37d1a.13 fcd_a37d1a.13</t>
  </si>
  <si>
    <t>vehroute_51d1a tripinfo_51d1a emissions_51d1a fcd_51d1a</t>
  </si>
  <si>
    <t>vehroute_9b1a.22 tripinfo_9b1a.22 emissions_9b1a.22 fcd_9b1a.22</t>
  </si>
  <si>
    <t>vehroute_42b1a.14 tripinfo_42b1a.14 emissions_42b1a.14 fcd_42b1a.14</t>
  </si>
  <si>
    <t>vehroute_12e1a.3 tripinfo_12e1a.3 emissions_12e1a.3 fcd_12e1a.3</t>
  </si>
  <si>
    <t>vehroute_36e2.2 tripinfo_36e2.2 emissions_36e2.2 fcd_36e2.2</t>
  </si>
  <si>
    <t>vehroute_a37b1c.14 tripinfo_a37b1c.14 emissions_a37b1c.14 fcd_a37b1c.14</t>
  </si>
  <si>
    <t>vehroute_a37b1a.72 tripinfo_a37b1a.72 emissions_a37b1a.72 fcd_a37b1a.72</t>
  </si>
  <si>
    <t>vehroute_16d3 tripinfo_16d3 emissions_16d3 fcd_16d3</t>
  </si>
  <si>
    <t>vehroute_a33b1a.87 tripinfo_a33b1a.87 emissions_a33b1a.87 fcd_a33b1a.87</t>
  </si>
  <si>
    <t>vehroute_a37e1b.30 tripinfo_a37e1b.30 emissions_a37e1b.30 fcd_a37e1b.30</t>
  </si>
  <si>
    <t>vehroute_19d1a.2 tripinfo_19d1a.2 emissions_19d1a.2 fcd_19d1a.2</t>
  </si>
  <si>
    <t>vehroute_8b1a.46 tripinfo_8b1a.46 emissions_8b1a.46 fcd_8b1a.46</t>
  </si>
  <si>
    <t>vehroute_47b1a.3 tripinfo_47b1a.3 emissions_47b1a.3 fcd_47b1a.3</t>
  </si>
  <si>
    <t>vehroute_18b1a.24 tripinfo_18b1a.24 emissions_18b1a.24 fcd_18b1a.24</t>
  </si>
  <si>
    <t>vehroute_32a1a.18 tripinfo_32a1a.18 emissions_32a1a.18 fcd_32a1a.18</t>
  </si>
  <si>
    <t>vehroute_23e1a.5 tripinfo_23e1a.5 emissions_23e1a.5 fcd_23e1a.5</t>
  </si>
  <si>
    <t>vehroute_4e1a.2 tripinfo_4e1a.2 emissions_4e1a.2 fcd_4e1a.2</t>
  </si>
  <si>
    <t>vehroute_58b1a.164 tripinfo_58b1a.164 emissions_58b1a.164 fcd_58b1a.164</t>
  </si>
  <si>
    <t>vehroute_58b1a.165 tripinfo_58b1a.165 emissions_58b1a.165 fcd_58b1a.165</t>
  </si>
  <si>
    <t>vehroute_30b1a.6 tripinfo_30b1a.6 emissions_30b1a.6 fcd_30b1a.6</t>
  </si>
  <si>
    <t>vehroute_a37e1e.7 tripinfo_a37e1e.7 emissions_a37e1e.7 fcd_a37e1e.7</t>
  </si>
  <si>
    <t>vehroute_a28b1a.50 tripinfo_a28b1a.50 emissions_a28b1a.50 fcd_a28b1a.50</t>
  </si>
  <si>
    <t>vehroute_a28e1a.10 tripinfo_a28e1a.10 emissions_a28e1a.10 fcd_a28e1a.10</t>
  </si>
  <si>
    <t>vehroute_8d1.8 tripinfo_8d1.8 emissions_8d1.8 fcd_8d1.8</t>
  </si>
  <si>
    <t>vehroute_a28b1a.51 tripinfo_a28b1a.51 emissions_a28b1a.51 fcd_a28b1a.51</t>
  </si>
  <si>
    <t>vehroute_46b1a.9 tripinfo_46b1a.9 emissions_46b1a.9 fcd_46b1a.9</t>
  </si>
  <si>
    <t>vehroute_a33b1a.85 tripinfo_a33b1a.85 emissions_a33b1a.85 fcd_a33b1a.85</t>
  </si>
  <si>
    <t>vehroute_32b1a.38 tripinfo_32b1a.38 emissions_32b1a.38 fcd_32b1a.38</t>
  </si>
  <si>
    <t>vehroute_a28b1a.52 tripinfo_a28b1a.52 emissions_a28b1a.52 fcd_a28b1a.52</t>
  </si>
  <si>
    <t>vehroute_a33b1a.86 tripinfo_a33b1a.86 emissions_a33b1a.86 fcd_a33b1a.86</t>
  </si>
  <si>
    <t>vehroute_59e1b.11 tripinfo_59e1b.11 emissions_59e1b.11 fcd_59e1b.11</t>
  </si>
  <si>
    <t>vehroute_0d1.8 tripinfo_0d1.8 emissions_0d1.8 fcd_0d1.8</t>
  </si>
  <si>
    <t>vehroute_46e1b.8 tripinfo_46e1b.8 emissions_46e1b.8 fcd_46e1b.8</t>
  </si>
  <si>
    <t>vehroute_8e1.13 tripinfo_8e1.13 emissions_8e1.13 fcd_8e1.13</t>
  </si>
  <si>
    <t>vehroute_28b1a.18 tripinfo_28b1a.18 emissions_28b1a.18 fcd_28b1a.18</t>
  </si>
  <si>
    <t>vehroute_35b1a.4 tripinfo_35b1a.4 emissions_35b1a.4 fcd_35b1a.4</t>
  </si>
  <si>
    <t>vehroute_34b1a.20 tripinfo_34b1a.20 emissions_34b1a.20 fcd_34b1a.20</t>
  </si>
  <si>
    <t>vehroute_a23e1a.21 tripinfo_a23e1a.21 emissions_a23e1a.21 fcd_a23e1a.21</t>
  </si>
  <si>
    <t>vehroute_7b1.2 tripinfo_7b1.2 emissions_7b1.2 fcd_7b1.2</t>
  </si>
  <si>
    <t>vehroute_17b1d.7 tripinfo_17b1d.7 emissions_17b1d.7 fcd_17b1d.7</t>
  </si>
  <si>
    <t>vehroute_58b1a.166 tripinfo_58b1a.166 emissions_58b1a.166 fcd_58b1a.166</t>
  </si>
  <si>
    <t>vehroute_a23b1a.75 tripinfo_a23b1a.75 emissions_a23b1a.75 fcd_a23b1a.75</t>
  </si>
  <si>
    <t>vehroute_56b1a.22 tripinfo_56b1a.22 emissions_56b1a.22 fcd_56b1a.22</t>
  </si>
  <si>
    <t>vehroute_39d1a.3 tripinfo_39d1a.3 emissions_39d1a.3 fcd_39d1a.3</t>
  </si>
  <si>
    <t>vehroute_28b1a.17 tripinfo_28b1a.17 emissions_28b1a.17 fcd_28b1a.17</t>
  </si>
  <si>
    <t>vehroute_22c1 tripinfo_22c1 emissions_22c1 fcd_22c1</t>
  </si>
  <si>
    <t>vehroute_29b1d.4 tripinfo_29b1d.4 emissions_29b1d.4 fcd_29b1d.4</t>
  </si>
  <si>
    <t>vehroute_a23b1a.76 tripinfo_a23b1a.76 emissions_a23b1a.76 fcd_a23b1a.76</t>
  </si>
  <si>
    <t>vehroute_28b1a.19 tripinfo_28b1a.19 emissions_28b1a.19 fcd_28b1a.19</t>
  </si>
  <si>
    <t>vehroute_11g1 tripinfo_11g1 emissions_11g1 fcd_11g1</t>
  </si>
  <si>
    <t>vehroute_32b1a.40 tripinfo_32b1a.40 emissions_32b1a.40 fcd_32b1a.40</t>
  </si>
  <si>
    <t>vehroute_24b1e1.21 tripinfo_24b1e1.21 emissions_24b1e1.21 fcd_24b1e1.21</t>
  </si>
  <si>
    <t>vehroute_2e1.9 tripinfo_2e1.9 emissions_2e1.9 fcd_2e1.9</t>
  </si>
  <si>
    <t>vehroute_35g2 tripinfo_35g2 emissions_35g2 fcd_35g2</t>
  </si>
  <si>
    <t>vehroute_34e3 tripinfo_34e3 emissions_34e3 fcd_34e3</t>
  </si>
  <si>
    <t>vehroute_58b1a.167 tripinfo_58b1a.167 emissions_58b1a.167 fcd_58b1a.167</t>
  </si>
  <si>
    <t>vehroute_32b1a.41 tripinfo_32b1a.41 emissions_32b1a.41 fcd_32b1a.41</t>
  </si>
  <si>
    <t>vehroute_32b1a.42 tripinfo_32b1a.42 emissions_32b1a.42 fcd_32b1a.42</t>
  </si>
  <si>
    <t>vehroute_8g1 tripinfo_8g1 emissions_8g1 fcd_8g1</t>
  </si>
  <si>
    <t>vehroute_8b1c.15 tripinfo_8b1c.15 emissions_8b1c.15 fcd_8b1c.15</t>
  </si>
  <si>
    <t>vehroute_a23b1a.77 tripinfo_a23b1a.77 emissions_a23b1a.77 fcd_a23b1a.77</t>
  </si>
  <si>
    <t>vehroute_33e1a.11 tripinfo_33e1a.11 emissions_33e1a.11 fcd_33e1a.11</t>
  </si>
  <si>
    <t>vehroute_0b1a.64 tripinfo_0b1a.64 emissions_0b1a.64 fcd_0b1a.64</t>
  </si>
  <si>
    <t>vehroute_0b1a.65 tripinfo_0b1a.65 emissions_0b1a.65 fcd_0b1a.65</t>
  </si>
  <si>
    <t>vehroute_59b1.41 tripinfo_59b1.41 emissions_59b1.41 fcd_59b1.41</t>
  </si>
  <si>
    <t>vehroute_a33b1a.89 tripinfo_a33b1a.89 emissions_a33b1a.89 fcd_a33b1a.89</t>
  </si>
  <si>
    <t>vehroute_a23b1a.78 tripinfo_a23b1a.78 emissions_a23b1a.78 fcd_a23b1a.78</t>
  </si>
  <si>
    <t>vehroute_59b1.42 tripinfo_59b1.42 emissions_59b1.42 fcd_59b1.42</t>
  </si>
  <si>
    <t>vehroute_24e1c.12 tripinfo_24e1c.12 emissions_24e1c.12 fcd_24e1c.12</t>
  </si>
  <si>
    <t>vehroute_0b1a.66 tripinfo_0b1a.66 emissions_0b1a.66 fcd_0b1a.66</t>
  </si>
  <si>
    <t>vehroute_0e1.16 tripinfo_0e1.16 emissions_0e1.16 fcd_0e1.16</t>
  </si>
  <si>
    <t>vehroute_23b1c.4 tripinfo_23b1c.4 emissions_23b1c.4 fcd_23b1c.4</t>
  </si>
  <si>
    <t>vehroute_41b1a.12 tripinfo_41b1a.12 emissions_41b1a.12 fcd_41b1a.12</t>
  </si>
  <si>
    <t>vehroute_0b1a.68 tripinfo_0b1a.68 emissions_0b1a.68 fcd_0b1a.68</t>
  </si>
  <si>
    <t>vehroute_21b1a.8 tripinfo_21b1a.8 emissions_21b1a.8 fcd_21b1a.8</t>
  </si>
  <si>
    <t>vehroute_5b1a.8 tripinfo_5b1a.8 emissions_5b1a.8 fcd_5b1a.8</t>
  </si>
  <si>
    <t>vehroute_26b1a.13 tripinfo_26b1a.13 emissions_26b1a.13 fcd_26b1a.13</t>
  </si>
  <si>
    <t>vehroute_a37b1a.74 tripinfo_a37b1a.74 emissions_a37b1a.74 fcd_a37b1a.74</t>
  </si>
  <si>
    <t>vehroute_a33b1a.90 tripinfo_a33b1a.90 emissions_a33b1a.90 fcd_a33b1a.90</t>
  </si>
  <si>
    <t>vehroute_9b1a.24 tripinfo_9b1a.24 emissions_9b1a.24 fcd_9b1a.24</t>
  </si>
  <si>
    <t>vehroute_a37b1a.73 tripinfo_a37b1a.73 emissions_a37b1a.73 fcd_a37b1a.73</t>
  </si>
  <si>
    <t>vehroute_11b1a.18 tripinfo_11b1a.18 emissions_11b1a.18 fcd_11b1a.18</t>
  </si>
  <si>
    <t>vehroute_23g2 tripinfo_23g2 emissions_23g2 fcd_23g2</t>
  </si>
  <si>
    <t>vehroute_8b1a.47 tripinfo_8b1a.47 emissions_8b1a.47 fcd_8b1a.47</t>
  </si>
  <si>
    <t>vehroute_26b1a.14 tripinfo_26b1a.14 emissions_26b1a.14 fcd_26b1a.14</t>
  </si>
  <si>
    <t>vehroute_9b1b.6 tripinfo_9b1b.6 emissions_9b1b.6 fcd_9b1b.6</t>
  </si>
  <si>
    <t>vehroute_30b1a.7 tripinfo_30b1a.7 emissions_30b1a.7 fcd_30b1a.7</t>
  </si>
  <si>
    <t>vehroute_19e1b.7 tripinfo_19e1b.7 emissions_19e1b.7 fcd_19e1b.7</t>
  </si>
  <si>
    <t>vehroute_19b1a.9 tripinfo_19b1a.9 emissions_19b1a.9 fcd_19b1a.9</t>
  </si>
  <si>
    <t>vehroute_27b1a.12 tripinfo_27b1a.12 emissions_27b1a.12 fcd_27b1a.12</t>
  </si>
  <si>
    <t>vehroute_4d4 tripinfo_4d4 emissions_4d4 fcd_4d4</t>
  </si>
  <si>
    <t>vehroute_38b1a.18 tripinfo_38b1a.18 emissions_38b1a.18 fcd_38b1a.18</t>
  </si>
  <si>
    <t>vehroute_57e1b.5 tripinfo_57e1b.5 emissions_57e1b.5 fcd_57e1b.5</t>
  </si>
  <si>
    <t>vehroute_37b1a.17 tripinfo_37b1a.17 emissions_37b1a.17 fcd_37b1a.17</t>
  </si>
  <si>
    <t>vehroute_36b1a.9 tripinfo_36b1a.9 emissions_36b1a.9 fcd_36b1a.9</t>
  </si>
  <si>
    <t>vehroute_18d1a.4 tripinfo_18d1a.4 emissions_18d1a.4 fcd_18d1a.4</t>
  </si>
  <si>
    <t>vehroute_45d1a.6 tripinfo_45d1a.6 emissions_45d1a.6 fcd_45d1a.6</t>
  </si>
  <si>
    <t>vehroute_32b1c.10 tripinfo_32b1c.10 emissions_32b1c.10 fcd_32b1c.10</t>
  </si>
  <si>
    <t>vehroute_57b1a.19 tripinfo_57b1a.19 emissions_57b1a.19 fcd_57b1a.19</t>
  </si>
  <si>
    <t>vehroute_46e1b.9 tripinfo_46e1b.9 emissions_46e1b.9 fcd_46e1b.9</t>
  </si>
  <si>
    <t>vehroute_41b1a.13 tripinfo_41b1a.13 emissions_41b1a.13 fcd_41b1a.13</t>
  </si>
  <si>
    <t>vehroute_32e1c.5 tripinfo_32e1c.5 emissions_32e1c.5 fcd_32e1c.5</t>
  </si>
  <si>
    <t>vehroute_a33e1a.10 tripinfo_a33e1a.10 emissions_a33e1a.10 fcd_a33e1a.10</t>
  </si>
  <si>
    <t>vehroute_37b1a.18 tripinfo_37b1a.18 emissions_37b1a.18 fcd_37b1a.18</t>
  </si>
  <si>
    <t>vehroute_35g4 tripinfo_35g4 emissions_35g4 fcd_35g4</t>
  </si>
  <si>
    <t>vehroute_13e1a.2 tripinfo_13e1a.2 emissions_13e1a.2 fcd_13e1a.2</t>
  </si>
  <si>
    <t>vehroute_32b1c.11 tripinfo_32b1c.11 emissions_32b1c.11 fcd_32b1c.11</t>
  </si>
  <si>
    <t>vehroute_56b1a.29 tripinfo_56b1a.29 emissions_56b1a.29 fcd_56b1a.29</t>
  </si>
  <si>
    <t>vehroute_35d2 tripinfo_35d2 emissions_35d2 fcd_35d2</t>
  </si>
  <si>
    <t>vehroute_15e1.8 tripinfo_15e1.8 emissions_15e1.8 fcd_15e1.8</t>
  </si>
  <si>
    <t>vehroute_24b1e1.22 tripinfo_24b1e1.22 emissions_24b1e1.22 fcd_24b1e1.22</t>
  </si>
  <si>
    <t>vehroute_10e1a.9 tripinfo_10e1a.9 emissions_10e1a.9 fcd_10e1a.9</t>
  </si>
  <si>
    <t>vehroute_56b1a.23 tripinfo_56b1a.23 emissions_56b1a.23 fcd_56b1a.23</t>
  </si>
  <si>
    <t>vehroute_8b1a.48 tripinfo_8b1a.48 emissions_8b1a.48 fcd_8b1a.48</t>
  </si>
  <si>
    <t>vehroute_15e1.9 tripinfo_15e1.9 emissions_15e1.9 fcd_15e1.9</t>
  </si>
  <si>
    <t>vehroute_a23c1c.4 tripinfo_a23c1c.4 emissions_a23c1c.4 fcd_a23c1c.4</t>
  </si>
  <si>
    <t>vehroute_a23d1a.10 tripinfo_a23d1a.10 emissions_a23d1a.10 fcd_a23d1a.10</t>
  </si>
  <si>
    <t>vehroute_51b1a.7 tripinfo_51b1a.7 emissions_51b1a.7 fcd_51b1a.7</t>
  </si>
  <si>
    <t>vehroute_58b1a.169 tripinfo_58b1a.169 emissions_58b1a.169 fcd_58b1a.169</t>
  </si>
  <si>
    <t>vehroute_a28b1a.54 tripinfo_a28b1a.54 emissions_a28b1a.54 fcd_a28b1a.54</t>
  </si>
  <si>
    <t>vehroute_a37e1b.33 tripinfo_a37e1b.33 emissions_a37e1b.33 fcd_a37e1b.33</t>
  </si>
  <si>
    <t>vehroute_20b1a.11 tripinfo_20b1a.11 emissions_20b1a.11 fcd_20b1a.11</t>
  </si>
  <si>
    <t>vehroute_45e1b.4 tripinfo_45e1b.4 emissions_45e1b.4 fcd_45e1b.4</t>
  </si>
  <si>
    <t>vehroute_1b1a.48 tripinfo_1b1a.48 emissions_1b1a.48 fcd_1b1a.48</t>
  </si>
  <si>
    <t>vehroute_a23b1c.20 tripinfo_a23b1c.20 emissions_a23b1c.20 fcd_a23b1c.20</t>
  </si>
  <si>
    <t>vehroute_a37e1b.34 tripinfo_a37e1b.34 emissions_a37e1b.34 fcd_a37e1b.34</t>
  </si>
  <si>
    <t>vehroute_53b1a.3 tripinfo_53b1a.3 emissions_53b1a.3 fcd_53b1a.3</t>
  </si>
  <si>
    <t>vehroute_16e1a.4 tripinfo_16e1a.4 emissions_16e1a.4 fcd_16e1a.4</t>
  </si>
  <si>
    <t>vehroute_37b1a.19 tripinfo_37b1a.19 emissions_37b1a.19 fcd_37b1a.19</t>
  </si>
  <si>
    <t>vehroute_58b1a.170 tripinfo_58b1a.170 emissions_58b1a.170 fcd_58b1a.170</t>
  </si>
  <si>
    <t>vehroute_51b1a.5 tripinfo_51b1a.5 emissions_51b1a.5 fcd_51b1a.5</t>
  </si>
  <si>
    <t>vehroute_18e1d.6 tripinfo_18e1d.6 emissions_18e1d.6 fcd_18e1d.6</t>
  </si>
  <si>
    <t>vehroute_29b1b.24 tripinfo_29b1b.24 emissions_29b1b.24 fcd_29b1b.24</t>
  </si>
  <si>
    <t>vehroute_38e1a.4 tripinfo_38e1a.4 emissions_38e1a.4 fcd_38e1a.4</t>
  </si>
  <si>
    <t>vehroute_33b1a.25 tripinfo_33b1a.25 emissions_33b1a.25 fcd_33b1a.25</t>
  </si>
  <si>
    <t>vehroute_18b1a.27 tripinfo_18b1a.27 emissions_18b1a.27 fcd_18b1a.27</t>
  </si>
  <si>
    <t>vehroute_22b1a.10 tripinfo_22b1a.10 emissions_22b1a.10 fcd_22b1a.10</t>
  </si>
  <si>
    <t>vehroute_18d1a.5 tripinfo_18d1a.5 emissions_18d1a.5 fcd_18d1a.5</t>
  </si>
  <si>
    <t>vehroute_59b2.6 tripinfo_59b2.6 emissions_59b2.6 fcd_59b2.6</t>
  </si>
  <si>
    <t>vehroute_26c2 tripinfo_26c2 emissions_26c2 fcd_26c2</t>
  </si>
  <si>
    <t>vehroute_51b1a.6 tripinfo_51b1a.6 emissions_51b1a.6 fcd_51b1a.6</t>
  </si>
  <si>
    <t>vehroute_1b1a.46 tripinfo_1b1a.46 emissions_1b1a.46 fcd_1b1a.46</t>
  </si>
  <si>
    <t>vehroute_29b1b.22 tripinfo_29b1b.22 emissions_29b1b.22 fcd_29b1b.22</t>
  </si>
  <si>
    <t>vehroute_20b1c.5 tripinfo_20b1c.5 emissions_20b1c.5 fcd_20b1c.5</t>
  </si>
  <si>
    <t>vehroute_27d2 tripinfo_27d2 emissions_27d2 fcd_27d2</t>
  </si>
  <si>
    <t>vehroute_11e1a.7 tripinfo_11e1a.7 emissions_11e1a.7 fcd_11e1a.7</t>
  </si>
  <si>
    <t>vehroute_a37c2 tripinfo_a37c2 emissions_a37c2 fcd_a37c2</t>
  </si>
  <si>
    <t>vehroute_33b1a.26 tripinfo_33b1a.26 emissions_33b1a.26 fcd_33b1a.26</t>
  </si>
  <si>
    <t>vehroute_18e1c.13 tripinfo_18e1c.13 emissions_18e1c.13 fcd_18e1c.13</t>
  </si>
  <si>
    <t>vehroute_20e1a.11 tripinfo_20e1a.11 emissions_20e1a.11 fcd_20e1a.11</t>
  </si>
  <si>
    <t>vehroute_4b1a.6 tripinfo_4b1a.6 emissions_4b1a.6 fcd_4b1a.6</t>
  </si>
  <si>
    <t>vehroute_10b1a.12 tripinfo_10b1a.12 emissions_10b1a.12 fcd_10b1a.12</t>
  </si>
  <si>
    <t>vehroute_29b1b.25 tripinfo_29b1b.25 emissions_29b1b.25 fcd_29b1b.25</t>
  </si>
  <si>
    <t>vehroute_26e1c.3 tripinfo_26e1c.3 emissions_26e1c.3 fcd_26e1c.3</t>
  </si>
  <si>
    <t>vehroute_24d1a.4 tripinfo_24d1a.4 emissions_24d1a.4 fcd_24d1a.4</t>
  </si>
  <si>
    <t>vehroute_11e1a.9 tripinfo_11e1a.9 emissions_11e1a.9 fcd_11e1a.9</t>
  </si>
  <si>
    <t>vehroute_10e1a.10 tripinfo_10e1a.10 emissions_10e1a.10 fcd_10e1a.10</t>
  </si>
  <si>
    <t>vehroute_a33g4 tripinfo_a33g4 emissions_a33g4 fcd_a33g4</t>
  </si>
  <si>
    <t>vehroute_10c2 tripinfo_10c2 emissions_10c2 fcd_10c2</t>
  </si>
  <si>
    <t>vehroute_20b1a.14 tripinfo_20b1a.14 emissions_20b1a.14 fcd_20b1a.14</t>
  </si>
  <si>
    <t>vehroute_18b1a.28 tripinfo_18b1a.28 emissions_18b1a.28 fcd_18b1a.28</t>
  </si>
  <si>
    <t>vehroute_1b1a.47 tripinfo_1b1a.47 emissions_1b1a.47 fcd_1b1a.47</t>
  </si>
  <si>
    <t>vehroute_1b1a.49 tripinfo_1b1a.49 emissions_1b1a.49 fcd_1b1a.49</t>
  </si>
  <si>
    <t>vehroute_a37b1a.75 tripinfo_a37b1a.75 emissions_a37b1a.75 fcd_a37b1a.75</t>
  </si>
  <si>
    <t>vehroute_18b1a.29 tripinfo_18b1a.29 emissions_18b1a.29 fcd_18b1a.29</t>
  </si>
  <si>
    <t>vehroute_a37b1a.77 tripinfo_a37b1a.77 emissions_a37b1a.77 fcd_a37b1a.77</t>
  </si>
  <si>
    <t>vehroute_58b1a.171 tripinfo_58b1a.171 emissions_58b1a.171 fcd_58b1a.171</t>
  </si>
  <si>
    <t>vehroute_8a1.2 tripinfo_8a1.2 emissions_8a1.2 fcd_8a1.2</t>
  </si>
  <si>
    <t>vehroute_1b1c.12 tripinfo_1b1c.12 emissions_1b1c.12 fcd_1b1c.12</t>
  </si>
  <si>
    <t>vehroute_1b1c.13 tripinfo_1b1c.13 emissions_1b1c.13 fcd_1b1c.13</t>
  </si>
  <si>
    <t>vehroute_a33b1a.91 tripinfo_a33b1a.91 emissions_a33b1a.91 fcd_a33b1a.91</t>
  </si>
  <si>
    <t>vehroute_8e1.14 tripinfo_8e1.14 emissions_8e1.14 fcd_8e1.14</t>
  </si>
  <si>
    <t>vehroute_8b1c.14 tripinfo_8b1c.14 emissions_8b1c.14 fcd_8b1c.14</t>
  </si>
  <si>
    <t>vehroute_18e1c.14 tripinfo_18e1c.14 emissions_18e1c.14 fcd_18e1c.14</t>
  </si>
  <si>
    <t>vehroute_56b1a.30 tripinfo_56b1a.30 emissions_56b1a.30 fcd_56b1a.30</t>
  </si>
  <si>
    <t>vehroute_8b1c.16 tripinfo_8b1c.16 emissions_8b1c.16 fcd_8b1c.16</t>
  </si>
  <si>
    <t>vehroute_18e1c.15 tripinfo_18e1c.15 emissions_18e1c.15 fcd_18e1c.15</t>
  </si>
  <si>
    <t>vehroute_16b1a.6 tripinfo_16b1a.6 emissions_16b1a.6 fcd_16b1a.6</t>
  </si>
  <si>
    <t>vehroute_20d1a.3 tripinfo_20d1a.3 emissions_20d1a.3 fcd_20d1a.3</t>
  </si>
  <si>
    <t>vehroute_40c2 tripinfo_40c2 emissions_40c2 fcd_40c2</t>
  </si>
  <si>
    <t>vehroute_21b1a.11 tripinfo_21b1a.11 emissions_21b1a.11 fcd_21b1a.11</t>
  </si>
  <si>
    <t>vehroute_a23b1a.79 tripinfo_a23b1a.79 emissions_a23b1a.79 fcd_a23b1a.79</t>
  </si>
  <si>
    <t>vehroute_23c2 tripinfo_23c2 emissions_23c2 fcd_23c2</t>
  </si>
  <si>
    <t>vehroute_0b1a.70 tripinfo_0b1a.70 emissions_0b1a.70 fcd_0b1a.70</t>
  </si>
  <si>
    <t>vehroute_17e1a.5 tripinfo_17e1a.5 emissions_17e1a.5 fcd_17e1a.5</t>
  </si>
  <si>
    <t>vehroute_0b1a.69 tripinfo_0b1a.69 emissions_0b1a.69 fcd_0b1a.69</t>
  </si>
  <si>
    <t>vehroute_58b1a.168 tripinfo_58b1a.168 emissions_58b1a.168 fcd_58b1a.168</t>
  </si>
  <si>
    <t>vehroute_4d2 tripinfo_4d2 emissions_4d2 fcd_4d2</t>
  </si>
  <si>
    <t>vehroute_40d1a.3 tripinfo_40d1a.3 emissions_40d1a.3 fcd_40d1a.3</t>
  </si>
  <si>
    <t>vehroute_24g4 tripinfo_24g4 emissions_24g4 fcd_24g4</t>
  </si>
  <si>
    <t>vehroute_2b1a.36 tripinfo_2b1a.36 emissions_2b1a.36 fcd_2b1a.36</t>
  </si>
  <si>
    <t>vehroute_0b1c.13 tripinfo_0b1c.13 emissions_0b1c.13 fcd_0b1c.13</t>
  </si>
  <si>
    <t>vehroute_32d1a.6 tripinfo_32d1a.6 emissions_32d1a.6 fcd_32d1a.6</t>
  </si>
  <si>
    <t>vehroute_29b1b.23 tripinfo_29b1b.23 emissions_29b1b.23 fcd_29b1b.23</t>
  </si>
  <si>
    <t>vehroute_a37b1a.76 tripinfo_a37b1a.76 emissions_a37b1a.76 fcd_a37b1a.76</t>
  </si>
  <si>
    <t>vehroute_26d1a.2 tripinfo_26d1a.2 emissions_26d1a.2 fcd_26d1a.2</t>
  </si>
  <si>
    <t>vehroute_33b1a.28 tripinfo_33b1a.28 emissions_33b1a.28 fcd_33b1a.28</t>
  </si>
  <si>
    <t>vehroute_0e1.17 tripinfo_0e1.17 emissions_0e1.17 fcd_0e1.17</t>
  </si>
  <si>
    <t>vehroute_0b1a.71 tripinfo_0b1a.71 emissions_0b1a.71 fcd_0b1a.71</t>
  </si>
  <si>
    <t>vehroute_a33b1c.13 tripinfo_a33b1c.13 emissions_a33b1c.13 fcd_a33b1c.13</t>
  </si>
  <si>
    <t>vehroute_a33b1a.92 tripinfo_a33b1a.92 emissions_a33b1a.92 fcd_a33b1a.92</t>
  </si>
  <si>
    <t>vehroute_58b1a.174 tripinfo_58b1a.174 emissions_58b1a.174 fcd_58b1a.174</t>
  </si>
  <si>
    <t>vehroute_12b1d.4 tripinfo_12b1d.4 emissions_12b1d.4 fcd_12b1d.4</t>
  </si>
  <si>
    <t>vehroute_57e1b.6 tripinfo_57e1b.6 emissions_57e1b.6 fcd_57e1b.6</t>
  </si>
  <si>
    <t>vehroute_24b1e1.23 tripinfo_24b1e1.23 emissions_24b1e1.23 fcd_24b1e1.23</t>
  </si>
  <si>
    <t>vehroute_2b1a.37 tripinfo_2b1a.37 emissions_2b1a.37 fcd_2b1a.37</t>
  </si>
  <si>
    <t>vehroute_58b1a.173 tripinfo_58b1a.173 emissions_58b1a.173 fcd_58b1a.173</t>
  </si>
  <si>
    <t>vehroute_0b1a.72 tripinfo_0b1a.72 emissions_0b1a.72 fcd_0b1a.72</t>
  </si>
  <si>
    <t>vehroute_9d2 tripinfo_9d2 emissions_9d2 fcd_9d2</t>
  </si>
  <si>
    <t>vehroute_33b1a.27 tripinfo_33b1a.27 emissions_33b1a.27 fcd_33b1a.27</t>
  </si>
  <si>
    <t>vehroute_1b1a.50 tripinfo_1b1a.50 emissions_1b1a.50 fcd_1b1a.50</t>
  </si>
  <si>
    <t>vehroute_39b1a.14 tripinfo_39b1a.14 emissions_39b1a.14 fcd_39b1a.14</t>
  </si>
  <si>
    <t>vehroute_58b1a.172 tripinfo_58b1a.172 emissions_58b1a.172 fcd_58b1a.172</t>
  </si>
  <si>
    <t>vehroute_11b1a.17 tripinfo_11b1a.17 emissions_11b1a.17 fcd_11b1a.17</t>
  </si>
  <si>
    <t>vehroute_59b1.43 tripinfo_59b1.43 emissions_59b1.43 fcd_59b1.43</t>
  </si>
  <si>
    <t>vehroute_53e1b.3 tripinfo_53e1b.3 emissions_53e1b.3 fcd_53e1b.3</t>
  </si>
  <si>
    <t>vehroute_37e1a.2 tripinfo_37e1a.2 emissions_37e1a.2 fcd_37e1a.2</t>
  </si>
  <si>
    <t>vehroute_44b1a.4 tripinfo_44b1a.4 emissions_44b1a.4 fcd_44b1a.4</t>
  </si>
  <si>
    <t>vehroute_38b1a.19 tripinfo_38b1a.19 emissions_38b1a.19 fcd_38b1a.19</t>
  </si>
  <si>
    <t>vehroute_35b1a.5 tripinfo_35b1a.5 emissions_35b1a.5 fcd_35b1a.5</t>
  </si>
  <si>
    <t>vehroute_41d1 tripinfo_41d1 emissions_41d1 fcd_41d1</t>
  </si>
  <si>
    <t>vehroute_11b1a.20 tripinfo_11b1a.20 emissions_11b1a.20 fcd_11b1a.20</t>
  </si>
  <si>
    <t>vehroute_41e3 tripinfo_41e3 emissions_41e3 fcd_41e3</t>
  </si>
  <si>
    <t>vehroute_a23e1a.22 tripinfo_a23e1a.22 emissions_a23e1a.22 fcd_a23e1a.22</t>
  </si>
  <si>
    <t>vehroute_20e1a.12 tripinfo_20e1a.12 emissions_20e1a.12 fcd_20e1a.12</t>
  </si>
  <si>
    <t>vehroute_40b1a.15 tripinfo_40b1a.15 emissions_40b1a.15 fcd_40b1a.15</t>
  </si>
  <si>
    <t>vehroute_a28b1a.55 tripinfo_a28b1a.55 emissions_a28b1a.55 fcd_a28b1a.55</t>
  </si>
  <si>
    <t>vehroute_a28e1a.11 tripinfo_a28e1a.11 emissions_a28e1a.11 fcd_a28e1a.11</t>
  </si>
  <si>
    <t>vehroute_17d3 tripinfo_17d3 emissions_17d3 fcd_17d3</t>
  </si>
  <si>
    <t>vehroute_32b1a.43 tripinfo_32b1a.43 emissions_32b1a.43 fcd_32b1a.43</t>
  </si>
  <si>
    <t>vehroute_37b1a.20 tripinfo_37b1a.20 emissions_37b1a.20 fcd_37b1a.20</t>
  </si>
  <si>
    <t>vehroute_58b1a.175 tripinfo_58b1a.175 emissions_58b1a.175 fcd_58b1a.175</t>
  </si>
  <si>
    <t>vehroute_3b1a.10 tripinfo_3b1a.10 emissions_3b1a.10 fcd_3b1a.10</t>
  </si>
  <si>
    <t>vehroute_3b1a.9 tripinfo_3b1a.9 emissions_3b1a.9 fcd_3b1a.9</t>
  </si>
  <si>
    <t>vehroute_56e1c.6 tripinfo_56e1c.6 emissions_56e1c.6 fcd_56e1c.6</t>
  </si>
  <si>
    <t>vehroute_11d1a.1 tripinfo_11d1a.1 emissions_11d1a.1 fcd_11d1a.1</t>
  </si>
  <si>
    <t>vehroute_11b1a.19 tripinfo_11b1a.19 emissions_11b1a.19 fcd_11b1a.19</t>
  </si>
  <si>
    <t>vehroute_15e1.10 tripinfo_15e1.10 emissions_15e1.10 fcd_15e1.10</t>
  </si>
  <si>
    <t>vehroute_39e1.4 tripinfo_39e1.4 emissions_39e1.4 fcd_39e1.4</t>
  </si>
  <si>
    <t>vehroute_8d1.9 tripinfo_8d1.9 emissions_8d1.9 fcd_8d1.9</t>
  </si>
  <si>
    <t>vehroute_45e1b.5 tripinfo_45e1b.5 emissions_45e1b.5 fcd_45e1b.5</t>
  </si>
  <si>
    <t>vehroute_a37b1a.78 tripinfo_a37b1a.78 emissions_a37b1a.78 fcd_a37b1a.78</t>
  </si>
  <si>
    <t>vehroute_a23b1c.21 tripinfo_a23b1c.21 emissions_a23b1c.21 fcd_a23b1c.21</t>
  </si>
  <si>
    <t>vehroute_57b1a.20 tripinfo_57b1a.20 emissions_57b1a.20 fcd_57b1a.20</t>
  </si>
  <si>
    <t>vehroute_31b1a.9 tripinfo_31b1a.9 emissions_31b1a.9 fcd_31b1a.9</t>
  </si>
  <si>
    <t>vehroute_8b1c.19 tripinfo_8b1c.19 emissions_8b1c.19 fcd_8b1c.19</t>
  </si>
  <si>
    <t>vehroute_13b2 tripinfo_13b2 emissions_13b2 fcd_13b2</t>
  </si>
  <si>
    <t>vehroute_a23b1a.82 tripinfo_a23b1a.82 emissions_a23b1a.82 fcd_a23b1a.82</t>
  </si>
  <si>
    <t>vehroute_22a1a.4 tripinfo_22a1a.4 emissions_22a1a.4 fcd_22a1a.4</t>
  </si>
  <si>
    <t>vehroute_8b1c.20 tripinfo_8b1c.20 emissions_8b1c.20 fcd_8b1c.20</t>
  </si>
  <si>
    <t>vehroute_a37d1a.14 tripinfo_a37d1a.14 emissions_a37d1a.14 fcd_a37d1a.14</t>
  </si>
  <si>
    <t>vehroute_32b1a.45 tripinfo_32b1a.45 emissions_32b1a.45 fcd_32b1a.45</t>
  </si>
  <si>
    <t>vehroute_3d4 tripinfo_3d4 emissions_3d4 fcd_3d4</t>
  </si>
  <si>
    <t>vehroute_33b1c.9 tripinfo_33b1c.9 emissions_33b1c.9 fcd_33b1c.9</t>
  </si>
  <si>
    <t>vehroute_a28b1a.56 tripinfo_a28b1a.56 emissions_a28b1a.56 fcd_a28b1a.56</t>
  </si>
  <si>
    <t>vehroute_a37e1b.35 tripinfo_a37e1b.35 emissions_a37e1b.35 fcd_a37e1b.35</t>
  </si>
  <si>
    <t>vehroute_a37b1a.79 tripinfo_a37b1a.79 emissions_a37b1a.79 fcd_a37b1a.79</t>
  </si>
  <si>
    <t>vehroute_a37b1a.80 tripinfo_a37b1a.80 emissions_a37b1a.80 fcd_a37b1a.80</t>
  </si>
  <si>
    <t>vehroute_58b1a.177 tripinfo_58b1a.177 emissions_58b1a.177 fcd_58b1a.177</t>
  </si>
  <si>
    <t>vehroute_a23b1a.83 tripinfo_a23b1a.83 emissions_a23b1a.83 fcd_a23b1a.83</t>
  </si>
  <si>
    <t>vehroute_45b1a.12 tripinfo_45b1a.12 emissions_45b1a.12 fcd_45b1a.12</t>
  </si>
  <si>
    <t>vehroute_18b1a.30 tripinfo_18b1a.30 emissions_18b1a.30 fcd_18b1a.30</t>
  </si>
  <si>
    <t>vehroute_43b1a.5 tripinfo_43b1a.5 emissions_43b1a.5 fcd_43b1a.5</t>
  </si>
  <si>
    <t>vehroute_58b1a.178 tripinfo_58b1a.178 emissions_58b1a.178 fcd_58b1a.178</t>
  </si>
  <si>
    <t>vehroute_18b1a.31 tripinfo_18b1a.31 emissions_18b1a.31 fcd_18b1a.31</t>
  </si>
  <si>
    <t>vehroute_59b1.44 tripinfo_59b1.44 emissions_59b1.44 fcd_59b1.44</t>
  </si>
  <si>
    <t>vehroute_14b2 tripinfo_14b2 emissions_14b2 fcd_14b2</t>
  </si>
  <si>
    <t>vehroute_2b1a.38 tripinfo_2b1a.38 emissions_2b1a.38 fcd_2b1a.38</t>
  </si>
  <si>
    <t>vehroute_a37b1a.81 tripinfo_a37b1a.81 emissions_a37b1a.81 fcd_a37b1a.81</t>
  </si>
  <si>
    <t>vehroute_5b1a.7 tripinfo_5b1a.7 emissions_5b1a.7 fcd_5b1a.7</t>
  </si>
  <si>
    <t>vehroute_4b1a.9 tripinfo_4b1a.9 emissions_4b1a.9 fcd_4b1a.9</t>
  </si>
  <si>
    <t>vehroute_2b1a.39 tripinfo_2b1a.39 emissions_2b1a.39 fcd_2b1a.39</t>
  </si>
  <si>
    <t>vehroute_18e1c.16 tripinfo_18e1c.16 emissions_18e1c.16 fcd_18e1c.16</t>
  </si>
  <si>
    <t>vehroute_11e1a.8 tripinfo_11e1a.8 emissions_11e1a.8 fcd_11e1a.8</t>
  </si>
  <si>
    <t>vehroute_11b1a.23 tripinfo_11b1a.23 emissions_11b1a.23 fcd_11b1a.23</t>
  </si>
  <si>
    <t>vehroute_56b1a.24 tripinfo_56b1a.24 emissions_56b1a.24 fcd_56b1a.24</t>
  </si>
  <si>
    <t>vehroute_20b1a.16 tripinfo_20b1a.16 emissions_20b1a.16 fcd_20b1a.16</t>
  </si>
  <si>
    <t>vehroute_48b1a.9 tripinfo_48b1a.9 emissions_48b1a.9 fcd_48b1a.9</t>
  </si>
  <si>
    <t>vehroute_8b1c.18 tripinfo_8b1c.18 emissions_8b1c.18 fcd_8b1c.18</t>
  </si>
  <si>
    <t>vehroute_a37b1c.15 tripinfo_a37b1c.15 emissions_a37b1c.15 fcd_a37b1c.15</t>
  </si>
  <si>
    <t>vehroute_58b1a.179 tripinfo_58b1a.179 emissions_58b1a.179 fcd_58b1a.179</t>
  </si>
  <si>
    <t>vehroute_58b1a.176 tripinfo_58b1a.176 emissions_58b1a.176 fcd_58b1a.176</t>
  </si>
  <si>
    <t>vehroute_26b1a.15 tripinfo_26b1a.15 emissions_26b1a.15 fcd_26b1a.15</t>
  </si>
  <si>
    <t>vehroute_9b1a.25 tripinfo_9b1a.25 emissions_9b1a.25 fcd_9b1a.25</t>
  </si>
  <si>
    <t>vehroute_56b1a.25 tripinfo_56b1a.25 emissions_56b1a.25 fcd_56b1a.25</t>
  </si>
  <si>
    <t>vehroute_23e1a.8 tripinfo_23e1a.8 emissions_23e1a.8 fcd_23e1a.8</t>
  </si>
  <si>
    <t>vehroute_58b1a.180 tripinfo_58b1a.180 emissions_58b1a.180 fcd_58b1a.180</t>
  </si>
  <si>
    <t>vehroute_23e1a.7 tripinfo_23e1a.7 emissions_23e1a.7 fcd_23e1a.7</t>
  </si>
  <si>
    <t>vehroute_58b1a.181 tripinfo_58b1a.181 emissions_58b1a.181 fcd_58b1a.181</t>
  </si>
  <si>
    <t>vehroute_23b1a.19 tripinfo_23b1a.19 emissions_23b1a.19 fcd_23b1a.19</t>
  </si>
  <si>
    <t>vehroute_58b1a.182 tripinfo_58b1a.182 emissions_58b1a.182 fcd_58b1a.182</t>
  </si>
  <si>
    <t>vehroute_20b1a.15 tripinfo_20b1a.15 emissions_20b1a.15 fcd_20b1a.15</t>
  </si>
  <si>
    <t>vehroute_22b1a.11 tripinfo_22b1a.11 emissions_22b1a.11 fcd_22b1a.11</t>
  </si>
  <si>
    <t>vehroute_50b1a.3 tripinfo_50b1a.3 emissions_50b1a.3 fcd_50b1a.3</t>
  </si>
  <si>
    <t>vehroute_34b1a.21 tripinfo_34b1a.21 emissions_34b1a.21 fcd_34b1a.21</t>
  </si>
  <si>
    <t>vehroute_15b1a.12 tripinfo_15b1a.12 emissions_15b1a.12 fcd_15b1a.12</t>
  </si>
  <si>
    <t>vehroute_20b1a.17 tripinfo_20b1a.17 emissions_20b1a.17 fcd_20b1a.17</t>
  </si>
  <si>
    <t>vehroute_34b1a.22 tripinfo_34b1a.22 emissions_34b1a.22 fcd_34b1a.22</t>
  </si>
  <si>
    <t>vehroute_21b1a.10 tripinfo_21b1a.10 emissions_21b1a.10 fcd_21b1a.10</t>
  </si>
  <si>
    <t>vehroute_5b1a.9 tripinfo_5b1a.9 emissions_5b1a.9 fcd_5b1a.9</t>
  </si>
  <si>
    <t>vehroute_20e1c.5 tripinfo_20e1c.5 emissions_20e1c.5 fcd_20e1c.5</t>
  </si>
  <si>
    <t>vehroute_8b1a.51 tripinfo_8b1a.51 emissions_8b1a.51 fcd_8b1a.51</t>
  </si>
  <si>
    <t>vehroute_48b1a.8 tripinfo_48b1a.8 emissions_48b1a.8 fcd_48b1a.8</t>
  </si>
  <si>
    <t>vehroute_22b1a.12 tripinfo_22b1a.12 emissions_22b1a.12 fcd_22b1a.12</t>
  </si>
  <si>
    <t>vehroute_8b1a.52 tripinfo_8b1a.52 emissions_8b1a.52 fcd_8b1a.52</t>
  </si>
  <si>
    <t>vehroute_21b1a.12 tripinfo_21b1a.12 emissions_21b1a.12 fcd_21b1a.12</t>
  </si>
  <si>
    <t>vehroute_11a1a.7 tripinfo_11a1a.7 emissions_11a1a.7 fcd_11a1a.7</t>
  </si>
  <si>
    <t>vehroute_4b1a.7 tripinfo_4b1a.7 emissions_4b1a.7 fcd_4b1a.7</t>
  </si>
  <si>
    <t>vehroute_9b1a.29 tripinfo_9b1a.29 emissions_9b1a.29 fcd_9b1a.29</t>
  </si>
  <si>
    <t>vehroute_19b1a.8 tripinfo_19b1a.8 emissions_19b1a.8 fcd_19b1a.8</t>
  </si>
  <si>
    <t>vehroute_9e1a.6 tripinfo_9e1a.6 emissions_9e1a.6 fcd_9e1a.6</t>
  </si>
  <si>
    <t>vehroute_39g3 tripinfo_39g3 emissions_39g3 fcd_39g3</t>
  </si>
  <si>
    <t>vehroute_19b1a.10 tripinfo_19b1a.10 emissions_19b1a.10 fcd_19b1a.10</t>
  </si>
  <si>
    <t>vehroute_a33b1a.96 tripinfo_a33b1a.96 emissions_a33b1a.96 fcd_a33b1a.96</t>
  </si>
  <si>
    <t>vehroute_26b1a.16 tripinfo_26b1a.16 emissions_26b1a.16 fcd_26b1a.16</t>
  </si>
  <si>
    <t>vehroute_35b1a.6 tripinfo_35b1a.6 emissions_35b1a.6 fcd_35b1a.6</t>
  </si>
  <si>
    <t>vehroute_8b1a.49 tripinfo_8b1a.49 emissions_8b1a.49 fcd_8b1a.49</t>
  </si>
  <si>
    <t>vehroute_a23b1a.84 tripinfo_a23b1a.84 emissions_a23b1a.84 fcd_a23b1a.84</t>
  </si>
  <si>
    <t>vehroute_15d1 tripinfo_15d1 emissions_15d1 fcd_15d1</t>
  </si>
  <si>
    <t>vehroute_42b1a.15 tripinfo_42b1a.15 emissions_42b1a.15 fcd_42b1a.15</t>
  </si>
  <si>
    <t>vehroute_a23b1a.80 tripinfo_a23b1a.80 emissions_a23b1a.80 fcd_a23b1a.80</t>
  </si>
  <si>
    <t>vehroute_a37b1a.82 tripinfo_a37b1a.82 emissions_a37b1a.82 fcd_a37b1a.82</t>
  </si>
  <si>
    <t>vehroute_8b1a.50 tripinfo_8b1a.50 emissions_8b1a.50 fcd_8b1a.50</t>
  </si>
  <si>
    <t>vehroute_45b1a.13 tripinfo_45b1a.13 emissions_45b1a.13 fcd_45b1a.13</t>
  </si>
  <si>
    <t>vehroute_15b1a.13 tripinfo_15b1a.13 emissions_15b1a.13 fcd_15b1a.13</t>
  </si>
  <si>
    <t>vehroute_46b1a.10 tripinfo_46b1a.10 emissions_46b1a.10 fcd_46b1a.10</t>
  </si>
  <si>
    <t>vehroute_47e1b.3 tripinfo_47e1b.3 emissions_47e1b.3 fcd_47e1b.3</t>
  </si>
  <si>
    <t>vehroute_59b1.45 tripinfo_59b1.45 emissions_59b1.45 fcd_59b1.45</t>
  </si>
  <si>
    <t>vehroute_57b1a.18 tripinfo_57b1a.18 emissions_57b1a.18 fcd_57b1a.18</t>
  </si>
  <si>
    <t>vehroute_59e1b.13 tripinfo_59e1b.13 emissions_59e1b.13 fcd_59e1b.13</t>
  </si>
  <si>
    <t>vehroute_11b1a.22 tripinfo_11b1a.22 emissions_11b1a.22 fcd_11b1a.22</t>
  </si>
  <si>
    <t>vehroute_40b1a.16 tripinfo_40b1a.16 emissions_40b1a.16 fcd_40b1a.16</t>
  </si>
  <si>
    <t>vehroute_20c2 tripinfo_20c2 emissions_20c2 fcd_20c2</t>
  </si>
  <si>
    <t>vehroute_24b1e1.25 tripinfo_24b1e1.25 emissions_24b1e1.25 fcd_24b1e1.25</t>
  </si>
  <si>
    <t>vehroute_a23e1a.23 tripinfo_a23e1a.23 emissions_a23e1a.23 fcd_a23e1a.23</t>
  </si>
  <si>
    <t>vehroute_20g2 tripinfo_20g2 emissions_20g2 fcd_20g2</t>
  </si>
  <si>
    <t>vehroute_56b1a.32 tripinfo_56b1a.32 emissions_56b1a.32 fcd_56b1a.32</t>
  </si>
  <si>
    <t>vehroute_24b1e1.26 tripinfo_24b1e1.26 emissions_24b1e1.26 fcd_24b1e1.26</t>
  </si>
  <si>
    <t>vehroute_11b1a.24 tripinfo_11b1a.24 emissions_11b1a.24 fcd_11b1a.24</t>
  </si>
  <si>
    <t>vehroute_a28b1a.57 tripinfo_a28b1a.57 emissions_a28b1a.57 fcd_a28b1a.57</t>
  </si>
  <si>
    <t>vehroute_36b1a.10 tripinfo_36b1a.10 emissions_36b1a.10 fcd_36b1a.10</t>
  </si>
  <si>
    <t>vehroute_34d2 tripinfo_34d2 emissions_34d2 fcd_34d2</t>
  </si>
  <si>
    <t>vehroute_0b1a.73 tripinfo_0b1a.73 emissions_0b1a.73 fcd_0b1a.73</t>
  </si>
  <si>
    <t>vehroute_a33b1a.97 tripinfo_a33b1a.97 emissions_a33b1a.97 fcd_a33b1a.97</t>
  </si>
  <si>
    <t>vehroute_0g2.11 tripinfo_0g2.11 emissions_0g2.11 fcd_0g2.11</t>
  </si>
  <si>
    <t>vehroute_40b1a.17 tripinfo_40b1a.17 emissions_40b1a.17 fcd_40b1a.17</t>
  </si>
  <si>
    <t>vehroute_11e1a.10 tripinfo_11e1a.10 emissions_11e1a.10 fcd_11e1a.10</t>
  </si>
  <si>
    <t>vehroute_58b1a.183 tripinfo_58b1a.183 emissions_58b1a.183 fcd_58b1a.183</t>
  </si>
  <si>
    <t>vehroute_40e1b.3 tripinfo_40e1b.3 emissions_40e1b.3 fcd_40e1b.3</t>
  </si>
  <si>
    <t>vehroute_11b1a.21 tripinfo_11b1a.21 emissions_11b1a.21 fcd_11b1a.21</t>
  </si>
  <si>
    <t>vehroute_59e1b.12 tripinfo_59e1b.12 emissions_59e1b.12 fcd_59e1b.12</t>
  </si>
  <si>
    <t>vehroute_38b1a.20 tripinfo_38b1a.20 emissions_38b1a.20 fcd_38b1a.20</t>
  </si>
  <si>
    <t>vehroute_a23e1c.7 tripinfo_a23e1c.7 emissions_a23e1c.7 fcd_a23e1c.7</t>
  </si>
  <si>
    <t>vehroute_37b1a.21 tripinfo_37b1a.21 emissions_37b1a.21 fcd_37b1a.21</t>
  </si>
  <si>
    <t>vehroute_58b1a.184 tripinfo_58b1a.184 emissions_58b1a.184 fcd_58b1a.184</t>
  </si>
  <si>
    <t>vehroute_20e1a.13 tripinfo_20e1a.13 emissions_20e1a.13 fcd_20e1a.13</t>
  </si>
  <si>
    <t>vehroute_39b1a.15 tripinfo_39b1a.15 emissions_39b1a.15 fcd_39b1a.15</t>
  </si>
  <si>
    <t>vehroute_8b1c.17 tripinfo_8b1c.17 emissions_8b1c.17 fcd_8b1c.17</t>
  </si>
  <si>
    <t>vehroute_41b1a.14 tripinfo_41b1a.14 emissions_41b1a.14 fcd_41b1a.14</t>
  </si>
  <si>
    <t>vehroute_24e1c.14 tripinfo_24e1c.14 emissions_24e1c.14 fcd_24e1c.14</t>
  </si>
  <si>
    <t>vehroute_31e1.4 tripinfo_31e1.4 emissions_31e1.4 fcd_31e1.4</t>
  </si>
  <si>
    <t>vehroute_3b1a.11 tripinfo_3b1a.11 emissions_3b1a.11 fcd_3b1a.11</t>
  </si>
  <si>
    <t>vehroute_1b1a.51 tripinfo_1b1a.51 emissions_1b1a.51 fcd_1b1a.51</t>
  </si>
  <si>
    <t>vehroute_10e1a.11 tripinfo_10e1a.11 emissions_10e1a.11 fcd_10e1a.11</t>
  </si>
  <si>
    <t>vehroute_a23b1a.85 tripinfo_a23b1a.85 emissions_a23b1a.85 fcd_a23b1a.85</t>
  </si>
  <si>
    <t>vehroute_38b1a.21 tripinfo_38b1a.21 emissions_38b1a.21 fcd_38b1a.21</t>
  </si>
  <si>
    <t>vehroute_24b1e3.6 tripinfo_24b1e3.6 emissions_24b1e3.6 fcd_24b1e3.6</t>
  </si>
  <si>
    <t>vehroute_a23b1a.81 tripinfo_a23b1a.81 emissions_a23b1a.81 fcd_a23b1a.81</t>
  </si>
  <si>
    <t>vehroute_29e1a.5 tripinfo_29e1a.5 emissions_29e1a.5 fcd_29e1a.5</t>
  </si>
  <si>
    <t>vehroute_49b1a.8 tripinfo_49b1a.8 emissions_49b1a.8 fcd_49b1a.8</t>
  </si>
  <si>
    <t>vehroute_17e1a.6 tripinfo_17e1a.6 emissions_17e1a.6 fcd_17e1a.6</t>
  </si>
  <si>
    <t>vehroute_0b1a.67 tripinfo_0b1a.67 emissions_0b1a.67 fcd_0b1a.67</t>
  </si>
  <si>
    <t>vehroute_59b1.46 tripinfo_59b1.46 emissions_59b1.46 fcd_59b1.46</t>
  </si>
  <si>
    <t>vehroute_0e1.18 tripinfo_0e1.18 emissions_0e1.18 fcd_0e1.18</t>
  </si>
  <si>
    <t>vehroute_31b1a.10 tripinfo_31b1a.10 emissions_31b1a.10 fcd_31b1a.10</t>
  </si>
  <si>
    <t>vehroute_19c1 tripinfo_19c1 emissions_19c1 fcd_19c1</t>
  </si>
  <si>
    <t>vehroute_0g2.10 tripinfo_0g2.10 emissions_0g2.10 fcd_0g2.10</t>
  </si>
  <si>
    <t>vehroute_a33b1a.88 tripinfo_a33b1a.88 emissions_a33b1a.88 fcd_a33b1a.88</t>
  </si>
  <si>
    <t>vehroute_a23d1a.11 tripinfo_a23d1a.11 emissions_a23d1a.11 fcd_a23d1a.11</t>
  </si>
  <si>
    <t>vehroute_4b1a.8 tripinfo_4b1a.8 emissions_4b1a.8 fcd_4b1a.8</t>
  </si>
  <si>
    <t>vehroute_0b1c.14 tripinfo_0b1c.14 emissions_0b1c.14 fcd_0b1c.14</t>
  </si>
  <si>
    <t>vehroute_58b1a.185 tripinfo_58b1a.185 emissions_58b1a.185 fcd_58b1a.185</t>
  </si>
  <si>
    <t>vehroute_19e1b.8 tripinfo_19e1b.8 emissions_19e1b.8 fcd_19e1b.8</t>
  </si>
  <si>
    <t>vehroute_a33b1a.93 tripinfo_a33b1a.93 emissions_a33b1a.93 fcd_a33b1a.93</t>
  </si>
  <si>
    <t>vehroute_0b1a.74 tripinfo_0b1a.74 emissions_0b1a.74 fcd_0b1a.74</t>
  </si>
  <si>
    <t>vehroute_15e1.11 tripinfo_15e1.11 emissions_15e1.11 fcd_15e1.11</t>
  </si>
  <si>
    <t>vehroute_38e1a.5 tripinfo_38e1a.5 emissions_38e1a.5 fcd_38e1a.5</t>
  </si>
  <si>
    <t>vehroute_0b1a.75 tripinfo_0b1a.75 emissions_0b1a.75 fcd_0b1a.75</t>
  </si>
  <si>
    <t>vehroute_10b1a.13 tripinfo_10b1a.13 emissions_10b1a.13 fcd_10b1a.13</t>
  </si>
  <si>
    <t>vehroute_0d1.9 tripinfo_0d1.9 emissions_0d1.9 fcd_0d1.9</t>
  </si>
  <si>
    <t>vehroute_10b1a.18 tripinfo_10b1a.18 emissions_10b1a.18 fcd_10b1a.18</t>
  </si>
  <si>
    <t>vehroute_0b1a.76 tripinfo_0b1a.76 emissions_0b1a.76 fcd_0b1a.76</t>
  </si>
  <si>
    <t>vehroute_51e1b.5 tripinfo_51e1b.5 emissions_51e1b.5 fcd_51e1b.5</t>
  </si>
  <si>
    <t>vehroute_a23a1a.4 tripinfo_a23a1a.4 emissions_a23a1a.4 fcd_a23a1a.4</t>
  </si>
  <si>
    <t>vehroute_24e1c.13 tripinfo_24e1c.13 emissions_24e1c.13 fcd_24e1c.13</t>
  </si>
  <si>
    <t>vehroute_43e3 tripinfo_43e3 emissions_43e3 fcd_43e3</t>
  </si>
  <si>
    <t>vehroute_51b1a.8 tripinfo_51b1a.8 emissions_51b1a.8 fcd_51b1a.8</t>
  </si>
  <si>
    <t>vehroute_33b1a.29 tripinfo_33b1a.29 emissions_33b1a.29 fcd_33b1a.29</t>
  </si>
  <si>
    <t>vehroute_a23b1a.86 tripinfo_a23b1a.86 emissions_a23b1a.86 fcd_a23b1a.86</t>
  </si>
  <si>
    <t>vehroute_2b1a.40 tripinfo_2b1a.40 emissions_2b1a.40 fcd_2b1a.40</t>
  </si>
  <si>
    <t>vehroute_0b1a.77 tripinfo_0b1a.77 emissions_0b1a.77 fcd_0b1a.77</t>
  </si>
  <si>
    <t>vehroute_18e1c.17 tripinfo_18e1c.17 emissions_18e1c.17 fcd_18e1c.17</t>
  </si>
  <si>
    <t>vehroute_1b1c.11 tripinfo_1b1c.11 emissions_1b1c.11 fcd_1b1c.11</t>
  </si>
  <si>
    <t>vehroute_46b1a.11 tripinfo_46b1a.11 emissions_46b1a.11 fcd_46b1a.11</t>
  </si>
  <si>
    <t>vehroute_9d3 tripinfo_9d3 emissions_9d3 fcd_9d3</t>
  </si>
  <si>
    <t>vehroute_8e1.17 tripinfo_8e1.17 emissions_8e1.17 fcd_8e1.17</t>
  </si>
  <si>
    <t>vehroute_18e1d.7 tripinfo_18e1d.7 emissions_18e1d.7 fcd_18e1d.7</t>
  </si>
  <si>
    <t>vehroute_18b1a.33 tripinfo_18b1a.33 emissions_18b1a.33 fcd_18b1a.33</t>
  </si>
  <si>
    <t>vehroute_32e1a.20 tripinfo_32e1a.20 emissions_32e1a.20 fcd_32e1a.20</t>
  </si>
  <si>
    <t>vehroute_58b1a.186 tripinfo_58b1a.186 emissions_58b1a.186 fcd_58b1a.186</t>
  </si>
  <si>
    <t>vehroute_8e1.15 tripinfo_8e1.15 emissions_8e1.15 fcd_8e1.15</t>
  </si>
  <si>
    <t>vehroute_23e1a.6 tripinfo_23e1a.6 emissions_23e1a.6 fcd_23e1a.6</t>
  </si>
  <si>
    <t>vehroute_49b1a.7 tripinfo_49b1a.7 emissions_49b1a.7 fcd_49b1a.7</t>
  </si>
  <si>
    <t>vehroute_18b1a.32 tripinfo_18b1a.32 emissions_18b1a.32 fcd_18b1a.32</t>
  </si>
  <si>
    <t>vehroute_46e1b.10 tripinfo_46e1b.10 emissions_46e1b.10 fcd_46e1b.10</t>
  </si>
  <si>
    <t>vehroute_11a1a.6 tripinfo_11a1a.6 emissions_11a1a.6 fcd_11a1a.6</t>
  </si>
  <si>
    <t>vehroute_8e1.18 tripinfo_8e1.18 emissions_8e1.18 fcd_8e1.18</t>
  </si>
  <si>
    <t>vehroute_57b1a.22 tripinfo_57b1a.22 emissions_57b1a.22 fcd_57b1a.22</t>
  </si>
  <si>
    <t>vehroute_8e1.16 tripinfo_8e1.16 emissions_8e1.16 fcd_8e1.16</t>
  </si>
  <si>
    <t>vehroute_26b1a.19 tripinfo_26b1a.19 emissions_26b1a.19 fcd_26b1a.19</t>
  </si>
  <si>
    <t>vehroute_10e1a.12 tripinfo_10e1a.12 emissions_10e1a.12 fcd_10e1a.12</t>
  </si>
  <si>
    <t>vehroute_9b1a.31 tripinfo_9b1a.31 emissions_9b1a.31 fcd_9b1a.31</t>
  </si>
  <si>
    <t>vehroute_28b1a.21 tripinfo_28b1a.21 emissions_28b1a.21 fcd_28b1a.21</t>
  </si>
  <si>
    <t>vehroute_47b1a.4 tripinfo_47b1a.4 emissions_47b1a.4 fcd_47b1a.4</t>
  </si>
  <si>
    <t>vehroute_8b1a.53 tripinfo_8b1a.53 emissions_8b1a.53 fcd_8b1a.53</t>
  </si>
  <si>
    <t>vehroute_30b1a.8 tripinfo_30b1a.8 emissions_30b1a.8 fcd_30b1a.8</t>
  </si>
  <si>
    <t>vehroute_58b1a.188 tripinfo_58b1a.188 emissions_58b1a.188 fcd_58b1a.188</t>
  </si>
  <si>
    <t>vehroute_11b1a.25 tripinfo_11b1a.25 emissions_11b1a.25 fcd_11b1a.25</t>
  </si>
  <si>
    <t>vehroute_34b1a.23 tripinfo_34b1a.23 emissions_34b1a.23 fcd_34b1a.23</t>
  </si>
  <si>
    <t>vehroute_58b1a.187 tripinfo_58b1a.187 emissions_58b1a.187 fcd_58b1a.187</t>
  </si>
  <si>
    <t>vehroute_26a3 tripinfo_26a3 emissions_26a3 fcd_26a3</t>
  </si>
  <si>
    <t>vehroute_28b1a.22 tripinfo_28b1a.22 emissions_28b1a.22 fcd_28b1a.22</t>
  </si>
  <si>
    <t>vehroute_1b1a.53 tripinfo_1b1a.53 emissions_1b1a.53 fcd_1b1a.53</t>
  </si>
  <si>
    <t>vehroute_a37e1b.36 tripinfo_a37e1b.36 emissions_a37e1b.36 fcd_a37e1b.36</t>
  </si>
  <si>
    <t>vehroute_1b1a.52 tripinfo_1b1a.52 emissions_1b1a.52 fcd_1b1a.52</t>
  </si>
  <si>
    <t>vehroute_9b1a.30 tripinfo_9b1a.30 emissions_9b1a.30 fcd_9b1a.30</t>
  </si>
  <si>
    <t>vehroute_16b1a.7 tripinfo_16b1a.7 emissions_16b1a.7 fcd_16b1a.7</t>
  </si>
  <si>
    <t>vehroute_a33b1a.94 tripinfo_a33b1a.94 emissions_a33b1a.94 fcd_a33b1a.94</t>
  </si>
  <si>
    <t>vehroute_a23b1c.22 tripinfo_a23b1c.22 emissions_a23b1c.22 fcd_a23b1c.22</t>
  </si>
  <si>
    <t>vehroute_16b1a.8 tripinfo_16b1a.8 emissions_16b1a.8 fcd_16b1a.8</t>
  </si>
  <si>
    <t>vehroute_a33b1a.99 tripinfo_a33b1a.99 emissions_a33b1a.99 fcd_a33b1a.99</t>
  </si>
  <si>
    <t>vehroute_0b1e.7 tripinfo_0b1e.7 emissions_0b1e.7 fcd_0b1e.7</t>
  </si>
  <si>
    <t>vehroute_a37b1a.83 tripinfo_a37b1a.83 emissions_a37b1a.83 fcd_a37b1a.83</t>
  </si>
  <si>
    <t>vehroute_a33b1a.95 tripinfo_a33b1a.95 emissions_a33b1a.95 fcd_a33b1a.95</t>
  </si>
  <si>
    <t>vehroute_26c3 tripinfo_26c3 emissions_26c3 fcd_26c3</t>
  </si>
  <si>
    <t>vehroute_8b1a.54 tripinfo_8b1a.54 emissions_8b1a.54 fcd_8b1a.54</t>
  </si>
  <si>
    <t>vehroute_58b1a.189 tripinfo_58b1a.189 emissions_58b1a.189 fcd_58b1a.189</t>
  </si>
  <si>
    <t>vehroute_a28b1a.58 tripinfo_a28b1a.58 emissions_a28b1a.58 fcd_a28b1a.58</t>
  </si>
  <si>
    <t>vehroute_27b1a.13 tripinfo_27b1a.13 emissions_27b1a.13 fcd_27b1a.13</t>
  </si>
  <si>
    <t>vehroute_57b1a.21 tripinfo_57b1a.21 emissions_57b1a.21 fcd_57b1a.21</t>
  </si>
  <si>
    <t>vehroute_56e1c.7 tripinfo_56e1c.7 emissions_56e1c.7 fcd_56e1c.7</t>
  </si>
  <si>
    <t>vehroute_2b1a.41 tripinfo_2b1a.41 emissions_2b1a.41 fcd_2b1a.41</t>
  </si>
  <si>
    <t>vehroute_15g2 tripinfo_15g2 emissions_15g2 fcd_15g2</t>
  </si>
  <si>
    <t>vehroute_a28b1a.59 tripinfo_a28b1a.59 emissions_a28b1a.59 fcd_a28b1a.59</t>
  </si>
  <si>
    <t>vehroute_15b1a.14 tripinfo_15b1a.14 emissions_15b1a.14 fcd_15b1a.14</t>
  </si>
  <si>
    <t>vehroute_12d3 tripinfo_12d3 emissions_12d3 fcd_12d3</t>
  </si>
  <si>
    <t>vehroute_47d1a tripinfo_47d1a emissions_47d1a fcd_47d1a</t>
  </si>
  <si>
    <t>vehroute_a37b1a.84 tripinfo_a37b1a.84 emissions_a37b1a.84 fcd_a37b1a.84</t>
  </si>
  <si>
    <t>vehroute_a33d1a.5 tripinfo_a33d1a.5 emissions_a33d1a.5 fcd_a33d1a.5</t>
  </si>
  <si>
    <t>vehroute_54b1a.2 tripinfo_54b1a.2 emissions_54b1a.2 fcd_54b1a.2</t>
  </si>
  <si>
    <t>vehroute_a33b1a.98 tripinfo_a33b1a.98 emissions_a33b1a.98 fcd_a33b1a.98</t>
  </si>
  <si>
    <t>vehroute_58b1a.190 tripinfo_58b1a.190 emissions_58b1a.190 fcd_58b1a.190</t>
  </si>
  <si>
    <t>vehroute_1e1.7 tripinfo_1e1.7 emissions_1e1.7 fcd_1e1.7</t>
  </si>
  <si>
    <t>vehroute_58b1a.191 tripinfo_58b1a.191 emissions_58b1a.191 fcd_58b1a.191</t>
  </si>
  <si>
    <t>vehroute_19b1a.11 tripinfo_19b1a.11 emissions_19b1a.11 fcd_19b1a.11</t>
  </si>
  <si>
    <t>vehroute_a23b1a.87 tripinfo_a23b1a.87 emissions_a23b1a.87 fcd_a23b1a.87</t>
  </si>
  <si>
    <t>vehroute_a33b1a.100 tripinfo_a33b1a.100 emissions_a33b1a.100 fcd_a33b1a.100</t>
  </si>
  <si>
    <t>vehroute_39b1a.16 tripinfo_39b1a.16 emissions_39b1a.16 fcd_39b1a.16</t>
  </si>
  <si>
    <t>vehroute_a33b1a.101 tripinfo_a33b1a.101 emissions_a33b1a.101 fcd_a33b1a.101</t>
  </si>
  <si>
    <t>vehroute_20b1c.6 tripinfo_20b1c.6 emissions_20b1c.6 fcd_20b1c.6</t>
  </si>
  <si>
    <t>vehroute_48b1a.10 tripinfo_48b1a.10 emissions_48b1a.10 fcd_48b1a.10</t>
  </si>
  <si>
    <t>vehroute_58b1a.192 tripinfo_58b1a.192 emissions_58b1a.192 fcd_58b1a.192</t>
  </si>
  <si>
    <t>vehroute_a33e1a.11 tripinfo_a33e1a.11 emissions_a33e1a.11 fcd_a33e1a.11</t>
  </si>
  <si>
    <t>vehroute_a28c2 tripinfo_a28c2 emissions_a28c2 fcd_a28c2</t>
  </si>
  <si>
    <t>vehroute_48b1a.11 tripinfo_48b1a.11 emissions_48b1a.11 fcd_48b1a.11</t>
  </si>
  <si>
    <t>vehroute_40g3 tripinfo_40g3 emissions_40g3 fcd_40g3</t>
  </si>
  <si>
    <t>vehroute_1b1a.54 tripinfo_1b1a.54 emissions_1b1a.54 fcd_1b1a.54</t>
  </si>
  <si>
    <t>vehroute_58b1a.193 tripinfo_58b1a.193 emissions_58b1a.193 fcd_58b1a.193</t>
  </si>
  <si>
    <t>vehroute_1d1.5 tripinfo_1d1.5 emissions_1d1.5 fcd_1d1.5</t>
  </si>
  <si>
    <t>vehroute_2e1.10 tripinfo_2e1.10 emissions_2e1.10 fcd_2e1.10</t>
  </si>
  <si>
    <t>vehroute_9b1a.32 tripinfo_9b1a.32 emissions_9b1a.32 fcd_9b1a.32</t>
  </si>
  <si>
    <t>vehroute_a23b1a.88 tripinfo_a23b1a.88 emissions_a23b1a.88 fcd_a23b1a.88</t>
  </si>
  <si>
    <t>vehroute_9b1b.7 tripinfo_9b1b.7 emissions_9b1b.7 fcd_9b1b.7</t>
  </si>
  <si>
    <t>vehroute_48d1a.1 tripinfo_48d1a.1 emissions_48d1a.1 fcd_48d1a.1</t>
  </si>
  <si>
    <t>vehroute_a23e1a.24 tripinfo_a23e1a.24 emissions_a23e1a.24 fcd_a23e1a.24</t>
  </si>
  <si>
    <t>vehroute_26b1a.17 tripinfo_26b1a.17 emissions_26b1a.17 fcd_26b1a.17</t>
  </si>
  <si>
    <t>vehroute_21e1c.2 tripinfo_21e1c.2 emissions_21e1c.2 fcd_21e1c.2</t>
  </si>
  <si>
    <t>vehroute_23b1c.6 tripinfo_23b1c.6 emissions_23b1c.6 fcd_23b1c.6</t>
  </si>
  <si>
    <t>vehroute_2b1a.42 tripinfo_2b1a.42 emissions_2b1a.42 fcd_2b1a.42</t>
  </si>
  <si>
    <t>vehroute_58b1a.194 tripinfo_58b1a.194 emissions_58b1a.194 fcd_58b1a.194</t>
  </si>
  <si>
    <t>vehroute_19e1b.9 tripinfo_19e1b.9 emissions_19e1b.9 fcd_19e1b.9</t>
  </si>
  <si>
    <t>vehroute_12b1d.5 tripinfo_12b1d.5 emissions_12b1d.5 fcd_12b1d.5</t>
  </si>
  <si>
    <t>vehroute_a23b1c.23 tripinfo_a23b1c.23 emissions_a23b1c.23 fcd_a23b1c.23</t>
  </si>
  <si>
    <t>vehroute_58b1a.195 tripinfo_58b1a.195 emissions_58b1a.195 fcd_58b1a.195</t>
  </si>
  <si>
    <t>vehroute_12e1a.4 tripinfo_12e1a.4 emissions_12e1a.4 fcd_12e1a.4</t>
  </si>
  <si>
    <t>vehroute_20b1a.18 tripinfo_20b1a.18 emissions_20b1a.18 fcd_20b1a.18</t>
  </si>
  <si>
    <t>vehroute_a23b1a.89 tripinfo_a23b1a.89 emissions_a23b1a.89 fcd_a23b1a.89</t>
  </si>
  <si>
    <t>vehroute_3e4 tripinfo_3e4 emissions_3e4 fcd_3e4</t>
  </si>
  <si>
    <t>vehroute_58b1a.196 tripinfo_58b1a.196 emissions_58b1a.196 fcd_58b1a.196</t>
  </si>
  <si>
    <t>vehroute_48e1b.2 tripinfo_48e1b.2 emissions_48e1b.2 fcd_48e1b.2</t>
  </si>
  <si>
    <t>vehroute_a33b1a.102 tripinfo_a33b1a.102 emissions_a33b1a.102 fcd_a33b1a.102</t>
  </si>
  <si>
    <t>vehroute_3b1a.12 tripinfo_3b1a.12 emissions_3b1a.12 fcd_3b1a.12</t>
  </si>
  <si>
    <t>vehroute_8b1a.55 tripinfo_8b1a.55 emissions_8b1a.55 fcd_8b1a.55</t>
  </si>
  <si>
    <t>vehroute_22b1a.13 tripinfo_22b1a.13 emissions_22b1a.13 fcd_22b1a.13</t>
  </si>
  <si>
    <t>vehroute_9b1a.26 tripinfo_9b1a.26 emissions_9b1a.26 fcd_9b1a.26</t>
  </si>
  <si>
    <t>vehroute_24a1a.3 tripinfo_24a1a.3 emissions_24a1a.3 fcd_24a1a.3</t>
  </si>
  <si>
    <t>vehroute_42b1a.17 tripinfo_42b1a.17 emissions_42b1a.17 fcd_42b1a.17</t>
  </si>
  <si>
    <t>vehroute_a37b1a.85 tripinfo_a37b1a.85 emissions_a37b1a.85 fcd_a37b1a.85</t>
  </si>
  <si>
    <t>vehroute_10b1a.16 tripinfo_10b1a.16 emissions_10b1a.16 fcd_10b1a.16</t>
  </si>
  <si>
    <t>vehroute_a23b1a.90 tripinfo_a23b1a.90 emissions_a23b1a.90 fcd_a23b1a.90</t>
  </si>
  <si>
    <t>vehroute_29b1b.26 tripinfo_29b1b.26 emissions_29b1b.26 fcd_29b1b.26</t>
  </si>
  <si>
    <t>vehroute_1b1a.55 tripinfo_1b1a.55 emissions_1b1a.55 fcd_1b1a.55</t>
  </si>
  <si>
    <t>vehroute_59b1.47 tripinfo_59b1.47 emissions_59b1.47 fcd_59b1.47</t>
  </si>
  <si>
    <t>vehroute_45b1a.14 tripinfo_45b1a.14 emissions_45b1a.14 fcd_45b1a.14</t>
  </si>
  <si>
    <t>vehroute_8b1a.57 tripinfo_8b1a.57 emissions_8b1a.57 fcd_8b1a.57</t>
  </si>
  <si>
    <t>vehroute_29b1b.27 tripinfo_29b1b.27 emissions_29b1b.27 fcd_29b1b.27</t>
  </si>
  <si>
    <t>vehroute_23g3 tripinfo_23g3 emissions_23g3 fcd_23g3</t>
  </si>
  <si>
    <t>vehroute_19d1a.3 tripinfo_19d1a.3 emissions_19d1a.3 fcd_19d1a.3</t>
  </si>
  <si>
    <t>vehroute_9a1a.5 tripinfo_9a1a.5 emissions_9a1a.5 fcd_9a1a.5</t>
  </si>
  <si>
    <t>vehroute_57b1a.23 tripinfo_57b1a.23 emissions_57b1a.23 fcd_57b1a.23</t>
  </si>
  <si>
    <t>vehroute_0b1c.15 tripinfo_0b1c.15 emissions_0b1c.15 fcd_0b1c.15</t>
  </si>
  <si>
    <t>vehroute_53d1a tripinfo_53d1a emissions_53d1a fcd_53d1a</t>
  </si>
  <si>
    <t>vehroute_8b1a.58 tripinfo_8b1a.58 emissions_8b1a.58 fcd_8b1a.58</t>
  </si>
  <si>
    <t>vehroute_10b1a.17 tripinfo_10b1a.17 emissions_10b1a.17 fcd_10b1a.17</t>
  </si>
  <si>
    <t>vehroute_a37e1b.37 tripinfo_a37e1b.37 emissions_a37e1b.37 fcd_a37e1b.37</t>
  </si>
  <si>
    <t>vehroute_8b1a.56 tripinfo_8b1a.56 emissions_8b1a.56 fcd_8b1a.56</t>
  </si>
  <si>
    <t>vehroute_33e1a.13 tripinfo_33e1a.13 emissions_33e1a.13 fcd_33e1a.13</t>
  </si>
  <si>
    <t>vehroute_a23b1a.91 tripinfo_a23b1a.91 emissions_a23b1a.91 fcd_a23b1a.91</t>
  </si>
  <si>
    <t>vehroute_0b1a.79 tripinfo_0b1a.79 emissions_0b1a.79 fcd_0b1a.79</t>
  </si>
  <si>
    <t>vehroute_0e1.19 tripinfo_0e1.19 emissions_0e1.19 fcd_0e1.19</t>
  </si>
  <si>
    <t>vehroute_18d1a.6 tripinfo_18d1a.6 emissions_18d1a.6 fcd_18d1a.6</t>
  </si>
  <si>
    <t>vehroute_a23e1a.25 tripinfo_a23e1a.25 emissions_a23e1a.25 fcd_a23e1a.25</t>
  </si>
  <si>
    <t>vehroute_9a1a.4 tripinfo_9a1a.4 emissions_9a1a.4 fcd_9a1a.4</t>
  </si>
  <si>
    <t>vehroute_8e1.20 tripinfo_8e1.20 emissions_8e1.20 fcd_8e1.20</t>
  </si>
  <si>
    <t>vehroute_18e1c.19 tripinfo_18e1c.19 emissions_18e1c.19 fcd_18e1c.19</t>
  </si>
  <si>
    <t>vehroute_10b1a.14 tripinfo_10b1a.14 emissions_10b1a.14 fcd_10b1a.14</t>
  </si>
  <si>
    <t>vehroute_37d1a.2 tripinfo_37d1a.2 emissions_37d1a.2 fcd_37d1a.2</t>
  </si>
  <si>
    <t>vehroute_8b1a.59 tripinfo_8b1a.59 emissions_8b1a.59 fcd_8b1a.59</t>
  </si>
  <si>
    <t>vehroute_7b1.3 tripinfo_7b1.3 emissions_7b1.3 fcd_7b1.3</t>
  </si>
  <si>
    <t>vehroute_a37d1a.15 tripinfo_a37d1a.15 emissions_a37d1a.15 fcd_a37d1a.15</t>
  </si>
  <si>
    <t>vehroute_29f1 tripinfo_29f1 emissions_29f1 fcd_29f1</t>
  </si>
  <si>
    <t>vehroute_15e1.12 tripinfo_15e1.12 emissions_15e1.12 fcd_15e1.12</t>
  </si>
  <si>
    <t>vehroute_a37b1c.16 tripinfo_a37b1c.16 emissions_a37b1c.16 fcd_a37b1c.16</t>
  </si>
  <si>
    <t>vehroute_20e1a.14 tripinfo_20e1a.14 emissions_20e1a.14 fcd_20e1a.14</t>
  </si>
  <si>
    <t>vehroute_15b1a.15 tripinfo_15b1a.15 emissions_15b1a.15 fcd_15b1a.15</t>
  </si>
  <si>
    <t>vehroute_10b1a.15 tripinfo_10b1a.15 emissions_10b1a.15 fcd_10b1a.15</t>
  </si>
  <si>
    <t>vehroute_3d5 tripinfo_3d5 emissions_3d5 fcd_3d5</t>
  </si>
  <si>
    <t>vehroute_a37g4 tripinfo_a37g4 emissions_a37g4 fcd_a37g4</t>
  </si>
  <si>
    <t>vehroute_35b1a.7 tripinfo_35b1a.7 emissions_35b1a.7 fcd_35b1a.7</t>
  </si>
  <si>
    <t>vehroute_15b1a.16 tripinfo_15b1a.16 emissions_15b1a.16 fcd_15b1a.16</t>
  </si>
  <si>
    <t>vehroute_a23g5 tripinfo_a23g5 emissions_a23g5 fcd_a23g5</t>
  </si>
  <si>
    <t>vehroute_a37e1b.38 tripinfo_a37e1b.38 emissions_a37e1b.38 fcd_a37e1b.38</t>
  </si>
  <si>
    <t>vehroute_34b1a.24 tripinfo_34b1a.24 emissions_34b1a.24 fcd_34b1a.24</t>
  </si>
  <si>
    <t>vehroute_20d1a.4 tripinfo_20d1a.4 emissions_20d1a.4 fcd_20d1a.4</t>
  </si>
  <si>
    <t>vehroute_55b1a.1 tripinfo_55b1a.1 emissions_55b1a.1 fcd_55b1a.1</t>
  </si>
  <si>
    <t>vehroute_24b1e1.24 tripinfo_24b1e1.24 emissions_24b1e1.24 fcd_24b1e1.24</t>
  </si>
  <si>
    <t>vehroute_39d1a.4 tripinfo_39d1a.4 emissions_39d1a.4 fcd_39d1a.4</t>
  </si>
  <si>
    <t>vehroute_28b1a.20 tripinfo_28b1a.20 emissions_28b1a.20 fcd_28b1a.20</t>
  </si>
  <si>
    <t>vehroute_a33b1a.105 tripinfo_a33b1a.105 emissions_a33b1a.105 fcd_a33b1a.105</t>
  </si>
  <si>
    <t>vehroute_45d1a.7 tripinfo_45d1a.7 emissions_45d1a.7 fcd_45d1a.7</t>
  </si>
  <si>
    <t>vehroute_2e1.11 tripinfo_2e1.11 emissions_2e1.11 fcd_2e1.11</t>
  </si>
  <si>
    <t>vehroute_a23e1c.8 tripinfo_a23e1c.8 emissions_a23e1c.8 fcd_a23e1c.8</t>
  </si>
  <si>
    <t>vehroute_11b1a.26 tripinfo_11b1a.26 emissions_11b1a.26 fcd_11b1a.26</t>
  </si>
  <si>
    <t>vehroute_a37e1e.8 tripinfo_a37e1e.8 emissions_a37e1e.8 fcd_a37e1e.8</t>
  </si>
  <si>
    <t>vehroute_58b1a.198 tripinfo_58b1a.198 emissions_58b1a.198 fcd_58b1a.198</t>
  </si>
  <si>
    <t>vehroute_a33b1c.15 tripinfo_a33b1c.15 emissions_a33b1c.15 fcd_a33b1c.15</t>
  </si>
  <si>
    <t>vehroute_56b1a.33 tripinfo_56b1a.33 emissions_56b1a.33 fcd_56b1a.33</t>
  </si>
  <si>
    <t>vehroute_24b1e1.27 tripinfo_24b1e1.27 emissions_24b1e1.27 fcd_24b1e1.27</t>
  </si>
  <si>
    <t>vehroute_17e1a.7 tripinfo_17e1a.7 emissions_17e1a.7 fcd_17e1a.7</t>
  </si>
  <si>
    <t>vehroute_58b1a.199 tripinfo_58b1a.199 emissions_58b1a.199 fcd_58b1a.199</t>
  </si>
  <si>
    <t>vehroute_49d1a tripinfo_49d1a emissions_49d1a fcd_49d1a</t>
  </si>
  <si>
    <t>vehroute_14e1a.2 tripinfo_14e1a.2 emissions_14e1a.2 fcd_14e1a.2</t>
  </si>
  <si>
    <t>vehroute_18g1a.3 tripinfo_18g1a.3 emissions_18g1a.3 fcd_18g1a.3</t>
  </si>
  <si>
    <t>vehroute_46d1a.2 tripinfo_46d1a.2 emissions_46d1a.2 fcd_46d1a.2</t>
  </si>
  <si>
    <t>vehroute_18e1c.18 tripinfo_18e1c.18 emissions_18e1c.18 fcd_18e1c.18</t>
  </si>
  <si>
    <t>vehroute_a33b1a.104 tripinfo_a33b1a.104 emissions_a33b1a.104 fcd_a33b1a.104</t>
  </si>
  <si>
    <t>vehroute_24b1e1.28 tripinfo_24b1e1.28 emissions_24b1e1.28 fcd_24b1e1.28</t>
  </si>
  <si>
    <t>vehroute_16b1a.9 tripinfo_16b1a.9 emissions_16b1a.9 fcd_16b1a.9</t>
  </si>
  <si>
    <t>vehroute_37b1a.22 tripinfo_37b1a.22 emissions_37b1a.22 fcd_37b1a.22</t>
  </si>
  <si>
    <t>vehroute_0b1a.80 tripinfo_0b1a.80 emissions_0b1a.80 fcd_0b1a.80</t>
  </si>
  <si>
    <t>vehroute_21b1a.9 tripinfo_21b1a.9 emissions_21b1a.9 fcd_21b1a.9</t>
  </si>
  <si>
    <t>vehroute_19e1b.10 tripinfo_19e1b.10 emissions_19e1b.10 fcd_19e1b.10</t>
  </si>
  <si>
    <t>vehroute_0g2.12 tripinfo_0g2.12 emissions_0g2.12 fcd_0g2.12</t>
  </si>
  <si>
    <t>vehroute_58b1a.201 tripinfo_58b1a.201 emissions_58b1a.201 fcd_58b1a.201</t>
  </si>
  <si>
    <t>vehroute_24e1c.15 tripinfo_24e1c.15 emissions_24e1c.15 fcd_24e1c.15</t>
  </si>
  <si>
    <t>vehroute_33e1a.12 tripinfo_33e1a.12 emissions_33e1a.12 fcd_33e1a.12</t>
  </si>
  <si>
    <t>vehroute_0b1a.81 tripinfo_0b1a.81 emissions_0b1a.81 fcd_0b1a.81</t>
  </si>
  <si>
    <t>vehroute_23d3 tripinfo_23d3 emissions_23d3 fcd_23d3</t>
  </si>
  <si>
    <t>vehroute_20e1a.15 tripinfo_20e1a.15 emissions_20e1a.15 fcd_20e1a.15</t>
  </si>
  <si>
    <t>vehroute_26b1a.21 tripinfo_26b1a.21 emissions_26b1a.21 fcd_26b1a.21</t>
  </si>
  <si>
    <t>vehroute_a37b1a.86 tripinfo_a37b1a.86 emissions_a37b1a.86 fcd_a37b1a.86</t>
  </si>
  <si>
    <t>vehroute_0b1a.78 tripinfo_0b1a.78 emissions_0b1a.78 fcd_0b1a.78</t>
  </si>
  <si>
    <t>vehroute_27b1a.18 tripinfo_27b1a.18 emissions_27b1a.18 fcd_27b1a.18</t>
  </si>
  <si>
    <t>vehroute_a23g4 tripinfo_a23g4 emissions_a23g4 fcd_a23g4</t>
  </si>
  <si>
    <t>vehroute_38b1a.22 tripinfo_38b1a.22 emissions_38b1a.22 fcd_38b1a.22</t>
  </si>
  <si>
    <t>vehroute_0d1.10 tripinfo_0d1.10 emissions_0d1.10 fcd_0d1.10</t>
  </si>
  <si>
    <t>vehroute_37b1a.23 tripinfo_37b1a.23 emissions_37b1a.23 fcd_37b1a.23</t>
  </si>
  <si>
    <t>vehroute_58b1a.202 tripinfo_58b1a.202 emissions_58b1a.202 fcd_58b1a.202</t>
  </si>
  <si>
    <t>vehroute_8a1.3 tripinfo_8a1.3 emissions_8a1.3 fcd_8a1.3</t>
  </si>
  <si>
    <t>vehroute_0b1a.82 tripinfo_0b1a.82 emissions_0b1a.82 fcd_0b1a.82</t>
  </si>
  <si>
    <t>vehroute_58b1a.200 tripinfo_58b1a.200 emissions_58b1a.200 fcd_58b1a.200</t>
  </si>
  <si>
    <t>vehroute_20b1c.7 tripinfo_20b1c.7 emissions_20b1c.7 fcd_20b1c.7</t>
  </si>
  <si>
    <t>vehroute_10b1a.19 tripinfo_10b1a.19 emissions_10b1a.19 fcd_10b1a.19</t>
  </si>
  <si>
    <t>vehroute_1b1c.14 tripinfo_1b1c.14 emissions_1b1c.14 fcd_1b1c.14</t>
  </si>
  <si>
    <t>vehroute_5e1a.3 tripinfo_5e1a.3 emissions_5e1a.3 fcd_5e1a.3</t>
  </si>
  <si>
    <t>vehroute_10d1a.2 tripinfo_10d1a.2 emissions_10d1a.2 fcd_10d1a.2</t>
  </si>
  <si>
    <t>vehroute_a33b1a.106 tripinfo_a33b1a.106 emissions_a33b1a.106 fcd_a33b1a.106</t>
  </si>
  <si>
    <t>vehroute_18g1c.4 tripinfo_18g1c.4 emissions_18g1c.4 fcd_18g1c.4</t>
  </si>
  <si>
    <t>vehroute_2b1a.44 tripinfo_2b1a.44 emissions_2b1a.44 fcd_2b1a.44</t>
  </si>
  <si>
    <t>vehroute_33b1a.31 tripinfo_33b1a.31 emissions_33b1a.31 fcd_33b1a.31</t>
  </si>
  <si>
    <t>vehroute_40g4 tripinfo_40g4 emissions_40g4 fcd_40g4</t>
  </si>
  <si>
    <t>vehroute_33b1a.30 tripinfo_33b1a.30 emissions_33b1a.30 fcd_33b1a.30</t>
  </si>
  <si>
    <t>vehroute_59b1.49 tripinfo_59b1.49 emissions_59b1.49 fcd_59b1.49</t>
  </si>
  <si>
    <t>vehroute_59b1.48 tripinfo_59b1.48 emissions_59b1.48 fcd_59b1.48</t>
  </si>
  <si>
    <t>vehroute_33b1a.32 tripinfo_33b1a.32 emissions_33b1a.32 fcd_33b1a.32</t>
  </si>
  <si>
    <t>vehroute_18e1d.8 tripinfo_18e1d.8 emissions_18e1d.8 fcd_18e1d.8</t>
  </si>
  <si>
    <t>vehroute_40b1a.18 tripinfo_40b1a.18 emissions_40b1a.18 fcd_40b1a.18</t>
  </si>
  <si>
    <t>vehroute_58b1a.197 tripinfo_58b1a.197 emissions_58b1a.197 fcd_58b1a.197</t>
  </si>
  <si>
    <t>vehroute_53b1a.4 tripinfo_53b1a.4 emissions_53b1a.4 fcd_53b1a.4</t>
  </si>
  <si>
    <t>vehroute_8b1a.60 tripinfo_8b1a.60 emissions_8b1a.60 fcd_8b1a.60</t>
  </si>
  <si>
    <t>vehroute_45b1a.15 tripinfo_45b1a.15 emissions_45b1a.15 fcd_45b1a.15</t>
  </si>
  <si>
    <t>vehroute_9b1a.33 tripinfo_9b1a.33 emissions_9b1a.33 fcd_9b1a.33</t>
  </si>
  <si>
    <t>vehroute_24b1e3.7 tripinfo_24b1e3.7 emissions_24b1e3.7 fcd_24b1e3.7</t>
  </si>
  <si>
    <t>vehroute_57e1b.9 tripinfo_57e1b.9 emissions_57e1b.9 fcd_57e1b.9</t>
  </si>
  <si>
    <t>vehroute_59b1.50 tripinfo_59b1.50 emissions_59b1.50 fcd_59b1.50</t>
  </si>
  <si>
    <t>vehroute_4e1a.3 tripinfo_4e1a.3 emissions_4e1a.3 fcd_4e1a.3</t>
  </si>
  <si>
    <t>vehroute_23b1a.18 tripinfo_23b1a.18 emissions_23b1a.18 fcd_23b1a.18</t>
  </si>
  <si>
    <t>vehroute_a23b1a.92 tripinfo_a23b1a.92 emissions_a23b1a.92 fcd_a23b1a.92</t>
  </si>
  <si>
    <t>vehroute_a37b1a.88 tripinfo_a37b1a.88 emissions_a37b1a.88 fcd_a37b1a.88</t>
  </si>
  <si>
    <t>vehroute_22b1a.16 tripinfo_22b1a.16 emissions_22b1a.16 fcd_22b1a.16</t>
  </si>
  <si>
    <t>vehroute_24d1a.5 tripinfo_24d1a.5 emissions_24d1a.5 fcd_24d1a.5</t>
  </si>
  <si>
    <t>vehroute_8b1a.62 tripinfo_8b1a.62 emissions_8b1a.62 fcd_8b1a.62</t>
  </si>
  <si>
    <t>vehroute_a37b1a.90 tripinfo_a37b1a.90 emissions_a37b1a.90 fcd_a37b1a.90</t>
  </si>
  <si>
    <t>vehroute_30b1a.9 tripinfo_30b1a.9 emissions_30b1a.9 fcd_30b1a.9</t>
  </si>
  <si>
    <t>vehroute_57b1a.28 tripinfo_57b1a.28 emissions_57b1a.28 fcd_57b1a.28</t>
  </si>
  <si>
    <t>vehroute_a37b1a.89 tripinfo_a37b1a.89 emissions_a37b1a.89 fcd_a37b1a.89</t>
  </si>
  <si>
    <t>vehroute_a23b1a.93 tripinfo_a23b1a.93 emissions_a23b1a.93 fcd_a23b1a.93</t>
  </si>
  <si>
    <t>vehroute_57b1a.24 tripinfo_57b1a.24 emissions_57b1a.24 fcd_57b1a.24</t>
  </si>
  <si>
    <t>vehroute_46b1a.12 tripinfo_46b1a.12 emissions_46b1a.12 fcd_46b1a.12</t>
  </si>
  <si>
    <t>vehroute_1g4 tripinfo_1g4 emissions_1g4 fcd_1g4</t>
  </si>
  <si>
    <t>vehroute_a33b1a.103 tripinfo_a33b1a.103 emissions_a33b1a.103 fcd_a33b1a.103</t>
  </si>
  <si>
    <t>vehroute_a37b1a.87 tripinfo_a37b1a.87 emissions_a37b1a.87 fcd_a37b1a.87</t>
  </si>
  <si>
    <t>vehroute_a33b1a.107 tripinfo_a33b1a.107 emissions_a33b1a.107 fcd_a33b1a.107</t>
  </si>
  <si>
    <t>vehroute_9c1 tripinfo_9c1 emissions_9c1 fcd_9c1</t>
  </si>
  <si>
    <t>vehroute_5b1a.10 tripinfo_5b1a.10 emissions_5b1a.10 fcd_5b1a.10</t>
  </si>
  <si>
    <t>vehroute_16d4 tripinfo_16d4 emissions_16d4 fcd_16d4</t>
  </si>
  <si>
    <t>vehroute_40e1b.4 tripinfo_40e1b.4 emissions_40e1b.4 fcd_40e1b.4</t>
  </si>
  <si>
    <t>vehroute_28e1a.5 tripinfo_28e1a.5 emissions_28e1a.5 fcd_28e1a.5</t>
  </si>
  <si>
    <t>vehroute_46b1a.13 tripinfo_46b1a.13 emissions_46b1a.13 fcd_46b1a.13</t>
  </si>
  <si>
    <t>vehroute_41b1a.15 tripinfo_41b1a.15 emissions_41b1a.15 fcd_41b1a.15</t>
  </si>
  <si>
    <t>vehroute_1b1c.15 tripinfo_1b1c.15 emissions_1b1c.15 fcd_1b1c.15</t>
  </si>
  <si>
    <t>vehroute_a28b1a.60 tripinfo_a28b1a.60 emissions_a28b1a.60 fcd_a28b1a.60</t>
  </si>
  <si>
    <t>vehroute_8b1a.65 tripinfo_8b1a.65 emissions_8b1a.65 fcd_8b1a.65</t>
  </si>
  <si>
    <t>vehroute_35b1a.8 tripinfo_35b1a.8 emissions_35b1a.8 fcd_35b1a.8</t>
  </si>
  <si>
    <t>vehroute_a23d1a.12 tripinfo_a23d1a.12 emissions_a23d1a.12 fcd_a23d1a.12</t>
  </si>
  <si>
    <t>vehroute_a23b1a.94 tripinfo_a23b1a.94 emissions_a23b1a.94 fcd_a23b1a.94</t>
  </si>
  <si>
    <t>vehroute_23b1a.17 tripinfo_23b1a.17 emissions_23b1a.17 fcd_23b1a.17</t>
  </si>
  <si>
    <t>vehroute_8d1.10 tripinfo_8d1.10 emissions_8d1.10 fcd_8d1.10</t>
  </si>
  <si>
    <t>vehroute_a33e1a.12 tripinfo_a33e1a.12 emissions_a33e1a.12 fcd_a33e1a.12</t>
  </si>
  <si>
    <t>vehroute_a33b1a.108 tripinfo_a33b1a.108 emissions_a33b1a.108 fcd_a33b1a.108</t>
  </si>
  <si>
    <t>vehroute_33b1c.10 tripinfo_33b1c.10 emissions_33b1c.10 fcd_33b1c.10</t>
  </si>
  <si>
    <t>vehroute_a37b1a.91 tripinfo_a37b1a.91 emissions_a37b1a.91 fcd_a37b1a.91</t>
  </si>
  <si>
    <t>vehroute_35c1 tripinfo_35c1 emissions_35c1 fcd_35c1</t>
  </si>
  <si>
    <t>vehroute_17b1d.8 tripinfo_17b1d.8 emissions_17b1d.8 fcd_17b1d.8</t>
  </si>
  <si>
    <t>vehroute_8d1.11 tripinfo_8d1.11 emissions_8d1.11 fcd_8d1.11</t>
  </si>
  <si>
    <t>vehroute_a23b1c.24 tripinfo_a23b1c.24 emissions_a23b1c.24 fcd_a23b1c.24</t>
  </si>
  <si>
    <t>vehroute_33c1 tripinfo_33c1 emissions_33c1 fcd_33c1</t>
  </si>
  <si>
    <t>vehroute_a28e1a.12 tripinfo_a28e1a.12 emissions_a28e1a.12 fcd_a28e1a.12</t>
  </si>
  <si>
    <t>vehroute_22e1a.5 tripinfo_22e1a.5 emissions_22e1a.5 fcd_22e1a.5</t>
  </si>
  <si>
    <t>vehroute_50b1a.5 tripinfo_50b1a.5 emissions_50b1a.5 fcd_50b1a.5</t>
  </si>
  <si>
    <t>vehroute_a23e1a.26 tripinfo_a23e1a.26 emissions_a23e1a.26 fcd_a23e1a.26</t>
  </si>
  <si>
    <t>vehroute_58b1a.204 tripinfo_58b1a.204 emissions_58b1a.204 fcd_58b1a.204</t>
  </si>
  <si>
    <t>vehroute_58b1a.206 tripinfo_58b1a.206 emissions_58b1a.206 fcd_58b1a.206</t>
  </si>
  <si>
    <t>vehroute_22e1a.4 tripinfo_22e1a.4 emissions_22e1a.4 fcd_22e1a.4</t>
  </si>
  <si>
    <t>vehroute_1b1a.59 tripinfo_1b1a.59 emissions_1b1a.59 fcd_1b1a.59</t>
  </si>
  <si>
    <t>vehroute_58b1a.203 tripinfo_58b1a.203 emissions_58b1a.203 fcd_58b1a.203</t>
  </si>
  <si>
    <t>vehroute_a37e1b.39 tripinfo_a37e1b.39 emissions_a37e1b.39 fcd_a37e1b.39</t>
  </si>
  <si>
    <t>vehroute_56c3 tripinfo_56c3 emissions_56c3 fcd_56c3</t>
  </si>
  <si>
    <t>vehroute_1b1a.56 tripinfo_1b1a.56 emissions_1b1a.56 fcd_1b1a.56</t>
  </si>
  <si>
    <t>vehroute_a33b1a.109 tripinfo_a33b1a.109 emissions_a33b1a.109 fcd_a33b1a.109</t>
  </si>
  <si>
    <t>vehroute_18e1c.20 tripinfo_18e1c.20 emissions_18e1c.20 fcd_18e1c.20</t>
  </si>
  <si>
    <t>vehroute_56b1a.37 tripinfo_56b1a.37 emissions_56b1a.37 fcd_56b1a.37</t>
  </si>
  <si>
    <t>vehroute_21b1a.13 tripinfo_21b1a.13 emissions_21b1a.13 fcd_21b1a.13</t>
  </si>
  <si>
    <t>vehroute_1b1a.58 tripinfo_1b1a.58 emissions_1b1a.58 fcd_1b1a.58</t>
  </si>
  <si>
    <t>vehroute_42b1a.16 tripinfo_42b1a.16 emissions_42b1a.16 fcd_42b1a.16</t>
  </si>
  <si>
    <t>vehroute_15b1a.17 tripinfo_15b1a.17 emissions_15b1a.17 fcd_15b1a.17</t>
  </si>
  <si>
    <t>vehroute_8b1c.22 tripinfo_8b1c.22 emissions_8b1c.22 fcd_8b1c.22</t>
  </si>
  <si>
    <t>vehroute_a37d1a.16 tripinfo_a37d1a.16 emissions_a37d1a.16 fcd_a37d1a.16</t>
  </si>
  <si>
    <t>vehroute_56b1a.27 tripinfo_56b1a.27 emissions_56b1a.27 fcd_56b1a.27</t>
  </si>
  <si>
    <t>vehroute_15e1.13 tripinfo_15e1.13 emissions_15e1.13 fcd_15e1.13</t>
  </si>
  <si>
    <t>vehroute_58b1a.208 tripinfo_58b1a.208 emissions_58b1a.208 fcd_58b1a.208</t>
  </si>
  <si>
    <t>vehroute_17e1a.8 tripinfo_17e1a.8 emissions_17e1a.8 fcd_17e1a.8</t>
  </si>
  <si>
    <t>vehroute_15b1a.18 tripinfo_15b1a.18 emissions_15b1a.18 fcd_15b1a.18</t>
  </si>
  <si>
    <t>vehroute_34b1a.25 tripinfo_34b1a.25 emissions_34b1a.25 fcd_34b1a.25</t>
  </si>
  <si>
    <t>vehroute_1b1a.57 tripinfo_1b1a.57 emissions_1b1a.57 fcd_1b1a.57</t>
  </si>
  <si>
    <t>vehroute_9b1b.8 tripinfo_9b1b.8 emissions_9b1b.8 fcd_9b1b.8</t>
  </si>
  <si>
    <t>vehroute_33e1a.14 tripinfo_33e1a.14 emissions_33e1a.14 fcd_33e1a.14</t>
  </si>
  <si>
    <t>vehroute_15d2 tripinfo_15d2 emissions_15d2 fcd_15d2</t>
  </si>
  <si>
    <t>vehroute_a37b1c.17 tripinfo_a37b1c.17 emissions_a37b1c.17 fcd_a37b1c.17</t>
  </si>
  <si>
    <t>vehroute_27b1a.15 tripinfo_27b1a.15 emissions_27b1a.15 fcd_27b1a.15</t>
  </si>
  <si>
    <t>vehroute_22a1a.5 tripinfo_22a1a.5 emissions_22a1a.5 fcd_22a1a.5</t>
  </si>
  <si>
    <t>vehroute_a28b1a.53 tripinfo_a28b1a.53 emissions_a28b1a.53 fcd_a28b1a.53</t>
  </si>
  <si>
    <t>vehroute_15b1a.19 tripinfo_15b1a.19 emissions_15b1a.19 fcd_15b1a.19</t>
  </si>
  <si>
    <t>vehroute_8b1c.21 tripinfo_8b1c.21 emissions_8b1c.21 fcd_8b1c.21</t>
  </si>
  <si>
    <t>vehroute_0b1a.83 tripinfo_0b1a.83 emissions_0b1a.83 fcd_0b1a.83</t>
  </si>
  <si>
    <t>vehroute_39b1a.17 tripinfo_39b1a.17 emissions_39b1a.17 fcd_39b1a.17</t>
  </si>
  <si>
    <t>vehroute_0e1.20 tripinfo_0e1.20 emissions_0e1.20 fcd_0e1.20</t>
  </si>
  <si>
    <t>vehroute_0b1a.84 tripinfo_0b1a.84 emissions_0b1a.84 fcd_0b1a.84</t>
  </si>
  <si>
    <t>vehroute_9a1a.6 tripinfo_9a1a.6 emissions_9a1a.6 fcd_9a1a.6</t>
  </si>
  <si>
    <t>vehroute_a23b1a.95 tripinfo_a23b1a.95 emissions_a23b1a.95 fcd_a23b1a.95</t>
  </si>
  <si>
    <t>vehroute_9b1a.35 tripinfo_9b1a.35 emissions_9b1a.35 fcd_9b1a.35</t>
  </si>
  <si>
    <t>vehroute_a28b1a.61 tripinfo_a28b1a.61 emissions_a28b1a.61 fcd_a28b1a.61</t>
  </si>
  <si>
    <t>vehroute_36b1a.11 tripinfo_36b1a.11 emissions_36b1a.11 fcd_36b1a.11</t>
  </si>
  <si>
    <t>vehroute_0b1a.85 tripinfo_0b1a.85 emissions_0b1a.85 fcd_0b1a.85</t>
  </si>
  <si>
    <t>vehroute_58b1a.205 tripinfo_58b1a.205 emissions_58b1a.205 fcd_58b1a.205</t>
  </si>
  <si>
    <t>vehroute_26d1a.3 tripinfo_26d1a.3 emissions_26d1a.3 fcd_26d1a.3</t>
  </si>
  <si>
    <t>vehroute_33d1a.6 tripinfo_33d1a.6 emissions_33d1a.6 fcd_33d1a.6</t>
  </si>
  <si>
    <t>vehroute_11b1a.27 tripinfo_11b1a.27 emissions_11b1a.27 fcd_11b1a.27</t>
  </si>
  <si>
    <t>vehroute_58b1a.207 tripinfo_58b1a.207 emissions_58b1a.207 fcd_58b1a.207</t>
  </si>
  <si>
    <t>vehroute_a23b1a.96 tripinfo_a23b1a.96 emissions_a23b1a.96 fcd_a23b1a.96</t>
  </si>
  <si>
    <t>vehroute_27b1a.14 tripinfo_27b1a.14 emissions_27b1a.14 fcd_27b1a.14</t>
  </si>
  <si>
    <t>vehroute_42e3 tripinfo_42e3 emissions_42e3 fcd_42e3</t>
  </si>
  <si>
    <t>vehroute_58b1a.209 tripinfo_58b1a.209 emissions_58b1a.209 fcd_58b1a.209</t>
  </si>
  <si>
    <t>vehroute_a33b1a.110 tripinfo_a33b1a.110 emissions_a33b1a.110 fcd_a33b1a.110</t>
  </si>
  <si>
    <t>vehroute_0b1c.16 tripinfo_0b1c.16 emissions_0b1c.16 fcd_0b1c.16</t>
  </si>
  <si>
    <t>vehroute_9e1a.7 tripinfo_9e1a.7 emissions_9e1a.7 fcd_9e1a.7</t>
  </si>
  <si>
    <t>vehroute_10b1a.21 tripinfo_10b1a.21 emissions_10b1a.21 fcd_10b1a.21</t>
  </si>
  <si>
    <t>vehroute_27b1a.17 tripinfo_27b1a.17 emissions_27b1a.17 fcd_27b1a.17</t>
  </si>
  <si>
    <t>vehroute_8b1a.66 tripinfo_8b1a.66 emissions_8b1a.66 fcd_8b1a.66</t>
  </si>
  <si>
    <t>vehroute_36c1 tripinfo_36c1 emissions_36c1 fcd_36c1</t>
  </si>
  <si>
    <t>vehroute_40b1a.19 tripinfo_40b1a.19 emissions_40b1a.19 fcd_40b1a.19</t>
  </si>
  <si>
    <t>vehroute_33b1a.33 tripinfo_33b1a.33 emissions_33b1a.33 fcd_33b1a.33</t>
  </si>
  <si>
    <t>vehroute_8b1a.63 tripinfo_8b1a.63 emissions_8b1a.63 fcd_8b1a.63</t>
  </si>
  <si>
    <t>vehroute_9e1a.8 tripinfo_9e1a.8 emissions_9e1a.8 fcd_9e1a.8</t>
  </si>
  <si>
    <t>vehroute_37b1a.24 tripinfo_37b1a.24 emissions_37b1a.24 fcd_37b1a.24</t>
  </si>
  <si>
    <t>vehroute_8b1a.69 tripinfo_8b1a.69 emissions_8b1a.69 fcd_8b1a.69</t>
  </si>
  <si>
    <t>vehroute_0b1a.86 tripinfo_0b1a.86 emissions_0b1a.86 fcd_0b1a.86</t>
  </si>
  <si>
    <t>vehroute_34b1a.26 tripinfo_34b1a.26 emissions_34b1a.26 fcd_34b1a.26</t>
  </si>
  <si>
    <t>vehroute_56b1a.26 tripinfo_56b1a.26 emissions_56b1a.26 fcd_56b1a.26</t>
  </si>
  <si>
    <t>vehroute_8b1a.61 tripinfo_8b1a.61 emissions_8b1a.61 fcd_8b1a.61</t>
  </si>
  <si>
    <t>vehroute_58b1a.210 tripinfo_58b1a.210 emissions_58b1a.210 fcd_58b1a.210</t>
  </si>
  <si>
    <t>vehroute_13d1 tripinfo_13d1 emissions_13d1 fcd_13d1</t>
  </si>
  <si>
    <t>vehroute_43b1a.6 tripinfo_43b1a.6 emissions_43b1a.6 fcd_43b1a.6</t>
  </si>
  <si>
    <t>vehroute_8b1a.67 tripinfo_8b1a.67 emissions_8b1a.67 fcd_8b1a.67</t>
  </si>
  <si>
    <t>vehroute_a23b1a.97 tripinfo_a23b1a.97 emissions_a23b1a.97 fcd_a23b1a.97</t>
  </si>
  <si>
    <t>vehroute_37e1a.3 tripinfo_37e1a.3 emissions_37e1a.3 fcd_37e1a.3</t>
  </si>
  <si>
    <t>vehroute_a33b1a.111 tripinfo_a33b1a.111 emissions_a33b1a.111 fcd_a33b1a.111</t>
  </si>
  <si>
    <t>vehroute_a33b1c.14 tripinfo_a33b1c.14 emissions_a33b1c.14 fcd_a33b1c.14</t>
  </si>
  <si>
    <t>vehroute_42g1 tripinfo_42g1 emissions_42g1 fcd_42g1</t>
  </si>
  <si>
    <t>vehroute_59b1.51 tripinfo_59b1.51 emissions_59b1.51 fcd_59b1.51</t>
  </si>
  <si>
    <t>vehroute_20b1a.19 tripinfo_20b1a.19 emissions_20b1a.19 fcd_20b1a.19</t>
  </si>
  <si>
    <t>vehroute_23b1a.21 tripinfo_23b1a.21 emissions_23b1a.21 fcd_23b1a.21</t>
  </si>
  <si>
    <t>vehroute_59e1b.14 tripinfo_59e1b.14 emissions_59e1b.14 fcd_59e1b.14</t>
  </si>
  <si>
    <t>vehroute_59b1.52 tripinfo_59b1.52 emissions_59b1.52 fcd_59b1.52</t>
  </si>
  <si>
    <t>vehroute_58b1a.211 tripinfo_58b1a.211 emissions_58b1a.211 fcd_58b1a.211</t>
  </si>
  <si>
    <t>vehroute_58b1a.212 tripinfo_58b1a.212 emissions_58b1a.212 fcd_58b1a.212</t>
  </si>
  <si>
    <t>vehroute_59b1.53 tripinfo_59b1.53 emissions_59b1.53 fcd_59b1.53</t>
  </si>
  <si>
    <t>vehroute_41b1a.16 tripinfo_41b1a.16 emissions_41b1a.16 fcd_41b1a.16</t>
  </si>
  <si>
    <t>vehroute_11b1a.28 tripinfo_11b1a.28 emissions_11b1a.28 fcd_11b1a.28</t>
  </si>
  <si>
    <t>vehroute_57b1a.26 tripinfo_57b1a.26 emissions_57b1a.26 fcd_57b1a.26</t>
  </si>
  <si>
    <t>vehroute_57e1b.7 tripinfo_57e1b.7 emissions_57e1b.7 fcd_57e1b.7</t>
  </si>
  <si>
    <t>vehroute_20b1a.20 tripinfo_20b1a.20 emissions_20b1a.20 fcd_20b1a.20</t>
  </si>
  <si>
    <t>vehroute_12e1a.5 tripinfo_12e1a.5 emissions_12e1a.5 fcd_12e1a.5</t>
  </si>
  <si>
    <t>vehroute_57b1a.27 tripinfo_57b1a.27 emissions_57b1a.27 fcd_57b1a.27</t>
  </si>
  <si>
    <t>vehroute_2b1a.43 tripinfo_2b1a.43 emissions_2b1a.43 fcd_2b1a.43</t>
  </si>
  <si>
    <t>vehroute_a37b1a.92 tripinfo_a37b1a.92 emissions_a37b1a.92 fcd_a37b1a.92</t>
  </si>
  <si>
    <t>vehroute_4b1a.10 tripinfo_4b1a.10 emissions_4b1a.10 fcd_4b1a.10</t>
  </si>
  <si>
    <t>vehroute_2b1a.45 tripinfo_2b1a.45 emissions_2b1a.45 fcd_2b1a.45</t>
  </si>
  <si>
    <t>vehroute_59d1a.5 tripinfo_59d1a.5 emissions_59d1a.5 fcd_59d1a.5</t>
  </si>
  <si>
    <t>vehroute_31b1a.11 tripinfo_31b1a.11 emissions_31b1a.11 fcd_31b1a.11</t>
  </si>
  <si>
    <t>vehroute_38d1a.3 tripinfo_38d1a.3 emissions_38d1a.3 fcd_38d1a.3</t>
  </si>
  <si>
    <t>vehroute_50b1a.4 tripinfo_50b1a.4 emissions_50b1a.4 fcd_50b1a.4</t>
  </si>
  <si>
    <t>vehroute_a28b1a.62 tripinfo_a28b1a.62 emissions_a28b1a.62 fcd_a28b1a.62</t>
  </si>
  <si>
    <t>vehroute_57b1a.25 tripinfo_57b1a.25 emissions_57b1a.25 fcd_57b1a.25</t>
  </si>
  <si>
    <t>vehroute_57b1a.31 tripinfo_57b1a.31 emissions_57b1a.31 fcd_57b1a.31</t>
  </si>
  <si>
    <t>vehroute_8b1a.68 tripinfo_8b1a.68 emissions_8b1a.68 fcd_8b1a.68</t>
  </si>
  <si>
    <t>vehroute_57b1a.30 tripinfo_57b1a.30 emissions_57b1a.30 fcd_57b1a.30</t>
  </si>
  <si>
    <t>vehroute_a23b1a.98 tripinfo_a23b1a.98 emissions_a23b1a.98 fcd_a23b1a.98</t>
  </si>
  <si>
    <t>vehroute_46e1b.12 tripinfo_46e1b.12 emissions_46e1b.12 fcd_46e1b.12</t>
  </si>
  <si>
    <t>vehroute_a28b1a.64 tripinfo_a28b1a.64 emissions_a28b1a.64 fcd_a28b1a.64</t>
  </si>
  <si>
    <t>vehroute_46e1b.11 tripinfo_46e1b.11 emissions_46e1b.11 fcd_46e1b.11</t>
  </si>
  <si>
    <t>vehroute_32b1a.50 tripinfo_32b1a.50 emissions_32b1a.50 fcd_32b1a.50</t>
  </si>
  <si>
    <t>vehroute_a37b1a.93 tripinfo_a37b1a.93 emissions_a37b1a.93 fcd_a37b1a.93</t>
  </si>
  <si>
    <t>vehroute_8e1.21 tripinfo_8e1.21 emissions_8e1.21 fcd_8e1.21</t>
  </si>
  <si>
    <t>vehroute_18b1a.34 tripinfo_18b1a.34 emissions_18b1a.34 fcd_18b1a.34</t>
  </si>
  <si>
    <t>vehroute_a33b1a.112 tripinfo_a33b1a.112 emissions_a33b1a.112 fcd_a33b1a.112</t>
  </si>
  <si>
    <t>vehroute_9b1a.27 tripinfo_9b1a.27 emissions_9b1a.27 fcd_9b1a.27</t>
  </si>
  <si>
    <t>vehroute_a28b1a.63 tripinfo_a28b1a.63 emissions_a28b1a.63 fcd_a28b1a.63</t>
  </si>
  <si>
    <t>vehroute_32g2 tripinfo_32g2 emissions_32g2 fcd_32g2</t>
  </si>
  <si>
    <t>vehroute_18b1a.35 tripinfo_18b1a.35 emissions_18b1a.35 fcd_18b1a.35</t>
  </si>
  <si>
    <t>vehroute_1b1a.60 tripinfo_1b1a.60 emissions_1b1a.60 fcd_1b1a.60</t>
  </si>
  <si>
    <t>vehroute_33b1c.11 tripinfo_33b1c.11 emissions_33b1c.11 fcd_33b1c.11</t>
  </si>
  <si>
    <t>vehroute_a37b1a.94 tripinfo_a37b1a.94 emissions_a37b1a.94 fcd_a37b1a.94</t>
  </si>
  <si>
    <t>vehroute_a28g1.7 tripinfo_a28g1.7 emissions_a28g1.7 fcd_a28g1.7</t>
  </si>
  <si>
    <t>vehroute_a33b1a.113 tripinfo_a33b1a.113 emissions_a33b1a.113 fcd_a33b1a.113</t>
  </si>
  <si>
    <t>vehroute_8b1c.23 tripinfo_8b1c.23 emissions_8b1c.23 fcd_8b1c.23</t>
  </si>
  <si>
    <t>vehroute_9b1a.34 tripinfo_9b1a.34 emissions_9b1a.34 fcd_9b1a.34</t>
  </si>
  <si>
    <t>vehroute_8f1 tripinfo_8f1 emissions_8f1 fcd_8f1</t>
  </si>
  <si>
    <t>vehroute_a23b1c.25 tripinfo_a23b1c.25 emissions_a23b1c.25 fcd_a23b1c.25</t>
  </si>
  <si>
    <t>vehroute_5d2 tripinfo_5d2 emissions_5d2 fcd_5d2</t>
  </si>
  <si>
    <t>vehroute_58b1a.214 tripinfo_58b1a.214 emissions_58b1a.214 fcd_58b1a.214</t>
  </si>
  <si>
    <t>vehroute_8e1.23 tripinfo_8e1.23 emissions_8e1.23 fcd_8e1.23</t>
  </si>
  <si>
    <t>vehroute_32b1a.44 tripinfo_32b1a.44 emissions_32b1a.44 fcd_32b1a.44</t>
  </si>
  <si>
    <t>vehroute_8e1.22 tripinfo_8e1.22 emissions_8e1.22 fcd_8e1.22</t>
  </si>
  <si>
    <t>vehroute_56b1a.35 tripinfo_56b1a.35 emissions_56b1a.35 fcd_56b1a.35</t>
  </si>
  <si>
    <t>vehroute_32b1a.46 tripinfo_32b1a.46 emissions_32b1a.46 fcd_32b1a.46</t>
  </si>
  <si>
    <t>vehroute_a28g1.8 tripinfo_a28g1.8 emissions_a28g1.8 fcd_a28g1.8</t>
  </si>
  <si>
    <t>vehroute_1b1a.61 tripinfo_1b1a.61 emissions_1b1a.61 fcd_1b1a.61</t>
  </si>
  <si>
    <t>vehroute_32b1a.49 tripinfo_32b1a.49 emissions_32b1a.49 fcd_32b1a.49</t>
  </si>
  <si>
    <t>vehroute_1e1.8 tripinfo_1e1.8 emissions_1e1.8 fcd_1e1.8</t>
  </si>
  <si>
    <t>vehroute_36g1 tripinfo_36g1 emissions_36g1 fcd_36g1</t>
  </si>
  <si>
    <t>vehroute_1b1c.16 tripinfo_1b1c.16 emissions_1b1c.16 fcd_1b1c.16</t>
  </si>
  <si>
    <t>vehroute_32b1a.48 tripinfo_32b1a.48 emissions_32b1a.48 fcd_32b1a.48</t>
  </si>
  <si>
    <t>vehroute_18a1 tripinfo_18a1 emissions_18a1 fcd_18a1</t>
  </si>
  <si>
    <t>vehroute_32a1a.19 tripinfo_32a1a.19 emissions_32a1a.19 fcd_32a1a.19</t>
  </si>
  <si>
    <t>vehroute_23a4 tripinfo_23a4 emissions_23a4 fcd_23a4</t>
  </si>
  <si>
    <t>vehroute_20b1a.21 tripinfo_20b1a.21 emissions_20b1a.21 fcd_20b1a.21</t>
  </si>
  <si>
    <t>vehroute_41e4 tripinfo_41e4 emissions_41e4 fcd_41e4</t>
  </si>
  <si>
    <t>vehroute_32b1a.51 tripinfo_32b1a.51 emissions_32b1a.51 fcd_32b1a.51</t>
  </si>
  <si>
    <t>vehroute_38b1a.23 tripinfo_38b1a.23 emissions_38b1a.23 fcd_38b1a.23</t>
  </si>
  <si>
    <t>vehroute_a37b1a.95 tripinfo_a37b1a.95 emissions_a37b1a.95 fcd_a37b1a.95</t>
  </si>
  <si>
    <t>vehroute_15b1a.20 tripinfo_15b1a.20 emissions_15b1a.20 fcd_15b1a.20</t>
  </si>
  <si>
    <t>vehroute_56e1c.10 tripinfo_56e1c.10 emissions_56e1c.10 fcd_56e1c.10</t>
  </si>
  <si>
    <t>vehroute_16b1a.10 tripinfo_16b1a.10 emissions_16b1a.10 fcd_16b1a.10</t>
  </si>
  <si>
    <t>vehroute_8b1a.71 tripinfo_8b1a.71 emissions_8b1a.71 fcd_8b1a.71</t>
  </si>
  <si>
    <t>vehroute_20e1c.6 tripinfo_20e1c.6 emissions_20e1c.6 fcd_20e1c.6</t>
  </si>
  <si>
    <t>vehroute_19b1a.13 tripinfo_19b1a.13 emissions_19b1a.13 fcd_19b1a.13</t>
  </si>
  <si>
    <t>vehroute_8b1a.70 tripinfo_8b1a.70 emissions_8b1a.70 fcd_8b1a.70</t>
  </si>
  <si>
    <t>vehroute_39b1a.18 tripinfo_39b1a.18 emissions_39b1a.18 fcd_39b1a.18</t>
  </si>
  <si>
    <t>vehroute_22b1a.14 tripinfo_22b1a.14 emissions_22b1a.14 fcd_22b1a.14</t>
  </si>
  <si>
    <t>vehroute_a37c3 tripinfo_a37c3 emissions_a37c3 fcd_a37c3</t>
  </si>
  <si>
    <t>vehroute_51e1b.4 tripinfo_51e1b.4 emissions_51e1b.4 fcd_51e1b.4</t>
  </si>
  <si>
    <t>vehroute_8b1a.72 tripinfo_8b1a.72 emissions_8b1a.72 fcd_8b1a.72</t>
  </si>
  <si>
    <t>vehroute_15e1.14 tripinfo_15e1.14 emissions_15e1.14 fcd_15e1.14</t>
  </si>
  <si>
    <t>vehroute_58b1a.213 tripinfo_58b1a.213 emissions_58b1a.213 fcd_58b1a.213</t>
  </si>
  <si>
    <t>vehroute_22b1a.15 tripinfo_22b1a.15 emissions_22b1a.15 fcd_22b1a.15</t>
  </si>
  <si>
    <t>vehroute_44b1a.5 tripinfo_44b1a.5 emissions_44b1a.5 fcd_44b1a.5</t>
  </si>
  <si>
    <t>vehroute_8b1a.73 tripinfo_8b1a.73 emissions_8b1a.73 fcd_8b1a.73</t>
  </si>
  <si>
    <t>vehroute_27b1a.16 tripinfo_27b1a.16 emissions_27b1a.16 fcd_27b1a.16</t>
  </si>
  <si>
    <t>vehroute_8b1a.64 tripinfo_8b1a.64 emissions_8b1a.64 fcd_8b1a.64</t>
  </si>
  <si>
    <t>vehroute_58b1a.215 tripinfo_58b1a.215 emissions_58b1a.215 fcd_58b1a.215</t>
  </si>
  <si>
    <t>vehroute_49b1a.9 tripinfo_49b1a.9 emissions_49b1a.9 fcd_49b1a.9</t>
  </si>
  <si>
    <t>vehroute_27c1 tripinfo_27c1 emissions_27c1 fcd_27c1</t>
  </si>
  <si>
    <t>vehroute_56d1a.3 tripinfo_56d1a.3 emissions_56d1a.3 fcd_56d1a.3</t>
  </si>
  <si>
    <t>vehroute_8b1a.74 tripinfo_8b1a.74 emissions_8b1a.74 fcd_8b1a.74</t>
  </si>
  <si>
    <t>vehroute_2b1a.48 tripinfo_2b1a.48 emissions_2b1a.48 fcd_2b1a.48</t>
  </si>
  <si>
    <t>vehroute_a37e1b.42 tripinfo_a37e1b.42 emissions_a37e1b.42 fcd_a37e1b.42</t>
  </si>
  <si>
    <t>vehroute_a37b1a.96 tripinfo_a37b1a.96 emissions_a37b1a.96 fcd_a37b1a.96</t>
  </si>
  <si>
    <t>vehroute_18b1a.36 tripinfo_18b1a.36 emissions_18b1a.36 fcd_18b1a.36</t>
  </si>
  <si>
    <t>vehroute_57b1a.29 tripinfo_57b1a.29 emissions_57b1a.29 fcd_57b1a.29</t>
  </si>
  <si>
    <t>vehroute_28b1a.23 tripinfo_28b1a.23 emissions_28b1a.23 fcd_28b1a.23</t>
  </si>
  <si>
    <t>vehroute_a37b1c.18 tripinfo_a37b1c.18 emissions_a37b1c.18 fcd_a37b1c.18</t>
  </si>
  <si>
    <t>vehroute_a23b1a.100 tripinfo_a23b1a.100 emissions_a23b1a.100 fcd_a23b1a.100</t>
  </si>
  <si>
    <t>vehroute_18b1a.37 tripinfo_18b1a.37 emissions_18b1a.37 fcd_18b1a.37</t>
  </si>
  <si>
    <t>vehroute_a37e1e.9 tripinfo_a37e1e.9 emissions_a37e1e.9 fcd_a37e1e.9</t>
  </si>
  <si>
    <t>vehroute_18b1a.41 tripinfo_18b1a.41 emissions_18b1a.41 fcd_18b1a.41</t>
  </si>
  <si>
    <t>vehroute_a33b1c.16 tripinfo_a33b1c.16 emissions_a33b1c.16 fcd_a33b1c.16</t>
  </si>
  <si>
    <t>vehroute_44e2 tripinfo_44e2 emissions_44e2 fcd_44e2</t>
  </si>
  <si>
    <t>vehroute_20e1a.17 tripinfo_20e1a.17 emissions_20e1a.17 fcd_20e1a.17</t>
  </si>
  <si>
    <t>vehroute_58b1a.216 tripinfo_58b1a.216 emissions_58b1a.216 fcd_58b1a.216</t>
  </si>
  <si>
    <t>vehroute_a23e1a.27 tripinfo_a23e1a.27 emissions_a23e1a.27 fcd_a23e1a.27</t>
  </si>
  <si>
    <t>vehroute_58b1a.217 tripinfo_58b1a.217 emissions_58b1a.217 fcd_58b1a.217</t>
  </si>
  <si>
    <t>vehroute_20e1a.16 tripinfo_20e1a.16 emissions_20e1a.16 fcd_20e1a.16</t>
  </si>
  <si>
    <t>vehroute_36b1a.12 tripinfo_36b1a.12 emissions_36b1a.12 fcd_36b1a.12</t>
  </si>
  <si>
    <t>vehroute_45e1b.6 tripinfo_45e1b.6 emissions_45e1b.6 fcd_45e1b.6</t>
  </si>
  <si>
    <t>vehroute_a33b1a.115 tripinfo_a33b1a.115 emissions_a33b1a.115 fcd_a33b1a.115</t>
  </si>
  <si>
    <t>vehroute_9b1b.9 tripinfo_9b1b.9 emissions_9b1b.9 fcd_9b1b.9</t>
  </si>
  <si>
    <t>vehroute_a23b1c.26 tripinfo_a23b1c.26 emissions_a23b1c.26 fcd_a23b1c.26</t>
  </si>
  <si>
    <t>vehroute_a28b1a.67 tripinfo_a28b1a.67 emissions_a28b1a.67 fcd_a28b1a.67</t>
  </si>
  <si>
    <t>vehroute_59e1b.15 tripinfo_59e1b.15 emissions_59e1b.15 fcd_59e1b.15</t>
  </si>
  <si>
    <t>vehroute_59g1 tripinfo_59g1 emissions_59g1 fcd_59g1</t>
  </si>
  <si>
    <t>vehroute_a28b1a.65 tripinfo_a28b1a.65 emissions_a28b1a.65 fcd_a28b1a.65</t>
  </si>
  <si>
    <t>vehroute_0e1.21 tripinfo_0e1.21 emissions_0e1.21 fcd_0e1.21</t>
  </si>
  <si>
    <t>vehroute_46e1b.13 tripinfo_46e1b.13 emissions_46e1b.13 fcd_46e1b.13</t>
  </si>
  <si>
    <t>vehroute_0b1a.87 tripinfo_0b1a.87 emissions_0b1a.87 fcd_0b1a.87</t>
  </si>
  <si>
    <t>vehroute_a28b1a.66 tripinfo_a28b1a.66 emissions_a28b1a.66 fcd_a28b1a.66</t>
  </si>
  <si>
    <t>vehroute_a23a1a.6 tripinfo_a23a1a.6 emissions_a23a1a.6 fcd_a23a1a.6</t>
  </si>
  <si>
    <t>vehroute_0b1a.88 tripinfo_0b1a.88 emissions_0b1a.88 fcd_0b1a.88</t>
  </si>
  <si>
    <t>vehroute_24e1c.16 tripinfo_24e1c.16 emissions_24e1c.16 fcd_24e1c.16</t>
  </si>
  <si>
    <t>vehroute_23b1a.20 tripinfo_23b1a.20 emissions_23b1a.20 fcd_23b1a.20</t>
  </si>
  <si>
    <t>vehroute_11e1a.11 tripinfo_11e1a.11 emissions_11e1a.11 fcd_11e1a.11</t>
  </si>
  <si>
    <t>vehroute_2b1a.46 tripinfo_2b1a.46 emissions_2b1a.46 fcd_2b1a.46</t>
  </si>
  <si>
    <t>vehroute_a28b1a.68 tripinfo_a28b1a.68 emissions_a28b1a.68 fcd_a28b1a.68</t>
  </si>
  <si>
    <t>vehroute_3e5 tripinfo_3e5 emissions_3e5 fcd_3e5</t>
  </si>
  <si>
    <t>vehroute_23b1a.22 tripinfo_23b1a.22 emissions_23b1a.22 fcd_23b1a.22</t>
  </si>
  <si>
    <t>vehroute_3b1a.13 tripinfo_3b1a.13 emissions_3b1a.13 fcd_3b1a.13</t>
  </si>
  <si>
    <t>vehroute_8b1c.24 tripinfo_8b1c.24 emissions_8b1c.24 fcd_8b1c.24</t>
  </si>
  <si>
    <t>vehroute_18g1a.4 tripinfo_18g1a.4 emissions_18g1a.4 fcd_18g1a.4</t>
  </si>
  <si>
    <t>vehroute_32a1a.20 tripinfo_32a1a.20 emissions_32a1a.20 fcd_32a1a.20</t>
  </si>
  <si>
    <t>vehroute_8g2 tripinfo_8g2 emissions_8g2 fcd_8g2</t>
  </si>
  <si>
    <t>vehroute_a28e1a.13 tripinfo_a28e1a.13 emissions_a28e1a.13 fcd_a28e1a.13</t>
  </si>
  <si>
    <t>vehroute_2e1.12 tripinfo_2e1.12 emissions_2e1.12 fcd_2e1.12</t>
  </si>
  <si>
    <t>vehroute_a23b1a.101 tripinfo_a23b1a.101 emissions_a23b1a.101 fcd_a23b1a.101</t>
  </si>
  <si>
    <t>vehroute_5e1a.4 tripinfo_5e1a.4 emissions_5e1a.4 fcd_5e1a.4</t>
  </si>
  <si>
    <t>vehroute_49b1a.11 tripinfo_49b1a.11 emissions_49b1a.11 fcd_49b1a.11</t>
  </si>
  <si>
    <t>vehroute_2b1a.47 tripinfo_2b1a.47 emissions_2b1a.47 fcd_2b1a.47</t>
  </si>
  <si>
    <t>vehroute_9b1a.36 tripinfo_9b1a.36 emissions_9b1a.36 fcd_9b1a.36</t>
  </si>
  <si>
    <t>vehroute_39g4 tripinfo_39g4 emissions_39g4 fcd_39g4</t>
  </si>
  <si>
    <t>vehroute_32b1a.52 tripinfo_32b1a.52 emissions_32b1a.52 fcd_32b1a.52</t>
  </si>
  <si>
    <t>vehroute_18b1a.38 tripinfo_18b1a.38 emissions_18b1a.38 fcd_18b1a.38</t>
  </si>
  <si>
    <t>vehroute_a28b1a.69 tripinfo_a28b1a.69 emissions_a28b1a.69 fcd_a28b1a.69</t>
  </si>
  <si>
    <t>vehroute_39e1.5 tripinfo_39e1.5 emissions_39e1.5 fcd_39e1.5</t>
  </si>
  <si>
    <t>vehroute_11a1a.8 tripinfo_11a1a.8 emissions_11a1a.8 fcd_11a1a.8</t>
  </si>
  <si>
    <t>vehroute_22a1a.7 tripinfo_22a1a.7 emissions_22a1a.7 fcd_22a1a.7</t>
  </si>
  <si>
    <t>vehroute_32a1a.21 tripinfo_32a1a.21 emissions_32a1a.21 fcd_32a1a.21</t>
  </si>
  <si>
    <t>vehroute_58b1a.218 tripinfo_58b1a.218 emissions_58b1a.218 fcd_58b1a.218</t>
  </si>
  <si>
    <t>vehroute_28g4 tripinfo_28g4 emissions_28g4 fcd_28g4</t>
  </si>
  <si>
    <t>vehroute_0g2.13 tripinfo_0g2.13 emissions_0g2.13 fcd_0g2.13</t>
  </si>
  <si>
    <t>vehroute_32b1a.47 tripinfo_32b1a.47 emissions_32b1a.47 fcd_32b1a.47</t>
  </si>
  <si>
    <t>vehroute_59b1.55 tripinfo_59b1.55 emissions_59b1.55 fcd_59b1.55</t>
  </si>
  <si>
    <t>vehroute_0b1a.89 tripinfo_0b1a.89 emissions_0b1a.89 fcd_0b1a.89</t>
  </si>
  <si>
    <t>vehroute_33e1a.15 tripinfo_33e1a.15 emissions_33e1a.15 fcd_33e1a.15</t>
  </si>
  <si>
    <t>vehroute_0b1a.90 tripinfo_0b1a.90 emissions_0b1a.90 fcd_0b1a.90</t>
  </si>
  <si>
    <t>vehroute_56b1a.31 tripinfo_56b1a.31 emissions_56b1a.31 fcd_56b1a.31</t>
  </si>
  <si>
    <t>vehroute_a28b1a.70 tripinfo_a28b1a.70 emissions_a28b1a.70 fcd_a28b1a.70</t>
  </si>
  <si>
    <t>vehroute_a28e1a.14 tripinfo_a28e1a.14 emissions_a28e1a.14 fcd_a28e1a.14</t>
  </si>
  <si>
    <t>vehroute_0b1c.17 tripinfo_0b1c.17 emissions_0b1c.17 fcd_0b1c.17</t>
  </si>
  <si>
    <t>vehroute_1c4 tripinfo_1c4 emissions_1c4 fcd_1c4</t>
  </si>
  <si>
    <t>vehroute_a28b1a.71 tripinfo_a28b1a.71 emissions_a28b1a.71 fcd_a28b1a.71</t>
  </si>
  <si>
    <t>vehroute_11b1a.29 tripinfo_11b1a.29 emissions_11b1a.29 fcd_11b1a.29</t>
  </si>
  <si>
    <t>vehroute_32b1a.55 tripinfo_32b1a.55 emissions_32b1a.55 fcd_32b1a.55</t>
  </si>
  <si>
    <t>vehroute_58b1a.219 tripinfo_58b1a.219 emissions_58b1a.219 fcd_58b1a.219</t>
  </si>
  <si>
    <t>vehroute_49b1a.10 tripinfo_49b1a.10 emissions_49b1a.10 fcd_49b1a.10</t>
  </si>
  <si>
    <t>vehroute_32b1a.56 tripinfo_32b1a.56 emissions_32b1a.56 fcd_32b1a.56</t>
  </si>
  <si>
    <t>vehroute_10b1a.20 tripinfo_10b1a.20 emissions_10b1a.20 fcd_10b1a.20</t>
  </si>
  <si>
    <t>vehroute_33b1a.34 tripinfo_33b1a.34 emissions_33b1a.34 fcd_33b1a.34</t>
  </si>
  <si>
    <t>vehroute_58b1a.220 tripinfo_58b1a.220 emissions_58b1a.220 fcd_58b1a.220</t>
  </si>
  <si>
    <t>vehroute_29b1b.29 tripinfo_29b1b.29 emissions_29b1b.29 fcd_29b1b.29</t>
  </si>
  <si>
    <t>vehroute_8b1a.78 tripinfo_8b1a.78 emissions_8b1a.78 fcd_8b1a.78</t>
  </si>
  <si>
    <t>vehroute_40b1a.20 tripinfo_40b1a.20 emissions_40b1a.20 fcd_40b1a.20</t>
  </si>
  <si>
    <t>vehroute_58b1a.221 tripinfo_58b1a.221 emissions_58b1a.221 fcd_58b1a.221</t>
  </si>
  <si>
    <t>vehroute_0d1.11 tripinfo_0d1.11 emissions_0d1.11 fcd_0d1.11</t>
  </si>
  <si>
    <t>vehroute_a23b1a.102 tripinfo_a23b1a.102 emissions_a23b1a.102 fcd_a23b1a.102</t>
  </si>
  <si>
    <t>vehroute_8b1a.77 tripinfo_8b1a.77 emissions_8b1a.77 fcd_8b1a.77</t>
  </si>
  <si>
    <t>vehroute_29g1a.4 tripinfo_29g1a.4 emissions_29g1a.4 fcd_29g1a.4</t>
  </si>
  <si>
    <t>vehroute_5b1a.11 tripinfo_5b1a.11 emissions_5b1a.11 fcd_5b1a.11</t>
  </si>
  <si>
    <t>vehroute_47b1a.5 tripinfo_47b1a.5 emissions_47b1a.5 fcd_47b1a.5</t>
  </si>
  <si>
    <t>vehroute_57b1a.33 tripinfo_57b1a.33 emissions_57b1a.33 fcd_57b1a.33</t>
  </si>
  <si>
    <t>vehroute_37b1a.25 tripinfo_37b1a.25 emissions_37b1a.25 fcd_37b1a.25</t>
  </si>
  <si>
    <t>vehroute_10b1a.22 tripinfo_10b1a.22 emissions_10b1a.22 fcd_10b1a.22</t>
  </si>
  <si>
    <t>vehroute_42b1a.19 tripinfo_42b1a.19 emissions_42b1a.19 fcd_42b1a.19</t>
  </si>
  <si>
    <t>vehroute_a28b1c.14 tripinfo_a28b1c.14 emissions_a28b1c.14 fcd_a28b1c.14</t>
  </si>
  <si>
    <t>vehroute_37b1a.26 tripinfo_37b1a.26 emissions_37b1a.26 fcd_37b1a.26</t>
  </si>
  <si>
    <t>vehroute_8e1.19 tripinfo_8e1.19 emissions_8e1.19 fcd_8e1.19</t>
  </si>
  <si>
    <t>vehroute_a33b1a.117 tripinfo_a33b1a.117 emissions_a33b1a.117 fcd_a33b1a.117</t>
  </si>
  <si>
    <t>vehroute_24b1e1.29 tripinfo_24b1e1.29 emissions_24b1e1.29 fcd_24b1e1.29</t>
  </si>
  <si>
    <t>vehroute_13e1a.3 tripinfo_13e1a.3 emissions_13e1a.3 fcd_13e1a.3</t>
  </si>
  <si>
    <t>vehroute_8b1a.79 tripinfo_8b1a.79 emissions_8b1a.79 fcd_8b1a.79</t>
  </si>
  <si>
    <t>vehroute_34b1a.27 tripinfo_34b1a.27 emissions_34b1a.27 fcd_34b1a.27</t>
  </si>
  <si>
    <t>vehroute_33b1a.35 tripinfo_33b1a.35 emissions_33b1a.35 fcd_33b1a.35</t>
  </si>
  <si>
    <t>vehroute_9b1a.39 tripinfo_9b1a.39 emissions_9b1a.39 fcd_9b1a.39</t>
  </si>
  <si>
    <t>vehroute_33b1a.36 tripinfo_33b1a.36 emissions_33b1a.36 fcd_33b1a.36</t>
  </si>
  <si>
    <t>vehroute_20b1a.22 tripinfo_20b1a.22 emissions_20b1a.22 fcd_20b1a.22</t>
  </si>
  <si>
    <t>vehroute_20b1a.23 tripinfo_20b1a.23 emissions_20b1a.23 fcd_20b1a.23</t>
  </si>
  <si>
    <t>vehroute_28b1a.24 tripinfo_28b1a.24 emissions_28b1a.24 fcd_28b1a.24</t>
  </si>
  <si>
    <t>vehroute_48b1a.13 tripinfo_48b1a.13 emissions_48b1a.13 fcd_48b1a.13</t>
  </si>
  <si>
    <t>vehroute_26e1c.4 tripinfo_26e1c.4 emissions_26e1c.4 fcd_26e1c.4</t>
  </si>
  <si>
    <t>vehroute_a28b1c.13 tripinfo_a28b1c.13 emissions_a28b1c.13 fcd_a28b1c.13</t>
  </si>
  <si>
    <t>vehroute_34b1a.28 tripinfo_34b1a.28 emissions_34b1a.28 fcd_34b1a.28</t>
  </si>
  <si>
    <t>vehroute_a28b1a.72 tripinfo_a28b1a.72 emissions_a28b1a.72 fcd_a28b1a.72</t>
  </si>
  <si>
    <t>vehroute_24b1e1.30 tripinfo_24b1e1.30 emissions_24b1e1.30 fcd_24b1e1.30</t>
  </si>
  <si>
    <t>vehroute_8b1a.75 tripinfo_8b1a.75 emissions_8b1a.75 fcd_8b1a.75</t>
  </si>
  <si>
    <t>vehroute_56e1c.9 tripinfo_56e1c.9 emissions_56e1c.9 fcd_56e1c.9</t>
  </si>
  <si>
    <t>vehroute_8d1.12 tripinfo_8d1.12 emissions_8d1.12 fcd_8d1.12</t>
  </si>
  <si>
    <t>vehroute_a33b1a.118 tripinfo_a33b1a.118 emissions_a33b1a.118 fcd_a33b1a.118</t>
  </si>
  <si>
    <t>vehroute_a37b1a.99 tripinfo_a37b1a.99 emissions_a37b1a.99 fcd_a37b1a.99</t>
  </si>
  <si>
    <t>vehroute_8b1a.76 tripinfo_8b1a.76 emissions_8b1a.76 fcd_8b1a.76</t>
  </si>
  <si>
    <t>vehroute_58b1a.222 tripinfo_58b1a.222 emissions_58b1a.222 fcd_58b1a.222</t>
  </si>
  <si>
    <t>vehroute_a37b1a.98 tripinfo_a37b1a.98 emissions_a37b1a.98 fcd_a37b1a.98</t>
  </si>
  <si>
    <t>vehroute_58b1a.223 tripinfo_58b1a.223 emissions_58b1a.223 fcd_58b1a.223</t>
  </si>
  <si>
    <t>vehroute_32b1a.53 tripinfo_32b1a.53 emissions_32b1a.53 fcd_32b1a.53</t>
  </si>
  <si>
    <t>vehroute_37d1a.3 tripinfo_37d1a.3 emissions_37d1a.3 fcd_37d1a.3</t>
  </si>
  <si>
    <t>vehroute_27b1a.22 tripinfo_27b1a.22 emissions_27b1a.22 fcd_27b1a.22</t>
  </si>
  <si>
    <t>vehroute_32b1a.54 tripinfo_32b1a.54 emissions_32b1a.54 fcd_32b1a.54</t>
  </si>
  <si>
    <t>vehroute_24e1c.17 tripinfo_24e1c.17 emissions_24e1c.17 fcd_24e1c.17</t>
  </si>
  <si>
    <t>vehroute_10e1a.14 tripinfo_10e1a.14 emissions_10e1a.14 fcd_10e1a.14</t>
  </si>
  <si>
    <t>vehroute_8b1a.80 tripinfo_8b1a.80 emissions_8b1a.80 fcd_8b1a.80</t>
  </si>
  <si>
    <t>vehroute_a23e1a.28 tripinfo_a23e1a.28 emissions_a23e1a.28 fcd_a23e1a.28</t>
  </si>
  <si>
    <t>vehroute_17b1d.9 tripinfo_17b1d.9 emissions_17b1d.9 fcd_17b1d.9</t>
  </si>
  <si>
    <t>vehroute_a28a1a.5 tripinfo_a28a1a.5 emissions_a28a1a.5 fcd_a28a1a.5</t>
  </si>
  <si>
    <t>vehroute_19b1a.12 tripinfo_19b1a.12 emissions_19b1a.12 fcd_19b1a.12</t>
  </si>
  <si>
    <t>vehroute_11b1a.30 tripinfo_11b1a.30 emissions_11b1a.30 fcd_11b1a.30</t>
  </si>
  <si>
    <t>vehroute_a37e1b.41 tripinfo_a37e1b.41 emissions_a37e1b.41 fcd_a37e1b.41</t>
  </si>
  <si>
    <t>vehroute_42b1a.18 tripinfo_42b1a.18 emissions_42b1a.18 fcd_42b1a.18</t>
  </si>
  <si>
    <t>vehroute_18d1a.7 tripinfo_18d1a.7 emissions_18d1a.7 fcd_18d1a.7</t>
  </si>
  <si>
    <t>vehroute_a23b1a.103 tripinfo_a23b1a.103 emissions_a23b1a.103 fcd_a23b1a.103</t>
  </si>
  <si>
    <t>vehroute_8b1c.25 tripinfo_8b1c.25 emissions_8b1c.25 fcd_8b1c.25</t>
  </si>
  <si>
    <t>vehroute_a37b1a.97 tripinfo_a37b1a.97 emissions_a37b1a.97 fcd_a37b1a.97</t>
  </si>
  <si>
    <t>vehroute_18c2 tripinfo_18c2 emissions_18c2 fcd_18c2</t>
  </si>
  <si>
    <t>vehroute_23b1a.23 tripinfo_23b1a.23 emissions_23b1a.23 fcd_23b1a.23</t>
  </si>
  <si>
    <t>vehroute_a37b1a.100 tripinfo_a37b1a.100 emissions_a37b1a.100 fcd_a37b1a.100</t>
  </si>
  <si>
    <t>vehroute_a37d1a.17 tripinfo_a37d1a.17 emissions_a37d1a.17 fcd_a37d1a.17</t>
  </si>
  <si>
    <t>vehroute_a28b1a.73 tripinfo_a28b1a.73 emissions_a28b1a.73 fcd_a28b1a.73</t>
  </si>
  <si>
    <t>vehroute_a23e1c.9 tripinfo_a23e1c.9 emissions_a23e1c.9 fcd_a23e1c.9</t>
  </si>
  <si>
    <t>vehroute_32b1a.57 tripinfo_32b1a.57 emissions_32b1a.57 fcd_32b1a.57</t>
  </si>
  <si>
    <t>vehroute_18d1a.8 tripinfo_18d1a.8 emissions_18d1a.8 fcd_18d1a.8</t>
  </si>
  <si>
    <t>vehroute_a37e1b.44 tripinfo_a37e1b.44 emissions_a37e1b.44 fcd_a37e1b.44</t>
  </si>
  <si>
    <t>vehroute_8b1c.26 tripinfo_8b1c.26 emissions_8b1c.26 fcd_8b1c.26</t>
  </si>
  <si>
    <t>vehroute_1b1a.63 tripinfo_1b1a.63 emissions_1b1a.63 fcd_1b1a.63</t>
  </si>
  <si>
    <t>vehroute_18b1a.40 tripinfo_18b1a.40 emissions_18b1a.40 fcd_18b1a.40</t>
  </si>
  <si>
    <t>vehroute_a37e1b.43 tripinfo_a37e1b.43 emissions_a37e1b.43 fcd_a37e1b.43</t>
  </si>
  <si>
    <t>vehroute_33d1a.7 tripinfo_33d1a.7 emissions_33d1a.7 fcd_33d1a.7</t>
  </si>
  <si>
    <t>vehroute_a37e1b.40 tripinfo_a37e1b.40 emissions_a37e1b.40 fcd_a37e1b.40</t>
  </si>
  <si>
    <t>vehroute_a23b1a.104 tripinfo_a23b1a.104 emissions_a23b1a.104 fcd_a23b1a.104</t>
  </si>
  <si>
    <t>vehroute_18b1a.39 tripinfo_18b1a.39 emissions_18b1a.39 fcd_18b1a.39</t>
  </si>
  <si>
    <t>vehroute_58b1a.224 tripinfo_58b1a.224 emissions_58b1a.224 fcd_58b1a.224</t>
  </si>
  <si>
    <t>vehroute_17e1a.9 tripinfo_17e1a.9 emissions_17e1a.9 fcd_17e1a.9</t>
  </si>
  <si>
    <t>vehroute_a37d1a.18 tripinfo_a37d1a.18 emissions_a37d1a.18 fcd_a37d1a.18</t>
  </si>
  <si>
    <t>vehroute_58b1a.225 tripinfo_58b1a.225 emissions_58b1a.225 fcd_58b1a.225</t>
  </si>
  <si>
    <t>vehroute_4d5 tripinfo_4d5 emissions_4d5 fcd_4d5</t>
  </si>
  <si>
    <t>vehroute_45b1a.16 tripinfo_45b1a.16 emissions_45b1a.16 fcd_45b1a.16</t>
  </si>
  <si>
    <t>vehroute_18b1a.42 tripinfo_18b1a.42 emissions_18b1a.42 fcd_18b1a.42</t>
  </si>
  <si>
    <t>vehroute_a37b1c.19 tripinfo_a37b1c.19 emissions_a37b1c.19 fcd_a37b1c.19</t>
  </si>
  <si>
    <t>vehroute_58b1a.226 tripinfo_58b1a.226 emissions_58b1a.226 fcd_58b1a.226</t>
  </si>
  <si>
    <t>vehroute_59b1.54 tripinfo_59b1.54 emissions_59b1.54 fcd_59b1.54</t>
  </si>
  <si>
    <t>vehroute_59b1.56 tripinfo_59b1.56 emissions_59b1.56 fcd_59b1.56</t>
  </si>
  <si>
    <t>vehroute_26b1a.18 tripinfo_26b1a.18 emissions_26b1a.18 fcd_26b1a.18</t>
  </si>
  <si>
    <t>vehroute_18e1c.21 tripinfo_18e1c.21 emissions_18e1c.21 fcd_18e1c.21</t>
  </si>
  <si>
    <t>vehroute_40d1a.5 tripinfo_40d1a.5 emissions_40d1a.5 fcd_40d1a.5</t>
  </si>
  <si>
    <t>vehroute_32b1a.59 tripinfo_32b1a.59 emissions_32b1a.59 fcd_32b1a.59</t>
  </si>
  <si>
    <t>vehroute_40d1a.4 tripinfo_40d1a.4 emissions_40d1a.4 fcd_40d1a.4</t>
  </si>
  <si>
    <t>vehroute_18e1c.22 tripinfo_18e1c.22 emissions_18e1c.22 fcd_18e1c.22</t>
  </si>
  <si>
    <t>vehroute_29g1a.5 tripinfo_29g1a.5 emissions_29g1a.5 fcd_29g1a.5</t>
  </si>
  <si>
    <t>vehroute_8b1a.81 tripinfo_8b1a.81 emissions_8b1a.81 fcd_8b1a.81</t>
  </si>
  <si>
    <t>vehroute_8b1a.82 tripinfo_8b1a.82 emissions_8b1a.82 fcd_8b1a.82</t>
  </si>
  <si>
    <t>vehroute_10b1a.23 tripinfo_10b1a.23 emissions_10b1a.23 fcd_10b1a.23</t>
  </si>
  <si>
    <t>vehroute_11b1a.31 tripinfo_11b1a.31 emissions_11b1a.31 fcd_11b1a.31</t>
  </si>
  <si>
    <t>vehroute_42b1a.20 tripinfo_42b1a.20 emissions_42b1a.20 fcd_42b1a.20</t>
  </si>
  <si>
    <t>vehroute_8b1a.83 tripinfo_8b1a.83 emissions_8b1a.83 fcd_8b1a.83</t>
  </si>
  <si>
    <t>vehroute_32b1c.13 tripinfo_32b1c.13 emissions_32b1c.13 fcd_32b1c.13</t>
  </si>
  <si>
    <t>vehroute_0g2.14 tripinfo_0g2.14 emissions_0g2.14 fcd_0g2.14</t>
  </si>
  <si>
    <t>vehroute_a23b1a.99 tripinfo_a23b1a.99 emissions_a23b1a.99 fcd_a23b1a.99</t>
  </si>
  <si>
    <t>vehroute_57e1b.8 tripinfo_57e1b.8 emissions_57e1b.8 fcd_57e1b.8</t>
  </si>
  <si>
    <t>vehroute_53e1b.4 tripinfo_53e1b.4 emissions_53e1b.4 fcd_53e1b.4</t>
  </si>
  <si>
    <t>vehroute_0b1a.91 tripinfo_0b1a.91 emissions_0b1a.91 fcd_0b1a.91</t>
  </si>
  <si>
    <t>vehroute_0b1a.93 tripinfo_0b1a.93 emissions_0b1a.93 fcd_0b1a.93</t>
  </si>
  <si>
    <t>vehroute_58b1a.227 tripinfo_58b1a.227 emissions_58b1a.227 fcd_58b1a.227</t>
  </si>
  <si>
    <t>vehroute_32a1a.22 tripinfo_32a1a.22 emissions_32a1a.22 fcd_32a1a.22</t>
  </si>
  <si>
    <t>vehroute_0b1a.92 tripinfo_0b1a.92 emissions_0b1a.92 fcd_0b1a.92</t>
  </si>
  <si>
    <t>vehroute_26b1a.25 tripinfo_26b1a.25 emissions_26b1a.25 fcd_26b1a.25</t>
  </si>
  <si>
    <t>vehroute_15b1a.21 tripinfo_15b1a.21 emissions_15b1a.21 fcd_15b1a.21</t>
  </si>
  <si>
    <t>vehroute_32e1a.23 tripinfo_32e1a.23 emissions_32e1a.23 fcd_32e1a.23</t>
  </si>
  <si>
    <t>vehroute_a33b1a.114 tripinfo_a33b1a.114 emissions_a33b1a.114 fcd_a33b1a.114</t>
  </si>
  <si>
    <t>vehroute_34e4 tripinfo_34e4 emissions_34e4 fcd_34e4</t>
  </si>
  <si>
    <t>vehroute_9b1a.28 tripinfo_9b1a.28 emissions_9b1a.28 fcd_9b1a.28</t>
  </si>
  <si>
    <t>vehroute_53b1a.5 tripinfo_53b1a.5 emissions_53b1a.5 fcd_53b1a.5</t>
  </si>
  <si>
    <t>vehroute_9b1a.41 tripinfo_9b1a.41 emissions_9b1a.41 fcd_9b1a.41</t>
  </si>
  <si>
    <t>vehroute_a33d1a.6 tripinfo_a33d1a.6 emissions_a33d1a.6 fcd_a33d1a.6</t>
  </si>
  <si>
    <t>vehroute_9b1a.40 tripinfo_9b1a.40 emissions_9b1a.40 fcd_9b1a.40</t>
  </si>
  <si>
    <t>vehroute_58b1a.228 tripinfo_58b1a.228 emissions_58b1a.228 fcd_58b1a.228</t>
  </si>
  <si>
    <t>vehroute_a23b1a.105 tripinfo_a23b1a.105 emissions_a23b1a.105 fcd_a23b1a.105</t>
  </si>
  <si>
    <t>vehroute_9e1a.9 tripinfo_9e1a.9 emissions_9e1a.9 fcd_9e1a.9</t>
  </si>
  <si>
    <t>vehroute_24b1e1.31 tripinfo_24b1e1.31 emissions_24b1e1.31 fcd_24b1e1.31</t>
  </si>
  <si>
    <t>vehroute_9b1a.42 tripinfo_9b1a.42 emissions_9b1a.42 fcd_9b1a.42</t>
  </si>
  <si>
    <t>vehroute_a28b1a.75 tripinfo_a28b1a.75 emissions_a28b1a.75 fcd_a28b1a.75</t>
  </si>
  <si>
    <t>vehroute_9b1b.10 tripinfo_9b1b.10 emissions_9b1b.10 fcd_9b1b.10</t>
  </si>
  <si>
    <t>vehroute_a28b1a.76 tripinfo_a28b1a.76 emissions_a28b1a.76 fcd_a28b1a.76</t>
  </si>
  <si>
    <t>vehroute_1b1c.17 tripinfo_1b1c.17 emissions_1b1c.17 fcd_1b1c.17</t>
  </si>
  <si>
    <t>vehroute_a28b1a.74 tripinfo_a28b1a.74 emissions_a28b1a.74 fcd_a28b1a.74</t>
  </si>
  <si>
    <t>vehroute_a28e1a.15 tripinfo_a28e1a.15 emissions_a28e1a.15 fcd_a28e1a.15</t>
  </si>
  <si>
    <t>vehroute_32e1a.21 tripinfo_32e1a.21 emissions_32e1a.21 fcd_32e1a.21</t>
  </si>
  <si>
    <t>vehroute_45d1a.8 tripinfo_45d1a.8 emissions_45d1a.8 fcd_45d1a.8</t>
  </si>
  <si>
    <t>vehroute_9e1a.10 tripinfo_9e1a.10 emissions_9e1a.10 fcd_9e1a.10</t>
  </si>
  <si>
    <t>vehroute_32a1a.24 tripinfo_32a1a.24 emissions_32a1a.24 fcd_32a1a.24</t>
  </si>
  <si>
    <t>vehroute_58b1a.229 tripinfo_58b1a.229 emissions_58b1a.229 fcd_58b1a.229</t>
  </si>
  <si>
    <t>vehroute_12b1d.6 tripinfo_12b1d.6 emissions_12b1d.6 fcd_12b1d.6</t>
  </si>
  <si>
    <t>vehroute_a23a1a.5 tripinfo_a23a1a.5 emissions_a23a1a.5 fcd_a23a1a.5</t>
  </si>
  <si>
    <t>vehroute_a33g5 tripinfo_a33g5 emissions_a33g5 fcd_a33g5</t>
  </si>
  <si>
    <t>vehroute_39b1a.19 tripinfo_39b1a.19 emissions_39b1a.19 fcd_39b1a.19</t>
  </si>
  <si>
    <t>vehroute_a23d1a.13 tripinfo_a23d1a.13 emissions_a23d1a.13 fcd_a23d1a.13</t>
  </si>
  <si>
    <t>vehroute_59b2.8 tripinfo_59b2.8 emissions_59b2.8 fcd_59b2.8</t>
  </si>
  <si>
    <t>vehroute_1g5 tripinfo_1g5 emissions_1g5 fcd_1g5</t>
  </si>
  <si>
    <t>vehroute_41b1a.17 tripinfo_41b1a.17 emissions_41b1a.17 fcd_41b1a.17</t>
  </si>
  <si>
    <t>vehroute_37b1a.27 tripinfo_37b1a.27 emissions_37b1a.27 fcd_37b1a.27</t>
  </si>
  <si>
    <t>vehroute_28d2 tripinfo_28d2 emissions_28d2 fcd_28d2</t>
  </si>
  <si>
    <t>vehroute_28b1a.26 tripinfo_28b1a.26 emissions_28b1a.26 fcd_28b1a.26</t>
  </si>
  <si>
    <t>vehroute_1d1.6 tripinfo_1d1.6 emissions_1d1.6 fcd_1d1.6</t>
  </si>
  <si>
    <t>vehroute_7b1.4 tripinfo_7b1.4 emissions_7b1.4 fcd_7b1.4</t>
  </si>
  <si>
    <t>vehroute_28b1a.27 tripinfo_28b1a.27 emissions_28b1a.27 fcd_28b1a.27</t>
  </si>
  <si>
    <t>vehroute_55a1a.2 tripinfo_55a1a.2 emissions_55a1a.2 fcd_55a1a.2</t>
  </si>
  <si>
    <t>vehroute_32b1a.60 tripinfo_32b1a.60 emissions_32b1a.60 fcd_32b1a.60</t>
  </si>
  <si>
    <t>vehroute_2b1a.50 tripinfo_2b1a.50 emissions_2b1a.50 fcd_2b1a.50</t>
  </si>
  <si>
    <t>vehroute_47e1b.4 tripinfo_47e1b.4 emissions_47e1b.4 fcd_47e1b.4</t>
  </si>
  <si>
    <t>vehroute_58b1a.230 tripinfo_58b1a.230 emissions_58b1a.230 fcd_58b1a.230</t>
  </si>
  <si>
    <t>vehroute_a33e1a.13 tripinfo_a33e1a.13 emissions_a33e1a.13 fcd_a33e1a.13</t>
  </si>
  <si>
    <t>vehroute_59e1b.16 tripinfo_59e1b.16 emissions_59e1b.16 fcd_59e1b.16</t>
  </si>
  <si>
    <t>vehroute_38b1a.24 tripinfo_38b1a.24 emissions_38b1a.24 fcd_38b1a.24</t>
  </si>
  <si>
    <t>vehroute_38b1a.25 tripinfo_38b1a.25 emissions_38b1a.25 fcd_38b1a.25</t>
  </si>
  <si>
    <t>vehroute_a33b1a.116 tripinfo_a33b1a.116 emissions_a33b1a.116 fcd_a33b1a.116</t>
  </si>
  <si>
    <t>vehroute_6b1b.2 tripinfo_6b1b.2 emissions_6b1b.2 fcd_6b1b.2</t>
  </si>
  <si>
    <t>vehroute_a23b1c.27 tripinfo_a23b1c.27 emissions_a23b1c.27 fcd_a23b1c.27</t>
  </si>
  <si>
    <t>vehroute_a33b1a.119 tripinfo_a33b1a.119 emissions_a33b1a.119 fcd_a33b1a.119</t>
  </si>
  <si>
    <t>vehroute_20d1a.5 tripinfo_20d1a.5 emissions_20d1a.5 fcd_20d1a.5</t>
  </si>
  <si>
    <t>vehroute_15e1.15 tripinfo_15e1.15 emissions_15e1.15 fcd_15e1.15</t>
  </si>
  <si>
    <t>vehroute_17b1d.10 tripinfo_17b1d.10 emissions_17b1d.10 fcd_17b1d.10</t>
  </si>
  <si>
    <t>vehroute_28b1a.25 tripinfo_28b1a.25 emissions_28b1a.25 fcd_28b1a.25</t>
  </si>
  <si>
    <t>vehroute_39g5 tripinfo_39g5 emissions_39g5 fcd_39g5</t>
  </si>
  <si>
    <t>vehroute_a33b1a.121 tripinfo_a33b1a.121 emissions_a33b1a.121 fcd_a33b1a.121</t>
  </si>
  <si>
    <t>vehroute_56a3 tripinfo_56a3 emissions_56a3 fcd_56a3</t>
  </si>
  <si>
    <t>vehroute_10e1a.17 tripinfo_10e1a.17 emissions_10e1a.17 fcd_10e1a.17</t>
  </si>
  <si>
    <t>vehroute_28b1a.28 tripinfo_28b1a.28 emissions_28b1a.28 fcd_28b1a.28</t>
  </si>
  <si>
    <t>vehroute_32b1a.61 tripinfo_32b1a.61 emissions_32b1a.61 fcd_32b1a.61</t>
  </si>
  <si>
    <t>vehroute_16b1a.11 tripinfo_16b1a.11 emissions_16b1a.11 fcd_16b1a.11</t>
  </si>
  <si>
    <t>vehroute_a33b1a.120 tripinfo_a33b1a.120 emissions_a33b1a.120 fcd_a33b1a.120</t>
  </si>
  <si>
    <t>vehroute_57b1a.32 tripinfo_57b1a.32 emissions_57b1a.32 fcd_57b1a.32</t>
  </si>
  <si>
    <t>vehroute_56b1a.34 tripinfo_56b1a.34 emissions_56b1a.34 fcd_56b1a.34</t>
  </si>
  <si>
    <t>vehroute_48b1a.12 tripinfo_48b1a.12 emissions_48b1a.12 fcd_48b1a.12</t>
  </si>
  <si>
    <t>vehroute_1b1a.62 tripinfo_1b1a.62 emissions_1b1a.62 fcd_1b1a.62</t>
  </si>
  <si>
    <t>vehroute_a28b1a.77 tripinfo_a28b1a.77 emissions_a28b1a.77 fcd_a28b1a.77</t>
  </si>
  <si>
    <t>vehroute_16d5 tripinfo_16d5 emissions_16d5 fcd_16d5</t>
  </si>
  <si>
    <t>vehroute_a23b1a.106 tripinfo_a23b1a.106 emissions_a23b1a.106 fcd_a23b1a.106</t>
  </si>
  <si>
    <t>vehroute_2b1a.49 tripinfo_2b1a.49 emissions_2b1a.49 fcd_2b1a.49</t>
  </si>
  <si>
    <t>vehroute_a37e1b.45 tripinfo_a37e1b.45 emissions_a37e1b.45 fcd_a37e1b.45</t>
  </si>
  <si>
    <t>vehroute_0e1.22 tripinfo_0e1.22 emissions_0e1.22 fcd_0e1.22</t>
  </si>
  <si>
    <t>vehroute_0b1a.94 tripinfo_0b1a.94 emissions_0b1a.94 fcd_0b1a.94</t>
  </si>
  <si>
    <t>vehroute_58b1a.231 tripinfo_58b1a.231 emissions_58b1a.231 fcd_58b1a.231</t>
  </si>
  <si>
    <t>vehroute_a33b1a.122 tripinfo_a33b1a.122 emissions_a33b1a.122 fcd_a33b1a.122</t>
  </si>
  <si>
    <t>vehroute_21b1a.16 tripinfo_21b1a.16 emissions_21b1a.16 fcd_21b1a.16</t>
  </si>
  <si>
    <t>vehroute_a23e1a.29 tripinfo_a23e1a.29 emissions_a23e1a.29 fcd_a23e1a.29</t>
  </si>
  <si>
    <t>vehroute_59b1.57 tripinfo_59b1.57 emissions_59b1.57 fcd_59b1.57</t>
  </si>
  <si>
    <t>vehroute_a37b1a.101 tripinfo_a37b1a.101 emissions_a37b1a.101 fcd_a37b1a.101</t>
  </si>
  <si>
    <t>vehroute_58b1a.233 tripinfo_58b1a.233 emissions_58b1a.233 fcd_58b1a.233</t>
  </si>
  <si>
    <t>vehroute_58b1a.232 tripinfo_58b1a.232 emissions_58b1a.232 fcd_58b1a.232</t>
  </si>
  <si>
    <t>vehroute_a37b1a.103 tripinfo_a37b1a.103 emissions_a37b1a.103 fcd_a37b1a.103</t>
  </si>
  <si>
    <t>vehroute_0b1e.8 tripinfo_0b1e.8 emissions_0b1e.8 fcd_0b1e.8</t>
  </si>
  <si>
    <t>vehroute_0b1a.95 tripinfo_0b1a.95 emissions_0b1a.95 fcd_0b1a.95</t>
  </si>
  <si>
    <t>vehroute_58b1a.234 tripinfo_58b1a.234 emissions_58b1a.234 fcd_58b1a.234</t>
  </si>
  <si>
    <t>vehroute_8b1a.84 tripinfo_8b1a.84 emissions_8b1a.84 fcd_8b1a.84</t>
  </si>
  <si>
    <t>vehroute_0b1c.18 tripinfo_0b1c.18 emissions_0b1c.18 fcd_0b1c.18</t>
  </si>
  <si>
    <t>vehroute_8b1a.85 tripinfo_8b1a.85 emissions_8b1a.85 fcd_8b1a.85</t>
  </si>
  <si>
    <t>vehroute_19b1a.14 tripinfo_19b1a.14 emissions_19b1a.14 fcd_19b1a.14</t>
  </si>
  <si>
    <t>vehroute_a37b1a.104 tripinfo_a37b1a.104 emissions_a37b1a.104 fcd_a37b1a.104</t>
  </si>
  <si>
    <t>vehroute_19b1a.15 tripinfo_19b1a.15 emissions_19b1a.15 fcd_19b1a.15</t>
  </si>
  <si>
    <t>vehroute_54b1a.3 tripinfo_54b1a.3 emissions_54b1a.3 fcd_54b1a.3</t>
  </si>
  <si>
    <t>vehroute_29b1b.31 tripinfo_29b1b.31 emissions_29b1b.31 fcd_29b1b.31</t>
  </si>
  <si>
    <t>vehroute_5b1a.13 tripinfo_5b1a.13 emissions_5b1a.13 fcd_5b1a.13</t>
  </si>
  <si>
    <t>vehroute_58b1a.235 tripinfo_58b1a.235 emissions_58b1a.235 fcd_58b1a.235</t>
  </si>
  <si>
    <t>vehroute_38e1a.6 tripinfo_38e1a.6 emissions_38e1a.6 fcd_38e1a.6</t>
  </si>
  <si>
    <t>vehroute_11e1a.12 tripinfo_11e1a.12 emissions_11e1a.12 fcd_11e1a.12</t>
  </si>
  <si>
    <t>vehroute_3b1a.14 tripinfo_3b1a.14 emissions_3b1a.14 fcd_3b1a.14</t>
  </si>
  <si>
    <t>vehroute_24e1c.18 tripinfo_24e1c.18 emissions_24e1c.18 fcd_24e1c.18</t>
  </si>
  <si>
    <t>vehroute_4b1a.12 tripinfo_4b1a.12 emissions_4b1a.12 fcd_4b1a.12</t>
  </si>
  <si>
    <t>vehroute_18g1c.5 tripinfo_18g1c.5 emissions_18g1c.5 fcd_18g1c.5</t>
  </si>
  <si>
    <t>vehroute_1b1a.66 tripinfo_1b1a.66 emissions_1b1a.66 fcd_1b1a.66</t>
  </si>
  <si>
    <t>vehroute_a33b1a.123 tripinfo_a33b1a.123 emissions_a33b1a.123 fcd_a33b1a.123</t>
  </si>
  <si>
    <t>vehroute_29b1b.32 tripinfo_29b1b.32 emissions_29b1b.32 fcd_29b1b.32</t>
  </si>
  <si>
    <t>vehroute_10b1a.24 tripinfo_10b1a.24 emissions_10b1a.24 fcd_10b1a.24</t>
  </si>
  <si>
    <t>vehroute_23e1a.9 tripinfo_23e1a.9 emissions_23e1a.9 fcd_23e1a.9</t>
  </si>
  <si>
    <t>vehroute_2b1a.51 tripinfo_2b1a.51 emissions_2b1a.51 fcd_2b1a.51</t>
  </si>
  <si>
    <t>vehroute_28e1a.6 tripinfo_28e1a.6 emissions_28e1a.6 fcd_28e1a.6</t>
  </si>
  <si>
    <t>vehroute_32b1c.9 tripinfo_32b1c.9 emissions_32b1c.9 fcd_32b1c.9</t>
  </si>
  <si>
    <t>vehroute_a37b1a.102 tripinfo_a37b1a.102 emissions_a37b1a.102 fcd_a37b1a.102</t>
  </si>
  <si>
    <t>vehroute_a23b1a.107 tripinfo_a23b1a.107 emissions_a23b1a.107 fcd_a23b1a.107</t>
  </si>
  <si>
    <t>vehroute_58b1a.236 tripinfo_58b1a.236 emissions_58b1a.236 fcd_58b1a.236</t>
  </si>
  <si>
    <t>vehroute_5g1 tripinfo_5g1 emissions_5g1 fcd_5g1</t>
  </si>
  <si>
    <t>vehroute_51b1a.9 tripinfo_51b1a.9 emissions_51b1a.9 fcd_51b1a.9</t>
  </si>
  <si>
    <t>vehroute_a37e1b.46 tripinfo_a37e1b.46 emissions_a37e1b.46 fcd_a37e1b.46</t>
  </si>
  <si>
    <t>vehroute_32d1a.7 tripinfo_32d1a.7 emissions_32d1a.7 fcd_32d1a.7</t>
  </si>
  <si>
    <t>vehroute_a37e1b.47 tripinfo_a37e1b.47 emissions_a37e1b.47 fcd_a37e1b.47</t>
  </si>
  <si>
    <t>vehroute_32b1c.12 tripinfo_32b1c.12 emissions_32b1c.12 fcd_32b1c.12</t>
  </si>
  <si>
    <t>vehroute_5b1a.12 tripinfo_5b1a.12 emissions_5b1a.12 fcd_5b1a.12</t>
  </si>
  <si>
    <t>vehroute_57b1a.35 tripinfo_57b1a.35 emissions_57b1a.35 fcd_57b1a.35</t>
  </si>
  <si>
    <t>vehroute_9a1a.7 tripinfo_9a1a.7 emissions_9a1a.7 fcd_9a1a.7</t>
  </si>
  <si>
    <t>vehroute_8b1a.87 tripinfo_8b1a.87 emissions_8b1a.87 fcd_8b1a.87</t>
  </si>
  <si>
    <t>vehroute_a37b1c.20 tripinfo_a37b1c.20 emissions_a37b1c.20 fcd_a37b1c.20</t>
  </si>
  <si>
    <t>vehroute_4e1a.4 tripinfo_4e1a.4 emissions_4e1a.4 fcd_4e1a.4</t>
  </si>
  <si>
    <t>vehroute_16e1a.5 tripinfo_16e1a.5 emissions_16e1a.5 fcd_16e1a.5</t>
  </si>
  <si>
    <t>vehroute_8b1a.88 tripinfo_8b1a.88 emissions_8b1a.88 fcd_8b1a.88</t>
  </si>
  <si>
    <t>vehroute_48b1a.14 tripinfo_48b1a.14 emissions_48b1a.14 fcd_48b1a.14</t>
  </si>
  <si>
    <t>vehroute_12g1 tripinfo_12g1 emissions_12g1 fcd_12g1</t>
  </si>
  <si>
    <t>vehroute_a37e1e.10 tripinfo_a37e1e.10 emissions_a37e1e.10 fcd_a37e1e.10</t>
  </si>
  <si>
    <t>vehroute_8b1a.89 tripinfo_8b1a.89 emissions_8b1a.89 fcd_8b1a.89</t>
  </si>
  <si>
    <t>vehroute_23e1a.10 tripinfo_23e1a.10 emissions_23e1a.10 fcd_23e1a.10</t>
  </si>
  <si>
    <t>vehroute_59b1.59 tripinfo_59b1.59 emissions_59b1.59 fcd_59b1.59</t>
  </si>
  <si>
    <t>vehroute_23a5 tripinfo_23a5 emissions_23a5 fcd_23a5</t>
  </si>
  <si>
    <t>vehroute_a33b1c.17 tripinfo_a33b1c.17 emissions_a33b1c.17 fcd_a33b1c.17</t>
  </si>
  <si>
    <t>vehroute_30e1 tripinfo_30e1 emissions_30e1 fcd_30e1</t>
  </si>
  <si>
    <t>vehroute_56e1c.11 tripinfo_56e1c.11 emissions_56e1c.11 fcd_56e1c.11</t>
  </si>
  <si>
    <t>vehroute_58b1a.237 tripinfo_58b1a.237 emissions_58b1a.237 fcd_58b1a.237</t>
  </si>
  <si>
    <t>vehroute_20b1c.8 tripinfo_20b1c.8 emissions_20b1c.8 fcd_20b1c.8</t>
  </si>
  <si>
    <t>vehroute_24b1e3.8 tripinfo_24b1e3.8 emissions_24b1e3.8 fcd_24b1e3.8</t>
  </si>
  <si>
    <t>vehroute_57b1a.36 tripinfo_57b1a.36 emissions_57b1a.36 fcd_57b1a.36</t>
  </si>
  <si>
    <t>vehroute_a23b1a.108 tripinfo_a23b1a.108 emissions_a23b1a.108 fcd_a23b1a.108</t>
  </si>
  <si>
    <t>vehroute_35b1a.9 tripinfo_35b1a.9 emissions_35b1a.9 fcd_35b1a.9</t>
  </si>
  <si>
    <t>vehroute_59e1b.17 tripinfo_59e1b.17 emissions_59e1b.17 fcd_59e1b.17</t>
  </si>
  <si>
    <t>vehroute_8b1a.86 tripinfo_8b1a.86 emissions_8b1a.86 fcd_8b1a.86</t>
  </si>
  <si>
    <t>vehroute_a23b1a.109 tripinfo_a23b1a.109 emissions_a23b1a.109 fcd_a23b1a.109</t>
  </si>
  <si>
    <t>vehroute_a23b1c.28 tripinfo_a23b1c.28 emissions_a23b1c.28 fcd_a23b1c.28</t>
  </si>
  <si>
    <t>vehroute_9b1b.11 tripinfo_9b1b.11 emissions_9b1b.11 fcd_9b1b.11</t>
  </si>
  <si>
    <t>vehroute_a23e1a.30 tripinfo_a23e1a.30 emissions_a23e1a.30 fcd_a23e1a.30</t>
  </si>
  <si>
    <t>vehroute_a33b1a.124 tripinfo_a33b1a.124 emissions_a33b1a.124 fcd_a33b1a.124</t>
  </si>
  <si>
    <t>vehroute_10e1a.15 tripinfo_10e1a.15 emissions_10e1a.15 fcd_10e1a.15</t>
  </si>
  <si>
    <t>vehroute_9b1a.43 tripinfo_9b1a.43 emissions_9b1a.43 fcd_9b1a.43</t>
  </si>
  <si>
    <t>vehroute_19d1a.4 tripinfo_19d1a.4 emissions_19d1a.4 fcd_19d1a.4</t>
  </si>
  <si>
    <t>vehroute_58b1a.238 tripinfo_58b1a.238 emissions_58b1a.238 fcd_58b1a.238</t>
  </si>
  <si>
    <t>vehroute_31b1a.12 tripinfo_31b1a.12 emissions_31b1a.12 fcd_31b1a.12</t>
  </si>
  <si>
    <t>vehroute_40b1a.21 tripinfo_40b1a.21 emissions_40b1a.21 fcd_40b1a.21</t>
  </si>
  <si>
    <t>vehroute_32b1a.62 tripinfo_32b1a.62 emissions_32b1a.62 fcd_32b1a.62</t>
  </si>
  <si>
    <t>vehroute_1b1a.67 tripinfo_1b1a.67 emissions_1b1a.67 fcd_1b1a.67</t>
  </si>
  <si>
    <t>vehroute_a23d1a.14 tripinfo_a23d1a.14 emissions_a23d1a.14 fcd_a23d1a.14</t>
  </si>
  <si>
    <t>vehroute_10c3 tripinfo_10c3 emissions_10c3 fcd_10c3</t>
  </si>
  <si>
    <t>vehroute_36d3 tripinfo_36d3 emissions_36d3 fcd_36d3</t>
  </si>
  <si>
    <t>vehroute_20e1a.18 tripinfo_20e1a.18 emissions_20e1a.18 fcd_20e1a.18</t>
  </si>
  <si>
    <t>vehroute_a33b1a.125 tripinfo_a33b1a.125 emissions_a33b1a.125 fcd_a33b1a.125</t>
  </si>
  <si>
    <t>vehroute_40e1b.5 tripinfo_40e1b.5 emissions_40e1b.5 fcd_40e1b.5</t>
  </si>
  <si>
    <t>vehroute_57b1a.37 tripinfo_57b1a.37 emissions_57b1a.37 fcd_57b1a.37</t>
  </si>
  <si>
    <t>vehroute_39d1a.5 tripinfo_39d1a.5 emissions_39d1a.5 fcd_39d1a.5</t>
  </si>
  <si>
    <t>vehroute_26b1a.24 tripinfo_26b1a.24 emissions_26b1a.24 fcd_26b1a.24</t>
  </si>
  <si>
    <t>vehroute_24b1e1.32 tripinfo_24b1e1.32 emissions_24b1e1.32 fcd_24b1e1.32</t>
  </si>
  <si>
    <t>vehroute_56e1c.8 tripinfo_56e1c.8 emissions_56e1c.8 fcd_56e1c.8</t>
  </si>
  <si>
    <t>vehroute_35b1a.10 tripinfo_35b1a.10 emissions_35b1a.10 fcd_35b1a.10</t>
  </si>
  <si>
    <t>vehroute_2e1.13 tripinfo_2e1.13 emissions_2e1.13 fcd_2e1.13</t>
  </si>
  <si>
    <t>vehroute_58b1a.239 tripinfo_58b1a.239 emissions_58b1a.239 fcd_58b1a.239</t>
  </si>
  <si>
    <t>vehroute_40b1a.22 tripinfo_40b1a.22 emissions_40b1a.22 fcd_40b1a.22</t>
  </si>
  <si>
    <t>vehroute_a33e1a.14 tripinfo_a33e1a.14 emissions_a33e1a.14 fcd_a33e1a.14</t>
  </si>
  <si>
    <t>vehroute_11a1a.9 tripinfo_11a1a.9 emissions_11a1a.9 fcd_11a1a.9</t>
  </si>
  <si>
    <t>vehroute_8b1c.27 tripinfo_8b1c.27 emissions_8b1c.27 fcd_8b1c.27</t>
  </si>
  <si>
    <t>vehroute_1b1a.65 tripinfo_1b1a.65 emissions_1b1a.65 fcd_1b1a.65</t>
  </si>
  <si>
    <t>vehroute_a23b1a.110 tripinfo_a23b1a.110 emissions_a23b1a.110 fcd_a23b1a.110</t>
  </si>
  <si>
    <t>vehroute_39b1a.20 tripinfo_39b1a.20 emissions_39b1a.20 fcd_39b1a.20</t>
  </si>
  <si>
    <t>vehroute_11b1a.32 tripinfo_11b1a.32 emissions_11b1a.32 fcd_11b1a.32</t>
  </si>
  <si>
    <t>vehroute_11b1a.33 tripinfo_11b1a.33 emissions_11b1a.33 fcd_11b1a.33</t>
  </si>
  <si>
    <t>vehroute_38b1a.26 tripinfo_38b1a.26 emissions_38b1a.26 fcd_38b1a.26</t>
  </si>
  <si>
    <t>vehroute_a33b1c.18 tripinfo_a33b1c.18 emissions_a33b1c.18 fcd_a33b1c.18</t>
  </si>
  <si>
    <t>vehroute_58b1a.240 tripinfo_58b1a.240 emissions_58b1a.240 fcd_58b1a.240</t>
  </si>
  <si>
    <t>vehroute_9d4 tripinfo_9d4 emissions_9d4 fcd_9d4</t>
  </si>
  <si>
    <t>vehroute_15b1a.22 tripinfo_15b1a.22 emissions_15b1a.22 fcd_15b1a.22</t>
  </si>
  <si>
    <t>vehroute_9b1a.44 tripinfo_9b1a.44 emissions_9b1a.44 fcd_9b1a.44</t>
  </si>
  <si>
    <t>vehroute_59d1a.6 tripinfo_59d1a.6 emissions_59d1a.6 fcd_59d1a.6</t>
  </si>
  <si>
    <t>vehroute_17g2 tripinfo_17g2 emissions_17g2 fcd_17g2</t>
  </si>
  <si>
    <t>vehroute_1a5 tripinfo_1a5 emissions_1a5 fcd_1a5</t>
  </si>
  <si>
    <t>vehroute_34b1a.29 tripinfo_34b1a.29 emissions_34b1a.29 fcd_34b1a.29</t>
  </si>
  <si>
    <t>vehroute_17b1d.11 tripinfo_17b1d.11 emissions_17b1d.11 fcd_17b1d.11</t>
  </si>
  <si>
    <t>vehroute_32e1a.24 tripinfo_32e1a.24 emissions_32e1a.24 fcd_32e1a.24</t>
  </si>
  <si>
    <t>vehroute_28b1a.29 tripinfo_28b1a.29 emissions_28b1a.29 fcd_28b1a.29</t>
  </si>
  <si>
    <t>vehroute_a33b1a.126 tripinfo_a33b1a.126 emissions_a33b1a.126 fcd_a33b1a.126</t>
  </si>
  <si>
    <t>vehroute_35g3 tripinfo_35g3 emissions_35g3 fcd_35g3</t>
  </si>
  <si>
    <t>vehroute_18e1d.9 tripinfo_18e1d.9 emissions_18e1d.9 fcd_18e1d.9</t>
  </si>
  <si>
    <t>vehroute_33e1a.16 tripinfo_33e1a.16 emissions_33e1a.16 fcd_33e1a.16</t>
  </si>
  <si>
    <t>vehroute_8e1.25 tripinfo_8e1.25 emissions_8e1.25 fcd_8e1.25</t>
  </si>
  <si>
    <t>vehroute_19e1b.12 tripinfo_19e1b.12 emissions_19e1b.12 fcd_19e1b.12</t>
  </si>
  <si>
    <t>vehroute_26b1a.27 tripinfo_26b1a.27 emissions_26b1a.27 fcd_26b1a.27</t>
  </si>
  <si>
    <t>vehroute_34b1a.30 tripinfo_34b1a.30 emissions_34b1a.30 fcd_34b1a.30</t>
  </si>
  <si>
    <t>vehroute_8e1.24 tripinfo_8e1.24 emissions_8e1.24 fcd_8e1.24</t>
  </si>
  <si>
    <t>vehroute_59b1.58 tripinfo_59b1.58 emissions_59b1.58 fcd_59b1.58</t>
  </si>
  <si>
    <t>vehroute_23b1c.7 tripinfo_23b1c.7 emissions_23b1c.7 fcd_23b1c.7</t>
  </si>
  <si>
    <t>vehroute_23b1c.8 tripinfo_23b1c.8 emissions_23b1c.8 fcd_23b1c.8</t>
  </si>
  <si>
    <t>vehroute_0b1a.97 tripinfo_0b1a.97 emissions_0b1a.97 fcd_0b1a.97</t>
  </si>
  <si>
    <t>vehroute_9b1a.37 tripinfo_9b1a.37 emissions_9b1a.37 fcd_9b1a.37</t>
  </si>
  <si>
    <t>vehroute_11a1a.10 tripinfo_11a1a.10 emissions_11a1a.10 fcd_11a1a.10</t>
  </si>
  <si>
    <t>vehroute_0d1.12 tripinfo_0d1.12 emissions_0d1.12 fcd_0d1.12</t>
  </si>
  <si>
    <t>vehroute_22a1a.6 tripinfo_22a1a.6 emissions_22a1a.6 fcd_22a1a.6</t>
  </si>
  <si>
    <t>vehroute_0b1a.96 tripinfo_0b1a.96 emissions_0b1a.96 fcd_0b1a.96</t>
  </si>
  <si>
    <t>vehroute_8b1a.90 tripinfo_8b1a.90 emissions_8b1a.90 fcd_8b1a.90</t>
  </si>
  <si>
    <t>vehroute_a23b1a.111 tripinfo_a23b1a.111 emissions_a23b1a.111 fcd_a23b1a.111</t>
  </si>
  <si>
    <t>vehroute_23b1c.5 tripinfo_23b1c.5 emissions_23b1c.5 fcd_23b1c.5</t>
  </si>
  <si>
    <t>vehroute_23b1c.10 tripinfo_23b1c.10 emissions_23b1c.10 fcd_23b1c.10</t>
  </si>
  <si>
    <t>vehroute_8b1a.92 tripinfo_8b1a.92 emissions_8b1a.92 fcd_8b1a.92</t>
  </si>
  <si>
    <t>vehroute_29b1b.30 tripinfo_29b1b.30 emissions_29b1b.30 fcd_29b1b.30</t>
  </si>
  <si>
    <t>vehroute_29c3 tripinfo_29c3 emissions_29c3 fcd_29c3</t>
  </si>
  <si>
    <t>vehroute_44b1a.6 tripinfo_44b1a.6 emissions_44b1a.6 fcd_44b1a.6</t>
  </si>
  <si>
    <t>vehroute_59b1.61 tripinfo_59b1.61 emissions_59b1.61 fcd_59b1.61</t>
  </si>
  <si>
    <t>vehroute_20b1a.26 tripinfo_20b1a.26 emissions_20b1a.26 fcd_20b1a.26</t>
  </si>
  <si>
    <t>vehroute_46b1a.15 tripinfo_46b1a.15 emissions_46b1a.15 fcd_46b1a.15</t>
  </si>
  <si>
    <t>vehroute_0g2.15 tripinfo_0g2.15 emissions_0g2.15 fcd_0g2.15</t>
  </si>
  <si>
    <t>vehroute_8b1a.91 tripinfo_8b1a.91 emissions_8b1a.91 fcd_8b1a.91</t>
  </si>
  <si>
    <t>vehroute_0e1.23 tripinfo_0e1.23 emissions_0e1.23 fcd_0e1.23</t>
  </si>
  <si>
    <t>vehroute_0b1a.99 tripinfo_0b1a.99 emissions_0b1a.99 fcd_0b1a.99</t>
  </si>
  <si>
    <t>vehroute_a33b1a.127 tripinfo_a33b1a.127 emissions_a33b1a.127 fcd_a33b1a.127</t>
  </si>
  <si>
    <t>vehroute_4e1a.5 tripinfo_4e1a.5 emissions_4e1a.5 fcd_4e1a.5</t>
  </si>
  <si>
    <t>vehroute_9b1a.38 tripinfo_9b1a.38 emissions_9b1a.38 fcd_9b1a.38</t>
  </si>
  <si>
    <t>vehroute_24b1e1.33 tripinfo_24b1e1.33 emissions_24b1e1.33 fcd_24b1e1.33</t>
  </si>
  <si>
    <t>vehroute_a33b1a.128 tripinfo_a33b1a.128 emissions_a33b1a.128 fcd_a33b1a.128</t>
  </si>
  <si>
    <t>vehroute_34e5 tripinfo_34e5 emissions_34e5 fcd_34e5</t>
  </si>
  <si>
    <t>vehroute_45b1a.17 tripinfo_45b1a.17 emissions_45b1a.17 fcd_45b1a.17</t>
  </si>
  <si>
    <t>vehroute_20b1a.24 tripinfo_20b1a.24 emissions_20b1a.24 fcd_20b1a.24</t>
  </si>
  <si>
    <t>vehroute_9b1a.45 tripinfo_9b1a.45 emissions_9b1a.45 fcd_9b1a.45</t>
  </si>
  <si>
    <t>vehroute_0b1a.98 tripinfo_0b1a.98 emissions_0b1a.98 fcd_0b1a.98</t>
  </si>
  <si>
    <t>vehroute_29b1b.33 tripinfo_29b1b.33 emissions_29b1b.33 fcd_29b1b.33</t>
  </si>
  <si>
    <t>vehroute_53e1b.5 tripinfo_53e1b.5 emissions_53e1b.5 fcd_53e1b.5</t>
  </si>
  <si>
    <t>vehroute_29b1b.34 tripinfo_29b1b.34 emissions_29b1b.34 fcd_29b1b.34</t>
  </si>
  <si>
    <t>vehroute_10e1a.13 tripinfo_10e1a.13 emissions_10e1a.13 fcd_10e1a.13</t>
  </si>
  <si>
    <t>vehroute_32e1a.22 tripinfo_32e1a.22 emissions_32e1a.22 fcd_32e1a.22</t>
  </si>
  <si>
    <t>vehroute_a23c1c.6 tripinfo_a23c1c.6 emissions_a23c1c.6 fcd_a23c1c.6</t>
  </si>
  <si>
    <t>vehroute_33b1a.37 tripinfo_33b1a.37 emissions_33b1a.37 fcd_33b1a.37</t>
  </si>
  <si>
    <t>vehroute_20b1a.25 tripinfo_20b1a.25 emissions_20b1a.25 fcd_20b1a.25</t>
  </si>
  <si>
    <t>vehroute_9d5 tripinfo_9d5 emissions_9d5 fcd_9d5</t>
  </si>
  <si>
    <t>vehroute_24b1e1.34 tripinfo_24b1e1.34 emissions_24b1e1.34 fcd_24b1e1.34</t>
  </si>
  <si>
    <t>vehroute_4b1a.11 tripinfo_4b1a.11 emissions_4b1a.11 fcd_4b1a.11</t>
  </si>
  <si>
    <t>vehroute_23e1a.11 tripinfo_23e1a.11 emissions_23e1a.11 fcd_23e1a.11</t>
  </si>
  <si>
    <t>vehroute_57e1b.10 tripinfo_57e1b.10 emissions_57e1b.10 fcd_57e1b.10</t>
  </si>
  <si>
    <t>vehroute_a23b1a.112 tripinfo_a23b1a.112 emissions_a23b1a.112 fcd_a23b1a.112</t>
  </si>
  <si>
    <t>vehroute_46b1a.14 tripinfo_46b1a.14 emissions_46b1a.14 fcd_46b1a.14</t>
  </si>
  <si>
    <t>vehroute_31e1.5 tripinfo_31e1.5 emissions_31e1.5 fcd_31e1.5</t>
  </si>
  <si>
    <t>vehroute_2b1a.53 tripinfo_2b1a.53 emissions_2b1a.53 fcd_2b1a.53</t>
  </si>
  <si>
    <t>vehroute_31c1 tripinfo_31c1 emissions_31c1 fcd_31c1</t>
  </si>
  <si>
    <t>vehroute_3b1a.15 tripinfo_3b1a.15 emissions_3b1a.15 fcd_3b1a.15</t>
  </si>
  <si>
    <t>vehroute_24d1a.6 tripinfo_24d1a.6 emissions_24d1a.6 fcd_24d1a.6</t>
  </si>
  <si>
    <t>vehroute_53b1a.6 tripinfo_53b1a.6 emissions_53b1a.6 fcd_53b1a.6</t>
  </si>
  <si>
    <t>vehroute_18e1c.24 tripinfo_18e1c.24 emissions_18e1c.24 fcd_18e1c.24</t>
  </si>
  <si>
    <t>vehroute_36e2.3 tripinfo_36e2.3 emissions_36e2.3 fcd_36e2.3</t>
  </si>
  <si>
    <t>vehroute_a23c1c.5 tripinfo_a23c1c.5 emissions_a23c1c.5 fcd_a23c1c.5</t>
  </si>
  <si>
    <t>vehroute_9b1b.12 tripinfo_9b1b.12 emissions_9b1b.12 fcd_9b1b.12</t>
  </si>
  <si>
    <t>vehroute_23c3 tripinfo_23c3 emissions_23c3 fcd_23c3</t>
  </si>
  <si>
    <t>vehroute_8e1.26 tripinfo_8e1.26 emissions_8e1.26 fcd_8e1.26</t>
  </si>
  <si>
    <t>vehroute_2b1a.52 tripinfo_2b1a.52 emissions_2b1a.52 fcd_2b1a.52</t>
  </si>
  <si>
    <t>vehroute_24e1c.19 tripinfo_24e1c.19 emissions_24e1c.19 fcd_24e1c.19</t>
  </si>
  <si>
    <t>vehroute_40d1a.6 tripinfo_40d1a.6 emissions_40d1a.6 fcd_40d1a.6</t>
  </si>
  <si>
    <t>vehroute_46e1b.14 tripinfo_46e1b.14 emissions_46e1b.14 fcd_46e1b.14</t>
  </si>
  <si>
    <t>vehroute_a28b1a.79 tripinfo_a28b1a.79 emissions_a28b1a.79 fcd_a28b1a.79</t>
  </si>
  <si>
    <t>vehroute_30c1 tripinfo_30c1 emissions_30c1 fcd_30c1</t>
  </si>
  <si>
    <t>vehroute_a28g1.9 tripinfo_a28g1.9 emissions_a28g1.9 fcd_a28g1.9</t>
  </si>
  <si>
    <t>vehroute_1e1.9 tripinfo_1e1.9 emissions_1e1.9 fcd_1e1.9</t>
  </si>
  <si>
    <t>vehroute_a23e1a.31 tripinfo_a23e1a.31 emissions_a23e1a.31 fcd_a23e1a.31</t>
  </si>
  <si>
    <t>vehroute_31b1a.14 tripinfo_31b1a.14 emissions_31b1a.14 fcd_31b1a.14</t>
  </si>
  <si>
    <t>vehroute_58b1a.243 tripinfo_58b1a.243 emissions_58b1a.243 fcd_58b1a.243</t>
  </si>
  <si>
    <t>vehroute_8b1a.93 tripinfo_8b1a.93 emissions_8b1a.93 fcd_8b1a.93</t>
  </si>
  <si>
    <t>vehroute_a37b1a.106 tripinfo_a37b1a.106 emissions_a37b1a.106 fcd_a37b1a.106</t>
  </si>
  <si>
    <t>vehroute_58b1a.244 tripinfo_58b1a.244 emissions_58b1a.244 fcd_58b1a.244</t>
  </si>
  <si>
    <t>vehroute_a37b1a.105 tripinfo_a37b1a.105 emissions_a37b1a.105 fcd_a37b1a.105</t>
  </si>
  <si>
    <t>vehroute_58b1a.245 tripinfo_58b1a.245 emissions_58b1a.245 fcd_58b1a.245</t>
  </si>
  <si>
    <t>vehroute_57e1b.11 tripinfo_57e1b.11 emissions_57e1b.11 fcd_57e1b.11</t>
  </si>
  <si>
    <t>vehroute_59b2.9 tripinfo_59b2.9 emissions_59b2.9 fcd_59b2.9</t>
  </si>
  <si>
    <t>vehroute_15e1.16 tripinfo_15e1.16 emissions_15e1.16 fcd_15e1.16</t>
  </si>
  <si>
    <t>vehroute_15b1a.23 tripinfo_15b1a.23 emissions_15b1a.23 fcd_15b1a.23</t>
  </si>
  <si>
    <t>vehroute_56g2 tripinfo_56g2 emissions_56g2 fcd_56g2</t>
  </si>
  <si>
    <t>vehroute_16e1a.6 tripinfo_16e1a.6 emissions_16e1a.6 fcd_16e1a.6</t>
  </si>
  <si>
    <t>vehroute_a37b1a.107 tripinfo_a37b1a.107 emissions_a37b1a.107 fcd_a37b1a.107</t>
  </si>
  <si>
    <t>vehroute_0b1c.19 tripinfo_0b1c.19 emissions_0b1c.19 fcd_0b1c.19</t>
  </si>
  <si>
    <t>vehroute_58b1a.242 tripinfo_58b1a.242 emissions_58b1a.242 fcd_58b1a.242</t>
  </si>
  <si>
    <t>vehroute_56b1a.46 tripinfo_56b1a.46 emissions_56b1a.46 fcd_56b1a.46</t>
  </si>
  <si>
    <t>vehroute_a33b1c.19 tripinfo_a33b1c.19 emissions_a33b1c.19 fcd_a33b1c.19</t>
  </si>
  <si>
    <t>vehroute_50b1a.6 tripinfo_50b1a.6 emissions_50b1a.6 fcd_50b1a.6</t>
  </si>
  <si>
    <t>vehroute_45e1b.7 tripinfo_45e1b.7 emissions_45e1b.7 fcd_45e1b.7</t>
  </si>
  <si>
    <t>vehroute_3e6 tripinfo_3e6 emissions_3e6 fcd_3e6</t>
  </si>
  <si>
    <t>vehroute_57b1a.38 tripinfo_57b1a.38 emissions_57b1a.38 fcd_57b1a.38</t>
  </si>
  <si>
    <t>vehroute_a37b1a.108 tripinfo_a37b1a.108 emissions_a37b1a.108 fcd_a37b1a.108</t>
  </si>
  <si>
    <t>vehroute_45d1a.9 tripinfo_45d1a.9 emissions_45d1a.9 fcd_45d1a.9</t>
  </si>
  <si>
    <t>vehroute_51b1a.10 tripinfo_51b1a.10 emissions_51b1a.10 fcd_51b1a.10</t>
  </si>
  <si>
    <t>vehroute_2g4 tripinfo_2g4 emissions_2g4 fcd_2g4</t>
  </si>
  <si>
    <t>vehroute_57b1a.39 tripinfo_57b1a.39 emissions_57b1a.39 fcd_57b1a.39</t>
  </si>
  <si>
    <t>vehroute_17g3 tripinfo_17g3 emissions_17g3 fcd_17g3</t>
  </si>
  <si>
    <t>vehroute_32b1a.58 tripinfo_32b1a.58 emissions_32b1a.58 fcd_32b1a.58</t>
  </si>
  <si>
    <t>vehroute_a33b1a.129 tripinfo_a33b1a.129 emissions_a33b1a.129 fcd_a33b1a.129</t>
  </si>
  <si>
    <t>vehroute_42b1a.21 tripinfo_42b1a.21 emissions_42b1a.21 fcd_42b1a.21</t>
  </si>
  <si>
    <t>vehroute_37b1a.28 tripinfo_37b1a.28 emissions_37b1a.28 fcd_37b1a.28</t>
  </si>
  <si>
    <t>vehroute_32b1a.63 tripinfo_32b1a.63 emissions_32b1a.63 fcd_32b1a.63</t>
  </si>
  <si>
    <t>vehroute_a23b1c.29 tripinfo_a23b1c.29 emissions_a23b1c.29 fcd_a23b1c.29</t>
  </si>
  <si>
    <t>vehroute_a28b1a.78 tripinfo_a28b1a.78 emissions_a28b1a.78 fcd_a28b1a.78</t>
  </si>
  <si>
    <t>vehroute_11b1a.34 tripinfo_11b1a.34 emissions_11b1a.34 fcd_11b1a.34</t>
  </si>
  <si>
    <t>vehroute_1b1a.68 tripinfo_1b1a.68 emissions_1b1a.68 fcd_1b1a.68</t>
  </si>
  <si>
    <t>vehroute_32b1a.64 tripinfo_32b1a.64 emissions_32b1a.64 fcd_32b1a.64</t>
  </si>
  <si>
    <t>vehroute_a23b1a.113 tripinfo_a23b1a.113 emissions_a23b1a.113 fcd_a23b1a.113</t>
  </si>
  <si>
    <t>vehroute_3a1 tripinfo_3a1 emissions_3a1 fcd_3a1</t>
  </si>
  <si>
    <t>vehroute_a33b1a.130 tripinfo_a33b1a.130 emissions_a33b1a.130 fcd_a33b1a.130</t>
  </si>
  <si>
    <t>vehroute_24b1e1.35 tripinfo_24b1e1.35 emissions_24b1e1.35 fcd_24b1e1.35</t>
  </si>
  <si>
    <t>vehroute_a37b1a.109 tripinfo_a37b1a.109 emissions_a37b1a.109 fcd_a37b1a.109</t>
  </si>
  <si>
    <t>vehroute_8d1.13 tripinfo_8d1.13 emissions_8d1.13 fcd_8d1.13</t>
  </si>
  <si>
    <t>vehroute_52b1 tripinfo_52b1 emissions_52b1 fcd_52b1</t>
  </si>
  <si>
    <t>vehroute_11e1a.13 tripinfo_11e1a.13 emissions_11e1a.13 fcd_11e1a.13</t>
  </si>
  <si>
    <t>vehroute_58b1a.241 tripinfo_58b1a.241 emissions_58b1a.241 fcd_58b1a.241</t>
  </si>
  <si>
    <t>vehroute_36b1a.13 tripinfo_36b1a.13 emissions_36b1a.13 fcd_36b1a.13</t>
  </si>
  <si>
    <t>vehroute_a28b1a.80 tripinfo_a28b1a.80 emissions_a28b1a.80 fcd_a28b1a.80</t>
  </si>
  <si>
    <t>vehroute_0b1e.9 tripinfo_0b1e.9 emissions_0b1e.9 fcd_0b1e.9</t>
  </si>
  <si>
    <t>vehroute_58b1a.246 tripinfo_58b1a.246 emissions_58b1a.246 fcd_58b1a.246</t>
  </si>
  <si>
    <t>vehroute_33b1c.12 tripinfo_33b1c.12 emissions_33b1c.12 fcd_33b1c.12</t>
  </si>
  <si>
    <t>vehroute_41b1a.18 tripinfo_41b1a.18 emissions_41b1a.18 fcd_41b1a.18</t>
  </si>
  <si>
    <t>vehroute_57b1a.34 tripinfo_57b1a.34 emissions_57b1a.34 fcd_57b1a.34</t>
  </si>
  <si>
    <t>vehroute_24b1e1.36 tripinfo_24b1e1.36 emissions_24b1e1.36 fcd_24b1e1.36</t>
  </si>
  <si>
    <t>vehroute_35e4 tripinfo_35e4 emissions_35e4 fcd_35e4</t>
  </si>
  <si>
    <t>vehroute_26g2 tripinfo_26g2 emissions_26g2 fcd_26g2</t>
  </si>
  <si>
    <t>vehroute_a28b1c.16 tripinfo_a28b1c.16 emissions_a28b1c.16 fcd_a28b1c.16</t>
  </si>
  <si>
    <t>vehroute_35d3 tripinfo_35d3 emissions_35d3 fcd_35d3</t>
  </si>
  <si>
    <t>vehroute_13b3 tripinfo_13b3 emissions_13b3 fcd_13b3</t>
  </si>
  <si>
    <t>vehroute_a28b1a.81 tripinfo_a28b1a.81 emissions_a28b1a.81 fcd_a28b1a.81</t>
  </si>
  <si>
    <t>vehroute_31b1a.13 tripinfo_31b1a.13 emissions_31b1a.13 fcd_31b1a.13</t>
  </si>
  <si>
    <t>vehroute_59b2.7 tripinfo_59b2.7 emissions_59b2.7 fcd_59b2.7</t>
  </si>
  <si>
    <t>vehroute_24e1c.20 tripinfo_24e1c.20 emissions_24e1c.20 fcd_24e1c.20</t>
  </si>
  <si>
    <t>vehroute_23b1c.9 tripinfo_23b1c.9 emissions_23b1c.9 fcd_23b1c.9</t>
  </si>
  <si>
    <t>vehroute_18e1c.23 tripinfo_18e1c.23 emissions_18e1c.23 fcd_18e1c.23</t>
  </si>
  <si>
    <t>vehroute_5d3 tripinfo_5d3 emissions_5d3 fcd_5d3</t>
  </si>
  <si>
    <t>vehroute_4a1 tripinfo_4a1 emissions_4a1 fcd_4a1</t>
  </si>
  <si>
    <t>vehroute_45b1a.18 tripinfo_45b1a.18 emissions_45b1a.18 fcd_45b1a.18</t>
  </si>
  <si>
    <t>vehroute_23b1c.11 tripinfo_23b1c.11 emissions_23b1c.11 fcd_23b1c.11</t>
  </si>
  <si>
    <t>vehroute_a28e1a.16 tripinfo_a28e1a.16 emissions_a28e1a.16 fcd_a28e1a.16</t>
  </si>
  <si>
    <t>vehroute_8b1a.94 tripinfo_8b1a.94 emissions_8b1a.94 fcd_8b1a.94</t>
  </si>
  <si>
    <t>vehroute_33b1c.13 tripinfo_33b1c.13 emissions_33b1c.13 fcd_33b1c.13</t>
  </si>
  <si>
    <t>vehroute_a23b1a.114 tripinfo_a23b1a.114 emissions_a23b1a.114 fcd_a23b1a.114</t>
  </si>
  <si>
    <t>vehroute_2b1a.55 tripinfo_2b1a.55 emissions_2b1a.55 fcd_2b1a.55</t>
  </si>
  <si>
    <t>vehroute_4g3 tripinfo_4g3 emissions_4g3 fcd_4g3</t>
  </si>
  <si>
    <t>vehroute_33d1a.8 tripinfo_33d1a.8 emissions_33d1a.8 fcd_33d1a.8</t>
  </si>
  <si>
    <t>vehroute_16b1a.12 tripinfo_16b1a.12 emissions_16b1a.12 fcd_16b1a.12</t>
  </si>
  <si>
    <t>vehroute_8b1c.28 tripinfo_8b1c.28 emissions_8b1c.28 fcd_8b1c.28</t>
  </si>
  <si>
    <t>vehroute_4h1 tripinfo_4h1 emissions_4h1 fcd_4h1</t>
  </si>
  <si>
    <t>vehroute_22b1a.17 tripinfo_22b1a.17 emissions_22b1a.17 fcd_22b1a.17</t>
  </si>
  <si>
    <t>vehroute_21b1a.15 tripinfo_21b1a.15 emissions_21b1a.15 fcd_21b1a.15</t>
  </si>
  <si>
    <t>vehroute_a33b1a.131 tripinfo_a33b1a.131 emissions_a33b1a.131 fcd_a33b1a.131</t>
  </si>
  <si>
    <t>vehroute_32a1a.25 tripinfo_32a1a.25 emissions_32a1a.25 fcd_32a1a.25</t>
  </si>
  <si>
    <t>vehroute_30b1a.10 tripinfo_30b1a.10 emissions_30b1a.10 fcd_30b1a.10</t>
  </si>
  <si>
    <t>vehroute_27e1a.1 tripinfo_27e1a.1 emissions_27e1a.1 fcd_27e1a.1</t>
  </si>
  <si>
    <t>vehroute_22b1a.18 tripinfo_22b1a.18 emissions_22b1a.18 fcd_22b1a.18</t>
  </si>
  <si>
    <t>vehroute_23b1a.29 tripinfo_23b1a.29 emissions_23b1a.29 fcd_23b1a.29</t>
  </si>
  <si>
    <t>vehroute_23b1a.30 tripinfo_23b1a.30 emissions_23b1a.30 fcd_23b1a.30</t>
  </si>
  <si>
    <t>vehroute_27b1a.24 tripinfo_27b1a.24 emissions_27b1a.24 fcd_27b1a.24</t>
  </si>
  <si>
    <t>vehroute_2b1a.54 tripinfo_2b1a.54 emissions_2b1a.54 fcd_2b1a.54</t>
  </si>
  <si>
    <t>vehroute_18b1a.43 tripinfo_18b1a.43 emissions_18b1a.43 fcd_18b1a.43</t>
  </si>
  <si>
    <t>vehroute_20b1a.27 tripinfo_20b1a.27 emissions_20b1a.27 fcd_20b1a.27</t>
  </si>
  <si>
    <t>vehroute_35b1a.11 tripinfo_35b1a.11 emissions_35b1a.11 fcd_35b1a.11</t>
  </si>
  <si>
    <t>vehroute_58b1a.248 tripinfo_58b1a.248 emissions_58b1a.248 fcd_58b1a.248</t>
  </si>
  <si>
    <t>vehroute_59b1.60 tripinfo_59b1.60 emissions_59b1.60 fcd_59b1.60</t>
  </si>
  <si>
    <t>vehroute_23b1a.25 tripinfo_23b1a.25 emissions_23b1a.25 fcd_23b1a.25</t>
  </si>
  <si>
    <t>vehroute_19e1b.13 tripinfo_19e1b.13 emissions_19e1b.13 fcd_19e1b.13</t>
  </si>
  <si>
    <t>vehroute_58b1a.247 tripinfo_58b1a.247 emissions_58b1a.247 fcd_58b1a.247</t>
  </si>
  <si>
    <t>vehroute_20e1c.7 tripinfo_20e1c.7 emissions_20e1c.7 fcd_20e1c.7</t>
  </si>
  <si>
    <t>vehroute_a23g6 tripinfo_a23g6 emissions_a23g6 fcd_a23g6</t>
  </si>
  <si>
    <t>vehroute_17b1d.12 tripinfo_17b1d.12 emissions_17b1d.12 fcd_17b1d.12</t>
  </si>
  <si>
    <t>vehroute_9b1a.46 tripinfo_9b1a.46 emissions_9b1a.46 fcd_9b1a.46</t>
  </si>
  <si>
    <t>vehroute_21b1a.14 tripinfo_21b1a.14 emissions_21b1a.14 fcd_21b1a.14</t>
  </si>
  <si>
    <t>vehroute_34b1a.31 tripinfo_34b1a.31 emissions_34b1a.31 fcd_34b1a.31</t>
  </si>
  <si>
    <t>vehroute_42b1a.22 tripinfo_42b1a.22 emissions_42b1a.22 fcd_42b1a.22</t>
  </si>
  <si>
    <t>vehroute_23b1a.24 tripinfo_23b1a.24 emissions_23b1a.24 fcd_23b1a.24</t>
  </si>
  <si>
    <t>vehroute_20e1a.20 tripinfo_20e1a.20 emissions_20e1a.20 fcd_20e1a.20</t>
  </si>
  <si>
    <t>vehroute_4b1a.13 tripinfo_4b1a.13 emissions_4b1a.13 fcd_4b1a.13</t>
  </si>
  <si>
    <t>vehroute_21e1c.3 tripinfo_21e1c.3 emissions_21e1c.3 fcd_21e1c.3</t>
  </si>
  <si>
    <t>vehroute_12b1d.7 tripinfo_12b1d.7 emissions_12b1d.7 fcd_12b1d.7</t>
  </si>
  <si>
    <t>vehroute_1b1a.69 tripinfo_1b1a.69 emissions_1b1a.69 fcd_1b1a.69</t>
  </si>
  <si>
    <t>vehroute_46e1b.15 tripinfo_46e1b.15 emissions_46e1b.15 fcd_46e1b.15</t>
  </si>
  <si>
    <t>vehroute_41e5 tripinfo_41e5 emissions_41e5 fcd_41e5</t>
  </si>
  <si>
    <t>vehroute_9e1a.11 tripinfo_9e1a.11 emissions_9e1a.11 fcd_9e1a.11</t>
  </si>
  <si>
    <t>vehroute_0e1.24 tripinfo_0e1.24 emissions_0e1.24 fcd_0e1.24</t>
  </si>
  <si>
    <t>vehroute_17b1d.13 tripinfo_17b1d.13 emissions_17b1d.13 fcd_17b1d.13</t>
  </si>
  <si>
    <t>vehroute_a28b1a.82 tripinfo_a28b1a.82 emissions_a28b1a.82 fcd_a28b1a.82</t>
  </si>
  <si>
    <t>vehroute_8b1a.95 tripinfo_8b1a.95 emissions_8b1a.95 fcd_8b1a.95</t>
  </si>
  <si>
    <t>vehroute_26b1a.22 tripinfo_26b1a.22 emissions_26b1a.22 fcd_26b1a.22</t>
  </si>
  <si>
    <t>vehroute_41b1a.19 tripinfo_41b1a.19 emissions_41b1a.19 fcd_41b1a.19</t>
  </si>
  <si>
    <t>vehroute_28b1a.30 tripinfo_28b1a.30 emissions_28b1a.30 fcd_28b1a.30</t>
  </si>
  <si>
    <t>vehroute_a28b1a.83 tripinfo_a28b1a.83 emissions_a28b1a.83 fcd_a28b1a.83</t>
  </si>
  <si>
    <t>vehroute_a28g1.10 tripinfo_a28g1.10 emissions_a28g1.10 fcd_a28g1.10</t>
  </si>
  <si>
    <t>vehroute_58b1a.249 tripinfo_58b1a.249 emissions_58b1a.249 fcd_58b1a.249</t>
  </si>
  <si>
    <t>vehroute_56b1a.36 tripinfo_56b1a.36 emissions_56b1a.36 fcd_56b1a.36</t>
  </si>
  <si>
    <t>vehroute_33b1a.38 tripinfo_33b1a.38 emissions_33b1a.38 fcd_33b1a.38</t>
  </si>
  <si>
    <t>vehroute_33b1a.39 tripinfo_33b1a.39 emissions_33b1a.39 fcd_33b1a.39</t>
  </si>
  <si>
    <t>vehroute_1b1a.70 tripinfo_1b1a.70 emissions_1b1a.70 fcd_1b1a.70</t>
  </si>
  <si>
    <t>vehroute_a28b1c.15 tripinfo_a28b1c.15 emissions_a28b1c.15 fcd_a28b1c.15</t>
  </si>
  <si>
    <t>vehroute_17e1a.10 tripinfo_17e1a.10 emissions_17e1a.10 fcd_17e1a.10</t>
  </si>
  <si>
    <t>vehroute_59e1b.18 tripinfo_59e1b.18 emissions_59e1b.18 fcd_59e1b.18</t>
  </si>
  <si>
    <t>vehroute_a28b1a.84 tripinfo_a28b1a.84 emissions_a28b1a.84 fcd_a28b1a.84</t>
  </si>
  <si>
    <t>vehroute_11e1a.14 tripinfo_11e1a.14 emissions_11e1a.14 fcd_11e1a.14</t>
  </si>
  <si>
    <t>vehroute_24a1a.4 tripinfo_24a1a.4 emissions_24a1a.4 fcd_24a1a.4</t>
  </si>
  <si>
    <t>vehroute_16e1a.7 tripinfo_16e1a.7 emissions_16e1a.7 fcd_16e1a.7</t>
  </si>
  <si>
    <t>vehroute_15e1.17 tripinfo_15e1.17 emissions_15e1.17 fcd_15e1.17</t>
  </si>
  <si>
    <t>vehroute_a28a1a.6 tripinfo_a28a1a.6 emissions_a28a1a.6 fcd_a28a1a.6</t>
  </si>
  <si>
    <t>vehroute_a28d5 tripinfo_a28d5 emissions_a28d5 fcd_a28d5</t>
  </si>
  <si>
    <t>vehroute_32b1a.66 tripinfo_32b1a.66 emissions_32b1a.66 fcd_32b1a.66</t>
  </si>
  <si>
    <t>vehroute_56b1a.38 tripinfo_56b1a.38 emissions_56b1a.38 fcd_56b1a.38</t>
  </si>
  <si>
    <t>vehroute_22a1a.8 tripinfo_22a1a.8 emissions_22a1a.8 fcd_22a1a.8</t>
  </si>
  <si>
    <t>vehroute_24b1e3.9 tripinfo_24b1e3.9 emissions_24b1e3.9 fcd_24b1e3.9</t>
  </si>
  <si>
    <t>vehroute_40g6 tripinfo_40g6 emissions_40g6 fcd_40g6</t>
  </si>
  <si>
    <t>vehroute_39g6 tripinfo_39g6 emissions_39g6 fcd_39g6</t>
  </si>
  <si>
    <t>vehroute_2e1.14 tripinfo_2e1.14 emissions_2e1.14 fcd_2e1.14</t>
  </si>
  <si>
    <t>vehroute_49b1a.13 tripinfo_49b1a.13 emissions_49b1a.13 fcd_49b1a.13</t>
  </si>
  <si>
    <t>vehroute_a37e1b.48 tripinfo_a37e1b.48 emissions_a37e1b.48 fcd_a37e1b.48</t>
  </si>
  <si>
    <t>vehroute_a37b1c.21 tripinfo_a37b1c.21 emissions_a37b1c.21 fcd_a37b1c.21</t>
  </si>
  <si>
    <t>vehroute_22g2 tripinfo_22g2 emissions_22g2 fcd_22g2</t>
  </si>
  <si>
    <t>vehroute_a37g5 tripinfo_a37g5 emissions_a37g5 fcd_a37g5</t>
  </si>
  <si>
    <t>vehroute_a37d1a.19 tripinfo_a37d1a.19 emissions_a37d1a.19 fcd_a37d1a.19</t>
  </si>
  <si>
    <t>vehroute_3f1 tripinfo_3f1 emissions_3f1 fcd_3f1</t>
  </si>
  <si>
    <t>vehroute_56b1a.47 tripinfo_56b1a.47 emissions_56b1a.47 fcd_56b1a.47</t>
  </si>
  <si>
    <t>vehroute_1b1c.18 tripinfo_1b1c.18 emissions_1b1c.18 fcd_1b1c.18</t>
  </si>
  <si>
    <t>vehroute_3g2 tripinfo_3g2 emissions_3g2 fcd_3g2</t>
  </si>
  <si>
    <t>vehroute_a28b1c.17 tripinfo_a28b1c.17 emissions_a28b1c.17 fcd_a28b1c.17</t>
  </si>
  <si>
    <t>vehroute_20e1a.19 tripinfo_20e1a.19 emissions_20e1a.19 fcd_20e1a.19</t>
  </si>
  <si>
    <t>vehroute_5e1a.5 tripinfo_5e1a.5 emissions_5e1a.5 fcd_5e1a.5</t>
  </si>
  <si>
    <t>vehroute_22e1a.6 tripinfo_22e1a.6 emissions_22e1a.6 fcd_22e1a.6</t>
  </si>
  <si>
    <t>vehroute_0b1a.101 tripinfo_0b1a.101 emissions_0b1a.101 fcd_0b1a.101</t>
  </si>
  <si>
    <t>vehroute_0b1a.102 tripinfo_0b1a.102 emissions_0b1a.102 fcd_0b1a.102</t>
  </si>
  <si>
    <t>vehroute_33e1a.17 tripinfo_33e1a.17 emissions_33e1a.17 fcd_33e1a.17</t>
  </si>
  <si>
    <t>vehroute_0b1a.100 tripinfo_0b1a.100 emissions_0b1a.100 fcd_0b1a.100</t>
  </si>
  <si>
    <t>vehroute_19e1b.11 tripinfo_19e1b.11 emissions_19e1b.11 fcd_19e1b.11</t>
  </si>
  <si>
    <t>vehroute_59b1.63 tripinfo_59b1.63 emissions_59b1.63 fcd_59b1.63</t>
  </si>
  <si>
    <t>vehroute_29e1a.6 tripinfo_29e1a.6 emissions_29e1a.6 fcd_29e1a.6</t>
  </si>
  <si>
    <t>vehroute_0b1a.103 tripinfo_0b1a.103 emissions_0b1a.103 fcd_0b1a.103</t>
  </si>
  <si>
    <t>vehroute_32b1a.68 tripinfo_32b1a.68 emissions_32b1a.68 fcd_32b1a.68</t>
  </si>
  <si>
    <t>vehroute_1b1a.64 tripinfo_1b1a.64 emissions_1b1a.64 fcd_1b1a.64</t>
  </si>
  <si>
    <t>vehroute_24b1e1.38 tripinfo_24b1e1.38 emissions_24b1e1.38 fcd_24b1e1.38</t>
  </si>
  <si>
    <t>vehroute_18b1a.44 tripinfo_18b1a.44 emissions_18b1a.44 fcd_18b1a.44</t>
  </si>
  <si>
    <t>vehroute_8b1a.96 tripinfo_8b1a.96 emissions_8b1a.96 fcd_8b1a.96</t>
  </si>
  <si>
    <t>vehroute_38b1a.27 tripinfo_38b1a.27 emissions_38b1a.27 fcd_38b1a.27</t>
  </si>
  <si>
    <t>vehroute_26d1a.4 tripinfo_26d1a.4 emissions_26d1a.4 fcd_26d1a.4</t>
  </si>
  <si>
    <t>vehroute_a28g1.11 tripinfo_a28g1.11 emissions_a28g1.11 fcd_a28g1.11</t>
  </si>
  <si>
    <t>vehroute_18e1c.25 tripinfo_18e1c.25 emissions_18e1c.25 fcd_18e1c.25</t>
  </si>
  <si>
    <t>vehroute_10b1a.25 tripinfo_10b1a.25 emissions_10b1a.25 fcd_10b1a.25</t>
  </si>
  <si>
    <t>vehroute_18e1d.10 tripinfo_18e1d.10 emissions_18e1d.10 fcd_18e1d.10</t>
  </si>
  <si>
    <t>vehroute_10b1a.26 tripinfo_10b1a.26 emissions_10b1a.26 fcd_10b1a.26</t>
  </si>
  <si>
    <t>vehroute_38b1a.28 tripinfo_38b1a.28 emissions_38b1a.28 fcd_38b1a.28</t>
  </si>
  <si>
    <t>vehroute_30b1a.11 tripinfo_30b1a.11 emissions_30b1a.11 fcd_30b1a.11</t>
  </si>
  <si>
    <t>vehroute_29b1b.36 tripinfo_29b1b.36 emissions_29b1b.36 fcd_29b1b.36</t>
  </si>
  <si>
    <t>vehroute_32e1a.27 tripinfo_32e1a.27 emissions_32e1a.27 fcd_32e1a.27</t>
  </si>
  <si>
    <t>vehroute_42e4 tripinfo_42e4 emissions_42e4 fcd_42e4</t>
  </si>
  <si>
    <t>vehroute_57b1a.40 tripinfo_57b1a.40 emissions_57b1a.40 fcd_57b1a.40</t>
  </si>
  <si>
    <t>vehroute_29b1b.28 tripinfo_29b1b.28 emissions_29b1b.28 fcd_29b1b.28</t>
  </si>
  <si>
    <t>vehroute_32e1a.29 tripinfo_32e1a.29 emissions_32e1a.29 fcd_32e1a.29</t>
  </si>
  <si>
    <t>vehroute_53e1b.6 tripinfo_53e1b.6 emissions_53e1b.6 fcd_53e1b.6</t>
  </si>
  <si>
    <t>vehroute_2b1a.56 tripinfo_2b1a.56 emissions_2b1a.56 fcd_2b1a.56</t>
  </si>
  <si>
    <t>vehroute_33b1a.41 tripinfo_33b1a.41 emissions_33b1a.41 fcd_33b1a.41</t>
  </si>
  <si>
    <t>vehroute_33b1a.40 tripinfo_33b1a.40 emissions_33b1a.40 fcd_33b1a.40</t>
  </si>
  <si>
    <t>vehroute_59b1.62 tripinfo_59b1.62 emissions_59b1.62 fcd_59b1.62</t>
  </si>
  <si>
    <t>vehroute_46b1a.16 tripinfo_46b1a.16 emissions_46b1a.16 fcd_46b1a.16</t>
  </si>
  <si>
    <t>vehroute_59b1.64 tripinfo_59b1.64 emissions_59b1.64 fcd_59b1.64</t>
  </si>
  <si>
    <t>vehroute_29b1b.37 tripinfo_29b1b.37 emissions_29b1b.37 fcd_29b1b.37</t>
  </si>
  <si>
    <t>vehroute_a23a1a.7 tripinfo_a23a1a.7 emissions_a23a1a.7 fcd_a23a1a.7</t>
  </si>
  <si>
    <t>vehroute_34b1a.32 tripinfo_34b1a.32 emissions_34b1a.32 fcd_34b1a.32</t>
  </si>
  <si>
    <t>vehroute_29b1b.38 tripinfo_29b1b.38 emissions_29b1b.38 fcd_29b1b.38</t>
  </si>
  <si>
    <t>vehroute_36b1a.14 tripinfo_36b1a.14 emissions_36b1a.14 fcd_36b1a.14</t>
  </si>
  <si>
    <t>vehroute_28b1a.31 tripinfo_28b1a.31 emissions_28b1a.31 fcd_28b1a.31</t>
  </si>
  <si>
    <t>vehroute_10e1a.18 tripinfo_10e1a.18 emissions_10e1a.18 fcd_10e1a.18</t>
  </si>
  <si>
    <t>vehroute_34d3 tripinfo_34d3 emissions_34d3 fcd_34d3</t>
  </si>
  <si>
    <t>vehroute_18b1a.45 tripinfo_18b1a.45 emissions_18b1a.45 fcd_18b1a.45</t>
  </si>
  <si>
    <t>vehroute_18b1a.46 tripinfo_18b1a.46 emissions_18b1a.46 fcd_18b1a.46</t>
  </si>
  <si>
    <t>vehroute_26b1a.20 tripinfo_26b1a.20 emissions_26b1a.20 fcd_26b1a.20</t>
  </si>
  <si>
    <t>vehroute_21b1a.18 tripinfo_21b1a.18 emissions_21b1a.18 fcd_21b1a.18</t>
  </si>
  <si>
    <t>vehroute_18e1d.11 tripinfo_18e1d.11 emissions_18e1d.11 fcd_18e1d.11</t>
  </si>
  <si>
    <t>vehroute_27b1a.19 tripinfo_27b1a.19 emissions_27b1a.19 fcd_27b1a.19</t>
  </si>
  <si>
    <t>vehroute_14b3 tripinfo_14b3 emissions_14b3 fcd_14b3</t>
  </si>
  <si>
    <t>vehroute_4b1a.15 tripinfo_4b1a.15 emissions_4b1a.15 fcd_4b1a.15</t>
  </si>
  <si>
    <t>vehroute_21b1a.19 tripinfo_21b1a.19 emissions_21b1a.19 fcd_21b1a.19</t>
  </si>
  <si>
    <t>vehroute_27b1a.20 tripinfo_27b1a.20 emissions_27b1a.20 fcd_27b1a.20</t>
  </si>
  <si>
    <t>vehroute_19b1a.16 tripinfo_19b1a.16 emissions_19b1a.16 fcd_19b1a.16</t>
  </si>
  <si>
    <t>vehroute_21b1a.17 tripinfo_21b1a.17 emissions_21b1a.17 fcd_21b1a.17</t>
  </si>
  <si>
    <t>vehroute_18b1a.48 tripinfo_18b1a.48 emissions_18b1a.48 fcd_18b1a.48</t>
  </si>
  <si>
    <t>vehroute_56b1a.49 tripinfo_56b1a.49 emissions_56b1a.49 fcd_56b1a.49</t>
  </si>
  <si>
    <t>vehroute_24b1e1.39 tripinfo_24b1e1.39 emissions_24b1e1.39 fcd_24b1e1.39</t>
  </si>
  <si>
    <t>vehroute_46d1a.3 tripinfo_46d1a.3 emissions_46d1a.3 fcd_46d1a.3</t>
  </si>
  <si>
    <t>vehroute_27b1a.23 tripinfo_27b1a.23 emissions_27b1a.23 fcd_27b1a.23</t>
  </si>
  <si>
    <t>vehroute_27b1a.27 tripinfo_27b1a.27 emissions_27b1a.27 fcd_27b1a.27</t>
  </si>
  <si>
    <t>vehroute_29a1b.4 tripinfo_29a1b.4 emissions_29a1b.4 fcd_29a1b.4</t>
  </si>
  <si>
    <t>vehroute_27b1a.26 tripinfo_27b1a.26 emissions_27b1a.26 fcd_27b1a.26</t>
  </si>
  <si>
    <t>vehroute_29b1d.5 tripinfo_29b1d.5 emissions_29b1d.5 fcd_29b1d.5</t>
  </si>
  <si>
    <t>vehroute_32e1a.30 tripinfo_32e1a.30 emissions_32e1a.30 fcd_32e1a.30</t>
  </si>
  <si>
    <t>vehroute_17b1d.14 tripinfo_17b1d.14 emissions_17b1d.14 fcd_17b1d.14</t>
  </si>
  <si>
    <t>vehroute_a28a1a.7 tripinfo_a28a1a.7 emissions_a28a1a.7 fcd_a28a1a.7</t>
  </si>
  <si>
    <t>vehroute_24e1c.22 tripinfo_24e1c.22 emissions_24e1c.22 fcd_24e1c.22</t>
  </si>
  <si>
    <t>vehroute_3b1a.16 tripinfo_3b1a.16 emissions_3b1a.16 fcd_3b1a.16</t>
  </si>
  <si>
    <t>vehroute_3d6 tripinfo_3d6 emissions_3d6 fcd_3d6</t>
  </si>
  <si>
    <t>vehroute_24e1c.21 tripinfo_24e1c.21 emissions_24e1c.21 fcd_24e1c.21</t>
  </si>
  <si>
    <t>vehroute_3b1a.17 tripinfo_3b1a.17 emissions_3b1a.17 fcd_3b1a.17</t>
  </si>
  <si>
    <t>vehroute_20d1a.6 tripinfo_20d1a.6 emissions_20d1a.6 fcd_20d1a.6</t>
  </si>
  <si>
    <t>vehroute_a28b1c.19 tripinfo_a28b1c.19 emissions_a28b1c.19 fcd_a28b1c.19</t>
  </si>
  <si>
    <t>vehroute_24d1a.7 tripinfo_24d1a.7 emissions_24d1a.7 fcd_24d1a.7</t>
  </si>
  <si>
    <t>vehroute_32e1a.25 tripinfo_32e1a.25 emissions_32e1a.25 fcd_32e1a.25</t>
  </si>
  <si>
    <t>vehroute_9b1a.48 tripinfo_9b1a.48 emissions_9b1a.48 fcd_9b1a.48</t>
  </si>
  <si>
    <t>vehroute_26b1a.30 tripinfo_26b1a.30 emissions_26b1a.30 fcd_26b1a.30</t>
  </si>
  <si>
    <t>vehroute_23e1a.14 tripinfo_23e1a.14 emissions_23e1a.14 fcd_23e1a.14</t>
  </si>
  <si>
    <t>vehroute_18d1a.9 tripinfo_18d1a.9 emissions_18d1a.9 fcd_18d1a.9</t>
  </si>
  <si>
    <t>vehroute_56b1a.50 tripinfo_56b1a.50 emissions_56b1a.50 fcd_56b1a.50</t>
  </si>
  <si>
    <t>vehroute_a37e1b.49 tripinfo_a37e1b.49 emissions_a37e1b.49 fcd_a37e1b.49</t>
  </si>
  <si>
    <t>vehroute_8b1c.29 tripinfo_8b1c.29 emissions_8b1c.29 fcd_8b1c.29</t>
  </si>
  <si>
    <t>vehroute_4e1a.6 tripinfo_4e1a.6 emissions_4e1a.6 fcd_4e1a.6</t>
  </si>
  <si>
    <t>vehroute_a28b1c.18 tripinfo_a28b1c.18 emissions_a28b1c.18 fcd_a28b1c.18</t>
  </si>
  <si>
    <t>vehroute_32e1a.28 tripinfo_32e1a.28 emissions_32e1a.28 fcd_32e1a.28</t>
  </si>
  <si>
    <t>vehroute_15d3 tripinfo_15d3 emissions_15d3 fcd_15d3</t>
  </si>
  <si>
    <t>vehroute_32d1a.8 tripinfo_32d1a.8 emissions_32d1a.8 fcd_32d1a.8</t>
  </si>
  <si>
    <t>vehroute_29d1a.4 tripinfo_29d1a.4 emissions_29d1a.4 fcd_29d1a.4</t>
  </si>
  <si>
    <t>vehroute_29d1a.5 tripinfo_29d1a.5 emissions_29d1a.5 fcd_29d1a.5</t>
  </si>
  <si>
    <t>vehroute_22b1a.19 tripinfo_22b1a.19 emissions_22b1a.19 fcd_22b1a.19</t>
  </si>
  <si>
    <t>vehroute_29g1a.6 tripinfo_29g1a.6 emissions_29g1a.6 fcd_29g1a.6</t>
  </si>
  <si>
    <t>vehroute_37b1a.29 tripinfo_37b1a.29 emissions_37b1a.29 fcd_37b1a.29</t>
  </si>
  <si>
    <t>vehroute_32e1a.31 tripinfo_32e1a.31 emissions_32e1a.31 fcd_32e1a.31</t>
  </si>
  <si>
    <t>vehroute_32a1a.28 tripinfo_32a1a.28 emissions_32a1a.28 fcd_32a1a.28</t>
  </si>
  <si>
    <t>vehroute_9c2 tripinfo_9c2 emissions_9c2 fcd_9c2</t>
  </si>
  <si>
    <t>vehroute_29b1b.42 tripinfo_29b1b.42 emissions_29b1b.42 fcd_29b1b.42</t>
  </si>
  <si>
    <t>vehroute_56b1a.44 tripinfo_56b1a.44 emissions_56b1a.44 fcd_56b1a.44</t>
  </si>
  <si>
    <t>vehroute_28a1a.2 tripinfo_28a1a.2 emissions_28a1a.2 fcd_28a1a.2</t>
  </si>
  <si>
    <t>vehroute_40b1a.23 tripinfo_40b1a.23 emissions_40b1a.23 fcd_40b1a.23</t>
  </si>
  <si>
    <t>vehroute_56b1a.41 tripinfo_56b1a.41 emissions_56b1a.41 fcd_56b1a.41</t>
  </si>
  <si>
    <t>vehroute_28d3 tripinfo_28d3 emissions_28d3 fcd_28d3</t>
  </si>
  <si>
    <t>vehroute_29e1a.7 tripinfo_29e1a.7 emissions_29e1a.7 fcd_29e1a.7</t>
  </si>
  <si>
    <t>vehroute_30b1a.12 tripinfo_30b1a.12 emissions_30b1a.12 fcd_30b1a.12</t>
  </si>
  <si>
    <t>vehroute_16d6 tripinfo_16d6 emissions_16d6 fcd_16d6</t>
  </si>
  <si>
    <t>vehroute_39b1a.21 tripinfo_39b1a.21 emissions_39b1a.21 fcd_39b1a.21</t>
  </si>
  <si>
    <t>vehroute_4d6 tripinfo_4d6 emissions_4d6 fcd_4d6</t>
  </si>
  <si>
    <t>vehroute_29e1a.8 tripinfo_29e1a.8 emissions_29e1a.8 fcd_29e1a.8</t>
  </si>
  <si>
    <t>vehroute_32d1a.10 tripinfo_32d1a.10 emissions_32d1a.10 fcd_32d1a.10</t>
  </si>
  <si>
    <t>vehroute_10b1a.27 tripinfo_10b1a.27 emissions_10b1a.27 fcd_10b1a.27</t>
  </si>
  <si>
    <t>vehroute_37b1a.30 tripinfo_37b1a.30 emissions_37b1a.30 fcd_37b1a.30</t>
  </si>
  <si>
    <t>vehroute_29b1b.41 tripinfo_29b1b.41 emissions_29b1b.41 fcd_29b1b.41</t>
  </si>
  <si>
    <t>vehroute_20b1c.9 tripinfo_20b1c.9 emissions_20b1c.9 fcd_20b1c.9</t>
  </si>
  <si>
    <t>vehroute_24e1c.23 tripinfo_24e1c.23 emissions_24e1c.23 fcd_24e1c.23</t>
  </si>
  <si>
    <t>vehroute_32e1c.6 tripinfo_32e1c.6 emissions_32e1c.6 fcd_32e1c.6</t>
  </si>
  <si>
    <t>vehroute_43b1a.7 tripinfo_43b1a.7 emissions_43b1a.7 fcd_43b1a.7</t>
  </si>
  <si>
    <t>vehroute_23b1a.28 tripinfo_23b1a.28 emissions_23b1a.28 fcd_23b1a.28</t>
  </si>
  <si>
    <t>vehroute_23b1a.26 tripinfo_23b1a.26 emissions_23b1a.26 fcd_23b1a.26</t>
  </si>
  <si>
    <t>vehroute_10e1a.19 tripinfo_10e1a.19 emissions_10e1a.19 fcd_10e1a.19</t>
  </si>
  <si>
    <t>vehroute_32g3 tripinfo_32g3 emissions_32g3 fcd_32g3</t>
  </si>
  <si>
    <t>vehroute_29b1b.39 tripinfo_29b1b.39 emissions_29b1b.39 fcd_29b1b.39</t>
  </si>
  <si>
    <t>vehroute_31b1a.15 tripinfo_31b1a.15 emissions_31b1a.15 fcd_31b1a.15</t>
  </si>
  <si>
    <t>vehroute_23b1a.32 tripinfo_23b1a.32 emissions_23b1a.32 fcd_23b1a.32</t>
  </si>
  <si>
    <t>vehroute_29b1b.35 tripinfo_29b1b.35 emissions_29b1b.35 fcd_29b1b.35</t>
  </si>
  <si>
    <t>vehroute_10b1a.28 tripinfo_10b1a.28 emissions_10b1a.28 fcd_10b1a.28</t>
  </si>
  <si>
    <t>vehroute_26b1a.28 tripinfo_26b1a.28 emissions_26b1a.28 fcd_26b1a.28</t>
  </si>
  <si>
    <t>vehroute_10e1a.16 tripinfo_10e1a.16 emissions_10e1a.16 fcd_10e1a.16</t>
  </si>
  <si>
    <t>vehroute_23b1a.27 tripinfo_23b1a.27 emissions_23b1a.27 fcd_23b1a.27</t>
  </si>
  <si>
    <t>vehroute_20e1a.21 tripinfo_20e1a.21 emissions_20e1a.21 fcd_20e1a.21</t>
  </si>
  <si>
    <t>vehroute_18b1a.47 tripinfo_18b1a.47 emissions_18b1a.47 fcd_18b1a.47</t>
  </si>
  <si>
    <t>vehroute_28b1a.32 tripinfo_28b1a.32 emissions_28b1a.32 fcd_28b1a.32</t>
  </si>
  <si>
    <t>vehroute_34e6 tripinfo_34e6 emissions_34e6 fcd_34e6</t>
  </si>
  <si>
    <t>vehroute_18e1c.26 tripinfo_18e1c.26 emissions_18e1c.26 fcd_18e1c.26</t>
  </si>
  <si>
    <t>vehroute_29b1d.7 tripinfo_29b1d.7 emissions_29b1d.7 fcd_29b1d.7</t>
  </si>
  <si>
    <t>vehroute_23e1a.12 tripinfo_23e1a.12 emissions_23e1a.12 fcd_23e1a.12</t>
  </si>
  <si>
    <t>vehroute_14e1a.3 tripinfo_14e1a.3 emissions_14e1a.3 fcd_14e1a.3</t>
  </si>
  <si>
    <t>vehroute_23b1a.31 tripinfo_23b1a.31 emissions_23b1a.31 fcd_23b1a.31</t>
  </si>
  <si>
    <t>vehroute_a28d6 tripinfo_a28d6 emissions_a28d6 fcd_a28d6</t>
  </si>
  <si>
    <t>vehroute_24b1e1.40 tripinfo_24b1e1.40 emissions_24b1e1.40 fcd_24b1e1.40</t>
  </si>
  <si>
    <t>vehroute_28g5 tripinfo_28g5 emissions_28g5 fcd_28g5</t>
  </si>
  <si>
    <t>vehroute_56b1a.40 tripinfo_56b1a.40 emissions_56b1a.40 fcd_56b1a.40</t>
  </si>
  <si>
    <t>vehroute_32a1a.30 tripinfo_32a1a.30 emissions_32a1a.30 fcd_32a1a.30</t>
  </si>
  <si>
    <t>vehroute_32e1a.26 tripinfo_32e1a.26 emissions_32e1a.26 fcd_32e1a.26</t>
  </si>
  <si>
    <t>vehroute_48b1a.15 tripinfo_48b1a.15 emissions_48b1a.15 fcd_48b1a.15</t>
  </si>
  <si>
    <t>vehroute_32a1a.27 tripinfo_32a1a.27 emissions_32a1a.27 fcd_32a1a.27</t>
  </si>
  <si>
    <t>vehroute_56e1c.13 tripinfo_56e1c.13 emissions_56e1c.13 fcd_56e1c.13</t>
  </si>
  <si>
    <t>vehroute_32b1a.67 tripinfo_32b1a.67 emissions_32b1a.67 fcd_32b1a.67</t>
  </si>
  <si>
    <t>vehroute_27b1a.29 tripinfo_27b1a.29 emissions_27b1a.29 fcd_27b1a.29</t>
  </si>
  <si>
    <t>vehroute_41b1a.20 tripinfo_41b1a.20 emissions_41b1a.20 fcd_41b1a.20</t>
  </si>
  <si>
    <t>vehroute_19b1a.17 tripinfo_19b1a.17 emissions_19b1a.17 fcd_19b1a.17</t>
  </si>
  <si>
    <t>vehroute_32a1a.31 tripinfo_32a1a.31 emissions_32a1a.31 fcd_32a1a.31</t>
  </si>
  <si>
    <t>vehroute_1b1a.74 tripinfo_1b1a.74 emissions_1b1a.74 fcd_1b1a.74</t>
  </si>
  <si>
    <t>vehroute_27b1a.21 tripinfo_27b1a.21 emissions_27b1a.21 fcd_27b1a.21</t>
  </si>
  <si>
    <t>vehroute_32a1a.29 tripinfo_32a1a.29 emissions_32a1a.29 fcd_32a1a.29</t>
  </si>
  <si>
    <t>vehroute_48b1a.16 tripinfo_48b1a.16 emissions_48b1a.16 fcd_48b1a.16</t>
  </si>
  <si>
    <t>vehroute_32a1a.26 tripinfo_32a1a.26 emissions_32a1a.26 fcd_32a1a.26</t>
  </si>
  <si>
    <t>vehroute_9d6 tripinfo_9d6 emissions_9d6 fcd_9d6</t>
  </si>
  <si>
    <t>vehroute_42b1a.23 tripinfo_42b1a.23 emissions_42b1a.23 fcd_42b1a.23</t>
  </si>
  <si>
    <t>vehroute_8e1.27 tripinfo_8e1.27 emissions_8e1.27 fcd_8e1.27</t>
  </si>
  <si>
    <t>vehroute_1b1a.72 tripinfo_1b1a.72 emissions_1b1a.72 fcd_1b1a.72</t>
  </si>
  <si>
    <t>vehroute_9b1a.49 tripinfo_9b1a.49 emissions_9b1a.49 fcd_9b1a.49</t>
  </si>
  <si>
    <t>vehroute_3d7 tripinfo_3d7 emissions_3d7 fcd_3d7</t>
  </si>
  <si>
    <t>vehroute_12e1a.6 tripinfo_12e1a.6 emissions_12e1a.6 fcd_12e1a.6</t>
  </si>
  <si>
    <t>vehroute_9b1a.47 tripinfo_9b1a.47 emissions_9b1a.47 fcd_9b1a.47</t>
  </si>
  <si>
    <t>vehroute_1b1c.19 tripinfo_1b1c.19 emissions_1b1c.19 fcd_1b1c.19</t>
  </si>
  <si>
    <t>vehroute_5b1a.14 tripinfo_5b1a.14 emissions_5b1a.14 fcd_5b1a.14</t>
  </si>
  <si>
    <t>vehroute_32b1c.16 tripinfo_32b1c.16 emissions_32b1c.16 fcd_32b1c.16</t>
  </si>
  <si>
    <t>vehroute_3e7 tripinfo_3e7 emissions_3e7 fcd_3e7</t>
  </si>
  <si>
    <t>vehroute_39a2 tripinfo_39a2 emissions_39a2 fcd_39a2</t>
  </si>
  <si>
    <t>vehroute_32b1a.65 tripinfo_32b1a.65 emissions_32b1a.65 fcd_32b1a.65</t>
  </si>
  <si>
    <t>vehroute_32b1c.14 tripinfo_32b1c.14 emissions_32b1c.14 fcd_32b1c.14</t>
  </si>
  <si>
    <t>vehroute_47b1a.6 tripinfo_47b1a.6 emissions_47b1a.6 fcd_47b1a.6</t>
  </si>
  <si>
    <t>vehroute_56b1a.39 tripinfo_56b1a.39 emissions_56b1a.39 fcd_56b1a.39</t>
  </si>
  <si>
    <t>vehroute_29a1b.5 tripinfo_29a1b.5 emissions_29a1b.5 fcd_29a1b.5</t>
  </si>
  <si>
    <t>vehroute_32d1a.9 tripinfo_32d1a.9 emissions_32d1a.9 fcd_32d1a.9</t>
  </si>
  <si>
    <t>vehroute_32a1a.23 tripinfo_32a1a.23 emissions_32a1a.23 fcd_32a1a.23</t>
  </si>
  <si>
    <t>vehroute_5b1a.15 tripinfo_5b1a.15 emissions_5b1a.15 fcd_5b1a.15</t>
  </si>
  <si>
    <t>vehroute_3b1a.18 tripinfo_3b1a.18 emissions_3b1a.18 fcd_3b1a.18</t>
  </si>
  <si>
    <t>vehroute_48e1b.3 tripinfo_48e1b.3 emissions_48e1b.3 fcd_48e1b.3</t>
  </si>
  <si>
    <t>vehroute_22b1a.21 tripinfo_22b1a.21 emissions_22b1a.21 fcd_22b1a.21</t>
  </si>
  <si>
    <t>vehroute_24b1e3.10 tripinfo_24b1e3.10 emissions_24b1e3.10 fcd_24b1e3.10</t>
  </si>
  <si>
    <t>vehroute_32a1a.32 tripinfo_32a1a.32 emissions_32a1a.32 fcd_32a1a.32</t>
  </si>
  <si>
    <t>vehroute_20b1a.28 tripinfo_20b1a.28 emissions_20b1a.28 fcd_20b1a.28</t>
  </si>
  <si>
    <t>vehroute_1b1a.73 tripinfo_1b1a.73 emissions_1b1a.73 fcd_1b1a.73</t>
  </si>
  <si>
    <t>vehroute_29b1d.6 tripinfo_29b1d.6 emissions_29b1d.6 fcd_29b1d.6</t>
  </si>
  <si>
    <t>vehroute_56b1a.43 tripinfo_56b1a.43 emissions_56b1a.43 fcd_56b1a.43</t>
  </si>
  <si>
    <t>vehroute_20e1c.8 tripinfo_20e1c.8 emissions_20e1c.8 fcd_20e1c.8</t>
  </si>
  <si>
    <t>vehroute_57e1b.12 tripinfo_57e1b.12 emissions_57e1b.12 fcd_57e1b.12</t>
  </si>
  <si>
    <t>vehroute_20b1a.29 tripinfo_20b1a.29 emissions_20b1a.29 fcd_20b1a.29</t>
  </si>
  <si>
    <t>vehroute_26b1a.34 tripinfo_26b1a.34 emissions_26b1a.34 fcd_26b1a.34</t>
  </si>
  <si>
    <t>vehroute_57b1a.44 tripinfo_57b1a.44 emissions_57b1a.44 fcd_57b1a.44</t>
  </si>
  <si>
    <t>vehroute_57b1a.42 tripinfo_57b1a.42 emissions_57b1a.42 fcd_57b1a.42</t>
  </si>
  <si>
    <t>vehroute_32e1c.8 tripinfo_32e1c.8 emissions_32e1c.8 fcd_32e1c.8</t>
  </si>
  <si>
    <t>vehroute_24b1e1.37 tripinfo_24b1e1.37 emissions_24b1e1.37 fcd_24b1e1.37</t>
  </si>
  <si>
    <t>vehroute_30b1a.14 tripinfo_30b1a.14 emissions_30b1a.14 fcd_30b1a.14</t>
  </si>
  <si>
    <t>vehroute_40g5 tripinfo_40g5 emissions_40g5 fcd_40g5</t>
  </si>
  <si>
    <t>vehroute_30b1a.13 tripinfo_30b1a.13 emissions_30b1a.13 fcd_30b1a.13</t>
  </si>
  <si>
    <t>vehroute_26a4 tripinfo_26a4 emissions_26a4 fcd_26a4</t>
  </si>
  <si>
    <t>vehroute_57b1a.41 tripinfo_57b1a.41 emissions_57b1a.41 fcd_57b1a.41</t>
  </si>
  <si>
    <t>vehroute_20b1c.10 tripinfo_20b1c.10 emissions_20b1c.10 fcd_20b1c.10</t>
  </si>
  <si>
    <t>vehroute_11b1a.36 tripinfo_11b1a.36 emissions_11b1a.36 fcd_11b1a.36</t>
  </si>
  <si>
    <t>vehroute_18b1a.49 tripinfo_18b1a.49 emissions_18b1a.49 fcd_18b1a.49</t>
  </si>
  <si>
    <t>vehroute_29a1b.6 tripinfo_29a1b.6 emissions_29a1b.6 fcd_29a1b.6</t>
  </si>
  <si>
    <t>vehroute_32b1c.15 tripinfo_32b1c.15 emissions_32b1c.15 fcd_32b1c.15</t>
  </si>
  <si>
    <t>vehroute_18b1a.50 tripinfo_18b1a.50 emissions_18b1a.50 fcd_18b1a.50</t>
  </si>
  <si>
    <t>vehroute_32e1c.9 tripinfo_32e1c.9 emissions_32e1c.9 fcd_32e1c.9</t>
  </si>
  <si>
    <t>vehroute_51b1a.11 tripinfo_51b1a.11 emissions_51b1a.11 fcd_51b1a.11</t>
  </si>
  <si>
    <t>vehroute_18g1c.6 tripinfo_18g1c.6 emissions_18g1c.6 fcd_18g1c.6</t>
  </si>
  <si>
    <t>vehroute_28e1a.7 tripinfo_28e1a.7 emissions_28e1a.7 fcd_28e1a.7</t>
  </si>
  <si>
    <t>vehroute_46e1b.16 tripinfo_46e1b.16 emissions_46e1b.16 fcd_46e1b.16</t>
  </si>
  <si>
    <t>vehroute_29f2 tripinfo_29f2 emissions_29f2 fcd_29f2</t>
  </si>
  <si>
    <t>vehroute_57b1a.43 tripinfo_57b1a.43 emissions_57b1a.43 fcd_57b1a.43</t>
  </si>
  <si>
    <t>vehroute_3d8 tripinfo_3d8 emissions_3d8 fcd_3d8</t>
  </si>
  <si>
    <t>vehroute_49b1a.12 tripinfo_49b1a.12 emissions_49b1a.12 fcd_49b1a.12</t>
  </si>
  <si>
    <t>vehroute_49b1a.14 tripinfo_49b1a.14 emissions_49b1a.14 fcd_49b1a.14</t>
  </si>
  <si>
    <t>vehroute_23b1a.33 tripinfo_23b1a.33 emissions_23b1a.33 fcd_23b1a.33</t>
  </si>
  <si>
    <t>vehroute_17d4 tripinfo_17d4 emissions_17d4 fcd_17d4</t>
  </si>
  <si>
    <t>vehroute_44e3 tripinfo_44e3 emissions_44e3 fcd_44e3</t>
  </si>
  <si>
    <t>vehroute_11b1a.35 tripinfo_11b1a.35 emissions_11b1a.35 fcd_11b1a.35</t>
  </si>
  <si>
    <t>vehroute_18d1a.10 tripinfo_18d1a.10 emissions_18d1a.10 fcd_18d1a.10</t>
  </si>
  <si>
    <t>vehroute_49e1b tripinfo_49e1b emissions_49e1b fcd_49e1b</t>
  </si>
  <si>
    <t>vehroute_33b1c.14 tripinfo_33b1c.14 emissions_33b1c.14 fcd_33b1c.14</t>
  </si>
  <si>
    <t>vehroute_1b1a.71 tripinfo_1b1a.71 emissions_1b1a.71 fcd_1b1a.71</t>
  </si>
  <si>
    <t>vehroute_23e1a.13 tripinfo_23e1a.13 emissions_23e1a.13 fcd_23e1a.13</t>
  </si>
  <si>
    <t>vehroute_4b1a.16 tripinfo_4b1a.16 emissions_4b1a.16 fcd_4b1a.16</t>
  </si>
  <si>
    <t>vehroute_18e1c.27 tripinfo_18e1c.27 emissions_18e1c.27 fcd_18e1c.27</t>
  </si>
  <si>
    <t>vehroute_8e1.30 tripinfo_8e1.30 emissions_8e1.30 fcd_8e1.30</t>
  </si>
  <si>
    <t>vehroute_56b1a.55 tripinfo_56b1a.55 emissions_56b1a.55 fcd_56b1a.55</t>
  </si>
  <si>
    <t>vehroute_32b1c.17 tripinfo_32b1c.17 emissions_32b1c.17 fcd_32b1c.17</t>
  </si>
  <si>
    <t>vehroute_46b1a.17 tripinfo_46b1a.17 emissions_46b1a.17 fcd_46b1a.17</t>
  </si>
  <si>
    <t>vehroute_32d1a.11 tripinfo_32d1a.11 emissions_32d1a.11 fcd_32d1a.11</t>
  </si>
  <si>
    <t>vehroute_2b1a.57 tripinfo_2b1a.57 emissions_2b1a.57 fcd_2b1a.57</t>
  </si>
  <si>
    <t>vehroute_32e1c.7 tripinfo_32e1c.7 emissions_32e1c.7 fcd_32e1c.7</t>
  </si>
  <si>
    <t>vehroute_32b1c.19 tripinfo_32b1c.19 emissions_32b1c.19 fcd_32b1c.19</t>
  </si>
  <si>
    <t>vehroute_46e1b.17 tripinfo_46e1b.17 emissions_46e1b.17 fcd_46e1b.17</t>
  </si>
  <si>
    <t>vehroute_32c2 tripinfo_32c2 emissions_32c2 fcd_32c2</t>
  </si>
  <si>
    <t>vehroute_a23g7 tripinfo_a23g7 emissions_a23g7 fcd_a23g7</t>
  </si>
  <si>
    <t>vehroute_3b1a.19 tripinfo_3b1a.19 emissions_3b1a.19 fcd_3b1a.19</t>
  </si>
  <si>
    <t>vehroute_26b1a.23 tripinfo_26b1a.23 emissions_26b1a.23 fcd_26b1a.23</t>
  </si>
  <si>
    <t>vehroute_23b1c.13 tripinfo_23b1c.13 emissions_23b1c.13 fcd_23b1c.13</t>
  </si>
  <si>
    <t>vehroute_13e1a.4 tripinfo_13e1a.4 emissions_13e1a.4 fcd_13e1a.4</t>
  </si>
  <si>
    <t>vehroute_31b1a.16 tripinfo_31b1a.16 emissions_31b1a.16 fcd_31b1a.16</t>
  </si>
  <si>
    <t>vehroute_29b1d.8 tripinfo_29b1d.8 emissions_29b1d.8 fcd_29b1d.8</t>
  </si>
  <si>
    <t>vehroute_42e5 tripinfo_42e5 emissions_42e5 fcd_42e5</t>
  </si>
  <si>
    <t>vehroute_56b1a.54 tripinfo_56b1a.54 emissions_56b1a.54 fcd_56b1a.54</t>
  </si>
  <si>
    <t>vehroute_29b1b.40 tripinfo_29b1b.40 emissions_29b1b.40 fcd_29b1b.40</t>
  </si>
  <si>
    <t>vehroute_26e1c.5 tripinfo_26e1c.5 emissions_26e1c.5 fcd_26e1c.5</t>
  </si>
  <si>
    <t>vehroute_10e1a.20 tripinfo_10e1a.20 emissions_10e1a.20 fcd_10e1a.20</t>
  </si>
  <si>
    <t>vehroute_22b1a.23 tripinfo_22b1a.23 emissions_22b1a.23 fcd_22b1a.23</t>
  </si>
  <si>
    <t>vehroute_18b1a.51 tripinfo_18b1a.51 emissions_18b1a.51 fcd_18b1a.51</t>
  </si>
  <si>
    <t>vehroute_41g1 tripinfo_41g1 emissions_41g1 fcd_41g1</t>
  </si>
  <si>
    <t>vehroute_1g7 tripinfo_1g7 emissions_1g7 fcd_1g7</t>
  </si>
  <si>
    <t>vehroute_46e1b.18 tripinfo_46e1b.18 emissions_46e1b.18 fcd_46e1b.18</t>
  </si>
  <si>
    <t>vehroute_56b1a.42 tripinfo_56b1a.42 emissions_56b1a.42 fcd_56b1a.42</t>
  </si>
  <si>
    <t>vehroute_46b1a.18 tripinfo_46b1a.18 emissions_46b1a.18 fcd_46b1a.18</t>
  </si>
  <si>
    <t>vehroute_22b1a.25 tripinfo_22b1a.25 emissions_22b1a.25 fcd_22b1a.25</t>
  </si>
  <si>
    <t>vehroute_20e1a.22 tripinfo_20e1a.22 emissions_20e1a.22 fcd_20e1a.22</t>
  </si>
  <si>
    <t>vehroute_19e1b.14 tripinfo_19e1b.14 emissions_19e1b.14 fcd_19e1b.14</t>
  </si>
  <si>
    <t>vehroute_19e1b.15 tripinfo_19e1b.15 emissions_19e1b.15 fcd_19e1b.15</t>
  </si>
  <si>
    <t>vehroute_56b1a.51 tripinfo_56b1a.51 emissions_56b1a.51 fcd_56b1a.51</t>
  </si>
  <si>
    <t>vehroute_30e2 tripinfo_30e2 emissions_30e2 fcd_30e2</t>
  </si>
  <si>
    <t>vehroute_47e1b.5 tripinfo_47e1b.5 emissions_47e1b.5 fcd_47e1b.5</t>
  </si>
  <si>
    <t>vehroute_35e5 tripinfo_35e5 emissions_35e5 fcd_35e5</t>
  </si>
  <si>
    <t>vehroute_10g1 tripinfo_10g1 emissions_10g1 fcd_10g1</t>
  </si>
  <si>
    <t>vehroute_56g3 tripinfo_56g3 emissions_56g3 fcd_56g3</t>
  </si>
  <si>
    <t>vehroute_32b1c.18 tripinfo_32b1c.18 emissions_32b1c.18 fcd_32b1c.18</t>
  </si>
  <si>
    <t>vehroute_22b1a.22 tripinfo_22b1a.22 emissions_22b1a.22 fcd_22b1a.22</t>
  </si>
  <si>
    <t>vehroute_19d1a.5 tripinfo_19d1a.5 emissions_19d1a.5 fcd_19d1a.5</t>
  </si>
  <si>
    <t>vehroute_20b1a.31 tripinfo_20b1a.31 emissions_20b1a.31 fcd_20b1a.31</t>
  </si>
  <si>
    <t>vehroute_3d9 tripinfo_3d9 emissions_3d9 fcd_3d9</t>
  </si>
  <si>
    <t>vehroute_3e8 tripinfo_3e8 emissions_3e8 fcd_3e8</t>
  </si>
  <si>
    <t>vehroute_5d4 tripinfo_5d4 emissions_5d4 fcd_5d4</t>
  </si>
  <si>
    <t>vehroute_18g1a.5 tripinfo_18g1a.5 emissions_18g1a.5 fcd_18g1a.5</t>
  </si>
  <si>
    <t>vehroute_18e1c.28 tripinfo_18e1c.28 emissions_18e1c.28 fcd_18e1c.28</t>
  </si>
  <si>
    <t>vehroute_49b1a.15 tripinfo_49b1a.15 emissions_49b1a.15 fcd_49b1a.15</t>
  </si>
  <si>
    <t>vehroute_4b1a.14 tripinfo_4b1a.14 emissions_4b1a.14 fcd_4b1a.14</t>
  </si>
  <si>
    <t>vehroute_26b1a.31 tripinfo_26b1a.31 emissions_26b1a.31 fcd_26b1a.31</t>
  </si>
  <si>
    <t>vehroute_26b1a.26 tripinfo_26b1a.26 emissions_26b1a.26 fcd_26b1a.26</t>
  </si>
  <si>
    <t>vehroute_47b1a.7 tripinfo_47b1a.7 emissions_47b1a.7 fcd_47b1a.7</t>
  </si>
  <si>
    <t>vehroute_23b1c.12 tripinfo_23b1c.12 emissions_23b1c.12 fcd_23b1c.12</t>
  </si>
  <si>
    <t>vehroute_20e1c.9 tripinfo_20e1c.9 emissions_20e1c.9 fcd_20e1c.9</t>
  </si>
  <si>
    <t>vehroute_26b1a.29 tripinfo_26b1a.29 emissions_26b1a.29 fcd_26b1a.29</t>
  </si>
  <si>
    <t>vehroute_30b1a.15 tripinfo_30b1a.15 emissions_30b1a.15 fcd_30b1a.15</t>
  </si>
  <si>
    <t>vehroute_51e1b.6 tripinfo_51e1b.6 emissions_51e1b.6 fcd_51e1b.6</t>
  </si>
  <si>
    <t>vehroute_5b1a.16 tripinfo_5b1a.16 emissions_5b1a.16 fcd_5b1a.16</t>
  </si>
  <si>
    <t>vehroute_22b1a.26 tripinfo_22b1a.26 emissions_22b1a.26 fcd_22b1a.26</t>
  </si>
  <si>
    <t>vehroute_20b1a.30 tripinfo_20b1a.30 emissions_20b1a.30 fcd_20b1a.30</t>
  </si>
  <si>
    <t>vehroute_12e1a.7 tripinfo_12e1a.7 emissions_12e1a.7 fcd_12e1a.7</t>
  </si>
  <si>
    <t>vehroute_18b1a.52 tripinfo_18b1a.52 emissions_18b1a.52 fcd_18b1a.52</t>
  </si>
  <si>
    <t>vehroute_8e1.32 tripinfo_8e1.32 emissions_8e1.32 fcd_8e1.32</t>
  </si>
  <si>
    <t>vehroute_6b1b.3 tripinfo_6b1b.3 emissions_6b1b.3 fcd_6b1b.3</t>
  </si>
  <si>
    <t>vehroute_51e1b.7 tripinfo_51e1b.7 emissions_51e1b.7 fcd_51e1b.7</t>
  </si>
  <si>
    <t>vehroute_19b1a.18 tripinfo_19b1a.18 emissions_19b1a.18 fcd_19b1a.18</t>
  </si>
  <si>
    <t>vehroute_22e1a.8 tripinfo_22e1a.8 emissions_22e1a.8 fcd_22e1a.8</t>
  </si>
  <si>
    <t>vehroute_8e1.29 tripinfo_8e1.29 emissions_8e1.29 fcd_8e1.29</t>
  </si>
  <si>
    <t>vehroute_56b1a.52 tripinfo_56b1a.52 emissions_56b1a.52 fcd_56b1a.52</t>
  </si>
  <si>
    <t>vehroute_8e1.28 tripinfo_8e1.28 emissions_8e1.28 fcd_8e1.28</t>
  </si>
  <si>
    <t>vehroute_8e1.31 tripinfo_8e1.31 emissions_8e1.31 fcd_8e1.31</t>
  </si>
  <si>
    <t>vehroute_18e1d.12 tripinfo_18e1d.12 emissions_18e1d.12 fcd_18e1d.12</t>
  </si>
  <si>
    <t>vehroute_56e1c.12 tripinfo_56e1c.12 emissions_56e1c.12 fcd_56e1c.12</t>
  </si>
  <si>
    <t>vehroute_22d1 tripinfo_22d1 emissions_22d1 fcd_22d1</t>
  </si>
  <si>
    <t>vehroute_20e1a.23 tripinfo_20e1a.23 emissions_20e1a.23 fcd_20e1a.23</t>
  </si>
  <si>
    <t>vehroute_1g6 tripinfo_1g6 emissions_1g6 fcd_1g6</t>
  </si>
  <si>
    <t>vehroute_18b1a.54 tripinfo_18b1a.54 emissions_18b1a.54 fcd_18b1a.54</t>
  </si>
  <si>
    <t>vehroute_31e1.6 tripinfo_31e1.6 emissions_31e1.6 fcd_31e1.6</t>
  </si>
  <si>
    <t>vehroute_36g2 tripinfo_36g2 emissions_36g2 fcd_36g2</t>
  </si>
  <si>
    <t>vehroute_8e1.33 tripinfo_8e1.33 emissions_8e1.33 fcd_8e1.33</t>
  </si>
  <si>
    <t>vehroute_13d2 tripinfo_13d2 emissions_13d2 fcd_13d2</t>
  </si>
  <si>
    <t>vehroute_48b1a.17 tripinfo_48b1a.17 emissions_48b1a.17 fcd_48b1a.17</t>
  </si>
  <si>
    <t>vehroute_8e1.34 tripinfo_8e1.34 emissions_8e1.34 fcd_8e1.34</t>
  </si>
  <si>
    <t>vehroute_3h1 tripinfo_3h1 emissions_3h1 fcd_3h1</t>
  </si>
  <si>
    <t>vehroute_22a1a.9 tripinfo_22a1a.9 emissions_22a1a.9 fcd_22a1a.9</t>
  </si>
  <si>
    <t>vehroute_19e1b.16 tripinfo_19e1b.16 emissions_19e1b.16 fcd_19e1b.16</t>
  </si>
  <si>
    <t>vehroute_20d1a.7 tripinfo_20d1a.7 emissions_20d1a.7 fcd_20d1a.7</t>
  </si>
  <si>
    <t>vehroute_18b1a.55 tripinfo_18b1a.55 emissions_18b1a.55 fcd_18b1a.55</t>
  </si>
  <si>
    <t>vehroute_18b1a.53 tripinfo_18b1a.53 emissions_18b1a.53 fcd_18b1a.53</t>
  </si>
  <si>
    <t>vehroute_22b1a.20 tripinfo_22b1a.20 emissions_22b1a.20 fcd_22b1a.20</t>
  </si>
  <si>
    <t>vehroute_26e1c.6 tripinfo_26e1c.6 emissions_26e1c.6 fcd_26e1c.6</t>
  </si>
  <si>
    <t>vehroute_20b1a.32 tripinfo_20b1a.32 emissions_20b1a.32 fcd_20b1a.32</t>
  </si>
  <si>
    <t>vehroute_12b1d.8 tripinfo_12b1d.8 emissions_12b1d.8 fcd_12b1d.8</t>
  </si>
  <si>
    <t>vehroute_46b1a.19 tripinfo_46b1a.19 emissions_46b1a.19 fcd_46b1a.19</t>
  </si>
  <si>
    <t>vehroute_20e1a.24 tripinfo_20e1a.24 emissions_20e1a.24 fcd_20e1a.24</t>
  </si>
  <si>
    <t>vehroute_14d1 tripinfo_14d1 emissions_14d1 fcd_14d1</t>
  </si>
  <si>
    <t>vehroute_20b1c.11 tripinfo_20b1c.11 emissions_20b1c.11 fcd_20b1c.11</t>
  </si>
  <si>
    <t>vehroute_8e1.35 tripinfo_8e1.35 emissions_8e1.35 fcd_8e1.35</t>
  </si>
  <si>
    <t>vehroute_18a2 tripinfo_18a2 emissions_18a2 fcd_18a2</t>
  </si>
  <si>
    <t>vehroute_56b1a.56 tripinfo_56b1a.56 emissions_56b1a.56 fcd_56b1a.56</t>
  </si>
  <si>
    <t>vehroute_18b1a.57 tripinfo_18b1a.57 emissions_18b1a.57 fcd_18b1a.57</t>
  </si>
  <si>
    <t>vehroute_18e1c.29 tripinfo_18e1c.29 emissions_18e1c.29 fcd_18e1c.29</t>
  </si>
  <si>
    <t>vehroute_18e1c.30 tripinfo_18e1c.30 emissions_18e1c.30 fcd_18e1c.30</t>
  </si>
  <si>
    <t>vehroute_27b1a.33 tripinfo_27b1a.33 emissions_27b1a.33 fcd_27b1a.33</t>
  </si>
  <si>
    <t>vehroute_26b1a.36 tripinfo_26b1a.36 emissions_26b1a.36 fcd_26b1a.36</t>
  </si>
  <si>
    <t>vehroute_49b1a.16 tripinfo_49b1a.16 emissions_49b1a.16 fcd_49b1a.16</t>
  </si>
  <si>
    <t>vehroute_56b1a.45 tripinfo_56b1a.45 emissions_56b1a.45 fcd_56b1a.45</t>
  </si>
  <si>
    <t>vehroute_27b1a.25 tripinfo_27b1a.25 emissions_27b1a.25 fcd_27b1a.25</t>
  </si>
  <si>
    <t>vehroute_26b1a.32 tripinfo_26b1a.32 emissions_26b1a.32 fcd_26b1a.32</t>
  </si>
  <si>
    <t>vehroute_56b1a.53 tripinfo_56b1a.53 emissions_56b1a.53 fcd_56b1a.53</t>
  </si>
  <si>
    <t>vehroute_27b1a.31 tripinfo_27b1a.31 emissions_27b1a.31 fcd_27b1a.31</t>
  </si>
  <si>
    <t>vehroute_56b1a.48 tripinfo_56b1a.48 emissions_56b1a.48 fcd_56b1a.48</t>
  </si>
  <si>
    <t>vehroute_5b1a.17 tripinfo_5b1a.17 emissions_5b1a.17 fcd_5b1a.17</t>
  </si>
  <si>
    <t>vehroute_19b1a.19 tripinfo_19b1a.19 emissions_19b1a.19 fcd_19b1a.19</t>
  </si>
  <si>
    <t>vehroute_20b1a.33 tripinfo_20b1a.33 emissions_20b1a.33 fcd_20b1a.33</t>
  </si>
  <si>
    <t>vehroute_12g2 tripinfo_12g2 emissions_12g2 fcd_12g2</t>
  </si>
  <si>
    <t>vehroute_46e1b.19 tripinfo_46e1b.19 emissions_46e1b.19 fcd_46e1b.19</t>
  </si>
  <si>
    <t>vehroute_18e1c.31 tripinfo_18e1c.31 emissions_18e1c.31 fcd_18e1c.31</t>
  </si>
  <si>
    <t>vehroute_26g3 tripinfo_26g3 emissions_26g3 fcd_26g3</t>
  </si>
  <si>
    <t>vehroute_26b1a.33 tripinfo_26b1a.33 emissions_26b1a.33 fcd_26b1a.33</t>
  </si>
  <si>
    <t>vehroute_26b1a.35 tripinfo_26b1a.35 emissions_26b1a.35 fcd_26b1a.35</t>
  </si>
  <si>
    <t>vehroute_20b1a.34 tripinfo_20b1a.34 emissions_20b1a.34 fcd_20b1a.34</t>
  </si>
  <si>
    <t>vehroute_22b1a.24 tripinfo_22b1a.24 emissions_22b1a.24 fcd_22b1a.24</t>
  </si>
  <si>
    <t>vehroute_18b1a.56 tripinfo_18b1a.56 emissions_18b1a.56 fcd_18b1a.56</t>
  </si>
  <si>
    <t>vehroute_8e1.36 tripinfo_8e1.36 emissions_8e1.36 fcd_8e1.36</t>
  </si>
  <si>
    <t>vehroute_20e1a.25 tripinfo_20e1a.25 emissions_20e1a.25 fcd_20e1a.25</t>
  </si>
  <si>
    <t>vehroute_18d1a.11 tripinfo_18d1a.11 emissions_18d1a.11 fcd_18d1a.11</t>
  </si>
  <si>
    <t>vehroute_20e1a.26 tripinfo_20e1a.26 emissions_20e1a.26 fcd_20e1a.26</t>
  </si>
  <si>
    <t>vehroute_27b1a.32 tripinfo_27b1a.32 emissions_27b1a.32 fcd_27b1a.32</t>
  </si>
  <si>
    <t>vehroute_5e1a.6 tripinfo_5e1a.6 emissions_5e1a.6 fcd_5e1a.6</t>
  </si>
  <si>
    <t>vehroute_8e1.38 tripinfo_8e1.38 emissions_8e1.38 fcd_8e1.38</t>
  </si>
  <si>
    <t>vehroute_8e1.37 tripinfo_8e1.37 emissions_8e1.37 fcd_8e1.37</t>
  </si>
  <si>
    <t>vehroute_26a5 tripinfo_26a5 emissions_26a5 fcd_26a5</t>
  </si>
  <si>
    <t>vehroute_19c2 tripinfo_19c2 emissions_19c2 fcd_19c2</t>
  </si>
  <si>
    <t>vehroute_22e1a.7 tripinfo_22e1a.7 emissions_22e1a.7 fcd_22e1a.7</t>
  </si>
  <si>
    <t>vehroute_48b1a.18 tripinfo_48b1a.18 emissions_48b1a.18 fcd_48b1a.18</t>
  </si>
  <si>
    <t>vehroute_39g7 tripinfo_39g7 emissions_39g7 fcd_39g7</t>
  </si>
  <si>
    <t>vehroute_26a7 tripinfo_26a7 emissions_26a7 fcd_26a7</t>
  </si>
  <si>
    <t>vehroute_27b1a.28 tripinfo_27b1a.28 emissions_27b1a.28 fcd_27b1a.28</t>
  </si>
  <si>
    <t>vehroute_27b1a.30 tripinfo_27b1a.30 emissions_27b1a.30 fcd_27b1a.30</t>
  </si>
  <si>
    <t>vehroute_19b1a.20 tripinfo_19b1a.20 emissions_19b1a.20 fcd_19b1a.20</t>
  </si>
  <si>
    <t>vehroute_27b1a.34 tripinfo_27b1a.34 emissions_27b1a.34 fcd_27b1a.34</t>
  </si>
  <si>
    <t>vehroute_22a1a.10 tripinfo_22a1a.10 emissions_22a1a.10 fcd_22a1a.10</t>
  </si>
  <si>
    <t>vehroute_19e1b.17 tripinfo_19e1b.17 emissions_19e1b.17 fcd_19e1b.17</t>
  </si>
  <si>
    <t>vehroute_5g2 tripinfo_5g2 emissions_5g2 fcd_5g2</t>
  </si>
  <si>
    <t>vehroute_26a6 tripinfo_26a6 emissions_26a6 fcd_26a6</t>
  </si>
  <si>
    <t>vehroute_14d2 tripinfo_14d2 emissions_14d2 fcd_14d2</t>
  </si>
  <si>
    <t>vehroute_5d5 tripinfo_5d5 emissions_5d5 fcd_5d5</t>
  </si>
  <si>
    <t>vehroute_13g1 tripinfo_13g1 emissions_13g1 fcd_13g1</t>
  </si>
  <si>
    <t>vehroute_26g4 tripinfo_26g4 emissions_26g4 fcd_26g4</t>
  </si>
  <si>
    <t>vehroute_19g2 tripinfo_19g2 emissions_19g2 fcd_19g2</t>
  </si>
  <si>
    <t>Car</t>
  </si>
  <si>
    <t>Taxi</t>
  </si>
  <si>
    <t>Truck</t>
  </si>
  <si>
    <t>Moto</t>
  </si>
  <si>
    <t>Bus</t>
  </si>
  <si>
    <t>Other</t>
  </si>
  <si>
    <t>Trail</t>
  </si>
  <si>
    <t>Machinery</t>
  </si>
  <si>
    <t>DURATION TOTAL</t>
  </si>
  <si>
    <t>TIME LOSS TOTAL</t>
  </si>
  <si>
    <t>CO TOTAL</t>
  </si>
  <si>
    <t>CO2 TOTAL</t>
  </si>
  <si>
    <t>HC TOTAL</t>
  </si>
  <si>
    <t>PMx TOTAL</t>
  </si>
  <si>
    <t>NOx TOTAL</t>
  </si>
  <si>
    <t>FUEL TOTAL</t>
  </si>
  <si>
    <t>DURATION AVG.</t>
  </si>
  <si>
    <t>TIME LOSS AVG.</t>
  </si>
  <si>
    <t>CO AVG</t>
  </si>
  <si>
    <t>CO2 AVG</t>
  </si>
  <si>
    <t>HC AVG</t>
  </si>
  <si>
    <t>PMx AVG</t>
  </si>
  <si>
    <t xml:space="preserve">NOx  AVG </t>
  </si>
  <si>
    <t>FUEL AVG</t>
  </si>
  <si>
    <t>TOTALS</t>
  </si>
  <si>
    <t>CO_abs (mg)</t>
  </si>
  <si>
    <t>CO2_abs (mg)</t>
  </si>
  <si>
    <t>HC_abs (mg)</t>
  </si>
  <si>
    <t>PMx_abs (mg)</t>
  </si>
  <si>
    <t>NOx_abs (mg)</t>
  </si>
  <si>
    <t>Fuel_abs (mL)</t>
  </si>
  <si>
    <t>Time_Loss (secs)</t>
  </si>
  <si>
    <t>Duration (secs)</t>
  </si>
  <si>
    <t>PERCENTAGES</t>
  </si>
  <si>
    <t>TOTAL NUMBER OF VEHICLES</t>
  </si>
  <si>
    <t>ALL VEHICLES</t>
  </si>
  <si>
    <t>BUS</t>
  </si>
  <si>
    <t>CAR</t>
  </si>
  <si>
    <t>MOTO</t>
  </si>
  <si>
    <t>OTHER</t>
  </si>
  <si>
    <t>TAXI</t>
  </si>
  <si>
    <t>TRAILER</t>
  </si>
  <si>
    <t>TRUCK</t>
  </si>
  <si>
    <t>AVERAGES</t>
  </si>
  <si>
    <t>CO_avg (mg)</t>
  </si>
  <si>
    <t>CO2_avg (mg)</t>
  </si>
  <si>
    <t>HC_avg (mg)</t>
  </si>
  <si>
    <t>PMx_avg (mg)</t>
  </si>
  <si>
    <t>NOx_avg (mg)</t>
  </si>
  <si>
    <t>Fuel_avg (mL)</t>
  </si>
  <si>
    <t>mg/mL</t>
  </si>
  <si>
    <t>CO (mg)/mL</t>
  </si>
  <si>
    <t>CO2 (mg)/mL</t>
  </si>
  <si>
    <t>HC (mg)/mL</t>
  </si>
  <si>
    <t>PMx (mg)/mL</t>
  </si>
  <si>
    <t>Nox (mg)/mL</t>
  </si>
  <si>
    <t>DATA SEEN IN THE GRAPHS WAS OBTAINED FROM ONE HOUR OF MEDIUM TRAFFIC VOLUME</t>
  </si>
  <si>
    <t>CO_abs (g)</t>
  </si>
  <si>
    <t>CO2_abs (g)</t>
  </si>
  <si>
    <t>HC_abs (g)</t>
  </si>
  <si>
    <t>PMx_abs (g)</t>
  </si>
  <si>
    <t>NOx_abs (g)</t>
  </si>
  <si>
    <t>Fuel_abs (G)</t>
  </si>
  <si>
    <t>CO_avg (g)</t>
  </si>
  <si>
    <t>CO2_avg (g)</t>
  </si>
  <si>
    <t>HC_avg (g)</t>
  </si>
  <si>
    <t>PMx_avg (g)</t>
  </si>
  <si>
    <t>NOx_avg (g)</t>
  </si>
  <si>
    <t>Fuel_avg (Gal)</t>
  </si>
  <si>
    <t>g/Gal</t>
  </si>
  <si>
    <t>CO (g)/Gal</t>
  </si>
  <si>
    <t>CO2 (g)/Gal</t>
  </si>
  <si>
    <t>HC (g)/Gal</t>
  </si>
  <si>
    <t>PMx (g)/Gal</t>
  </si>
  <si>
    <t>Nox (g)/Gal</t>
  </si>
  <si>
    <t>CO (kg)/Gal</t>
  </si>
  <si>
    <t>CO2 (kg)/Gal</t>
  </si>
  <si>
    <t>HC (kg)/Gal</t>
  </si>
  <si>
    <t>PMx (kg)/Gal</t>
  </si>
  <si>
    <t>Nox (kg)/Gal</t>
  </si>
  <si>
    <t>GUAYAQUIL</t>
  </si>
  <si>
    <t>SIMULATION</t>
  </si>
  <si>
    <t>IBARRA</t>
  </si>
  <si>
    <t>TRANSFORMACION LOG(X+1)</t>
  </si>
  <si>
    <t>TOTALS (g)</t>
  </si>
  <si>
    <t>Fuel_abs (Gal)</t>
  </si>
  <si>
    <t>AVERAGES (g)</t>
  </si>
  <si>
    <t>Duration (time-steps)</t>
  </si>
  <si>
    <t>TRANSFORMATION LOG(X+1)</t>
  </si>
  <si>
    <t>IBARRA SIMULATION</t>
  </si>
  <si>
    <t>kg/Gal</t>
  </si>
  <si>
    <t>GUAYAQUIL SIMULATION</t>
  </si>
  <si>
    <t>GUAYAQUIL VEHICLE COUNT</t>
  </si>
  <si>
    <t>IBARRA VEHICLE COUNT</t>
  </si>
  <si>
    <t>CARS</t>
  </si>
  <si>
    <t>OTHER (VAN)</t>
  </si>
  <si>
    <t>OTHER (VANS)</t>
  </si>
  <si>
    <t>MOTORCYCLES</t>
  </si>
  <si>
    <t>TAXIS</t>
  </si>
  <si>
    <t>TRUCKS</t>
  </si>
  <si>
    <t>TRAILERS</t>
  </si>
  <si>
    <t>BUSES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</si>
</sst>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0000"/>
    <numFmt numFmtId="165" formatCode="#,##0.0000"/>
    <numFmt numFmtId="166" formatCode="0.000"/>
    <numFmt numFmtId="167" formatCode="#,##0.000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49" fontId="0" fillId="0" borderId="0" xfId="0" applyNumberFormat="1"/>
    <xf numFmtId="4" fontId="2" fillId="0" borderId="1" xfId="0" applyNumberFormat="1" applyFont="1" applyBorder="1" applyAlignment="1">
      <alignment horizontal="center"/>
    </xf>
    <xf numFmtId="4" fontId="2" fillId="0" borderId="2" xfId="0" applyNumberFormat="1" applyFont="1" applyBorder="1" applyAlignment="1">
      <alignment horizontal="center"/>
    </xf>
    <xf numFmtId="4" fontId="2" fillId="0" borderId="0" xfId="0" applyNumberFormat="1" applyFont="1" applyBorder="1" applyAlignment="1">
      <alignment horizontal="center"/>
    </xf>
    <xf numFmtId="4" fontId="0" fillId="0" borderId="0" xfId="0" applyNumberFormat="1"/>
    <xf numFmtId="4" fontId="1" fillId="0" borderId="1" xfId="0" applyNumberFormat="1" applyFont="1" applyBorder="1" applyAlignment="1">
      <alignment horizontal="center"/>
    </xf>
    <xf numFmtId="4" fontId="1" fillId="0" borderId="2" xfId="0" applyNumberFormat="1" applyFont="1" applyBorder="1" applyAlignment="1">
      <alignment horizontal="center"/>
    </xf>
    <xf numFmtId="4" fontId="1" fillId="0" borderId="0" xfId="0" applyNumberFormat="1" applyFon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" fontId="0" fillId="0" borderId="2" xfId="0" applyNumberFormat="1" applyBorder="1" applyAlignment="1">
      <alignment horizontal="center"/>
    </xf>
    <xf numFmtId="4" fontId="0" fillId="0" borderId="0" xfId="0" applyNumberFormat="1" applyBorder="1" applyAlignment="1">
      <alignment horizontal="center"/>
    </xf>
    <xf numFmtId="4" fontId="0" fillId="2" borderId="1" xfId="0" applyNumberFormat="1" applyFill="1" applyBorder="1" applyAlignment="1">
      <alignment horizontal="center"/>
    </xf>
    <xf numFmtId="3" fontId="0" fillId="0" borderId="1" xfId="0" applyNumberFormat="1" applyFill="1" applyBorder="1" applyAlignment="1">
      <alignment horizontal="center"/>
    </xf>
    <xf numFmtId="4" fontId="0" fillId="3" borderId="1" xfId="0" applyNumberFormat="1" applyFill="1" applyBorder="1" applyAlignment="1">
      <alignment horizontal="center"/>
    </xf>
    <xf numFmtId="4" fontId="0" fillId="0" borderId="1" xfId="0" applyNumberFormat="1" applyFill="1" applyBorder="1" applyAlignment="1">
      <alignment horizontal="center"/>
    </xf>
    <xf numFmtId="4" fontId="0" fillId="0" borderId="1" xfId="0" applyNumberFormat="1" applyBorder="1"/>
    <xf numFmtId="4" fontId="0" fillId="4" borderId="1" xfId="0" applyNumberFormat="1" applyFill="1" applyBorder="1" applyAlignment="1">
      <alignment horizontal="center"/>
    </xf>
    <xf numFmtId="4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0" xfId="0" applyNumberFormat="1" applyFill="1"/>
    <xf numFmtId="4" fontId="3" fillId="0" borderId="0" xfId="0" applyNumberFormat="1" applyFont="1" applyBorder="1" applyAlignment="1">
      <alignment horizontal="center"/>
    </xf>
    <xf numFmtId="165" fontId="0" fillId="0" borderId="1" xfId="0" applyNumberFormat="1" applyBorder="1"/>
    <xf numFmtId="164" fontId="0" fillId="0" borderId="0" xfId="0" applyNumberFormat="1" applyBorder="1" applyAlignment="1">
      <alignment horizontal="center"/>
    </xf>
    <xf numFmtId="4" fontId="0" fillId="0" borderId="0" xfId="0" applyNumberFormat="1" applyBorder="1"/>
    <xf numFmtId="164" fontId="0" fillId="0" borderId="0" xfId="0" applyNumberFormat="1" applyBorder="1"/>
    <xf numFmtId="4" fontId="2" fillId="0" borderId="3" xfId="0" applyNumberFormat="1" applyFont="1" applyBorder="1" applyAlignment="1">
      <alignment horizontal="center"/>
    </xf>
    <xf numFmtId="4" fontId="0" fillId="0" borderId="3" xfId="0" applyNumberForma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0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4" fontId="2" fillId="0" borderId="0" xfId="0" applyNumberFormat="1" applyFont="1" applyBorder="1"/>
    <xf numFmtId="0" fontId="2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0" fillId="0" borderId="0" xfId="0" applyAlignment="1">
      <alignment horizontal="right"/>
    </xf>
    <xf numFmtId="4" fontId="0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tripinfos">
        <xsd:complexType>
          <xsd:sequence minOccurs="0">
            <xsd:element minOccurs="0" maxOccurs="unbounded" nillable="true" name="tripinfo" form="unqualified">
              <xsd:complexType>
                <xsd:sequence minOccurs="0">
                  <xsd:element minOccurs="0" nillable="true" name="emissions" form="unqualified">
                    <xsd:complexType>
                      <xsd:attribute name="CO_abs" form="unqualified" type="xsd:double"/>
                      <xsd:attribute name="CO2_abs" form="unqualified" type="xsd:double"/>
                      <xsd:attribute name="HC_abs" form="unqualified" type="xsd:double"/>
                      <xsd:attribute name="PMx_abs" form="unqualified" type="xsd:double"/>
                      <xsd:attribute name="NOx_abs" form="unqualified" type="xsd:double"/>
                      <xsd:attribute name="fuel_abs" form="unqualified" type="xsd:double"/>
                      <xsd:attribute name="electricity_abs" form="unqualified" type="xsd:integer"/>
                    </xsd:complexType>
                  </xsd:element>
                </xsd:sequence>
                <xsd:attribute name="id" form="unqualified" type="xsd:string"/>
                <xsd:attribute name="depart" form="unqualified" type="xsd:double"/>
                <xsd:attribute name="departLane" form="unqualified" type="xsd:string"/>
                <xsd:attribute name="departPos" form="unqualified" type="xsd:double"/>
                <xsd:attribute name="departSpeed" form="unqualified" type="xsd:double"/>
                <xsd:attribute name="departDelay" form="unqualified" type="xsd:double"/>
                <xsd:attribute name="arrival" form="unqualified" type="xsd:double"/>
                <xsd:attribute name="arrivalLane" form="unqualified" type="xsd:string"/>
                <xsd:attribute name="arrivalPos" form="unqualified" type="xsd:double"/>
                <xsd:attribute name="arrivalSpeed" form="unqualified" type="xsd:double"/>
                <xsd:attribute name="duration" form="unqualified" type="xsd:double"/>
                <xsd:attribute name="routeLength" form="unqualified" type="xsd:double"/>
                <xsd:attribute name="waitingTime" form="unqualified" type="xsd:double"/>
                <xsd:attribute name="waitingCount" form="unqualified" type="xsd:integer"/>
                <xsd:attribute name="stopTime" form="unqualified" type="xsd:double"/>
                <xsd:attribute name="timeLoss" form="unqualified" type="xsd:double"/>
                <xsd:attribute name="rerouteNo" form="unqualified" type="xsd:integer"/>
                <xsd:attribute name="devices" form="unqualified" type="xsd:string"/>
                <xsd:attribute name="vType" form="unqualified" type="xsd:string"/>
                <xsd:attribute name="speedFactor" form="unqualified" type="xsd:double"/>
                <xsd:attribute name="vaporized" form="unqualified" type="xsd:string"/>
              </xsd:complexType>
            </xsd:element>
          </xsd:sequence>
        </xsd:complexType>
      </xsd:element>
    </xsd:schema>
  </Schema>
  <Map ID="1" Name="tripinfos_Map" RootElement="tripinfo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xmlMaps" Target="xmlMap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1" i="0" baseline="0">
                <a:effectLst/>
              </a:rPr>
              <a:t>PERCENTAGES OF CARBON MONOXIDE (CO) EMISSIONS GUAYAQUIL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22810403539294816"/>
          <c:y val="0.16280512812318573"/>
          <c:w val="0.55508015888561857"/>
          <c:h val="0.73916120872962188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0.13347774113634706"/>
                  <c:y val="3.056711058085231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6.6949897373960676E-2"/>
                  <c:y val="-0.2488804143041670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8.7099659716522601E-2"/>
                  <c:y val="8.597501037141194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5.6669803921742909E-2"/>
                  <c:y val="3.629846230872068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8.0033669476271038E-2"/>
                  <c:y val="2.001889638707943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4.3954976852790643E-2"/>
                  <c:y val="-1.68296502245018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5.0746313762320548E-2"/>
                  <c:y val="-1.709818250252554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'IBARRA-GYE'!$Q$97:$Q$103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'IBARRA-GYE'!$R$97:$R$103</c:f>
              <c:numCache>
                <c:formatCode>0.00%</c:formatCode>
                <c:ptCount val="7"/>
                <c:pt idx="0">
                  <c:v>2.2948954153244536E-3</c:v>
                </c:pt>
                <c:pt idx="1">
                  <c:v>0.80977438239494037</c:v>
                </c:pt>
                <c:pt idx="2">
                  <c:v>8.6862561068986155E-2</c:v>
                </c:pt>
                <c:pt idx="3">
                  <c:v>4.7993693591405179E-2</c:v>
                </c:pt>
                <c:pt idx="4">
                  <c:v>4.6409279141525317E-2</c:v>
                </c:pt>
                <c:pt idx="5">
                  <c:v>1.5294206573139888E-4</c:v>
                </c:pt>
                <c:pt idx="6">
                  <c:v>6.5122463220876163E-3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863596845353174"/>
          <c:y val="0.92953136013152293"/>
          <c:w val="0.52555003718152793"/>
          <c:h val="3.85258746754680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1" i="0" baseline="0">
                <a:effectLst/>
              </a:rPr>
              <a:t>PERCENTAGES OF CARBON MONOXIDE (CO) EMISSIONS IBARRA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22307091640207505"/>
          <c:y val="0.15728931569961446"/>
          <c:w val="0.5538581671958499"/>
          <c:h val="0.73898738208901049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0.10045780541960922"/>
                  <c:y val="8.8013457891037063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0.12992696067358875"/>
                  <c:y val="-8.179008189694100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11465287432574615"/>
                  <c:y val="-8.357629843454400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2.8650409286089126E-2"/>
                  <c:y val="1.5568976112685521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0.11677018490135785"/>
                  <c:y val="0.10550918836526839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11476232550597362"/>
                  <c:y val="2.385437713042749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8.2851225687666334E-3"/>
                  <c:y val="-2.3840892712666951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'IBARRA-GYE'!$Q$6:$Q$12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'IBARRA-GYE'!$R$6:$R$12</c:f>
              <c:numCache>
                <c:formatCode>0.00%</c:formatCode>
                <c:ptCount val="7"/>
                <c:pt idx="0">
                  <c:v>1.0154250372246435E-2</c:v>
                </c:pt>
                <c:pt idx="1">
                  <c:v>0.58920255353671058</c:v>
                </c:pt>
                <c:pt idx="2">
                  <c:v>0.11132695724845881</c:v>
                </c:pt>
                <c:pt idx="3">
                  <c:v>2.5570464953073531E-2</c:v>
                </c:pt>
                <c:pt idx="4">
                  <c:v>0.25375170554750026</c:v>
                </c:pt>
                <c:pt idx="5">
                  <c:v>3.7639110983910798E-4</c:v>
                </c:pt>
                <c:pt idx="6">
                  <c:v>8.8193820860625934E-3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541645187160106"/>
          <c:y val="0.92633969475543765"/>
          <c:w val="0.6351087727102307"/>
          <c:h val="4.1121720367174562E-2"/>
        </c:manualLayout>
      </c:layout>
      <c:overlay val="0"/>
      <c:spPr>
        <a:noFill/>
        <a:ln w="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1" i="0" baseline="0">
                <a:effectLst/>
              </a:rPr>
              <a:t>PERCENTAGES OF CARBON DIOXIDE (CO2) EMISSIONS IBARRA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22206201377646989"/>
          <c:y val="0.11763376143058672"/>
          <c:w val="0.55587586136262168"/>
          <c:h val="0.7393474585136115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5.3350420013008035E-2"/>
                  <c:y val="0.1275738658720439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0.1406821454087443"/>
                  <c:y val="-0.13985727631993758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1.1439142223739441E-2"/>
                  <c:y val="7.9162335164038224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3.4688533428952464E-2"/>
                  <c:y val="-2.241684977474390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0.13160728464018931"/>
                  <c:y val="-3.357844874736391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3.2290683811799621E-2"/>
                  <c:y val="9.3057956469646801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6.5230918820168474E-2"/>
                  <c:y val="0.1242421094050498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'IBARRA-GYE'!$Q$6:$Q$12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'IBARRA-GYE'!$S$6:$S$12</c:f>
              <c:numCache>
                <c:formatCode>0.00%</c:formatCode>
                <c:ptCount val="7"/>
                <c:pt idx="0">
                  <c:v>0.14289117957823799</c:v>
                </c:pt>
                <c:pt idx="1">
                  <c:v>0.43246369917850258</c:v>
                </c:pt>
                <c:pt idx="2">
                  <c:v>4.7779317469497422E-2</c:v>
                </c:pt>
                <c:pt idx="3">
                  <c:v>1.8405669792758417E-2</c:v>
                </c:pt>
                <c:pt idx="4">
                  <c:v>0.18045203286233835</c:v>
                </c:pt>
                <c:pt idx="5">
                  <c:v>7.2448947314581449E-3</c:v>
                </c:pt>
                <c:pt idx="6">
                  <c:v>0.17007725304312551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29816418524396"/>
          <c:y val="0.91997555052684266"/>
          <c:w val="0.65800445026477528"/>
          <c:h val="3.75187092855113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1" i="0" baseline="0">
                <a:effectLst/>
              </a:rPr>
              <a:t>PERCENTAGES OF HYDROCARBON (HC) EMISSIONS IBARRA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22532928087381854"/>
          <c:y val="0.14974587900389605"/>
          <c:w val="0.55499189415405836"/>
          <c:h val="0.73901525614641039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4268796839266681"/>
                  <c:y val="0.1137733356098789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5.9816035056172182E-2"/>
                  <c:y val="-0.2080279251158174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10615268179159873"/>
                  <c:y val="1.515056434254614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1.4821825994167847E-2"/>
                  <c:y val="4.1664231442551138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7.8052670357717416E-2"/>
                  <c:y val="0.1439366541843695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10176764932720933"/>
                  <c:y val="9.6833593442593961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9.9978399667116344E-2"/>
                  <c:y val="6.8759477777237416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'IBARRA-GYE'!$Q$6:$Q$12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'IBARRA-GYE'!$T$6:$T$12</c:f>
              <c:numCache>
                <c:formatCode>0.00%</c:formatCode>
                <c:ptCount val="7"/>
                <c:pt idx="0">
                  <c:v>0.30379623561617985</c:v>
                </c:pt>
                <c:pt idx="1">
                  <c:v>0.43045584497542366</c:v>
                </c:pt>
                <c:pt idx="2">
                  <c:v>6.1764107389340003E-2</c:v>
                </c:pt>
                <c:pt idx="3">
                  <c:v>1.8639230533338925E-2</c:v>
                </c:pt>
                <c:pt idx="4">
                  <c:v>0.18475005186287219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911489167642242"/>
          <c:y val="0.92225608198225484"/>
          <c:w val="0.67416401338090248"/>
          <c:h val="3.73928363772079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1" i="0" baseline="0">
                <a:effectLst/>
              </a:rPr>
              <a:t>PERCENTAGES OF PARTICULATE MATTER (PMx) EMISSIONS IBARRA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22493203086151847"/>
          <c:y val="8.9544133197475562E-2"/>
          <c:w val="0.55579214637732122"/>
          <c:h val="0.73906364143259484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1296152490399115"/>
                  <c:y val="8.540035457387033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6.3082196951392902E-2"/>
                  <c:y val="-0.1260526534759070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6.215760734380682E-2"/>
                  <c:y val="6.6991683004837639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6.1784052655294267E-4"/>
                  <c:y val="1.607285151200999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3.6640203480973035E-2"/>
                  <c:y val="1.3680534642386807E-4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4.9644026320518606E-2"/>
                  <c:y val="-4.055108865371398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0.12229465769435661"/>
                  <c:y val="4.947521298748375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'IBARRA-GYE'!$Q$6:$Q$12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'IBARRA-GYE'!$U$6:$U$12</c:f>
              <c:numCache>
                <c:formatCode>0.00%</c:formatCode>
                <c:ptCount val="7"/>
                <c:pt idx="0">
                  <c:v>0.36849829007356444</c:v>
                </c:pt>
                <c:pt idx="1">
                  <c:v>0.11201723080999118</c:v>
                </c:pt>
                <c:pt idx="2">
                  <c:v>4.4393426009851349E-2</c:v>
                </c:pt>
                <c:pt idx="3">
                  <c:v>4.77428935966026E-3</c:v>
                </c:pt>
                <c:pt idx="4">
                  <c:v>4.7332465508123651E-2</c:v>
                </c:pt>
                <c:pt idx="5">
                  <c:v>1.7339479990592887E-2</c:v>
                </c:pt>
                <c:pt idx="6">
                  <c:v>0.40547288397093711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383643894045417"/>
          <c:y val="0.93136117470190793"/>
          <c:w val="0.55212385047034485"/>
          <c:h val="4.41944933775256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800" b="1" i="0" baseline="0">
                <a:effectLst/>
              </a:rPr>
              <a:t>PERCENTAGES OF NITROGEN OXIDES (NOx) EMISSIONS IBARRA</a:t>
            </a:r>
            <a:endParaRPr lang="es-MX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23958154491734079"/>
          <c:y val="8.3944133087300921E-2"/>
          <c:w val="0.53498629114730878"/>
          <c:h val="0.71094589186486534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1225644629147932"/>
                  <c:y val="0.1205262326433794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7.1613366345844573E-2"/>
                  <c:y val="-1.65291630016213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1.081556002966714E-2"/>
                  <c:y val="3.49721199924845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3.4130971044010826E-2"/>
                  <c:y val="2.178165840331898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8.143222276158657E-2"/>
                  <c:y val="-1.6339649129872228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0.15587910851958764"/>
                  <c:y val="-1.96567341163316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'IBARRA-GYE'!$Q$6:$Q$12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'IBARRA-GYE'!$V$6:$V$12</c:f>
              <c:numCache>
                <c:formatCode>0.00%</c:formatCode>
                <c:ptCount val="7"/>
                <c:pt idx="0">
                  <c:v>0.38843430197993639</c:v>
                </c:pt>
                <c:pt idx="1">
                  <c:v>5.9455605788821864E-2</c:v>
                </c:pt>
                <c:pt idx="2">
                  <c:v>3.4180603826084489E-3</c:v>
                </c:pt>
                <c:pt idx="3">
                  <c:v>2.5298152379431924E-3</c:v>
                </c:pt>
                <c:pt idx="4">
                  <c:v>2.4886156391155403E-2</c:v>
                </c:pt>
                <c:pt idx="5">
                  <c:v>2.1359845173407742E-2</c:v>
                </c:pt>
                <c:pt idx="6">
                  <c:v>0.49982285340755261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498709666565541"/>
          <c:y val="0.91819885424058756"/>
          <c:w val="0.56520871559709684"/>
          <c:h val="4.98354856729733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800" b="1" i="0" baseline="0">
                <a:effectLst/>
              </a:rPr>
              <a:t>PERCENTAGES OF FUEL UTILIZED PER VEHICLE IN A ONE HOUR SIMULATION IBARRA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</c:dPt>
          <c:dLbls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'IBARRA-GYE'!$Q$6:$Q$12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'IBARRA-GYE'!$W$6:$W$12</c:f>
              <c:numCache>
                <c:formatCode>0.00%</c:formatCode>
                <c:ptCount val="7"/>
                <c:pt idx="0">
                  <c:v>0.14223386144757197</c:v>
                </c:pt>
                <c:pt idx="1">
                  <c:v>0.43402928958968023</c:v>
                </c:pt>
                <c:pt idx="2">
                  <c:v>4.7957484931978073E-2</c:v>
                </c:pt>
                <c:pt idx="3">
                  <c:v>1.8472330385043999E-2</c:v>
                </c:pt>
                <c:pt idx="4">
                  <c:v>0.18110561264568428</c:v>
                </c:pt>
                <c:pt idx="5">
                  <c:v>7.1709858908230598E-3</c:v>
                </c:pt>
                <c:pt idx="6">
                  <c:v>0.16834200497972146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800" b="1" i="0" baseline="0">
                <a:effectLst/>
              </a:rPr>
              <a:t>PERCENTAGES OF CARBON DIOXIDE (CO2) EMISSIONS GUAYAQUIL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22792081816599824"/>
          <c:y val="0.15314571506643132"/>
          <c:w val="0.54415836366800352"/>
          <c:h val="0.73669784499289459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4.5000086787049948E-2"/>
                  <c:y val="-3.8205425070941398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7.4843460485954125E-2"/>
                  <c:y val="-0.20295217329538304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3.4442108364535873E-2"/>
                  <c:y val="1.071869822880956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4.803852365881741E-2"/>
                  <c:y val="-8.8979791780960588E-4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7.3472024973307418E-2"/>
                  <c:y val="-1.63543863105787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3.5943858124981416E-2"/>
                  <c:y val="-5.966375972232644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6.6918267516853328E-2"/>
                  <c:y val="0.1303590855040516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'IBARRA-GYE'!$Q$97:$Q$103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'IBARRA-GYE'!$S$97:$S$103</c:f>
              <c:numCache>
                <c:formatCode>0.00%</c:formatCode>
                <c:ptCount val="7"/>
                <c:pt idx="0">
                  <c:v>3.582785251635421E-2</c:v>
                </c:pt>
                <c:pt idx="1">
                  <c:v>0.71299300447773784</c:v>
                </c:pt>
                <c:pt idx="2">
                  <c:v>4.5005054459243882E-2</c:v>
                </c:pt>
                <c:pt idx="3">
                  <c:v>3.4485760510956323E-2</c:v>
                </c:pt>
                <c:pt idx="4">
                  <c:v>4.3120571164413327E-2</c:v>
                </c:pt>
                <c:pt idx="5">
                  <c:v>3.2359272573285721E-3</c:v>
                </c:pt>
                <c:pt idx="6">
                  <c:v>0.125331829613963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108641364310227"/>
          <c:y val="0.92442743078119349"/>
          <c:w val="0.53337095589037065"/>
          <c:h val="3.92244673790472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800" b="1" i="0" baseline="0">
                <a:effectLst/>
              </a:rPr>
              <a:t>PERCENTAGES OF HYDROCARBON (HC) EMISSIONS GUAYAQUIL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22911830534457528"/>
          <c:y val="0.16664379698964682"/>
          <c:w val="0.5445951362274406"/>
          <c:h val="0.73655609806115407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4.1431426381436834E-2"/>
                  <c:y val="0.13918028040737174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5.1652523518357897E-2"/>
                  <c:y val="-0.2174269459251984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3.3192056302696706E-2"/>
                  <c:y val="2.715108161006547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3.2055187791791513E-2"/>
                  <c:y val="6.1675749195540088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3.7739418855828863E-2"/>
                  <c:y val="-2.8072402884293506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3.2103686154274962E-3"/>
                  <c:y val="-2.091188187786689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0.10620762316214898"/>
                  <c:y val="1.829418346205692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'IBARRA-GYE'!$Q$97:$Q$103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'IBARRA-GYE'!$T$97:$T$103</c:f>
              <c:numCache>
                <c:formatCode>0.00%</c:formatCode>
                <c:ptCount val="7"/>
                <c:pt idx="0">
                  <c:v>8.3327603601705089E-2</c:v>
                </c:pt>
                <c:pt idx="1">
                  <c:v>0.76506859676486338</c:v>
                </c:pt>
                <c:pt idx="2">
                  <c:v>6.3212620104283662E-2</c:v>
                </c:pt>
                <c:pt idx="3">
                  <c:v>4.4203217301296602E-2</c:v>
                </c:pt>
                <c:pt idx="4">
                  <c:v>4.4187962227851089E-2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914676329175666"/>
          <c:y val="0.92434987288480619"/>
          <c:w val="0.5316178663507769"/>
          <c:h val="3.92647222917527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1" i="0" baseline="0">
                <a:effectLst/>
              </a:rPr>
              <a:t>PERCENTAGES OF PARTICULATE MATTER (PMx) EMISSIONS GUAYAQUIL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22607960057233642"/>
          <c:y val="9.3798024446511655E-2"/>
          <c:w val="0.5478407988553271"/>
          <c:h val="0.73688680641717919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5.795534361992806E-2"/>
                  <c:y val="0.129975477357543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9.4177975143852441E-2"/>
                  <c:y val="-2.987524600896894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3.1311866765590016E-2"/>
                  <c:y val="-2.445523655255466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5.5107623987400902E-3"/>
                  <c:y val="9.0777862151711821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4.3820262919564451E-2"/>
                  <c:y val="-2.2380821149590173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116429911713728"/>
                  <c:y val="-2.625918067962616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0.14658725734996295"/>
                  <c:y val="2.10741937439790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'IBARRA-GYE'!$Q$97:$Q$103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'IBARRA-GYE'!$U$97:$U$103</c:f>
              <c:numCache>
                <c:formatCode>0.00%</c:formatCode>
                <c:ptCount val="7"/>
                <c:pt idx="0">
                  <c:v>0.13465187843103008</c:v>
                </c:pt>
                <c:pt idx="1">
                  <c:v>0.29352608808529035</c:v>
                </c:pt>
                <c:pt idx="2">
                  <c:v>6.0420216162031665E-2</c:v>
                </c:pt>
                <c:pt idx="3">
                  <c:v>1.4842054584461917E-2</c:v>
                </c:pt>
                <c:pt idx="4">
                  <c:v>1.7706579586338853E-2</c:v>
                </c:pt>
                <c:pt idx="5">
                  <c:v>1.0448557645300579E-2</c:v>
                </c:pt>
                <c:pt idx="6">
                  <c:v>0.46840462550554834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413307962763687"/>
          <c:y val="0.92453054129154699"/>
          <c:w val="0.54179154186602518"/>
          <c:h val="3.91709498806797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1" i="0" baseline="0">
                <a:effectLst/>
              </a:rPr>
              <a:t>PERCENTAGES OF NITROGEN OXIDES (NOx) EMISSIONS GUAYAQUIL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22583618332335798"/>
          <c:y val="9.7618905427882333E-2"/>
          <c:w val="0.54832763335328405"/>
          <c:h val="0.73688684599701815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6.9631124137318742E-2"/>
                  <c:y val="0.12441558162966668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0.11757977224216488"/>
                  <c:y val="2.1670459726763958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5.0658873516187156E-2"/>
                  <c:y val="-6.195355747145197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8.4504587539011175E-2"/>
                  <c:y val="1.6098905223298975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4.9343398789543857E-2"/>
                  <c:y val="4.920936805253325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2.573123190200843E-2"/>
                  <c:y val="6.322573502212870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0.13491147683257221"/>
                  <c:y val="-8.456382508568040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'IBARRA-GYE'!$Q$97:$Q$103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'IBARRA-GYE'!$V$97:$V$103</c:f>
              <c:numCache>
                <c:formatCode>0.00%</c:formatCode>
                <c:ptCount val="7"/>
                <c:pt idx="0">
                  <c:v>0.16182790056870702</c:v>
                </c:pt>
                <c:pt idx="1">
                  <c:v>0.16879126360828375</c:v>
                </c:pt>
                <c:pt idx="2">
                  <c:v>5.5241602009022039E-3</c:v>
                </c:pt>
                <c:pt idx="3">
                  <c:v>8.2934434343050686E-3</c:v>
                </c:pt>
                <c:pt idx="4">
                  <c:v>1.0175463299431559E-2</c:v>
                </c:pt>
                <c:pt idx="5">
                  <c:v>1.5250507626511671E-2</c:v>
                </c:pt>
                <c:pt idx="6">
                  <c:v>0.63013726126185998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668224557983361"/>
          <c:y val="0.91688876246172146"/>
          <c:w val="0.54227289003820045"/>
          <c:h val="3.9170943988235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1" i="0" baseline="0">
                <a:effectLst/>
              </a:rPr>
              <a:t>PERCENTAGES OF FUEL UTILIZED PER VEHICLE IN A ONE HOUR SIMULATION GUAYAQUIL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4.545871239124713E-2"/>
                  <c:y val="7.6577713442536402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8.2136817557852182E-2"/>
                  <c:y val="-0.16036512316810739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3.792514156719707E-2"/>
                  <c:y val="2.995382878717003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6.4740429931395296E-2"/>
                  <c:y val="1.166417967131379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9.6452322626638221E-2"/>
                  <c:y val="-7.6264695690927585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2.586428356412597E-2"/>
                  <c:y val="-2.591633757848156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4.9845075920153949E-2"/>
                  <c:y val="0.1267122125736384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'IBARRA-GYE'!$Q$97:$Q$103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'IBARRA-GYE'!$W$97:$W$103</c:f>
              <c:numCache>
                <c:formatCode>0.00%</c:formatCode>
                <c:ptCount val="7"/>
                <c:pt idx="0">
                  <c:v>3.5612651748660788E-2</c:v>
                </c:pt>
                <c:pt idx="1">
                  <c:v>0.71445919731794816</c:v>
                </c:pt>
                <c:pt idx="2">
                  <c:v>4.5102539281242679E-2</c:v>
                </c:pt>
                <c:pt idx="3">
                  <c:v>3.4557063575841672E-2</c:v>
                </c:pt>
                <c:pt idx="4">
                  <c:v>4.3209114624568265E-2</c:v>
                </c:pt>
                <c:pt idx="5">
                  <c:v>3.197981249664643E-3</c:v>
                </c:pt>
                <c:pt idx="6">
                  <c:v>0.12386145220207384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EMISSION TOTALS (CO, CO2, HC, PMx, NOx, FUEL) IBARRA LOG (X+1) TRANSFORM 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'IBARRA-GYE'!$M$56:$M$63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'IBARRA-GYE'!$N$56:$N$63</c:f>
              <c:numCache>
                <c:formatCode>#,##0.00</c:formatCode>
                <c:ptCount val="8"/>
                <c:pt idx="0">
                  <c:v>5.1990861702718236</c:v>
                </c:pt>
                <c:pt idx="1">
                  <c:v>3.2060016365183812</c:v>
                </c:pt>
                <c:pt idx="2">
                  <c:v>4.969352705151004</c:v>
                </c:pt>
                <c:pt idx="3">
                  <c:v>4.2457084289188778</c:v>
                </c:pt>
                <c:pt idx="4">
                  <c:v>3.6069294255772375</c:v>
                </c:pt>
                <c:pt idx="5">
                  <c:v>4.6035032157195337</c:v>
                </c:pt>
                <c:pt idx="6">
                  <c:v>1.7819577891519411</c:v>
                </c:pt>
                <c:pt idx="7">
                  <c:v>3.1448328308012976</c:v>
                </c:pt>
              </c:numCache>
            </c:numRef>
          </c:val>
        </c:ser>
        <c:ser>
          <c:idx val="1"/>
          <c:order val="1"/>
          <c:tx>
            <c:v>CO2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'IBARRA-GYE'!$M$56:$M$63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'IBARRA-GYE'!$O$56:$O$63</c:f>
              <c:numCache>
                <c:formatCode>#,##0.00</c:formatCode>
                <c:ptCount val="8"/>
                <c:pt idx="0">
                  <c:v>6.7202923410527973</c:v>
                </c:pt>
                <c:pt idx="1">
                  <c:v>5.8752982584812603</c:v>
                </c:pt>
                <c:pt idx="2">
                  <c:v>6.3562421084134266</c:v>
                </c:pt>
                <c:pt idx="3">
                  <c:v>5.3995339307074008</c:v>
                </c:pt>
                <c:pt idx="4">
                  <c:v>4.9852483776662559</c:v>
                </c:pt>
                <c:pt idx="5">
                  <c:v>5.976654495553805</c:v>
                </c:pt>
                <c:pt idx="6">
                  <c:v>4.5803357523272856</c:v>
                </c:pt>
                <c:pt idx="7">
                  <c:v>5.9509389774353432</c:v>
                </c:pt>
              </c:numCache>
            </c:numRef>
          </c:val>
        </c:ser>
        <c:ser>
          <c:idx val="2"/>
          <c:order val="2"/>
          <c:tx>
            <c:v>HC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'IBARRA-GYE'!$M$56:$M$63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'IBARRA-GYE'!$P$56:$P$63</c:f>
              <c:numCache>
                <c:formatCode>#,##0.00</c:formatCode>
                <c:ptCount val="8"/>
                <c:pt idx="0">
                  <c:v>3.0456815519284808</c:v>
                </c:pt>
                <c:pt idx="1">
                  <c:v>2.5291589115204802</c:v>
                </c:pt>
                <c:pt idx="2">
                  <c:v>2.6801271046889328</c:v>
                </c:pt>
                <c:pt idx="3">
                  <c:v>1.842316011721677</c:v>
                </c:pt>
                <c:pt idx="4">
                  <c:v>1.3362194232523417</c:v>
                </c:pt>
                <c:pt idx="5">
                  <c:v>2.3139877827554418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3"/>
          <c:order val="3"/>
          <c:tx>
            <c:v>PMx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'IBARRA-GYE'!$M$56:$M$63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'IBARRA-GYE'!$Q$56:$Q$63</c:f>
              <c:numCache>
                <c:formatCode>#,##0.00</c:formatCode>
                <c:ptCount val="8"/>
                <c:pt idx="0">
                  <c:v>2.6528049260595594</c:v>
                </c:pt>
                <c:pt idx="1">
                  <c:v>2.2208927148858479</c:v>
                </c:pt>
                <c:pt idx="2">
                  <c:v>1.7096807422011817</c:v>
                </c:pt>
                <c:pt idx="3">
                  <c:v>1.3204352038635825</c:v>
                </c:pt>
                <c:pt idx="4">
                  <c:v>0.49715649454547628</c:v>
                </c:pt>
                <c:pt idx="5">
                  <c:v>1.3469843275534907</c:v>
                </c:pt>
                <c:pt idx="6">
                  <c:v>0.94340087098059988</c:v>
                </c:pt>
                <c:pt idx="7">
                  <c:v>2.2621808481890624</c:v>
                </c:pt>
              </c:numCache>
            </c:numRef>
          </c:val>
        </c:ser>
        <c:ser>
          <c:idx val="4"/>
          <c:order val="4"/>
          <c:tx>
            <c:v>NOx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'IBARRA-GYE'!$M$56:$M$63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'IBARRA-GYE'!$R$56:$R$63</c:f>
              <c:numCache>
                <c:formatCode>#,##0.00</c:formatCode>
                <c:ptCount val="8"/>
                <c:pt idx="0">
                  <c:v>4.226079010200384</c:v>
                </c:pt>
                <c:pt idx="1">
                  <c:v>3.815437211550107</c:v>
                </c:pt>
                <c:pt idx="2">
                  <c:v>3.0006798445949103</c:v>
                </c:pt>
                <c:pt idx="3">
                  <c:v>1.7673181348036988</c:v>
                </c:pt>
                <c:pt idx="4">
                  <c:v>1.6392250379124562</c:v>
                </c:pt>
                <c:pt idx="5">
                  <c:v>2.6230467812258262</c:v>
                </c:pt>
                <c:pt idx="6">
                  <c:v>2.5568578110924496</c:v>
                </c:pt>
                <c:pt idx="7">
                  <c:v>3.9249209423070024</c:v>
                </c:pt>
              </c:numCache>
            </c:numRef>
          </c:val>
        </c:ser>
        <c:ser>
          <c:idx val="5"/>
          <c:order val="5"/>
          <c:tx>
            <c:v>Fuel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'IBARRA-GYE'!$M$56:$M$63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'IBARRA-GYE'!$S$56:$S$63</c:f>
              <c:numCache>
                <c:formatCode>#,##0.00</c:formatCode>
                <c:ptCount val="8"/>
                <c:pt idx="0">
                  <c:v>2.7746794194144573</c:v>
                </c:pt>
                <c:pt idx="1">
                  <c:v>1.932060462148377</c:v>
                </c:pt>
                <c:pt idx="2">
                  <c:v>2.4131488532398016</c:v>
                </c:pt>
                <c:pt idx="3">
                  <c:v>1.4697840589753521</c:v>
                </c:pt>
                <c:pt idx="4">
                  <c:v>1.078336314078421</c:v>
                </c:pt>
                <c:pt idx="5">
                  <c:v>2.0358980022115656</c:v>
                </c:pt>
                <c:pt idx="6">
                  <c:v>0.72108167035330151</c:v>
                </c:pt>
                <c:pt idx="7">
                  <c:v>2.0044616388537828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0954272"/>
        <c:axId val="1969150256"/>
      </c:barChart>
      <c:catAx>
        <c:axId val="17909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9150256"/>
        <c:crosses val="autoZero"/>
        <c:auto val="1"/>
        <c:lblAlgn val="ctr"/>
        <c:lblOffset val="100"/>
        <c:noMultiLvlLbl val="0"/>
      </c:catAx>
      <c:valAx>
        <c:axId val="196915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9095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EMISSION AVERAGES (CO, CO2, HC, PMx, NOx) IBARRA LOG (X+1) TRANSFORM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'IBARRA-GYE'!$M$67:$M$74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'IBARRA-GYE'!$N$67:$N$74</c:f>
              <c:numCache>
                <c:formatCode>#,##0.00</c:formatCode>
                <c:ptCount val="8"/>
                <c:pt idx="0">
                  <c:v>1.6107399458362204</c:v>
                </c:pt>
                <c:pt idx="1">
                  <c:v>1.1104518584265879</c:v>
                </c:pt>
                <c:pt idx="2">
                  <c:v>1.5686074817538953</c:v>
                </c:pt>
                <c:pt idx="3">
                  <c:v>1.8162032911423469</c:v>
                </c:pt>
                <c:pt idx="4">
                  <c:v>1.7878833987226685</c:v>
                </c:pt>
                <c:pt idx="5">
                  <c:v>1.7376108508260819</c:v>
                </c:pt>
                <c:pt idx="6">
                  <c:v>1.0382770159445838</c:v>
                </c:pt>
                <c:pt idx="7">
                  <c:v>0.99743986761771974</c:v>
                </c:pt>
              </c:numCache>
            </c:numRef>
          </c:val>
        </c:ser>
        <c:ser>
          <c:idx val="1"/>
          <c:order val="1"/>
          <c:tx>
            <c:v>CO2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'IBARRA-GYE'!$M$67:$M$74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'IBARRA-GYE'!$O$67:$O$74</c:f>
              <c:numCache>
                <c:formatCode>#,##0.00</c:formatCode>
                <c:ptCount val="8"/>
                <c:pt idx="0">
                  <c:v>3.1215021260005362</c:v>
                </c:pt>
                <c:pt idx="1">
                  <c:v>3.7450420346787756</c:v>
                </c:pt>
                <c:pt idx="2">
                  <c:v>2.9441076205858163</c:v>
                </c:pt>
                <c:pt idx="3">
                  <c:v>2.9638418100716444</c:v>
                </c:pt>
                <c:pt idx="4">
                  <c:v>3.1594700114419227</c:v>
                </c:pt>
                <c:pt idx="5">
                  <c:v>3.1030950971388855</c:v>
                </c:pt>
                <c:pt idx="6">
                  <c:v>3.8022415695989178</c:v>
                </c:pt>
                <c:pt idx="7">
                  <c:v>3.7578897388139767</c:v>
                </c:pt>
              </c:numCache>
            </c:numRef>
          </c:val>
        </c:ser>
        <c:ser>
          <c:idx val="2"/>
          <c:order val="2"/>
          <c:tx>
            <c:v>HC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'IBARRA-GYE'!$M$67:$M$74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'IBARRA-GYE'!$P$67:$P$74</c:f>
              <c:numCache>
                <c:formatCode>#,##0.00</c:formatCode>
                <c:ptCount val="8"/>
                <c:pt idx="0">
                  <c:v>0.10699443974185481</c:v>
                </c:pt>
                <c:pt idx="1">
                  <c:v>0.54378169175079727</c:v>
                </c:pt>
                <c:pt idx="2">
                  <c:v>7.3627666142780088E-2</c:v>
                </c:pt>
                <c:pt idx="3">
                  <c:v>9.7295486709850568E-2</c:v>
                </c:pt>
                <c:pt idx="4">
                  <c:v>0.11686534192776821</c:v>
                </c:pt>
                <c:pt idx="5">
                  <c:v>0.10521736631409104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3"/>
          <c:order val="3"/>
          <c:tx>
            <c:v>PMx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'IBARRA-GYE'!$M$67:$M$74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'IBARRA-GYE'!$Q$67:$Q$74</c:f>
              <c:numCache>
                <c:formatCode>#,##0.00</c:formatCode>
                <c:ptCount val="8"/>
                <c:pt idx="0">
                  <c:v>4.6458712947120728E-2</c:v>
                </c:pt>
                <c:pt idx="1">
                  <c:v>0.347221821580528</c:v>
                </c:pt>
                <c:pt idx="2">
                  <c:v>8.3578170013587864E-3</c:v>
                </c:pt>
                <c:pt idx="3">
                  <c:v>3.057734685525727E-2</c:v>
                </c:pt>
                <c:pt idx="4">
                  <c:v>1.3664877329556041E-2</c:v>
                </c:pt>
                <c:pt idx="5">
                  <c:v>1.2155912149766518E-2</c:v>
                </c:pt>
                <c:pt idx="6">
                  <c:v>0.36103830316174207</c:v>
                </c:pt>
                <c:pt idx="7">
                  <c:v>0.33564580859185922</c:v>
                </c:pt>
              </c:numCache>
            </c:numRef>
          </c:val>
        </c:ser>
        <c:ser>
          <c:idx val="4"/>
          <c:order val="4"/>
          <c:tx>
            <c:v>NOx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'IBARRA-GYE'!$M$67:$M$74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'IBARRA-GYE'!$R$67:$R$74</c:f>
              <c:numCache>
                <c:formatCode>#,##0.00</c:formatCode>
                <c:ptCount val="8"/>
                <c:pt idx="0">
                  <c:v>0.71898239612686543</c:v>
                </c:pt>
                <c:pt idx="1">
                  <c:v>1.6939147191823394</c:v>
                </c:pt>
                <c:pt idx="2">
                  <c:v>0.14205038237988599</c:v>
                </c:pt>
                <c:pt idx="3">
                  <c:v>8.3037543497518726E-2</c:v>
                </c:pt>
                <c:pt idx="4">
                  <c:v>0.21363176227835753</c:v>
                </c:pt>
                <c:pt idx="5">
                  <c:v>0.19309638657890704</c:v>
                </c:pt>
                <c:pt idx="6">
                  <c:v>1.7846893222019657</c:v>
                </c:pt>
                <c:pt idx="7">
                  <c:v>1.7397254546302767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9150800"/>
        <c:axId val="1969147536"/>
      </c:barChart>
      <c:catAx>
        <c:axId val="196915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9147536"/>
        <c:crosses val="autoZero"/>
        <c:auto val="1"/>
        <c:lblAlgn val="ctr"/>
        <c:lblOffset val="100"/>
        <c:noMultiLvlLbl val="0"/>
      </c:catAx>
      <c:valAx>
        <c:axId val="196914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915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EMISSION TOTALS (CO, CO2, HC, PMx, NOx, FUEL) GUAYAQUIL LOG (X+1) TRANSFORM 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'IBARRA-GYE'!$M$141:$M$148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'IBARRA-GYE'!$N$141:$N$148</c:f>
              <c:numCache>
                <c:formatCode>#,##0.00</c:formatCode>
                <c:ptCount val="8"/>
                <c:pt idx="0">
                  <c:v>5.2196442326182426</c:v>
                </c:pt>
                <c:pt idx="1">
                  <c:v>2.5815442624380656</c:v>
                </c:pt>
                <c:pt idx="2">
                  <c:v>5.1280088813917803</c:v>
                </c:pt>
                <c:pt idx="3">
                  <c:v>4.1585043941352726</c:v>
                </c:pt>
                <c:pt idx="4">
                  <c:v>3.9008803552211839</c:v>
                </c:pt>
                <c:pt idx="5">
                  <c:v>3.8863028662649648</c:v>
                </c:pt>
                <c:pt idx="6">
                  <c:v>1.4209639892752277</c:v>
                </c:pt>
                <c:pt idx="7">
                  <c:v>3.0337744186675581</c:v>
                </c:pt>
              </c:numCache>
            </c:numRef>
          </c:val>
        </c:ser>
        <c:ser>
          <c:idx val="1"/>
          <c:order val="1"/>
          <c:tx>
            <c:v>CO2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'IBARRA-GYE'!$M$141:$M$148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'IBARRA-GYE'!$O$141:$O$148</c:f>
              <c:numCache>
                <c:formatCode>#,##0.00</c:formatCode>
                <c:ptCount val="8"/>
                <c:pt idx="0">
                  <c:v>6.7577772384941976</c:v>
                </c:pt>
                <c:pt idx="1">
                  <c:v>5.3120000577429947</c:v>
                </c:pt>
                <c:pt idx="2">
                  <c:v>6.6108625378280452</c:v>
                </c:pt>
                <c:pt idx="3">
                  <c:v>5.4110401397622656</c:v>
                </c:pt>
                <c:pt idx="4">
                  <c:v>5.2954191702317539</c:v>
                </c:pt>
                <c:pt idx="5">
                  <c:v>5.3924634266357225</c:v>
                </c:pt>
                <c:pt idx="6">
                  <c:v>4.2677993549846418</c:v>
                </c:pt>
                <c:pt idx="7">
                  <c:v>5.8558391475154377</c:v>
                </c:pt>
              </c:numCache>
            </c:numRef>
          </c:val>
        </c:ser>
        <c:ser>
          <c:idx val="2"/>
          <c:order val="2"/>
          <c:tx>
            <c:v>HC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'IBARRA-GYE'!$M$141:$M$148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'IBARRA-GYE'!$P$141:$P$148</c:f>
              <c:numCache>
                <c:formatCode>#,##0.00</c:formatCode>
                <c:ptCount val="8"/>
                <c:pt idx="0">
                  <c:v>2.9666438833461681</c:v>
                </c:pt>
                <c:pt idx="1">
                  <c:v>1.892561376027077</c:v>
                </c:pt>
                <c:pt idx="2">
                  <c:v>2.850488241802533</c:v>
                </c:pt>
                <c:pt idx="3">
                  <c:v>1.7743425386832288</c:v>
                </c:pt>
                <c:pt idx="4">
                  <c:v>1.6221215221354466</c:v>
                </c:pt>
                <c:pt idx="5">
                  <c:v>1.6219751949839034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3"/>
          <c:order val="3"/>
          <c:tx>
            <c:v>PMx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'IBARRA-GYE'!$M$141:$M$148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'IBARRA-GYE'!$Q$141:$Q$148</c:f>
              <c:numCache>
                <c:formatCode>#,##0.00</c:formatCode>
                <c:ptCount val="8"/>
                <c:pt idx="0">
                  <c:v>2.4711633999434168</c:v>
                </c:pt>
                <c:pt idx="1">
                  <c:v>1.6097067590308545</c:v>
                </c:pt>
                <c:pt idx="2">
                  <c:v>1.9423282220395546</c:v>
                </c:pt>
                <c:pt idx="3">
                  <c:v>1.2745891725501171</c:v>
                </c:pt>
                <c:pt idx="4">
                  <c:v>0.73054878535915968</c:v>
                </c:pt>
                <c:pt idx="5">
                  <c:v>0.79392251886261089</c:v>
                </c:pt>
                <c:pt idx="6">
                  <c:v>0.61081031882195025</c:v>
                </c:pt>
                <c:pt idx="7">
                  <c:v>2.1434470282690437</c:v>
                </c:pt>
              </c:numCache>
            </c:numRef>
          </c:val>
        </c:ser>
        <c:ser>
          <c:idx val="4"/>
          <c:order val="4"/>
          <c:tx>
            <c:v>NOx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'IBARRA-GYE'!$M$141:$M$148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'IBARRA-GYE'!$R$141:$R$148</c:f>
              <c:numCache>
                <c:formatCode>#,##0.00</c:formatCode>
                <c:ptCount val="8"/>
                <c:pt idx="0">
                  <c:v>4.0184265299006929</c:v>
                </c:pt>
                <c:pt idx="1">
                  <c:v>3.2276954708188668</c:v>
                </c:pt>
                <c:pt idx="2">
                  <c:v>3.245981428991489</c:v>
                </c:pt>
                <c:pt idx="3">
                  <c:v>1.7681223983671157</c:v>
                </c:pt>
                <c:pt idx="4">
                  <c:v>1.9421105502124523</c:v>
                </c:pt>
                <c:pt idx="5">
                  <c:v>2.030011093453564</c:v>
                </c:pt>
                <c:pt idx="6">
                  <c:v>2.2043903607397248</c:v>
                </c:pt>
                <c:pt idx="7">
                  <c:v>3.8178861225143508</c:v>
                </c:pt>
              </c:numCache>
            </c:numRef>
          </c:val>
        </c:ser>
        <c:ser>
          <c:idx val="5"/>
          <c:order val="5"/>
          <c:tx>
            <c:v>Fuel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'IBARRA-GYE'!$M$141:$M$148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'IBARRA-GYE'!$S$141:$S$148</c:f>
              <c:numCache>
                <c:formatCode>#,##0.00</c:formatCode>
                <c:ptCount val="8"/>
                <c:pt idx="0">
                  <c:v>2.8127748798697594</c:v>
                </c:pt>
                <c:pt idx="1">
                  <c:v>1.3821113020886884</c:v>
                </c:pt>
                <c:pt idx="2">
                  <c:v>2.6670193452533217</c:v>
                </c:pt>
                <c:pt idx="3">
                  <c:v>1.4809005220702076</c:v>
                </c:pt>
                <c:pt idx="4">
                  <c:v>1.3695938123624507</c:v>
                </c:pt>
                <c:pt idx="5">
                  <c:v>1.4629033048727373</c:v>
                </c:pt>
                <c:pt idx="6">
                  <c:v>0.48782070538296207</c:v>
                </c:pt>
                <c:pt idx="7">
                  <c:v>1.9104131584040656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9154064"/>
        <c:axId val="1969151344"/>
      </c:barChart>
      <c:catAx>
        <c:axId val="196915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9151344"/>
        <c:crosses val="autoZero"/>
        <c:auto val="1"/>
        <c:lblAlgn val="ctr"/>
        <c:lblOffset val="100"/>
        <c:noMultiLvlLbl val="0"/>
      </c:catAx>
      <c:valAx>
        <c:axId val="196915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915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EMISSION AVERAGES (CO, CO2, HC, PMx, NOx) GUAYAQUIL LOG (X+1) TRANSFORM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'IBARRA-GYE'!$M$151:$M$158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'IBARRA-GYE'!$N$151:$N$158</c:f>
              <c:numCache>
                <c:formatCode>#,##0.00</c:formatCode>
                <c:ptCount val="8"/>
                <c:pt idx="0">
                  <c:v>1.7621322311330947</c:v>
                </c:pt>
                <c:pt idx="1">
                  <c:v>1.1640804635725004</c:v>
                </c:pt>
                <c:pt idx="2">
                  <c:v>1.7613962565629273</c:v>
                </c:pt>
                <c:pt idx="3">
                  <c:v>1.8655802605663361</c:v>
                </c:pt>
                <c:pt idx="4">
                  <c:v>1.9467221412739082</c:v>
                </c:pt>
                <c:pt idx="5">
                  <c:v>1.7101046385705334</c:v>
                </c:pt>
                <c:pt idx="6">
                  <c:v>0.97560224463801348</c:v>
                </c:pt>
                <c:pt idx="7">
                  <c:v>1.1767947268052363</c:v>
                </c:pt>
              </c:numCache>
            </c:numRef>
          </c:val>
        </c:ser>
        <c:ser>
          <c:idx val="1"/>
          <c:order val="1"/>
          <c:tx>
            <c:v>CO2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'IBARRA-GYE'!$M$151:$M$158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'IBARRA-GYE'!$O$151:$O$158</c:f>
              <c:numCache>
                <c:formatCode>#,##0.00</c:formatCode>
                <c:ptCount val="8"/>
                <c:pt idx="0">
                  <c:v>3.2929131752650314</c:v>
                </c:pt>
                <c:pt idx="1">
                  <c:v>3.8648991899828755</c:v>
                </c:pt>
                <c:pt idx="2">
                  <c:v>3.2369159378629724</c:v>
                </c:pt>
                <c:pt idx="3">
                  <c:v>3.1125206760293151</c:v>
                </c:pt>
                <c:pt idx="4">
                  <c:v>3.3365757065697359</c:v>
                </c:pt>
                <c:pt idx="5">
                  <c:v>3.2080393154201849</c:v>
                </c:pt>
                <c:pt idx="6">
                  <c:v>3.7907249806868899</c:v>
                </c:pt>
                <c:pt idx="7">
                  <c:v>3.969394420004893</c:v>
                </c:pt>
              </c:numCache>
            </c:numRef>
          </c:val>
        </c:ser>
        <c:ser>
          <c:idx val="2"/>
          <c:order val="2"/>
          <c:tx>
            <c:v>HC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'IBARRA-GYE'!$M$151:$M$158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'IBARRA-GYE'!$P$151:$P$158</c:f>
              <c:numCache>
                <c:formatCode>#,##0.00</c:formatCode>
                <c:ptCount val="8"/>
                <c:pt idx="0">
                  <c:v>0.11959302383556929</c:v>
                </c:pt>
                <c:pt idx="1">
                  <c:v>0.57437806154223403</c:v>
                </c:pt>
                <c:pt idx="2">
                  <c:v>0.11361043888796857</c:v>
                </c:pt>
                <c:pt idx="3">
                  <c:v>0.1118838586889115</c:v>
                </c:pt>
                <c:pt idx="4">
                  <c:v>0.16117402109347842</c:v>
                </c:pt>
                <c:pt idx="5">
                  <c:v>0.10283478086163562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3"/>
          <c:order val="3"/>
          <c:tx>
            <c:v>PMx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'IBARRA-GYE'!$M$151:$M$158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'IBARRA-GYE'!$Q$151:$Q$158</c:f>
              <c:numCache>
                <c:formatCode>#,##0.00</c:formatCode>
                <c:ptCount val="8"/>
                <c:pt idx="0">
                  <c:v>4.1813618822929464E-2</c:v>
                </c:pt>
                <c:pt idx="1">
                  <c:v>0.38349818347246689</c:v>
                </c:pt>
                <c:pt idx="2">
                  <c:v>1.5599226743460183E-2</c:v>
                </c:pt>
                <c:pt idx="3">
                  <c:v>3.7243620996833447E-2</c:v>
                </c:pt>
                <c:pt idx="4">
                  <c:v>2.0402758873101282E-2</c:v>
                </c:pt>
                <c:pt idx="5">
                  <c:v>1.4575144623493706E-2</c:v>
                </c:pt>
                <c:pt idx="6">
                  <c:v>0.30688309268197134</c:v>
                </c:pt>
                <c:pt idx="7">
                  <c:v>0.44622722433038214</c:v>
                </c:pt>
              </c:numCache>
            </c:numRef>
          </c:val>
        </c:ser>
        <c:ser>
          <c:idx val="4"/>
          <c:order val="4"/>
          <c:tx>
            <c:v>NOx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'IBARRA-GYE'!$M$151:$M$158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'IBARRA-GYE'!$R$151:$R$158</c:f>
              <c:numCache>
                <c:formatCode>#,##0.00</c:formatCode>
                <c:ptCount val="8"/>
                <c:pt idx="0">
                  <c:v>0.6604095157180182</c:v>
                </c:pt>
                <c:pt idx="1">
                  <c:v>1.7874240378465633</c:v>
                </c:pt>
                <c:pt idx="2">
                  <c:v>0.24153098388714783</c:v>
                </c:pt>
                <c:pt idx="3">
                  <c:v>0.11045491965206314</c:v>
                </c:pt>
                <c:pt idx="4">
                  <c:v>0.29020749487707015</c:v>
                </c:pt>
                <c:pt idx="5">
                  <c:v>0.22886760445985593</c:v>
                </c:pt>
                <c:pt idx="6">
                  <c:v>1.7326608009317657</c:v>
                </c:pt>
                <c:pt idx="7">
                  <c:v>1.9363866981091329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9152976"/>
        <c:axId val="1969151888"/>
      </c:barChart>
      <c:catAx>
        <c:axId val="196915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9151888"/>
        <c:crosses val="autoZero"/>
        <c:auto val="1"/>
        <c:lblAlgn val="ctr"/>
        <c:lblOffset val="100"/>
        <c:noMultiLvlLbl val="0"/>
      </c:catAx>
      <c:valAx>
        <c:axId val="196915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915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EMISSION TOTALS (CO, CO2, HC, PMx, NOx) IBARRA LOG (X+1) TRANSFORM </a:t>
            </a:r>
            <a:endParaRPr lang="es-MX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s-MX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'IBARRA-GYE'!$N$55</c:f>
              <c:strCache>
                <c:ptCount val="1"/>
                <c:pt idx="0">
                  <c:v>CO_abs 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'IBARRA-GYE'!$M$56:$M$63</c15:sqref>
                  </c15:fullRef>
                </c:ext>
              </c:extLst>
              <c:f>'IBARRA-GYE'!$M$57:$M$63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'IBARRA-GYE'!$N$56:$N$63</c15:sqref>
                  </c15:fullRef>
                </c:ext>
              </c:extLst>
              <c:f>'IBARRA-GYE'!$N$57:$N$63</c:f>
              <c:numCache>
                <c:formatCode>#,##0.00</c:formatCode>
                <c:ptCount val="7"/>
                <c:pt idx="0">
                  <c:v>3.2060016365183812</c:v>
                </c:pt>
                <c:pt idx="1">
                  <c:v>4.969352705151004</c:v>
                </c:pt>
                <c:pt idx="2">
                  <c:v>4.2457084289188778</c:v>
                </c:pt>
                <c:pt idx="3">
                  <c:v>3.6069294255772375</c:v>
                </c:pt>
                <c:pt idx="4">
                  <c:v>4.6035032157195337</c:v>
                </c:pt>
                <c:pt idx="5">
                  <c:v>1.7819577891519411</c:v>
                </c:pt>
                <c:pt idx="6">
                  <c:v>3.1448328308012976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'IBARRA-GYE'!$O$55</c:f>
              <c:strCache>
                <c:ptCount val="1"/>
                <c:pt idx="0">
                  <c:v>CO2_abs (g)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'IBARRA-GYE'!$M$56:$M$63</c15:sqref>
                  </c15:fullRef>
                </c:ext>
              </c:extLst>
              <c:f>'IBARRA-GYE'!$M$57:$M$63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'IBARRA-GYE'!$O$56:$O$63</c15:sqref>
                  </c15:fullRef>
                </c:ext>
              </c:extLst>
              <c:f>'IBARRA-GYE'!$O$57:$O$63</c:f>
              <c:numCache>
                <c:formatCode>#,##0.00</c:formatCode>
                <c:ptCount val="7"/>
                <c:pt idx="0">
                  <c:v>5.8752982584812603</c:v>
                </c:pt>
                <c:pt idx="1">
                  <c:v>6.3562421084134266</c:v>
                </c:pt>
                <c:pt idx="2">
                  <c:v>5.3995339307074008</c:v>
                </c:pt>
                <c:pt idx="3">
                  <c:v>4.9852483776662559</c:v>
                </c:pt>
                <c:pt idx="4">
                  <c:v>5.976654495553805</c:v>
                </c:pt>
                <c:pt idx="5">
                  <c:v>4.5803357523272856</c:v>
                </c:pt>
                <c:pt idx="6">
                  <c:v>5.9509389774353432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'IBARRA-GYE'!$P$55</c:f>
              <c:strCache>
                <c:ptCount val="1"/>
                <c:pt idx="0">
                  <c:v>HC_abs (g)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'IBARRA-GYE'!$M$56:$M$63</c15:sqref>
                  </c15:fullRef>
                </c:ext>
              </c:extLst>
              <c:f>'IBARRA-GYE'!$M$57:$M$63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'IBARRA-GYE'!$P$56:$P$63</c15:sqref>
                  </c15:fullRef>
                </c:ext>
              </c:extLst>
              <c:f>'IBARRA-GYE'!$P$57:$P$63</c:f>
              <c:numCache>
                <c:formatCode>#,##0.00</c:formatCode>
                <c:ptCount val="7"/>
                <c:pt idx="0">
                  <c:v>2.5291589115204802</c:v>
                </c:pt>
                <c:pt idx="1">
                  <c:v>2.6801271046889328</c:v>
                </c:pt>
                <c:pt idx="2">
                  <c:v>1.842316011721677</c:v>
                </c:pt>
                <c:pt idx="3">
                  <c:v>1.3362194232523417</c:v>
                </c:pt>
                <c:pt idx="4">
                  <c:v>2.3139877827554418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'IBARRA-GYE'!$Q$55</c:f>
              <c:strCache>
                <c:ptCount val="1"/>
                <c:pt idx="0">
                  <c:v>PMx_abs (g)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'IBARRA-GYE'!$M$56:$M$63</c15:sqref>
                  </c15:fullRef>
                </c:ext>
              </c:extLst>
              <c:f>'IBARRA-GYE'!$M$57:$M$63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'IBARRA-GYE'!$Q$56:$Q$63</c15:sqref>
                  </c15:fullRef>
                </c:ext>
              </c:extLst>
              <c:f>'IBARRA-GYE'!$Q$57:$Q$63</c:f>
              <c:numCache>
                <c:formatCode>#,##0.00</c:formatCode>
                <c:ptCount val="7"/>
                <c:pt idx="0">
                  <c:v>2.2208927148858479</c:v>
                </c:pt>
                <c:pt idx="1">
                  <c:v>1.7096807422011817</c:v>
                </c:pt>
                <c:pt idx="2">
                  <c:v>1.3204352038635825</c:v>
                </c:pt>
                <c:pt idx="3">
                  <c:v>0.49715649454547628</c:v>
                </c:pt>
                <c:pt idx="4">
                  <c:v>1.3469843275534907</c:v>
                </c:pt>
                <c:pt idx="5">
                  <c:v>0.94340087098059988</c:v>
                </c:pt>
                <c:pt idx="6">
                  <c:v>2.2621808481890624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'IBARRA-GYE'!$R$55</c:f>
              <c:strCache>
                <c:ptCount val="1"/>
                <c:pt idx="0">
                  <c:v>NOx_abs (g)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'IBARRA-GYE'!$M$56:$M$63</c15:sqref>
                  </c15:fullRef>
                </c:ext>
              </c:extLst>
              <c:f>'IBARRA-GYE'!$M$57:$M$63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'IBARRA-GYE'!$R$56:$R$63</c15:sqref>
                  </c15:fullRef>
                </c:ext>
              </c:extLst>
              <c:f>'IBARRA-GYE'!$R$57:$R$63</c:f>
              <c:numCache>
                <c:formatCode>#,##0.00</c:formatCode>
                <c:ptCount val="7"/>
                <c:pt idx="0">
                  <c:v>3.815437211550107</c:v>
                </c:pt>
                <c:pt idx="1">
                  <c:v>3.0006798445949103</c:v>
                </c:pt>
                <c:pt idx="2">
                  <c:v>1.7673181348036988</c:v>
                </c:pt>
                <c:pt idx="3">
                  <c:v>1.6392250379124562</c:v>
                </c:pt>
                <c:pt idx="4">
                  <c:v>2.6230467812258262</c:v>
                </c:pt>
                <c:pt idx="5">
                  <c:v>2.5568578110924496</c:v>
                </c:pt>
                <c:pt idx="6">
                  <c:v>3.9249209423070024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157328"/>
        <c:axId val="19691578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'IBARRA-GYE'!$S$55</c15:sqref>
                        </c15:formulaRef>
                      </c:ext>
                    </c:extLst>
                    <c:strCache>
                      <c:ptCount val="1"/>
                      <c:pt idx="0">
                        <c:v>Fuel_abs (Gal)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ullRef>
                          <c15:sqref>'IBARRA-GYE'!$M$56:$M$63</c15:sqref>
                        </c15:fullRef>
                        <c15:formulaRef>
                          <c15:sqref>'IBARRA-GYE'!$M$57:$M$63</c15:sqref>
                        </c15:formulaRef>
                      </c:ext>
                    </c:extLst>
                    <c:strCache>
                      <c:ptCount val="7"/>
                      <c:pt idx="0">
                        <c:v>BUS</c:v>
                      </c:pt>
                      <c:pt idx="1">
                        <c:v>CAR</c:v>
                      </c:pt>
                      <c:pt idx="2">
                        <c:v>MOTO</c:v>
                      </c:pt>
                      <c:pt idx="3">
                        <c:v>OTHER</c:v>
                      </c:pt>
                      <c:pt idx="4">
                        <c:v>TAXI</c:v>
                      </c:pt>
                      <c:pt idx="5">
                        <c:v>TRAILER</c:v>
                      </c:pt>
                      <c:pt idx="6">
                        <c:v>TRUCK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'IBARRA-GYE'!$S$56:$S$63</c15:sqref>
                        </c15:fullRef>
                        <c15:formulaRef>
                          <c15:sqref>'IBARRA-GYE'!$S$57:$S$63</c15:sqref>
                        </c15:formulaRef>
                      </c:ext>
                    </c:extLst>
                    <c:numCache>
                      <c:formatCode>#,##0.00</c:formatCode>
                      <c:ptCount val="7"/>
                      <c:pt idx="0">
                        <c:v>1.932060462148377</c:v>
                      </c:pt>
                      <c:pt idx="1">
                        <c:v>2.4131488532398016</c:v>
                      </c:pt>
                      <c:pt idx="2">
                        <c:v>1.4697840589753521</c:v>
                      </c:pt>
                      <c:pt idx="3">
                        <c:v>1.078336314078421</c:v>
                      </c:pt>
                      <c:pt idx="4">
                        <c:v>2.0358980022115656</c:v>
                      </c:pt>
                      <c:pt idx="5">
                        <c:v>0.72108167035330151</c:v>
                      </c:pt>
                      <c:pt idx="6">
                        <c:v>2.0044616388537828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969157328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9157872"/>
        <c:crosses val="autoZero"/>
        <c:auto val="1"/>
        <c:lblAlgn val="ctr"/>
        <c:lblOffset val="100"/>
        <c:noMultiLvlLbl val="0"/>
      </c:catAx>
      <c:valAx>
        <c:axId val="196915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915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EMISSION TOTALS (CO, CO2, HC, PMx, NOx) GUAYAQUIL LOG (X+1) TRANSFORM 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'IBARRA-GYE'!$N$140</c:f>
              <c:strCache>
                <c:ptCount val="1"/>
                <c:pt idx="0">
                  <c:v>CO_abs 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'IBARRA-GYE'!$M$141:$M$148</c15:sqref>
                  </c15:fullRef>
                </c:ext>
              </c:extLst>
              <c:f>'IBARRA-GYE'!$M$142:$M$148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'IBARRA-GYE'!$N$141:$N$148</c15:sqref>
                  </c15:fullRef>
                </c:ext>
              </c:extLst>
              <c:f>'IBARRA-GYE'!$N$142:$N$148</c:f>
              <c:numCache>
                <c:formatCode>#,##0.00</c:formatCode>
                <c:ptCount val="7"/>
                <c:pt idx="0">
                  <c:v>2.5815442624380656</c:v>
                </c:pt>
                <c:pt idx="1">
                  <c:v>5.1280088813917803</c:v>
                </c:pt>
                <c:pt idx="2">
                  <c:v>4.1585043941352726</c:v>
                </c:pt>
                <c:pt idx="3">
                  <c:v>3.9008803552211839</c:v>
                </c:pt>
                <c:pt idx="4">
                  <c:v>3.8863028662649648</c:v>
                </c:pt>
                <c:pt idx="5">
                  <c:v>1.4209639892752277</c:v>
                </c:pt>
                <c:pt idx="6">
                  <c:v>3.0337744186675581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'IBARRA-GYE'!$O$140</c:f>
              <c:strCache>
                <c:ptCount val="1"/>
                <c:pt idx="0">
                  <c:v>CO2_abs (g)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'IBARRA-GYE'!$M$141:$M$148</c15:sqref>
                  </c15:fullRef>
                </c:ext>
              </c:extLst>
              <c:f>'IBARRA-GYE'!$M$142:$M$148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'IBARRA-GYE'!$O$141:$O$148</c15:sqref>
                  </c15:fullRef>
                </c:ext>
              </c:extLst>
              <c:f>'IBARRA-GYE'!$O$142:$O$148</c:f>
              <c:numCache>
                <c:formatCode>#,##0.00</c:formatCode>
                <c:ptCount val="7"/>
                <c:pt idx="0">
                  <c:v>5.3120000577429947</c:v>
                </c:pt>
                <c:pt idx="1">
                  <c:v>6.6108625378280452</c:v>
                </c:pt>
                <c:pt idx="2">
                  <c:v>5.4110401397622656</c:v>
                </c:pt>
                <c:pt idx="3">
                  <c:v>5.2954191702317539</c:v>
                </c:pt>
                <c:pt idx="4">
                  <c:v>5.3924634266357225</c:v>
                </c:pt>
                <c:pt idx="5">
                  <c:v>4.2677993549846418</c:v>
                </c:pt>
                <c:pt idx="6">
                  <c:v>5.8558391475154377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'IBARRA-GYE'!$P$140</c:f>
              <c:strCache>
                <c:ptCount val="1"/>
                <c:pt idx="0">
                  <c:v>HC_abs (g)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'IBARRA-GYE'!$M$141:$M$148</c15:sqref>
                  </c15:fullRef>
                </c:ext>
              </c:extLst>
              <c:f>'IBARRA-GYE'!$M$142:$M$148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'IBARRA-GYE'!$P$141:$P$148</c15:sqref>
                  </c15:fullRef>
                </c:ext>
              </c:extLst>
              <c:f>'IBARRA-GYE'!$P$142:$P$148</c:f>
              <c:numCache>
                <c:formatCode>#,##0.00</c:formatCode>
                <c:ptCount val="7"/>
                <c:pt idx="0">
                  <c:v>1.892561376027077</c:v>
                </c:pt>
                <c:pt idx="1">
                  <c:v>2.850488241802533</c:v>
                </c:pt>
                <c:pt idx="2">
                  <c:v>1.7743425386832288</c:v>
                </c:pt>
                <c:pt idx="3">
                  <c:v>1.6221215221354466</c:v>
                </c:pt>
                <c:pt idx="4">
                  <c:v>1.6219751949839034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'IBARRA-GYE'!$Q$140</c:f>
              <c:strCache>
                <c:ptCount val="1"/>
                <c:pt idx="0">
                  <c:v>PMx_abs (g)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'IBARRA-GYE'!$M$141:$M$148</c15:sqref>
                  </c15:fullRef>
                </c:ext>
              </c:extLst>
              <c:f>'IBARRA-GYE'!$M$142:$M$148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'IBARRA-GYE'!$Q$141:$Q$148</c15:sqref>
                  </c15:fullRef>
                </c:ext>
              </c:extLst>
              <c:f>'IBARRA-GYE'!$Q$142:$Q$148</c:f>
              <c:numCache>
                <c:formatCode>#,##0.00</c:formatCode>
                <c:ptCount val="7"/>
                <c:pt idx="0">
                  <c:v>1.6097067590308545</c:v>
                </c:pt>
                <c:pt idx="1">
                  <c:v>1.9423282220395546</c:v>
                </c:pt>
                <c:pt idx="2">
                  <c:v>1.2745891725501171</c:v>
                </c:pt>
                <c:pt idx="3">
                  <c:v>0.73054878535915968</c:v>
                </c:pt>
                <c:pt idx="4">
                  <c:v>0.79392251886261089</c:v>
                </c:pt>
                <c:pt idx="5">
                  <c:v>0.61081031882195025</c:v>
                </c:pt>
                <c:pt idx="6">
                  <c:v>2.1434470282690437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'IBARRA-GYE'!$R$140</c:f>
              <c:strCache>
                <c:ptCount val="1"/>
                <c:pt idx="0">
                  <c:v>NOx_abs (g)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'IBARRA-GYE'!$M$141:$M$148</c15:sqref>
                  </c15:fullRef>
                </c:ext>
              </c:extLst>
              <c:f>'IBARRA-GYE'!$M$142:$M$148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'IBARRA-GYE'!$R$141:$R$148</c15:sqref>
                  </c15:fullRef>
                </c:ext>
              </c:extLst>
              <c:f>'IBARRA-GYE'!$R$142:$R$148</c:f>
              <c:numCache>
                <c:formatCode>#,##0.00</c:formatCode>
                <c:ptCount val="7"/>
                <c:pt idx="0">
                  <c:v>3.2276954708188668</c:v>
                </c:pt>
                <c:pt idx="1">
                  <c:v>3.245981428991489</c:v>
                </c:pt>
                <c:pt idx="2">
                  <c:v>1.7681223983671157</c:v>
                </c:pt>
                <c:pt idx="3">
                  <c:v>1.9421105502124523</c:v>
                </c:pt>
                <c:pt idx="4">
                  <c:v>2.030011093453564</c:v>
                </c:pt>
                <c:pt idx="5">
                  <c:v>2.2043903607397248</c:v>
                </c:pt>
                <c:pt idx="6">
                  <c:v>3.8178861225143508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152432"/>
        <c:axId val="196915515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'IBARRA-GYE'!$S$140</c15:sqref>
                        </c15:formulaRef>
                      </c:ext>
                    </c:extLst>
                    <c:strCache>
                      <c:ptCount val="1"/>
                      <c:pt idx="0">
                        <c:v>Fuel_abs (Gal)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ullRef>
                          <c15:sqref>'IBARRA-GYE'!$M$141:$M$148</c15:sqref>
                        </c15:fullRef>
                        <c15:formulaRef>
                          <c15:sqref>'IBARRA-GYE'!$M$142:$M$148</c15:sqref>
                        </c15:formulaRef>
                      </c:ext>
                    </c:extLst>
                    <c:strCache>
                      <c:ptCount val="7"/>
                      <c:pt idx="0">
                        <c:v>BUS</c:v>
                      </c:pt>
                      <c:pt idx="1">
                        <c:v>CAR</c:v>
                      </c:pt>
                      <c:pt idx="2">
                        <c:v>MOTO</c:v>
                      </c:pt>
                      <c:pt idx="3">
                        <c:v>OTHER</c:v>
                      </c:pt>
                      <c:pt idx="4">
                        <c:v>TAXI</c:v>
                      </c:pt>
                      <c:pt idx="5">
                        <c:v>TRAILER</c:v>
                      </c:pt>
                      <c:pt idx="6">
                        <c:v>TRUCK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'IBARRA-GYE'!$S$141:$S$148</c15:sqref>
                        </c15:fullRef>
                        <c15:formulaRef>
                          <c15:sqref>'IBARRA-GYE'!$S$142:$S$148</c15:sqref>
                        </c15:formulaRef>
                      </c:ext>
                    </c:extLst>
                    <c:numCache>
                      <c:formatCode>#,##0.00</c:formatCode>
                      <c:ptCount val="7"/>
                      <c:pt idx="0">
                        <c:v>1.3821113020886884</c:v>
                      </c:pt>
                      <c:pt idx="1">
                        <c:v>2.6670193452533217</c:v>
                      </c:pt>
                      <c:pt idx="2">
                        <c:v>1.4809005220702076</c:v>
                      </c:pt>
                      <c:pt idx="3">
                        <c:v>1.3695938123624507</c:v>
                      </c:pt>
                      <c:pt idx="4">
                        <c:v>1.4629033048727373</c:v>
                      </c:pt>
                      <c:pt idx="5">
                        <c:v>0.48782070538296207</c:v>
                      </c:pt>
                      <c:pt idx="6">
                        <c:v>1.9104131584040656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96915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9155152"/>
        <c:crosses val="autoZero"/>
        <c:auto val="1"/>
        <c:lblAlgn val="ctr"/>
        <c:lblOffset val="100"/>
        <c:noMultiLvlLbl val="0"/>
      </c:catAx>
      <c:valAx>
        <c:axId val="19691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915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EMISSION TOTALS (CO, CO2, HC, PMx, NOx) IBARRA &amp; GUAYAQUIL LOG (X+1) TRANSFORM 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'IBARRA-GYE'!$N$55</c:f>
              <c:strCache>
                <c:ptCount val="1"/>
                <c:pt idx="0">
                  <c:v>CO_abs (g)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'IBARRA-GYE'!$M$56:$M$63</c15:sqref>
                  </c15:fullRef>
                </c:ext>
              </c:extLst>
              <c:f>'IBARRA-GYE'!$M$56:$M$62</c:f>
              <c:strCache>
                <c:ptCount val="7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'IBARRA-GYE'!$N$56:$N$63</c15:sqref>
                  </c15:fullRef>
                </c:ext>
              </c:extLst>
              <c:f>'IBARRA-GYE'!$N$56:$N$62</c:f>
              <c:numCache>
                <c:formatCode>#,##0.00</c:formatCode>
                <c:ptCount val="7"/>
                <c:pt idx="0">
                  <c:v>5.1990861702718236</c:v>
                </c:pt>
                <c:pt idx="1">
                  <c:v>3.2060016365183812</c:v>
                </c:pt>
                <c:pt idx="2">
                  <c:v>4.969352705151004</c:v>
                </c:pt>
                <c:pt idx="3">
                  <c:v>4.2457084289188778</c:v>
                </c:pt>
                <c:pt idx="4">
                  <c:v>3.6069294255772375</c:v>
                </c:pt>
                <c:pt idx="5">
                  <c:v>4.6035032157195337</c:v>
                </c:pt>
                <c:pt idx="6">
                  <c:v>1.7819577891519411</c:v>
                </c:pt>
              </c:numCache>
            </c:numRef>
          </c:val>
          <c:smooth val="0"/>
        </c:ser>
        <c:ser>
          <c:idx val="7"/>
          <c:order val="1"/>
          <c:tx>
            <c:strRef>
              <c:f>'IBARRA-GYE'!$O$55</c:f>
              <c:strCache>
                <c:ptCount val="1"/>
                <c:pt idx="0">
                  <c:v>CO2_abs (g)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'IBARRA-GYE'!$M$56:$M$63</c15:sqref>
                  </c15:fullRef>
                </c:ext>
              </c:extLst>
              <c:f>'IBARRA-GYE'!$M$56:$M$62</c:f>
              <c:strCache>
                <c:ptCount val="7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'IBARRA-GYE'!$O$56:$O$63</c15:sqref>
                  </c15:fullRef>
                </c:ext>
              </c:extLst>
              <c:f>'IBARRA-GYE'!$O$56:$O$62</c:f>
              <c:numCache>
                <c:formatCode>#,##0.00</c:formatCode>
                <c:ptCount val="7"/>
                <c:pt idx="0">
                  <c:v>6.7202923410527973</c:v>
                </c:pt>
                <c:pt idx="1">
                  <c:v>5.8752982584812603</c:v>
                </c:pt>
                <c:pt idx="2">
                  <c:v>6.3562421084134266</c:v>
                </c:pt>
                <c:pt idx="3">
                  <c:v>5.3995339307074008</c:v>
                </c:pt>
                <c:pt idx="4">
                  <c:v>4.9852483776662559</c:v>
                </c:pt>
                <c:pt idx="5">
                  <c:v>5.976654495553805</c:v>
                </c:pt>
                <c:pt idx="6">
                  <c:v>4.5803357523272856</c:v>
                </c:pt>
              </c:numCache>
            </c:numRef>
          </c:val>
          <c:smooth val="0"/>
        </c:ser>
        <c:ser>
          <c:idx val="8"/>
          <c:order val="2"/>
          <c:tx>
            <c:strRef>
              <c:f>'IBARRA-GYE'!$P$55</c:f>
              <c:strCache>
                <c:ptCount val="1"/>
                <c:pt idx="0">
                  <c:v>HC_abs (g)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'IBARRA-GYE'!$M$56:$M$63</c15:sqref>
                  </c15:fullRef>
                </c:ext>
              </c:extLst>
              <c:f>'IBARRA-GYE'!$M$56:$M$62</c:f>
              <c:strCache>
                <c:ptCount val="7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'IBARRA-GYE'!$P$56:$P$63</c15:sqref>
                  </c15:fullRef>
                </c:ext>
              </c:extLst>
              <c:f>'IBARRA-GYE'!$P$56:$P$62</c:f>
              <c:numCache>
                <c:formatCode>#,##0.00</c:formatCode>
                <c:ptCount val="7"/>
                <c:pt idx="0">
                  <c:v>3.0456815519284808</c:v>
                </c:pt>
                <c:pt idx="1">
                  <c:v>2.5291589115204802</c:v>
                </c:pt>
                <c:pt idx="2">
                  <c:v>2.6801271046889328</c:v>
                </c:pt>
                <c:pt idx="3">
                  <c:v>1.842316011721677</c:v>
                </c:pt>
                <c:pt idx="4">
                  <c:v>1.3362194232523417</c:v>
                </c:pt>
                <c:pt idx="5">
                  <c:v>2.3139877827554418</c:v>
                </c:pt>
                <c:pt idx="6">
                  <c:v>0</c:v>
                </c:pt>
              </c:numCache>
            </c:numRef>
          </c:val>
          <c:smooth val="0"/>
        </c:ser>
        <c:ser>
          <c:idx val="9"/>
          <c:order val="3"/>
          <c:tx>
            <c:strRef>
              <c:f>'IBARRA-GYE'!$Q$55</c:f>
              <c:strCache>
                <c:ptCount val="1"/>
                <c:pt idx="0">
                  <c:v>PMx_abs (g)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'IBARRA-GYE'!$M$56:$M$63</c15:sqref>
                  </c15:fullRef>
                </c:ext>
              </c:extLst>
              <c:f>'IBARRA-GYE'!$M$56:$M$62</c:f>
              <c:strCache>
                <c:ptCount val="7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'IBARRA-GYE'!$Q$56:$Q$63</c15:sqref>
                  </c15:fullRef>
                </c:ext>
              </c:extLst>
              <c:f>'IBARRA-GYE'!$Q$56:$Q$62</c:f>
              <c:numCache>
                <c:formatCode>#,##0.00</c:formatCode>
                <c:ptCount val="7"/>
                <c:pt idx="0">
                  <c:v>2.6528049260595594</c:v>
                </c:pt>
                <c:pt idx="1">
                  <c:v>2.2208927148858479</c:v>
                </c:pt>
                <c:pt idx="2">
                  <c:v>1.7096807422011817</c:v>
                </c:pt>
                <c:pt idx="3">
                  <c:v>1.3204352038635825</c:v>
                </c:pt>
                <c:pt idx="4">
                  <c:v>0.49715649454547628</c:v>
                </c:pt>
                <c:pt idx="5">
                  <c:v>1.3469843275534907</c:v>
                </c:pt>
                <c:pt idx="6">
                  <c:v>0.94340087098059988</c:v>
                </c:pt>
              </c:numCache>
            </c:numRef>
          </c:val>
          <c:smooth val="0"/>
        </c:ser>
        <c:ser>
          <c:idx val="10"/>
          <c:order val="4"/>
          <c:tx>
            <c:strRef>
              <c:f>'IBARRA-GYE'!$R$55</c:f>
              <c:strCache>
                <c:ptCount val="1"/>
                <c:pt idx="0">
                  <c:v>NOx_abs (g)</c:v>
                </c:pt>
              </c:strCache>
            </c:strRef>
          </c:tx>
          <c:spPr>
            <a:ln w="28575" cap="rnd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'IBARRA-GYE'!$M$56:$M$63</c15:sqref>
                  </c15:fullRef>
                </c:ext>
              </c:extLst>
              <c:f>'IBARRA-GYE'!$M$56:$M$62</c:f>
              <c:strCache>
                <c:ptCount val="7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'IBARRA-GYE'!$R$56:$R$63</c15:sqref>
                  </c15:fullRef>
                </c:ext>
              </c:extLst>
              <c:f>'IBARRA-GYE'!$R$56:$R$62</c:f>
              <c:numCache>
                <c:formatCode>#,##0.00</c:formatCode>
                <c:ptCount val="7"/>
                <c:pt idx="0">
                  <c:v>4.226079010200384</c:v>
                </c:pt>
                <c:pt idx="1">
                  <c:v>3.815437211550107</c:v>
                </c:pt>
                <c:pt idx="2">
                  <c:v>3.0006798445949103</c:v>
                </c:pt>
                <c:pt idx="3">
                  <c:v>1.7673181348036988</c:v>
                </c:pt>
                <c:pt idx="4">
                  <c:v>1.6392250379124562</c:v>
                </c:pt>
                <c:pt idx="5">
                  <c:v>2.6230467812258262</c:v>
                </c:pt>
                <c:pt idx="6">
                  <c:v>2.5568578110924496</c:v>
                </c:pt>
              </c:numCache>
            </c:numRef>
          </c:val>
          <c:smooth val="0"/>
        </c:ser>
        <c:ser>
          <c:idx val="0"/>
          <c:order val="6"/>
          <c:tx>
            <c:strRef>
              <c:f>'IBARRA-GYE'!$N$140</c:f>
              <c:strCache>
                <c:ptCount val="1"/>
                <c:pt idx="0">
                  <c:v>CO_abs (g)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'IBARRA-GYE'!$M$142:$M$148</c15:sqref>
                  </c15:fullRef>
                </c:ext>
              </c:extLst>
              <c:f>'IBARRA-GYE'!$M$142:$M$148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'IBARRA-GYE'!$N$142:$N$148</c15:sqref>
                  </c15:fullRef>
                </c:ext>
              </c:extLst>
              <c:f>'IBARRA-GYE'!$N$142:$N$148</c:f>
              <c:numCache>
                <c:formatCode>#,##0.00</c:formatCode>
                <c:ptCount val="7"/>
                <c:pt idx="0">
                  <c:v>2.5815442624380656</c:v>
                </c:pt>
                <c:pt idx="1">
                  <c:v>5.1280088813917803</c:v>
                </c:pt>
                <c:pt idx="2">
                  <c:v>4.1585043941352726</c:v>
                </c:pt>
                <c:pt idx="3">
                  <c:v>3.9008803552211839</c:v>
                </c:pt>
                <c:pt idx="4">
                  <c:v>3.8863028662649648</c:v>
                </c:pt>
                <c:pt idx="5">
                  <c:v>1.4209639892752277</c:v>
                </c:pt>
                <c:pt idx="6">
                  <c:v>3.0337744186675581</c:v>
                </c:pt>
              </c:numCache>
            </c:numRef>
          </c:val>
          <c:smooth val="0"/>
        </c:ser>
        <c:ser>
          <c:idx val="1"/>
          <c:order val="7"/>
          <c:tx>
            <c:strRef>
              <c:f>'IBARRA-GYE'!$O$140</c:f>
              <c:strCache>
                <c:ptCount val="1"/>
                <c:pt idx="0">
                  <c:v>CO2_abs (g)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'IBARRA-GYE'!$M$142:$M$148</c15:sqref>
                  </c15:fullRef>
                </c:ext>
              </c:extLst>
              <c:f>'IBARRA-GYE'!$M$142:$M$148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'IBARRA-GYE'!$O$142:$O$148</c15:sqref>
                  </c15:fullRef>
                </c:ext>
              </c:extLst>
              <c:f>'IBARRA-GYE'!$O$142:$O$148</c:f>
              <c:numCache>
                <c:formatCode>#,##0.00</c:formatCode>
                <c:ptCount val="7"/>
                <c:pt idx="0">
                  <c:v>5.3120000577429947</c:v>
                </c:pt>
                <c:pt idx="1">
                  <c:v>6.6108625378280452</c:v>
                </c:pt>
                <c:pt idx="2">
                  <c:v>5.4110401397622656</c:v>
                </c:pt>
                <c:pt idx="3">
                  <c:v>5.2954191702317539</c:v>
                </c:pt>
                <c:pt idx="4">
                  <c:v>5.3924634266357225</c:v>
                </c:pt>
                <c:pt idx="5">
                  <c:v>4.2677993549846418</c:v>
                </c:pt>
                <c:pt idx="6">
                  <c:v>5.8558391475154377</c:v>
                </c:pt>
              </c:numCache>
            </c:numRef>
          </c:val>
          <c:smooth val="0"/>
        </c:ser>
        <c:ser>
          <c:idx val="2"/>
          <c:order val="8"/>
          <c:tx>
            <c:strRef>
              <c:f>'IBARRA-GYE'!$P$140</c:f>
              <c:strCache>
                <c:ptCount val="1"/>
                <c:pt idx="0">
                  <c:v>HC_abs (g)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'IBARRA-GYE'!$M$142:$M$148</c15:sqref>
                  </c15:fullRef>
                </c:ext>
              </c:extLst>
              <c:f>'IBARRA-GYE'!$M$142:$M$148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'IBARRA-GYE'!$P$142:$P$148</c15:sqref>
                  </c15:fullRef>
                </c:ext>
              </c:extLst>
              <c:f>'IBARRA-GYE'!$P$142:$P$148</c:f>
              <c:numCache>
                <c:formatCode>#,##0.00</c:formatCode>
                <c:ptCount val="7"/>
                <c:pt idx="0">
                  <c:v>1.892561376027077</c:v>
                </c:pt>
                <c:pt idx="1">
                  <c:v>2.850488241802533</c:v>
                </c:pt>
                <c:pt idx="2">
                  <c:v>1.7743425386832288</c:v>
                </c:pt>
                <c:pt idx="3">
                  <c:v>1.6221215221354466</c:v>
                </c:pt>
                <c:pt idx="4">
                  <c:v>1.6219751949839034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</c:ser>
        <c:ser>
          <c:idx val="3"/>
          <c:order val="9"/>
          <c:tx>
            <c:strRef>
              <c:f>'IBARRA-GYE'!$Q$140</c:f>
              <c:strCache>
                <c:ptCount val="1"/>
                <c:pt idx="0">
                  <c:v>PMx_abs (g)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'IBARRA-GYE'!$M$142:$M$148</c15:sqref>
                  </c15:fullRef>
                </c:ext>
              </c:extLst>
              <c:f>'IBARRA-GYE'!$M$142:$M$148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'IBARRA-GYE'!$Q$142:$Q$148</c15:sqref>
                  </c15:fullRef>
                </c:ext>
              </c:extLst>
              <c:f>'IBARRA-GYE'!$Q$142:$Q$148</c:f>
              <c:numCache>
                <c:formatCode>#,##0.00</c:formatCode>
                <c:ptCount val="7"/>
                <c:pt idx="0">
                  <c:v>1.6097067590308545</c:v>
                </c:pt>
                <c:pt idx="1">
                  <c:v>1.9423282220395546</c:v>
                </c:pt>
                <c:pt idx="2">
                  <c:v>1.2745891725501171</c:v>
                </c:pt>
                <c:pt idx="3">
                  <c:v>0.73054878535915968</c:v>
                </c:pt>
                <c:pt idx="4">
                  <c:v>0.79392251886261089</c:v>
                </c:pt>
                <c:pt idx="5">
                  <c:v>0.61081031882195025</c:v>
                </c:pt>
                <c:pt idx="6">
                  <c:v>2.1434470282690437</c:v>
                </c:pt>
              </c:numCache>
            </c:numRef>
          </c:val>
          <c:smooth val="0"/>
        </c:ser>
        <c:ser>
          <c:idx val="4"/>
          <c:order val="10"/>
          <c:tx>
            <c:strRef>
              <c:f>'IBARRA-GYE'!$R$140</c:f>
              <c:strCache>
                <c:ptCount val="1"/>
                <c:pt idx="0">
                  <c:v>NOx_abs (g)</c:v>
                </c:pt>
              </c:strCache>
            </c:strRef>
          </c:tx>
          <c:spPr>
            <a:ln w="28575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'IBARRA-GYE'!$M$142:$M$148</c15:sqref>
                  </c15:fullRef>
                </c:ext>
              </c:extLst>
              <c:f>'IBARRA-GYE'!$M$142:$M$148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'IBARRA-GYE'!$R$142:$R$148</c15:sqref>
                  </c15:fullRef>
                </c:ext>
              </c:extLst>
              <c:f>'IBARRA-GYE'!$R$142:$R$148</c:f>
              <c:numCache>
                <c:formatCode>#,##0.00</c:formatCode>
                <c:ptCount val="7"/>
                <c:pt idx="0">
                  <c:v>3.2276954708188668</c:v>
                </c:pt>
                <c:pt idx="1">
                  <c:v>3.245981428991489</c:v>
                </c:pt>
                <c:pt idx="2">
                  <c:v>1.7681223983671157</c:v>
                </c:pt>
                <c:pt idx="3">
                  <c:v>1.9421105502124523</c:v>
                </c:pt>
                <c:pt idx="4">
                  <c:v>2.030011093453564</c:v>
                </c:pt>
                <c:pt idx="5">
                  <c:v>2.2043903607397248</c:v>
                </c:pt>
                <c:pt idx="6">
                  <c:v>3.8178861225143508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144272"/>
        <c:axId val="1969148624"/>
        <c:extLst>
          <c:ext xmlns:c15="http://schemas.microsoft.com/office/drawing/2012/chart" uri="{02D57815-91ED-43cb-92C2-25804820EDAC}">
            <c15:filteredLineSeries>
              <c15:ser>
                <c:idx val="11"/>
                <c:order val="5"/>
                <c:tx>
                  <c:strRef>
                    <c:extLst>
                      <c:ext uri="{02D57815-91ED-43cb-92C2-25804820EDAC}">
                        <c15:formulaRef>
                          <c15:sqref>'IBARRA-GYE'!$S$55</c15:sqref>
                        </c15:formulaRef>
                      </c:ext>
                    </c:extLst>
                    <c:strCache>
                      <c:ptCount val="1"/>
                      <c:pt idx="0">
                        <c:v>Fuel_abs (Gal)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ullRef>
                          <c15:sqref>'IBARRA-GYE'!$M$56:$M$63</c15:sqref>
                        </c15:fullRef>
                        <c15:formulaRef>
                          <c15:sqref>'IBARRA-GYE'!$M$56:$M$62</c15:sqref>
                        </c15:formulaRef>
                      </c:ext>
                    </c:extLst>
                    <c:strCache>
                      <c:ptCount val="7"/>
                      <c:pt idx="0">
                        <c:v>ALL VEHICLES</c:v>
                      </c:pt>
                      <c:pt idx="1">
                        <c:v>BUS</c:v>
                      </c:pt>
                      <c:pt idx="2">
                        <c:v>CAR</c:v>
                      </c:pt>
                      <c:pt idx="3">
                        <c:v>MOTO</c:v>
                      </c:pt>
                      <c:pt idx="4">
                        <c:v>OTHER</c:v>
                      </c:pt>
                      <c:pt idx="5">
                        <c:v>TAXI</c:v>
                      </c:pt>
                      <c:pt idx="6">
                        <c:v>TRAILER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'IBARRA-GYE'!$S$56:$S$63</c15:sqref>
                        </c15:fullRef>
                        <c15:formulaRef>
                          <c15:sqref>'IBARRA-GYE'!$S$56:$S$62</c15:sqref>
                        </c15:formulaRef>
                      </c:ext>
                    </c:extLst>
                    <c:numCache>
                      <c:formatCode>#,##0.00</c:formatCode>
                      <c:ptCount val="7"/>
                      <c:pt idx="0">
                        <c:v>2.7746794194144573</c:v>
                      </c:pt>
                      <c:pt idx="1">
                        <c:v>1.932060462148377</c:v>
                      </c:pt>
                      <c:pt idx="2">
                        <c:v>2.4131488532398016</c:v>
                      </c:pt>
                      <c:pt idx="3">
                        <c:v>1.4697840589753521</c:v>
                      </c:pt>
                      <c:pt idx="4">
                        <c:v>1.078336314078421</c:v>
                      </c:pt>
                      <c:pt idx="5">
                        <c:v>2.0358980022115656</c:v>
                      </c:pt>
                      <c:pt idx="6">
                        <c:v>0.72108167035330151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'IBARRA-GYE'!$S$140</c15:sqref>
                        </c15:formulaRef>
                      </c:ext>
                    </c:extLst>
                    <c:strCache>
                      <c:ptCount val="1"/>
                      <c:pt idx="0">
                        <c:v>Fuel_abs (Gal)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'IBARRA-GYE'!$M$142:$M$148</c15:sqref>
                        </c15:fullRef>
                        <c15:formulaRef>
                          <c15:sqref>'IBARRA-GYE'!$M$142:$M$148</c15:sqref>
                        </c15:formulaRef>
                      </c:ext>
                    </c:extLst>
                    <c:strCache>
                      <c:ptCount val="7"/>
                      <c:pt idx="0">
                        <c:v>BUS</c:v>
                      </c:pt>
                      <c:pt idx="1">
                        <c:v>CAR</c:v>
                      </c:pt>
                      <c:pt idx="2">
                        <c:v>MOTO</c:v>
                      </c:pt>
                      <c:pt idx="3">
                        <c:v>OTHER</c:v>
                      </c:pt>
                      <c:pt idx="4">
                        <c:v>TAXI</c:v>
                      </c:pt>
                      <c:pt idx="5">
                        <c:v>TRAILER</c:v>
                      </c:pt>
                      <c:pt idx="6">
                        <c:v>TRUCK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'IBARRA-GYE'!$S$142:$S$148</c15:sqref>
                        </c15:fullRef>
                        <c15:formulaRef>
                          <c15:sqref>'IBARRA-GYE'!$S$142:$S$148</c15:sqref>
                        </c15:formulaRef>
                      </c:ext>
                    </c:extLst>
                    <c:numCache>
                      <c:formatCode>#,##0.00</c:formatCode>
                      <c:ptCount val="7"/>
                      <c:pt idx="0">
                        <c:v>1.3821113020886884</c:v>
                      </c:pt>
                      <c:pt idx="1">
                        <c:v>2.6670193452533217</c:v>
                      </c:pt>
                      <c:pt idx="2">
                        <c:v>1.4809005220702076</c:v>
                      </c:pt>
                      <c:pt idx="3">
                        <c:v>1.3695938123624507</c:v>
                      </c:pt>
                      <c:pt idx="4">
                        <c:v>1.4629033048727373</c:v>
                      </c:pt>
                      <c:pt idx="5">
                        <c:v>0.48782070538296207</c:v>
                      </c:pt>
                      <c:pt idx="6">
                        <c:v>1.9104131584040656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969144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100" b="0" i="0" baseline="0">
                    <a:effectLst/>
                  </a:rPr>
                  <a:t>IBARRA EMISSIONS (SOLID LINES) / </a:t>
                </a:r>
                <a:r>
                  <a:rPr lang="es-MX" sz="1100" b="0" i="0" u="none" strike="noStrike" baseline="0">
                    <a:effectLst/>
                  </a:rPr>
                  <a:t>GUAYAQUIL EMISSIONS (DASHED LINES))</a:t>
                </a:r>
                <a:endParaRPr lang="es-MX" sz="1100">
                  <a:effectLst/>
                </a:endParaRPr>
              </a:p>
            </c:rich>
          </c:tx>
          <c:layout>
            <c:manualLayout>
              <c:xMode val="edge"/>
              <c:yMode val="edge"/>
              <c:x val="0.22741226299855327"/>
              <c:y val="0.84422001141612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9148624"/>
        <c:crosses val="autoZero"/>
        <c:auto val="1"/>
        <c:lblAlgn val="ctr"/>
        <c:lblOffset val="100"/>
        <c:noMultiLvlLbl val="0"/>
      </c:catAx>
      <c:valAx>
        <c:axId val="196914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100" b="0" i="0" baseline="0">
                    <a:effectLst/>
                  </a:rPr>
                  <a:t>TOTAL EMISSIONS LOG10 TRANSFORMATION</a:t>
                </a:r>
                <a:endParaRPr lang="es-MX" sz="1100">
                  <a:effectLst/>
                </a:endParaRPr>
              </a:p>
            </c:rich>
          </c:tx>
          <c:layout>
            <c:manualLayout>
              <c:xMode val="edge"/>
              <c:yMode val="edge"/>
              <c:x val="1.2278177087084664E-2"/>
              <c:y val="0.210057753359278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914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EMISSION TOTALS (CO, CO2, HC, PMx, NOx) IBARRA &amp; GUAYAQUIL 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'IBARRA-GYE'!$M$57:$M$63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'IBARRA-GYE'!$N$57:$N$63</c:f>
              <c:numCache>
                <c:formatCode>#,##0.00</c:formatCode>
                <c:ptCount val="7"/>
                <c:pt idx="0">
                  <c:v>3.2060016365183812</c:v>
                </c:pt>
                <c:pt idx="1">
                  <c:v>4.969352705151004</c:v>
                </c:pt>
                <c:pt idx="2">
                  <c:v>4.2457084289188778</c:v>
                </c:pt>
                <c:pt idx="3">
                  <c:v>3.6069294255772375</c:v>
                </c:pt>
                <c:pt idx="4">
                  <c:v>4.6035032157195337</c:v>
                </c:pt>
                <c:pt idx="5">
                  <c:v>1.7819577891519411</c:v>
                </c:pt>
                <c:pt idx="6">
                  <c:v>3.1448328308012976</c:v>
                </c:pt>
              </c:numCache>
            </c:numRef>
          </c:val>
          <c:smooth val="0"/>
        </c:ser>
        <c:ser>
          <c:idx val="1"/>
          <c:order val="1"/>
          <c:tx>
            <c:v>CO2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'IBARRA-GYE'!$M$57:$M$63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'IBARRA-GYE'!$O$57:$O$63</c:f>
              <c:numCache>
                <c:formatCode>#,##0.00</c:formatCode>
                <c:ptCount val="7"/>
                <c:pt idx="0">
                  <c:v>5.8752982584812603</c:v>
                </c:pt>
                <c:pt idx="1">
                  <c:v>6.3562421084134266</c:v>
                </c:pt>
                <c:pt idx="2">
                  <c:v>5.3995339307074008</c:v>
                </c:pt>
                <c:pt idx="3">
                  <c:v>4.9852483776662559</c:v>
                </c:pt>
                <c:pt idx="4">
                  <c:v>5.976654495553805</c:v>
                </c:pt>
                <c:pt idx="5">
                  <c:v>4.5803357523272856</c:v>
                </c:pt>
                <c:pt idx="6">
                  <c:v>5.9509389774353432</c:v>
                </c:pt>
              </c:numCache>
            </c:numRef>
          </c:val>
          <c:smooth val="0"/>
        </c:ser>
        <c:ser>
          <c:idx val="2"/>
          <c:order val="2"/>
          <c:tx>
            <c:v>HC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'IBARRA-GYE'!$M$57:$M$63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'IBARRA-GYE'!$P$57:$P$63</c:f>
              <c:numCache>
                <c:formatCode>#,##0.00</c:formatCode>
                <c:ptCount val="7"/>
                <c:pt idx="0">
                  <c:v>2.5291589115204802</c:v>
                </c:pt>
                <c:pt idx="1">
                  <c:v>2.6801271046889328</c:v>
                </c:pt>
                <c:pt idx="2">
                  <c:v>1.842316011721677</c:v>
                </c:pt>
                <c:pt idx="3">
                  <c:v>1.3362194232523417</c:v>
                </c:pt>
                <c:pt idx="4">
                  <c:v>2.3139877827554418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PMx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'IBARRA-GYE'!$M$57:$M$63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'IBARRA-GYE'!$Q$57:$Q$63</c:f>
              <c:numCache>
                <c:formatCode>#,##0.00</c:formatCode>
                <c:ptCount val="7"/>
                <c:pt idx="0">
                  <c:v>2.2208927148858479</c:v>
                </c:pt>
                <c:pt idx="1">
                  <c:v>1.7096807422011817</c:v>
                </c:pt>
                <c:pt idx="2">
                  <c:v>1.3204352038635825</c:v>
                </c:pt>
                <c:pt idx="3">
                  <c:v>0.49715649454547628</c:v>
                </c:pt>
                <c:pt idx="4">
                  <c:v>1.3469843275534907</c:v>
                </c:pt>
                <c:pt idx="5">
                  <c:v>0.94340087098059988</c:v>
                </c:pt>
                <c:pt idx="6">
                  <c:v>2.2621808481890624</c:v>
                </c:pt>
              </c:numCache>
            </c:numRef>
          </c:val>
          <c:smooth val="0"/>
        </c:ser>
        <c:ser>
          <c:idx val="4"/>
          <c:order val="4"/>
          <c:tx>
            <c:v>NOx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'IBARRA-GYE'!$M$57:$M$63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'IBARRA-GYE'!$R$57:$R$63</c:f>
              <c:numCache>
                <c:formatCode>#,##0.00</c:formatCode>
                <c:ptCount val="7"/>
                <c:pt idx="0">
                  <c:v>3.815437211550107</c:v>
                </c:pt>
                <c:pt idx="1">
                  <c:v>3.0006798445949103</c:v>
                </c:pt>
                <c:pt idx="2">
                  <c:v>1.7673181348036988</c:v>
                </c:pt>
                <c:pt idx="3">
                  <c:v>1.6392250379124562</c:v>
                </c:pt>
                <c:pt idx="4">
                  <c:v>2.6230467812258262</c:v>
                </c:pt>
                <c:pt idx="5">
                  <c:v>2.5568578110924496</c:v>
                </c:pt>
                <c:pt idx="6">
                  <c:v>3.9249209423070024</c:v>
                </c:pt>
              </c:numCache>
            </c:numRef>
          </c:val>
          <c:smooth val="0"/>
        </c:ser>
        <c:ser>
          <c:idx val="5"/>
          <c:order val="5"/>
          <c:tx>
            <c:v>CO</c:v>
          </c:tx>
          <c:spPr>
            <a:ln w="28575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'IBARRA-GYE'!$M$57:$M$63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'IBARRA-GYE'!$N$142:$N$148</c:f>
              <c:numCache>
                <c:formatCode>#,##0.00</c:formatCode>
                <c:ptCount val="7"/>
                <c:pt idx="0">
                  <c:v>2.5815442624380656</c:v>
                </c:pt>
                <c:pt idx="1">
                  <c:v>5.1280088813917803</c:v>
                </c:pt>
                <c:pt idx="2">
                  <c:v>4.1585043941352726</c:v>
                </c:pt>
                <c:pt idx="3">
                  <c:v>3.9008803552211839</c:v>
                </c:pt>
                <c:pt idx="4">
                  <c:v>3.8863028662649648</c:v>
                </c:pt>
                <c:pt idx="5">
                  <c:v>1.4209639892752277</c:v>
                </c:pt>
                <c:pt idx="6">
                  <c:v>3.0337744186675581</c:v>
                </c:pt>
              </c:numCache>
            </c:numRef>
          </c:val>
          <c:smooth val="0"/>
        </c:ser>
        <c:ser>
          <c:idx val="6"/>
          <c:order val="6"/>
          <c:tx>
            <c:v>CO2</c:v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'IBARRA-GYE'!$M$57:$M$63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'IBARRA-GYE'!$O$142:$O$148</c:f>
              <c:numCache>
                <c:formatCode>#,##0.00</c:formatCode>
                <c:ptCount val="7"/>
                <c:pt idx="0">
                  <c:v>5.3120000577429947</c:v>
                </c:pt>
                <c:pt idx="1">
                  <c:v>6.6108625378280452</c:v>
                </c:pt>
                <c:pt idx="2">
                  <c:v>5.4110401397622656</c:v>
                </c:pt>
                <c:pt idx="3">
                  <c:v>5.2954191702317539</c:v>
                </c:pt>
                <c:pt idx="4">
                  <c:v>5.3924634266357225</c:v>
                </c:pt>
                <c:pt idx="5">
                  <c:v>4.2677993549846418</c:v>
                </c:pt>
                <c:pt idx="6">
                  <c:v>5.8558391475154377</c:v>
                </c:pt>
              </c:numCache>
            </c:numRef>
          </c:val>
          <c:smooth val="0"/>
        </c:ser>
        <c:ser>
          <c:idx val="7"/>
          <c:order val="7"/>
          <c:tx>
            <c:v>HC</c:v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'IBARRA-GYE'!$M$57:$M$63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'IBARRA-GYE'!$P$142:$P$148</c:f>
              <c:numCache>
                <c:formatCode>#,##0.00</c:formatCode>
                <c:ptCount val="7"/>
                <c:pt idx="0">
                  <c:v>1.892561376027077</c:v>
                </c:pt>
                <c:pt idx="1">
                  <c:v>2.850488241802533</c:v>
                </c:pt>
                <c:pt idx="2">
                  <c:v>1.7743425386832288</c:v>
                </c:pt>
                <c:pt idx="3">
                  <c:v>1.6221215221354466</c:v>
                </c:pt>
                <c:pt idx="4">
                  <c:v>1.6219751949839034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v>PMx</c:v>
          </c:tx>
          <c:spPr>
            <a:ln w="28575" cap="rnd">
              <a:solidFill>
                <a:schemeClr val="accent3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'IBARRA-GYE'!$M$57:$M$63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'IBARRA-GYE'!$Q$142:$Q$148</c:f>
              <c:numCache>
                <c:formatCode>#,##0.00</c:formatCode>
                <c:ptCount val="7"/>
                <c:pt idx="0">
                  <c:v>1.6097067590308545</c:v>
                </c:pt>
                <c:pt idx="1">
                  <c:v>1.9423282220395546</c:v>
                </c:pt>
                <c:pt idx="2">
                  <c:v>1.2745891725501171</c:v>
                </c:pt>
                <c:pt idx="3">
                  <c:v>0.73054878535915968</c:v>
                </c:pt>
                <c:pt idx="4">
                  <c:v>0.79392251886261089</c:v>
                </c:pt>
                <c:pt idx="5">
                  <c:v>0.61081031882195025</c:v>
                </c:pt>
                <c:pt idx="6">
                  <c:v>2.1434470282690437</c:v>
                </c:pt>
              </c:numCache>
            </c:numRef>
          </c:val>
          <c:smooth val="0"/>
        </c:ser>
        <c:ser>
          <c:idx val="9"/>
          <c:order val="9"/>
          <c:tx>
            <c:v>NOx</c:v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'IBARRA-GYE'!$M$57:$M$63</c:f>
              <c:strCache>
                <c:ptCount val="7"/>
                <c:pt idx="0">
                  <c:v>BUS</c:v>
                </c:pt>
                <c:pt idx="1">
                  <c:v>CAR</c:v>
                </c:pt>
                <c:pt idx="2">
                  <c:v>MOTO</c:v>
                </c:pt>
                <c:pt idx="3">
                  <c:v>OTHER</c:v>
                </c:pt>
                <c:pt idx="4">
                  <c:v>TAXI</c:v>
                </c:pt>
                <c:pt idx="5">
                  <c:v>TRAILER</c:v>
                </c:pt>
                <c:pt idx="6">
                  <c:v>TRUCK</c:v>
                </c:pt>
              </c:strCache>
            </c:strRef>
          </c:cat>
          <c:val>
            <c:numRef>
              <c:f>'IBARRA-GYE'!$R$142:$R$148</c:f>
              <c:numCache>
                <c:formatCode>#,##0.00</c:formatCode>
                <c:ptCount val="7"/>
                <c:pt idx="0">
                  <c:v>3.2276954708188668</c:v>
                </c:pt>
                <c:pt idx="1">
                  <c:v>3.245981428991489</c:v>
                </c:pt>
                <c:pt idx="2">
                  <c:v>1.7681223983671157</c:v>
                </c:pt>
                <c:pt idx="3">
                  <c:v>1.9421105502124523</c:v>
                </c:pt>
                <c:pt idx="4">
                  <c:v>2.030011093453564</c:v>
                </c:pt>
                <c:pt idx="5">
                  <c:v>2.2043903607397248</c:v>
                </c:pt>
                <c:pt idx="6">
                  <c:v>3.8178861225143508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149168"/>
        <c:axId val="1969149712"/>
      </c:lineChart>
      <c:catAx>
        <c:axId val="196914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100" b="0" i="0" baseline="0">
                    <a:effectLst/>
                  </a:rPr>
                  <a:t>IBARRA EMISSIONS (SOLID LINES) / GUAYAQUIL EMISSIONS (DASHED LINES)</a:t>
                </a:r>
                <a:endParaRPr lang="es-MX" sz="1100">
                  <a:effectLst/>
                </a:endParaRPr>
              </a:p>
            </c:rich>
          </c:tx>
          <c:layout>
            <c:manualLayout>
              <c:xMode val="edge"/>
              <c:yMode val="edge"/>
              <c:x val="0.28753728553622659"/>
              <c:y val="0.892555718650277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9149712"/>
        <c:crosses val="autoZero"/>
        <c:auto val="1"/>
        <c:lblAlgn val="ctr"/>
        <c:lblOffset val="100"/>
        <c:noMultiLvlLbl val="0"/>
      </c:catAx>
      <c:valAx>
        <c:axId val="196914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100" b="0" i="0" baseline="0">
                    <a:effectLst/>
                  </a:rPr>
                  <a:t>TOTAL EMISSIONS LOG10 TRANSFORMATION</a:t>
                </a:r>
                <a:endParaRPr lang="es-MX" sz="1100">
                  <a:effectLst/>
                </a:endParaRPr>
              </a:p>
            </c:rich>
          </c:tx>
          <c:layout>
            <c:manualLayout>
              <c:xMode val="edge"/>
              <c:yMode val="edge"/>
              <c:x val="1.1137700788299275E-2"/>
              <c:y val="0.228433402724717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914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EMISSION TOTALS (CO, CO2, HC, PMx, NOx, FUEL) GUAYAQUIL &amp; IBARRA LOG(X+1) TRANSFORM 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CO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'IBARRA-GYE'!$M$67:$M$74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'IBARRA-GYE'!$N$67:$N$74</c:f>
              <c:numCache>
                <c:formatCode>#,##0.00</c:formatCode>
                <c:ptCount val="8"/>
                <c:pt idx="0">
                  <c:v>1.6107399458362204</c:v>
                </c:pt>
                <c:pt idx="1">
                  <c:v>1.1104518584265879</c:v>
                </c:pt>
                <c:pt idx="2">
                  <c:v>1.5686074817538953</c:v>
                </c:pt>
                <c:pt idx="3">
                  <c:v>1.8162032911423469</c:v>
                </c:pt>
                <c:pt idx="4">
                  <c:v>1.7878833987226685</c:v>
                </c:pt>
                <c:pt idx="5">
                  <c:v>1.7376108508260819</c:v>
                </c:pt>
                <c:pt idx="6">
                  <c:v>1.0382770159445838</c:v>
                </c:pt>
                <c:pt idx="7">
                  <c:v>0.99743986761771974</c:v>
                </c:pt>
              </c:numCache>
            </c:numRef>
          </c:val>
        </c:ser>
        <c:ser>
          <c:idx val="7"/>
          <c:order val="1"/>
          <c:tx>
            <c:v>CO2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'IBARRA-GYE'!$M$67:$M$74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'IBARRA-GYE'!$O$67:$O$74</c:f>
              <c:numCache>
                <c:formatCode>#,##0.00</c:formatCode>
                <c:ptCount val="8"/>
                <c:pt idx="0">
                  <c:v>3.1215021260005362</c:v>
                </c:pt>
                <c:pt idx="1">
                  <c:v>3.7450420346787756</c:v>
                </c:pt>
                <c:pt idx="2">
                  <c:v>2.9441076205858163</c:v>
                </c:pt>
                <c:pt idx="3">
                  <c:v>2.9638418100716444</c:v>
                </c:pt>
                <c:pt idx="4">
                  <c:v>3.1594700114419227</c:v>
                </c:pt>
                <c:pt idx="5">
                  <c:v>3.1030950971388855</c:v>
                </c:pt>
                <c:pt idx="6">
                  <c:v>3.8022415695989178</c:v>
                </c:pt>
                <c:pt idx="7">
                  <c:v>3.7578897388139767</c:v>
                </c:pt>
              </c:numCache>
            </c:numRef>
          </c:val>
        </c:ser>
        <c:ser>
          <c:idx val="8"/>
          <c:order val="2"/>
          <c:tx>
            <c:v>HC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'IBARRA-GYE'!$M$67:$M$74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'IBARRA-GYE'!$P$67:$P$74</c:f>
              <c:numCache>
                <c:formatCode>#,##0.00</c:formatCode>
                <c:ptCount val="8"/>
                <c:pt idx="0">
                  <c:v>0.10699443974185481</c:v>
                </c:pt>
                <c:pt idx="1">
                  <c:v>0.54378169175079727</c:v>
                </c:pt>
                <c:pt idx="2">
                  <c:v>7.3627666142780088E-2</c:v>
                </c:pt>
                <c:pt idx="3">
                  <c:v>9.7295486709850568E-2</c:v>
                </c:pt>
                <c:pt idx="4">
                  <c:v>0.11686534192776821</c:v>
                </c:pt>
                <c:pt idx="5">
                  <c:v>0.10521736631409104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9"/>
          <c:order val="3"/>
          <c:tx>
            <c:v>PMx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'IBARRA-GYE'!$M$67:$M$74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'IBARRA-GYE'!$Q$67:$Q$74</c:f>
              <c:numCache>
                <c:formatCode>#,##0.00</c:formatCode>
                <c:ptCount val="8"/>
                <c:pt idx="0">
                  <c:v>4.6458712947120728E-2</c:v>
                </c:pt>
                <c:pt idx="1">
                  <c:v>0.347221821580528</c:v>
                </c:pt>
                <c:pt idx="2">
                  <c:v>8.3578170013587864E-3</c:v>
                </c:pt>
                <c:pt idx="3">
                  <c:v>3.057734685525727E-2</c:v>
                </c:pt>
                <c:pt idx="4">
                  <c:v>1.3664877329556041E-2</c:v>
                </c:pt>
                <c:pt idx="5">
                  <c:v>1.2155912149766518E-2</c:v>
                </c:pt>
                <c:pt idx="6">
                  <c:v>0.36103830316174207</c:v>
                </c:pt>
                <c:pt idx="7">
                  <c:v>0.33564580859185922</c:v>
                </c:pt>
              </c:numCache>
            </c:numRef>
          </c:val>
        </c:ser>
        <c:ser>
          <c:idx val="10"/>
          <c:order val="4"/>
          <c:tx>
            <c:v>NOx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'IBARRA-GYE'!$M$67:$M$74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'IBARRA-GYE'!$R$67:$R$74</c:f>
              <c:numCache>
                <c:formatCode>#,##0.00</c:formatCode>
                <c:ptCount val="8"/>
                <c:pt idx="0">
                  <c:v>0.71898239612686543</c:v>
                </c:pt>
                <c:pt idx="1">
                  <c:v>1.6939147191823394</c:v>
                </c:pt>
                <c:pt idx="2">
                  <c:v>0.14205038237988599</c:v>
                </c:pt>
                <c:pt idx="3">
                  <c:v>8.3037543497518726E-2</c:v>
                </c:pt>
                <c:pt idx="4">
                  <c:v>0.21363176227835753</c:v>
                </c:pt>
                <c:pt idx="5">
                  <c:v>0.19309638657890704</c:v>
                </c:pt>
                <c:pt idx="6">
                  <c:v>1.7846893222019657</c:v>
                </c:pt>
                <c:pt idx="7">
                  <c:v>1.7397254546302767</c:v>
                </c:pt>
              </c:numCache>
            </c:numRef>
          </c:val>
        </c:ser>
        <c:ser>
          <c:idx val="0"/>
          <c:order val="5"/>
          <c:tx>
            <c:v>CO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'IBARRA-GYE'!$M$141:$M$148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'IBARRA-GYE'!$N$141:$N$148</c:f>
              <c:numCache>
                <c:formatCode>#,##0.00</c:formatCode>
                <c:ptCount val="8"/>
                <c:pt idx="0">
                  <c:v>5.2196442326182426</c:v>
                </c:pt>
                <c:pt idx="1">
                  <c:v>2.5815442624380656</c:v>
                </c:pt>
                <c:pt idx="2">
                  <c:v>5.1280088813917803</c:v>
                </c:pt>
                <c:pt idx="3">
                  <c:v>4.1585043941352726</c:v>
                </c:pt>
                <c:pt idx="4">
                  <c:v>3.9008803552211839</c:v>
                </c:pt>
                <c:pt idx="5">
                  <c:v>3.8863028662649648</c:v>
                </c:pt>
                <c:pt idx="6">
                  <c:v>1.4209639892752277</c:v>
                </c:pt>
                <c:pt idx="7">
                  <c:v>3.0337744186675581</c:v>
                </c:pt>
              </c:numCache>
            </c:numRef>
          </c:val>
        </c:ser>
        <c:ser>
          <c:idx val="1"/>
          <c:order val="6"/>
          <c:tx>
            <c:v>CO2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'IBARRA-GYE'!$M$141:$M$148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'IBARRA-GYE'!$O$141:$O$148</c:f>
              <c:numCache>
                <c:formatCode>#,##0.00</c:formatCode>
                <c:ptCount val="8"/>
                <c:pt idx="0">
                  <c:v>6.7577772384941976</c:v>
                </c:pt>
                <c:pt idx="1">
                  <c:v>5.3120000577429947</c:v>
                </c:pt>
                <c:pt idx="2">
                  <c:v>6.6108625378280452</c:v>
                </c:pt>
                <c:pt idx="3">
                  <c:v>5.4110401397622656</c:v>
                </c:pt>
                <c:pt idx="4">
                  <c:v>5.2954191702317539</c:v>
                </c:pt>
                <c:pt idx="5">
                  <c:v>5.3924634266357225</c:v>
                </c:pt>
                <c:pt idx="6">
                  <c:v>4.2677993549846418</c:v>
                </c:pt>
                <c:pt idx="7">
                  <c:v>5.8558391475154377</c:v>
                </c:pt>
              </c:numCache>
            </c:numRef>
          </c:val>
        </c:ser>
        <c:ser>
          <c:idx val="2"/>
          <c:order val="7"/>
          <c:tx>
            <c:v>HC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'IBARRA-GYE'!$M$141:$M$148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'IBARRA-GYE'!$P$141:$P$148</c:f>
              <c:numCache>
                <c:formatCode>#,##0.00</c:formatCode>
                <c:ptCount val="8"/>
                <c:pt idx="0">
                  <c:v>2.9666438833461681</c:v>
                </c:pt>
                <c:pt idx="1">
                  <c:v>1.892561376027077</c:v>
                </c:pt>
                <c:pt idx="2">
                  <c:v>2.850488241802533</c:v>
                </c:pt>
                <c:pt idx="3">
                  <c:v>1.7743425386832288</c:v>
                </c:pt>
                <c:pt idx="4">
                  <c:v>1.6221215221354466</c:v>
                </c:pt>
                <c:pt idx="5">
                  <c:v>1.6219751949839034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3"/>
          <c:order val="8"/>
          <c:tx>
            <c:v>PMx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'IBARRA-GYE'!$M$141:$M$148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'IBARRA-GYE'!$Q$141:$Q$148</c:f>
              <c:numCache>
                <c:formatCode>#,##0.00</c:formatCode>
                <c:ptCount val="8"/>
                <c:pt idx="0">
                  <c:v>2.4711633999434168</c:v>
                </c:pt>
                <c:pt idx="1">
                  <c:v>1.6097067590308545</c:v>
                </c:pt>
                <c:pt idx="2">
                  <c:v>1.9423282220395546</c:v>
                </c:pt>
                <c:pt idx="3">
                  <c:v>1.2745891725501171</c:v>
                </c:pt>
                <c:pt idx="4">
                  <c:v>0.73054878535915968</c:v>
                </c:pt>
                <c:pt idx="5">
                  <c:v>0.79392251886261089</c:v>
                </c:pt>
                <c:pt idx="6">
                  <c:v>0.61081031882195025</c:v>
                </c:pt>
                <c:pt idx="7">
                  <c:v>2.1434470282690437</c:v>
                </c:pt>
              </c:numCache>
            </c:numRef>
          </c:val>
        </c:ser>
        <c:ser>
          <c:idx val="4"/>
          <c:order val="9"/>
          <c:tx>
            <c:v>NOx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'IBARRA-GYE'!$M$141:$M$148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'IBARRA-GYE'!$R$141:$R$148</c:f>
              <c:numCache>
                <c:formatCode>#,##0.00</c:formatCode>
                <c:ptCount val="8"/>
                <c:pt idx="0">
                  <c:v>4.0184265299006929</c:v>
                </c:pt>
                <c:pt idx="1">
                  <c:v>3.2276954708188668</c:v>
                </c:pt>
                <c:pt idx="2">
                  <c:v>3.245981428991489</c:v>
                </c:pt>
                <c:pt idx="3">
                  <c:v>1.7681223983671157</c:v>
                </c:pt>
                <c:pt idx="4">
                  <c:v>1.9421105502124523</c:v>
                </c:pt>
                <c:pt idx="5">
                  <c:v>2.030011093453564</c:v>
                </c:pt>
                <c:pt idx="6">
                  <c:v>2.2043903607397248</c:v>
                </c:pt>
                <c:pt idx="7">
                  <c:v>3.8178861225143508</c:v>
                </c:pt>
              </c:numCache>
            </c:numRef>
          </c:val>
        </c:ser>
        <c:ser>
          <c:idx val="5"/>
          <c:order val="10"/>
          <c:tx>
            <c:v>Fuel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'IBARRA-GYE'!$M$141:$M$148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'IBARRA-GYE'!$S$141:$S$148</c:f>
              <c:numCache>
                <c:formatCode>#,##0.00</c:formatCode>
                <c:ptCount val="8"/>
                <c:pt idx="0">
                  <c:v>2.8127748798697594</c:v>
                </c:pt>
                <c:pt idx="1">
                  <c:v>1.3821113020886884</c:v>
                </c:pt>
                <c:pt idx="2">
                  <c:v>2.6670193452533217</c:v>
                </c:pt>
                <c:pt idx="3">
                  <c:v>1.4809005220702076</c:v>
                </c:pt>
                <c:pt idx="4">
                  <c:v>1.3695938123624507</c:v>
                </c:pt>
                <c:pt idx="5">
                  <c:v>1.4629033048727373</c:v>
                </c:pt>
                <c:pt idx="6">
                  <c:v>0.48782070538296207</c:v>
                </c:pt>
                <c:pt idx="7">
                  <c:v>1.9104131584040656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0459296"/>
        <c:axId val="1970463104"/>
      </c:barChart>
      <c:catAx>
        <c:axId val="197045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0463104"/>
        <c:crosses val="autoZero"/>
        <c:auto val="1"/>
        <c:lblAlgn val="ctr"/>
        <c:lblOffset val="100"/>
        <c:noMultiLvlLbl val="0"/>
      </c:catAx>
      <c:valAx>
        <c:axId val="19704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045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403159591748844"/>
          <c:y val="0.94712866043585364"/>
          <c:w val="0.5590873969686474"/>
          <c:h val="3.90035188230187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EMISSION TOTALS (CO, CO2, HC, PMx, NOx, FUEL) GUAYAQUIL &amp; IBARRA </a:t>
            </a:r>
          </a:p>
          <a:p>
            <a:pPr>
              <a:defRPr/>
            </a:pPr>
            <a:r>
              <a:rPr lang="es-MX" sz="1800" b="0" i="0" baseline="0">
                <a:effectLst/>
              </a:rPr>
              <a:t>LOG (X+1) TRANSFORM 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GYE(CO)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'IBARRA-GYE'!$M$141:$M$148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'IBARRA-GYE'!$N$141:$N$148</c:f>
              <c:numCache>
                <c:formatCode>#,##0.00</c:formatCode>
                <c:ptCount val="8"/>
                <c:pt idx="0">
                  <c:v>5.2196442326182426</c:v>
                </c:pt>
                <c:pt idx="1">
                  <c:v>2.5815442624380656</c:v>
                </c:pt>
                <c:pt idx="2">
                  <c:v>5.1280088813917803</c:v>
                </c:pt>
                <c:pt idx="3">
                  <c:v>4.1585043941352726</c:v>
                </c:pt>
                <c:pt idx="4">
                  <c:v>3.9008803552211839</c:v>
                </c:pt>
                <c:pt idx="5">
                  <c:v>3.8863028662649648</c:v>
                </c:pt>
                <c:pt idx="6">
                  <c:v>1.4209639892752277</c:v>
                </c:pt>
                <c:pt idx="7">
                  <c:v>3.0337744186675581</c:v>
                </c:pt>
              </c:numCache>
            </c:numRef>
          </c:val>
        </c:ser>
        <c:ser>
          <c:idx val="7"/>
          <c:order val="1"/>
          <c:tx>
            <c:v>GYE(CO2)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'IBARRA-GYE'!$M$141:$M$148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'IBARRA-GYE'!$O$141:$O$148</c:f>
              <c:numCache>
                <c:formatCode>#,##0.00</c:formatCode>
                <c:ptCount val="8"/>
                <c:pt idx="0">
                  <c:v>6.7577772384941976</c:v>
                </c:pt>
                <c:pt idx="1">
                  <c:v>5.3120000577429947</c:v>
                </c:pt>
                <c:pt idx="2">
                  <c:v>6.6108625378280452</c:v>
                </c:pt>
                <c:pt idx="3">
                  <c:v>5.4110401397622656</c:v>
                </c:pt>
                <c:pt idx="4">
                  <c:v>5.2954191702317539</c:v>
                </c:pt>
                <c:pt idx="5">
                  <c:v>5.3924634266357225</c:v>
                </c:pt>
                <c:pt idx="6">
                  <c:v>4.2677993549846418</c:v>
                </c:pt>
                <c:pt idx="7">
                  <c:v>5.8558391475154377</c:v>
                </c:pt>
              </c:numCache>
            </c:numRef>
          </c:val>
        </c:ser>
        <c:ser>
          <c:idx val="8"/>
          <c:order val="2"/>
          <c:tx>
            <c:v>GYE(HC)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'IBARRA-GYE'!$M$141:$M$148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'IBARRA-GYE'!$P$141:$P$148</c:f>
              <c:numCache>
                <c:formatCode>#,##0.00</c:formatCode>
                <c:ptCount val="8"/>
                <c:pt idx="0">
                  <c:v>2.9666438833461681</c:v>
                </c:pt>
                <c:pt idx="1">
                  <c:v>1.892561376027077</c:v>
                </c:pt>
                <c:pt idx="2">
                  <c:v>2.850488241802533</c:v>
                </c:pt>
                <c:pt idx="3">
                  <c:v>1.7743425386832288</c:v>
                </c:pt>
                <c:pt idx="4">
                  <c:v>1.6221215221354466</c:v>
                </c:pt>
                <c:pt idx="5">
                  <c:v>1.6219751949839034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9"/>
          <c:order val="3"/>
          <c:tx>
            <c:v>GYE(PMx)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'IBARRA-GYE'!$M$141:$M$148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'IBARRA-GYE'!$Q$141:$Q$148</c:f>
              <c:numCache>
                <c:formatCode>#,##0.00</c:formatCode>
                <c:ptCount val="8"/>
                <c:pt idx="0">
                  <c:v>2.4711633999434168</c:v>
                </c:pt>
                <c:pt idx="1">
                  <c:v>1.6097067590308545</c:v>
                </c:pt>
                <c:pt idx="2">
                  <c:v>1.9423282220395546</c:v>
                </c:pt>
                <c:pt idx="3">
                  <c:v>1.2745891725501171</c:v>
                </c:pt>
                <c:pt idx="4">
                  <c:v>0.73054878535915968</c:v>
                </c:pt>
                <c:pt idx="5">
                  <c:v>0.79392251886261089</c:v>
                </c:pt>
                <c:pt idx="6">
                  <c:v>0.61081031882195025</c:v>
                </c:pt>
                <c:pt idx="7">
                  <c:v>2.1434470282690437</c:v>
                </c:pt>
              </c:numCache>
            </c:numRef>
          </c:val>
        </c:ser>
        <c:ser>
          <c:idx val="10"/>
          <c:order val="4"/>
          <c:tx>
            <c:v>GYE(NOx)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'IBARRA-GYE'!$M$141:$M$148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'IBARRA-GYE'!$R$141:$R$148</c:f>
              <c:numCache>
                <c:formatCode>#,##0.00</c:formatCode>
                <c:ptCount val="8"/>
                <c:pt idx="0">
                  <c:v>4.0184265299006929</c:v>
                </c:pt>
                <c:pt idx="1">
                  <c:v>3.2276954708188668</c:v>
                </c:pt>
                <c:pt idx="2">
                  <c:v>3.245981428991489</c:v>
                </c:pt>
                <c:pt idx="3">
                  <c:v>1.7681223983671157</c:v>
                </c:pt>
                <c:pt idx="4">
                  <c:v>1.9421105502124523</c:v>
                </c:pt>
                <c:pt idx="5">
                  <c:v>2.030011093453564</c:v>
                </c:pt>
                <c:pt idx="6">
                  <c:v>2.2043903607397248</c:v>
                </c:pt>
                <c:pt idx="7">
                  <c:v>3.8178861225143508</c:v>
                </c:pt>
              </c:numCache>
            </c:numRef>
          </c:val>
        </c:ser>
        <c:ser>
          <c:idx val="11"/>
          <c:order val="5"/>
          <c:tx>
            <c:v>GYE(Fuel)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'IBARRA-GYE'!$M$141:$M$148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'IBARRA-GYE'!$S$141:$S$148</c:f>
              <c:numCache>
                <c:formatCode>#,##0.00</c:formatCode>
                <c:ptCount val="8"/>
                <c:pt idx="0">
                  <c:v>2.8127748798697594</c:v>
                </c:pt>
                <c:pt idx="1">
                  <c:v>1.3821113020886884</c:v>
                </c:pt>
                <c:pt idx="2">
                  <c:v>2.6670193452533217</c:v>
                </c:pt>
                <c:pt idx="3">
                  <c:v>1.4809005220702076</c:v>
                </c:pt>
                <c:pt idx="4">
                  <c:v>1.3695938123624507</c:v>
                </c:pt>
                <c:pt idx="5">
                  <c:v>1.4629033048727373</c:v>
                </c:pt>
                <c:pt idx="6">
                  <c:v>0.48782070538296207</c:v>
                </c:pt>
                <c:pt idx="7">
                  <c:v>1.9104131584040656</c:v>
                </c:pt>
              </c:numCache>
            </c:numRef>
          </c:val>
        </c:ser>
        <c:ser>
          <c:idx val="0"/>
          <c:order val="6"/>
          <c:tx>
            <c:v>IBA(CO)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'IBARRA-GYE'!$M$56:$M$63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'IBARRA-GYE'!$N$56:$N$63</c:f>
              <c:numCache>
                <c:formatCode>#,##0.00</c:formatCode>
                <c:ptCount val="8"/>
                <c:pt idx="0">
                  <c:v>5.1990861702718236</c:v>
                </c:pt>
                <c:pt idx="1">
                  <c:v>3.2060016365183812</c:v>
                </c:pt>
                <c:pt idx="2">
                  <c:v>4.969352705151004</c:v>
                </c:pt>
                <c:pt idx="3">
                  <c:v>4.2457084289188778</c:v>
                </c:pt>
                <c:pt idx="4">
                  <c:v>3.6069294255772375</c:v>
                </c:pt>
                <c:pt idx="5">
                  <c:v>4.6035032157195337</c:v>
                </c:pt>
                <c:pt idx="6">
                  <c:v>1.7819577891519411</c:v>
                </c:pt>
                <c:pt idx="7">
                  <c:v>3.1448328308012976</c:v>
                </c:pt>
              </c:numCache>
            </c:numRef>
          </c:val>
        </c:ser>
        <c:ser>
          <c:idx val="1"/>
          <c:order val="7"/>
          <c:tx>
            <c:v>IBA(CO2)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'IBARRA-GYE'!$M$56:$M$63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'IBARRA-GYE'!$O$56:$O$63</c:f>
              <c:numCache>
                <c:formatCode>#,##0.00</c:formatCode>
                <c:ptCount val="8"/>
                <c:pt idx="0">
                  <c:v>6.7202923410527973</c:v>
                </c:pt>
                <c:pt idx="1">
                  <c:v>5.8752982584812603</c:v>
                </c:pt>
                <c:pt idx="2">
                  <c:v>6.3562421084134266</c:v>
                </c:pt>
                <c:pt idx="3">
                  <c:v>5.3995339307074008</c:v>
                </c:pt>
                <c:pt idx="4">
                  <c:v>4.9852483776662559</c:v>
                </c:pt>
                <c:pt idx="5">
                  <c:v>5.976654495553805</c:v>
                </c:pt>
                <c:pt idx="6">
                  <c:v>4.5803357523272856</c:v>
                </c:pt>
                <c:pt idx="7">
                  <c:v>5.9509389774353432</c:v>
                </c:pt>
              </c:numCache>
            </c:numRef>
          </c:val>
        </c:ser>
        <c:ser>
          <c:idx val="2"/>
          <c:order val="8"/>
          <c:tx>
            <c:v>IBA(HC)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'IBARRA-GYE'!$M$56:$M$63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'IBARRA-GYE'!$P$56:$P$63</c:f>
              <c:numCache>
                <c:formatCode>#,##0.00</c:formatCode>
                <c:ptCount val="8"/>
                <c:pt idx="0">
                  <c:v>3.0456815519284808</c:v>
                </c:pt>
                <c:pt idx="1">
                  <c:v>2.5291589115204802</c:v>
                </c:pt>
                <c:pt idx="2">
                  <c:v>2.6801271046889328</c:v>
                </c:pt>
                <c:pt idx="3">
                  <c:v>1.842316011721677</c:v>
                </c:pt>
                <c:pt idx="4">
                  <c:v>1.3362194232523417</c:v>
                </c:pt>
                <c:pt idx="5">
                  <c:v>2.3139877827554418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3"/>
          <c:order val="9"/>
          <c:tx>
            <c:v>IBA(PMx)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'IBARRA-GYE'!$M$56:$M$63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'IBARRA-GYE'!$Q$56:$Q$63</c:f>
              <c:numCache>
                <c:formatCode>#,##0.00</c:formatCode>
                <c:ptCount val="8"/>
                <c:pt idx="0">
                  <c:v>2.6528049260595594</c:v>
                </c:pt>
                <c:pt idx="1">
                  <c:v>2.2208927148858479</c:v>
                </c:pt>
                <c:pt idx="2">
                  <c:v>1.7096807422011817</c:v>
                </c:pt>
                <c:pt idx="3">
                  <c:v>1.3204352038635825</c:v>
                </c:pt>
                <c:pt idx="4">
                  <c:v>0.49715649454547628</c:v>
                </c:pt>
                <c:pt idx="5">
                  <c:v>1.3469843275534907</c:v>
                </c:pt>
                <c:pt idx="6">
                  <c:v>0.94340087098059988</c:v>
                </c:pt>
                <c:pt idx="7">
                  <c:v>2.2621808481890624</c:v>
                </c:pt>
              </c:numCache>
            </c:numRef>
          </c:val>
        </c:ser>
        <c:ser>
          <c:idx val="4"/>
          <c:order val="10"/>
          <c:tx>
            <c:v>IBA(NOx)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'IBARRA-GYE'!$M$56:$M$63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'IBARRA-GYE'!$R$56:$R$63</c:f>
              <c:numCache>
                <c:formatCode>#,##0.00</c:formatCode>
                <c:ptCount val="8"/>
                <c:pt idx="0">
                  <c:v>4.226079010200384</c:v>
                </c:pt>
                <c:pt idx="1">
                  <c:v>3.815437211550107</c:v>
                </c:pt>
                <c:pt idx="2">
                  <c:v>3.0006798445949103</c:v>
                </c:pt>
                <c:pt idx="3">
                  <c:v>1.7673181348036988</c:v>
                </c:pt>
                <c:pt idx="4">
                  <c:v>1.6392250379124562</c:v>
                </c:pt>
                <c:pt idx="5">
                  <c:v>2.6230467812258262</c:v>
                </c:pt>
                <c:pt idx="6">
                  <c:v>2.5568578110924496</c:v>
                </c:pt>
                <c:pt idx="7">
                  <c:v>3.9249209423070024</c:v>
                </c:pt>
              </c:numCache>
            </c:numRef>
          </c:val>
        </c:ser>
        <c:ser>
          <c:idx val="5"/>
          <c:order val="11"/>
          <c:tx>
            <c:v>IBA(Fuel)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'IBARRA-GYE'!$M$56:$M$63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'IBARRA-GYE'!$S$56:$S$63</c:f>
              <c:numCache>
                <c:formatCode>#,##0.00</c:formatCode>
                <c:ptCount val="8"/>
                <c:pt idx="0">
                  <c:v>2.7746794194144573</c:v>
                </c:pt>
                <c:pt idx="1">
                  <c:v>1.932060462148377</c:v>
                </c:pt>
                <c:pt idx="2">
                  <c:v>2.4131488532398016</c:v>
                </c:pt>
                <c:pt idx="3">
                  <c:v>1.4697840589753521</c:v>
                </c:pt>
                <c:pt idx="4">
                  <c:v>1.078336314078421</c:v>
                </c:pt>
                <c:pt idx="5">
                  <c:v>2.0358980022115656</c:v>
                </c:pt>
                <c:pt idx="6">
                  <c:v>0.72108167035330151</c:v>
                </c:pt>
                <c:pt idx="7">
                  <c:v>2.0044616388537828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0465824"/>
        <c:axId val="1970460928"/>
      </c:barChart>
      <c:catAx>
        <c:axId val="197046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0460928"/>
        <c:crosses val="autoZero"/>
        <c:auto val="1"/>
        <c:lblAlgn val="ctr"/>
        <c:lblOffset val="100"/>
        <c:noMultiLvlLbl val="0"/>
      </c:catAx>
      <c:valAx>
        <c:axId val="197046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046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EMISSION TOTALS (CO, CO2, HC, PMx, NOx, FUEL) IBARRA LOG (X+1) TRANSFORM </a:t>
            </a:r>
            <a:endParaRPr lang="es-MX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IBA(CO)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'IBARRA-GYE'!$M$56:$M$63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'IBARRA-GYE'!$N$56:$N$63</c:f>
              <c:numCache>
                <c:formatCode>#,##0.00</c:formatCode>
                <c:ptCount val="8"/>
                <c:pt idx="0">
                  <c:v>5.1990861702718236</c:v>
                </c:pt>
                <c:pt idx="1">
                  <c:v>3.2060016365183812</c:v>
                </c:pt>
                <c:pt idx="2">
                  <c:v>4.969352705151004</c:v>
                </c:pt>
                <c:pt idx="3">
                  <c:v>4.2457084289188778</c:v>
                </c:pt>
                <c:pt idx="4">
                  <c:v>3.6069294255772375</c:v>
                </c:pt>
                <c:pt idx="5">
                  <c:v>4.6035032157195337</c:v>
                </c:pt>
                <c:pt idx="6">
                  <c:v>1.7819577891519411</c:v>
                </c:pt>
                <c:pt idx="7">
                  <c:v>3.1448328308012976</c:v>
                </c:pt>
              </c:numCache>
            </c:numRef>
          </c:val>
        </c:ser>
        <c:ser>
          <c:idx val="1"/>
          <c:order val="1"/>
          <c:tx>
            <c:v>IBA(CO2)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'IBARRA-GYE'!$M$56:$M$63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'IBARRA-GYE'!$O$56:$O$63</c:f>
              <c:numCache>
                <c:formatCode>#,##0.00</c:formatCode>
                <c:ptCount val="8"/>
                <c:pt idx="0">
                  <c:v>6.7202923410527973</c:v>
                </c:pt>
                <c:pt idx="1">
                  <c:v>5.8752982584812603</c:v>
                </c:pt>
                <c:pt idx="2">
                  <c:v>6.3562421084134266</c:v>
                </c:pt>
                <c:pt idx="3">
                  <c:v>5.3995339307074008</c:v>
                </c:pt>
                <c:pt idx="4">
                  <c:v>4.9852483776662559</c:v>
                </c:pt>
                <c:pt idx="5">
                  <c:v>5.976654495553805</c:v>
                </c:pt>
                <c:pt idx="6">
                  <c:v>4.5803357523272856</c:v>
                </c:pt>
                <c:pt idx="7">
                  <c:v>5.9509389774353432</c:v>
                </c:pt>
              </c:numCache>
            </c:numRef>
          </c:val>
        </c:ser>
        <c:ser>
          <c:idx val="2"/>
          <c:order val="2"/>
          <c:tx>
            <c:v>IBA(HC)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'IBARRA-GYE'!$M$56:$M$63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'IBARRA-GYE'!$P$56:$P$63</c:f>
              <c:numCache>
                <c:formatCode>#,##0.00</c:formatCode>
                <c:ptCount val="8"/>
                <c:pt idx="0">
                  <c:v>3.0456815519284808</c:v>
                </c:pt>
                <c:pt idx="1">
                  <c:v>2.5291589115204802</c:v>
                </c:pt>
                <c:pt idx="2">
                  <c:v>2.6801271046889328</c:v>
                </c:pt>
                <c:pt idx="3">
                  <c:v>1.842316011721677</c:v>
                </c:pt>
                <c:pt idx="4">
                  <c:v>1.3362194232523417</c:v>
                </c:pt>
                <c:pt idx="5">
                  <c:v>2.3139877827554418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3"/>
          <c:order val="3"/>
          <c:tx>
            <c:v>IBA(PMx)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'IBARRA-GYE'!$M$56:$M$63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'IBARRA-GYE'!$Q$56:$Q$63</c:f>
              <c:numCache>
                <c:formatCode>#,##0.00</c:formatCode>
                <c:ptCount val="8"/>
                <c:pt idx="0">
                  <c:v>2.6528049260595594</c:v>
                </c:pt>
                <c:pt idx="1">
                  <c:v>2.2208927148858479</c:v>
                </c:pt>
                <c:pt idx="2">
                  <c:v>1.7096807422011817</c:v>
                </c:pt>
                <c:pt idx="3">
                  <c:v>1.3204352038635825</c:v>
                </c:pt>
                <c:pt idx="4">
                  <c:v>0.49715649454547628</c:v>
                </c:pt>
                <c:pt idx="5">
                  <c:v>1.3469843275534907</c:v>
                </c:pt>
                <c:pt idx="6">
                  <c:v>0.94340087098059988</c:v>
                </c:pt>
                <c:pt idx="7">
                  <c:v>2.2621808481890624</c:v>
                </c:pt>
              </c:numCache>
            </c:numRef>
          </c:val>
        </c:ser>
        <c:ser>
          <c:idx val="4"/>
          <c:order val="4"/>
          <c:tx>
            <c:v>IBA(NOx)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'IBARRA-GYE'!$M$56:$M$63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'IBARRA-GYE'!$R$56:$R$63</c:f>
              <c:numCache>
                <c:formatCode>#,##0.00</c:formatCode>
                <c:ptCount val="8"/>
                <c:pt idx="0">
                  <c:v>4.226079010200384</c:v>
                </c:pt>
                <c:pt idx="1">
                  <c:v>3.815437211550107</c:v>
                </c:pt>
                <c:pt idx="2">
                  <c:v>3.0006798445949103</c:v>
                </c:pt>
                <c:pt idx="3">
                  <c:v>1.7673181348036988</c:v>
                </c:pt>
                <c:pt idx="4">
                  <c:v>1.6392250379124562</c:v>
                </c:pt>
                <c:pt idx="5">
                  <c:v>2.6230467812258262</c:v>
                </c:pt>
                <c:pt idx="6">
                  <c:v>2.5568578110924496</c:v>
                </c:pt>
                <c:pt idx="7">
                  <c:v>3.9249209423070024</c:v>
                </c:pt>
              </c:numCache>
            </c:numRef>
          </c:val>
        </c:ser>
        <c:ser>
          <c:idx val="5"/>
          <c:order val="5"/>
          <c:tx>
            <c:v>IBA(Fuel)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'IBARRA-GYE'!$M$56:$M$63</c:f>
              <c:strCache>
                <c:ptCount val="8"/>
                <c:pt idx="0">
                  <c:v>ALL VEHICLES</c:v>
                </c:pt>
                <c:pt idx="1">
                  <c:v>BUS</c:v>
                </c:pt>
                <c:pt idx="2">
                  <c:v>CAR</c:v>
                </c:pt>
                <c:pt idx="3">
                  <c:v>MOTO</c:v>
                </c:pt>
                <c:pt idx="4">
                  <c:v>OTHER</c:v>
                </c:pt>
                <c:pt idx="5">
                  <c:v>TAXI</c:v>
                </c:pt>
                <c:pt idx="6">
                  <c:v>TRAILER</c:v>
                </c:pt>
                <c:pt idx="7">
                  <c:v>TRUCK</c:v>
                </c:pt>
              </c:strCache>
            </c:strRef>
          </c:cat>
          <c:val>
            <c:numRef>
              <c:f>'IBARRA-GYE'!$S$56:$S$63</c:f>
              <c:numCache>
                <c:formatCode>#,##0.00</c:formatCode>
                <c:ptCount val="8"/>
                <c:pt idx="0">
                  <c:v>2.7746794194144573</c:v>
                </c:pt>
                <c:pt idx="1">
                  <c:v>1.932060462148377</c:v>
                </c:pt>
                <c:pt idx="2">
                  <c:v>2.4131488532398016</c:v>
                </c:pt>
                <c:pt idx="3">
                  <c:v>1.4697840589753521</c:v>
                </c:pt>
                <c:pt idx="4">
                  <c:v>1.078336314078421</c:v>
                </c:pt>
                <c:pt idx="5">
                  <c:v>2.0358980022115656</c:v>
                </c:pt>
                <c:pt idx="6">
                  <c:v>0.72108167035330151</c:v>
                </c:pt>
                <c:pt idx="7">
                  <c:v>2.0044616388537828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0461472"/>
        <c:axId val="1970462016"/>
      </c:barChart>
      <c:catAx>
        <c:axId val="197046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0462016"/>
        <c:crosses val="autoZero"/>
        <c:auto val="1"/>
        <c:lblAlgn val="ctr"/>
        <c:lblOffset val="100"/>
        <c:noMultiLvlLbl val="0"/>
      </c:catAx>
      <c:valAx>
        <c:axId val="197046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046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855866</xdr:colOff>
      <xdr:row>108</xdr:row>
      <xdr:rowOff>18970</xdr:rowOff>
    </xdr:from>
    <xdr:to>
      <xdr:col>27</xdr:col>
      <xdr:colOff>69020</xdr:colOff>
      <xdr:row>143</xdr:row>
      <xdr:rowOff>13804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7591</xdr:colOff>
      <xdr:row>19</xdr:row>
      <xdr:rowOff>193259</xdr:rowOff>
    </xdr:from>
    <xdr:to>
      <xdr:col>28</xdr:col>
      <xdr:colOff>690216</xdr:colOff>
      <xdr:row>54</xdr:row>
      <xdr:rowOff>179454</xdr:rowOff>
    </xdr:to>
    <xdr:graphicFrame macro="">
      <xdr:nvGraphicFramePr>
        <xdr:cNvPr id="29" name="Gráfico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757513</xdr:colOff>
      <xdr:row>19</xdr:row>
      <xdr:rowOff>189148</xdr:rowOff>
    </xdr:from>
    <xdr:to>
      <xdr:col>40</xdr:col>
      <xdr:colOff>648804</xdr:colOff>
      <xdr:row>55</xdr:row>
      <xdr:rowOff>1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714031</xdr:colOff>
      <xdr:row>20</xdr:row>
      <xdr:rowOff>12426</xdr:rowOff>
    </xdr:from>
    <xdr:to>
      <xdr:col>52</xdr:col>
      <xdr:colOff>593587</xdr:colOff>
      <xdr:row>55</xdr:row>
      <xdr:rowOff>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667958</xdr:colOff>
      <xdr:row>19</xdr:row>
      <xdr:rowOff>189466</xdr:rowOff>
    </xdr:from>
    <xdr:to>
      <xdr:col>64</xdr:col>
      <xdr:colOff>538370</xdr:colOff>
      <xdr:row>54</xdr:row>
      <xdr:rowOff>179458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64</xdr:col>
      <xdr:colOff>742674</xdr:colOff>
      <xdr:row>19</xdr:row>
      <xdr:rowOff>189463</xdr:rowOff>
    </xdr:from>
    <xdr:to>
      <xdr:col>76</xdr:col>
      <xdr:colOff>607392</xdr:colOff>
      <xdr:row>54</xdr:row>
      <xdr:rowOff>179456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85</xdr:col>
      <xdr:colOff>22430</xdr:colOff>
      <xdr:row>14</xdr:row>
      <xdr:rowOff>92833</xdr:rowOff>
    </xdr:from>
    <xdr:to>
      <xdr:col>94</xdr:col>
      <xdr:colOff>707849</xdr:colOff>
      <xdr:row>57</xdr:row>
      <xdr:rowOff>41812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88448</xdr:colOff>
      <xdr:row>108</xdr:row>
      <xdr:rowOff>15308</xdr:rowOff>
    </xdr:from>
    <xdr:to>
      <xdr:col>38</xdr:col>
      <xdr:colOff>693964</xdr:colOff>
      <xdr:row>142</xdr:row>
      <xdr:rowOff>176894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761999</xdr:colOff>
      <xdr:row>108</xdr:row>
      <xdr:rowOff>3971</xdr:rowOff>
    </xdr:from>
    <xdr:to>
      <xdr:col>50</xdr:col>
      <xdr:colOff>587374</xdr:colOff>
      <xdr:row>142</xdr:row>
      <xdr:rowOff>158751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51</xdr:col>
      <xdr:colOff>11906</xdr:colOff>
      <xdr:row>108</xdr:row>
      <xdr:rowOff>3970</xdr:rowOff>
    </xdr:from>
    <xdr:to>
      <xdr:col>62</xdr:col>
      <xdr:colOff>571500</xdr:colOff>
      <xdr:row>142</xdr:row>
      <xdr:rowOff>174626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62</xdr:col>
      <xdr:colOff>654842</xdr:colOff>
      <xdr:row>108</xdr:row>
      <xdr:rowOff>3968</xdr:rowOff>
    </xdr:from>
    <xdr:to>
      <xdr:col>74</xdr:col>
      <xdr:colOff>444499</xdr:colOff>
      <xdr:row>142</xdr:row>
      <xdr:rowOff>174625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81</xdr:col>
      <xdr:colOff>682627</xdr:colOff>
      <xdr:row>104</xdr:row>
      <xdr:rowOff>173761</xdr:rowOff>
    </xdr:from>
    <xdr:to>
      <xdr:col>91</xdr:col>
      <xdr:colOff>676679</xdr:colOff>
      <xdr:row>140</xdr:row>
      <xdr:rowOff>170192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11905</xdr:colOff>
      <xdr:row>57</xdr:row>
      <xdr:rowOff>3571</xdr:rowOff>
    </xdr:from>
    <xdr:to>
      <xdr:col>31</xdr:col>
      <xdr:colOff>204107</xdr:colOff>
      <xdr:row>86</xdr:row>
      <xdr:rowOff>9007</xdr:rowOff>
    </xdr:to>
    <xdr:graphicFrame macro="">
      <xdr:nvGraphicFramePr>
        <xdr:cNvPr id="15" name="Gráfico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31</xdr:col>
      <xdr:colOff>226219</xdr:colOff>
      <xdr:row>56</xdr:row>
      <xdr:rowOff>182164</xdr:rowOff>
    </xdr:from>
    <xdr:to>
      <xdr:col>43</xdr:col>
      <xdr:colOff>240111</xdr:colOff>
      <xdr:row>85</xdr:row>
      <xdr:rowOff>152399</xdr:rowOff>
    </xdr:to>
    <xdr:graphicFrame macro="">
      <xdr:nvGraphicFramePr>
        <xdr:cNvPr id="17" name="Gráfico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25</xdr:col>
      <xdr:colOff>666751</xdr:colOff>
      <xdr:row>147</xdr:row>
      <xdr:rowOff>15478</xdr:rowOff>
    </xdr:from>
    <xdr:to>
      <xdr:col>37</xdr:col>
      <xdr:colOff>654845</xdr:colOff>
      <xdr:row>174</xdr:row>
      <xdr:rowOff>160734</xdr:rowOff>
    </xdr:to>
    <xdr:graphicFrame macro="">
      <xdr:nvGraphicFramePr>
        <xdr:cNvPr id="18" name="Gráfico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37</xdr:col>
      <xdr:colOff>726281</xdr:colOff>
      <xdr:row>147</xdr:row>
      <xdr:rowOff>15477</xdr:rowOff>
    </xdr:from>
    <xdr:to>
      <xdr:col>49</xdr:col>
      <xdr:colOff>724297</xdr:colOff>
      <xdr:row>174</xdr:row>
      <xdr:rowOff>166687</xdr:rowOff>
    </xdr:to>
    <xdr:graphicFrame macro="">
      <xdr:nvGraphicFramePr>
        <xdr:cNvPr id="19" name="Gráfico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273843</xdr:colOff>
      <xdr:row>56</xdr:row>
      <xdr:rowOff>182165</xdr:rowOff>
    </xdr:from>
    <xdr:to>
      <xdr:col>55</xdr:col>
      <xdr:colOff>291704</xdr:colOff>
      <xdr:row>85</xdr:row>
      <xdr:rowOff>154781</xdr:rowOff>
    </xdr:to>
    <xdr:graphicFrame macro="">
      <xdr:nvGraphicFramePr>
        <xdr:cNvPr id="24" name="Gráfico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50</xdr:col>
      <xdr:colOff>11906</xdr:colOff>
      <xdr:row>147</xdr:row>
      <xdr:rowOff>3570</xdr:rowOff>
    </xdr:from>
    <xdr:to>
      <xdr:col>62</xdr:col>
      <xdr:colOff>9924</xdr:colOff>
      <xdr:row>174</xdr:row>
      <xdr:rowOff>154781</xdr:rowOff>
    </xdr:to>
    <xdr:graphicFrame macro="">
      <xdr:nvGraphicFramePr>
        <xdr:cNvPr id="25" name="Gráfico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226218</xdr:colOff>
      <xdr:row>171</xdr:row>
      <xdr:rowOff>178593</xdr:rowOff>
    </xdr:from>
    <xdr:to>
      <xdr:col>17</xdr:col>
      <xdr:colOff>349250</xdr:colOff>
      <xdr:row>200</xdr:row>
      <xdr:rowOff>142874</xdr:rowOff>
    </xdr:to>
    <xdr:graphicFrame macro="">
      <xdr:nvGraphicFramePr>
        <xdr:cNvPr id="26" name="Gráfico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</xdr:col>
      <xdr:colOff>15875</xdr:colOff>
      <xdr:row>176</xdr:row>
      <xdr:rowOff>0</xdr:rowOff>
    </xdr:from>
    <xdr:to>
      <xdr:col>27</xdr:col>
      <xdr:colOff>482202</xdr:colOff>
      <xdr:row>204</xdr:row>
      <xdr:rowOff>139302</xdr:rowOff>
    </xdr:to>
    <xdr:graphicFrame macro="">
      <xdr:nvGraphicFramePr>
        <xdr:cNvPr id="16" name="Gráfico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29</xdr:col>
      <xdr:colOff>734786</xdr:colOff>
      <xdr:row>176</xdr:row>
      <xdr:rowOff>40822</xdr:rowOff>
    </xdr:from>
    <xdr:to>
      <xdr:col>41</xdr:col>
      <xdr:colOff>748678</xdr:colOff>
      <xdr:row>205</xdr:row>
      <xdr:rowOff>11057</xdr:rowOff>
    </xdr:to>
    <xdr:graphicFrame macro="">
      <xdr:nvGraphicFramePr>
        <xdr:cNvPr id="22" name="Gráfico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25</xdr:col>
      <xdr:colOff>0</xdr:colOff>
      <xdr:row>211</xdr:row>
      <xdr:rowOff>0</xdr:rowOff>
    </xdr:from>
    <xdr:to>
      <xdr:col>36</xdr:col>
      <xdr:colOff>750094</xdr:colOff>
      <xdr:row>238</xdr:row>
      <xdr:rowOff>145256</xdr:rowOff>
    </xdr:to>
    <xdr:graphicFrame macro="">
      <xdr:nvGraphicFramePr>
        <xdr:cNvPr id="27" name="Gráfico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25</xdr:col>
      <xdr:colOff>0</xdr:colOff>
      <xdr:row>240</xdr:row>
      <xdr:rowOff>0</xdr:rowOff>
    </xdr:from>
    <xdr:to>
      <xdr:col>39</xdr:col>
      <xdr:colOff>151380</xdr:colOff>
      <xdr:row>269</xdr:row>
      <xdr:rowOff>5436</xdr:rowOff>
    </xdr:to>
    <xdr:graphicFrame macro="">
      <xdr:nvGraphicFramePr>
        <xdr:cNvPr id="28" name="Gráfico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a1" displayName="Tabla1" ref="A1:AB3974" tableType="xml" totalsRowShown="0" connectionId="1">
  <autoFilter ref="A1:AB3974"/>
  <sortState ref="A2:AB3974">
    <sortCondition ref="S1:S3974"/>
  </sortState>
  <tableColumns count="28">
    <tableColumn id="1" uniqueName="id" name="id">
      <xmlColumnPr mapId="1" xpath="/tripinfos/tripinfo/@id" xmlDataType="string"/>
    </tableColumn>
    <tableColumn id="2" uniqueName="depart" name="depart">
      <xmlColumnPr mapId="1" xpath="/tripinfos/tripinfo/@depart" xmlDataType="double"/>
    </tableColumn>
    <tableColumn id="3" uniqueName="departLane" name="departLane">
      <xmlColumnPr mapId="1" xpath="/tripinfos/tripinfo/@departLane" xmlDataType="string"/>
    </tableColumn>
    <tableColumn id="4" uniqueName="departPos" name="departPos">
      <xmlColumnPr mapId="1" xpath="/tripinfos/tripinfo/@departPos" xmlDataType="double"/>
    </tableColumn>
    <tableColumn id="5" uniqueName="departSpeed" name="departSpeed">
      <xmlColumnPr mapId="1" xpath="/tripinfos/tripinfo/@departSpeed" xmlDataType="double"/>
    </tableColumn>
    <tableColumn id="6" uniqueName="departDelay" name="departDelay">
      <xmlColumnPr mapId="1" xpath="/tripinfos/tripinfo/@departDelay" xmlDataType="double"/>
    </tableColumn>
    <tableColumn id="7" uniqueName="arrival" name="arrival">
      <xmlColumnPr mapId="1" xpath="/tripinfos/tripinfo/@arrival" xmlDataType="double"/>
    </tableColumn>
    <tableColumn id="8" uniqueName="arrivalLane" name="arrivalLane">
      <xmlColumnPr mapId="1" xpath="/tripinfos/tripinfo/@arrivalLane" xmlDataType="string"/>
    </tableColumn>
    <tableColumn id="9" uniqueName="arrivalPos" name="arrivalPos">
      <xmlColumnPr mapId="1" xpath="/tripinfos/tripinfo/@arrivalPos" xmlDataType="double"/>
    </tableColumn>
    <tableColumn id="10" uniqueName="arrivalSpeed" name="arrivalSpeed">
      <xmlColumnPr mapId="1" xpath="/tripinfos/tripinfo/@arrivalSpeed" xmlDataType="double"/>
    </tableColumn>
    <tableColumn id="11" uniqueName="duration" name="duration">
      <xmlColumnPr mapId="1" xpath="/tripinfos/tripinfo/@duration" xmlDataType="double"/>
    </tableColumn>
    <tableColumn id="12" uniqueName="routeLength" name="routeLength">
      <xmlColumnPr mapId="1" xpath="/tripinfos/tripinfo/@routeLength" xmlDataType="double"/>
    </tableColumn>
    <tableColumn id="13" uniqueName="waitingTime" name="waitingTime">
      <xmlColumnPr mapId="1" xpath="/tripinfos/tripinfo/@waitingTime" xmlDataType="double"/>
    </tableColumn>
    <tableColumn id="14" uniqueName="waitingCount" name="waitingCount">
      <xmlColumnPr mapId="1" xpath="/tripinfos/tripinfo/@waitingCount" xmlDataType="integer"/>
    </tableColumn>
    <tableColumn id="15" uniqueName="stopTime" name="stopTime">
      <xmlColumnPr mapId="1" xpath="/tripinfos/tripinfo/@stopTime" xmlDataType="double"/>
    </tableColumn>
    <tableColumn id="16" uniqueName="timeLoss" name="timeLoss">
      <xmlColumnPr mapId="1" xpath="/tripinfos/tripinfo/@timeLoss" xmlDataType="double"/>
    </tableColumn>
    <tableColumn id="17" uniqueName="rerouteNo" name="rerouteNo">
      <xmlColumnPr mapId="1" xpath="/tripinfos/tripinfo/@rerouteNo" xmlDataType="integer"/>
    </tableColumn>
    <tableColumn id="18" uniqueName="devices" name="devices">
      <xmlColumnPr mapId="1" xpath="/tripinfos/tripinfo/@devices" xmlDataType="string"/>
    </tableColumn>
    <tableColumn id="19" uniqueName="vType" name="vType">
      <xmlColumnPr mapId="1" xpath="/tripinfos/tripinfo/@vType" xmlDataType="string"/>
    </tableColumn>
    <tableColumn id="20" uniqueName="speedFactor" name="speedFactor">
      <xmlColumnPr mapId="1" xpath="/tripinfos/tripinfo/@speedFactor" xmlDataType="double"/>
    </tableColumn>
    <tableColumn id="21" uniqueName="vaporized" name="vaporized">
      <xmlColumnPr mapId="1" xpath="/tripinfos/tripinfo/@vaporized" xmlDataType="string"/>
    </tableColumn>
    <tableColumn id="22" uniqueName="CO_abs" name="CO_abs">
      <xmlColumnPr mapId="1" xpath="/tripinfos/tripinfo/emissions/@CO_abs" xmlDataType="double"/>
    </tableColumn>
    <tableColumn id="23" uniqueName="CO2_abs" name="CO2_abs">
      <xmlColumnPr mapId="1" xpath="/tripinfos/tripinfo/emissions/@CO2_abs" xmlDataType="double"/>
    </tableColumn>
    <tableColumn id="24" uniqueName="HC_abs" name="HC_abs">
      <xmlColumnPr mapId="1" xpath="/tripinfos/tripinfo/emissions/@HC_abs" xmlDataType="double"/>
    </tableColumn>
    <tableColumn id="25" uniqueName="PMx_abs" name="PMx_abs">
      <xmlColumnPr mapId="1" xpath="/tripinfos/tripinfo/emissions/@PMx_abs" xmlDataType="double"/>
    </tableColumn>
    <tableColumn id="26" uniqueName="NOx_abs" name="NOx_abs">
      <xmlColumnPr mapId="1" xpath="/tripinfos/tripinfo/emissions/@NOx_abs" xmlDataType="double"/>
    </tableColumn>
    <tableColumn id="27" uniqueName="fuel_abs" name="fuel_abs">
      <xmlColumnPr mapId="1" xpath="/tripinfos/tripinfo/emissions/@fuel_abs" xmlDataType="double"/>
    </tableColumn>
    <tableColumn id="28" uniqueName="electricity_abs" name="electricity_abs">
      <xmlColumnPr mapId="1" xpath="/tripinfos/tripinfo/emissions/@electricity_abs" xmlDataType="integer"/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AB136" totalsRowShown="0">
  <autoFilter ref="A1:AB136"/>
  <sortState ref="A2:AB3974">
    <sortCondition ref="S1:S3974"/>
  </sortState>
  <tableColumns count="28">
    <tableColumn id="1" name="id"/>
    <tableColumn id="2" name="depart"/>
    <tableColumn id="3" name="departLane"/>
    <tableColumn id="4" name="departPos"/>
    <tableColumn id="5" name="departSpeed"/>
    <tableColumn id="6" name="departDelay"/>
    <tableColumn id="7" name="arrival"/>
    <tableColumn id="8" name="arrivalLane"/>
    <tableColumn id="9" name="arrivalPos"/>
    <tableColumn id="10" name="arrivalSpeed"/>
    <tableColumn id="11" name="duration"/>
    <tableColumn id="12" name="routeLength"/>
    <tableColumn id="13" name="waitingTime"/>
    <tableColumn id="14" name="waitingCount"/>
    <tableColumn id="15" name="stopTime"/>
    <tableColumn id="16" name="timeLoss"/>
    <tableColumn id="17" name="rerouteNo"/>
    <tableColumn id="18" name="devices"/>
    <tableColumn id="19" name="vType"/>
    <tableColumn id="20" name="speedFactor"/>
    <tableColumn id="21" name="vaporized"/>
    <tableColumn id="22" name="CO_abs"/>
    <tableColumn id="23" name="CO2_abs"/>
    <tableColumn id="24" name="HC_abs"/>
    <tableColumn id="25" name="PMx_abs"/>
    <tableColumn id="26" name="NOx_abs"/>
    <tableColumn id="27" name="fuel_abs"/>
    <tableColumn id="28" name="electricity_ab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AB2587" totalsRowShown="0">
  <autoFilter ref="A1:AB2587"/>
  <sortState ref="A2:AB3974">
    <sortCondition ref="S1:S3974"/>
  </sortState>
  <tableColumns count="28">
    <tableColumn id="1" name="id"/>
    <tableColumn id="2" name="depart"/>
    <tableColumn id="3" name="departLane"/>
    <tableColumn id="4" name="departPos"/>
    <tableColumn id="5" name="departSpeed"/>
    <tableColumn id="6" name="departDelay"/>
    <tableColumn id="7" name="arrival"/>
    <tableColumn id="8" name="arrivalLane"/>
    <tableColumn id="9" name="arrivalPos"/>
    <tableColumn id="10" name="arrivalSpeed"/>
    <tableColumn id="11" name="duration"/>
    <tableColumn id="12" name="routeLength"/>
    <tableColumn id="13" name="waitingTime"/>
    <tableColumn id="14" name="waitingCount"/>
    <tableColumn id="15" name="stopTime"/>
    <tableColumn id="16" name="timeLoss"/>
    <tableColumn id="17" name="rerouteNo"/>
    <tableColumn id="18" name="devices"/>
    <tableColumn id="19" name="vType"/>
    <tableColumn id="20" name="speedFactor"/>
    <tableColumn id="21" name="vaporized"/>
    <tableColumn id="22" name="CO_abs"/>
    <tableColumn id="23" name="CO2_abs"/>
    <tableColumn id="24" name="HC_abs"/>
    <tableColumn id="25" name="PMx_abs"/>
    <tableColumn id="26" name="NOx_abs"/>
    <tableColumn id="27" name="fuel_abs"/>
    <tableColumn id="28" name="electricity_ab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AB3" totalsRowShown="0">
  <autoFilter ref="A1:AB3"/>
  <sortState ref="A2:AB3974">
    <sortCondition ref="S1:S3974"/>
  </sortState>
  <tableColumns count="28">
    <tableColumn id="1" name="id"/>
    <tableColumn id="2" name="depart"/>
    <tableColumn id="3" name="departLane"/>
    <tableColumn id="4" name="departPos"/>
    <tableColumn id="5" name="departSpeed"/>
    <tableColumn id="6" name="departDelay"/>
    <tableColumn id="7" name="arrival"/>
    <tableColumn id="8" name="arrivalLane"/>
    <tableColumn id="9" name="arrivalPos"/>
    <tableColumn id="10" name="arrivalSpeed"/>
    <tableColumn id="11" name="duration"/>
    <tableColumn id="12" name="routeLength"/>
    <tableColumn id="13" name="waitingTime"/>
    <tableColumn id="14" name="waitingCount"/>
    <tableColumn id="15" name="stopTime"/>
    <tableColumn id="16" name="timeLoss"/>
    <tableColumn id="17" name="rerouteNo"/>
    <tableColumn id="18" name="devices"/>
    <tableColumn id="19" name="vType"/>
    <tableColumn id="20" name="speedFactor"/>
    <tableColumn id="21" name="vaporized"/>
    <tableColumn id="22" name="CO_abs"/>
    <tableColumn id="23" name="CO2_abs"/>
    <tableColumn id="24" name="HC_abs"/>
    <tableColumn id="25" name="PMx_abs"/>
    <tableColumn id="26" name="NOx_abs"/>
    <tableColumn id="27" name="fuel_abs"/>
    <tableColumn id="28" name="electricity_ab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AB274" totalsRowShown="0">
  <autoFilter ref="A1:AB274"/>
  <sortState ref="A2:AB3974">
    <sortCondition ref="S1:S3974"/>
  </sortState>
  <tableColumns count="28">
    <tableColumn id="1" name="id"/>
    <tableColumn id="2" name="depart"/>
    <tableColumn id="3" name="departLane"/>
    <tableColumn id="4" name="departPos"/>
    <tableColumn id="5" name="departSpeed"/>
    <tableColumn id="6" name="departDelay"/>
    <tableColumn id="7" name="arrival"/>
    <tableColumn id="8" name="arrivalLane"/>
    <tableColumn id="9" name="arrivalPos"/>
    <tableColumn id="10" name="arrivalSpeed"/>
    <tableColumn id="11" name="duration"/>
    <tableColumn id="12" name="routeLength"/>
    <tableColumn id="13" name="waitingTime"/>
    <tableColumn id="14" name="waitingCount"/>
    <tableColumn id="15" name="stopTime"/>
    <tableColumn id="16" name="timeLoss"/>
    <tableColumn id="17" name="rerouteNo"/>
    <tableColumn id="18" name="devices"/>
    <tableColumn id="19" name="vType"/>
    <tableColumn id="20" name="speedFactor"/>
    <tableColumn id="21" name="vaporized"/>
    <tableColumn id="22" name="CO_abs"/>
    <tableColumn id="23" name="CO2_abs"/>
    <tableColumn id="24" name="HC_abs"/>
    <tableColumn id="25" name="PMx_abs"/>
    <tableColumn id="26" name="NOx_abs"/>
    <tableColumn id="27" name="fuel_abs"/>
    <tableColumn id="28" name="electricity_ab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7" displayName="Tabla17" ref="A1:AB68" totalsRowShown="0">
  <autoFilter ref="A1:AB68"/>
  <sortState ref="A2:AB3974">
    <sortCondition descending="1" ref="S1:S3974"/>
  </sortState>
  <tableColumns count="28">
    <tableColumn id="1" name="id"/>
    <tableColumn id="2" name="depart"/>
    <tableColumn id="3" name="departLane"/>
    <tableColumn id="4" name="departPos"/>
    <tableColumn id="5" name="departSpeed"/>
    <tableColumn id="6" name="departDelay"/>
    <tableColumn id="7" name="arrival"/>
    <tableColumn id="8" name="arrivalLane"/>
    <tableColumn id="9" name="arrivalPos"/>
    <tableColumn id="10" name="arrivalSpeed"/>
    <tableColumn id="11" name="duration"/>
    <tableColumn id="12" name="routeLength"/>
    <tableColumn id="13" name="waitingTime"/>
    <tableColumn id="14" name="waitingCount"/>
    <tableColumn id="15" name="stopTime"/>
    <tableColumn id="16" name="timeLoss"/>
    <tableColumn id="17" name="rerouteNo"/>
    <tableColumn id="18" name="devices"/>
    <tableColumn id="19" name="vType"/>
    <tableColumn id="20" name="speedFactor"/>
    <tableColumn id="21" name="vaporized"/>
    <tableColumn id="22" name="CO_abs"/>
    <tableColumn id="23" name="CO2_abs"/>
    <tableColumn id="24" name="HC_abs"/>
    <tableColumn id="25" name="PMx_abs"/>
    <tableColumn id="26" name="NOx_abs"/>
    <tableColumn id="27" name="fuel_abs"/>
    <tableColumn id="28" name="electricity_ab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AB749" totalsRowShown="0">
  <autoFilter ref="A1:AB749"/>
  <sortState ref="A2:AB3974">
    <sortCondition descending="1" ref="S1:S3974"/>
  </sortState>
  <tableColumns count="28">
    <tableColumn id="1" name="id"/>
    <tableColumn id="2" name="depart"/>
    <tableColumn id="3" name="departLane"/>
    <tableColumn id="4" name="departPos"/>
    <tableColumn id="5" name="departSpeed"/>
    <tableColumn id="6" name="departDelay"/>
    <tableColumn id="7" name="arrival"/>
    <tableColumn id="8" name="arrivalLane"/>
    <tableColumn id="9" name="arrivalPos"/>
    <tableColumn id="10" name="arrivalSpeed"/>
    <tableColumn id="11" name="duration"/>
    <tableColumn id="12" name="routeLength"/>
    <tableColumn id="13" name="waitingTime"/>
    <tableColumn id="14" name="waitingCount"/>
    <tableColumn id="15" name="stopTime"/>
    <tableColumn id="16" name="timeLoss"/>
    <tableColumn id="17" name="rerouteNo"/>
    <tableColumn id="18" name="devices"/>
    <tableColumn id="19" name="vType"/>
    <tableColumn id="20" name="speedFactor"/>
    <tableColumn id="21" name="vaporized"/>
    <tableColumn id="22" name="CO_abs"/>
    <tableColumn id="23" name="CO2_abs"/>
    <tableColumn id="24" name="HC_abs"/>
    <tableColumn id="25" name="PMx_abs"/>
    <tableColumn id="26" name="NOx_abs"/>
    <tableColumn id="27" name="fuel_abs"/>
    <tableColumn id="28" name="electricity_ab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AB7" totalsRowShown="0">
  <autoFilter ref="A1:AB7"/>
  <sortState ref="A2:AB3974">
    <sortCondition descending="1" ref="S1:S3974"/>
  </sortState>
  <tableColumns count="28">
    <tableColumn id="1" name="id"/>
    <tableColumn id="2" name="depart"/>
    <tableColumn id="3" name="departLane"/>
    <tableColumn id="4" name="departPos"/>
    <tableColumn id="5" name="departSpeed"/>
    <tableColumn id="6" name="departDelay"/>
    <tableColumn id="7" name="arrival"/>
    <tableColumn id="8" name="arrivalLane"/>
    <tableColumn id="9" name="arrivalPos"/>
    <tableColumn id="10" name="arrivalSpeed"/>
    <tableColumn id="11" name="duration"/>
    <tableColumn id="12" name="routeLength"/>
    <tableColumn id="13" name="waitingTime"/>
    <tableColumn id="14" name="waitingCount"/>
    <tableColumn id="15" name="stopTime"/>
    <tableColumn id="16" name="timeLoss"/>
    <tableColumn id="17" name="rerouteNo"/>
    <tableColumn id="18" name="devices"/>
    <tableColumn id="19" name="vType"/>
    <tableColumn id="20" name="speedFactor"/>
    <tableColumn id="21" name="vaporized"/>
    <tableColumn id="22" name="CO_abs"/>
    <tableColumn id="23" name="CO2_abs"/>
    <tableColumn id="24" name="HC_abs"/>
    <tableColumn id="25" name="PMx_abs"/>
    <tableColumn id="26" name="NOx_abs"/>
    <tableColumn id="27" name="fuel_abs"/>
    <tableColumn id="28" name="electricity_ab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AB157" totalsRowShown="0">
  <autoFilter ref="A1:AB157"/>
  <sortState ref="A2:AB3974">
    <sortCondition descending="1" ref="S1:S3974"/>
  </sortState>
  <tableColumns count="28">
    <tableColumn id="1" name="id"/>
    <tableColumn id="2" name="depart"/>
    <tableColumn id="3" name="departLane"/>
    <tableColumn id="4" name="departPos"/>
    <tableColumn id="5" name="departSpeed"/>
    <tableColumn id="6" name="departDelay"/>
    <tableColumn id="7" name="arrival"/>
    <tableColumn id="8" name="arrivalLane"/>
    <tableColumn id="9" name="arrivalPos"/>
    <tableColumn id="10" name="arrivalSpeed"/>
    <tableColumn id="11" name="duration"/>
    <tableColumn id="12" name="routeLength"/>
    <tableColumn id="13" name="waitingTime"/>
    <tableColumn id="14" name="waitingCount"/>
    <tableColumn id="15" name="stopTime"/>
    <tableColumn id="16" name="timeLoss"/>
    <tableColumn id="17" name="rerouteNo"/>
    <tableColumn id="18" name="devices"/>
    <tableColumn id="19" name="vType"/>
    <tableColumn id="20" name="speedFactor"/>
    <tableColumn id="21" name="vaporized"/>
    <tableColumn id="22" name="CO_abs"/>
    <tableColumn id="23" name="CO2_abs"/>
    <tableColumn id="24" name="HC_abs"/>
    <tableColumn id="25" name="PMx_abs"/>
    <tableColumn id="26" name="NOx_abs"/>
    <tableColumn id="27" name="fuel_abs"/>
    <tableColumn id="28" name="electricity_ab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81"/>
  <sheetViews>
    <sheetView topLeftCell="I3963" workbookViewId="0">
      <selection activeCell="K3981" sqref="K3981"/>
    </sheetView>
  </sheetViews>
  <sheetFormatPr baseColWidth="10" defaultRowHeight="15" x14ac:dyDescent="0.25"/>
  <cols>
    <col min="1" max="1" width="10.7109375" bestFit="1" customWidth="1"/>
    <col min="2" max="2" width="9.140625" bestFit="1" customWidth="1"/>
    <col min="3" max="3" width="13.28515625" bestFit="1" customWidth="1"/>
    <col min="4" max="4" width="12.28515625" bestFit="1" customWidth="1"/>
    <col min="5" max="5" width="14.7109375" bestFit="1" customWidth="1"/>
    <col min="6" max="6" width="14.140625" bestFit="1" customWidth="1"/>
    <col min="7" max="7" width="8.85546875" bestFit="1" customWidth="1"/>
    <col min="8" max="8" width="13" bestFit="1" customWidth="1"/>
    <col min="9" max="9" width="12" customWidth="1"/>
    <col min="10" max="10" width="14.42578125" bestFit="1" customWidth="1"/>
    <col min="11" max="11" width="16" customWidth="1"/>
    <col min="12" max="12" width="14.140625" bestFit="1" customWidth="1"/>
    <col min="13" max="13" width="14.28515625" bestFit="1" customWidth="1"/>
    <col min="14" max="14" width="15.140625" bestFit="1" customWidth="1"/>
    <col min="15" max="15" width="11.5703125" bestFit="1" customWidth="1"/>
    <col min="16" max="16" width="15.42578125" customWidth="1"/>
    <col min="17" max="17" width="12.5703125" bestFit="1" customWidth="1"/>
    <col min="18" max="18" width="73.28515625" bestFit="1" customWidth="1"/>
    <col min="19" max="19" width="10.28515625" bestFit="1" customWidth="1"/>
    <col min="20" max="20" width="14.140625" bestFit="1" customWidth="1"/>
    <col min="21" max="27" width="12" bestFit="1" customWidth="1"/>
    <col min="28" max="28" width="16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s="1" t="s">
        <v>61</v>
      </c>
      <c r="B2">
        <v>0</v>
      </c>
      <c r="C2" s="1" t="s">
        <v>4014</v>
      </c>
      <c r="D2">
        <v>13.1</v>
      </c>
      <c r="E2">
        <v>0</v>
      </c>
      <c r="F2">
        <v>0</v>
      </c>
      <c r="G2">
        <v>131</v>
      </c>
      <c r="H2" s="1" t="s">
        <v>4087</v>
      </c>
      <c r="I2">
        <v>59.72</v>
      </c>
      <c r="J2">
        <v>9.25</v>
      </c>
      <c r="K2">
        <v>131</v>
      </c>
      <c r="L2">
        <v>1175.1099999999999</v>
      </c>
      <c r="M2">
        <v>9</v>
      </c>
      <c r="N2">
        <v>1</v>
      </c>
      <c r="O2">
        <v>0</v>
      </c>
      <c r="P2">
        <v>29.41</v>
      </c>
      <c r="Q2">
        <v>0</v>
      </c>
      <c r="R2" s="1" t="s">
        <v>4216</v>
      </c>
      <c r="S2" s="1" t="s">
        <v>8160</v>
      </c>
      <c r="T2">
        <v>0.85</v>
      </c>
      <c r="U2" s="1"/>
      <c r="V2">
        <v>3005.4637819999998</v>
      </c>
      <c r="W2">
        <v>2079984.556167</v>
      </c>
      <c r="X2">
        <v>539.40894900000001</v>
      </c>
      <c r="Y2">
        <v>321.33524899999998</v>
      </c>
      <c r="Z2">
        <v>15707.810024</v>
      </c>
      <c r="AA2">
        <v>887.06908099999998</v>
      </c>
      <c r="AB2">
        <v>0</v>
      </c>
    </row>
    <row r="3" spans="1:28" x14ac:dyDescent="0.25">
      <c r="A3" s="1" t="s">
        <v>90</v>
      </c>
      <c r="B3">
        <v>9</v>
      </c>
      <c r="C3" s="1" t="s">
        <v>4003</v>
      </c>
      <c r="D3">
        <v>13.1</v>
      </c>
      <c r="E3">
        <v>0</v>
      </c>
      <c r="F3">
        <v>9</v>
      </c>
      <c r="G3">
        <v>169</v>
      </c>
      <c r="H3" s="1" t="s">
        <v>4095</v>
      </c>
      <c r="I3">
        <v>63.59</v>
      </c>
      <c r="J3">
        <v>8.35</v>
      </c>
      <c r="K3">
        <v>160</v>
      </c>
      <c r="L3">
        <v>754.07</v>
      </c>
      <c r="M3">
        <v>52</v>
      </c>
      <c r="N3">
        <v>5</v>
      </c>
      <c r="O3">
        <v>0</v>
      </c>
      <c r="P3">
        <v>87.48</v>
      </c>
      <c r="Q3">
        <v>0</v>
      </c>
      <c r="R3" s="1" t="s">
        <v>4245</v>
      </c>
      <c r="S3" s="1" t="s">
        <v>8160</v>
      </c>
      <c r="T3">
        <v>0.72</v>
      </c>
      <c r="U3" s="1"/>
      <c r="V3">
        <v>3150.3748260000002</v>
      </c>
      <c r="W3">
        <v>1787566.756915</v>
      </c>
      <c r="X3">
        <v>618.44943599999999</v>
      </c>
      <c r="Y3">
        <v>329.84927800000003</v>
      </c>
      <c r="Z3">
        <v>14446.025091</v>
      </c>
      <c r="AA3">
        <v>762.25476300000003</v>
      </c>
      <c r="AB3">
        <v>0</v>
      </c>
    </row>
    <row r="4" spans="1:28" x14ac:dyDescent="0.25">
      <c r="A4" s="1" t="s">
        <v>107</v>
      </c>
      <c r="B4">
        <v>0</v>
      </c>
      <c r="C4" s="1" t="s">
        <v>4027</v>
      </c>
      <c r="D4">
        <v>13.1</v>
      </c>
      <c r="E4">
        <v>0</v>
      </c>
      <c r="F4">
        <v>0</v>
      </c>
      <c r="G4">
        <v>203</v>
      </c>
      <c r="H4" s="1" t="s">
        <v>4107</v>
      </c>
      <c r="I4">
        <v>182.24</v>
      </c>
      <c r="J4">
        <v>8.24</v>
      </c>
      <c r="K4">
        <v>203</v>
      </c>
      <c r="L4">
        <v>1423.7</v>
      </c>
      <c r="M4">
        <v>40</v>
      </c>
      <c r="N4">
        <v>4</v>
      </c>
      <c r="O4">
        <v>0</v>
      </c>
      <c r="P4">
        <v>81.61</v>
      </c>
      <c r="Q4">
        <v>0</v>
      </c>
      <c r="R4" s="1" t="s">
        <v>4262</v>
      </c>
      <c r="S4" s="1" t="s">
        <v>8160</v>
      </c>
      <c r="T4">
        <v>0.74</v>
      </c>
      <c r="U4" s="1"/>
      <c r="V4">
        <v>4755.6205570000002</v>
      </c>
      <c r="W4">
        <v>3067805.5593960001</v>
      </c>
      <c r="X4">
        <v>871.64038700000003</v>
      </c>
      <c r="Y4">
        <v>503.71143499999999</v>
      </c>
      <c r="Z4">
        <v>23721.138152</v>
      </c>
      <c r="AA4">
        <v>1308.281581</v>
      </c>
      <c r="AB4">
        <v>0</v>
      </c>
    </row>
    <row r="5" spans="1:28" x14ac:dyDescent="0.25">
      <c r="A5" s="1" t="s">
        <v>147</v>
      </c>
      <c r="B5">
        <v>105</v>
      </c>
      <c r="C5" s="1" t="s">
        <v>4003</v>
      </c>
      <c r="D5">
        <v>13.1</v>
      </c>
      <c r="E5">
        <v>0</v>
      </c>
      <c r="F5">
        <v>0.46</v>
      </c>
      <c r="G5">
        <v>252</v>
      </c>
      <c r="H5" s="1" t="s">
        <v>4095</v>
      </c>
      <c r="I5">
        <v>63.59</v>
      </c>
      <c r="J5">
        <v>9.61</v>
      </c>
      <c r="K5">
        <v>147</v>
      </c>
      <c r="L5">
        <v>754.07</v>
      </c>
      <c r="M5">
        <v>47</v>
      </c>
      <c r="N5">
        <v>2</v>
      </c>
      <c r="O5">
        <v>0</v>
      </c>
      <c r="P5">
        <v>71.94</v>
      </c>
      <c r="Q5">
        <v>0</v>
      </c>
      <c r="R5" s="1" t="s">
        <v>4302</v>
      </c>
      <c r="S5" s="1" t="s">
        <v>8160</v>
      </c>
      <c r="T5">
        <v>0.7</v>
      </c>
      <c r="U5" s="1"/>
      <c r="V5">
        <v>3151.7124829999998</v>
      </c>
      <c r="W5">
        <v>1799248.762622</v>
      </c>
      <c r="X5">
        <v>615.83847100000003</v>
      </c>
      <c r="Y5">
        <v>330.09353299999998</v>
      </c>
      <c r="Z5">
        <v>14510.056019</v>
      </c>
      <c r="AA5">
        <v>767.23827000000006</v>
      </c>
      <c r="AB5">
        <v>0</v>
      </c>
    </row>
    <row r="6" spans="1:28" x14ac:dyDescent="0.25">
      <c r="A6" s="1" t="s">
        <v>238</v>
      </c>
      <c r="B6">
        <v>90</v>
      </c>
      <c r="C6" s="1" t="s">
        <v>4020</v>
      </c>
      <c r="D6">
        <v>13.1</v>
      </c>
      <c r="E6">
        <v>0</v>
      </c>
      <c r="F6">
        <v>0</v>
      </c>
      <c r="G6">
        <v>344</v>
      </c>
      <c r="H6" s="1" t="s">
        <v>4126</v>
      </c>
      <c r="I6">
        <v>99.09</v>
      </c>
      <c r="J6">
        <v>10.52</v>
      </c>
      <c r="K6">
        <v>254</v>
      </c>
      <c r="L6">
        <v>723.18</v>
      </c>
      <c r="M6">
        <v>152</v>
      </c>
      <c r="N6">
        <v>8</v>
      </c>
      <c r="O6">
        <v>0</v>
      </c>
      <c r="P6">
        <v>191.58</v>
      </c>
      <c r="Q6">
        <v>0</v>
      </c>
      <c r="R6" s="1" t="s">
        <v>4393</v>
      </c>
      <c r="S6" s="1" t="s">
        <v>8160</v>
      </c>
      <c r="T6">
        <v>0.87</v>
      </c>
      <c r="U6" s="1"/>
      <c r="V6">
        <v>5028.0857159999996</v>
      </c>
      <c r="W6">
        <v>2385362.6259460002</v>
      </c>
      <c r="X6">
        <v>1042.006891</v>
      </c>
      <c r="Y6">
        <v>517.60952699999996</v>
      </c>
      <c r="Z6">
        <v>20661.98861</v>
      </c>
      <c r="AA6">
        <v>1017.006811</v>
      </c>
      <c r="AB6">
        <v>0</v>
      </c>
    </row>
    <row r="7" spans="1:28" x14ac:dyDescent="0.25">
      <c r="A7" s="1" t="s">
        <v>259</v>
      </c>
      <c r="B7">
        <v>200</v>
      </c>
      <c r="C7" s="1" t="s">
        <v>4006</v>
      </c>
      <c r="D7">
        <v>13.1</v>
      </c>
      <c r="E7">
        <v>0</v>
      </c>
      <c r="F7">
        <v>0</v>
      </c>
      <c r="G7">
        <v>358</v>
      </c>
      <c r="H7" s="1" t="s">
        <v>4078</v>
      </c>
      <c r="I7">
        <v>54.88</v>
      </c>
      <c r="J7">
        <v>9.58</v>
      </c>
      <c r="K7">
        <v>158</v>
      </c>
      <c r="L7">
        <v>868.34</v>
      </c>
      <c r="M7">
        <v>51</v>
      </c>
      <c r="N7">
        <v>2</v>
      </c>
      <c r="O7">
        <v>0</v>
      </c>
      <c r="P7">
        <v>72.209999999999994</v>
      </c>
      <c r="Q7">
        <v>0</v>
      </c>
      <c r="R7" s="1" t="s">
        <v>4414</v>
      </c>
      <c r="S7" s="1" t="s">
        <v>8160</v>
      </c>
      <c r="T7">
        <v>0.73</v>
      </c>
      <c r="U7" s="1"/>
      <c r="V7">
        <v>3329.1318329999999</v>
      </c>
      <c r="W7">
        <v>1805937.8645629999</v>
      </c>
      <c r="X7">
        <v>678.68356200000005</v>
      </c>
      <c r="Y7">
        <v>347.984781</v>
      </c>
      <c r="Z7">
        <v>14821.382492999999</v>
      </c>
      <c r="AA7">
        <v>770.07637299999999</v>
      </c>
      <c r="AB7">
        <v>0</v>
      </c>
    </row>
    <row r="8" spans="1:28" x14ac:dyDescent="0.25">
      <c r="A8" s="1" t="s">
        <v>263</v>
      </c>
      <c r="B8">
        <v>7</v>
      </c>
      <c r="C8" s="1" t="s">
        <v>4030</v>
      </c>
      <c r="D8">
        <v>13.1</v>
      </c>
      <c r="E8">
        <v>0</v>
      </c>
      <c r="F8">
        <v>7</v>
      </c>
      <c r="G8">
        <v>362</v>
      </c>
      <c r="H8" s="1" t="s">
        <v>4147</v>
      </c>
      <c r="I8">
        <v>23.77</v>
      </c>
      <c r="J8">
        <v>7.25</v>
      </c>
      <c r="K8">
        <v>355</v>
      </c>
      <c r="L8">
        <v>2686.53</v>
      </c>
      <c r="M8">
        <v>37</v>
      </c>
      <c r="N8">
        <v>3</v>
      </c>
      <c r="O8">
        <v>0</v>
      </c>
      <c r="P8">
        <v>101.19</v>
      </c>
      <c r="Q8">
        <v>0</v>
      </c>
      <c r="R8" s="1" t="s">
        <v>4418</v>
      </c>
      <c r="S8" s="1" t="s">
        <v>8160</v>
      </c>
      <c r="T8">
        <v>0.76</v>
      </c>
      <c r="U8" s="1"/>
      <c r="V8">
        <v>7589.1069649999999</v>
      </c>
      <c r="W8">
        <v>4882270.8782510003</v>
      </c>
      <c r="X8">
        <v>1421.8507099999999</v>
      </c>
      <c r="Y8">
        <v>805.46293300000002</v>
      </c>
      <c r="Z8">
        <v>37749.727121000004</v>
      </c>
      <c r="AA8">
        <v>2082.0965630000001</v>
      </c>
      <c r="AB8">
        <v>0</v>
      </c>
    </row>
    <row r="9" spans="1:28" x14ac:dyDescent="0.25">
      <c r="A9" s="1" t="s">
        <v>318</v>
      </c>
      <c r="B9">
        <v>90</v>
      </c>
      <c r="C9" s="1" t="s">
        <v>4022</v>
      </c>
      <c r="D9">
        <v>13.1</v>
      </c>
      <c r="E9">
        <v>0</v>
      </c>
      <c r="F9">
        <v>0</v>
      </c>
      <c r="G9">
        <v>414</v>
      </c>
      <c r="H9" s="1" t="s">
        <v>4156</v>
      </c>
      <c r="I9">
        <v>94.39</v>
      </c>
      <c r="J9">
        <v>12.3</v>
      </c>
      <c r="K9">
        <v>324</v>
      </c>
      <c r="L9">
        <v>3226.17</v>
      </c>
      <c r="M9">
        <v>74</v>
      </c>
      <c r="N9">
        <v>2</v>
      </c>
      <c r="O9">
        <v>0</v>
      </c>
      <c r="P9">
        <v>103.16</v>
      </c>
      <c r="Q9">
        <v>0</v>
      </c>
      <c r="R9" s="1" t="s">
        <v>4473</v>
      </c>
      <c r="S9" s="1" t="s">
        <v>8160</v>
      </c>
      <c r="T9">
        <v>1.05</v>
      </c>
      <c r="U9" s="1"/>
      <c r="V9">
        <v>7529.9628579999999</v>
      </c>
      <c r="W9">
        <v>4939547.3043900002</v>
      </c>
      <c r="X9">
        <v>1412.035114</v>
      </c>
      <c r="Y9">
        <v>801.78909699999997</v>
      </c>
      <c r="Z9">
        <v>37928.119735</v>
      </c>
      <c r="AA9">
        <v>2106.5646980000001</v>
      </c>
      <c r="AB9">
        <v>0</v>
      </c>
    </row>
    <row r="10" spans="1:28" x14ac:dyDescent="0.25">
      <c r="A10" s="1" t="s">
        <v>327</v>
      </c>
      <c r="B10">
        <v>0</v>
      </c>
      <c r="C10" s="1" t="s">
        <v>4058</v>
      </c>
      <c r="D10">
        <v>13.1</v>
      </c>
      <c r="E10">
        <v>0</v>
      </c>
      <c r="F10">
        <v>0</v>
      </c>
      <c r="G10">
        <v>424</v>
      </c>
      <c r="H10" s="1" t="s">
        <v>4158</v>
      </c>
      <c r="I10">
        <v>74.17</v>
      </c>
      <c r="J10">
        <v>16.73</v>
      </c>
      <c r="K10">
        <v>424</v>
      </c>
      <c r="L10">
        <v>2763.97</v>
      </c>
      <c r="M10">
        <v>141</v>
      </c>
      <c r="N10">
        <v>5</v>
      </c>
      <c r="O10">
        <v>0</v>
      </c>
      <c r="P10">
        <v>252.19</v>
      </c>
      <c r="Q10">
        <v>0</v>
      </c>
      <c r="R10" s="1" t="s">
        <v>4482</v>
      </c>
      <c r="S10" s="1" t="s">
        <v>8160</v>
      </c>
      <c r="T10">
        <v>1.1599999999999999</v>
      </c>
      <c r="U10" s="1"/>
      <c r="V10">
        <v>10373.828715</v>
      </c>
      <c r="W10">
        <v>6403699.2917229999</v>
      </c>
      <c r="X10">
        <v>1928.5169530000001</v>
      </c>
      <c r="Y10">
        <v>1092.9033810000001</v>
      </c>
      <c r="Z10">
        <v>50276.892742999997</v>
      </c>
      <c r="AA10">
        <v>2730.794868</v>
      </c>
      <c r="AB10">
        <v>0</v>
      </c>
    </row>
    <row r="11" spans="1:28" x14ac:dyDescent="0.25">
      <c r="A11" s="1" t="s">
        <v>335</v>
      </c>
      <c r="B11">
        <v>0</v>
      </c>
      <c r="C11" s="1" t="s">
        <v>4030</v>
      </c>
      <c r="D11">
        <v>13.1</v>
      </c>
      <c r="E11">
        <v>0</v>
      </c>
      <c r="F11">
        <v>0</v>
      </c>
      <c r="G11">
        <v>431</v>
      </c>
      <c r="H11" s="1" t="s">
        <v>4012</v>
      </c>
      <c r="I11">
        <v>120.08</v>
      </c>
      <c r="J11">
        <v>4.8600000000000003</v>
      </c>
      <c r="K11">
        <v>431</v>
      </c>
      <c r="L11">
        <v>1981.07</v>
      </c>
      <c r="M11">
        <v>75</v>
      </c>
      <c r="N11">
        <v>6</v>
      </c>
      <c r="O11">
        <v>0</v>
      </c>
      <c r="P11">
        <v>147.38</v>
      </c>
      <c r="Q11">
        <v>0</v>
      </c>
      <c r="R11" s="1" t="s">
        <v>4490</v>
      </c>
      <c r="S11" s="1" t="s">
        <v>8160</v>
      </c>
      <c r="T11">
        <v>0.51</v>
      </c>
      <c r="U11" s="1"/>
      <c r="V11">
        <v>7528.4588190000004</v>
      </c>
      <c r="W11">
        <v>3957192.093479</v>
      </c>
      <c r="X11">
        <v>1551.908574</v>
      </c>
      <c r="Y11">
        <v>784.67795100000001</v>
      </c>
      <c r="Z11">
        <v>32865.242585</v>
      </c>
      <c r="AA11">
        <v>1687.3584169999999</v>
      </c>
      <c r="AB11">
        <v>0</v>
      </c>
    </row>
    <row r="12" spans="1:28" x14ac:dyDescent="0.25">
      <c r="A12" s="1" t="s">
        <v>337</v>
      </c>
      <c r="B12">
        <v>0</v>
      </c>
      <c r="C12" s="1" t="s">
        <v>4059</v>
      </c>
      <c r="D12">
        <v>13.1</v>
      </c>
      <c r="E12">
        <v>0</v>
      </c>
      <c r="F12">
        <v>0</v>
      </c>
      <c r="G12">
        <v>432</v>
      </c>
      <c r="H12" s="1" t="s">
        <v>4152</v>
      </c>
      <c r="I12">
        <v>144.80000000000001</v>
      </c>
      <c r="J12">
        <v>6.81</v>
      </c>
      <c r="K12">
        <v>432</v>
      </c>
      <c r="L12">
        <v>2462.66</v>
      </c>
      <c r="M12">
        <v>90</v>
      </c>
      <c r="N12">
        <v>6</v>
      </c>
      <c r="O12">
        <v>0</v>
      </c>
      <c r="P12">
        <v>159.07</v>
      </c>
      <c r="Q12">
        <v>0</v>
      </c>
      <c r="R12" s="1" t="s">
        <v>4492</v>
      </c>
      <c r="S12" s="1" t="s">
        <v>8160</v>
      </c>
      <c r="T12">
        <v>0.64</v>
      </c>
      <c r="U12" s="1"/>
      <c r="V12">
        <v>8249.2740020000001</v>
      </c>
      <c r="W12">
        <v>4741662.1479470003</v>
      </c>
      <c r="X12">
        <v>1628.6190529999999</v>
      </c>
      <c r="Y12">
        <v>865.91560300000003</v>
      </c>
      <c r="Z12">
        <v>38118.540881000001</v>
      </c>
      <c r="AA12">
        <v>2021.9791869999999</v>
      </c>
      <c r="AB12">
        <v>0</v>
      </c>
    </row>
    <row r="13" spans="1:28" x14ac:dyDescent="0.25">
      <c r="A13" s="1" t="s">
        <v>353</v>
      </c>
      <c r="B13">
        <v>0</v>
      </c>
      <c r="C13" s="1" t="s">
        <v>4062</v>
      </c>
      <c r="D13">
        <v>13.1</v>
      </c>
      <c r="E13">
        <v>0</v>
      </c>
      <c r="F13">
        <v>0</v>
      </c>
      <c r="G13">
        <v>447</v>
      </c>
      <c r="H13" s="1" t="s">
        <v>4129</v>
      </c>
      <c r="I13">
        <v>135.09</v>
      </c>
      <c r="J13">
        <v>9.73</v>
      </c>
      <c r="K13">
        <v>447</v>
      </c>
      <c r="L13">
        <v>2791.07</v>
      </c>
      <c r="M13">
        <v>143</v>
      </c>
      <c r="N13">
        <v>5</v>
      </c>
      <c r="O13">
        <v>0</v>
      </c>
      <c r="P13">
        <v>229.06</v>
      </c>
      <c r="Q13">
        <v>0</v>
      </c>
      <c r="R13" s="1" t="s">
        <v>4508</v>
      </c>
      <c r="S13" s="1" t="s">
        <v>8160</v>
      </c>
      <c r="T13">
        <v>0.84</v>
      </c>
      <c r="U13" s="1"/>
      <c r="V13">
        <v>10355.588968</v>
      </c>
      <c r="W13">
        <v>6334462.7112269998</v>
      </c>
      <c r="X13">
        <v>1936.1440829999999</v>
      </c>
      <c r="Y13">
        <v>1090.156416</v>
      </c>
      <c r="Z13">
        <v>49886.439723000003</v>
      </c>
      <c r="AA13">
        <v>2701.2553379999999</v>
      </c>
      <c r="AB13">
        <v>0</v>
      </c>
    </row>
    <row r="14" spans="1:28" x14ac:dyDescent="0.25">
      <c r="A14" s="1" t="s">
        <v>357</v>
      </c>
      <c r="B14">
        <v>3</v>
      </c>
      <c r="C14" s="1" t="s">
        <v>4055</v>
      </c>
      <c r="D14">
        <v>13.1</v>
      </c>
      <c r="E14">
        <v>0</v>
      </c>
      <c r="F14">
        <v>3</v>
      </c>
      <c r="G14">
        <v>449</v>
      </c>
      <c r="H14" s="1" t="s">
        <v>4160</v>
      </c>
      <c r="I14">
        <v>91.13</v>
      </c>
      <c r="J14">
        <v>9.59</v>
      </c>
      <c r="K14">
        <v>446</v>
      </c>
      <c r="L14">
        <v>2749.62</v>
      </c>
      <c r="M14">
        <v>95</v>
      </c>
      <c r="N14">
        <v>7</v>
      </c>
      <c r="O14">
        <v>0</v>
      </c>
      <c r="P14">
        <v>200.66</v>
      </c>
      <c r="Q14">
        <v>0</v>
      </c>
      <c r="R14" s="1" t="s">
        <v>4512</v>
      </c>
      <c r="S14" s="1" t="s">
        <v>8160</v>
      </c>
      <c r="T14">
        <v>0.81</v>
      </c>
      <c r="U14" s="1"/>
      <c r="V14">
        <v>8982.9619519999997</v>
      </c>
      <c r="W14">
        <v>5556713.4956210004</v>
      </c>
      <c r="X14">
        <v>1689.0091399999999</v>
      </c>
      <c r="Y14">
        <v>947.90488600000003</v>
      </c>
      <c r="Z14">
        <v>43570.032938999997</v>
      </c>
      <c r="AA14">
        <v>2369.6313879999998</v>
      </c>
      <c r="AB14">
        <v>0</v>
      </c>
    </row>
    <row r="15" spans="1:28" x14ac:dyDescent="0.25">
      <c r="A15" s="1" t="s">
        <v>377</v>
      </c>
      <c r="B15">
        <v>210</v>
      </c>
      <c r="C15" s="1" t="s">
        <v>4003</v>
      </c>
      <c r="D15">
        <v>13.1</v>
      </c>
      <c r="E15">
        <v>0</v>
      </c>
      <c r="F15">
        <v>0.91</v>
      </c>
      <c r="G15">
        <v>465</v>
      </c>
      <c r="H15" s="1" t="s">
        <v>4095</v>
      </c>
      <c r="I15">
        <v>63.59</v>
      </c>
      <c r="J15">
        <v>6.53</v>
      </c>
      <c r="K15">
        <v>255</v>
      </c>
      <c r="L15">
        <v>754.07</v>
      </c>
      <c r="M15">
        <v>140</v>
      </c>
      <c r="N15">
        <v>3</v>
      </c>
      <c r="O15">
        <v>0</v>
      </c>
      <c r="P15">
        <v>172.98</v>
      </c>
      <c r="Q15">
        <v>0</v>
      </c>
      <c r="R15" s="1" t="s">
        <v>4532</v>
      </c>
      <c r="S15" s="1" t="s">
        <v>8160</v>
      </c>
      <c r="T15">
        <v>0.64</v>
      </c>
      <c r="U15" s="1"/>
      <c r="V15">
        <v>5187.2441419999996</v>
      </c>
      <c r="W15">
        <v>2339942.0586040001</v>
      </c>
      <c r="X15">
        <v>1106.48525</v>
      </c>
      <c r="Y15">
        <v>532.81985899999995</v>
      </c>
      <c r="Z15">
        <v>20675.446733000001</v>
      </c>
      <c r="AA15">
        <v>997.61031800000001</v>
      </c>
      <c r="AB15">
        <v>0</v>
      </c>
    </row>
    <row r="16" spans="1:28" x14ac:dyDescent="0.25">
      <c r="A16" s="1" t="s">
        <v>404</v>
      </c>
      <c r="B16">
        <v>20</v>
      </c>
      <c r="C16" s="1" t="s">
        <v>4051</v>
      </c>
      <c r="D16">
        <v>13.1</v>
      </c>
      <c r="E16">
        <v>0</v>
      </c>
      <c r="F16">
        <v>0</v>
      </c>
      <c r="G16">
        <v>483</v>
      </c>
      <c r="H16" s="1" t="s">
        <v>4145</v>
      </c>
      <c r="I16">
        <v>168.74</v>
      </c>
      <c r="J16">
        <v>11.02</v>
      </c>
      <c r="K16">
        <v>463</v>
      </c>
      <c r="L16">
        <v>3189.55</v>
      </c>
      <c r="M16">
        <v>135</v>
      </c>
      <c r="N16">
        <v>7</v>
      </c>
      <c r="O16">
        <v>0</v>
      </c>
      <c r="P16">
        <v>219.75</v>
      </c>
      <c r="Q16">
        <v>0</v>
      </c>
      <c r="R16" s="1" t="s">
        <v>4559</v>
      </c>
      <c r="S16" s="1" t="s">
        <v>8160</v>
      </c>
      <c r="T16">
        <v>0.95</v>
      </c>
      <c r="U16" s="1"/>
      <c r="V16">
        <v>10475.066475</v>
      </c>
      <c r="W16">
        <v>6464319.4485750003</v>
      </c>
      <c r="X16">
        <v>1980.979501</v>
      </c>
      <c r="Y16">
        <v>1105.682822</v>
      </c>
      <c r="Z16">
        <v>50716.486259999998</v>
      </c>
      <c r="AA16">
        <v>2756.68046</v>
      </c>
      <c r="AB16">
        <v>0</v>
      </c>
    </row>
    <row r="17" spans="1:28" x14ac:dyDescent="0.25">
      <c r="A17" s="1" t="s">
        <v>426</v>
      </c>
      <c r="B17">
        <v>30</v>
      </c>
      <c r="C17" s="1" t="s">
        <v>4030</v>
      </c>
      <c r="D17">
        <v>13.1</v>
      </c>
      <c r="E17">
        <v>0</v>
      </c>
      <c r="F17">
        <v>0</v>
      </c>
      <c r="G17">
        <v>507</v>
      </c>
      <c r="H17" s="1" t="s">
        <v>4155</v>
      </c>
      <c r="I17">
        <v>81.98</v>
      </c>
      <c r="J17">
        <v>7.22</v>
      </c>
      <c r="K17">
        <v>477</v>
      </c>
      <c r="L17">
        <v>2808.2</v>
      </c>
      <c r="M17">
        <v>105</v>
      </c>
      <c r="N17">
        <v>8</v>
      </c>
      <c r="O17">
        <v>0</v>
      </c>
      <c r="P17">
        <v>181.63</v>
      </c>
      <c r="Q17">
        <v>0</v>
      </c>
      <c r="R17" s="1" t="s">
        <v>4581</v>
      </c>
      <c r="S17" s="1" t="s">
        <v>8160</v>
      </c>
      <c r="T17">
        <v>0.69</v>
      </c>
      <c r="U17" s="1"/>
      <c r="V17">
        <v>9124.1626450000003</v>
      </c>
      <c r="W17">
        <v>5330849.1923009995</v>
      </c>
      <c r="X17">
        <v>1792.0494940000001</v>
      </c>
      <c r="Y17">
        <v>959.43710499999997</v>
      </c>
      <c r="Z17">
        <v>42602.069790000001</v>
      </c>
      <c r="AA17">
        <v>2273.2550209999999</v>
      </c>
      <c r="AB17">
        <v>0</v>
      </c>
    </row>
    <row r="18" spans="1:28" x14ac:dyDescent="0.25">
      <c r="A18" s="1" t="s">
        <v>429</v>
      </c>
      <c r="B18">
        <v>314</v>
      </c>
      <c r="C18" s="1" t="s">
        <v>4003</v>
      </c>
      <c r="D18">
        <v>13.1</v>
      </c>
      <c r="E18">
        <v>0</v>
      </c>
      <c r="F18">
        <v>0.37</v>
      </c>
      <c r="G18">
        <v>509</v>
      </c>
      <c r="H18" s="1" t="s">
        <v>4095</v>
      </c>
      <c r="I18">
        <v>63.59</v>
      </c>
      <c r="J18">
        <v>8.5299999999999994</v>
      </c>
      <c r="K18">
        <v>195</v>
      </c>
      <c r="L18">
        <v>754.07</v>
      </c>
      <c r="M18">
        <v>91</v>
      </c>
      <c r="N18">
        <v>5</v>
      </c>
      <c r="O18">
        <v>0</v>
      </c>
      <c r="P18">
        <v>126.32</v>
      </c>
      <c r="Q18">
        <v>0</v>
      </c>
      <c r="R18" s="1" t="s">
        <v>4584</v>
      </c>
      <c r="S18" s="1" t="s">
        <v>8160</v>
      </c>
      <c r="T18">
        <v>0.76</v>
      </c>
      <c r="U18" s="1"/>
      <c r="V18">
        <v>3719.5556449999999</v>
      </c>
      <c r="W18">
        <v>1892608.55076</v>
      </c>
      <c r="X18">
        <v>757.19780100000003</v>
      </c>
      <c r="Y18">
        <v>385.41505000000001</v>
      </c>
      <c r="Z18">
        <v>15938.536307</v>
      </c>
      <c r="AA18">
        <v>806.97352999999998</v>
      </c>
      <c r="AB18">
        <v>0</v>
      </c>
    </row>
    <row r="19" spans="1:28" x14ac:dyDescent="0.25">
      <c r="A19" s="1" t="s">
        <v>494</v>
      </c>
      <c r="B19">
        <v>300</v>
      </c>
      <c r="C19" s="1" t="s">
        <v>4022</v>
      </c>
      <c r="D19">
        <v>13.1</v>
      </c>
      <c r="E19">
        <v>0</v>
      </c>
      <c r="F19">
        <v>0</v>
      </c>
      <c r="G19">
        <v>580</v>
      </c>
      <c r="H19" s="1" t="s">
        <v>4163</v>
      </c>
      <c r="I19">
        <v>116.2</v>
      </c>
      <c r="J19">
        <v>11.92</v>
      </c>
      <c r="K19">
        <v>280</v>
      </c>
      <c r="L19">
        <v>2376.67</v>
      </c>
      <c r="M19">
        <v>57</v>
      </c>
      <c r="N19">
        <v>2</v>
      </c>
      <c r="O19">
        <v>0</v>
      </c>
      <c r="P19">
        <v>99.17</v>
      </c>
      <c r="Q19">
        <v>0</v>
      </c>
      <c r="R19" s="1" t="s">
        <v>4649</v>
      </c>
      <c r="S19" s="1" t="s">
        <v>8160</v>
      </c>
      <c r="T19">
        <v>0.94</v>
      </c>
      <c r="U19" s="1"/>
      <c r="V19">
        <v>6955.1343310000002</v>
      </c>
      <c r="W19">
        <v>4644493.8449179996</v>
      </c>
      <c r="X19">
        <v>1250.520313</v>
      </c>
      <c r="Y19">
        <v>739.29696100000001</v>
      </c>
      <c r="Z19">
        <v>35507.385816000002</v>
      </c>
      <c r="AA19">
        <v>1980.7109969999999</v>
      </c>
      <c r="AB19">
        <v>0</v>
      </c>
    </row>
    <row r="20" spans="1:28" x14ac:dyDescent="0.25">
      <c r="A20" s="1" t="s">
        <v>498</v>
      </c>
      <c r="B20">
        <v>314</v>
      </c>
      <c r="C20" s="1" t="s">
        <v>4059</v>
      </c>
      <c r="D20">
        <v>13.1</v>
      </c>
      <c r="E20">
        <v>0</v>
      </c>
      <c r="F20">
        <v>0.36</v>
      </c>
      <c r="G20">
        <v>582</v>
      </c>
      <c r="H20" s="1" t="s">
        <v>4152</v>
      </c>
      <c r="I20">
        <v>144.80000000000001</v>
      </c>
      <c r="J20">
        <v>13.2</v>
      </c>
      <c r="K20">
        <v>268</v>
      </c>
      <c r="L20">
        <v>2462.66</v>
      </c>
      <c r="M20">
        <v>24</v>
      </c>
      <c r="N20">
        <v>2</v>
      </c>
      <c r="O20">
        <v>0</v>
      </c>
      <c r="P20">
        <v>85.03</v>
      </c>
      <c r="Q20">
        <v>0</v>
      </c>
      <c r="R20" s="1" t="s">
        <v>4653</v>
      </c>
      <c r="S20" s="1" t="s">
        <v>8160</v>
      </c>
      <c r="T20">
        <v>0.97</v>
      </c>
      <c r="U20" s="1"/>
      <c r="V20">
        <v>7146.0601120000001</v>
      </c>
      <c r="W20">
        <v>5095765.6707560001</v>
      </c>
      <c r="X20">
        <v>1225.923421</v>
      </c>
      <c r="Y20">
        <v>764.36826299999996</v>
      </c>
      <c r="Z20">
        <v>38165.695922999999</v>
      </c>
      <c r="AA20">
        <v>2173.2369589999998</v>
      </c>
      <c r="AB20">
        <v>0</v>
      </c>
    </row>
    <row r="21" spans="1:28" x14ac:dyDescent="0.25">
      <c r="A21" s="1" t="s">
        <v>504</v>
      </c>
      <c r="B21">
        <v>90</v>
      </c>
      <c r="C21" s="1" t="s">
        <v>4065</v>
      </c>
      <c r="D21">
        <v>13.1</v>
      </c>
      <c r="E21">
        <v>0</v>
      </c>
      <c r="F21">
        <v>0</v>
      </c>
      <c r="G21">
        <v>590</v>
      </c>
      <c r="H21" s="1" t="s">
        <v>4152</v>
      </c>
      <c r="I21">
        <v>144.80000000000001</v>
      </c>
      <c r="J21">
        <v>11.59</v>
      </c>
      <c r="K21">
        <v>500</v>
      </c>
      <c r="L21">
        <v>3939.41</v>
      </c>
      <c r="M21">
        <v>94</v>
      </c>
      <c r="N21">
        <v>6</v>
      </c>
      <c r="O21">
        <v>0</v>
      </c>
      <c r="P21">
        <v>174.65</v>
      </c>
      <c r="Q21">
        <v>0</v>
      </c>
      <c r="R21" s="1" t="s">
        <v>4659</v>
      </c>
      <c r="S21" s="1" t="s">
        <v>8160</v>
      </c>
      <c r="T21">
        <v>0.87</v>
      </c>
      <c r="U21" s="1"/>
      <c r="V21">
        <v>11586.548504</v>
      </c>
      <c r="W21">
        <v>7506062.7681099996</v>
      </c>
      <c r="X21">
        <v>2152.577417</v>
      </c>
      <c r="Y21">
        <v>1229.9359649999999</v>
      </c>
      <c r="Z21">
        <v>57915.704944999998</v>
      </c>
      <c r="AA21">
        <v>3201.0436260000001</v>
      </c>
      <c r="AB21">
        <v>0</v>
      </c>
    </row>
    <row r="22" spans="1:28" x14ac:dyDescent="0.25">
      <c r="A22" s="1" t="s">
        <v>505</v>
      </c>
      <c r="B22">
        <v>421</v>
      </c>
      <c r="C22" s="1" t="s">
        <v>4004</v>
      </c>
      <c r="D22">
        <v>13.1</v>
      </c>
      <c r="E22">
        <v>0</v>
      </c>
      <c r="F22">
        <v>1</v>
      </c>
      <c r="G22">
        <v>590</v>
      </c>
      <c r="H22" s="1" t="s">
        <v>4124</v>
      </c>
      <c r="I22">
        <v>71.64</v>
      </c>
      <c r="J22">
        <v>7.89</v>
      </c>
      <c r="K22">
        <v>169</v>
      </c>
      <c r="L22">
        <v>1301.74</v>
      </c>
      <c r="M22">
        <v>35</v>
      </c>
      <c r="N22">
        <v>3</v>
      </c>
      <c r="O22">
        <v>0</v>
      </c>
      <c r="P22">
        <v>94.4</v>
      </c>
      <c r="Q22">
        <v>0</v>
      </c>
      <c r="R22" s="1" t="s">
        <v>4660</v>
      </c>
      <c r="S22" s="1" t="s">
        <v>8160</v>
      </c>
      <c r="T22">
        <v>1.27</v>
      </c>
      <c r="U22" s="1"/>
      <c r="V22">
        <v>4567.6004839999996</v>
      </c>
      <c r="W22">
        <v>3140161.2258649999</v>
      </c>
      <c r="X22">
        <v>781.95578</v>
      </c>
      <c r="Y22">
        <v>485.36855800000001</v>
      </c>
      <c r="Z22">
        <v>23815.014023</v>
      </c>
      <c r="AA22">
        <v>1339.163315</v>
      </c>
      <c r="AB22">
        <v>0</v>
      </c>
    </row>
    <row r="23" spans="1:28" x14ac:dyDescent="0.25">
      <c r="A23" s="1" t="s">
        <v>530</v>
      </c>
      <c r="B23">
        <v>419</v>
      </c>
      <c r="C23" s="1" t="s">
        <v>4003</v>
      </c>
      <c r="D23">
        <v>13.1</v>
      </c>
      <c r="E23">
        <v>0</v>
      </c>
      <c r="F23">
        <v>0.82</v>
      </c>
      <c r="G23">
        <v>615</v>
      </c>
      <c r="H23" s="1" t="s">
        <v>4095</v>
      </c>
      <c r="I23">
        <v>63.59</v>
      </c>
      <c r="J23">
        <v>8.75</v>
      </c>
      <c r="K23">
        <v>196</v>
      </c>
      <c r="L23">
        <v>754.07</v>
      </c>
      <c r="M23">
        <v>78</v>
      </c>
      <c r="N23">
        <v>5</v>
      </c>
      <c r="O23">
        <v>0</v>
      </c>
      <c r="P23">
        <v>129.56</v>
      </c>
      <c r="Q23">
        <v>0</v>
      </c>
      <c r="R23" s="1" t="s">
        <v>4685</v>
      </c>
      <c r="S23" s="1" t="s">
        <v>8160</v>
      </c>
      <c r="T23">
        <v>0.78</v>
      </c>
      <c r="U23" s="1"/>
      <c r="V23">
        <v>3738.4002879999998</v>
      </c>
      <c r="W23">
        <v>2037257.166591</v>
      </c>
      <c r="X23">
        <v>738.48833500000001</v>
      </c>
      <c r="Y23">
        <v>389.491129</v>
      </c>
      <c r="Z23">
        <v>16719.058852999999</v>
      </c>
      <c r="AA23">
        <v>868.69349099999999</v>
      </c>
      <c r="AB23">
        <v>0</v>
      </c>
    </row>
    <row r="24" spans="1:28" x14ac:dyDescent="0.25">
      <c r="A24" s="1" t="s">
        <v>546</v>
      </c>
      <c r="B24">
        <v>523</v>
      </c>
      <c r="C24" s="1" t="s">
        <v>4003</v>
      </c>
      <c r="D24">
        <v>13.1</v>
      </c>
      <c r="E24">
        <v>0</v>
      </c>
      <c r="F24">
        <v>0.28000000000000003</v>
      </c>
      <c r="G24">
        <v>626</v>
      </c>
      <c r="H24" s="1" t="s">
        <v>4095</v>
      </c>
      <c r="I24">
        <v>63.59</v>
      </c>
      <c r="J24">
        <v>12.8</v>
      </c>
      <c r="K24">
        <v>103</v>
      </c>
      <c r="L24">
        <v>754.07</v>
      </c>
      <c r="M24">
        <v>11</v>
      </c>
      <c r="N24">
        <v>4</v>
      </c>
      <c r="O24">
        <v>0</v>
      </c>
      <c r="P24">
        <v>50.22</v>
      </c>
      <c r="Q24">
        <v>0</v>
      </c>
      <c r="R24" s="1" t="s">
        <v>4701</v>
      </c>
      <c r="S24" s="1" t="s">
        <v>8160</v>
      </c>
      <c r="T24">
        <v>1.03</v>
      </c>
      <c r="U24" s="1"/>
      <c r="V24">
        <v>2879.7697330000001</v>
      </c>
      <c r="W24">
        <v>2037506.036633</v>
      </c>
      <c r="X24">
        <v>480.83417700000001</v>
      </c>
      <c r="Y24">
        <v>306.75798300000002</v>
      </c>
      <c r="Z24">
        <v>15316.961898</v>
      </c>
      <c r="AA24">
        <v>868.93301399999996</v>
      </c>
      <c r="AB24">
        <v>0</v>
      </c>
    </row>
    <row r="25" spans="1:28" x14ac:dyDescent="0.25">
      <c r="A25" s="1" t="s">
        <v>575</v>
      </c>
      <c r="B25">
        <v>432</v>
      </c>
      <c r="C25" s="1" t="s">
        <v>4027</v>
      </c>
      <c r="D25">
        <v>13.1</v>
      </c>
      <c r="E25">
        <v>0</v>
      </c>
      <c r="F25">
        <v>0.75</v>
      </c>
      <c r="G25">
        <v>645</v>
      </c>
      <c r="H25" s="1" t="s">
        <v>4107</v>
      </c>
      <c r="I25">
        <v>182.24</v>
      </c>
      <c r="J25">
        <v>13.72</v>
      </c>
      <c r="K25">
        <v>213</v>
      </c>
      <c r="L25">
        <v>1423.7</v>
      </c>
      <c r="M25">
        <v>70</v>
      </c>
      <c r="N25">
        <v>6</v>
      </c>
      <c r="O25">
        <v>0</v>
      </c>
      <c r="P25">
        <v>122.37</v>
      </c>
      <c r="Q25">
        <v>0</v>
      </c>
      <c r="R25" s="1" t="s">
        <v>4730</v>
      </c>
      <c r="S25" s="1" t="s">
        <v>8160</v>
      </c>
      <c r="T25">
        <v>1.1000000000000001</v>
      </c>
      <c r="U25" s="1"/>
      <c r="V25">
        <v>5558.9326760000004</v>
      </c>
      <c r="W25">
        <v>3625412.3484990001</v>
      </c>
      <c r="X25">
        <v>994.41089899999997</v>
      </c>
      <c r="Y25">
        <v>588.26664400000004</v>
      </c>
      <c r="Z25">
        <v>27954.398152999998</v>
      </c>
      <c r="AA25">
        <v>1546.067047</v>
      </c>
      <c r="AB25">
        <v>0</v>
      </c>
    </row>
    <row r="26" spans="1:28" x14ac:dyDescent="0.25">
      <c r="A26" s="1" t="s">
        <v>595</v>
      </c>
      <c r="B26">
        <v>0</v>
      </c>
      <c r="C26" s="1" t="s">
        <v>4055</v>
      </c>
      <c r="D26">
        <v>13.1</v>
      </c>
      <c r="E26">
        <v>0</v>
      </c>
      <c r="F26">
        <v>0</v>
      </c>
      <c r="G26">
        <v>664</v>
      </c>
      <c r="H26" s="1" t="s">
        <v>4160</v>
      </c>
      <c r="I26">
        <v>91.13</v>
      </c>
      <c r="J26">
        <v>6.23</v>
      </c>
      <c r="K26">
        <v>664</v>
      </c>
      <c r="L26">
        <v>2749.62</v>
      </c>
      <c r="M26">
        <v>137</v>
      </c>
      <c r="N26">
        <v>6</v>
      </c>
      <c r="O26">
        <v>0</v>
      </c>
      <c r="P26">
        <v>249.75</v>
      </c>
      <c r="Q26">
        <v>0</v>
      </c>
      <c r="R26" s="1" t="s">
        <v>4750</v>
      </c>
      <c r="S26" s="1" t="s">
        <v>8160</v>
      </c>
      <c r="T26">
        <v>0.48</v>
      </c>
      <c r="U26" s="1"/>
      <c r="V26">
        <v>10816.719412</v>
      </c>
      <c r="W26">
        <v>5511937.5217239996</v>
      </c>
      <c r="X26">
        <v>2244.3917240000001</v>
      </c>
      <c r="Y26">
        <v>1123.7546150000001</v>
      </c>
      <c r="Z26">
        <v>46338.035175999998</v>
      </c>
      <c r="AA26">
        <v>2350.2378570000001</v>
      </c>
      <c r="AB26">
        <v>0</v>
      </c>
    </row>
    <row r="27" spans="1:28" x14ac:dyDescent="0.25">
      <c r="A27" s="1" t="s">
        <v>599</v>
      </c>
      <c r="B27">
        <v>3</v>
      </c>
      <c r="C27" s="1" t="s">
        <v>4062</v>
      </c>
      <c r="D27">
        <v>13.1</v>
      </c>
      <c r="E27">
        <v>0</v>
      </c>
      <c r="F27">
        <v>3</v>
      </c>
      <c r="G27">
        <v>671</v>
      </c>
      <c r="H27" s="1" t="s">
        <v>4138</v>
      </c>
      <c r="I27">
        <v>116.78</v>
      </c>
      <c r="J27">
        <v>6.74</v>
      </c>
      <c r="K27">
        <v>668</v>
      </c>
      <c r="L27">
        <v>2753.62</v>
      </c>
      <c r="M27">
        <v>298</v>
      </c>
      <c r="N27">
        <v>8</v>
      </c>
      <c r="O27">
        <v>0</v>
      </c>
      <c r="P27">
        <v>385.84</v>
      </c>
      <c r="Q27">
        <v>0</v>
      </c>
      <c r="R27" s="1" t="s">
        <v>4754</v>
      </c>
      <c r="S27" s="1" t="s">
        <v>8160</v>
      </c>
      <c r="T27">
        <v>0.6</v>
      </c>
      <c r="U27" s="1"/>
      <c r="V27">
        <v>13382.06215</v>
      </c>
      <c r="W27">
        <v>6811498.2149919998</v>
      </c>
      <c r="X27">
        <v>2738.469286</v>
      </c>
      <c r="Y27">
        <v>1387.609025</v>
      </c>
      <c r="Z27">
        <v>57337.005576000003</v>
      </c>
      <c r="AA27">
        <v>2904.3140060000001</v>
      </c>
      <c r="AB27">
        <v>0</v>
      </c>
    </row>
    <row r="28" spans="1:28" x14ac:dyDescent="0.25">
      <c r="A28" s="1" t="s">
        <v>639</v>
      </c>
      <c r="B28">
        <v>190</v>
      </c>
      <c r="C28" s="1" t="s">
        <v>4038</v>
      </c>
      <c r="D28">
        <v>13.1</v>
      </c>
      <c r="E28">
        <v>0</v>
      </c>
      <c r="F28">
        <v>0</v>
      </c>
      <c r="G28">
        <v>710</v>
      </c>
      <c r="H28" s="1" t="s">
        <v>4143</v>
      </c>
      <c r="I28">
        <v>105.53</v>
      </c>
      <c r="J28">
        <v>5.97</v>
      </c>
      <c r="K28">
        <v>520</v>
      </c>
      <c r="L28">
        <v>2081.08</v>
      </c>
      <c r="M28">
        <v>148</v>
      </c>
      <c r="N28">
        <v>5</v>
      </c>
      <c r="O28">
        <v>0</v>
      </c>
      <c r="P28">
        <v>233.13</v>
      </c>
      <c r="Q28">
        <v>0</v>
      </c>
      <c r="R28" s="1" t="s">
        <v>4794</v>
      </c>
      <c r="S28" s="1" t="s">
        <v>8160</v>
      </c>
      <c r="T28">
        <v>0.53</v>
      </c>
      <c r="U28" s="1"/>
      <c r="V28">
        <v>9048.6613930000003</v>
      </c>
      <c r="W28">
        <v>4530188.3626530003</v>
      </c>
      <c r="X28">
        <v>1880.5474919999999</v>
      </c>
      <c r="Y28">
        <v>938.12660100000005</v>
      </c>
      <c r="Z28">
        <v>38358.207747</v>
      </c>
      <c r="AA28">
        <v>1931.592394</v>
      </c>
      <c r="AB28">
        <v>0</v>
      </c>
    </row>
    <row r="29" spans="1:28" x14ac:dyDescent="0.25">
      <c r="A29" s="1" t="s">
        <v>691</v>
      </c>
      <c r="B29">
        <v>432</v>
      </c>
      <c r="C29" s="1" t="s">
        <v>4030</v>
      </c>
      <c r="D29">
        <v>13.1</v>
      </c>
      <c r="E29">
        <v>0</v>
      </c>
      <c r="F29">
        <v>0.75</v>
      </c>
      <c r="G29">
        <v>765</v>
      </c>
      <c r="H29" s="1" t="s">
        <v>4012</v>
      </c>
      <c r="I29">
        <v>120.08</v>
      </c>
      <c r="J29">
        <v>8.31</v>
      </c>
      <c r="K29">
        <v>333</v>
      </c>
      <c r="L29">
        <v>1981.07</v>
      </c>
      <c r="M29">
        <v>68</v>
      </c>
      <c r="N29">
        <v>3</v>
      </c>
      <c r="O29">
        <v>0</v>
      </c>
      <c r="P29">
        <v>120.81</v>
      </c>
      <c r="Q29">
        <v>0</v>
      </c>
      <c r="R29" s="1" t="s">
        <v>4846</v>
      </c>
      <c r="S29" s="1" t="s">
        <v>8160</v>
      </c>
      <c r="T29">
        <v>0.68</v>
      </c>
      <c r="U29" s="1"/>
      <c r="V29">
        <v>6295.2284959999997</v>
      </c>
      <c r="W29">
        <v>3681187.9206360001</v>
      </c>
      <c r="X29">
        <v>1229.4189710000001</v>
      </c>
      <c r="Y29">
        <v>661.59791900000005</v>
      </c>
      <c r="Z29">
        <v>29417.775171000001</v>
      </c>
      <c r="AA29">
        <v>1569.7774919999999</v>
      </c>
      <c r="AB29">
        <v>0</v>
      </c>
    </row>
    <row r="30" spans="1:28" x14ac:dyDescent="0.25">
      <c r="A30" s="1" t="s">
        <v>752</v>
      </c>
      <c r="B30">
        <v>628</v>
      </c>
      <c r="C30" s="1" t="s">
        <v>4003</v>
      </c>
      <c r="D30">
        <v>13.1</v>
      </c>
      <c r="E30">
        <v>0</v>
      </c>
      <c r="F30">
        <v>0.73</v>
      </c>
      <c r="G30">
        <v>815</v>
      </c>
      <c r="H30" s="1" t="s">
        <v>4095</v>
      </c>
      <c r="I30">
        <v>63.59</v>
      </c>
      <c r="J30">
        <v>5.43</v>
      </c>
      <c r="K30">
        <v>187</v>
      </c>
      <c r="L30">
        <v>754.07</v>
      </c>
      <c r="M30">
        <v>35</v>
      </c>
      <c r="N30">
        <v>4</v>
      </c>
      <c r="O30">
        <v>0</v>
      </c>
      <c r="P30">
        <v>75.290000000000006</v>
      </c>
      <c r="Q30">
        <v>0</v>
      </c>
      <c r="R30" s="1" t="s">
        <v>4907</v>
      </c>
      <c r="S30" s="1" t="s">
        <v>8160</v>
      </c>
      <c r="T30">
        <v>0.47</v>
      </c>
      <c r="U30" s="1"/>
      <c r="V30">
        <v>3204.6801599999999</v>
      </c>
      <c r="W30">
        <v>1674303.837362</v>
      </c>
      <c r="X30">
        <v>657.70915500000001</v>
      </c>
      <c r="Y30">
        <v>333.56242700000001</v>
      </c>
      <c r="Z30">
        <v>13942.910479</v>
      </c>
      <c r="AA30">
        <v>713.920118</v>
      </c>
      <c r="AB30">
        <v>0</v>
      </c>
    </row>
    <row r="31" spans="1:28" x14ac:dyDescent="0.25">
      <c r="A31" s="1" t="s">
        <v>768</v>
      </c>
      <c r="B31">
        <v>732</v>
      </c>
      <c r="C31" s="1" t="s">
        <v>4003</v>
      </c>
      <c r="D31">
        <v>13.1</v>
      </c>
      <c r="E31">
        <v>0</v>
      </c>
      <c r="F31">
        <v>0.19</v>
      </c>
      <c r="G31">
        <v>825</v>
      </c>
      <c r="H31" s="1" t="s">
        <v>4095</v>
      </c>
      <c r="I31">
        <v>63.59</v>
      </c>
      <c r="J31">
        <v>13</v>
      </c>
      <c r="K31">
        <v>93</v>
      </c>
      <c r="L31">
        <v>754.07</v>
      </c>
      <c r="M31">
        <v>14</v>
      </c>
      <c r="N31">
        <v>2</v>
      </c>
      <c r="O31">
        <v>0</v>
      </c>
      <c r="P31">
        <v>38.11</v>
      </c>
      <c r="Q31">
        <v>0</v>
      </c>
      <c r="R31" s="1" t="s">
        <v>4923</v>
      </c>
      <c r="S31" s="1" t="s">
        <v>8160</v>
      </c>
      <c r="T31">
        <v>0.99</v>
      </c>
      <c r="U31" s="1"/>
      <c r="V31">
        <v>2655.9391190000001</v>
      </c>
      <c r="W31">
        <v>1870225.582466</v>
      </c>
      <c r="X31">
        <v>454.62450100000001</v>
      </c>
      <c r="Y31">
        <v>283.39716900000002</v>
      </c>
      <c r="Z31">
        <v>14068.254782</v>
      </c>
      <c r="AA31">
        <v>797.60116800000003</v>
      </c>
      <c r="AB31">
        <v>0</v>
      </c>
    </row>
    <row r="32" spans="1:28" x14ac:dyDescent="0.25">
      <c r="A32" s="1" t="s">
        <v>816</v>
      </c>
      <c r="B32">
        <v>523</v>
      </c>
      <c r="C32" s="1" t="s">
        <v>4018</v>
      </c>
      <c r="D32">
        <v>13.1</v>
      </c>
      <c r="E32">
        <v>0</v>
      </c>
      <c r="F32">
        <v>3</v>
      </c>
      <c r="G32">
        <v>875</v>
      </c>
      <c r="H32" s="1" t="s">
        <v>4095</v>
      </c>
      <c r="I32">
        <v>63.59</v>
      </c>
      <c r="J32">
        <v>6.57</v>
      </c>
      <c r="K32">
        <v>352</v>
      </c>
      <c r="L32">
        <v>1928.73</v>
      </c>
      <c r="M32">
        <v>46</v>
      </c>
      <c r="N32">
        <v>2</v>
      </c>
      <c r="O32">
        <v>0</v>
      </c>
      <c r="P32">
        <v>99.86</v>
      </c>
      <c r="Q32">
        <v>0</v>
      </c>
      <c r="R32" s="1" t="s">
        <v>4971</v>
      </c>
      <c r="S32" s="1" t="s">
        <v>8160</v>
      </c>
      <c r="T32">
        <v>0.54</v>
      </c>
      <c r="U32" s="1"/>
      <c r="V32">
        <v>6390.3331539999999</v>
      </c>
      <c r="W32">
        <v>3575095.0483320002</v>
      </c>
      <c r="X32">
        <v>1286.0173030000001</v>
      </c>
      <c r="Y32">
        <v>669.75997299999995</v>
      </c>
      <c r="Z32">
        <v>29010.684824</v>
      </c>
      <c r="AA32">
        <v>1524.5027009999999</v>
      </c>
      <c r="AB32">
        <v>0</v>
      </c>
    </row>
    <row r="33" spans="1:28" x14ac:dyDescent="0.25">
      <c r="A33" s="1" t="s">
        <v>880</v>
      </c>
      <c r="B33">
        <v>314</v>
      </c>
      <c r="C33" s="1" t="s">
        <v>4055</v>
      </c>
      <c r="D33">
        <v>13.1</v>
      </c>
      <c r="E33">
        <v>0</v>
      </c>
      <c r="F33">
        <v>0.36</v>
      </c>
      <c r="G33">
        <v>931</v>
      </c>
      <c r="H33" s="1" t="s">
        <v>4160</v>
      </c>
      <c r="I33">
        <v>91.13</v>
      </c>
      <c r="J33">
        <v>5.22</v>
      </c>
      <c r="K33">
        <v>617</v>
      </c>
      <c r="L33">
        <v>2752.54</v>
      </c>
      <c r="M33">
        <v>105</v>
      </c>
      <c r="N33">
        <v>3</v>
      </c>
      <c r="O33">
        <v>0</v>
      </c>
      <c r="P33">
        <v>209.23</v>
      </c>
      <c r="Q33">
        <v>0</v>
      </c>
      <c r="R33" s="1" t="s">
        <v>5035</v>
      </c>
      <c r="S33" s="1" t="s">
        <v>8160</v>
      </c>
      <c r="T33">
        <v>0.49</v>
      </c>
      <c r="U33" s="1"/>
      <c r="V33">
        <v>10146.225621</v>
      </c>
      <c r="W33">
        <v>5208431.7290230002</v>
      </c>
      <c r="X33">
        <v>2113.0913989999999</v>
      </c>
      <c r="Y33">
        <v>1055.609322</v>
      </c>
      <c r="Z33">
        <v>43645.802927999997</v>
      </c>
      <c r="AA33">
        <v>2220.853087</v>
      </c>
      <c r="AB33">
        <v>0</v>
      </c>
    </row>
    <row r="34" spans="1:28" x14ac:dyDescent="0.25">
      <c r="A34" s="1" t="s">
        <v>916</v>
      </c>
      <c r="B34">
        <v>837</v>
      </c>
      <c r="C34" s="1" t="s">
        <v>4003</v>
      </c>
      <c r="D34">
        <v>13.1</v>
      </c>
      <c r="E34">
        <v>0</v>
      </c>
      <c r="F34">
        <v>0.64</v>
      </c>
      <c r="G34">
        <v>972</v>
      </c>
      <c r="H34" s="1" t="s">
        <v>4095</v>
      </c>
      <c r="I34">
        <v>63.59</v>
      </c>
      <c r="J34">
        <v>6.08</v>
      </c>
      <c r="K34">
        <v>135</v>
      </c>
      <c r="L34">
        <v>754.07</v>
      </c>
      <c r="M34">
        <v>0</v>
      </c>
      <c r="N34">
        <v>0</v>
      </c>
      <c r="O34">
        <v>0</v>
      </c>
      <c r="P34">
        <v>28.22</v>
      </c>
      <c r="Q34">
        <v>0</v>
      </c>
      <c r="R34" s="1" t="s">
        <v>5071</v>
      </c>
      <c r="S34" s="1" t="s">
        <v>8160</v>
      </c>
      <c r="T34">
        <v>0.49</v>
      </c>
      <c r="U34" s="1"/>
      <c r="V34">
        <v>2442.7681149999999</v>
      </c>
      <c r="W34">
        <v>1465209.43255</v>
      </c>
      <c r="X34">
        <v>472.470799</v>
      </c>
      <c r="Y34">
        <v>257.40119399999998</v>
      </c>
      <c r="Z34">
        <v>11603.76072</v>
      </c>
      <c r="AA34">
        <v>624.82453399999997</v>
      </c>
      <c r="AB34">
        <v>0</v>
      </c>
    </row>
    <row r="35" spans="1:28" x14ac:dyDescent="0.25">
      <c r="A35" s="1" t="s">
        <v>917</v>
      </c>
      <c r="B35">
        <v>432</v>
      </c>
      <c r="C35" s="1" t="s">
        <v>4055</v>
      </c>
      <c r="D35">
        <v>13.1</v>
      </c>
      <c r="E35">
        <v>0</v>
      </c>
      <c r="F35">
        <v>0.75</v>
      </c>
      <c r="G35">
        <v>973</v>
      </c>
      <c r="H35" s="1" t="s">
        <v>4160</v>
      </c>
      <c r="I35">
        <v>91.13</v>
      </c>
      <c r="J35">
        <v>5.47</v>
      </c>
      <c r="K35">
        <v>541</v>
      </c>
      <c r="L35">
        <v>2752.54</v>
      </c>
      <c r="M35">
        <v>79</v>
      </c>
      <c r="N35">
        <v>4</v>
      </c>
      <c r="O35">
        <v>0</v>
      </c>
      <c r="P35">
        <v>172.8</v>
      </c>
      <c r="Q35">
        <v>0</v>
      </c>
      <c r="R35" s="1" t="s">
        <v>5072</v>
      </c>
      <c r="S35" s="1" t="s">
        <v>8160</v>
      </c>
      <c r="T35">
        <v>0.54</v>
      </c>
      <c r="U35" s="1"/>
      <c r="V35">
        <v>9348.7804479999995</v>
      </c>
      <c r="W35">
        <v>5109895.0461950004</v>
      </c>
      <c r="X35">
        <v>1900.515206</v>
      </c>
      <c r="Y35">
        <v>977.87671399999999</v>
      </c>
      <c r="Z35">
        <v>41819.190649999997</v>
      </c>
      <c r="AA35">
        <v>2178.9410659999999</v>
      </c>
      <c r="AB35">
        <v>0</v>
      </c>
    </row>
    <row r="36" spans="1:28" x14ac:dyDescent="0.25">
      <c r="A36" s="1" t="s">
        <v>974</v>
      </c>
      <c r="B36">
        <v>493</v>
      </c>
      <c r="C36" s="1" t="s">
        <v>4062</v>
      </c>
      <c r="D36">
        <v>13.1</v>
      </c>
      <c r="E36">
        <v>0</v>
      </c>
      <c r="F36">
        <v>0.14000000000000001</v>
      </c>
      <c r="G36">
        <v>1022</v>
      </c>
      <c r="H36" s="1" t="s">
        <v>4172</v>
      </c>
      <c r="I36">
        <v>116.78</v>
      </c>
      <c r="J36">
        <v>14.85</v>
      </c>
      <c r="K36">
        <v>529</v>
      </c>
      <c r="L36">
        <v>2753.62</v>
      </c>
      <c r="M36">
        <v>279</v>
      </c>
      <c r="N36">
        <v>6</v>
      </c>
      <c r="O36">
        <v>0</v>
      </c>
      <c r="P36">
        <v>360.23</v>
      </c>
      <c r="Q36">
        <v>0</v>
      </c>
      <c r="R36" s="1" t="s">
        <v>5129</v>
      </c>
      <c r="S36" s="1" t="s">
        <v>8160</v>
      </c>
      <c r="T36">
        <v>1.1499999999999999</v>
      </c>
      <c r="U36" s="1"/>
      <c r="V36">
        <v>13444.708186</v>
      </c>
      <c r="W36">
        <v>7633542.7321229996</v>
      </c>
      <c r="X36">
        <v>2592.0955279999998</v>
      </c>
      <c r="Y36">
        <v>1404.7728079999999</v>
      </c>
      <c r="Z36">
        <v>61733.240102000003</v>
      </c>
      <c r="AA36">
        <v>3255.0499589999999</v>
      </c>
      <c r="AB36">
        <v>0</v>
      </c>
    </row>
    <row r="37" spans="1:28" x14ac:dyDescent="0.25">
      <c r="A37" s="1" t="s">
        <v>1000</v>
      </c>
      <c r="B37">
        <v>280</v>
      </c>
      <c r="C37" s="1" t="s">
        <v>4063</v>
      </c>
      <c r="D37">
        <v>13.1</v>
      </c>
      <c r="E37">
        <v>0</v>
      </c>
      <c r="F37">
        <v>0</v>
      </c>
      <c r="G37">
        <v>1044</v>
      </c>
      <c r="H37" s="1" t="s">
        <v>4119</v>
      </c>
      <c r="I37">
        <v>17.75</v>
      </c>
      <c r="J37">
        <v>3.79</v>
      </c>
      <c r="K37">
        <v>764</v>
      </c>
      <c r="L37">
        <v>2092.8200000000002</v>
      </c>
      <c r="M37">
        <v>290</v>
      </c>
      <c r="N37">
        <v>7</v>
      </c>
      <c r="O37">
        <v>0</v>
      </c>
      <c r="P37">
        <v>408.27</v>
      </c>
      <c r="Q37">
        <v>0</v>
      </c>
      <c r="R37" s="1" t="s">
        <v>5155</v>
      </c>
      <c r="S37" s="1" t="s">
        <v>8160</v>
      </c>
      <c r="T37">
        <v>0.43</v>
      </c>
      <c r="U37" s="1"/>
      <c r="V37">
        <v>12648.365076</v>
      </c>
      <c r="W37">
        <v>5390057.3527899999</v>
      </c>
      <c r="X37">
        <v>2770.4359039999999</v>
      </c>
      <c r="Y37">
        <v>1295.515028</v>
      </c>
      <c r="Z37">
        <v>48754.675651999998</v>
      </c>
      <c r="AA37">
        <v>2297.8995249999998</v>
      </c>
      <c r="AB37">
        <v>0</v>
      </c>
    </row>
    <row r="38" spans="1:28" x14ac:dyDescent="0.25">
      <c r="A38" s="1" t="s">
        <v>1020</v>
      </c>
      <c r="B38">
        <v>863</v>
      </c>
      <c r="C38" s="1" t="s">
        <v>4014</v>
      </c>
      <c r="D38">
        <v>13.1</v>
      </c>
      <c r="E38">
        <v>0</v>
      </c>
      <c r="F38">
        <v>0.5</v>
      </c>
      <c r="G38">
        <v>1062</v>
      </c>
      <c r="H38" s="1" t="s">
        <v>4087</v>
      </c>
      <c r="I38">
        <v>59.72</v>
      </c>
      <c r="J38">
        <v>9.27</v>
      </c>
      <c r="K38">
        <v>199</v>
      </c>
      <c r="L38">
        <v>1175.1099999999999</v>
      </c>
      <c r="M38">
        <v>11</v>
      </c>
      <c r="N38">
        <v>2</v>
      </c>
      <c r="O38">
        <v>0</v>
      </c>
      <c r="P38">
        <v>77.430000000000007</v>
      </c>
      <c r="Q38">
        <v>0</v>
      </c>
      <c r="R38" s="1" t="s">
        <v>5175</v>
      </c>
      <c r="S38" s="1" t="s">
        <v>8160</v>
      </c>
      <c r="T38">
        <v>0.71</v>
      </c>
      <c r="U38" s="1"/>
      <c r="V38">
        <v>3827.1106159999999</v>
      </c>
      <c r="W38">
        <v>2390362.1411520001</v>
      </c>
      <c r="X38">
        <v>717.23711500000002</v>
      </c>
      <c r="Y38">
        <v>404.30309199999999</v>
      </c>
      <c r="Z38">
        <v>18679.813612000002</v>
      </c>
      <c r="AA38">
        <v>1019.365104</v>
      </c>
      <c r="AB38">
        <v>0</v>
      </c>
    </row>
    <row r="39" spans="1:28" x14ac:dyDescent="0.25">
      <c r="A39" s="1" t="s">
        <v>1026</v>
      </c>
      <c r="B39">
        <v>720</v>
      </c>
      <c r="C39" s="1" t="s">
        <v>4028</v>
      </c>
      <c r="D39">
        <v>13.1</v>
      </c>
      <c r="E39">
        <v>0</v>
      </c>
      <c r="F39">
        <v>0</v>
      </c>
      <c r="G39">
        <v>1069</v>
      </c>
      <c r="H39" s="1" t="s">
        <v>4173</v>
      </c>
      <c r="I39">
        <v>23.46</v>
      </c>
      <c r="J39">
        <v>11.58</v>
      </c>
      <c r="K39">
        <v>349</v>
      </c>
      <c r="L39">
        <v>1556.07</v>
      </c>
      <c r="M39">
        <v>132</v>
      </c>
      <c r="N39">
        <v>8</v>
      </c>
      <c r="O39">
        <v>0</v>
      </c>
      <c r="P39">
        <v>220.17</v>
      </c>
      <c r="Q39">
        <v>0</v>
      </c>
      <c r="R39" s="1" t="s">
        <v>5181</v>
      </c>
      <c r="S39" s="1" t="s">
        <v>8160</v>
      </c>
      <c r="T39">
        <v>0.88</v>
      </c>
      <c r="U39" s="1"/>
      <c r="V39">
        <v>7241.5501469999999</v>
      </c>
      <c r="W39">
        <v>4112753.6190360002</v>
      </c>
      <c r="X39">
        <v>1398.832596</v>
      </c>
      <c r="Y39">
        <v>756.83905800000002</v>
      </c>
      <c r="Z39">
        <v>33253.201467999999</v>
      </c>
      <c r="AA39">
        <v>1753.7393790000001</v>
      </c>
      <c r="AB39">
        <v>0</v>
      </c>
    </row>
    <row r="40" spans="1:28" x14ac:dyDescent="0.25">
      <c r="A40" s="1" t="s">
        <v>1034</v>
      </c>
      <c r="B40">
        <v>870</v>
      </c>
      <c r="C40" s="1" t="s">
        <v>4008</v>
      </c>
      <c r="D40">
        <v>13.1</v>
      </c>
      <c r="E40">
        <v>0</v>
      </c>
      <c r="F40">
        <v>0</v>
      </c>
      <c r="G40">
        <v>1077</v>
      </c>
      <c r="H40" s="1" t="s">
        <v>4080</v>
      </c>
      <c r="I40">
        <v>0.2</v>
      </c>
      <c r="J40">
        <v>2.83</v>
      </c>
      <c r="K40">
        <v>207</v>
      </c>
      <c r="L40">
        <v>652.09</v>
      </c>
      <c r="M40">
        <v>101</v>
      </c>
      <c r="N40">
        <v>4</v>
      </c>
      <c r="O40">
        <v>0</v>
      </c>
      <c r="P40">
        <v>131.07</v>
      </c>
      <c r="Q40">
        <v>0</v>
      </c>
      <c r="R40" s="1" t="s">
        <v>5189</v>
      </c>
      <c r="S40" s="1" t="s">
        <v>8160</v>
      </c>
      <c r="T40">
        <v>0.65</v>
      </c>
      <c r="U40" s="1"/>
      <c r="V40">
        <v>3893.4676239999999</v>
      </c>
      <c r="W40">
        <v>1822245.356834</v>
      </c>
      <c r="X40">
        <v>822.85996999999998</v>
      </c>
      <c r="Y40">
        <v>401.17859900000002</v>
      </c>
      <c r="Z40">
        <v>15856.064525</v>
      </c>
      <c r="AA40">
        <v>776.923633</v>
      </c>
      <c r="AB40">
        <v>0</v>
      </c>
    </row>
    <row r="41" spans="1:28" x14ac:dyDescent="0.25">
      <c r="A41" s="1" t="s">
        <v>1046</v>
      </c>
      <c r="B41">
        <v>620</v>
      </c>
      <c r="C41" s="1" t="s">
        <v>4033</v>
      </c>
      <c r="D41">
        <v>13.1</v>
      </c>
      <c r="E41">
        <v>0</v>
      </c>
      <c r="F41">
        <v>0</v>
      </c>
      <c r="G41">
        <v>1084</v>
      </c>
      <c r="H41" s="1" t="s">
        <v>4096</v>
      </c>
      <c r="I41">
        <v>121.36</v>
      </c>
      <c r="J41">
        <v>9.2799999999999994</v>
      </c>
      <c r="K41">
        <v>464</v>
      </c>
      <c r="L41">
        <v>2842.35</v>
      </c>
      <c r="M41">
        <v>114</v>
      </c>
      <c r="N41">
        <v>8</v>
      </c>
      <c r="O41">
        <v>0</v>
      </c>
      <c r="P41">
        <v>209.13</v>
      </c>
      <c r="Q41">
        <v>0</v>
      </c>
      <c r="R41" s="1" t="s">
        <v>5201</v>
      </c>
      <c r="S41" s="1" t="s">
        <v>8160</v>
      </c>
      <c r="T41">
        <v>0.82</v>
      </c>
      <c r="U41" s="1"/>
      <c r="V41">
        <v>9424.6002719999997</v>
      </c>
      <c r="W41">
        <v>5717048.9631719999</v>
      </c>
      <c r="X41">
        <v>1792.9118880000001</v>
      </c>
      <c r="Y41">
        <v>992.863608</v>
      </c>
      <c r="Z41">
        <v>45124.874516999997</v>
      </c>
      <c r="AA41">
        <v>2437.9777349999999</v>
      </c>
      <c r="AB41">
        <v>0</v>
      </c>
    </row>
    <row r="42" spans="1:28" x14ac:dyDescent="0.25">
      <c r="A42" s="1" t="s">
        <v>1050</v>
      </c>
      <c r="B42">
        <v>628</v>
      </c>
      <c r="C42" s="1" t="s">
        <v>4055</v>
      </c>
      <c r="D42">
        <v>13.1</v>
      </c>
      <c r="E42">
        <v>0</v>
      </c>
      <c r="F42">
        <v>0.73</v>
      </c>
      <c r="G42">
        <v>1086</v>
      </c>
      <c r="H42" s="1" t="s">
        <v>4160</v>
      </c>
      <c r="I42">
        <v>91.13</v>
      </c>
      <c r="J42">
        <v>8.89</v>
      </c>
      <c r="K42">
        <v>458</v>
      </c>
      <c r="L42">
        <v>2749.62</v>
      </c>
      <c r="M42">
        <v>135</v>
      </c>
      <c r="N42">
        <v>6</v>
      </c>
      <c r="O42">
        <v>0</v>
      </c>
      <c r="P42">
        <v>195.26</v>
      </c>
      <c r="Q42">
        <v>0</v>
      </c>
      <c r="R42" s="1" t="s">
        <v>5205</v>
      </c>
      <c r="S42" s="1" t="s">
        <v>8160</v>
      </c>
      <c r="T42">
        <v>0.76</v>
      </c>
      <c r="U42" s="1"/>
      <c r="V42">
        <v>9239.2459060000001</v>
      </c>
      <c r="W42">
        <v>5356859.2365889996</v>
      </c>
      <c r="X42">
        <v>1816.3888509999999</v>
      </c>
      <c r="Y42">
        <v>970.559392</v>
      </c>
      <c r="Z42">
        <v>42932.184450000001</v>
      </c>
      <c r="AA42">
        <v>2284.3297360000001</v>
      </c>
      <c r="AB42">
        <v>0</v>
      </c>
    </row>
    <row r="43" spans="1:28" x14ac:dyDescent="0.25">
      <c r="A43" s="1" t="s">
        <v>1084</v>
      </c>
      <c r="B43">
        <v>863</v>
      </c>
      <c r="C43" s="1" t="s">
        <v>4027</v>
      </c>
      <c r="D43">
        <v>13.1</v>
      </c>
      <c r="E43">
        <v>0</v>
      </c>
      <c r="F43">
        <v>0.5</v>
      </c>
      <c r="G43">
        <v>1112</v>
      </c>
      <c r="H43" s="1" t="s">
        <v>4107</v>
      </c>
      <c r="I43">
        <v>182.24</v>
      </c>
      <c r="J43">
        <v>8.5500000000000007</v>
      </c>
      <c r="K43">
        <v>249</v>
      </c>
      <c r="L43">
        <v>1423.7</v>
      </c>
      <c r="M43">
        <v>70</v>
      </c>
      <c r="N43">
        <v>3</v>
      </c>
      <c r="O43">
        <v>0</v>
      </c>
      <c r="P43">
        <v>111.91</v>
      </c>
      <c r="Q43">
        <v>0</v>
      </c>
      <c r="R43" s="1" t="s">
        <v>5239</v>
      </c>
      <c r="S43" s="1" t="s">
        <v>8160</v>
      </c>
      <c r="T43">
        <v>0.65</v>
      </c>
      <c r="U43" s="1"/>
      <c r="V43">
        <v>5573.515281</v>
      </c>
      <c r="W43">
        <v>3283850.8207789999</v>
      </c>
      <c r="X43">
        <v>1066.299325</v>
      </c>
      <c r="Y43">
        <v>584.97671100000002</v>
      </c>
      <c r="Z43">
        <v>26195.513666999999</v>
      </c>
      <c r="AA43">
        <v>1400.327908</v>
      </c>
      <c r="AB43">
        <v>0</v>
      </c>
    </row>
    <row r="44" spans="1:28" x14ac:dyDescent="0.25">
      <c r="A44" s="1" t="s">
        <v>1093</v>
      </c>
      <c r="B44">
        <v>628</v>
      </c>
      <c r="C44" s="1" t="s">
        <v>4059</v>
      </c>
      <c r="D44">
        <v>13.1</v>
      </c>
      <c r="E44">
        <v>0</v>
      </c>
      <c r="F44">
        <v>0.73</v>
      </c>
      <c r="G44">
        <v>1119</v>
      </c>
      <c r="H44" s="1" t="s">
        <v>4152</v>
      </c>
      <c r="I44">
        <v>144.80000000000001</v>
      </c>
      <c r="J44">
        <v>6.55</v>
      </c>
      <c r="K44">
        <v>491</v>
      </c>
      <c r="L44">
        <v>2462.66</v>
      </c>
      <c r="M44">
        <v>88</v>
      </c>
      <c r="N44">
        <v>6</v>
      </c>
      <c r="O44">
        <v>0</v>
      </c>
      <c r="P44">
        <v>185.1</v>
      </c>
      <c r="Q44">
        <v>0</v>
      </c>
      <c r="R44" s="1" t="s">
        <v>5248</v>
      </c>
      <c r="S44" s="1" t="s">
        <v>8160</v>
      </c>
      <c r="T44">
        <v>0.56999999999999995</v>
      </c>
      <c r="U44" s="1"/>
      <c r="V44">
        <v>8474.5408970000008</v>
      </c>
      <c r="W44">
        <v>4701130.3391819997</v>
      </c>
      <c r="X44">
        <v>1702.370831</v>
      </c>
      <c r="Y44">
        <v>886.94631100000004</v>
      </c>
      <c r="Z44">
        <v>38277.469508000002</v>
      </c>
      <c r="AA44">
        <v>2004.6482149999999</v>
      </c>
      <c r="AB44">
        <v>0</v>
      </c>
    </row>
    <row r="45" spans="1:28" x14ac:dyDescent="0.25">
      <c r="A45" s="1" t="s">
        <v>1107</v>
      </c>
      <c r="B45">
        <v>863</v>
      </c>
      <c r="C45" s="1" t="s">
        <v>4030</v>
      </c>
      <c r="D45">
        <v>13.1</v>
      </c>
      <c r="E45">
        <v>0</v>
      </c>
      <c r="F45">
        <v>0.5</v>
      </c>
      <c r="G45">
        <v>1138</v>
      </c>
      <c r="H45" s="1" t="s">
        <v>4012</v>
      </c>
      <c r="I45">
        <v>120.08</v>
      </c>
      <c r="J45">
        <v>9.2799999999999994</v>
      </c>
      <c r="K45">
        <v>275</v>
      </c>
      <c r="L45">
        <v>1981.07</v>
      </c>
      <c r="M45">
        <v>58</v>
      </c>
      <c r="N45">
        <v>2</v>
      </c>
      <c r="O45">
        <v>0</v>
      </c>
      <c r="P45">
        <v>95.49</v>
      </c>
      <c r="Q45">
        <v>0</v>
      </c>
      <c r="R45" s="1" t="s">
        <v>5262</v>
      </c>
      <c r="S45" s="1" t="s">
        <v>8160</v>
      </c>
      <c r="T45">
        <v>0.8</v>
      </c>
      <c r="U45" s="1"/>
      <c r="V45">
        <v>6126.9421519999996</v>
      </c>
      <c r="W45">
        <v>3698398.6470380002</v>
      </c>
      <c r="X45">
        <v>1189.6219180000001</v>
      </c>
      <c r="Y45">
        <v>646.52495599999997</v>
      </c>
      <c r="Z45">
        <v>29215.060726</v>
      </c>
      <c r="AA45">
        <v>1577.1619639999999</v>
      </c>
      <c r="AB45">
        <v>0</v>
      </c>
    </row>
    <row r="46" spans="1:28" x14ac:dyDescent="0.25">
      <c r="A46" s="1" t="s">
        <v>1114</v>
      </c>
      <c r="B46">
        <v>690</v>
      </c>
      <c r="C46" s="1" t="s">
        <v>4030</v>
      </c>
      <c r="D46">
        <v>13.1</v>
      </c>
      <c r="E46">
        <v>0</v>
      </c>
      <c r="F46">
        <v>0</v>
      </c>
      <c r="G46">
        <v>1143</v>
      </c>
      <c r="H46" s="1" t="s">
        <v>4118</v>
      </c>
      <c r="I46">
        <v>23.77</v>
      </c>
      <c r="J46">
        <v>8.81</v>
      </c>
      <c r="K46">
        <v>453</v>
      </c>
      <c r="L46">
        <v>2686.53</v>
      </c>
      <c r="M46">
        <v>93</v>
      </c>
      <c r="N46">
        <v>4</v>
      </c>
      <c r="O46">
        <v>0</v>
      </c>
      <c r="P46">
        <v>161.03</v>
      </c>
      <c r="Q46">
        <v>0</v>
      </c>
      <c r="R46" s="1" t="s">
        <v>5269</v>
      </c>
      <c r="S46" s="1" t="s">
        <v>8160</v>
      </c>
      <c r="T46">
        <v>0.66</v>
      </c>
      <c r="U46" s="1"/>
      <c r="V46">
        <v>8815.6417450000008</v>
      </c>
      <c r="W46">
        <v>5093566.3241079999</v>
      </c>
      <c r="X46">
        <v>1740.560741</v>
      </c>
      <c r="Y46">
        <v>926.07193400000006</v>
      </c>
      <c r="Z46">
        <v>40866.580887999997</v>
      </c>
      <c r="AA46">
        <v>2172.053332</v>
      </c>
      <c r="AB46">
        <v>0</v>
      </c>
    </row>
    <row r="47" spans="1:28" x14ac:dyDescent="0.25">
      <c r="A47" s="1" t="s">
        <v>1155</v>
      </c>
      <c r="B47">
        <v>941</v>
      </c>
      <c r="C47" s="1" t="s">
        <v>4003</v>
      </c>
      <c r="D47">
        <v>13.1</v>
      </c>
      <c r="E47">
        <v>0</v>
      </c>
      <c r="F47">
        <v>0.1</v>
      </c>
      <c r="G47">
        <v>1185</v>
      </c>
      <c r="H47" s="1" t="s">
        <v>4095</v>
      </c>
      <c r="I47">
        <v>63.59</v>
      </c>
      <c r="J47">
        <v>5.27</v>
      </c>
      <c r="K47">
        <v>244</v>
      </c>
      <c r="L47">
        <v>754.07</v>
      </c>
      <c r="M47">
        <v>111</v>
      </c>
      <c r="N47">
        <v>3</v>
      </c>
      <c r="O47">
        <v>0</v>
      </c>
      <c r="P47">
        <v>144.99</v>
      </c>
      <c r="Q47">
        <v>0</v>
      </c>
      <c r="R47" s="1" t="s">
        <v>5310</v>
      </c>
      <c r="S47" s="1" t="s">
        <v>8160</v>
      </c>
      <c r="T47">
        <v>0.52</v>
      </c>
      <c r="U47" s="1"/>
      <c r="V47">
        <v>4300.5679689999997</v>
      </c>
      <c r="W47">
        <v>1913968.434291</v>
      </c>
      <c r="X47">
        <v>926.26387</v>
      </c>
      <c r="Y47">
        <v>441.62828500000001</v>
      </c>
      <c r="Z47">
        <v>17000.934137</v>
      </c>
      <c r="AA47">
        <v>815.99601900000005</v>
      </c>
      <c r="AB47">
        <v>0</v>
      </c>
    </row>
    <row r="48" spans="1:28" x14ac:dyDescent="0.25">
      <c r="A48" s="1" t="s">
        <v>1232</v>
      </c>
      <c r="B48">
        <v>941</v>
      </c>
      <c r="C48" s="1" t="s">
        <v>4055</v>
      </c>
      <c r="D48">
        <v>13.1</v>
      </c>
      <c r="E48">
        <v>0</v>
      </c>
      <c r="F48">
        <v>0.09</v>
      </c>
      <c r="G48">
        <v>1254</v>
      </c>
      <c r="H48" s="1" t="s">
        <v>4160</v>
      </c>
      <c r="I48">
        <v>91.13</v>
      </c>
      <c r="J48">
        <v>11.09</v>
      </c>
      <c r="K48">
        <v>313</v>
      </c>
      <c r="L48">
        <v>2752.54</v>
      </c>
      <c r="M48">
        <v>11</v>
      </c>
      <c r="N48">
        <v>4</v>
      </c>
      <c r="O48">
        <v>0</v>
      </c>
      <c r="P48">
        <v>81.98</v>
      </c>
      <c r="Q48">
        <v>0</v>
      </c>
      <c r="R48" s="1" t="s">
        <v>5387</v>
      </c>
      <c r="S48" s="1" t="s">
        <v>8160</v>
      </c>
      <c r="T48">
        <v>0.87</v>
      </c>
      <c r="U48" s="1"/>
      <c r="V48">
        <v>7537.0931469999996</v>
      </c>
      <c r="W48">
        <v>5232324.1489509996</v>
      </c>
      <c r="X48">
        <v>1342.5694120000001</v>
      </c>
      <c r="Y48">
        <v>805.61745900000005</v>
      </c>
      <c r="Z48">
        <v>39484.909886000001</v>
      </c>
      <c r="AA48">
        <v>2231.4705869999998</v>
      </c>
      <c r="AB48">
        <v>0</v>
      </c>
    </row>
    <row r="49" spans="1:28" x14ac:dyDescent="0.25">
      <c r="A49" s="1" t="s">
        <v>1234</v>
      </c>
      <c r="B49">
        <v>863</v>
      </c>
      <c r="C49" s="1" t="s">
        <v>4055</v>
      </c>
      <c r="D49">
        <v>13.1</v>
      </c>
      <c r="E49">
        <v>0</v>
      </c>
      <c r="F49">
        <v>0.5</v>
      </c>
      <c r="G49">
        <v>1257</v>
      </c>
      <c r="H49" s="1" t="s">
        <v>4160</v>
      </c>
      <c r="I49">
        <v>91.13</v>
      </c>
      <c r="J49">
        <v>11.33</v>
      </c>
      <c r="K49">
        <v>394</v>
      </c>
      <c r="L49">
        <v>2749.62</v>
      </c>
      <c r="M49">
        <v>83</v>
      </c>
      <c r="N49">
        <v>3</v>
      </c>
      <c r="O49">
        <v>0</v>
      </c>
      <c r="P49">
        <v>153.47999999999999</v>
      </c>
      <c r="Q49">
        <v>0</v>
      </c>
      <c r="R49" s="1" t="s">
        <v>5389</v>
      </c>
      <c r="S49" s="1" t="s">
        <v>8160</v>
      </c>
      <c r="T49">
        <v>0.83</v>
      </c>
      <c r="U49" s="1"/>
      <c r="V49">
        <v>8660.6648999999998</v>
      </c>
      <c r="W49">
        <v>5285322.9466909999</v>
      </c>
      <c r="X49">
        <v>1669.4919110000001</v>
      </c>
      <c r="Y49">
        <v>914.63163199999997</v>
      </c>
      <c r="Z49">
        <v>41597.579094000001</v>
      </c>
      <c r="AA49">
        <v>2253.909866</v>
      </c>
      <c r="AB49">
        <v>0</v>
      </c>
    </row>
    <row r="50" spans="1:28" x14ac:dyDescent="0.25">
      <c r="A50" s="1" t="s">
        <v>1251</v>
      </c>
      <c r="B50">
        <v>1046</v>
      </c>
      <c r="C50" s="1" t="s">
        <v>4003</v>
      </c>
      <c r="D50">
        <v>13.1</v>
      </c>
      <c r="E50">
        <v>0</v>
      </c>
      <c r="F50">
        <v>0.55000000000000004</v>
      </c>
      <c r="G50">
        <v>1267</v>
      </c>
      <c r="H50" s="1" t="s">
        <v>4095</v>
      </c>
      <c r="I50">
        <v>63.59</v>
      </c>
      <c r="J50">
        <v>14.22</v>
      </c>
      <c r="K50">
        <v>221</v>
      </c>
      <c r="L50">
        <v>754.07</v>
      </c>
      <c r="M50">
        <v>85</v>
      </c>
      <c r="N50">
        <v>8</v>
      </c>
      <c r="O50">
        <v>0</v>
      </c>
      <c r="P50">
        <v>169.57</v>
      </c>
      <c r="Q50">
        <v>0</v>
      </c>
      <c r="R50" s="1" t="s">
        <v>5406</v>
      </c>
      <c r="S50" s="1" t="s">
        <v>8160</v>
      </c>
      <c r="T50">
        <v>1.06</v>
      </c>
      <c r="U50" s="1"/>
      <c r="V50">
        <v>4301.7154190000001</v>
      </c>
      <c r="W50">
        <v>2373270.5231440002</v>
      </c>
      <c r="X50">
        <v>840.46000200000003</v>
      </c>
      <c r="Y50">
        <v>448.35065400000002</v>
      </c>
      <c r="Z50">
        <v>19394.300334</v>
      </c>
      <c r="AA50">
        <v>1011.974954</v>
      </c>
      <c r="AB50">
        <v>0</v>
      </c>
    </row>
    <row r="51" spans="1:28" x14ac:dyDescent="0.25">
      <c r="A51" s="1" t="s">
        <v>1276</v>
      </c>
      <c r="B51">
        <v>1157</v>
      </c>
      <c r="C51" s="1" t="s">
        <v>4003</v>
      </c>
      <c r="D51">
        <v>13.1</v>
      </c>
      <c r="E51">
        <v>0</v>
      </c>
      <c r="F51">
        <v>7.01</v>
      </c>
      <c r="G51">
        <v>1298</v>
      </c>
      <c r="H51" s="1" t="s">
        <v>4095</v>
      </c>
      <c r="I51">
        <v>63.59</v>
      </c>
      <c r="J51">
        <v>5.98</v>
      </c>
      <c r="K51">
        <v>141</v>
      </c>
      <c r="L51">
        <v>754.07</v>
      </c>
      <c r="M51">
        <v>21</v>
      </c>
      <c r="N51">
        <v>1</v>
      </c>
      <c r="O51">
        <v>0</v>
      </c>
      <c r="P51">
        <v>53.74</v>
      </c>
      <c r="Q51">
        <v>0</v>
      </c>
      <c r="R51" s="1" t="s">
        <v>5431</v>
      </c>
      <c r="S51" s="1" t="s">
        <v>8160</v>
      </c>
      <c r="T51">
        <v>0.59</v>
      </c>
      <c r="U51" s="1"/>
      <c r="V51">
        <v>2755.7601960000002</v>
      </c>
      <c r="W51">
        <v>1635760.9260480001</v>
      </c>
      <c r="X51">
        <v>528.088481</v>
      </c>
      <c r="Y51">
        <v>289.61095799999998</v>
      </c>
      <c r="Z51">
        <v>13011.171394000001</v>
      </c>
      <c r="AA51">
        <v>697.54170799999997</v>
      </c>
      <c r="AB51">
        <v>0</v>
      </c>
    </row>
    <row r="52" spans="1:28" x14ac:dyDescent="0.25">
      <c r="A52" s="1" t="s">
        <v>1317</v>
      </c>
      <c r="B52">
        <v>1255</v>
      </c>
      <c r="C52" s="1" t="s">
        <v>4003</v>
      </c>
      <c r="D52">
        <v>13.1</v>
      </c>
      <c r="E52">
        <v>0</v>
      </c>
      <c r="F52">
        <v>0.46</v>
      </c>
      <c r="G52">
        <v>1330</v>
      </c>
      <c r="H52" s="1" t="s">
        <v>4095</v>
      </c>
      <c r="I52">
        <v>63.59</v>
      </c>
      <c r="J52">
        <v>13.32</v>
      </c>
      <c r="K52">
        <v>75</v>
      </c>
      <c r="L52">
        <v>754.07</v>
      </c>
      <c r="M52">
        <v>0</v>
      </c>
      <c r="N52">
        <v>0</v>
      </c>
      <c r="O52">
        <v>0</v>
      </c>
      <c r="P52">
        <v>19.53</v>
      </c>
      <c r="Q52">
        <v>0</v>
      </c>
      <c r="R52" s="1" t="s">
        <v>5472</v>
      </c>
      <c r="S52" s="1" t="s">
        <v>8160</v>
      </c>
      <c r="T52">
        <v>0.97</v>
      </c>
      <c r="U52" s="1"/>
      <c r="V52">
        <v>2207.6042640000001</v>
      </c>
      <c r="W52">
        <v>1618047.2706329999</v>
      </c>
      <c r="X52">
        <v>367.82120200000003</v>
      </c>
      <c r="Y52">
        <v>236.592107</v>
      </c>
      <c r="Z52">
        <v>12021.926164</v>
      </c>
      <c r="AA52">
        <v>690.069526</v>
      </c>
      <c r="AB52">
        <v>0</v>
      </c>
    </row>
    <row r="53" spans="1:28" x14ac:dyDescent="0.25">
      <c r="A53" s="1" t="s">
        <v>1389</v>
      </c>
      <c r="B53">
        <v>986</v>
      </c>
      <c r="C53" s="1" t="s">
        <v>4062</v>
      </c>
      <c r="D53">
        <v>13.1</v>
      </c>
      <c r="E53">
        <v>0</v>
      </c>
      <c r="F53">
        <v>0.28999999999999998</v>
      </c>
      <c r="G53">
        <v>1389</v>
      </c>
      <c r="H53" s="1" t="s">
        <v>4172</v>
      </c>
      <c r="I53">
        <v>116.78</v>
      </c>
      <c r="J53">
        <v>13.24</v>
      </c>
      <c r="K53">
        <v>403</v>
      </c>
      <c r="L53">
        <v>2753.62</v>
      </c>
      <c r="M53">
        <v>103</v>
      </c>
      <c r="N53">
        <v>7</v>
      </c>
      <c r="O53">
        <v>0</v>
      </c>
      <c r="P53">
        <v>212.62</v>
      </c>
      <c r="Q53">
        <v>0</v>
      </c>
      <c r="R53" s="1" t="s">
        <v>5544</v>
      </c>
      <c r="S53" s="1" t="s">
        <v>8160</v>
      </c>
      <c r="T53">
        <v>0.97</v>
      </c>
      <c r="U53" s="1"/>
      <c r="V53">
        <v>9402.6827310000008</v>
      </c>
      <c r="W53">
        <v>6161945.6270260001</v>
      </c>
      <c r="X53">
        <v>1693.0989</v>
      </c>
      <c r="Y53">
        <v>996.52646200000004</v>
      </c>
      <c r="Z53">
        <v>47417.683388999998</v>
      </c>
      <c r="AA53">
        <v>2627.8032680000001</v>
      </c>
      <c r="AB53">
        <v>0</v>
      </c>
    </row>
    <row r="54" spans="1:28" x14ac:dyDescent="0.25">
      <c r="A54" s="1" t="s">
        <v>1405</v>
      </c>
      <c r="B54">
        <v>1160</v>
      </c>
      <c r="C54" s="1" t="s">
        <v>4034</v>
      </c>
      <c r="D54">
        <v>13.1</v>
      </c>
      <c r="E54">
        <v>0</v>
      </c>
      <c r="F54">
        <v>0</v>
      </c>
      <c r="G54">
        <v>1400</v>
      </c>
      <c r="H54" s="1" t="s">
        <v>4150</v>
      </c>
      <c r="I54">
        <v>82</v>
      </c>
      <c r="J54">
        <v>12.26</v>
      </c>
      <c r="K54">
        <v>240</v>
      </c>
      <c r="L54">
        <v>1800.36</v>
      </c>
      <c r="M54">
        <v>29</v>
      </c>
      <c r="N54">
        <v>2</v>
      </c>
      <c r="O54">
        <v>0</v>
      </c>
      <c r="P54">
        <v>105.73</v>
      </c>
      <c r="Q54">
        <v>0</v>
      </c>
      <c r="R54" s="1" t="s">
        <v>5560</v>
      </c>
      <c r="S54" s="1" t="s">
        <v>8160</v>
      </c>
      <c r="T54">
        <v>0.96</v>
      </c>
      <c r="U54" s="1"/>
      <c r="V54">
        <v>5525.9392930000004</v>
      </c>
      <c r="W54">
        <v>3634320.3840979999</v>
      </c>
      <c r="X54">
        <v>1007.21316</v>
      </c>
      <c r="Y54">
        <v>586.78292699999997</v>
      </c>
      <c r="Z54">
        <v>27916.617027</v>
      </c>
      <c r="AA54">
        <v>1549.8988890000001</v>
      </c>
      <c r="AB54">
        <v>0</v>
      </c>
    </row>
    <row r="55" spans="1:28" x14ac:dyDescent="0.25">
      <c r="A55" s="1" t="s">
        <v>1448</v>
      </c>
      <c r="B55">
        <v>1360</v>
      </c>
      <c r="C55" s="1" t="s">
        <v>4003</v>
      </c>
      <c r="D55">
        <v>13.1</v>
      </c>
      <c r="E55">
        <v>0</v>
      </c>
      <c r="F55">
        <v>0.92</v>
      </c>
      <c r="G55">
        <v>1448</v>
      </c>
      <c r="H55" s="1" t="s">
        <v>4095</v>
      </c>
      <c r="I55">
        <v>63.59</v>
      </c>
      <c r="J55">
        <v>10.77</v>
      </c>
      <c r="K55">
        <v>88</v>
      </c>
      <c r="L55">
        <v>754.07</v>
      </c>
      <c r="M55">
        <v>4</v>
      </c>
      <c r="N55">
        <v>1</v>
      </c>
      <c r="O55">
        <v>0</v>
      </c>
      <c r="P55">
        <v>21.56</v>
      </c>
      <c r="Q55">
        <v>0</v>
      </c>
      <c r="R55" s="1" t="s">
        <v>5603</v>
      </c>
      <c r="S55" s="1" t="s">
        <v>8160</v>
      </c>
      <c r="T55">
        <v>0.79</v>
      </c>
      <c r="U55" s="1"/>
      <c r="V55">
        <v>2398.0868839999998</v>
      </c>
      <c r="W55">
        <v>1687210.377269</v>
      </c>
      <c r="X55">
        <v>418.15973100000002</v>
      </c>
      <c r="Y55">
        <v>256.33869800000002</v>
      </c>
      <c r="Z55">
        <v>12685.734205000001</v>
      </c>
      <c r="AA55">
        <v>719.557591</v>
      </c>
      <c r="AB55">
        <v>0</v>
      </c>
    </row>
    <row r="56" spans="1:28" x14ac:dyDescent="0.25">
      <c r="A56" s="1" t="s">
        <v>1485</v>
      </c>
      <c r="B56">
        <v>941</v>
      </c>
      <c r="C56" s="1" t="s">
        <v>4059</v>
      </c>
      <c r="D56">
        <v>13.1</v>
      </c>
      <c r="E56">
        <v>0</v>
      </c>
      <c r="F56">
        <v>0.09</v>
      </c>
      <c r="G56">
        <v>1489</v>
      </c>
      <c r="H56" s="1" t="s">
        <v>4174</v>
      </c>
      <c r="I56">
        <v>144.80000000000001</v>
      </c>
      <c r="J56">
        <v>8.77</v>
      </c>
      <c r="K56">
        <v>548</v>
      </c>
      <c r="L56">
        <v>2462.66</v>
      </c>
      <c r="M56">
        <v>201</v>
      </c>
      <c r="N56">
        <v>7</v>
      </c>
      <c r="O56">
        <v>0</v>
      </c>
      <c r="P56">
        <v>314.74</v>
      </c>
      <c r="Q56">
        <v>0</v>
      </c>
      <c r="R56" s="1" t="s">
        <v>5640</v>
      </c>
      <c r="S56" s="1" t="s">
        <v>8160</v>
      </c>
      <c r="T56">
        <v>0.76</v>
      </c>
      <c r="U56" s="1"/>
      <c r="V56">
        <v>10542.989159999999</v>
      </c>
      <c r="W56">
        <v>5514451.9486079998</v>
      </c>
      <c r="X56">
        <v>2145.5187860000001</v>
      </c>
      <c r="Y56">
        <v>1096.3677809999999</v>
      </c>
      <c r="Z56">
        <v>45923.921139999999</v>
      </c>
      <c r="AA56">
        <v>2351.3360389999998</v>
      </c>
      <c r="AB56">
        <v>0</v>
      </c>
    </row>
    <row r="57" spans="1:28" x14ac:dyDescent="0.25">
      <c r="A57" s="1" t="s">
        <v>1490</v>
      </c>
      <c r="B57">
        <v>1150</v>
      </c>
      <c r="C57" s="1" t="s">
        <v>4058</v>
      </c>
      <c r="D57">
        <v>13.1</v>
      </c>
      <c r="E57">
        <v>0</v>
      </c>
      <c r="F57">
        <v>0</v>
      </c>
      <c r="G57">
        <v>1490</v>
      </c>
      <c r="H57" s="1" t="s">
        <v>4158</v>
      </c>
      <c r="I57">
        <v>74.17</v>
      </c>
      <c r="J57">
        <v>16.34</v>
      </c>
      <c r="K57">
        <v>340</v>
      </c>
      <c r="L57">
        <v>2763.97</v>
      </c>
      <c r="M57">
        <v>76</v>
      </c>
      <c r="N57">
        <v>5</v>
      </c>
      <c r="O57">
        <v>0</v>
      </c>
      <c r="P57">
        <v>144.43</v>
      </c>
      <c r="Q57">
        <v>0</v>
      </c>
      <c r="R57" s="1" t="s">
        <v>5645</v>
      </c>
      <c r="S57" s="1" t="s">
        <v>8160</v>
      </c>
      <c r="T57">
        <v>0.99</v>
      </c>
      <c r="U57" s="1"/>
      <c r="V57">
        <v>9309.3086889999995</v>
      </c>
      <c r="W57">
        <v>6289207.6668130001</v>
      </c>
      <c r="X57">
        <v>1651.108886</v>
      </c>
      <c r="Y57">
        <v>989.997253</v>
      </c>
      <c r="Z57">
        <v>47915.419842000003</v>
      </c>
      <c r="AA57">
        <v>2682.1295270000001</v>
      </c>
      <c r="AB57">
        <v>0</v>
      </c>
    </row>
    <row r="58" spans="1:28" x14ac:dyDescent="0.25">
      <c r="A58" s="1" t="s">
        <v>1525</v>
      </c>
      <c r="B58">
        <v>1255</v>
      </c>
      <c r="C58" s="1" t="s">
        <v>4055</v>
      </c>
      <c r="D58">
        <v>13.1</v>
      </c>
      <c r="E58">
        <v>0</v>
      </c>
      <c r="F58">
        <v>0.46</v>
      </c>
      <c r="G58">
        <v>1519</v>
      </c>
      <c r="H58" s="1" t="s">
        <v>4160</v>
      </c>
      <c r="I58">
        <v>91.13</v>
      </c>
      <c r="J58">
        <v>10.52</v>
      </c>
      <c r="K58">
        <v>264</v>
      </c>
      <c r="L58">
        <v>2749.62</v>
      </c>
      <c r="M58">
        <v>4</v>
      </c>
      <c r="N58">
        <v>1</v>
      </c>
      <c r="O58">
        <v>0</v>
      </c>
      <c r="P58">
        <v>41.78</v>
      </c>
      <c r="Q58">
        <v>0</v>
      </c>
      <c r="R58" s="1" t="s">
        <v>5680</v>
      </c>
      <c r="S58" s="1" t="s">
        <v>8160</v>
      </c>
      <c r="T58">
        <v>0.9</v>
      </c>
      <c r="U58" s="1"/>
      <c r="V58">
        <v>6127.9659819999997</v>
      </c>
      <c r="W58">
        <v>4337593.6698160004</v>
      </c>
      <c r="X58">
        <v>1097.1758540000001</v>
      </c>
      <c r="Y58">
        <v>657.57005200000003</v>
      </c>
      <c r="Z58">
        <v>32511.223188</v>
      </c>
      <c r="AA58">
        <v>1849.9279200000001</v>
      </c>
      <c r="AB58">
        <v>0</v>
      </c>
    </row>
    <row r="59" spans="1:28" x14ac:dyDescent="0.25">
      <c r="A59" s="1" t="s">
        <v>1561</v>
      </c>
      <c r="B59">
        <v>1294</v>
      </c>
      <c r="C59" s="1" t="s">
        <v>4027</v>
      </c>
      <c r="D59">
        <v>13.1</v>
      </c>
      <c r="E59">
        <v>0</v>
      </c>
      <c r="F59">
        <v>0.25</v>
      </c>
      <c r="G59">
        <v>1566</v>
      </c>
      <c r="H59" s="1" t="s">
        <v>4171</v>
      </c>
      <c r="I59">
        <v>182.24</v>
      </c>
      <c r="J59">
        <v>7.4</v>
      </c>
      <c r="K59">
        <v>272</v>
      </c>
      <c r="L59">
        <v>1414.5</v>
      </c>
      <c r="M59">
        <v>77</v>
      </c>
      <c r="N59">
        <v>4</v>
      </c>
      <c r="O59">
        <v>0</v>
      </c>
      <c r="P59">
        <v>129.91</v>
      </c>
      <c r="Q59">
        <v>0</v>
      </c>
      <c r="R59" s="1" t="s">
        <v>5716</v>
      </c>
      <c r="S59" s="1" t="s">
        <v>8160</v>
      </c>
      <c r="T59">
        <v>0.62</v>
      </c>
      <c r="U59" s="1"/>
      <c r="V59">
        <v>5730.452045</v>
      </c>
      <c r="W59">
        <v>3290327.0553569999</v>
      </c>
      <c r="X59">
        <v>1116.8569809999999</v>
      </c>
      <c r="Y59">
        <v>600.49366499999996</v>
      </c>
      <c r="Z59">
        <v>26479.923899000001</v>
      </c>
      <c r="AA59">
        <v>1403.0718300000001</v>
      </c>
      <c r="AB59">
        <v>0</v>
      </c>
    </row>
    <row r="60" spans="1:28" x14ac:dyDescent="0.25">
      <c r="A60" s="1" t="s">
        <v>1574</v>
      </c>
      <c r="B60">
        <v>1294</v>
      </c>
      <c r="C60" s="1" t="s">
        <v>4030</v>
      </c>
      <c r="D60">
        <v>13.1</v>
      </c>
      <c r="E60">
        <v>0</v>
      </c>
      <c r="F60">
        <v>0.25</v>
      </c>
      <c r="G60">
        <v>1586</v>
      </c>
      <c r="H60" s="1" t="s">
        <v>4175</v>
      </c>
      <c r="I60">
        <v>120.08</v>
      </c>
      <c r="J60">
        <v>8.65</v>
      </c>
      <c r="K60">
        <v>292</v>
      </c>
      <c r="L60">
        <v>1981.07</v>
      </c>
      <c r="M60">
        <v>23</v>
      </c>
      <c r="N60">
        <v>2</v>
      </c>
      <c r="O60">
        <v>0</v>
      </c>
      <c r="P60">
        <v>76.36</v>
      </c>
      <c r="Q60">
        <v>0</v>
      </c>
      <c r="R60" s="1" t="s">
        <v>5729</v>
      </c>
      <c r="S60" s="1" t="s">
        <v>8160</v>
      </c>
      <c r="T60">
        <v>0.67</v>
      </c>
      <c r="U60" s="1"/>
      <c r="V60">
        <v>5687.4953009999999</v>
      </c>
      <c r="W60">
        <v>3449626.0169279999</v>
      </c>
      <c r="X60">
        <v>1107.3332210000001</v>
      </c>
      <c r="Y60">
        <v>600.78527399999996</v>
      </c>
      <c r="Z60">
        <v>27197.906554000001</v>
      </c>
      <c r="AA60">
        <v>1471.0847369999999</v>
      </c>
      <c r="AB60">
        <v>0</v>
      </c>
    </row>
    <row r="61" spans="1:28" x14ac:dyDescent="0.25">
      <c r="A61" s="1" t="s">
        <v>1590</v>
      </c>
      <c r="B61">
        <v>1464</v>
      </c>
      <c r="C61" s="1" t="s">
        <v>4003</v>
      </c>
      <c r="D61">
        <v>13.1</v>
      </c>
      <c r="E61">
        <v>0</v>
      </c>
      <c r="F61">
        <v>0.37</v>
      </c>
      <c r="G61">
        <v>1612</v>
      </c>
      <c r="H61" s="1" t="s">
        <v>4095</v>
      </c>
      <c r="I61">
        <v>63.59</v>
      </c>
      <c r="J61">
        <v>8.56</v>
      </c>
      <c r="K61">
        <v>148</v>
      </c>
      <c r="L61">
        <v>754.07</v>
      </c>
      <c r="M61">
        <v>33</v>
      </c>
      <c r="N61">
        <v>4</v>
      </c>
      <c r="O61">
        <v>0</v>
      </c>
      <c r="P61">
        <v>66.290000000000006</v>
      </c>
      <c r="Q61">
        <v>0</v>
      </c>
      <c r="R61" s="1" t="s">
        <v>5745</v>
      </c>
      <c r="S61" s="1" t="s">
        <v>8160</v>
      </c>
      <c r="T61">
        <v>0.64</v>
      </c>
      <c r="U61" s="1"/>
      <c r="V61">
        <v>2874.3144320000001</v>
      </c>
      <c r="W61">
        <v>1775656.9156889999</v>
      </c>
      <c r="X61">
        <v>533.91107399999999</v>
      </c>
      <c r="Y61">
        <v>302.82305200000002</v>
      </c>
      <c r="Z61">
        <v>13937.703197999999</v>
      </c>
      <c r="AA61">
        <v>757.21166100000005</v>
      </c>
      <c r="AB61">
        <v>0</v>
      </c>
    </row>
    <row r="62" spans="1:28" x14ac:dyDescent="0.25">
      <c r="A62" s="1" t="s">
        <v>1622</v>
      </c>
      <c r="B62">
        <v>1340</v>
      </c>
      <c r="C62" s="1" t="s">
        <v>4032</v>
      </c>
      <c r="D62">
        <v>13.1</v>
      </c>
      <c r="E62">
        <v>0</v>
      </c>
      <c r="F62">
        <v>0</v>
      </c>
      <c r="G62">
        <v>1668</v>
      </c>
      <c r="H62" s="1" t="s">
        <v>4128</v>
      </c>
      <c r="I62">
        <v>116.2</v>
      </c>
      <c r="J62">
        <v>13.2</v>
      </c>
      <c r="K62">
        <v>328</v>
      </c>
      <c r="L62">
        <v>1958.24</v>
      </c>
      <c r="M62">
        <v>145</v>
      </c>
      <c r="N62">
        <v>6</v>
      </c>
      <c r="O62">
        <v>0</v>
      </c>
      <c r="P62">
        <v>192.62</v>
      </c>
      <c r="Q62">
        <v>0</v>
      </c>
      <c r="R62" s="1" t="s">
        <v>5777</v>
      </c>
      <c r="S62" s="1" t="s">
        <v>8160</v>
      </c>
      <c r="T62">
        <v>1.05</v>
      </c>
      <c r="U62" s="1"/>
      <c r="V62">
        <v>7909.0744189999996</v>
      </c>
      <c r="W62">
        <v>4853621.9065760002</v>
      </c>
      <c r="X62">
        <v>1465.7885799999999</v>
      </c>
      <c r="Y62">
        <v>832.18897100000004</v>
      </c>
      <c r="Z62">
        <v>38194.784884000001</v>
      </c>
      <c r="AA62">
        <v>2069.761978</v>
      </c>
      <c r="AB62">
        <v>0</v>
      </c>
    </row>
    <row r="63" spans="1:28" x14ac:dyDescent="0.25">
      <c r="A63" s="1" t="s">
        <v>1708</v>
      </c>
      <c r="B63">
        <v>1370</v>
      </c>
      <c r="C63" s="1" t="s">
        <v>4022</v>
      </c>
      <c r="D63">
        <v>13.1</v>
      </c>
      <c r="E63">
        <v>0</v>
      </c>
      <c r="F63">
        <v>0</v>
      </c>
      <c r="G63">
        <v>1824</v>
      </c>
      <c r="H63" s="1" t="s">
        <v>4136</v>
      </c>
      <c r="I63">
        <v>86.22</v>
      </c>
      <c r="J63">
        <v>17.27</v>
      </c>
      <c r="K63">
        <v>454</v>
      </c>
      <c r="L63">
        <v>2989.17</v>
      </c>
      <c r="M63">
        <v>102</v>
      </c>
      <c r="N63">
        <v>5</v>
      </c>
      <c r="O63">
        <v>0</v>
      </c>
      <c r="P63">
        <v>268.97000000000003</v>
      </c>
      <c r="Q63">
        <v>0</v>
      </c>
      <c r="R63" s="1" t="s">
        <v>5863</v>
      </c>
      <c r="S63" s="1" t="s">
        <v>8160</v>
      </c>
      <c r="T63">
        <v>1.1399999999999999</v>
      </c>
      <c r="U63" s="1"/>
      <c r="V63">
        <v>11395.159562999999</v>
      </c>
      <c r="W63">
        <v>7495816.0373999998</v>
      </c>
      <c r="X63">
        <v>2020.8237979999999</v>
      </c>
      <c r="Y63">
        <v>1206.4427740000001</v>
      </c>
      <c r="Z63">
        <v>57644.142377999997</v>
      </c>
      <c r="AA63">
        <v>3196.6205869999999</v>
      </c>
      <c r="AB63">
        <v>0</v>
      </c>
    </row>
    <row r="64" spans="1:28" x14ac:dyDescent="0.25">
      <c r="A64" s="1" t="s">
        <v>1755</v>
      </c>
      <c r="B64">
        <v>1150</v>
      </c>
      <c r="C64" s="1" t="s">
        <v>4062</v>
      </c>
      <c r="D64">
        <v>13.1</v>
      </c>
      <c r="E64">
        <v>0</v>
      </c>
      <c r="F64">
        <v>0</v>
      </c>
      <c r="G64">
        <v>1913</v>
      </c>
      <c r="H64" s="1" t="s">
        <v>4129</v>
      </c>
      <c r="I64">
        <v>135.09</v>
      </c>
      <c r="J64">
        <v>6.09</v>
      </c>
      <c r="K64">
        <v>763</v>
      </c>
      <c r="L64">
        <v>2791.07</v>
      </c>
      <c r="M64">
        <v>319</v>
      </c>
      <c r="N64">
        <v>11</v>
      </c>
      <c r="O64">
        <v>0</v>
      </c>
      <c r="P64">
        <v>423.07</v>
      </c>
      <c r="Q64">
        <v>0</v>
      </c>
      <c r="R64" s="1" t="s">
        <v>5910</v>
      </c>
      <c r="S64" s="1" t="s">
        <v>8160</v>
      </c>
      <c r="T64">
        <v>0.52</v>
      </c>
      <c r="U64" s="1"/>
      <c r="V64">
        <v>14203.518183</v>
      </c>
      <c r="W64">
        <v>6858926.9092539996</v>
      </c>
      <c r="X64">
        <v>2965.2741599999999</v>
      </c>
      <c r="Y64">
        <v>1466.7548859999999</v>
      </c>
      <c r="Z64">
        <v>58939.931239999998</v>
      </c>
      <c r="AA64">
        <v>2924.4123789999999</v>
      </c>
      <c r="AB64">
        <v>0</v>
      </c>
    </row>
    <row r="65" spans="1:28" x14ac:dyDescent="0.25">
      <c r="A65" s="1" t="s">
        <v>1790</v>
      </c>
      <c r="B65">
        <v>1569</v>
      </c>
      <c r="C65" s="1" t="s">
        <v>4003</v>
      </c>
      <c r="D65">
        <v>13.1</v>
      </c>
      <c r="E65">
        <v>0</v>
      </c>
      <c r="F65">
        <v>0.83</v>
      </c>
      <c r="G65">
        <v>1982</v>
      </c>
      <c r="H65" s="1" t="s">
        <v>4095</v>
      </c>
      <c r="I65">
        <v>63.59</v>
      </c>
      <c r="J65">
        <v>10.26</v>
      </c>
      <c r="K65">
        <v>413</v>
      </c>
      <c r="L65">
        <v>754.07</v>
      </c>
      <c r="M65">
        <v>316</v>
      </c>
      <c r="N65">
        <v>4</v>
      </c>
      <c r="O65">
        <v>0</v>
      </c>
      <c r="P65">
        <v>348.47</v>
      </c>
      <c r="Q65">
        <v>0</v>
      </c>
      <c r="R65" s="1" t="s">
        <v>5945</v>
      </c>
      <c r="S65" s="1" t="s">
        <v>8160</v>
      </c>
      <c r="T65">
        <v>0.83</v>
      </c>
      <c r="U65" s="1"/>
      <c r="V65">
        <v>8420.2056530000009</v>
      </c>
      <c r="W65">
        <v>3294216.0709529999</v>
      </c>
      <c r="X65">
        <v>1851.2865079999999</v>
      </c>
      <c r="Y65">
        <v>855.11269300000004</v>
      </c>
      <c r="Z65">
        <v>30985.563801</v>
      </c>
      <c r="AA65">
        <v>1404.2376389999999</v>
      </c>
      <c r="AB65">
        <v>0</v>
      </c>
    </row>
    <row r="66" spans="1:28" x14ac:dyDescent="0.25">
      <c r="A66" s="1" t="s">
        <v>1830</v>
      </c>
      <c r="B66">
        <v>1460</v>
      </c>
      <c r="C66" s="1" t="s">
        <v>4022</v>
      </c>
      <c r="D66">
        <v>13.1</v>
      </c>
      <c r="E66">
        <v>0</v>
      </c>
      <c r="F66">
        <v>0</v>
      </c>
      <c r="G66">
        <v>2021</v>
      </c>
      <c r="H66" s="1" t="s">
        <v>4136</v>
      </c>
      <c r="I66">
        <v>86.22</v>
      </c>
      <c r="J66">
        <v>17.329999999999998</v>
      </c>
      <c r="K66">
        <v>561</v>
      </c>
      <c r="L66">
        <v>2989.17</v>
      </c>
      <c r="M66">
        <v>242</v>
      </c>
      <c r="N66">
        <v>7</v>
      </c>
      <c r="O66">
        <v>0</v>
      </c>
      <c r="P66">
        <v>352.23</v>
      </c>
      <c r="Q66">
        <v>0</v>
      </c>
      <c r="R66" s="1" t="s">
        <v>5985</v>
      </c>
      <c r="S66" s="1" t="s">
        <v>8160</v>
      </c>
      <c r="T66">
        <v>0.96</v>
      </c>
      <c r="U66" s="1"/>
      <c r="V66">
        <v>13226.036163999999</v>
      </c>
      <c r="W66">
        <v>7423123.1270070001</v>
      </c>
      <c r="X66">
        <v>2580.8821109999999</v>
      </c>
      <c r="Y66">
        <v>1381.632574</v>
      </c>
      <c r="Z66">
        <v>60261.701292999998</v>
      </c>
      <c r="AA66">
        <v>3165.3159759999999</v>
      </c>
      <c r="AB66">
        <v>0</v>
      </c>
    </row>
    <row r="67" spans="1:28" x14ac:dyDescent="0.25">
      <c r="A67" s="1" t="s">
        <v>1856</v>
      </c>
      <c r="B67">
        <v>760</v>
      </c>
      <c r="C67" s="1" t="s">
        <v>4038</v>
      </c>
      <c r="D67">
        <v>13.1</v>
      </c>
      <c r="E67">
        <v>0</v>
      </c>
      <c r="F67">
        <v>0</v>
      </c>
      <c r="G67">
        <v>2045</v>
      </c>
      <c r="H67" s="1" t="s">
        <v>4130</v>
      </c>
      <c r="I67">
        <v>14.85</v>
      </c>
      <c r="J67">
        <v>2.09</v>
      </c>
      <c r="K67">
        <v>1285</v>
      </c>
      <c r="L67">
        <v>1675.59</v>
      </c>
      <c r="M67">
        <v>657</v>
      </c>
      <c r="N67">
        <v>7</v>
      </c>
      <c r="O67">
        <v>0</v>
      </c>
      <c r="P67">
        <v>821.61</v>
      </c>
      <c r="Q67">
        <v>0</v>
      </c>
      <c r="R67" s="1" t="s">
        <v>6011</v>
      </c>
      <c r="S67" s="1" t="s">
        <v>8160</v>
      </c>
      <c r="T67">
        <v>0.26</v>
      </c>
      <c r="U67" s="1"/>
      <c r="V67">
        <v>20371.405489000001</v>
      </c>
      <c r="W67">
        <v>6671646.4277299996</v>
      </c>
      <c r="X67">
        <v>4748.221286</v>
      </c>
      <c r="Y67">
        <v>2051.7871960000002</v>
      </c>
      <c r="Z67">
        <v>68173.321546000006</v>
      </c>
      <c r="AA67">
        <v>2843.4355690000002</v>
      </c>
      <c r="AB67">
        <v>0</v>
      </c>
    </row>
    <row r="68" spans="1:28" x14ac:dyDescent="0.25">
      <c r="A68" s="1" t="s">
        <v>1857</v>
      </c>
      <c r="B68">
        <v>1673</v>
      </c>
      <c r="C68" s="1" t="s">
        <v>4003</v>
      </c>
      <c r="D68">
        <v>13.1</v>
      </c>
      <c r="E68">
        <v>0</v>
      </c>
      <c r="F68">
        <v>0.28000000000000003</v>
      </c>
      <c r="G68">
        <v>2050</v>
      </c>
      <c r="H68" s="1" t="s">
        <v>4095</v>
      </c>
      <c r="I68">
        <v>63.59</v>
      </c>
      <c r="J68">
        <v>9.99</v>
      </c>
      <c r="K68">
        <v>377</v>
      </c>
      <c r="L68">
        <v>754.07</v>
      </c>
      <c r="M68">
        <v>252</v>
      </c>
      <c r="N68">
        <v>6</v>
      </c>
      <c r="O68">
        <v>0</v>
      </c>
      <c r="P68">
        <v>304.85000000000002</v>
      </c>
      <c r="Q68">
        <v>0</v>
      </c>
      <c r="R68" s="1" t="s">
        <v>6012</v>
      </c>
      <c r="S68" s="1" t="s">
        <v>8160</v>
      </c>
      <c r="T68">
        <v>0.72</v>
      </c>
      <c r="U68" s="1"/>
      <c r="V68">
        <v>7079.8932450000002</v>
      </c>
      <c r="W68">
        <v>2877412.1210650001</v>
      </c>
      <c r="X68">
        <v>1547.1010220000001</v>
      </c>
      <c r="Y68">
        <v>721.23226099999999</v>
      </c>
      <c r="Z68">
        <v>26600.156846000002</v>
      </c>
      <c r="AA68">
        <v>1226.621026</v>
      </c>
      <c r="AB68">
        <v>0</v>
      </c>
    </row>
    <row r="69" spans="1:28" x14ac:dyDescent="0.25">
      <c r="A69" s="1" t="s">
        <v>1915</v>
      </c>
      <c r="B69">
        <v>1380</v>
      </c>
      <c r="C69" s="1" t="s">
        <v>4030</v>
      </c>
      <c r="D69">
        <v>13.1</v>
      </c>
      <c r="E69">
        <v>0</v>
      </c>
      <c r="F69">
        <v>0</v>
      </c>
      <c r="G69">
        <v>2104</v>
      </c>
      <c r="H69" s="1" t="s">
        <v>4118</v>
      </c>
      <c r="I69">
        <v>23.77</v>
      </c>
      <c r="J69">
        <v>13.3</v>
      </c>
      <c r="K69">
        <v>724</v>
      </c>
      <c r="L69">
        <v>2686.53</v>
      </c>
      <c r="M69">
        <v>465</v>
      </c>
      <c r="N69">
        <v>5</v>
      </c>
      <c r="O69">
        <v>0</v>
      </c>
      <c r="P69">
        <v>549.80999999999995</v>
      </c>
      <c r="Q69">
        <v>0</v>
      </c>
      <c r="R69" s="1" t="s">
        <v>6070</v>
      </c>
      <c r="S69" s="1" t="s">
        <v>8160</v>
      </c>
      <c r="T69">
        <v>1.1200000000000001</v>
      </c>
      <c r="U69" s="1"/>
      <c r="V69">
        <v>15599.080857999999</v>
      </c>
      <c r="W69">
        <v>7342350.1802810002</v>
      </c>
      <c r="X69">
        <v>3257.8622949999999</v>
      </c>
      <c r="Y69">
        <v>1605.909971</v>
      </c>
      <c r="Z69">
        <v>63781.966738000003</v>
      </c>
      <c r="AA69">
        <v>3130.4295689999999</v>
      </c>
      <c r="AB69">
        <v>0</v>
      </c>
    </row>
    <row r="70" spans="1:28" x14ac:dyDescent="0.25">
      <c r="A70" s="1" t="s">
        <v>1926</v>
      </c>
      <c r="B70">
        <v>1725</v>
      </c>
      <c r="C70" s="1" t="s">
        <v>4027</v>
      </c>
      <c r="D70">
        <v>13.1</v>
      </c>
      <c r="E70">
        <v>0</v>
      </c>
      <c r="F70">
        <v>0</v>
      </c>
      <c r="G70">
        <v>2117</v>
      </c>
      <c r="H70" s="1" t="s">
        <v>4171</v>
      </c>
      <c r="I70">
        <v>182.24</v>
      </c>
      <c r="J70">
        <v>10.82</v>
      </c>
      <c r="K70">
        <v>392</v>
      </c>
      <c r="L70">
        <v>1423.7</v>
      </c>
      <c r="M70">
        <v>217</v>
      </c>
      <c r="N70">
        <v>11</v>
      </c>
      <c r="O70">
        <v>0</v>
      </c>
      <c r="P70">
        <v>291.2</v>
      </c>
      <c r="Q70">
        <v>0</v>
      </c>
      <c r="R70" s="1" t="s">
        <v>6081</v>
      </c>
      <c r="S70" s="1" t="s">
        <v>8160</v>
      </c>
      <c r="T70">
        <v>0.93</v>
      </c>
      <c r="U70" s="1"/>
      <c r="V70">
        <v>7992.6239500000001</v>
      </c>
      <c r="W70">
        <v>3910479.7206410002</v>
      </c>
      <c r="X70">
        <v>1655.407187</v>
      </c>
      <c r="Y70">
        <v>825.86891000000003</v>
      </c>
      <c r="Z70">
        <v>33435.915139999997</v>
      </c>
      <c r="AA70">
        <v>1667.307632</v>
      </c>
      <c r="AB70">
        <v>0</v>
      </c>
    </row>
    <row r="71" spans="1:28" x14ac:dyDescent="0.25">
      <c r="A71" s="1" t="s">
        <v>2036</v>
      </c>
      <c r="B71">
        <v>1778</v>
      </c>
      <c r="C71" s="1" t="s">
        <v>4003</v>
      </c>
      <c r="D71">
        <v>13.1</v>
      </c>
      <c r="E71">
        <v>0</v>
      </c>
      <c r="F71">
        <v>0.74</v>
      </c>
      <c r="G71">
        <v>2216</v>
      </c>
      <c r="H71" s="1" t="s">
        <v>4095</v>
      </c>
      <c r="I71">
        <v>63.59</v>
      </c>
      <c r="J71">
        <v>9.57</v>
      </c>
      <c r="K71">
        <v>438</v>
      </c>
      <c r="L71">
        <v>754.07</v>
      </c>
      <c r="M71">
        <v>300</v>
      </c>
      <c r="N71">
        <v>8</v>
      </c>
      <c r="O71">
        <v>0</v>
      </c>
      <c r="P71">
        <v>372.58</v>
      </c>
      <c r="Q71">
        <v>0</v>
      </c>
      <c r="R71" s="1" t="s">
        <v>6191</v>
      </c>
      <c r="S71" s="1" t="s">
        <v>8160</v>
      </c>
      <c r="T71">
        <v>0.81</v>
      </c>
      <c r="U71" s="1"/>
      <c r="V71">
        <v>7934.9172250000001</v>
      </c>
      <c r="W71">
        <v>3070651.499148</v>
      </c>
      <c r="X71">
        <v>1755.4797229999999</v>
      </c>
      <c r="Y71">
        <v>805.63782500000002</v>
      </c>
      <c r="Z71">
        <v>29018.578785999998</v>
      </c>
      <c r="AA71">
        <v>1308.928776</v>
      </c>
      <c r="AB71">
        <v>0</v>
      </c>
    </row>
    <row r="72" spans="1:28" x14ac:dyDescent="0.25">
      <c r="A72" s="1" t="s">
        <v>2054</v>
      </c>
      <c r="B72">
        <v>1294</v>
      </c>
      <c r="C72" s="1" t="s">
        <v>4055</v>
      </c>
      <c r="D72">
        <v>13.1</v>
      </c>
      <c r="E72">
        <v>0</v>
      </c>
      <c r="F72">
        <v>0.25</v>
      </c>
      <c r="G72">
        <v>2227</v>
      </c>
      <c r="H72" s="1" t="s">
        <v>4160</v>
      </c>
      <c r="I72">
        <v>91.13</v>
      </c>
      <c r="J72">
        <v>13.75</v>
      </c>
      <c r="K72">
        <v>933</v>
      </c>
      <c r="L72">
        <v>2749.62</v>
      </c>
      <c r="M72">
        <v>665</v>
      </c>
      <c r="N72">
        <v>9</v>
      </c>
      <c r="O72">
        <v>0</v>
      </c>
      <c r="P72">
        <v>742.7</v>
      </c>
      <c r="Q72">
        <v>0</v>
      </c>
      <c r="R72" s="1" t="s">
        <v>6209</v>
      </c>
      <c r="S72" s="1" t="s">
        <v>8160</v>
      </c>
      <c r="T72">
        <v>1.05</v>
      </c>
      <c r="U72" s="1"/>
      <c r="V72">
        <v>19745.308594999999</v>
      </c>
      <c r="W72">
        <v>8528128.1489899997</v>
      </c>
      <c r="X72">
        <v>4248.3499769999999</v>
      </c>
      <c r="Y72">
        <v>2020.5083239999999</v>
      </c>
      <c r="Z72">
        <v>76771.424396999995</v>
      </c>
      <c r="AA72">
        <v>3635.7112149999998</v>
      </c>
      <c r="AB72">
        <v>0</v>
      </c>
    </row>
    <row r="73" spans="1:28" x14ac:dyDescent="0.25">
      <c r="A73" s="1" t="s">
        <v>2069</v>
      </c>
      <c r="B73">
        <v>1900</v>
      </c>
      <c r="C73" s="1" t="s">
        <v>4022</v>
      </c>
      <c r="D73">
        <v>13.1</v>
      </c>
      <c r="E73">
        <v>0</v>
      </c>
      <c r="F73">
        <v>0</v>
      </c>
      <c r="G73">
        <v>2246</v>
      </c>
      <c r="H73" s="1" t="s">
        <v>4156</v>
      </c>
      <c r="I73">
        <v>94.39</v>
      </c>
      <c r="J73">
        <v>17.39</v>
      </c>
      <c r="K73">
        <v>346</v>
      </c>
      <c r="L73">
        <v>3226.17</v>
      </c>
      <c r="M73">
        <v>72</v>
      </c>
      <c r="N73">
        <v>3</v>
      </c>
      <c r="O73">
        <v>0</v>
      </c>
      <c r="P73">
        <v>160.08000000000001</v>
      </c>
      <c r="Q73">
        <v>0</v>
      </c>
      <c r="R73" s="1" t="s">
        <v>6224</v>
      </c>
      <c r="S73" s="1" t="s">
        <v>8160</v>
      </c>
      <c r="T73">
        <v>1.25</v>
      </c>
      <c r="U73" s="1"/>
      <c r="V73">
        <v>8999.3385789999993</v>
      </c>
      <c r="W73">
        <v>6234801.0916489996</v>
      </c>
      <c r="X73">
        <v>1581.2604100000001</v>
      </c>
      <c r="Y73">
        <v>960.17807300000004</v>
      </c>
      <c r="Z73">
        <v>47109.444189000002</v>
      </c>
      <c r="AA73">
        <v>2658.9766589999999</v>
      </c>
      <c r="AB73">
        <v>0</v>
      </c>
    </row>
    <row r="74" spans="1:28" x14ac:dyDescent="0.25">
      <c r="A74" s="1" t="s">
        <v>2089</v>
      </c>
      <c r="B74">
        <v>1569</v>
      </c>
      <c r="C74" s="1" t="s">
        <v>4055</v>
      </c>
      <c r="D74">
        <v>13.1</v>
      </c>
      <c r="E74">
        <v>0</v>
      </c>
      <c r="F74">
        <v>0.82</v>
      </c>
      <c r="G74">
        <v>2263</v>
      </c>
      <c r="H74" s="1" t="s">
        <v>4160</v>
      </c>
      <c r="I74">
        <v>91.13</v>
      </c>
      <c r="J74">
        <v>12.17</v>
      </c>
      <c r="K74">
        <v>694</v>
      </c>
      <c r="L74">
        <v>2690.54</v>
      </c>
      <c r="M74">
        <v>312</v>
      </c>
      <c r="N74">
        <v>5</v>
      </c>
      <c r="O74">
        <v>0</v>
      </c>
      <c r="P74">
        <v>405.31</v>
      </c>
      <c r="Q74">
        <v>0</v>
      </c>
      <c r="R74" s="1" t="s">
        <v>6244</v>
      </c>
      <c r="S74" s="1" t="s">
        <v>8160</v>
      </c>
      <c r="T74">
        <v>0.88</v>
      </c>
      <c r="U74" s="1"/>
      <c r="V74">
        <v>13065.327692999999</v>
      </c>
      <c r="W74">
        <v>6444990.6556190001</v>
      </c>
      <c r="X74">
        <v>2703.6174289999999</v>
      </c>
      <c r="Y74">
        <v>1351.2618560000001</v>
      </c>
      <c r="Z74">
        <v>54921.618670999997</v>
      </c>
      <c r="AA74">
        <v>2747.9694199999999</v>
      </c>
      <c r="AB74">
        <v>0</v>
      </c>
    </row>
    <row r="75" spans="1:28" x14ac:dyDescent="0.25">
      <c r="A75" s="1" t="s">
        <v>2093</v>
      </c>
      <c r="B75">
        <v>1479</v>
      </c>
      <c r="C75" s="1" t="s">
        <v>4062</v>
      </c>
      <c r="D75">
        <v>13.1</v>
      </c>
      <c r="E75">
        <v>0</v>
      </c>
      <c r="F75">
        <v>0.43</v>
      </c>
      <c r="G75">
        <v>2267</v>
      </c>
      <c r="H75" s="1" t="s">
        <v>4138</v>
      </c>
      <c r="I75">
        <v>116.78</v>
      </c>
      <c r="J75">
        <v>10.81</v>
      </c>
      <c r="K75">
        <v>788</v>
      </c>
      <c r="L75">
        <v>2753.62</v>
      </c>
      <c r="M75">
        <v>454</v>
      </c>
      <c r="N75">
        <v>19</v>
      </c>
      <c r="O75">
        <v>0</v>
      </c>
      <c r="P75">
        <v>569.82000000000005</v>
      </c>
      <c r="Q75">
        <v>0</v>
      </c>
      <c r="R75" s="1" t="s">
        <v>6248</v>
      </c>
      <c r="S75" s="1" t="s">
        <v>8160</v>
      </c>
      <c r="T75">
        <v>0.8</v>
      </c>
      <c r="U75" s="1"/>
      <c r="V75">
        <v>15819.738557999999</v>
      </c>
      <c r="W75">
        <v>7708433.0345329996</v>
      </c>
      <c r="X75">
        <v>3271.6192740000001</v>
      </c>
      <c r="Y75">
        <v>1633.48515</v>
      </c>
      <c r="Z75">
        <v>66028.617427999998</v>
      </c>
      <c r="AA75">
        <v>3286.6159440000001</v>
      </c>
      <c r="AB75">
        <v>0</v>
      </c>
    </row>
    <row r="76" spans="1:28" x14ac:dyDescent="0.25">
      <c r="A76" s="1" t="s">
        <v>2163</v>
      </c>
      <c r="B76">
        <v>1882</v>
      </c>
      <c r="C76" s="1" t="s">
        <v>4003</v>
      </c>
      <c r="D76">
        <v>13.1</v>
      </c>
      <c r="E76">
        <v>0</v>
      </c>
      <c r="F76">
        <v>0.19</v>
      </c>
      <c r="G76">
        <v>2331</v>
      </c>
      <c r="H76" s="1" t="s">
        <v>4095</v>
      </c>
      <c r="I76">
        <v>63.59</v>
      </c>
      <c r="J76">
        <v>11.28</v>
      </c>
      <c r="K76">
        <v>449</v>
      </c>
      <c r="L76">
        <v>754.07</v>
      </c>
      <c r="M76">
        <v>316</v>
      </c>
      <c r="N76">
        <v>15</v>
      </c>
      <c r="O76">
        <v>0</v>
      </c>
      <c r="P76">
        <v>388.06</v>
      </c>
      <c r="Q76">
        <v>0</v>
      </c>
      <c r="R76" s="1" t="s">
        <v>6318</v>
      </c>
      <c r="S76" s="1" t="s">
        <v>8160</v>
      </c>
      <c r="T76">
        <v>0.88</v>
      </c>
      <c r="U76" s="1"/>
      <c r="V76">
        <v>8243.1546839999992</v>
      </c>
      <c r="W76">
        <v>3406837.3744279998</v>
      </c>
      <c r="X76">
        <v>1786.624063</v>
      </c>
      <c r="Y76">
        <v>840.289537</v>
      </c>
      <c r="Z76">
        <v>31270.691938</v>
      </c>
      <c r="AA76">
        <v>1452.32952</v>
      </c>
      <c r="AB76">
        <v>0</v>
      </c>
    </row>
    <row r="77" spans="1:28" x14ac:dyDescent="0.25">
      <c r="A77" s="1" t="s">
        <v>2316</v>
      </c>
      <c r="B77">
        <v>1725</v>
      </c>
      <c r="C77" s="1" t="s">
        <v>4014</v>
      </c>
      <c r="D77">
        <v>13.1</v>
      </c>
      <c r="E77">
        <v>0</v>
      </c>
      <c r="F77">
        <v>0</v>
      </c>
      <c r="G77">
        <v>2466</v>
      </c>
      <c r="H77" s="1" t="s">
        <v>4087</v>
      </c>
      <c r="I77">
        <v>59.72</v>
      </c>
      <c r="J77">
        <v>5.03</v>
      </c>
      <c r="K77">
        <v>741</v>
      </c>
      <c r="L77">
        <v>1175.1099999999999</v>
      </c>
      <c r="M77">
        <v>504</v>
      </c>
      <c r="N77">
        <v>8</v>
      </c>
      <c r="O77">
        <v>0</v>
      </c>
      <c r="P77">
        <v>582.84</v>
      </c>
      <c r="Q77">
        <v>0</v>
      </c>
      <c r="R77" s="1" t="s">
        <v>6471</v>
      </c>
      <c r="S77" s="1" t="s">
        <v>8160</v>
      </c>
      <c r="T77">
        <v>0.54</v>
      </c>
      <c r="U77" s="1"/>
      <c r="V77">
        <v>13996.3981</v>
      </c>
      <c r="W77">
        <v>5219704.9743689997</v>
      </c>
      <c r="X77">
        <v>3133.1694069999999</v>
      </c>
      <c r="Y77">
        <v>1418.221184</v>
      </c>
      <c r="Z77">
        <v>50162.368700999999</v>
      </c>
      <c r="AA77">
        <v>2224.9248750000002</v>
      </c>
      <c r="AB77">
        <v>0</v>
      </c>
    </row>
    <row r="78" spans="1:28" x14ac:dyDescent="0.25">
      <c r="A78" s="1" t="s">
        <v>2397</v>
      </c>
      <c r="B78">
        <v>1255</v>
      </c>
      <c r="C78" s="1" t="s">
        <v>4059</v>
      </c>
      <c r="D78">
        <v>13.1</v>
      </c>
      <c r="E78">
        <v>0</v>
      </c>
      <c r="F78">
        <v>0.46</v>
      </c>
      <c r="G78">
        <v>2555</v>
      </c>
      <c r="H78" s="1" t="s">
        <v>4152</v>
      </c>
      <c r="I78">
        <v>144.80000000000001</v>
      </c>
      <c r="J78">
        <v>7.6</v>
      </c>
      <c r="K78">
        <v>1300</v>
      </c>
      <c r="L78">
        <v>2462.66</v>
      </c>
      <c r="M78">
        <v>852</v>
      </c>
      <c r="N78">
        <v>16</v>
      </c>
      <c r="O78">
        <v>0</v>
      </c>
      <c r="P78">
        <v>1026.81</v>
      </c>
      <c r="Q78">
        <v>0</v>
      </c>
      <c r="R78" s="1" t="s">
        <v>6552</v>
      </c>
      <c r="S78" s="1" t="s">
        <v>8160</v>
      </c>
      <c r="T78">
        <v>0.64</v>
      </c>
      <c r="U78" s="1"/>
      <c r="V78">
        <v>23686.542431000002</v>
      </c>
      <c r="W78">
        <v>8805937.4680010006</v>
      </c>
      <c r="X78">
        <v>5333.3416120000002</v>
      </c>
      <c r="Y78">
        <v>2401.3639280000002</v>
      </c>
      <c r="Z78">
        <v>84715.959524999998</v>
      </c>
      <c r="AA78">
        <v>3753.5894199999998</v>
      </c>
      <c r="AB78">
        <v>0</v>
      </c>
    </row>
    <row r="79" spans="1:28" x14ac:dyDescent="0.25">
      <c r="A79" s="1" t="s">
        <v>2455</v>
      </c>
      <c r="B79">
        <v>2196</v>
      </c>
      <c r="C79" s="1" t="s">
        <v>4055</v>
      </c>
      <c r="D79">
        <v>13.1</v>
      </c>
      <c r="E79">
        <v>0</v>
      </c>
      <c r="F79">
        <v>0.55000000000000004</v>
      </c>
      <c r="G79">
        <v>2593</v>
      </c>
      <c r="H79" s="1" t="s">
        <v>4160</v>
      </c>
      <c r="I79">
        <v>91.13</v>
      </c>
      <c r="J79">
        <v>12.98</v>
      </c>
      <c r="K79">
        <v>397</v>
      </c>
      <c r="L79">
        <v>2749.62</v>
      </c>
      <c r="M79">
        <v>100</v>
      </c>
      <c r="N79">
        <v>5</v>
      </c>
      <c r="O79">
        <v>0</v>
      </c>
      <c r="P79">
        <v>190.24</v>
      </c>
      <c r="Q79">
        <v>0</v>
      </c>
      <c r="R79" s="1" t="s">
        <v>6610</v>
      </c>
      <c r="S79" s="1" t="s">
        <v>8160</v>
      </c>
      <c r="T79">
        <v>0.97</v>
      </c>
      <c r="U79" s="1"/>
      <c r="V79">
        <v>9449.8769460000003</v>
      </c>
      <c r="W79">
        <v>6127214.0382810002</v>
      </c>
      <c r="X79">
        <v>1705.491959</v>
      </c>
      <c r="Y79">
        <v>1000.0415819999999</v>
      </c>
      <c r="Z79">
        <v>47324.253433999998</v>
      </c>
      <c r="AA79">
        <v>2612.9676039999999</v>
      </c>
      <c r="AB79">
        <v>0</v>
      </c>
    </row>
    <row r="80" spans="1:28" x14ac:dyDescent="0.25">
      <c r="A80" s="1" t="s">
        <v>2542</v>
      </c>
      <c r="B80">
        <v>1725</v>
      </c>
      <c r="C80" s="1" t="s">
        <v>4030</v>
      </c>
      <c r="D80">
        <v>13.1</v>
      </c>
      <c r="E80">
        <v>0</v>
      </c>
      <c r="F80">
        <v>0</v>
      </c>
      <c r="G80">
        <v>2675</v>
      </c>
      <c r="H80" s="1" t="s">
        <v>4175</v>
      </c>
      <c r="I80">
        <v>120.08</v>
      </c>
      <c r="J80">
        <v>6.83</v>
      </c>
      <c r="K80">
        <v>950</v>
      </c>
      <c r="L80">
        <v>1981.07</v>
      </c>
      <c r="M80">
        <v>572</v>
      </c>
      <c r="N80">
        <v>24</v>
      </c>
      <c r="O80">
        <v>0</v>
      </c>
      <c r="P80">
        <v>811.22</v>
      </c>
      <c r="Q80">
        <v>0</v>
      </c>
      <c r="R80" s="1" t="s">
        <v>6697</v>
      </c>
      <c r="S80" s="1" t="s">
        <v>8160</v>
      </c>
      <c r="T80">
        <v>1.03</v>
      </c>
      <c r="U80" s="1"/>
      <c r="V80">
        <v>17005.562677999998</v>
      </c>
      <c r="W80">
        <v>7069213.5413790001</v>
      </c>
      <c r="X80">
        <v>3689.2912030000002</v>
      </c>
      <c r="Y80">
        <v>1734.818722</v>
      </c>
      <c r="Z80">
        <v>64710.461751000003</v>
      </c>
      <c r="AA80">
        <v>3013.6226320000001</v>
      </c>
      <c r="AB80">
        <v>0</v>
      </c>
    </row>
    <row r="81" spans="1:28" x14ac:dyDescent="0.25">
      <c r="A81" s="1" t="s">
        <v>2564</v>
      </c>
      <c r="B81">
        <v>1882</v>
      </c>
      <c r="C81" s="1" t="s">
        <v>4055</v>
      </c>
      <c r="D81">
        <v>13.1</v>
      </c>
      <c r="E81">
        <v>0</v>
      </c>
      <c r="F81">
        <v>0.18</v>
      </c>
      <c r="G81">
        <v>2687</v>
      </c>
      <c r="H81" s="1" t="s">
        <v>4160</v>
      </c>
      <c r="I81">
        <v>91.13</v>
      </c>
      <c r="J81">
        <v>16.04</v>
      </c>
      <c r="K81">
        <v>805</v>
      </c>
      <c r="L81">
        <v>2752.54</v>
      </c>
      <c r="M81">
        <v>488</v>
      </c>
      <c r="N81">
        <v>13</v>
      </c>
      <c r="O81">
        <v>0</v>
      </c>
      <c r="P81">
        <v>639.87</v>
      </c>
      <c r="Q81">
        <v>0</v>
      </c>
      <c r="R81" s="1" t="s">
        <v>6719</v>
      </c>
      <c r="S81" s="1" t="s">
        <v>8160</v>
      </c>
      <c r="T81">
        <v>1.21</v>
      </c>
      <c r="U81" s="1"/>
      <c r="V81">
        <v>17886.085371000001</v>
      </c>
      <c r="W81">
        <v>8811766.0382029992</v>
      </c>
      <c r="X81">
        <v>3648.900819</v>
      </c>
      <c r="Y81">
        <v>1846.1818229999999</v>
      </c>
      <c r="Z81">
        <v>75195.112947000001</v>
      </c>
      <c r="AA81">
        <v>3757.0372860000002</v>
      </c>
      <c r="AB81">
        <v>0</v>
      </c>
    </row>
    <row r="82" spans="1:28" x14ac:dyDescent="0.25">
      <c r="A82" s="1" t="s">
        <v>2579</v>
      </c>
      <c r="B82">
        <v>1550</v>
      </c>
      <c r="C82" s="1" t="s">
        <v>4004</v>
      </c>
      <c r="D82">
        <v>13.1</v>
      </c>
      <c r="E82">
        <v>0</v>
      </c>
      <c r="F82">
        <v>0</v>
      </c>
      <c r="G82">
        <v>2699</v>
      </c>
      <c r="H82" s="1" t="s">
        <v>4122</v>
      </c>
      <c r="I82">
        <v>159.35</v>
      </c>
      <c r="J82">
        <v>17.649999999999999</v>
      </c>
      <c r="K82">
        <v>1149</v>
      </c>
      <c r="L82">
        <v>2007.23</v>
      </c>
      <c r="M82">
        <v>849</v>
      </c>
      <c r="N82">
        <v>19</v>
      </c>
      <c r="O82">
        <v>0</v>
      </c>
      <c r="P82">
        <v>1034.6500000000001</v>
      </c>
      <c r="Q82">
        <v>0</v>
      </c>
      <c r="R82" s="1" t="s">
        <v>6734</v>
      </c>
      <c r="S82" s="1" t="s">
        <v>8160</v>
      </c>
      <c r="T82">
        <v>1.41</v>
      </c>
      <c r="U82" s="1"/>
      <c r="V82">
        <v>23287.435087999998</v>
      </c>
      <c r="W82">
        <v>9287568.5593439993</v>
      </c>
      <c r="X82">
        <v>5089.4866970000003</v>
      </c>
      <c r="Y82">
        <v>2367.6674710000002</v>
      </c>
      <c r="Z82">
        <v>86613.297011999995</v>
      </c>
      <c r="AA82">
        <v>3959.1223479999999</v>
      </c>
      <c r="AB82">
        <v>0</v>
      </c>
    </row>
    <row r="83" spans="1:28" x14ac:dyDescent="0.25">
      <c r="A83" s="1" t="s">
        <v>2654</v>
      </c>
      <c r="B83">
        <v>2070</v>
      </c>
      <c r="C83" s="1" t="s">
        <v>4030</v>
      </c>
      <c r="D83">
        <v>13.1</v>
      </c>
      <c r="E83">
        <v>0</v>
      </c>
      <c r="F83">
        <v>0</v>
      </c>
      <c r="G83">
        <v>2762</v>
      </c>
      <c r="H83" s="1" t="s">
        <v>4118</v>
      </c>
      <c r="I83">
        <v>23.77</v>
      </c>
      <c r="J83">
        <v>11.37</v>
      </c>
      <c r="K83">
        <v>692</v>
      </c>
      <c r="L83">
        <v>2686.53</v>
      </c>
      <c r="M83">
        <v>336</v>
      </c>
      <c r="N83">
        <v>14</v>
      </c>
      <c r="O83">
        <v>0</v>
      </c>
      <c r="P83">
        <v>486.36</v>
      </c>
      <c r="Q83">
        <v>0</v>
      </c>
      <c r="R83" s="1" t="s">
        <v>6809</v>
      </c>
      <c r="S83" s="1" t="s">
        <v>8160</v>
      </c>
      <c r="T83">
        <v>0.94</v>
      </c>
      <c r="U83" s="1"/>
      <c r="V83">
        <v>13493.206502999999</v>
      </c>
      <c r="W83">
        <v>7055526.1997929998</v>
      </c>
      <c r="X83">
        <v>2716.4618260000002</v>
      </c>
      <c r="Y83">
        <v>1401.2154250000001</v>
      </c>
      <c r="Z83">
        <v>58801.157763000003</v>
      </c>
      <c r="AA83">
        <v>3008.4106579999998</v>
      </c>
      <c r="AB83">
        <v>0</v>
      </c>
    </row>
    <row r="84" spans="1:28" x14ac:dyDescent="0.25">
      <c r="A84" s="1" t="s">
        <v>2667</v>
      </c>
      <c r="B84">
        <v>2157</v>
      </c>
      <c r="C84" s="1" t="s">
        <v>4055</v>
      </c>
      <c r="D84">
        <v>13.1</v>
      </c>
      <c r="E84">
        <v>0</v>
      </c>
      <c r="F84">
        <v>0.75</v>
      </c>
      <c r="G84">
        <v>2774</v>
      </c>
      <c r="H84" s="1" t="s">
        <v>4160</v>
      </c>
      <c r="I84">
        <v>91.13</v>
      </c>
      <c r="J84">
        <v>10.130000000000001</v>
      </c>
      <c r="K84">
        <v>617</v>
      </c>
      <c r="L84">
        <v>2749.62</v>
      </c>
      <c r="M84">
        <v>247</v>
      </c>
      <c r="N84">
        <v>15</v>
      </c>
      <c r="O84">
        <v>0</v>
      </c>
      <c r="P84">
        <v>353.28</v>
      </c>
      <c r="Q84">
        <v>0</v>
      </c>
      <c r="R84" s="1" t="s">
        <v>6822</v>
      </c>
      <c r="S84" s="1" t="s">
        <v>8160</v>
      </c>
      <c r="T84">
        <v>0.76</v>
      </c>
      <c r="U84" s="1"/>
      <c r="V84">
        <v>12495.621562</v>
      </c>
      <c r="W84">
        <v>6658485.4417540003</v>
      </c>
      <c r="X84">
        <v>2502.4275699999998</v>
      </c>
      <c r="Y84">
        <v>1300.0676820000001</v>
      </c>
      <c r="Z84">
        <v>55089.951808999998</v>
      </c>
      <c r="AA84">
        <v>2839.1640809999999</v>
      </c>
      <c r="AB84">
        <v>0</v>
      </c>
    </row>
    <row r="85" spans="1:28" x14ac:dyDescent="0.25">
      <c r="A85" s="1" t="s">
        <v>2681</v>
      </c>
      <c r="B85">
        <v>1725</v>
      </c>
      <c r="C85" s="1" t="s">
        <v>4055</v>
      </c>
      <c r="D85">
        <v>13.1</v>
      </c>
      <c r="E85">
        <v>0</v>
      </c>
      <c r="F85">
        <v>0</v>
      </c>
      <c r="G85">
        <v>2795</v>
      </c>
      <c r="H85" s="1" t="s">
        <v>4160</v>
      </c>
      <c r="I85">
        <v>91.13</v>
      </c>
      <c r="J85">
        <v>9.2200000000000006</v>
      </c>
      <c r="K85">
        <v>1070</v>
      </c>
      <c r="L85">
        <v>2754.05</v>
      </c>
      <c r="M85">
        <v>692</v>
      </c>
      <c r="N85">
        <v>13</v>
      </c>
      <c r="O85">
        <v>0</v>
      </c>
      <c r="P85">
        <v>809.67</v>
      </c>
      <c r="Q85">
        <v>0</v>
      </c>
      <c r="R85" s="1" t="s">
        <v>6836</v>
      </c>
      <c r="S85" s="1" t="s">
        <v>8160</v>
      </c>
      <c r="T85">
        <v>0.77</v>
      </c>
      <c r="U85" s="1"/>
      <c r="V85">
        <v>21301.178947</v>
      </c>
      <c r="W85">
        <v>8938625.7364949994</v>
      </c>
      <c r="X85">
        <v>4622.2420590000002</v>
      </c>
      <c r="Y85">
        <v>2175.316601</v>
      </c>
      <c r="Z85">
        <v>81471.536370000002</v>
      </c>
      <c r="AA85">
        <v>3810.6075700000001</v>
      </c>
      <c r="AB85">
        <v>0</v>
      </c>
    </row>
    <row r="86" spans="1:28" x14ac:dyDescent="0.25">
      <c r="A86" s="1" t="s">
        <v>2747</v>
      </c>
      <c r="B86">
        <v>2588</v>
      </c>
      <c r="C86" s="1" t="s">
        <v>4014</v>
      </c>
      <c r="D86">
        <v>13.1</v>
      </c>
      <c r="E86">
        <v>0</v>
      </c>
      <c r="F86">
        <v>0.5</v>
      </c>
      <c r="G86">
        <v>2848</v>
      </c>
      <c r="H86" s="1" t="s">
        <v>4087</v>
      </c>
      <c r="I86">
        <v>59.72</v>
      </c>
      <c r="J86">
        <v>7.16</v>
      </c>
      <c r="K86">
        <v>260</v>
      </c>
      <c r="L86">
        <v>1176.6199999999999</v>
      </c>
      <c r="M86">
        <v>54</v>
      </c>
      <c r="N86">
        <v>4</v>
      </c>
      <c r="O86">
        <v>0</v>
      </c>
      <c r="P86">
        <v>102.02</v>
      </c>
      <c r="Q86">
        <v>0</v>
      </c>
      <c r="R86" s="1" t="s">
        <v>6902</v>
      </c>
      <c r="S86" s="1" t="s">
        <v>8160</v>
      </c>
      <c r="T86">
        <v>0.54</v>
      </c>
      <c r="U86" s="1"/>
      <c r="V86">
        <v>4441.2702120000004</v>
      </c>
      <c r="W86">
        <v>2365762.6394719998</v>
      </c>
      <c r="X86">
        <v>905.25722399999995</v>
      </c>
      <c r="Y86">
        <v>463.07377000000002</v>
      </c>
      <c r="Z86">
        <v>19556.605716999999</v>
      </c>
      <c r="AA86">
        <v>1008.772496</v>
      </c>
      <c r="AB86">
        <v>0</v>
      </c>
    </row>
    <row r="87" spans="1:28" x14ac:dyDescent="0.25">
      <c r="A87" s="1" t="s">
        <v>2849</v>
      </c>
      <c r="B87">
        <v>1569</v>
      </c>
      <c r="C87" s="1" t="s">
        <v>4059</v>
      </c>
      <c r="D87">
        <v>13.1</v>
      </c>
      <c r="E87">
        <v>0</v>
      </c>
      <c r="F87">
        <v>0.82</v>
      </c>
      <c r="G87">
        <v>2929</v>
      </c>
      <c r="H87" s="1" t="s">
        <v>4174</v>
      </c>
      <c r="I87">
        <v>144.80000000000001</v>
      </c>
      <c r="J87">
        <v>17.170000000000002</v>
      </c>
      <c r="K87">
        <v>1360</v>
      </c>
      <c r="L87">
        <v>2462.66</v>
      </c>
      <c r="M87">
        <v>915</v>
      </c>
      <c r="N87">
        <v>27</v>
      </c>
      <c r="O87">
        <v>0</v>
      </c>
      <c r="P87">
        <v>1216.96</v>
      </c>
      <c r="Q87">
        <v>0</v>
      </c>
      <c r="R87" s="1" t="s">
        <v>7004</v>
      </c>
      <c r="S87" s="1" t="s">
        <v>8160</v>
      </c>
      <c r="T87">
        <v>1.26</v>
      </c>
      <c r="U87" s="1"/>
      <c r="V87">
        <v>25031.478356</v>
      </c>
      <c r="W87">
        <v>10097707.692008</v>
      </c>
      <c r="X87">
        <v>5456.7060300000003</v>
      </c>
      <c r="Y87">
        <v>2547.1215609999999</v>
      </c>
      <c r="Z87">
        <v>93687.143469999995</v>
      </c>
      <c r="AA87">
        <v>4304.5246049999996</v>
      </c>
      <c r="AB87">
        <v>0</v>
      </c>
    </row>
    <row r="88" spans="1:28" x14ac:dyDescent="0.25">
      <c r="A88" s="1" t="s">
        <v>2857</v>
      </c>
      <c r="B88">
        <v>2588</v>
      </c>
      <c r="C88" s="1" t="s">
        <v>4055</v>
      </c>
      <c r="D88">
        <v>13.1</v>
      </c>
      <c r="E88">
        <v>0</v>
      </c>
      <c r="F88">
        <v>0.5</v>
      </c>
      <c r="G88">
        <v>2934</v>
      </c>
      <c r="H88" s="1" t="s">
        <v>4160</v>
      </c>
      <c r="I88">
        <v>91.13</v>
      </c>
      <c r="J88">
        <v>15.2</v>
      </c>
      <c r="K88">
        <v>346</v>
      </c>
      <c r="L88">
        <v>2752.54</v>
      </c>
      <c r="M88">
        <v>67</v>
      </c>
      <c r="N88">
        <v>5</v>
      </c>
      <c r="O88">
        <v>0</v>
      </c>
      <c r="P88">
        <v>188.1</v>
      </c>
      <c r="Q88">
        <v>0</v>
      </c>
      <c r="R88" s="1" t="s">
        <v>7012</v>
      </c>
      <c r="S88" s="1" t="s">
        <v>8160</v>
      </c>
      <c r="T88">
        <v>1.26</v>
      </c>
      <c r="U88" s="1"/>
      <c r="V88">
        <v>8909.2463750000006</v>
      </c>
      <c r="W88">
        <v>6038848.3932609996</v>
      </c>
      <c r="X88">
        <v>1577.0575470000001</v>
      </c>
      <c r="Y88">
        <v>947.78050399999995</v>
      </c>
      <c r="Z88">
        <v>45959.185952</v>
      </c>
      <c r="AA88">
        <v>2575.365084</v>
      </c>
      <c r="AB88">
        <v>0</v>
      </c>
    </row>
    <row r="89" spans="1:28" x14ac:dyDescent="0.25">
      <c r="A89" s="1" t="s">
        <v>2962</v>
      </c>
      <c r="B89">
        <v>2120</v>
      </c>
      <c r="C89" s="1" t="s">
        <v>4046</v>
      </c>
      <c r="D89">
        <v>13.1</v>
      </c>
      <c r="E89">
        <v>0</v>
      </c>
      <c r="F89">
        <v>0</v>
      </c>
      <c r="G89">
        <v>3028</v>
      </c>
      <c r="H89" s="1" t="s">
        <v>4080</v>
      </c>
      <c r="I89">
        <v>0.2</v>
      </c>
      <c r="J89">
        <v>6.47</v>
      </c>
      <c r="K89">
        <v>908</v>
      </c>
      <c r="L89">
        <v>1751.35</v>
      </c>
      <c r="M89">
        <v>598</v>
      </c>
      <c r="N89">
        <v>24</v>
      </c>
      <c r="O89">
        <v>0</v>
      </c>
      <c r="P89">
        <v>787.24</v>
      </c>
      <c r="Q89">
        <v>0</v>
      </c>
      <c r="R89" s="1" t="s">
        <v>7117</v>
      </c>
      <c r="S89" s="1" t="s">
        <v>8160</v>
      </c>
      <c r="T89">
        <v>1.05</v>
      </c>
      <c r="U89" s="1"/>
      <c r="V89">
        <v>16663.913217000001</v>
      </c>
      <c r="W89">
        <v>6865664.6514100004</v>
      </c>
      <c r="X89">
        <v>3617.3873579999999</v>
      </c>
      <c r="Y89">
        <v>1698.4801520000001</v>
      </c>
      <c r="Z89">
        <v>63101.618526999999</v>
      </c>
      <c r="AA89">
        <v>2926.8156170000002</v>
      </c>
      <c r="AB89">
        <v>0</v>
      </c>
    </row>
    <row r="90" spans="1:28" x14ac:dyDescent="0.25">
      <c r="A90" s="1" t="s">
        <v>2963</v>
      </c>
      <c r="B90">
        <v>1987</v>
      </c>
      <c r="C90" s="1" t="s">
        <v>4003</v>
      </c>
      <c r="D90">
        <v>13.1</v>
      </c>
      <c r="E90">
        <v>0</v>
      </c>
      <c r="F90">
        <v>0.65</v>
      </c>
      <c r="G90">
        <v>3028</v>
      </c>
      <c r="H90" s="1" t="s">
        <v>4095</v>
      </c>
      <c r="I90">
        <v>63.59</v>
      </c>
      <c r="J90">
        <v>10.42</v>
      </c>
      <c r="K90">
        <v>1041</v>
      </c>
      <c r="L90">
        <v>754.07</v>
      </c>
      <c r="M90">
        <v>845</v>
      </c>
      <c r="N90">
        <v>29</v>
      </c>
      <c r="O90">
        <v>0</v>
      </c>
      <c r="P90">
        <v>980.17</v>
      </c>
      <c r="Q90">
        <v>0</v>
      </c>
      <c r="R90" s="1" t="s">
        <v>7118</v>
      </c>
      <c r="S90" s="1" t="s">
        <v>8160</v>
      </c>
      <c r="T90">
        <v>0.87</v>
      </c>
      <c r="U90" s="1"/>
      <c r="V90">
        <v>18223.089338000002</v>
      </c>
      <c r="W90">
        <v>5959435.5780870002</v>
      </c>
      <c r="X90">
        <v>4199.7845010000001</v>
      </c>
      <c r="Y90">
        <v>1832.1149949999999</v>
      </c>
      <c r="Z90">
        <v>61000.162700000001</v>
      </c>
      <c r="AA90">
        <v>2539.8370789999999</v>
      </c>
      <c r="AB90">
        <v>0</v>
      </c>
    </row>
    <row r="91" spans="1:28" x14ac:dyDescent="0.25">
      <c r="A91" s="1" t="s">
        <v>2964</v>
      </c>
      <c r="B91">
        <v>1470</v>
      </c>
      <c r="C91" s="1" t="s">
        <v>4030</v>
      </c>
      <c r="D91">
        <v>13.1</v>
      </c>
      <c r="E91">
        <v>0</v>
      </c>
      <c r="F91">
        <v>0</v>
      </c>
      <c r="G91">
        <v>3029</v>
      </c>
      <c r="H91" s="1" t="s">
        <v>4155</v>
      </c>
      <c r="I91">
        <v>81.98</v>
      </c>
      <c r="J91">
        <v>7.96</v>
      </c>
      <c r="K91">
        <v>1559</v>
      </c>
      <c r="L91">
        <v>2808.2</v>
      </c>
      <c r="M91">
        <v>1036</v>
      </c>
      <c r="N91">
        <v>27</v>
      </c>
      <c r="O91">
        <v>0</v>
      </c>
      <c r="P91">
        <v>1204</v>
      </c>
      <c r="Q91">
        <v>0</v>
      </c>
      <c r="R91" s="1" t="s">
        <v>7119</v>
      </c>
      <c r="S91" s="1" t="s">
        <v>8160</v>
      </c>
      <c r="T91">
        <v>0.56999999999999995</v>
      </c>
      <c r="U91" s="1"/>
      <c r="V91">
        <v>27373.423726000001</v>
      </c>
      <c r="W91">
        <v>10180447.435596</v>
      </c>
      <c r="X91">
        <v>6164.9860930000004</v>
      </c>
      <c r="Y91">
        <v>2775.3410629999998</v>
      </c>
      <c r="Z91">
        <v>97919.496641000005</v>
      </c>
      <c r="AA91">
        <v>4339.4874369999998</v>
      </c>
      <c r="AB91">
        <v>0</v>
      </c>
    </row>
    <row r="92" spans="1:28" x14ac:dyDescent="0.25">
      <c r="A92" s="1" t="s">
        <v>3025</v>
      </c>
      <c r="B92">
        <v>2588</v>
      </c>
      <c r="C92" s="1" t="s">
        <v>4030</v>
      </c>
      <c r="D92">
        <v>13.1</v>
      </c>
      <c r="E92">
        <v>0</v>
      </c>
      <c r="F92">
        <v>0.5</v>
      </c>
      <c r="G92">
        <v>3079</v>
      </c>
      <c r="H92" s="1" t="s">
        <v>4012</v>
      </c>
      <c r="I92">
        <v>120.08</v>
      </c>
      <c r="J92">
        <v>4.6900000000000004</v>
      </c>
      <c r="K92">
        <v>491</v>
      </c>
      <c r="L92">
        <v>1981.07</v>
      </c>
      <c r="M92">
        <v>274</v>
      </c>
      <c r="N92">
        <v>7</v>
      </c>
      <c r="O92">
        <v>0</v>
      </c>
      <c r="P92">
        <v>366.91</v>
      </c>
      <c r="Q92">
        <v>0</v>
      </c>
      <c r="R92" s="1" t="s">
        <v>7180</v>
      </c>
      <c r="S92" s="1" t="s">
        <v>8160</v>
      </c>
      <c r="T92">
        <v>1.1499999999999999</v>
      </c>
      <c r="U92" s="1"/>
      <c r="V92">
        <v>10172.434794999999</v>
      </c>
      <c r="W92">
        <v>5288114.4886330003</v>
      </c>
      <c r="X92">
        <v>2046.4854439999999</v>
      </c>
      <c r="Y92">
        <v>1055.454127</v>
      </c>
      <c r="Z92">
        <v>44177.381223999997</v>
      </c>
      <c r="AA92">
        <v>2254.7858580000002</v>
      </c>
      <c r="AB92">
        <v>0</v>
      </c>
    </row>
    <row r="93" spans="1:28" x14ac:dyDescent="0.25">
      <c r="A93" s="1" t="s">
        <v>3037</v>
      </c>
      <c r="B93">
        <v>2091</v>
      </c>
      <c r="C93" s="1" t="s">
        <v>4003</v>
      </c>
      <c r="D93">
        <v>13.1</v>
      </c>
      <c r="E93">
        <v>0</v>
      </c>
      <c r="F93">
        <v>0.1</v>
      </c>
      <c r="G93">
        <v>3088</v>
      </c>
      <c r="H93" s="1" t="s">
        <v>4095</v>
      </c>
      <c r="I93">
        <v>63.59</v>
      </c>
      <c r="J93">
        <v>2.9</v>
      </c>
      <c r="K93">
        <v>997</v>
      </c>
      <c r="L93">
        <v>720.8</v>
      </c>
      <c r="M93">
        <v>778</v>
      </c>
      <c r="N93">
        <v>14</v>
      </c>
      <c r="O93">
        <v>0</v>
      </c>
      <c r="P93">
        <v>865.19</v>
      </c>
      <c r="Q93">
        <v>0</v>
      </c>
      <c r="R93" s="1" t="s">
        <v>7192</v>
      </c>
      <c r="S93" s="1" t="s">
        <v>8160</v>
      </c>
      <c r="T93">
        <v>0.38</v>
      </c>
      <c r="U93" s="1"/>
      <c r="V93">
        <v>17977.386472999999</v>
      </c>
      <c r="W93">
        <v>5486403.7095950004</v>
      </c>
      <c r="X93">
        <v>4213.2025729999996</v>
      </c>
      <c r="Y93">
        <v>1801.5276899999999</v>
      </c>
      <c r="Z93">
        <v>58137.565243999998</v>
      </c>
      <c r="AA93">
        <v>2338.0360949999999</v>
      </c>
      <c r="AB93">
        <v>0</v>
      </c>
    </row>
    <row r="94" spans="1:28" x14ac:dyDescent="0.25">
      <c r="A94" s="1" t="s">
        <v>3051</v>
      </c>
      <c r="B94">
        <v>2510</v>
      </c>
      <c r="C94" s="1" t="s">
        <v>4055</v>
      </c>
      <c r="D94">
        <v>13.1</v>
      </c>
      <c r="E94">
        <v>0</v>
      </c>
      <c r="F94">
        <v>0.91</v>
      </c>
      <c r="G94">
        <v>3097</v>
      </c>
      <c r="H94" s="1" t="s">
        <v>4180</v>
      </c>
      <c r="I94">
        <v>91.13</v>
      </c>
      <c r="J94">
        <v>8.9</v>
      </c>
      <c r="K94">
        <v>587</v>
      </c>
      <c r="L94">
        <v>2749.62</v>
      </c>
      <c r="M94">
        <v>189</v>
      </c>
      <c r="N94">
        <v>6</v>
      </c>
      <c r="O94">
        <v>0</v>
      </c>
      <c r="P94">
        <v>276.26</v>
      </c>
      <c r="Q94">
        <v>0</v>
      </c>
      <c r="R94" s="1" t="s">
        <v>7206</v>
      </c>
      <c r="S94" s="1" t="s">
        <v>8160</v>
      </c>
      <c r="T94">
        <v>0.64</v>
      </c>
      <c r="U94" s="1"/>
      <c r="V94">
        <v>11152.487728</v>
      </c>
      <c r="W94">
        <v>5775669.629737</v>
      </c>
      <c r="X94">
        <v>2287.2479229999999</v>
      </c>
      <c r="Y94">
        <v>1159.3642629999999</v>
      </c>
      <c r="Z94">
        <v>48270.471937000002</v>
      </c>
      <c r="AA94">
        <v>2462.708392</v>
      </c>
      <c r="AB94">
        <v>0</v>
      </c>
    </row>
    <row r="95" spans="1:28" x14ac:dyDescent="0.25">
      <c r="A95" s="1" t="s">
        <v>3052</v>
      </c>
      <c r="B95">
        <v>2196</v>
      </c>
      <c r="C95" s="1" t="s">
        <v>4059</v>
      </c>
      <c r="D95">
        <v>13.1</v>
      </c>
      <c r="E95">
        <v>0</v>
      </c>
      <c r="F95">
        <v>0.55000000000000004</v>
      </c>
      <c r="G95">
        <v>3099</v>
      </c>
      <c r="H95" s="1" t="s">
        <v>4152</v>
      </c>
      <c r="I95">
        <v>144.80000000000001</v>
      </c>
      <c r="J95">
        <v>10.06</v>
      </c>
      <c r="K95">
        <v>903</v>
      </c>
      <c r="L95">
        <v>2462.66</v>
      </c>
      <c r="M95">
        <v>480</v>
      </c>
      <c r="N95">
        <v>26</v>
      </c>
      <c r="O95">
        <v>0</v>
      </c>
      <c r="P95">
        <v>703.32</v>
      </c>
      <c r="Q95">
        <v>0</v>
      </c>
      <c r="R95" s="1" t="s">
        <v>7207</v>
      </c>
      <c r="S95" s="1" t="s">
        <v>8160</v>
      </c>
      <c r="T95">
        <v>0.89</v>
      </c>
      <c r="U95" s="1"/>
      <c r="V95">
        <v>16885.797149999999</v>
      </c>
      <c r="W95">
        <v>7835881.971384</v>
      </c>
      <c r="X95">
        <v>3538.5300339999999</v>
      </c>
      <c r="Y95">
        <v>1736.1776159999999</v>
      </c>
      <c r="Z95">
        <v>68470.652209000007</v>
      </c>
      <c r="AA95">
        <v>3340.8007729999999</v>
      </c>
      <c r="AB95">
        <v>0</v>
      </c>
    </row>
    <row r="96" spans="1:28" x14ac:dyDescent="0.25">
      <c r="A96" s="1" t="s">
        <v>3053</v>
      </c>
      <c r="B96">
        <v>2196</v>
      </c>
      <c r="C96" s="1" t="s">
        <v>4003</v>
      </c>
      <c r="D96">
        <v>13.1</v>
      </c>
      <c r="E96">
        <v>0</v>
      </c>
      <c r="F96">
        <v>0.56000000000000005</v>
      </c>
      <c r="G96">
        <v>3099</v>
      </c>
      <c r="H96" s="1" t="s">
        <v>4095</v>
      </c>
      <c r="I96">
        <v>63.59</v>
      </c>
      <c r="J96">
        <v>9.41</v>
      </c>
      <c r="K96">
        <v>903</v>
      </c>
      <c r="L96">
        <v>752.34</v>
      </c>
      <c r="M96">
        <v>782</v>
      </c>
      <c r="N96">
        <v>16</v>
      </c>
      <c r="O96">
        <v>0</v>
      </c>
      <c r="P96">
        <v>840.98</v>
      </c>
      <c r="Q96">
        <v>0</v>
      </c>
      <c r="R96" s="1" t="s">
        <v>7208</v>
      </c>
      <c r="S96" s="1" t="s">
        <v>8160</v>
      </c>
      <c r="T96">
        <v>0.85</v>
      </c>
      <c r="U96" s="1"/>
      <c r="V96">
        <v>18626.692897000001</v>
      </c>
      <c r="W96">
        <v>6316742.6721200002</v>
      </c>
      <c r="X96">
        <v>4238.4090070000002</v>
      </c>
      <c r="Y96">
        <v>1875.155984</v>
      </c>
      <c r="Z96">
        <v>63539.423615</v>
      </c>
      <c r="AA96">
        <v>2692.2170580000002</v>
      </c>
      <c r="AB96">
        <v>0</v>
      </c>
    </row>
    <row r="97" spans="1:28" x14ac:dyDescent="0.25">
      <c r="A97" s="1" t="s">
        <v>3128</v>
      </c>
      <c r="B97">
        <v>2157</v>
      </c>
      <c r="C97" s="1" t="s">
        <v>4027</v>
      </c>
      <c r="D97">
        <v>13.1</v>
      </c>
      <c r="E97">
        <v>0</v>
      </c>
      <c r="F97">
        <v>0.75</v>
      </c>
      <c r="G97">
        <v>3170</v>
      </c>
      <c r="H97" s="1" t="s">
        <v>4107</v>
      </c>
      <c r="I97">
        <v>182.24</v>
      </c>
      <c r="J97">
        <v>8.58</v>
      </c>
      <c r="K97">
        <v>1013</v>
      </c>
      <c r="L97">
        <v>1390.43</v>
      </c>
      <c r="M97">
        <v>840</v>
      </c>
      <c r="N97">
        <v>14</v>
      </c>
      <c r="O97">
        <v>0</v>
      </c>
      <c r="P97">
        <v>900.9</v>
      </c>
      <c r="Q97">
        <v>0</v>
      </c>
      <c r="R97" s="1" t="s">
        <v>7283</v>
      </c>
      <c r="S97" s="1" t="s">
        <v>8160</v>
      </c>
      <c r="T97">
        <v>0.79</v>
      </c>
      <c r="U97" s="1"/>
      <c r="V97">
        <v>20659.042071</v>
      </c>
      <c r="W97">
        <v>7321796.4066610001</v>
      </c>
      <c r="X97">
        <v>4667.9362730000003</v>
      </c>
      <c r="Y97">
        <v>2085.992174</v>
      </c>
      <c r="Z97">
        <v>72084.027407000001</v>
      </c>
      <c r="AA97">
        <v>3120.7555200000002</v>
      </c>
      <c r="AB97">
        <v>0</v>
      </c>
    </row>
    <row r="98" spans="1:28" x14ac:dyDescent="0.25">
      <c r="A98" s="1" t="s">
        <v>3186</v>
      </c>
      <c r="B98">
        <v>2305</v>
      </c>
      <c r="C98" s="1" t="s">
        <v>4003</v>
      </c>
      <c r="D98">
        <v>13.1</v>
      </c>
      <c r="E98">
        <v>0</v>
      </c>
      <c r="F98">
        <v>5.01</v>
      </c>
      <c r="G98">
        <v>3230</v>
      </c>
      <c r="H98" s="1" t="s">
        <v>4095</v>
      </c>
      <c r="I98">
        <v>63.59</v>
      </c>
      <c r="J98">
        <v>9.73</v>
      </c>
      <c r="K98">
        <v>925</v>
      </c>
      <c r="L98">
        <v>752.34</v>
      </c>
      <c r="M98">
        <v>737</v>
      </c>
      <c r="N98">
        <v>23</v>
      </c>
      <c r="O98">
        <v>0</v>
      </c>
      <c r="P98">
        <v>861.89</v>
      </c>
      <c r="Q98">
        <v>0</v>
      </c>
      <c r="R98" s="1" t="s">
        <v>7341</v>
      </c>
      <c r="S98" s="1" t="s">
        <v>8160</v>
      </c>
      <c r="T98">
        <v>0.84</v>
      </c>
      <c r="U98" s="1"/>
      <c r="V98">
        <v>18161.834275000001</v>
      </c>
      <c r="W98">
        <v>6029018.1935510002</v>
      </c>
      <c r="X98">
        <v>4167.2968689999998</v>
      </c>
      <c r="Y98">
        <v>1827.146107</v>
      </c>
      <c r="Z98">
        <v>61263.659784000003</v>
      </c>
      <c r="AA98">
        <v>2569.5356029999998</v>
      </c>
      <c r="AB98">
        <v>0</v>
      </c>
    </row>
    <row r="99" spans="1:28" x14ac:dyDescent="0.25">
      <c r="A99" s="1" t="s">
        <v>3212</v>
      </c>
      <c r="B99">
        <v>2510</v>
      </c>
      <c r="C99" s="1" t="s">
        <v>4003</v>
      </c>
      <c r="D99">
        <v>13.1</v>
      </c>
      <c r="E99">
        <v>0</v>
      </c>
      <c r="F99">
        <v>0.92</v>
      </c>
      <c r="G99">
        <v>3252</v>
      </c>
      <c r="H99" s="1" t="s">
        <v>4095</v>
      </c>
      <c r="I99">
        <v>63.59</v>
      </c>
      <c r="J99">
        <v>9.07</v>
      </c>
      <c r="K99">
        <v>742</v>
      </c>
      <c r="L99">
        <v>752.34</v>
      </c>
      <c r="M99">
        <v>585</v>
      </c>
      <c r="N99">
        <v>18</v>
      </c>
      <c r="O99">
        <v>0</v>
      </c>
      <c r="P99">
        <v>664.19</v>
      </c>
      <c r="Q99">
        <v>0</v>
      </c>
      <c r="R99" s="1" t="s">
        <v>7367</v>
      </c>
      <c r="S99" s="1" t="s">
        <v>8160</v>
      </c>
      <c r="T99">
        <v>0.67</v>
      </c>
      <c r="U99" s="1"/>
      <c r="V99">
        <v>14530.880616</v>
      </c>
      <c r="W99">
        <v>5090133.8097379999</v>
      </c>
      <c r="X99">
        <v>3287.7595540000002</v>
      </c>
      <c r="Y99">
        <v>1465.9245249999999</v>
      </c>
      <c r="Z99">
        <v>50398.611258999998</v>
      </c>
      <c r="AA99">
        <v>2169.5235170000001</v>
      </c>
      <c r="AB99">
        <v>0</v>
      </c>
    </row>
    <row r="100" spans="1:28" x14ac:dyDescent="0.25">
      <c r="A100" s="1" t="s">
        <v>3215</v>
      </c>
      <c r="B100">
        <v>2157</v>
      </c>
      <c r="C100" s="1" t="s">
        <v>4030</v>
      </c>
      <c r="D100">
        <v>13.1</v>
      </c>
      <c r="E100">
        <v>0</v>
      </c>
      <c r="F100">
        <v>0.75</v>
      </c>
      <c r="G100">
        <v>3255</v>
      </c>
      <c r="H100" s="1" t="s">
        <v>4012</v>
      </c>
      <c r="I100">
        <v>120.08</v>
      </c>
      <c r="J100">
        <v>6.92</v>
      </c>
      <c r="K100">
        <v>1098</v>
      </c>
      <c r="L100">
        <v>1974.73</v>
      </c>
      <c r="M100">
        <v>825</v>
      </c>
      <c r="N100">
        <v>12</v>
      </c>
      <c r="O100">
        <v>0</v>
      </c>
      <c r="P100">
        <v>920.78</v>
      </c>
      <c r="Q100">
        <v>0</v>
      </c>
      <c r="R100" s="1" t="s">
        <v>7370</v>
      </c>
      <c r="S100" s="1" t="s">
        <v>8160</v>
      </c>
      <c r="T100">
        <v>0.8</v>
      </c>
      <c r="U100" s="1"/>
      <c r="V100">
        <v>21227.146269000001</v>
      </c>
      <c r="W100">
        <v>7794300.9907200001</v>
      </c>
      <c r="X100">
        <v>4778.2282109999996</v>
      </c>
      <c r="Y100">
        <v>2149.3669359999999</v>
      </c>
      <c r="Z100">
        <v>75437.475959000003</v>
      </c>
      <c r="AA100">
        <v>3322.3098660000001</v>
      </c>
      <c r="AB100">
        <v>0</v>
      </c>
    </row>
    <row r="101" spans="1:28" x14ac:dyDescent="0.25">
      <c r="A101" s="1" t="s">
        <v>3228</v>
      </c>
      <c r="B101">
        <v>2300</v>
      </c>
      <c r="C101" s="1" t="s">
        <v>4058</v>
      </c>
      <c r="D101">
        <v>13.1</v>
      </c>
      <c r="E101">
        <v>0</v>
      </c>
      <c r="F101">
        <v>0</v>
      </c>
      <c r="G101">
        <v>3262</v>
      </c>
      <c r="H101" s="1" t="s">
        <v>4181</v>
      </c>
      <c r="I101">
        <v>74.17</v>
      </c>
      <c r="J101">
        <v>17.09</v>
      </c>
      <c r="K101">
        <v>962</v>
      </c>
      <c r="L101">
        <v>2766.03</v>
      </c>
      <c r="M101">
        <v>627</v>
      </c>
      <c r="N101">
        <v>11</v>
      </c>
      <c r="O101">
        <v>0</v>
      </c>
      <c r="P101">
        <v>751.94</v>
      </c>
      <c r="Q101">
        <v>0</v>
      </c>
      <c r="R101" s="1" t="s">
        <v>7383</v>
      </c>
      <c r="S101" s="1" t="s">
        <v>8160</v>
      </c>
      <c r="T101">
        <v>0.92</v>
      </c>
      <c r="U101" s="1"/>
      <c r="V101">
        <v>19903.881339</v>
      </c>
      <c r="W101">
        <v>9010615.4345929995</v>
      </c>
      <c r="X101">
        <v>4203.0445739999996</v>
      </c>
      <c r="Y101">
        <v>2042.580492</v>
      </c>
      <c r="Z101">
        <v>79545.773109999995</v>
      </c>
      <c r="AA101">
        <v>3841.556051</v>
      </c>
      <c r="AB101">
        <v>0</v>
      </c>
    </row>
    <row r="102" spans="1:28" x14ac:dyDescent="0.25">
      <c r="A102" s="1" t="s">
        <v>3247</v>
      </c>
      <c r="B102">
        <v>1653</v>
      </c>
      <c r="C102" s="1" t="s">
        <v>4004</v>
      </c>
      <c r="D102">
        <v>13.1</v>
      </c>
      <c r="E102">
        <v>0</v>
      </c>
      <c r="F102">
        <v>3</v>
      </c>
      <c r="G102">
        <v>3280</v>
      </c>
      <c r="H102" s="1" t="s">
        <v>4108</v>
      </c>
      <c r="I102">
        <v>122.01</v>
      </c>
      <c r="J102">
        <v>7.8</v>
      </c>
      <c r="K102">
        <v>1627</v>
      </c>
      <c r="L102">
        <v>1417.91</v>
      </c>
      <c r="M102">
        <v>1150</v>
      </c>
      <c r="N102">
        <v>45</v>
      </c>
      <c r="O102">
        <v>0</v>
      </c>
      <c r="P102">
        <v>1537.98</v>
      </c>
      <c r="Q102">
        <v>0</v>
      </c>
      <c r="R102" s="1" t="s">
        <v>7402</v>
      </c>
      <c r="S102" s="1" t="s">
        <v>8160</v>
      </c>
      <c r="T102">
        <v>1.1599999999999999</v>
      </c>
      <c r="U102" s="1"/>
      <c r="V102">
        <v>26941.544567000001</v>
      </c>
      <c r="W102">
        <v>9549514.649216</v>
      </c>
      <c r="X102">
        <v>6069.2570820000001</v>
      </c>
      <c r="Y102">
        <v>2719.209566</v>
      </c>
      <c r="Z102">
        <v>94033.304428999996</v>
      </c>
      <c r="AA102">
        <v>4070.2531680000002</v>
      </c>
      <c r="AB102">
        <v>0</v>
      </c>
    </row>
    <row r="103" spans="1:28" x14ac:dyDescent="0.25">
      <c r="A103" s="1" t="s">
        <v>3311</v>
      </c>
      <c r="B103">
        <v>3019</v>
      </c>
      <c r="C103" s="1" t="s">
        <v>4055</v>
      </c>
      <c r="D103">
        <v>13.1</v>
      </c>
      <c r="E103">
        <v>0</v>
      </c>
      <c r="F103">
        <v>0.25</v>
      </c>
      <c r="G103">
        <v>3318</v>
      </c>
      <c r="H103" s="1" t="s">
        <v>4160</v>
      </c>
      <c r="I103">
        <v>91.13</v>
      </c>
      <c r="J103">
        <v>14.97</v>
      </c>
      <c r="K103">
        <v>299</v>
      </c>
      <c r="L103">
        <v>2752.54</v>
      </c>
      <c r="M103">
        <v>39</v>
      </c>
      <c r="N103">
        <v>4</v>
      </c>
      <c r="O103">
        <v>0</v>
      </c>
      <c r="P103">
        <v>122.11</v>
      </c>
      <c r="Q103">
        <v>0</v>
      </c>
      <c r="R103" s="1" t="s">
        <v>7466</v>
      </c>
      <c r="S103" s="1" t="s">
        <v>8160</v>
      </c>
      <c r="T103">
        <v>1.1399999999999999</v>
      </c>
      <c r="U103" s="1"/>
      <c r="V103">
        <v>8291.1344939999999</v>
      </c>
      <c r="W103">
        <v>5895680.8344350001</v>
      </c>
      <c r="X103">
        <v>1429.2519629999999</v>
      </c>
      <c r="Y103">
        <v>886.85270500000001</v>
      </c>
      <c r="Z103">
        <v>44190.081720000002</v>
      </c>
      <c r="AA103">
        <v>2514.3844589999999</v>
      </c>
      <c r="AB103">
        <v>0</v>
      </c>
    </row>
    <row r="104" spans="1:28" x14ac:dyDescent="0.25">
      <c r="A104" s="1" t="s">
        <v>3323</v>
      </c>
      <c r="B104">
        <v>2360</v>
      </c>
      <c r="C104" s="1" t="s">
        <v>4004</v>
      </c>
      <c r="D104">
        <v>13.1</v>
      </c>
      <c r="E104">
        <v>0</v>
      </c>
      <c r="F104">
        <v>0</v>
      </c>
      <c r="G104">
        <v>3327</v>
      </c>
      <c r="H104" s="1" t="s">
        <v>4124</v>
      </c>
      <c r="I104">
        <v>71.64</v>
      </c>
      <c r="J104">
        <v>10.24</v>
      </c>
      <c r="K104">
        <v>967</v>
      </c>
      <c r="L104">
        <v>1301.74</v>
      </c>
      <c r="M104">
        <v>650</v>
      </c>
      <c r="N104">
        <v>34</v>
      </c>
      <c r="O104">
        <v>0</v>
      </c>
      <c r="P104">
        <v>876.82</v>
      </c>
      <c r="Q104">
        <v>0</v>
      </c>
      <c r="R104" s="1" t="s">
        <v>7478</v>
      </c>
      <c r="S104" s="1" t="s">
        <v>8160</v>
      </c>
      <c r="T104">
        <v>1.05</v>
      </c>
      <c r="U104" s="1"/>
      <c r="V104">
        <v>17444.048469000001</v>
      </c>
      <c r="W104">
        <v>7027488.3874150002</v>
      </c>
      <c r="X104">
        <v>3785.0933220000002</v>
      </c>
      <c r="Y104">
        <v>1773.667698</v>
      </c>
      <c r="Z104">
        <v>65263.959713999997</v>
      </c>
      <c r="AA104">
        <v>2995.7048220000001</v>
      </c>
      <c r="AB104">
        <v>0</v>
      </c>
    </row>
    <row r="105" spans="1:28" x14ac:dyDescent="0.25">
      <c r="A105" s="1" t="s">
        <v>3364</v>
      </c>
      <c r="B105">
        <v>2823</v>
      </c>
      <c r="C105" s="1" t="s">
        <v>4055</v>
      </c>
      <c r="D105">
        <v>13.1</v>
      </c>
      <c r="E105">
        <v>0</v>
      </c>
      <c r="F105">
        <v>0.28000000000000003</v>
      </c>
      <c r="G105">
        <v>3357</v>
      </c>
      <c r="H105" s="1" t="s">
        <v>4160</v>
      </c>
      <c r="I105">
        <v>91.13</v>
      </c>
      <c r="J105">
        <v>6.37</v>
      </c>
      <c r="K105">
        <v>534</v>
      </c>
      <c r="L105">
        <v>2749.62</v>
      </c>
      <c r="M105">
        <v>123</v>
      </c>
      <c r="N105">
        <v>11</v>
      </c>
      <c r="O105">
        <v>0</v>
      </c>
      <c r="P105">
        <v>220.64</v>
      </c>
      <c r="Q105">
        <v>0</v>
      </c>
      <c r="R105" s="1" t="s">
        <v>7519</v>
      </c>
      <c r="S105" s="1" t="s">
        <v>8160</v>
      </c>
      <c r="T105">
        <v>0.64</v>
      </c>
      <c r="U105" s="1"/>
      <c r="V105">
        <v>9590.0003699999997</v>
      </c>
      <c r="W105">
        <v>5390565.429002</v>
      </c>
      <c r="X105">
        <v>1912.3057060000001</v>
      </c>
      <c r="Y105">
        <v>1004.650339</v>
      </c>
      <c r="Z105">
        <v>43684.693595999997</v>
      </c>
      <c r="AA105">
        <v>2298.6541630000002</v>
      </c>
      <c r="AB105">
        <v>0</v>
      </c>
    </row>
    <row r="106" spans="1:28" x14ac:dyDescent="0.25">
      <c r="A106" s="1" t="s">
        <v>3379</v>
      </c>
      <c r="B106">
        <v>3021</v>
      </c>
      <c r="C106" s="1" t="s">
        <v>4018</v>
      </c>
      <c r="D106">
        <v>13.1</v>
      </c>
      <c r="E106">
        <v>0</v>
      </c>
      <c r="F106">
        <v>1</v>
      </c>
      <c r="G106">
        <v>3368</v>
      </c>
      <c r="H106" s="1" t="s">
        <v>4095</v>
      </c>
      <c r="I106">
        <v>63.59</v>
      </c>
      <c r="J106">
        <v>9.7100000000000009</v>
      </c>
      <c r="K106">
        <v>347</v>
      </c>
      <c r="L106">
        <v>1928.73</v>
      </c>
      <c r="M106">
        <v>89</v>
      </c>
      <c r="N106">
        <v>3</v>
      </c>
      <c r="O106">
        <v>0</v>
      </c>
      <c r="P106">
        <v>179.92</v>
      </c>
      <c r="Q106">
        <v>0</v>
      </c>
      <c r="R106" s="1" t="s">
        <v>7534</v>
      </c>
      <c r="S106" s="1" t="s">
        <v>8160</v>
      </c>
      <c r="T106">
        <v>0.82</v>
      </c>
      <c r="U106" s="1"/>
      <c r="V106">
        <v>7079.8848280000002</v>
      </c>
      <c r="W106">
        <v>4150446.6500599999</v>
      </c>
      <c r="X106">
        <v>1361.5486149999999</v>
      </c>
      <c r="Y106">
        <v>742.97985100000005</v>
      </c>
      <c r="Z106">
        <v>33162.536246999996</v>
      </c>
      <c r="AA106">
        <v>1769.867011</v>
      </c>
      <c r="AB106">
        <v>0</v>
      </c>
    </row>
    <row r="107" spans="1:28" x14ac:dyDescent="0.25">
      <c r="A107" s="1" t="s">
        <v>3398</v>
      </c>
      <c r="B107">
        <v>3137</v>
      </c>
      <c r="C107" s="1" t="s">
        <v>4055</v>
      </c>
      <c r="D107">
        <v>13.1</v>
      </c>
      <c r="E107">
        <v>0</v>
      </c>
      <c r="F107">
        <v>0.64</v>
      </c>
      <c r="G107">
        <v>3386</v>
      </c>
      <c r="H107" s="1" t="s">
        <v>4160</v>
      </c>
      <c r="I107">
        <v>91.13</v>
      </c>
      <c r="J107">
        <v>15.38</v>
      </c>
      <c r="K107">
        <v>249</v>
      </c>
      <c r="L107">
        <v>2749.62</v>
      </c>
      <c r="M107">
        <v>12</v>
      </c>
      <c r="N107">
        <v>3</v>
      </c>
      <c r="O107">
        <v>0</v>
      </c>
      <c r="P107">
        <v>88.76</v>
      </c>
      <c r="Q107">
        <v>0</v>
      </c>
      <c r="R107" s="1" t="s">
        <v>7553</v>
      </c>
      <c r="S107" s="1" t="s">
        <v>8160</v>
      </c>
      <c r="T107">
        <v>1.25</v>
      </c>
      <c r="U107" s="1"/>
      <c r="V107">
        <v>8048.9055870000002</v>
      </c>
      <c r="W107">
        <v>6094994.8604100002</v>
      </c>
      <c r="X107">
        <v>1305.965895</v>
      </c>
      <c r="Y107">
        <v>865.53031499999997</v>
      </c>
      <c r="Z107">
        <v>44848.368192000002</v>
      </c>
      <c r="AA107">
        <v>2599.45318</v>
      </c>
      <c r="AB107">
        <v>0</v>
      </c>
    </row>
    <row r="108" spans="1:28" x14ac:dyDescent="0.25">
      <c r="A108" s="1" t="s">
        <v>3400</v>
      </c>
      <c r="B108">
        <v>1882</v>
      </c>
      <c r="C108" s="1" t="s">
        <v>4059</v>
      </c>
      <c r="D108">
        <v>13.1</v>
      </c>
      <c r="E108">
        <v>0</v>
      </c>
      <c r="F108">
        <v>0.18</v>
      </c>
      <c r="G108">
        <v>3387</v>
      </c>
      <c r="H108" s="1" t="s">
        <v>4152</v>
      </c>
      <c r="I108">
        <v>144.80000000000001</v>
      </c>
      <c r="J108">
        <v>5.54</v>
      </c>
      <c r="K108">
        <v>1505</v>
      </c>
      <c r="L108">
        <v>2462.66</v>
      </c>
      <c r="M108">
        <v>747</v>
      </c>
      <c r="N108">
        <v>31</v>
      </c>
      <c r="O108">
        <v>0</v>
      </c>
      <c r="P108">
        <v>1084.8699999999999</v>
      </c>
      <c r="Q108">
        <v>0</v>
      </c>
      <c r="R108" s="1" t="s">
        <v>7555</v>
      </c>
      <c r="S108" s="1" t="s">
        <v>8160</v>
      </c>
      <c r="T108">
        <v>0.42</v>
      </c>
      <c r="U108" s="1"/>
      <c r="V108">
        <v>23593.122226</v>
      </c>
      <c r="W108">
        <v>8803782.2674579993</v>
      </c>
      <c r="X108">
        <v>5320.1066920000003</v>
      </c>
      <c r="Y108">
        <v>2393.2563260000002</v>
      </c>
      <c r="Z108">
        <v>84534.194950000005</v>
      </c>
      <c r="AA108">
        <v>3752.6995339999999</v>
      </c>
      <c r="AB108">
        <v>0</v>
      </c>
    </row>
    <row r="109" spans="1:28" x14ac:dyDescent="0.25">
      <c r="A109" s="1" t="s">
        <v>3502</v>
      </c>
      <c r="B109">
        <v>2450</v>
      </c>
      <c r="C109" s="1" t="s">
        <v>4022</v>
      </c>
      <c r="D109">
        <v>13.1</v>
      </c>
      <c r="E109">
        <v>0</v>
      </c>
      <c r="F109">
        <v>0</v>
      </c>
      <c r="G109">
        <v>3455</v>
      </c>
      <c r="H109" s="1" t="s">
        <v>4128</v>
      </c>
      <c r="I109">
        <v>116.2</v>
      </c>
      <c r="J109">
        <v>7.13</v>
      </c>
      <c r="K109">
        <v>1005</v>
      </c>
      <c r="L109">
        <v>3370.88</v>
      </c>
      <c r="M109">
        <v>458</v>
      </c>
      <c r="N109">
        <v>17</v>
      </c>
      <c r="O109">
        <v>0</v>
      </c>
      <c r="P109">
        <v>652.52</v>
      </c>
      <c r="Q109">
        <v>0</v>
      </c>
      <c r="R109" s="1" t="s">
        <v>7657</v>
      </c>
      <c r="S109" s="1" t="s">
        <v>8160</v>
      </c>
      <c r="T109">
        <v>0.68</v>
      </c>
      <c r="U109" s="1"/>
      <c r="V109">
        <v>17799.286638000001</v>
      </c>
      <c r="W109">
        <v>8393313.7748700008</v>
      </c>
      <c r="X109">
        <v>3750.8083369999999</v>
      </c>
      <c r="Y109">
        <v>1834.9749959999999</v>
      </c>
      <c r="Z109">
        <v>72813.083448000005</v>
      </c>
      <c r="AA109">
        <v>3578.5540959999998</v>
      </c>
      <c r="AB109">
        <v>0</v>
      </c>
    </row>
    <row r="110" spans="1:28" x14ac:dyDescent="0.25">
      <c r="A110" s="1" t="s">
        <v>3530</v>
      </c>
      <c r="B110">
        <v>2450</v>
      </c>
      <c r="C110" s="1" t="s">
        <v>4018</v>
      </c>
      <c r="D110">
        <v>13.1</v>
      </c>
      <c r="E110">
        <v>0</v>
      </c>
      <c r="F110">
        <v>0</v>
      </c>
      <c r="G110">
        <v>3475</v>
      </c>
      <c r="H110" s="1" t="s">
        <v>4155</v>
      </c>
      <c r="I110">
        <v>81.98</v>
      </c>
      <c r="J110">
        <v>10.57</v>
      </c>
      <c r="K110">
        <v>1025</v>
      </c>
      <c r="L110">
        <v>3182.49</v>
      </c>
      <c r="M110">
        <v>546</v>
      </c>
      <c r="N110">
        <v>33</v>
      </c>
      <c r="O110">
        <v>0</v>
      </c>
      <c r="P110">
        <v>745.04</v>
      </c>
      <c r="Q110">
        <v>0</v>
      </c>
      <c r="R110" s="1" t="s">
        <v>7685</v>
      </c>
      <c r="S110" s="1" t="s">
        <v>8160</v>
      </c>
      <c r="T110">
        <v>0.82</v>
      </c>
      <c r="U110" s="1"/>
      <c r="V110">
        <v>18776.815382000001</v>
      </c>
      <c r="W110">
        <v>9088196.8061170001</v>
      </c>
      <c r="X110">
        <v>3895.7157050000001</v>
      </c>
      <c r="Y110">
        <v>1938.011759</v>
      </c>
      <c r="Z110">
        <v>78051.300503999999</v>
      </c>
      <c r="AA110">
        <v>3874.8821269999999</v>
      </c>
      <c r="AB110">
        <v>0</v>
      </c>
    </row>
    <row r="111" spans="1:28" x14ac:dyDescent="0.25">
      <c r="A111" s="1" t="s">
        <v>3546</v>
      </c>
      <c r="B111">
        <v>2614</v>
      </c>
      <c r="C111" s="1" t="s">
        <v>4003</v>
      </c>
      <c r="D111">
        <v>13.1</v>
      </c>
      <c r="E111">
        <v>0</v>
      </c>
      <c r="F111">
        <v>0.38</v>
      </c>
      <c r="G111">
        <v>3486</v>
      </c>
      <c r="H111" s="1" t="s">
        <v>4095</v>
      </c>
      <c r="I111">
        <v>63.59</v>
      </c>
      <c r="J111">
        <v>4.1900000000000004</v>
      </c>
      <c r="K111">
        <v>872</v>
      </c>
      <c r="L111">
        <v>752.34</v>
      </c>
      <c r="M111">
        <v>662</v>
      </c>
      <c r="N111">
        <v>19</v>
      </c>
      <c r="O111">
        <v>0</v>
      </c>
      <c r="P111">
        <v>758.94</v>
      </c>
      <c r="Q111">
        <v>0</v>
      </c>
      <c r="R111" s="1" t="s">
        <v>7701</v>
      </c>
      <c r="S111" s="1" t="s">
        <v>8160</v>
      </c>
      <c r="T111">
        <v>0.46</v>
      </c>
      <c r="U111" s="1"/>
      <c r="V111">
        <v>15527.883185999999</v>
      </c>
      <c r="W111">
        <v>4938004.1164389998</v>
      </c>
      <c r="X111">
        <v>3609.0247140000001</v>
      </c>
      <c r="Y111">
        <v>1559.3937100000001</v>
      </c>
      <c r="Z111">
        <v>51243.987883000002</v>
      </c>
      <c r="AA111">
        <v>2104.4498880000001</v>
      </c>
      <c r="AB111">
        <v>0</v>
      </c>
    </row>
    <row r="112" spans="1:28" x14ac:dyDescent="0.25">
      <c r="A112" s="1" t="s">
        <v>3597</v>
      </c>
      <c r="B112">
        <v>2760</v>
      </c>
      <c r="C112" s="1" t="s">
        <v>4030</v>
      </c>
      <c r="D112">
        <v>13.1</v>
      </c>
      <c r="E112">
        <v>0</v>
      </c>
      <c r="F112">
        <v>0</v>
      </c>
      <c r="G112">
        <v>3529</v>
      </c>
      <c r="H112" s="1" t="s">
        <v>4118</v>
      </c>
      <c r="I112">
        <v>23.77</v>
      </c>
      <c r="J112">
        <v>11.89</v>
      </c>
      <c r="K112">
        <v>769</v>
      </c>
      <c r="L112">
        <v>2686.53</v>
      </c>
      <c r="M112">
        <v>423</v>
      </c>
      <c r="N112">
        <v>15</v>
      </c>
      <c r="O112">
        <v>0</v>
      </c>
      <c r="P112">
        <v>552.15</v>
      </c>
      <c r="Q112">
        <v>0</v>
      </c>
      <c r="R112" s="1" t="s">
        <v>7752</v>
      </c>
      <c r="S112" s="1" t="s">
        <v>8160</v>
      </c>
      <c r="T112">
        <v>0.89</v>
      </c>
      <c r="U112" s="1"/>
      <c r="V112">
        <v>14804.621091000001</v>
      </c>
      <c r="W112">
        <v>7233897.0080890004</v>
      </c>
      <c r="X112">
        <v>3052.170858</v>
      </c>
      <c r="Y112">
        <v>1528.58781</v>
      </c>
      <c r="Z112">
        <v>61903.478031999999</v>
      </c>
      <c r="AA112">
        <v>3084.2901919999999</v>
      </c>
      <c r="AB112">
        <v>0</v>
      </c>
    </row>
    <row r="113" spans="1:28" x14ac:dyDescent="0.25">
      <c r="A113" s="1" t="s">
        <v>3600</v>
      </c>
      <c r="B113">
        <v>2588</v>
      </c>
      <c r="C113" s="1" t="s">
        <v>4027</v>
      </c>
      <c r="D113">
        <v>13.1</v>
      </c>
      <c r="E113">
        <v>0</v>
      </c>
      <c r="F113">
        <v>0.5</v>
      </c>
      <c r="G113">
        <v>3531</v>
      </c>
      <c r="H113" s="1" t="s">
        <v>4171</v>
      </c>
      <c r="I113">
        <v>182.24</v>
      </c>
      <c r="J113">
        <v>9.9700000000000006</v>
      </c>
      <c r="K113">
        <v>943</v>
      </c>
      <c r="L113">
        <v>1421.97</v>
      </c>
      <c r="M113">
        <v>742</v>
      </c>
      <c r="N113">
        <v>18</v>
      </c>
      <c r="O113">
        <v>0</v>
      </c>
      <c r="P113">
        <v>825.16</v>
      </c>
      <c r="Q113">
        <v>0</v>
      </c>
      <c r="R113" s="1" t="s">
        <v>7755</v>
      </c>
      <c r="S113" s="1" t="s">
        <v>8160</v>
      </c>
      <c r="T113">
        <v>0.76</v>
      </c>
      <c r="U113" s="1"/>
      <c r="V113">
        <v>19628.290529000002</v>
      </c>
      <c r="W113">
        <v>7497513.453799</v>
      </c>
      <c r="X113">
        <v>4341.118649</v>
      </c>
      <c r="Y113">
        <v>1990.189087</v>
      </c>
      <c r="Z113">
        <v>71295.141734000004</v>
      </c>
      <c r="AA113">
        <v>3195.9083609999998</v>
      </c>
      <c r="AB113">
        <v>0</v>
      </c>
    </row>
    <row r="114" spans="1:28" x14ac:dyDescent="0.25">
      <c r="A114" s="1" t="s">
        <v>3604</v>
      </c>
      <c r="B114">
        <v>2510</v>
      </c>
      <c r="C114" s="1" t="s">
        <v>4059</v>
      </c>
      <c r="D114">
        <v>13.1</v>
      </c>
      <c r="E114">
        <v>0</v>
      </c>
      <c r="F114">
        <v>0.91</v>
      </c>
      <c r="G114">
        <v>3532</v>
      </c>
      <c r="H114" s="1" t="s">
        <v>4174</v>
      </c>
      <c r="I114">
        <v>144.80000000000001</v>
      </c>
      <c r="J114">
        <v>14.9</v>
      </c>
      <c r="K114">
        <v>1022</v>
      </c>
      <c r="L114">
        <v>2462.66</v>
      </c>
      <c r="M114">
        <v>580</v>
      </c>
      <c r="N114">
        <v>29</v>
      </c>
      <c r="O114">
        <v>0</v>
      </c>
      <c r="P114">
        <v>869.27</v>
      </c>
      <c r="Q114">
        <v>0</v>
      </c>
      <c r="R114" s="1" t="s">
        <v>7759</v>
      </c>
      <c r="S114" s="1" t="s">
        <v>8160</v>
      </c>
      <c r="T114">
        <v>1.17</v>
      </c>
      <c r="U114" s="1"/>
      <c r="V114">
        <v>19601.814879000001</v>
      </c>
      <c r="W114">
        <v>9026057.6619489994</v>
      </c>
      <c r="X114">
        <v>4089.357438</v>
      </c>
      <c r="Y114">
        <v>2012.3992920000001</v>
      </c>
      <c r="Z114">
        <v>79157.480846999999</v>
      </c>
      <c r="AA114">
        <v>3848.1706730000001</v>
      </c>
      <c r="AB114">
        <v>0</v>
      </c>
    </row>
    <row r="115" spans="1:28" x14ac:dyDescent="0.25">
      <c r="A115" s="1" t="s">
        <v>3659</v>
      </c>
      <c r="B115">
        <v>3019</v>
      </c>
      <c r="C115" s="1" t="s">
        <v>4030</v>
      </c>
      <c r="D115">
        <v>13.1</v>
      </c>
      <c r="E115">
        <v>0</v>
      </c>
      <c r="F115">
        <v>0.25</v>
      </c>
      <c r="G115">
        <v>3592</v>
      </c>
      <c r="H115" s="1" t="s">
        <v>4012</v>
      </c>
      <c r="I115">
        <v>120.08</v>
      </c>
      <c r="J115">
        <v>11.44</v>
      </c>
      <c r="K115">
        <v>573</v>
      </c>
      <c r="L115">
        <v>1981.07</v>
      </c>
      <c r="M115">
        <v>304</v>
      </c>
      <c r="N115">
        <v>12</v>
      </c>
      <c r="O115">
        <v>0</v>
      </c>
      <c r="P115">
        <v>413.5</v>
      </c>
      <c r="Q115">
        <v>0</v>
      </c>
      <c r="R115" s="1" t="s">
        <v>7814</v>
      </c>
      <c r="S115" s="1" t="s">
        <v>8160</v>
      </c>
      <c r="T115">
        <v>0.9</v>
      </c>
      <c r="U115" s="1"/>
      <c r="V115">
        <v>10257.97696</v>
      </c>
      <c r="W115">
        <v>4893836.3655719999</v>
      </c>
      <c r="X115">
        <v>2148.952209</v>
      </c>
      <c r="Y115">
        <v>1058.2044080000001</v>
      </c>
      <c r="Z115">
        <v>42260.735368000001</v>
      </c>
      <c r="AA115">
        <v>2086.541479</v>
      </c>
      <c r="AB115">
        <v>0</v>
      </c>
    </row>
    <row r="116" spans="1:28" x14ac:dyDescent="0.25">
      <c r="A116" s="1" t="s">
        <v>3684</v>
      </c>
      <c r="B116">
        <v>1972</v>
      </c>
      <c r="C116" s="1" t="s">
        <v>4062</v>
      </c>
      <c r="D116">
        <v>13.1</v>
      </c>
      <c r="E116">
        <v>0</v>
      </c>
      <c r="F116">
        <v>0.56999999999999995</v>
      </c>
      <c r="G116">
        <v>3621</v>
      </c>
      <c r="H116" s="1" t="s">
        <v>4172</v>
      </c>
      <c r="I116">
        <v>116.78</v>
      </c>
      <c r="J116">
        <v>10.039999999999999</v>
      </c>
      <c r="K116">
        <v>1649</v>
      </c>
      <c r="L116">
        <v>2753.62</v>
      </c>
      <c r="M116">
        <v>1222</v>
      </c>
      <c r="N116">
        <v>36</v>
      </c>
      <c r="O116">
        <v>0</v>
      </c>
      <c r="P116">
        <v>1439.26</v>
      </c>
      <c r="Q116">
        <v>0</v>
      </c>
      <c r="R116" s="1" t="s">
        <v>7839</v>
      </c>
      <c r="S116" s="1" t="s">
        <v>8160</v>
      </c>
      <c r="T116">
        <v>0.85</v>
      </c>
      <c r="U116" s="1"/>
      <c r="V116">
        <v>30527.60613</v>
      </c>
      <c r="W116">
        <v>11542139.261762001</v>
      </c>
      <c r="X116">
        <v>6808.957429</v>
      </c>
      <c r="Y116">
        <v>3095.857708</v>
      </c>
      <c r="Z116">
        <v>110223.158089</v>
      </c>
      <c r="AA116">
        <v>4919.9668369999999</v>
      </c>
      <c r="AB116">
        <v>0</v>
      </c>
    </row>
    <row r="117" spans="1:28" x14ac:dyDescent="0.25">
      <c r="A117" s="1" t="s">
        <v>3689</v>
      </c>
      <c r="B117">
        <v>3019</v>
      </c>
      <c r="C117" s="1" t="s">
        <v>4027</v>
      </c>
      <c r="D117">
        <v>13.1</v>
      </c>
      <c r="E117">
        <v>0</v>
      </c>
      <c r="F117">
        <v>0.25</v>
      </c>
      <c r="G117">
        <v>3634</v>
      </c>
      <c r="H117" s="1" t="s">
        <v>4107</v>
      </c>
      <c r="I117">
        <v>182.24</v>
      </c>
      <c r="J117">
        <v>7.47</v>
      </c>
      <c r="K117">
        <v>615</v>
      </c>
      <c r="L117">
        <v>1423.7</v>
      </c>
      <c r="M117">
        <v>353</v>
      </c>
      <c r="N117">
        <v>13</v>
      </c>
      <c r="O117">
        <v>0</v>
      </c>
      <c r="P117">
        <v>472.29</v>
      </c>
      <c r="Q117">
        <v>0</v>
      </c>
      <c r="R117" s="1" t="s">
        <v>7844</v>
      </c>
      <c r="S117" s="1" t="s">
        <v>8160</v>
      </c>
      <c r="T117">
        <v>0.63</v>
      </c>
      <c r="U117" s="1"/>
      <c r="V117">
        <v>11402.123255</v>
      </c>
      <c r="W117">
        <v>4741972.6140559996</v>
      </c>
      <c r="X117">
        <v>2483.7533640000001</v>
      </c>
      <c r="Y117">
        <v>1163.8908140000001</v>
      </c>
      <c r="Z117">
        <v>43385.911637999998</v>
      </c>
      <c r="AA117">
        <v>2021.5261760000001</v>
      </c>
      <c r="AB117">
        <v>0</v>
      </c>
    </row>
    <row r="118" spans="1:28" x14ac:dyDescent="0.25">
      <c r="A118" s="1" t="s">
        <v>3717</v>
      </c>
      <c r="B118">
        <v>2928</v>
      </c>
      <c r="C118" s="1" t="s">
        <v>4003</v>
      </c>
      <c r="D118">
        <v>13.1</v>
      </c>
      <c r="E118">
        <v>0</v>
      </c>
      <c r="F118">
        <v>0.74</v>
      </c>
      <c r="G118">
        <v>3669</v>
      </c>
      <c r="H118" s="1" t="s">
        <v>4095</v>
      </c>
      <c r="I118">
        <v>63.59</v>
      </c>
      <c r="J118">
        <v>11.55</v>
      </c>
      <c r="K118">
        <v>741</v>
      </c>
      <c r="L118">
        <v>752.34</v>
      </c>
      <c r="M118">
        <v>582</v>
      </c>
      <c r="N118">
        <v>16</v>
      </c>
      <c r="O118">
        <v>0</v>
      </c>
      <c r="P118">
        <v>676.74</v>
      </c>
      <c r="Q118">
        <v>0</v>
      </c>
      <c r="R118" s="1" t="s">
        <v>7872</v>
      </c>
      <c r="S118" s="1" t="s">
        <v>8160</v>
      </c>
      <c r="T118">
        <v>0.83</v>
      </c>
      <c r="U118" s="1"/>
      <c r="V118">
        <v>14591.899829</v>
      </c>
      <c r="W118">
        <v>5345555.6065920005</v>
      </c>
      <c r="X118">
        <v>3250.5408539999999</v>
      </c>
      <c r="Y118">
        <v>1474.991262</v>
      </c>
      <c r="Z118">
        <v>51837.724192000001</v>
      </c>
      <c r="AA118">
        <v>2278.491642</v>
      </c>
      <c r="AB118">
        <v>0</v>
      </c>
    </row>
    <row r="119" spans="1:28" x14ac:dyDescent="0.25">
      <c r="A119" s="1" t="s">
        <v>3721</v>
      </c>
      <c r="B119">
        <v>2300</v>
      </c>
      <c r="C119" s="1" t="s">
        <v>4062</v>
      </c>
      <c r="D119">
        <v>13.1</v>
      </c>
      <c r="E119">
        <v>0</v>
      </c>
      <c r="F119">
        <v>0</v>
      </c>
      <c r="G119">
        <v>3673</v>
      </c>
      <c r="H119" s="1" t="s">
        <v>4129</v>
      </c>
      <c r="I119">
        <v>135.09</v>
      </c>
      <c r="J119">
        <v>15.59</v>
      </c>
      <c r="K119">
        <v>1373</v>
      </c>
      <c r="L119">
        <v>2789.34</v>
      </c>
      <c r="M119">
        <v>1066</v>
      </c>
      <c r="N119">
        <v>25</v>
      </c>
      <c r="O119">
        <v>0</v>
      </c>
      <c r="P119">
        <v>1201.95</v>
      </c>
      <c r="Q119">
        <v>0</v>
      </c>
      <c r="R119" s="1" t="s">
        <v>7876</v>
      </c>
      <c r="S119" s="1" t="s">
        <v>8160</v>
      </c>
      <c r="T119">
        <v>1.17</v>
      </c>
      <c r="U119" s="1"/>
      <c r="V119">
        <v>29777.921472000002</v>
      </c>
      <c r="W119">
        <v>12200380.099377999</v>
      </c>
      <c r="X119">
        <v>6462.1623369999998</v>
      </c>
      <c r="Y119">
        <v>3033.1965970000001</v>
      </c>
      <c r="Z119">
        <v>112423.185847</v>
      </c>
      <c r="AA119">
        <v>5200.9490040000001</v>
      </c>
      <c r="AB119">
        <v>0</v>
      </c>
    </row>
    <row r="120" spans="1:28" x14ac:dyDescent="0.25">
      <c r="A120" s="1" t="s">
        <v>3764</v>
      </c>
      <c r="B120">
        <v>3137</v>
      </c>
      <c r="C120" s="1" t="s">
        <v>4003</v>
      </c>
      <c r="D120">
        <v>13.1</v>
      </c>
      <c r="E120">
        <v>0</v>
      </c>
      <c r="F120">
        <v>0.65</v>
      </c>
      <c r="G120">
        <v>3723</v>
      </c>
      <c r="H120" s="1" t="s">
        <v>4095</v>
      </c>
      <c r="I120">
        <v>63.59</v>
      </c>
      <c r="J120">
        <v>3.42</v>
      </c>
      <c r="K120">
        <v>586</v>
      </c>
      <c r="L120">
        <v>754.07</v>
      </c>
      <c r="M120">
        <v>314</v>
      </c>
      <c r="N120">
        <v>21</v>
      </c>
      <c r="O120">
        <v>0</v>
      </c>
      <c r="P120">
        <v>414.55</v>
      </c>
      <c r="Q120">
        <v>0</v>
      </c>
      <c r="R120" s="1" t="s">
        <v>7919</v>
      </c>
      <c r="S120" s="1" t="s">
        <v>8160</v>
      </c>
      <c r="T120">
        <v>0.3</v>
      </c>
      <c r="U120" s="1"/>
      <c r="V120">
        <v>9356.7565400000003</v>
      </c>
      <c r="W120">
        <v>3299242.4814749998</v>
      </c>
      <c r="X120">
        <v>2134.4576099999999</v>
      </c>
      <c r="Y120">
        <v>945.63128900000004</v>
      </c>
      <c r="Z120">
        <v>32538.603722</v>
      </c>
      <c r="AA120">
        <v>1406.2402259999999</v>
      </c>
      <c r="AB120">
        <v>0</v>
      </c>
    </row>
    <row r="121" spans="1:28" x14ac:dyDescent="0.25">
      <c r="A121" s="1" t="s">
        <v>3767</v>
      </c>
      <c r="B121">
        <v>2823</v>
      </c>
      <c r="C121" s="1" t="s">
        <v>4003</v>
      </c>
      <c r="D121">
        <v>13.1</v>
      </c>
      <c r="E121">
        <v>0</v>
      </c>
      <c r="F121">
        <v>0.28999999999999998</v>
      </c>
      <c r="G121">
        <v>3727</v>
      </c>
      <c r="H121" s="1" t="s">
        <v>4095</v>
      </c>
      <c r="I121">
        <v>63.59</v>
      </c>
      <c r="J121">
        <v>9.82</v>
      </c>
      <c r="K121">
        <v>904</v>
      </c>
      <c r="L121">
        <v>754.07</v>
      </c>
      <c r="M121">
        <v>670</v>
      </c>
      <c r="N121">
        <v>16</v>
      </c>
      <c r="O121">
        <v>0</v>
      </c>
      <c r="P121">
        <v>838.21</v>
      </c>
      <c r="Q121">
        <v>0</v>
      </c>
      <c r="R121" s="1" t="s">
        <v>7922</v>
      </c>
      <c r="S121" s="1" t="s">
        <v>8160</v>
      </c>
      <c r="T121">
        <v>0.81</v>
      </c>
      <c r="U121" s="1"/>
      <c r="V121">
        <v>16714.745895</v>
      </c>
      <c r="W121">
        <v>5804771.1249360004</v>
      </c>
      <c r="X121">
        <v>3784.5701880000001</v>
      </c>
      <c r="Y121">
        <v>1685.0806620000001</v>
      </c>
      <c r="Z121">
        <v>57719.226051999998</v>
      </c>
      <c r="AA121">
        <v>2474.0864790000001</v>
      </c>
      <c r="AB121">
        <v>0</v>
      </c>
    </row>
    <row r="122" spans="1:28" x14ac:dyDescent="0.25">
      <c r="A122" s="1" t="s">
        <v>3773</v>
      </c>
      <c r="B122">
        <v>3241</v>
      </c>
      <c r="C122" s="1" t="s">
        <v>4003</v>
      </c>
      <c r="D122">
        <v>13.1</v>
      </c>
      <c r="E122">
        <v>0</v>
      </c>
      <c r="F122">
        <v>0.11</v>
      </c>
      <c r="G122">
        <v>3730</v>
      </c>
      <c r="H122" s="1" t="s">
        <v>4095</v>
      </c>
      <c r="I122">
        <v>63.59</v>
      </c>
      <c r="J122">
        <v>8.43</v>
      </c>
      <c r="K122">
        <v>489</v>
      </c>
      <c r="L122">
        <v>754.07</v>
      </c>
      <c r="M122">
        <v>283</v>
      </c>
      <c r="N122">
        <v>14</v>
      </c>
      <c r="O122">
        <v>0</v>
      </c>
      <c r="P122">
        <v>418.46</v>
      </c>
      <c r="Q122">
        <v>0</v>
      </c>
      <c r="R122" s="1" t="s">
        <v>7928</v>
      </c>
      <c r="S122" s="1" t="s">
        <v>8160</v>
      </c>
      <c r="T122">
        <v>0.75</v>
      </c>
      <c r="U122" s="1"/>
      <c r="V122">
        <v>9128.8137929999994</v>
      </c>
      <c r="W122">
        <v>3748346.6347730001</v>
      </c>
      <c r="X122">
        <v>1976.8417609999999</v>
      </c>
      <c r="Y122">
        <v>929.81089899999995</v>
      </c>
      <c r="Z122">
        <v>34510.628208000002</v>
      </c>
      <c r="AA122">
        <v>1597.898113</v>
      </c>
      <c r="AB122">
        <v>0</v>
      </c>
    </row>
    <row r="123" spans="1:28" x14ac:dyDescent="0.25">
      <c r="A123" s="1" t="s">
        <v>3776</v>
      </c>
      <c r="B123">
        <v>3032</v>
      </c>
      <c r="C123" s="1" t="s">
        <v>4003</v>
      </c>
      <c r="D123">
        <v>13.1</v>
      </c>
      <c r="E123">
        <v>0</v>
      </c>
      <c r="F123">
        <v>0.2</v>
      </c>
      <c r="G123">
        <v>3732</v>
      </c>
      <c r="H123" s="1" t="s">
        <v>4095</v>
      </c>
      <c r="I123">
        <v>63.59</v>
      </c>
      <c r="J123">
        <v>14.08</v>
      </c>
      <c r="K123">
        <v>700</v>
      </c>
      <c r="L123">
        <v>754.07</v>
      </c>
      <c r="M123">
        <v>552</v>
      </c>
      <c r="N123">
        <v>8</v>
      </c>
      <c r="O123">
        <v>0</v>
      </c>
      <c r="P123">
        <v>652.41</v>
      </c>
      <c r="Q123">
        <v>0</v>
      </c>
      <c r="R123" s="1" t="s">
        <v>7931</v>
      </c>
      <c r="S123" s="1" t="s">
        <v>8160</v>
      </c>
      <c r="T123">
        <v>1.17</v>
      </c>
      <c r="U123" s="1"/>
      <c r="V123">
        <v>14136.450976</v>
      </c>
      <c r="W123">
        <v>5123711.8148809997</v>
      </c>
      <c r="X123">
        <v>3163.2731330000001</v>
      </c>
      <c r="Y123">
        <v>1428.410644</v>
      </c>
      <c r="Z123">
        <v>49928.582870999999</v>
      </c>
      <c r="AA123">
        <v>2183.9122870000001</v>
      </c>
      <c r="AB123">
        <v>0</v>
      </c>
    </row>
    <row r="124" spans="1:28" x14ac:dyDescent="0.25">
      <c r="A124" s="1" t="s">
        <v>3778</v>
      </c>
      <c r="B124">
        <v>2719</v>
      </c>
      <c r="C124" s="1" t="s">
        <v>4003</v>
      </c>
      <c r="D124">
        <v>13.1</v>
      </c>
      <c r="E124">
        <v>0</v>
      </c>
      <c r="F124">
        <v>0.83</v>
      </c>
      <c r="G124">
        <v>3736</v>
      </c>
      <c r="H124" s="1" t="s">
        <v>4095</v>
      </c>
      <c r="I124">
        <v>63.59</v>
      </c>
      <c r="J124">
        <v>7.9</v>
      </c>
      <c r="K124">
        <v>1017</v>
      </c>
      <c r="L124">
        <v>754.07</v>
      </c>
      <c r="M124">
        <v>786</v>
      </c>
      <c r="N124">
        <v>24</v>
      </c>
      <c r="O124">
        <v>0</v>
      </c>
      <c r="P124">
        <v>942.97</v>
      </c>
      <c r="Q124">
        <v>0</v>
      </c>
      <c r="R124" s="1" t="s">
        <v>7933</v>
      </c>
      <c r="S124" s="1" t="s">
        <v>8160</v>
      </c>
      <c r="T124">
        <v>0.71</v>
      </c>
      <c r="U124" s="1"/>
      <c r="V124">
        <v>18606.418278000001</v>
      </c>
      <c r="W124">
        <v>6206745.9755739998</v>
      </c>
      <c r="X124">
        <v>4257.2258320000001</v>
      </c>
      <c r="Y124">
        <v>1871.8933850000001</v>
      </c>
      <c r="Z124">
        <v>62928.260123</v>
      </c>
      <c r="AA124">
        <v>2645.2903449999999</v>
      </c>
      <c r="AB124">
        <v>0</v>
      </c>
    </row>
    <row r="125" spans="1:28" x14ac:dyDescent="0.25">
      <c r="A125" s="1" t="s">
        <v>3791</v>
      </c>
      <c r="B125">
        <v>3400</v>
      </c>
      <c r="C125" s="1" t="s">
        <v>4024</v>
      </c>
      <c r="D125">
        <v>13.1</v>
      </c>
      <c r="E125">
        <v>0</v>
      </c>
      <c r="F125">
        <v>0</v>
      </c>
      <c r="G125">
        <v>3748</v>
      </c>
      <c r="H125" s="1" t="s">
        <v>4147</v>
      </c>
      <c r="I125">
        <v>23.77</v>
      </c>
      <c r="J125">
        <v>13.17</v>
      </c>
      <c r="K125">
        <v>348</v>
      </c>
      <c r="L125">
        <v>1442.54</v>
      </c>
      <c r="M125">
        <v>160</v>
      </c>
      <c r="N125">
        <v>6</v>
      </c>
      <c r="O125">
        <v>0</v>
      </c>
      <c r="P125">
        <v>237.86</v>
      </c>
      <c r="Q125">
        <v>0</v>
      </c>
      <c r="R125" s="1" t="s">
        <v>7946</v>
      </c>
      <c r="S125" s="1" t="s">
        <v>8160</v>
      </c>
      <c r="T125">
        <v>0.96</v>
      </c>
      <c r="U125" s="1"/>
      <c r="V125">
        <v>7690.0996729999997</v>
      </c>
      <c r="W125">
        <v>4279737.1834610002</v>
      </c>
      <c r="X125">
        <v>1491.536623</v>
      </c>
      <c r="Y125">
        <v>801.78613800000005</v>
      </c>
      <c r="Z125">
        <v>34868.873718000003</v>
      </c>
      <c r="AA125">
        <v>1824.9086119999999</v>
      </c>
      <c r="AB125">
        <v>0</v>
      </c>
    </row>
    <row r="126" spans="1:28" x14ac:dyDescent="0.25">
      <c r="A126" s="1" t="s">
        <v>3796</v>
      </c>
      <c r="B126">
        <v>2465</v>
      </c>
      <c r="C126" s="1" t="s">
        <v>4062</v>
      </c>
      <c r="D126">
        <v>13.1</v>
      </c>
      <c r="E126">
        <v>0</v>
      </c>
      <c r="F126">
        <v>0.72</v>
      </c>
      <c r="G126">
        <v>3751</v>
      </c>
      <c r="H126" s="1" t="s">
        <v>4172</v>
      </c>
      <c r="I126">
        <v>116.78</v>
      </c>
      <c r="J126">
        <v>10.61</v>
      </c>
      <c r="K126">
        <v>1286</v>
      </c>
      <c r="L126">
        <v>2751.89</v>
      </c>
      <c r="M126">
        <v>933</v>
      </c>
      <c r="N126">
        <v>23</v>
      </c>
      <c r="O126">
        <v>0</v>
      </c>
      <c r="P126">
        <v>1064.5999999999999</v>
      </c>
      <c r="Q126">
        <v>0</v>
      </c>
      <c r="R126" s="1" t="s">
        <v>7951</v>
      </c>
      <c r="S126" s="1" t="s">
        <v>8160</v>
      </c>
      <c r="T126">
        <v>0.79</v>
      </c>
      <c r="U126" s="1"/>
      <c r="V126">
        <v>26516.562318</v>
      </c>
      <c r="W126">
        <v>10843223.068561001</v>
      </c>
      <c r="X126">
        <v>5781.4985610000003</v>
      </c>
      <c r="Y126">
        <v>2702.1807250000002</v>
      </c>
      <c r="Z126">
        <v>99972.534390000001</v>
      </c>
      <c r="AA126">
        <v>4622.417297</v>
      </c>
      <c r="AB126">
        <v>0</v>
      </c>
    </row>
    <row r="127" spans="1:28" x14ac:dyDescent="0.25">
      <c r="A127" s="1" t="s">
        <v>3798</v>
      </c>
      <c r="B127">
        <v>2405</v>
      </c>
      <c r="C127" s="1" t="s">
        <v>4003</v>
      </c>
      <c r="D127">
        <v>13.1</v>
      </c>
      <c r="E127">
        <v>0</v>
      </c>
      <c r="F127">
        <v>0.47</v>
      </c>
      <c r="G127">
        <v>3752</v>
      </c>
      <c r="H127" s="1" t="s">
        <v>4095</v>
      </c>
      <c r="I127">
        <v>63.59</v>
      </c>
      <c r="J127">
        <v>10.71</v>
      </c>
      <c r="K127">
        <v>1347</v>
      </c>
      <c r="L127">
        <v>710.18</v>
      </c>
      <c r="M127">
        <v>1243</v>
      </c>
      <c r="N127">
        <v>13</v>
      </c>
      <c r="O127">
        <v>0</v>
      </c>
      <c r="P127">
        <v>1290.23</v>
      </c>
      <c r="Q127">
        <v>0</v>
      </c>
      <c r="R127" s="1" t="s">
        <v>7953</v>
      </c>
      <c r="S127" s="1" t="s">
        <v>8160</v>
      </c>
      <c r="T127">
        <v>0.91</v>
      </c>
      <c r="U127" s="1"/>
      <c r="V127">
        <v>26585.895585999999</v>
      </c>
      <c r="W127">
        <v>8062777.5384</v>
      </c>
      <c r="X127">
        <v>6217.7379840000003</v>
      </c>
      <c r="Y127">
        <v>2662.0151740000001</v>
      </c>
      <c r="Z127">
        <v>85740.251720999993</v>
      </c>
      <c r="AA127">
        <v>3435.9091189999999</v>
      </c>
      <c r="AB127">
        <v>0</v>
      </c>
    </row>
    <row r="128" spans="1:28" x14ac:dyDescent="0.25">
      <c r="A128" s="1" t="s">
        <v>3804</v>
      </c>
      <c r="B128">
        <v>3346</v>
      </c>
      <c r="C128" s="1" t="s">
        <v>4003</v>
      </c>
      <c r="D128">
        <v>13.1</v>
      </c>
      <c r="E128">
        <v>0</v>
      </c>
      <c r="F128">
        <v>0.56000000000000005</v>
      </c>
      <c r="G128">
        <v>3755</v>
      </c>
      <c r="H128" s="1" t="s">
        <v>4095</v>
      </c>
      <c r="I128">
        <v>63.59</v>
      </c>
      <c r="J128">
        <v>14.96</v>
      </c>
      <c r="K128">
        <v>409</v>
      </c>
      <c r="L128">
        <v>754.07</v>
      </c>
      <c r="M128">
        <v>239</v>
      </c>
      <c r="N128">
        <v>17</v>
      </c>
      <c r="O128">
        <v>0</v>
      </c>
      <c r="P128">
        <v>359.06</v>
      </c>
      <c r="Q128">
        <v>0</v>
      </c>
      <c r="R128" s="1" t="s">
        <v>7959</v>
      </c>
      <c r="S128" s="1" t="s">
        <v>8160</v>
      </c>
      <c r="T128">
        <v>1.1100000000000001</v>
      </c>
      <c r="U128" s="1"/>
      <c r="V128">
        <v>7754.9147750000002</v>
      </c>
      <c r="W128">
        <v>3481648.8924830002</v>
      </c>
      <c r="X128">
        <v>1625.942317</v>
      </c>
      <c r="Y128">
        <v>794.30942300000004</v>
      </c>
      <c r="Z128">
        <v>30862.421760000001</v>
      </c>
      <c r="AA128">
        <v>1484.3264059999999</v>
      </c>
      <c r="AB128">
        <v>0</v>
      </c>
    </row>
    <row r="129" spans="1:28" x14ac:dyDescent="0.25">
      <c r="A129" s="1" t="s">
        <v>3820</v>
      </c>
      <c r="B129">
        <v>2230</v>
      </c>
      <c r="C129" s="1" t="s">
        <v>4033</v>
      </c>
      <c r="D129">
        <v>13.1</v>
      </c>
      <c r="E129">
        <v>0</v>
      </c>
      <c r="F129">
        <v>0</v>
      </c>
      <c r="G129">
        <v>3773</v>
      </c>
      <c r="H129" s="1" t="s">
        <v>4096</v>
      </c>
      <c r="I129">
        <v>121.36</v>
      </c>
      <c r="J129">
        <v>5.34</v>
      </c>
      <c r="K129">
        <v>1543</v>
      </c>
      <c r="L129">
        <v>2842.35</v>
      </c>
      <c r="M129">
        <v>751</v>
      </c>
      <c r="N129">
        <v>44</v>
      </c>
      <c r="O129">
        <v>0</v>
      </c>
      <c r="P129">
        <v>1147.8800000000001</v>
      </c>
      <c r="Q129">
        <v>0</v>
      </c>
      <c r="R129" s="1" t="s">
        <v>7975</v>
      </c>
      <c r="S129" s="1" t="s">
        <v>8160</v>
      </c>
      <c r="T129">
        <v>0.53</v>
      </c>
      <c r="U129" s="1"/>
      <c r="V129">
        <v>23127.089936</v>
      </c>
      <c r="W129">
        <v>9153440.997312</v>
      </c>
      <c r="X129">
        <v>5128.1677879999997</v>
      </c>
      <c r="Y129">
        <v>2354.2492050000001</v>
      </c>
      <c r="Z129">
        <v>85576.382712999999</v>
      </c>
      <c r="AA129">
        <v>3901.9816390000001</v>
      </c>
      <c r="AB129">
        <v>0</v>
      </c>
    </row>
    <row r="130" spans="1:28" x14ac:dyDescent="0.25">
      <c r="A130" s="1" t="s">
        <v>3825</v>
      </c>
      <c r="B130">
        <v>2958</v>
      </c>
      <c r="C130" s="1" t="s">
        <v>4062</v>
      </c>
      <c r="D130">
        <v>13.1</v>
      </c>
      <c r="E130">
        <v>0</v>
      </c>
      <c r="F130">
        <v>0.86</v>
      </c>
      <c r="G130">
        <v>3778</v>
      </c>
      <c r="H130" s="1" t="s">
        <v>4172</v>
      </c>
      <c r="I130">
        <v>116.78</v>
      </c>
      <c r="J130">
        <v>7.02</v>
      </c>
      <c r="K130">
        <v>820</v>
      </c>
      <c r="L130">
        <v>2751.89</v>
      </c>
      <c r="M130">
        <v>526</v>
      </c>
      <c r="N130">
        <v>17</v>
      </c>
      <c r="O130">
        <v>0</v>
      </c>
      <c r="P130">
        <v>660.52</v>
      </c>
      <c r="Q130">
        <v>0</v>
      </c>
      <c r="R130" s="1" t="s">
        <v>7980</v>
      </c>
      <c r="S130" s="1" t="s">
        <v>8160</v>
      </c>
      <c r="T130">
        <v>1.26</v>
      </c>
      <c r="U130" s="1"/>
      <c r="V130">
        <v>18111.548728999998</v>
      </c>
      <c r="W130">
        <v>8936097.4392700009</v>
      </c>
      <c r="X130">
        <v>3702.1560089999998</v>
      </c>
      <c r="Y130">
        <v>1870.2713650000001</v>
      </c>
      <c r="Z130">
        <v>76199.909604</v>
      </c>
      <c r="AA130">
        <v>3810.0625449999998</v>
      </c>
      <c r="AB130">
        <v>0</v>
      </c>
    </row>
    <row r="131" spans="1:28" x14ac:dyDescent="0.25">
      <c r="A131" s="1" t="s">
        <v>3934</v>
      </c>
      <c r="B131">
        <v>2825</v>
      </c>
      <c r="C131" s="1" t="s">
        <v>4059</v>
      </c>
      <c r="D131">
        <v>13.1</v>
      </c>
      <c r="E131">
        <v>0</v>
      </c>
      <c r="F131">
        <v>2.2799999999999998</v>
      </c>
      <c r="G131">
        <v>4096</v>
      </c>
      <c r="H131" s="1" t="s">
        <v>4152</v>
      </c>
      <c r="I131">
        <v>144.80000000000001</v>
      </c>
      <c r="J131">
        <v>8.43</v>
      </c>
      <c r="K131">
        <v>1271</v>
      </c>
      <c r="L131">
        <v>2462.66</v>
      </c>
      <c r="M131">
        <v>758</v>
      </c>
      <c r="N131">
        <v>26</v>
      </c>
      <c r="O131">
        <v>0</v>
      </c>
      <c r="P131">
        <v>1046.67</v>
      </c>
      <c r="Q131">
        <v>0</v>
      </c>
      <c r="R131" s="1" t="s">
        <v>8089</v>
      </c>
      <c r="S131" s="1" t="s">
        <v>8160</v>
      </c>
      <c r="T131">
        <v>0.78</v>
      </c>
      <c r="U131" s="1"/>
      <c r="V131">
        <v>22100.114782000001</v>
      </c>
      <c r="W131">
        <v>8861394.3152380008</v>
      </c>
      <c r="X131">
        <v>4854.0279849999997</v>
      </c>
      <c r="Y131">
        <v>2249.7491329999998</v>
      </c>
      <c r="Z131">
        <v>82403.020774000004</v>
      </c>
      <c r="AA131">
        <v>3777.5060429999999</v>
      </c>
      <c r="AB131">
        <v>0</v>
      </c>
    </row>
    <row r="132" spans="1:28" x14ac:dyDescent="0.25">
      <c r="A132" s="1" t="s">
        <v>3948</v>
      </c>
      <c r="B132">
        <v>3150</v>
      </c>
      <c r="C132" s="1" t="s">
        <v>4042</v>
      </c>
      <c r="D132">
        <v>13.1</v>
      </c>
      <c r="E132">
        <v>0</v>
      </c>
      <c r="F132">
        <v>0</v>
      </c>
      <c r="G132">
        <v>4155</v>
      </c>
      <c r="H132" s="1" t="s">
        <v>4126</v>
      </c>
      <c r="I132">
        <v>99.09</v>
      </c>
      <c r="J132">
        <v>9.89</v>
      </c>
      <c r="K132">
        <v>1005</v>
      </c>
      <c r="L132">
        <v>1136.6400000000001</v>
      </c>
      <c r="M132">
        <v>720</v>
      </c>
      <c r="N132">
        <v>16</v>
      </c>
      <c r="O132">
        <v>0</v>
      </c>
      <c r="P132">
        <v>903.5</v>
      </c>
      <c r="Q132">
        <v>0</v>
      </c>
      <c r="R132" s="1" t="s">
        <v>8103</v>
      </c>
      <c r="S132" s="1" t="s">
        <v>8160</v>
      </c>
      <c r="T132">
        <v>0.82</v>
      </c>
      <c r="U132" s="1"/>
      <c r="V132">
        <v>17894.443646</v>
      </c>
      <c r="W132">
        <v>6240596.6193829998</v>
      </c>
      <c r="X132">
        <v>4065.33178</v>
      </c>
      <c r="Y132">
        <v>1805.580158</v>
      </c>
      <c r="Z132">
        <v>61906.006758000003</v>
      </c>
      <c r="AA132">
        <v>2659.8742590000002</v>
      </c>
      <c r="AB132">
        <v>0</v>
      </c>
    </row>
    <row r="133" spans="1:28" x14ac:dyDescent="0.25">
      <c r="A133" s="1" t="s">
        <v>3982</v>
      </c>
      <c r="B133">
        <v>2940</v>
      </c>
      <c r="C133" s="1" t="s">
        <v>4004</v>
      </c>
      <c r="D133">
        <v>13.1</v>
      </c>
      <c r="E133">
        <v>0</v>
      </c>
      <c r="F133">
        <v>0</v>
      </c>
      <c r="G133">
        <v>4312</v>
      </c>
      <c r="H133" s="1" t="s">
        <v>4114</v>
      </c>
      <c r="I133">
        <v>159.35</v>
      </c>
      <c r="J133">
        <v>12.49</v>
      </c>
      <c r="K133">
        <v>1372</v>
      </c>
      <c r="L133">
        <v>2013.57</v>
      </c>
      <c r="M133">
        <v>777</v>
      </c>
      <c r="N133">
        <v>40</v>
      </c>
      <c r="O133">
        <v>0</v>
      </c>
      <c r="P133">
        <v>1229.44</v>
      </c>
      <c r="Q133">
        <v>0</v>
      </c>
      <c r="R133" s="1" t="s">
        <v>8137</v>
      </c>
      <c r="S133" s="1" t="s">
        <v>8160</v>
      </c>
      <c r="T133">
        <v>1.03</v>
      </c>
      <c r="U133" s="1"/>
      <c r="V133">
        <v>23075.811989999998</v>
      </c>
      <c r="W133">
        <v>9224570.4343800005</v>
      </c>
      <c r="X133">
        <v>5051.7388129999999</v>
      </c>
      <c r="Y133">
        <v>2347.2644359999999</v>
      </c>
      <c r="Z133">
        <v>85922.111187000002</v>
      </c>
      <c r="AA133">
        <v>3932.289327</v>
      </c>
      <c r="AB133">
        <v>0</v>
      </c>
    </row>
    <row r="134" spans="1:28" x14ac:dyDescent="0.25">
      <c r="A134" s="1" t="s">
        <v>3987</v>
      </c>
      <c r="B134">
        <v>3530</v>
      </c>
      <c r="C134" s="1" t="s">
        <v>4065</v>
      </c>
      <c r="D134">
        <v>13.1</v>
      </c>
      <c r="E134">
        <v>0</v>
      </c>
      <c r="F134">
        <v>0</v>
      </c>
      <c r="G134">
        <v>4369</v>
      </c>
      <c r="H134" s="1" t="s">
        <v>4174</v>
      </c>
      <c r="I134">
        <v>144.80000000000001</v>
      </c>
      <c r="J134">
        <v>15.77</v>
      </c>
      <c r="K134">
        <v>839</v>
      </c>
      <c r="L134">
        <v>3939.41</v>
      </c>
      <c r="M134">
        <v>321</v>
      </c>
      <c r="N134">
        <v>22</v>
      </c>
      <c r="O134">
        <v>0</v>
      </c>
      <c r="P134">
        <v>614.39</v>
      </c>
      <c r="Q134">
        <v>0</v>
      </c>
      <c r="R134" s="1" t="s">
        <v>8142</v>
      </c>
      <c r="S134" s="1" t="s">
        <v>8160</v>
      </c>
      <c r="T134">
        <v>1.4</v>
      </c>
      <c r="U134" s="1"/>
      <c r="V134">
        <v>17158.644864999998</v>
      </c>
      <c r="W134">
        <v>9746890.1539299991</v>
      </c>
      <c r="X134">
        <v>3339.4385870000001</v>
      </c>
      <c r="Y134">
        <v>1794.9611480000001</v>
      </c>
      <c r="Z134">
        <v>78770.702319000004</v>
      </c>
      <c r="AA134">
        <v>4156.2463170000001</v>
      </c>
      <c r="AB134">
        <v>0</v>
      </c>
    </row>
    <row r="135" spans="1:28" x14ac:dyDescent="0.25">
      <c r="A135" s="1" t="s">
        <v>3992</v>
      </c>
      <c r="B135">
        <v>3137</v>
      </c>
      <c r="C135" s="1" t="s">
        <v>4059</v>
      </c>
      <c r="D135">
        <v>13.1</v>
      </c>
      <c r="E135">
        <v>0</v>
      </c>
      <c r="F135">
        <v>0.64</v>
      </c>
      <c r="G135">
        <v>4391</v>
      </c>
      <c r="H135" s="1" t="s">
        <v>4152</v>
      </c>
      <c r="I135">
        <v>144.80000000000001</v>
      </c>
      <c r="J135">
        <v>8.4</v>
      </c>
      <c r="K135">
        <v>1254</v>
      </c>
      <c r="L135">
        <v>2462.66</v>
      </c>
      <c r="M135">
        <v>659</v>
      </c>
      <c r="N135">
        <v>34</v>
      </c>
      <c r="O135">
        <v>0</v>
      </c>
      <c r="P135">
        <v>972.53</v>
      </c>
      <c r="Q135">
        <v>0</v>
      </c>
      <c r="R135" s="1" t="s">
        <v>8147</v>
      </c>
      <c r="S135" s="1" t="s">
        <v>8160</v>
      </c>
      <c r="T135">
        <v>0.62</v>
      </c>
      <c r="U135" s="1"/>
      <c r="V135">
        <v>19650.796107999999</v>
      </c>
      <c r="W135">
        <v>7919089.7763649998</v>
      </c>
      <c r="X135">
        <v>4335.4428770000004</v>
      </c>
      <c r="Y135">
        <v>2002.7120629999999</v>
      </c>
      <c r="Z135">
        <v>73444.303425000006</v>
      </c>
      <c r="AA135">
        <v>3375.8572490000001</v>
      </c>
      <c r="AB135">
        <v>0</v>
      </c>
    </row>
    <row r="136" spans="1:28" x14ac:dyDescent="0.25">
      <c r="A136" s="1" t="s">
        <v>3995</v>
      </c>
      <c r="B136">
        <v>3430</v>
      </c>
      <c r="C136" s="1" t="s">
        <v>4065</v>
      </c>
      <c r="D136">
        <v>13.1</v>
      </c>
      <c r="E136">
        <v>0</v>
      </c>
      <c r="F136">
        <v>0</v>
      </c>
      <c r="G136">
        <v>4438</v>
      </c>
      <c r="H136" s="1" t="s">
        <v>4152</v>
      </c>
      <c r="I136">
        <v>144.80000000000001</v>
      </c>
      <c r="J136">
        <v>13</v>
      </c>
      <c r="K136">
        <v>1008</v>
      </c>
      <c r="L136">
        <v>3939.41</v>
      </c>
      <c r="M136">
        <v>408</v>
      </c>
      <c r="N136">
        <v>29</v>
      </c>
      <c r="O136">
        <v>0</v>
      </c>
      <c r="P136">
        <v>710.54</v>
      </c>
      <c r="Q136">
        <v>0</v>
      </c>
      <c r="R136" s="1" t="s">
        <v>8150</v>
      </c>
      <c r="S136" s="1" t="s">
        <v>8160</v>
      </c>
      <c r="T136">
        <v>0.96</v>
      </c>
      <c r="U136" s="1"/>
      <c r="V136">
        <v>18334.852341000002</v>
      </c>
      <c r="W136">
        <v>9418088.9153499994</v>
      </c>
      <c r="X136">
        <v>3745.874339</v>
      </c>
      <c r="Y136">
        <v>1903.043721</v>
      </c>
      <c r="Z136">
        <v>78991.237687000001</v>
      </c>
      <c r="AA136">
        <v>4015.7592380000001</v>
      </c>
      <c r="AB136">
        <v>0</v>
      </c>
    </row>
    <row r="137" spans="1:28" x14ac:dyDescent="0.25">
      <c r="A137" s="1" t="s">
        <v>28</v>
      </c>
      <c r="B137">
        <v>0</v>
      </c>
      <c r="C137" s="1" t="s">
        <v>4001</v>
      </c>
      <c r="D137">
        <v>0.2</v>
      </c>
      <c r="E137">
        <v>0</v>
      </c>
      <c r="F137">
        <v>0</v>
      </c>
      <c r="G137">
        <v>38</v>
      </c>
      <c r="H137" s="1" t="s">
        <v>4071</v>
      </c>
      <c r="I137">
        <v>108.49</v>
      </c>
      <c r="J137">
        <v>12.43</v>
      </c>
      <c r="K137">
        <v>38</v>
      </c>
      <c r="L137">
        <v>419.77</v>
      </c>
      <c r="M137">
        <v>0</v>
      </c>
      <c r="N137">
        <v>0</v>
      </c>
      <c r="O137">
        <v>0</v>
      </c>
      <c r="P137">
        <v>6.16</v>
      </c>
      <c r="Q137">
        <v>0</v>
      </c>
      <c r="R137" s="1" t="s">
        <v>4183</v>
      </c>
      <c r="S137" s="1" t="s">
        <v>8156</v>
      </c>
      <c r="T137">
        <v>0.9</v>
      </c>
      <c r="U137" s="1"/>
      <c r="V137">
        <v>2195.5249119999999</v>
      </c>
      <c r="W137">
        <v>139934.19600500001</v>
      </c>
      <c r="X137">
        <v>13.324519</v>
      </c>
      <c r="Y137">
        <v>2.6850879999999999</v>
      </c>
      <c r="Z137">
        <v>58.805166999999997</v>
      </c>
      <c r="AA137">
        <v>60.151415</v>
      </c>
      <c r="AB137">
        <v>0</v>
      </c>
    </row>
    <row r="138" spans="1:28" x14ac:dyDescent="0.25">
      <c r="A138" s="1" t="s">
        <v>30</v>
      </c>
      <c r="B138">
        <v>0</v>
      </c>
      <c r="C138" s="1" t="s">
        <v>4002</v>
      </c>
      <c r="D138">
        <v>5.0999999999999996</v>
      </c>
      <c r="E138">
        <v>0</v>
      </c>
      <c r="F138">
        <v>0</v>
      </c>
      <c r="G138">
        <v>40</v>
      </c>
      <c r="H138" s="1" t="s">
        <v>4072</v>
      </c>
      <c r="I138">
        <v>31.58</v>
      </c>
      <c r="J138">
        <v>10.17</v>
      </c>
      <c r="K138">
        <v>40</v>
      </c>
      <c r="L138">
        <v>367.23</v>
      </c>
      <c r="M138">
        <v>0</v>
      </c>
      <c r="N138">
        <v>0</v>
      </c>
      <c r="O138">
        <v>0</v>
      </c>
      <c r="P138">
        <v>4.79</v>
      </c>
      <c r="Q138">
        <v>0</v>
      </c>
      <c r="R138" s="1" t="s">
        <v>4185</v>
      </c>
      <c r="S138" s="1" t="s">
        <v>8156</v>
      </c>
      <c r="T138">
        <v>0.75</v>
      </c>
      <c r="U138" s="1"/>
      <c r="V138">
        <v>1810.054427</v>
      </c>
      <c r="W138">
        <v>108685.11809600001</v>
      </c>
      <c r="X138">
        <v>10.768381</v>
      </c>
      <c r="Y138">
        <v>1.8196030000000001</v>
      </c>
      <c r="Z138">
        <v>44.179687999999999</v>
      </c>
      <c r="AA138">
        <v>46.719315000000002</v>
      </c>
      <c r="AB138">
        <v>0</v>
      </c>
    </row>
    <row r="139" spans="1:28" x14ac:dyDescent="0.25">
      <c r="A139" s="1" t="s">
        <v>31</v>
      </c>
      <c r="B139">
        <v>0</v>
      </c>
      <c r="C139" s="1" t="s">
        <v>4003</v>
      </c>
      <c r="D139">
        <v>5.0999999999999996</v>
      </c>
      <c r="E139">
        <v>0</v>
      </c>
      <c r="F139">
        <v>0</v>
      </c>
      <c r="G139">
        <v>49</v>
      </c>
      <c r="H139" s="1" t="s">
        <v>4073</v>
      </c>
      <c r="I139">
        <v>40.79</v>
      </c>
      <c r="J139">
        <v>11.77</v>
      </c>
      <c r="K139">
        <v>49</v>
      </c>
      <c r="L139">
        <v>606.14</v>
      </c>
      <c r="M139">
        <v>0</v>
      </c>
      <c r="N139">
        <v>0</v>
      </c>
      <c r="O139">
        <v>0</v>
      </c>
      <c r="P139">
        <v>6.82</v>
      </c>
      <c r="Q139">
        <v>0</v>
      </c>
      <c r="R139" s="1" t="s">
        <v>4186</v>
      </c>
      <c r="S139" s="1" t="s">
        <v>8156</v>
      </c>
      <c r="T139">
        <v>1.01</v>
      </c>
      <c r="U139" s="1"/>
      <c r="V139">
        <v>2374.8900800000001</v>
      </c>
      <c r="W139">
        <v>177684.01618199999</v>
      </c>
      <c r="X139">
        <v>15.004626</v>
      </c>
      <c r="Y139">
        <v>3.201641</v>
      </c>
      <c r="Z139">
        <v>72.605425999999994</v>
      </c>
      <c r="AA139">
        <v>76.378399999999999</v>
      </c>
      <c r="AB139">
        <v>0</v>
      </c>
    </row>
    <row r="140" spans="1:28" x14ac:dyDescent="0.25">
      <c r="A140" s="1" t="s">
        <v>32</v>
      </c>
      <c r="B140">
        <v>0</v>
      </c>
      <c r="C140" s="1" t="s">
        <v>4004</v>
      </c>
      <c r="D140">
        <v>5.0999999999999996</v>
      </c>
      <c r="E140">
        <v>0</v>
      </c>
      <c r="F140">
        <v>0</v>
      </c>
      <c r="G140">
        <v>54</v>
      </c>
      <c r="H140" s="1" t="s">
        <v>4074</v>
      </c>
      <c r="I140">
        <v>0.2</v>
      </c>
      <c r="J140">
        <v>8.84</v>
      </c>
      <c r="K140">
        <v>54</v>
      </c>
      <c r="L140">
        <v>420.4</v>
      </c>
      <c r="M140">
        <v>0</v>
      </c>
      <c r="N140">
        <v>0</v>
      </c>
      <c r="O140">
        <v>0</v>
      </c>
      <c r="P140">
        <v>8.0399999999999991</v>
      </c>
      <c r="Q140">
        <v>0</v>
      </c>
      <c r="R140" s="1" t="s">
        <v>4187</v>
      </c>
      <c r="S140" s="1" t="s">
        <v>8156</v>
      </c>
      <c r="T140">
        <v>0.67</v>
      </c>
      <c r="U140" s="1"/>
      <c r="V140">
        <v>2646.9480400000002</v>
      </c>
      <c r="W140">
        <v>138607.36774799999</v>
      </c>
      <c r="X140">
        <v>15.289911</v>
      </c>
      <c r="Y140">
        <v>2.4779469999999999</v>
      </c>
      <c r="Z140">
        <v>57.676955</v>
      </c>
      <c r="AA140">
        <v>59.581690000000002</v>
      </c>
      <c r="AB140">
        <v>0</v>
      </c>
    </row>
    <row r="141" spans="1:28" x14ac:dyDescent="0.25">
      <c r="A141" s="1" t="s">
        <v>34</v>
      </c>
      <c r="B141">
        <v>9</v>
      </c>
      <c r="C141" s="1" t="s">
        <v>4004</v>
      </c>
      <c r="D141">
        <v>5.0999999999999996</v>
      </c>
      <c r="E141">
        <v>0</v>
      </c>
      <c r="F141">
        <v>9</v>
      </c>
      <c r="G141">
        <v>68</v>
      </c>
      <c r="H141" s="1" t="s">
        <v>4073</v>
      </c>
      <c r="I141">
        <v>40.79</v>
      </c>
      <c r="J141">
        <v>13.9</v>
      </c>
      <c r="K141">
        <v>59</v>
      </c>
      <c r="L141">
        <v>475.89</v>
      </c>
      <c r="M141">
        <v>3</v>
      </c>
      <c r="N141">
        <v>3</v>
      </c>
      <c r="O141">
        <v>0</v>
      </c>
      <c r="P141">
        <v>26.42</v>
      </c>
      <c r="Q141">
        <v>0</v>
      </c>
      <c r="R141" s="1" t="s">
        <v>4189</v>
      </c>
      <c r="S141" s="1" t="s">
        <v>8156</v>
      </c>
      <c r="T141">
        <v>1.06</v>
      </c>
      <c r="U141" s="1"/>
      <c r="V141">
        <v>3941.7375270000002</v>
      </c>
      <c r="W141">
        <v>207185.744729</v>
      </c>
      <c r="X141">
        <v>22.871120999999999</v>
      </c>
      <c r="Y141">
        <v>4.1085690000000001</v>
      </c>
      <c r="Z141">
        <v>88.477971999999994</v>
      </c>
      <c r="AA141">
        <v>89.060159999999996</v>
      </c>
      <c r="AB141">
        <v>0</v>
      </c>
    </row>
    <row r="142" spans="1:28" x14ac:dyDescent="0.25">
      <c r="A142" s="1" t="s">
        <v>37</v>
      </c>
      <c r="B142">
        <v>22</v>
      </c>
      <c r="C142" s="1" t="s">
        <v>4004</v>
      </c>
      <c r="D142">
        <v>5.0999999999999996</v>
      </c>
      <c r="E142">
        <v>0</v>
      </c>
      <c r="F142">
        <v>22</v>
      </c>
      <c r="G142">
        <v>81</v>
      </c>
      <c r="H142" s="1" t="s">
        <v>4076</v>
      </c>
      <c r="I142">
        <v>1.4</v>
      </c>
      <c r="J142">
        <v>11.13</v>
      </c>
      <c r="K142">
        <v>59</v>
      </c>
      <c r="L142">
        <v>609.39</v>
      </c>
      <c r="M142">
        <v>0</v>
      </c>
      <c r="N142">
        <v>0</v>
      </c>
      <c r="O142">
        <v>0</v>
      </c>
      <c r="P142">
        <v>12.68</v>
      </c>
      <c r="Q142">
        <v>0</v>
      </c>
      <c r="R142" s="1" t="s">
        <v>4192</v>
      </c>
      <c r="S142" s="1" t="s">
        <v>8156</v>
      </c>
      <c r="T142">
        <v>0.91</v>
      </c>
      <c r="U142" s="1"/>
      <c r="V142">
        <v>3177.6560650000001</v>
      </c>
      <c r="W142">
        <v>198096.40619800001</v>
      </c>
      <c r="X142">
        <v>19.164180000000002</v>
      </c>
      <c r="Y142">
        <v>3.6986629999999998</v>
      </c>
      <c r="Z142">
        <v>82.154184999999998</v>
      </c>
      <c r="AA142">
        <v>85.152992999999995</v>
      </c>
      <c r="AB142">
        <v>0</v>
      </c>
    </row>
    <row r="143" spans="1:28" x14ac:dyDescent="0.25">
      <c r="A143" s="1" t="s">
        <v>39</v>
      </c>
      <c r="B143">
        <v>30</v>
      </c>
      <c r="C143" s="1" t="s">
        <v>4004</v>
      </c>
      <c r="D143">
        <v>5.0999999999999996</v>
      </c>
      <c r="E143">
        <v>0</v>
      </c>
      <c r="F143">
        <v>0</v>
      </c>
      <c r="G143">
        <v>82</v>
      </c>
      <c r="H143" s="1" t="s">
        <v>4074</v>
      </c>
      <c r="I143">
        <v>0.2</v>
      </c>
      <c r="J143">
        <v>11.7</v>
      </c>
      <c r="K143">
        <v>52</v>
      </c>
      <c r="L143">
        <v>420.4</v>
      </c>
      <c r="M143">
        <v>0</v>
      </c>
      <c r="N143">
        <v>0</v>
      </c>
      <c r="O143">
        <v>0</v>
      </c>
      <c r="P143">
        <v>17.61</v>
      </c>
      <c r="Q143">
        <v>0</v>
      </c>
      <c r="R143" s="1" t="s">
        <v>4194</v>
      </c>
      <c r="S143" s="1" t="s">
        <v>8156</v>
      </c>
      <c r="T143">
        <v>0.9</v>
      </c>
      <c r="U143" s="1"/>
      <c r="V143">
        <v>3191.677655</v>
      </c>
      <c r="W143">
        <v>169709.76360199999</v>
      </c>
      <c r="X143">
        <v>18.544080999999998</v>
      </c>
      <c r="Y143">
        <v>3.2669540000000001</v>
      </c>
      <c r="Z143">
        <v>72.063451000000001</v>
      </c>
      <c r="AA143">
        <v>72.950957000000002</v>
      </c>
      <c r="AB143">
        <v>0</v>
      </c>
    </row>
    <row r="144" spans="1:28" x14ac:dyDescent="0.25">
      <c r="A144" s="1" t="s">
        <v>41</v>
      </c>
      <c r="B144">
        <v>27</v>
      </c>
      <c r="C144" s="1" t="s">
        <v>4004</v>
      </c>
      <c r="D144">
        <v>5.0999999999999996</v>
      </c>
      <c r="E144">
        <v>0</v>
      </c>
      <c r="F144">
        <v>0.86</v>
      </c>
      <c r="G144">
        <v>85</v>
      </c>
      <c r="H144" s="1" t="s">
        <v>4073</v>
      </c>
      <c r="I144">
        <v>40.79</v>
      </c>
      <c r="J144">
        <v>15.02</v>
      </c>
      <c r="K144">
        <v>58</v>
      </c>
      <c r="L144">
        <v>475.89</v>
      </c>
      <c r="M144">
        <v>1</v>
      </c>
      <c r="N144">
        <v>1</v>
      </c>
      <c r="O144">
        <v>0</v>
      </c>
      <c r="P144">
        <v>26.84</v>
      </c>
      <c r="Q144">
        <v>0</v>
      </c>
      <c r="R144" s="1" t="s">
        <v>4196</v>
      </c>
      <c r="S144" s="1" t="s">
        <v>8156</v>
      </c>
      <c r="T144">
        <v>1.1399999999999999</v>
      </c>
      <c r="U144" s="1"/>
      <c r="V144">
        <v>3849.9636209999999</v>
      </c>
      <c r="W144">
        <v>201183.07807700001</v>
      </c>
      <c r="X144">
        <v>22.300066000000001</v>
      </c>
      <c r="Y144">
        <v>4.0691550000000003</v>
      </c>
      <c r="Z144">
        <v>86.399376000000004</v>
      </c>
      <c r="AA144">
        <v>86.479770000000002</v>
      </c>
      <c r="AB144">
        <v>0</v>
      </c>
    </row>
    <row r="145" spans="1:28" x14ac:dyDescent="0.25">
      <c r="A145" s="1" t="s">
        <v>42</v>
      </c>
      <c r="B145">
        <v>0</v>
      </c>
      <c r="C145" s="1" t="s">
        <v>4007</v>
      </c>
      <c r="D145">
        <v>5.0999999999999996</v>
      </c>
      <c r="E145">
        <v>0</v>
      </c>
      <c r="F145">
        <v>0</v>
      </c>
      <c r="G145">
        <v>90</v>
      </c>
      <c r="H145" s="1" t="s">
        <v>4075</v>
      </c>
      <c r="I145">
        <v>89.74</v>
      </c>
      <c r="J145">
        <v>12.26</v>
      </c>
      <c r="K145">
        <v>90</v>
      </c>
      <c r="L145">
        <v>569.77</v>
      </c>
      <c r="M145">
        <v>30</v>
      </c>
      <c r="N145">
        <v>1</v>
      </c>
      <c r="O145">
        <v>0</v>
      </c>
      <c r="P145">
        <v>46.28</v>
      </c>
      <c r="Q145">
        <v>0</v>
      </c>
      <c r="R145" s="1" t="s">
        <v>4197</v>
      </c>
      <c r="S145" s="1" t="s">
        <v>8156</v>
      </c>
      <c r="T145">
        <v>0.98</v>
      </c>
      <c r="U145" s="1"/>
      <c r="V145">
        <v>7117.9233709999999</v>
      </c>
      <c r="W145">
        <v>269990.18208900001</v>
      </c>
      <c r="X145">
        <v>38.811582999999999</v>
      </c>
      <c r="Y145">
        <v>5.5465629999999999</v>
      </c>
      <c r="Z145">
        <v>115.916342</v>
      </c>
      <c r="AA145">
        <v>116.058528</v>
      </c>
      <c r="AB145">
        <v>0</v>
      </c>
    </row>
    <row r="146" spans="1:28" x14ac:dyDescent="0.25">
      <c r="A146" s="1" t="s">
        <v>43</v>
      </c>
      <c r="B146">
        <v>28</v>
      </c>
      <c r="C146" s="1" t="s">
        <v>4004</v>
      </c>
      <c r="D146">
        <v>5.0999999999999996</v>
      </c>
      <c r="E146">
        <v>0</v>
      </c>
      <c r="F146">
        <v>0.4</v>
      </c>
      <c r="G146">
        <v>90</v>
      </c>
      <c r="H146" s="1" t="s">
        <v>4079</v>
      </c>
      <c r="I146">
        <v>1.4</v>
      </c>
      <c r="J146">
        <v>14.74</v>
      </c>
      <c r="K146">
        <v>62</v>
      </c>
      <c r="L146">
        <v>609.39</v>
      </c>
      <c r="M146">
        <v>0</v>
      </c>
      <c r="N146">
        <v>0</v>
      </c>
      <c r="O146">
        <v>0</v>
      </c>
      <c r="P146">
        <v>21.25</v>
      </c>
      <c r="Q146">
        <v>0</v>
      </c>
      <c r="R146" s="1" t="s">
        <v>4198</v>
      </c>
      <c r="S146" s="1" t="s">
        <v>8156</v>
      </c>
      <c r="T146">
        <v>1.07</v>
      </c>
      <c r="U146" s="1"/>
      <c r="V146">
        <v>3756.089039</v>
      </c>
      <c r="W146">
        <v>224609.52639000001</v>
      </c>
      <c r="X146">
        <v>22.423655</v>
      </c>
      <c r="Y146">
        <v>4.2790059999999999</v>
      </c>
      <c r="Z146">
        <v>94.239988999999994</v>
      </c>
      <c r="AA146">
        <v>96.549768</v>
      </c>
      <c r="AB146">
        <v>0</v>
      </c>
    </row>
    <row r="147" spans="1:28" x14ac:dyDescent="0.25">
      <c r="A147" s="1" t="s">
        <v>47</v>
      </c>
      <c r="B147">
        <v>33</v>
      </c>
      <c r="C147" s="1" t="s">
        <v>4002</v>
      </c>
      <c r="D147">
        <v>5.0999999999999996</v>
      </c>
      <c r="E147">
        <v>0</v>
      </c>
      <c r="F147">
        <v>1.64</v>
      </c>
      <c r="G147">
        <v>97</v>
      </c>
      <c r="H147" s="1" t="s">
        <v>4072</v>
      </c>
      <c r="I147">
        <v>31.58</v>
      </c>
      <c r="J147">
        <v>6.82</v>
      </c>
      <c r="K147">
        <v>64</v>
      </c>
      <c r="L147">
        <v>367.23</v>
      </c>
      <c r="M147">
        <v>0</v>
      </c>
      <c r="N147">
        <v>0</v>
      </c>
      <c r="O147">
        <v>0</v>
      </c>
      <c r="P147">
        <v>10.79</v>
      </c>
      <c r="Q147">
        <v>0</v>
      </c>
      <c r="R147" s="1" t="s">
        <v>4202</v>
      </c>
      <c r="S147" s="1" t="s">
        <v>8156</v>
      </c>
      <c r="T147">
        <v>0.5</v>
      </c>
      <c r="U147" s="1"/>
      <c r="V147">
        <v>2976.282929</v>
      </c>
      <c r="W147">
        <v>114085.595219</v>
      </c>
      <c r="X147">
        <v>16.173842</v>
      </c>
      <c r="Y147">
        <v>1.964791</v>
      </c>
      <c r="Z147">
        <v>47.267012000000001</v>
      </c>
      <c r="AA147">
        <v>49.041541000000002</v>
      </c>
      <c r="AB147">
        <v>0</v>
      </c>
    </row>
    <row r="148" spans="1:28" x14ac:dyDescent="0.25">
      <c r="A148" s="1" t="s">
        <v>48</v>
      </c>
      <c r="B148">
        <v>0</v>
      </c>
      <c r="C148" s="1" t="s">
        <v>4009</v>
      </c>
      <c r="D148">
        <v>5.0999999999999996</v>
      </c>
      <c r="E148">
        <v>0</v>
      </c>
      <c r="F148">
        <v>0</v>
      </c>
      <c r="G148">
        <v>99</v>
      </c>
      <c r="H148" s="1" t="s">
        <v>4081</v>
      </c>
      <c r="I148">
        <v>19.239999999999998</v>
      </c>
      <c r="J148">
        <v>9.34</v>
      </c>
      <c r="K148">
        <v>99</v>
      </c>
      <c r="L148">
        <v>738.31</v>
      </c>
      <c r="M148">
        <v>3</v>
      </c>
      <c r="N148">
        <v>2</v>
      </c>
      <c r="O148">
        <v>0</v>
      </c>
      <c r="P148">
        <v>21.02</v>
      </c>
      <c r="Q148">
        <v>0</v>
      </c>
      <c r="R148" s="1" t="s">
        <v>4203</v>
      </c>
      <c r="S148" s="1" t="s">
        <v>8156</v>
      </c>
      <c r="T148">
        <v>0.69</v>
      </c>
      <c r="U148" s="1"/>
      <c r="V148">
        <v>5019.2655969999996</v>
      </c>
      <c r="W148">
        <v>247610.105128</v>
      </c>
      <c r="X148">
        <v>28.636900000000001</v>
      </c>
      <c r="Y148">
        <v>4.4641679999999999</v>
      </c>
      <c r="Z148">
        <v>103.234596</v>
      </c>
      <c r="AA148">
        <v>106.437744</v>
      </c>
      <c r="AB148">
        <v>0</v>
      </c>
    </row>
    <row r="149" spans="1:28" x14ac:dyDescent="0.25">
      <c r="A149" s="1" t="s">
        <v>49</v>
      </c>
      <c r="B149">
        <v>24</v>
      </c>
      <c r="C149" s="1" t="s">
        <v>4004</v>
      </c>
      <c r="D149">
        <v>5.0999999999999996</v>
      </c>
      <c r="E149">
        <v>0</v>
      </c>
      <c r="F149">
        <v>10.199999999999999</v>
      </c>
      <c r="G149">
        <v>101</v>
      </c>
      <c r="H149" s="1" t="s">
        <v>4076</v>
      </c>
      <c r="I149">
        <v>1.4</v>
      </c>
      <c r="J149">
        <v>7</v>
      </c>
      <c r="K149">
        <v>77</v>
      </c>
      <c r="L149">
        <v>609.39</v>
      </c>
      <c r="M149">
        <v>0</v>
      </c>
      <c r="N149">
        <v>0</v>
      </c>
      <c r="O149">
        <v>0</v>
      </c>
      <c r="P149">
        <v>12.77</v>
      </c>
      <c r="Q149">
        <v>0</v>
      </c>
      <c r="R149" s="1" t="s">
        <v>4204</v>
      </c>
      <c r="S149" s="1" t="s">
        <v>8156</v>
      </c>
      <c r="T149">
        <v>0.64</v>
      </c>
      <c r="U149" s="1"/>
      <c r="V149">
        <v>3890.1357819999998</v>
      </c>
      <c r="W149">
        <v>199918.940371</v>
      </c>
      <c r="X149">
        <v>22.319237999999999</v>
      </c>
      <c r="Y149">
        <v>3.504194</v>
      </c>
      <c r="Z149">
        <v>82.453140000000005</v>
      </c>
      <c r="AA149">
        <v>85.937237999999994</v>
      </c>
      <c r="AB149">
        <v>0</v>
      </c>
    </row>
    <row r="150" spans="1:28" x14ac:dyDescent="0.25">
      <c r="A150" s="1" t="s">
        <v>51</v>
      </c>
      <c r="B150">
        <v>4</v>
      </c>
      <c r="C150" s="1" t="s">
        <v>4011</v>
      </c>
      <c r="D150">
        <v>5.0999999999999996</v>
      </c>
      <c r="E150">
        <v>0</v>
      </c>
      <c r="F150">
        <v>4</v>
      </c>
      <c r="G150">
        <v>107</v>
      </c>
      <c r="H150" s="1" t="s">
        <v>4084</v>
      </c>
      <c r="I150">
        <v>105.53</v>
      </c>
      <c r="J150">
        <v>13.93</v>
      </c>
      <c r="K150">
        <v>103</v>
      </c>
      <c r="L150">
        <v>690.83</v>
      </c>
      <c r="M150">
        <v>22</v>
      </c>
      <c r="N150">
        <v>2</v>
      </c>
      <c r="O150">
        <v>0</v>
      </c>
      <c r="P150">
        <v>54.85</v>
      </c>
      <c r="Q150">
        <v>0</v>
      </c>
      <c r="R150" s="1" t="s">
        <v>4206</v>
      </c>
      <c r="S150" s="1" t="s">
        <v>8156</v>
      </c>
      <c r="T150">
        <v>1.06</v>
      </c>
      <c r="U150" s="1"/>
      <c r="V150">
        <v>6717.665645</v>
      </c>
      <c r="W150">
        <v>293393.74831599998</v>
      </c>
      <c r="X150">
        <v>37.558098999999999</v>
      </c>
      <c r="Y150">
        <v>6.065118</v>
      </c>
      <c r="Z150">
        <v>126.59111900000001</v>
      </c>
      <c r="AA150">
        <v>126.117861</v>
      </c>
      <c r="AB150">
        <v>0</v>
      </c>
    </row>
    <row r="151" spans="1:28" x14ac:dyDescent="0.25">
      <c r="A151" s="1" t="s">
        <v>53</v>
      </c>
      <c r="B151">
        <v>53</v>
      </c>
      <c r="C151" s="1" t="s">
        <v>4004</v>
      </c>
      <c r="D151">
        <v>5.0999999999999996</v>
      </c>
      <c r="E151">
        <v>0</v>
      </c>
      <c r="F151">
        <v>0.73</v>
      </c>
      <c r="G151">
        <v>113</v>
      </c>
      <c r="H151" s="1" t="s">
        <v>4073</v>
      </c>
      <c r="I151">
        <v>40.79</v>
      </c>
      <c r="J151">
        <v>13.65</v>
      </c>
      <c r="K151">
        <v>60</v>
      </c>
      <c r="L151">
        <v>475.89</v>
      </c>
      <c r="M151">
        <v>0</v>
      </c>
      <c r="N151">
        <v>0</v>
      </c>
      <c r="O151">
        <v>0</v>
      </c>
      <c r="P151">
        <v>24.15</v>
      </c>
      <c r="Q151">
        <v>0</v>
      </c>
      <c r="R151" s="1" t="s">
        <v>4208</v>
      </c>
      <c r="S151" s="1" t="s">
        <v>8156</v>
      </c>
      <c r="T151">
        <v>0.99</v>
      </c>
      <c r="U151" s="1"/>
      <c r="V151">
        <v>4317.1888339999996</v>
      </c>
      <c r="W151">
        <v>230179.61374500001</v>
      </c>
      <c r="X151">
        <v>25.148105999999999</v>
      </c>
      <c r="Y151">
        <v>4.6768559999999999</v>
      </c>
      <c r="Z151">
        <v>99.188467000000003</v>
      </c>
      <c r="AA151">
        <v>98.943984999999998</v>
      </c>
      <c r="AB151">
        <v>0</v>
      </c>
    </row>
    <row r="152" spans="1:28" x14ac:dyDescent="0.25">
      <c r="A152" s="1" t="s">
        <v>54</v>
      </c>
      <c r="B152">
        <v>41</v>
      </c>
      <c r="C152" s="1" t="s">
        <v>4001</v>
      </c>
      <c r="D152">
        <v>0.2</v>
      </c>
      <c r="E152">
        <v>0</v>
      </c>
      <c r="F152">
        <v>0.41</v>
      </c>
      <c r="G152">
        <v>114</v>
      </c>
      <c r="H152" s="1" t="s">
        <v>4071</v>
      </c>
      <c r="I152">
        <v>108.49</v>
      </c>
      <c r="J152">
        <v>12.81</v>
      </c>
      <c r="K152">
        <v>73</v>
      </c>
      <c r="L152">
        <v>419.77</v>
      </c>
      <c r="M152">
        <v>26</v>
      </c>
      <c r="N152">
        <v>2</v>
      </c>
      <c r="O152">
        <v>0</v>
      </c>
      <c r="P152">
        <v>45.54</v>
      </c>
      <c r="Q152">
        <v>0</v>
      </c>
      <c r="R152" s="1" t="s">
        <v>4209</v>
      </c>
      <c r="S152" s="1" t="s">
        <v>8156</v>
      </c>
      <c r="T152">
        <v>1.06</v>
      </c>
      <c r="U152" s="1"/>
      <c r="V152">
        <v>6350.4459310000002</v>
      </c>
      <c r="W152">
        <v>233737.09176899999</v>
      </c>
      <c r="X152">
        <v>34.490938</v>
      </c>
      <c r="Y152">
        <v>5.015263</v>
      </c>
      <c r="Z152">
        <v>101.887022</v>
      </c>
      <c r="AA152">
        <v>100.47452</v>
      </c>
      <c r="AB152">
        <v>0</v>
      </c>
    </row>
    <row r="153" spans="1:28" x14ac:dyDescent="0.25">
      <c r="A153" s="1" t="s">
        <v>55</v>
      </c>
      <c r="B153">
        <v>8</v>
      </c>
      <c r="C153" s="1" t="s">
        <v>4001</v>
      </c>
      <c r="D153">
        <v>0.2</v>
      </c>
      <c r="E153">
        <v>0</v>
      </c>
      <c r="F153">
        <v>8</v>
      </c>
      <c r="G153">
        <v>119</v>
      </c>
      <c r="H153" s="1" t="s">
        <v>4085</v>
      </c>
      <c r="I153">
        <v>50.59</v>
      </c>
      <c r="J153">
        <v>9.44</v>
      </c>
      <c r="K153">
        <v>111</v>
      </c>
      <c r="L153">
        <v>796.83</v>
      </c>
      <c r="M153">
        <v>22</v>
      </c>
      <c r="N153">
        <v>1</v>
      </c>
      <c r="O153">
        <v>0</v>
      </c>
      <c r="P153">
        <v>38.75</v>
      </c>
      <c r="Q153">
        <v>0</v>
      </c>
      <c r="R153" s="1" t="s">
        <v>4210</v>
      </c>
      <c r="S153" s="1" t="s">
        <v>8156</v>
      </c>
      <c r="T153">
        <v>0.78</v>
      </c>
      <c r="U153" s="1"/>
      <c r="V153">
        <v>7337.604883</v>
      </c>
      <c r="W153">
        <v>312181.531097</v>
      </c>
      <c r="X153">
        <v>40.755631000000001</v>
      </c>
      <c r="Y153">
        <v>6.0103780000000002</v>
      </c>
      <c r="Z153">
        <v>131.856323</v>
      </c>
      <c r="AA153">
        <v>134.194795</v>
      </c>
      <c r="AB153">
        <v>0</v>
      </c>
    </row>
    <row r="154" spans="1:28" x14ac:dyDescent="0.25">
      <c r="A154" s="1" t="s">
        <v>56</v>
      </c>
      <c r="B154">
        <v>60</v>
      </c>
      <c r="C154" s="1" t="s">
        <v>4004</v>
      </c>
      <c r="D154">
        <v>5.0999999999999996</v>
      </c>
      <c r="E154">
        <v>0</v>
      </c>
      <c r="F154">
        <v>0</v>
      </c>
      <c r="G154">
        <v>121</v>
      </c>
      <c r="H154" s="1" t="s">
        <v>4074</v>
      </c>
      <c r="I154">
        <v>0.2</v>
      </c>
      <c r="J154">
        <v>11.18</v>
      </c>
      <c r="K154">
        <v>61</v>
      </c>
      <c r="L154">
        <v>420.4</v>
      </c>
      <c r="M154">
        <v>5</v>
      </c>
      <c r="N154">
        <v>1</v>
      </c>
      <c r="O154">
        <v>0</v>
      </c>
      <c r="P154">
        <v>23.29</v>
      </c>
      <c r="Q154">
        <v>0</v>
      </c>
      <c r="R154" s="1" t="s">
        <v>4211</v>
      </c>
      <c r="S154" s="1" t="s">
        <v>8156</v>
      </c>
      <c r="T154">
        <v>0.83</v>
      </c>
      <c r="U154" s="1"/>
      <c r="V154">
        <v>3549.3113720000001</v>
      </c>
      <c r="W154">
        <v>168111.12851400001</v>
      </c>
      <c r="X154">
        <v>20.143961000000001</v>
      </c>
      <c r="Y154">
        <v>3.343118</v>
      </c>
      <c r="Z154">
        <v>72.048844000000003</v>
      </c>
      <c r="AA154">
        <v>72.263943999999995</v>
      </c>
      <c r="AB154">
        <v>0</v>
      </c>
    </row>
    <row r="155" spans="1:28" x14ac:dyDescent="0.25">
      <c r="A155" s="1" t="s">
        <v>57</v>
      </c>
      <c r="B155">
        <v>2</v>
      </c>
      <c r="C155" s="1" t="s">
        <v>4013</v>
      </c>
      <c r="D155">
        <v>5.0999999999999996</v>
      </c>
      <c r="E155">
        <v>0</v>
      </c>
      <c r="F155">
        <v>2</v>
      </c>
      <c r="G155">
        <v>124</v>
      </c>
      <c r="H155" s="1" t="s">
        <v>4086</v>
      </c>
      <c r="I155">
        <v>0.2</v>
      </c>
      <c r="J155">
        <v>5.18</v>
      </c>
      <c r="K155">
        <v>122</v>
      </c>
      <c r="L155">
        <v>1241.6600000000001</v>
      </c>
      <c r="M155">
        <v>4</v>
      </c>
      <c r="N155">
        <v>1</v>
      </c>
      <c r="O155">
        <v>0</v>
      </c>
      <c r="P155">
        <v>46.46</v>
      </c>
      <c r="Q155">
        <v>0</v>
      </c>
      <c r="R155" s="1" t="s">
        <v>4212</v>
      </c>
      <c r="S155" s="1" t="s">
        <v>8156</v>
      </c>
      <c r="T155">
        <v>1.2</v>
      </c>
      <c r="U155" s="1"/>
      <c r="V155">
        <v>6752.4486120000001</v>
      </c>
      <c r="W155">
        <v>411707.48615700001</v>
      </c>
      <c r="X155">
        <v>40.584249</v>
      </c>
      <c r="Y155">
        <v>8.1233199999999997</v>
      </c>
      <c r="Z155">
        <v>173.54885100000001</v>
      </c>
      <c r="AA155">
        <v>176.97452799999999</v>
      </c>
      <c r="AB155">
        <v>0</v>
      </c>
    </row>
    <row r="156" spans="1:28" x14ac:dyDescent="0.25">
      <c r="A156" s="1" t="s">
        <v>58</v>
      </c>
      <c r="B156">
        <v>56</v>
      </c>
      <c r="C156" s="1" t="s">
        <v>4004</v>
      </c>
      <c r="D156">
        <v>5.0999999999999996</v>
      </c>
      <c r="E156">
        <v>0</v>
      </c>
      <c r="F156">
        <v>0.8</v>
      </c>
      <c r="G156">
        <v>124</v>
      </c>
      <c r="H156" s="1" t="s">
        <v>4079</v>
      </c>
      <c r="I156">
        <v>1.4</v>
      </c>
      <c r="J156">
        <v>13.43</v>
      </c>
      <c r="K156">
        <v>68</v>
      </c>
      <c r="L156">
        <v>609.39</v>
      </c>
      <c r="M156">
        <v>0</v>
      </c>
      <c r="N156">
        <v>0</v>
      </c>
      <c r="O156">
        <v>0</v>
      </c>
      <c r="P156">
        <v>27.61</v>
      </c>
      <c r="Q156">
        <v>0</v>
      </c>
      <c r="R156" s="1" t="s">
        <v>4213</v>
      </c>
      <c r="S156" s="1" t="s">
        <v>8156</v>
      </c>
      <c r="T156">
        <v>1.07</v>
      </c>
      <c r="U156" s="1"/>
      <c r="V156">
        <v>4339.7821590000003</v>
      </c>
      <c r="W156">
        <v>230814.14695900001</v>
      </c>
      <c r="X156">
        <v>25.268484000000001</v>
      </c>
      <c r="Y156">
        <v>4.7133779999999996</v>
      </c>
      <c r="Z156">
        <v>99.174318</v>
      </c>
      <c r="AA156">
        <v>99.216758999999996</v>
      </c>
      <c r="AB156">
        <v>0</v>
      </c>
    </row>
    <row r="157" spans="1:28" x14ac:dyDescent="0.25">
      <c r="A157" s="1" t="s">
        <v>59</v>
      </c>
      <c r="B157">
        <v>69</v>
      </c>
      <c r="C157" s="1" t="s">
        <v>4004</v>
      </c>
      <c r="D157">
        <v>5.0999999999999996</v>
      </c>
      <c r="E157">
        <v>0</v>
      </c>
      <c r="F157">
        <v>0</v>
      </c>
      <c r="G157">
        <v>125</v>
      </c>
      <c r="H157" s="1" t="s">
        <v>4079</v>
      </c>
      <c r="I157">
        <v>1.4</v>
      </c>
      <c r="J157">
        <v>15.75</v>
      </c>
      <c r="K157">
        <v>56</v>
      </c>
      <c r="L157">
        <v>609.39</v>
      </c>
      <c r="M157">
        <v>0</v>
      </c>
      <c r="N157">
        <v>0</v>
      </c>
      <c r="O157">
        <v>0</v>
      </c>
      <c r="P157">
        <v>18.68</v>
      </c>
      <c r="Q157">
        <v>0</v>
      </c>
      <c r="R157" s="1" t="s">
        <v>4214</v>
      </c>
      <c r="S157" s="1" t="s">
        <v>8156</v>
      </c>
      <c r="T157">
        <v>1.1499999999999999</v>
      </c>
      <c r="U157" s="1"/>
      <c r="V157">
        <v>4010.686764</v>
      </c>
      <c r="W157">
        <v>236662.47951</v>
      </c>
      <c r="X157">
        <v>23.958114999999999</v>
      </c>
      <c r="Y157">
        <v>4.9338179999999996</v>
      </c>
      <c r="Z157">
        <v>101.87857200000001</v>
      </c>
      <c r="AA157">
        <v>101.73021799999999</v>
      </c>
      <c r="AB157">
        <v>0</v>
      </c>
    </row>
    <row r="158" spans="1:28" x14ac:dyDescent="0.25">
      <c r="A158" s="1" t="s">
        <v>62</v>
      </c>
      <c r="B158">
        <v>79</v>
      </c>
      <c r="C158" s="1" t="s">
        <v>4004</v>
      </c>
      <c r="D158">
        <v>5.0999999999999996</v>
      </c>
      <c r="E158">
        <v>0</v>
      </c>
      <c r="F158">
        <v>0.59</v>
      </c>
      <c r="G158">
        <v>131</v>
      </c>
      <c r="H158" s="1" t="s">
        <v>4073</v>
      </c>
      <c r="I158">
        <v>40.79</v>
      </c>
      <c r="J158">
        <v>10.09</v>
      </c>
      <c r="K158">
        <v>52</v>
      </c>
      <c r="L158">
        <v>475.89</v>
      </c>
      <c r="M158">
        <v>1</v>
      </c>
      <c r="N158">
        <v>1</v>
      </c>
      <c r="O158">
        <v>0</v>
      </c>
      <c r="P158">
        <v>9.9499999999999993</v>
      </c>
      <c r="Q158">
        <v>0</v>
      </c>
      <c r="R158" s="1" t="s">
        <v>4217</v>
      </c>
      <c r="S158" s="1" t="s">
        <v>8156</v>
      </c>
      <c r="T158">
        <v>0.82</v>
      </c>
      <c r="U158" s="1"/>
      <c r="V158">
        <v>2808.1700599999999</v>
      </c>
      <c r="W158">
        <v>159064.276889</v>
      </c>
      <c r="X158">
        <v>16.540378</v>
      </c>
      <c r="Y158">
        <v>2.984375</v>
      </c>
      <c r="Z158">
        <v>66.805802</v>
      </c>
      <c r="AA158">
        <v>68.374904999999998</v>
      </c>
      <c r="AB158">
        <v>0</v>
      </c>
    </row>
    <row r="159" spans="1:28" x14ac:dyDescent="0.25">
      <c r="A159" s="1" t="s">
        <v>64</v>
      </c>
      <c r="B159">
        <v>90</v>
      </c>
      <c r="C159" s="1" t="s">
        <v>4004</v>
      </c>
      <c r="D159">
        <v>5.0999999999999996</v>
      </c>
      <c r="E159">
        <v>0</v>
      </c>
      <c r="F159">
        <v>0</v>
      </c>
      <c r="G159">
        <v>136</v>
      </c>
      <c r="H159" s="1" t="s">
        <v>4074</v>
      </c>
      <c r="I159">
        <v>0.2</v>
      </c>
      <c r="J159">
        <v>12.86</v>
      </c>
      <c r="K159">
        <v>46</v>
      </c>
      <c r="L159">
        <v>420.4</v>
      </c>
      <c r="M159">
        <v>0</v>
      </c>
      <c r="N159">
        <v>0</v>
      </c>
      <c r="O159">
        <v>0</v>
      </c>
      <c r="P159">
        <v>16.53</v>
      </c>
      <c r="Q159">
        <v>0</v>
      </c>
      <c r="R159" s="1" t="s">
        <v>4219</v>
      </c>
      <c r="S159" s="1" t="s">
        <v>8156</v>
      </c>
      <c r="T159">
        <v>1.06</v>
      </c>
      <c r="U159" s="1"/>
      <c r="V159">
        <v>2961.0326100000002</v>
      </c>
      <c r="W159">
        <v>168302.43017400001</v>
      </c>
      <c r="X159">
        <v>17.494668000000001</v>
      </c>
      <c r="Y159">
        <v>3.362733</v>
      </c>
      <c r="Z159">
        <v>71.986017000000004</v>
      </c>
      <c r="AA159">
        <v>72.345670999999996</v>
      </c>
      <c r="AB159">
        <v>0</v>
      </c>
    </row>
    <row r="160" spans="1:28" x14ac:dyDescent="0.25">
      <c r="A160" s="1" t="s">
        <v>65</v>
      </c>
      <c r="B160">
        <v>1</v>
      </c>
      <c r="C160" s="1" t="s">
        <v>4014</v>
      </c>
      <c r="D160">
        <v>5.0999999999999996</v>
      </c>
      <c r="E160">
        <v>0</v>
      </c>
      <c r="F160">
        <v>1</v>
      </c>
      <c r="G160">
        <v>137</v>
      </c>
      <c r="H160" s="1" t="s">
        <v>4087</v>
      </c>
      <c r="I160">
        <v>59.72</v>
      </c>
      <c r="J160">
        <v>10.33</v>
      </c>
      <c r="K160">
        <v>136</v>
      </c>
      <c r="L160">
        <v>1183.1099999999999</v>
      </c>
      <c r="M160">
        <v>5</v>
      </c>
      <c r="N160">
        <v>3</v>
      </c>
      <c r="O160">
        <v>0</v>
      </c>
      <c r="P160">
        <v>32.76</v>
      </c>
      <c r="Q160">
        <v>0</v>
      </c>
      <c r="R160" s="1" t="s">
        <v>4220</v>
      </c>
      <c r="S160" s="1" t="s">
        <v>8156</v>
      </c>
      <c r="T160">
        <v>0.84</v>
      </c>
      <c r="U160" s="1"/>
      <c r="V160">
        <v>6653.3388139999997</v>
      </c>
      <c r="W160">
        <v>384889.784713</v>
      </c>
      <c r="X160">
        <v>39.345114000000002</v>
      </c>
      <c r="Y160">
        <v>7.0114429999999999</v>
      </c>
      <c r="Z160">
        <v>160.08222499999999</v>
      </c>
      <c r="AA160">
        <v>165.44781900000001</v>
      </c>
      <c r="AB160">
        <v>0</v>
      </c>
    </row>
    <row r="161" spans="1:28" x14ac:dyDescent="0.25">
      <c r="A161" s="1" t="s">
        <v>66</v>
      </c>
      <c r="B161">
        <v>34</v>
      </c>
      <c r="C161" s="1" t="s">
        <v>4016</v>
      </c>
      <c r="D161">
        <v>5.0999999999999996</v>
      </c>
      <c r="E161">
        <v>0</v>
      </c>
      <c r="F161">
        <v>0.83</v>
      </c>
      <c r="G161">
        <v>137</v>
      </c>
      <c r="H161" s="1" t="s">
        <v>4089</v>
      </c>
      <c r="I161">
        <v>182.21</v>
      </c>
      <c r="J161">
        <v>6</v>
      </c>
      <c r="K161">
        <v>103</v>
      </c>
      <c r="L161">
        <v>905.52</v>
      </c>
      <c r="M161">
        <v>18</v>
      </c>
      <c r="N161">
        <v>1</v>
      </c>
      <c r="O161">
        <v>0</v>
      </c>
      <c r="P161">
        <v>36.020000000000003</v>
      </c>
      <c r="Q161">
        <v>0</v>
      </c>
      <c r="R161" s="1" t="s">
        <v>4221</v>
      </c>
      <c r="S161" s="1" t="s">
        <v>8156</v>
      </c>
      <c r="T161">
        <v>0.98</v>
      </c>
      <c r="U161" s="1"/>
      <c r="V161">
        <v>6565.4898590000003</v>
      </c>
      <c r="W161">
        <v>312879.11226999998</v>
      </c>
      <c r="X161">
        <v>37.315859000000003</v>
      </c>
      <c r="Y161">
        <v>6.1503560000000004</v>
      </c>
      <c r="Z161">
        <v>132.23363000000001</v>
      </c>
      <c r="AA161">
        <v>134.493866</v>
      </c>
      <c r="AB161">
        <v>0</v>
      </c>
    </row>
    <row r="162" spans="1:28" x14ac:dyDescent="0.25">
      <c r="A162" s="1" t="s">
        <v>67</v>
      </c>
      <c r="B162">
        <v>12</v>
      </c>
      <c r="C162" s="1" t="s">
        <v>4004</v>
      </c>
      <c r="D162">
        <v>5.0999999999999996</v>
      </c>
      <c r="E162">
        <v>0</v>
      </c>
      <c r="F162">
        <v>12</v>
      </c>
      <c r="G162">
        <v>139</v>
      </c>
      <c r="H162" s="1" t="s">
        <v>4090</v>
      </c>
      <c r="I162">
        <v>24.41</v>
      </c>
      <c r="J162">
        <v>14.27</v>
      </c>
      <c r="K162">
        <v>127</v>
      </c>
      <c r="L162">
        <v>1286.42</v>
      </c>
      <c r="M162">
        <v>14</v>
      </c>
      <c r="N162">
        <v>1</v>
      </c>
      <c r="O162">
        <v>0</v>
      </c>
      <c r="P162">
        <v>56.14</v>
      </c>
      <c r="Q162">
        <v>0</v>
      </c>
      <c r="R162" s="1" t="s">
        <v>4222</v>
      </c>
      <c r="S162" s="1" t="s">
        <v>8156</v>
      </c>
      <c r="T162">
        <v>1.34</v>
      </c>
      <c r="U162" s="1"/>
      <c r="V162">
        <v>8514.984074</v>
      </c>
      <c r="W162">
        <v>469068.89712099999</v>
      </c>
      <c r="X162">
        <v>49.925839000000003</v>
      </c>
      <c r="Y162">
        <v>9.6322609999999997</v>
      </c>
      <c r="Z162">
        <v>200.03341499999999</v>
      </c>
      <c r="AA162">
        <v>201.63173900000001</v>
      </c>
      <c r="AB162">
        <v>0</v>
      </c>
    </row>
    <row r="163" spans="1:28" x14ac:dyDescent="0.25">
      <c r="A163" s="1" t="s">
        <v>68</v>
      </c>
      <c r="B163">
        <v>0</v>
      </c>
      <c r="C163" s="1" t="s">
        <v>4017</v>
      </c>
      <c r="D163">
        <v>5.0999999999999996</v>
      </c>
      <c r="E163">
        <v>0</v>
      </c>
      <c r="F163">
        <v>0</v>
      </c>
      <c r="G163">
        <v>139</v>
      </c>
      <c r="H163" s="1" t="s">
        <v>4091</v>
      </c>
      <c r="I163">
        <v>93.18</v>
      </c>
      <c r="J163">
        <v>6.92</v>
      </c>
      <c r="K163">
        <v>139</v>
      </c>
      <c r="L163">
        <v>1018.45</v>
      </c>
      <c r="M163">
        <v>40</v>
      </c>
      <c r="N163">
        <v>2</v>
      </c>
      <c r="O163">
        <v>0</v>
      </c>
      <c r="P163">
        <v>64.930000000000007</v>
      </c>
      <c r="Q163">
        <v>0</v>
      </c>
      <c r="R163" s="1" t="s">
        <v>4223</v>
      </c>
      <c r="S163" s="1" t="s">
        <v>8156</v>
      </c>
      <c r="T163">
        <v>0.97</v>
      </c>
      <c r="U163" s="1"/>
      <c r="V163">
        <v>10017.540363</v>
      </c>
      <c r="W163">
        <v>405586.06760399998</v>
      </c>
      <c r="X163">
        <v>55.241939000000002</v>
      </c>
      <c r="Y163">
        <v>8.2826059999999995</v>
      </c>
      <c r="Z163">
        <v>173.752162</v>
      </c>
      <c r="AA163">
        <v>174.34555599999999</v>
      </c>
      <c r="AB163">
        <v>0</v>
      </c>
    </row>
    <row r="164" spans="1:28" x14ac:dyDescent="0.25">
      <c r="A164" s="1" t="s">
        <v>69</v>
      </c>
      <c r="B164">
        <v>0</v>
      </c>
      <c r="C164" s="1" t="s">
        <v>4016</v>
      </c>
      <c r="D164">
        <v>5.0999999999999996</v>
      </c>
      <c r="E164">
        <v>0</v>
      </c>
      <c r="F164">
        <v>0</v>
      </c>
      <c r="G164">
        <v>140</v>
      </c>
      <c r="H164" s="1" t="s">
        <v>4092</v>
      </c>
      <c r="I164">
        <v>182.21</v>
      </c>
      <c r="J164">
        <v>9.34</v>
      </c>
      <c r="K164">
        <v>140</v>
      </c>
      <c r="L164">
        <v>905.52</v>
      </c>
      <c r="M164">
        <v>29</v>
      </c>
      <c r="N164">
        <v>3</v>
      </c>
      <c r="O164">
        <v>0</v>
      </c>
      <c r="P164">
        <v>52.03</v>
      </c>
      <c r="Q164">
        <v>0</v>
      </c>
      <c r="R164" s="1" t="s">
        <v>4224</v>
      </c>
      <c r="S164" s="1" t="s">
        <v>8156</v>
      </c>
      <c r="T164">
        <v>0.75</v>
      </c>
      <c r="U164" s="1"/>
      <c r="V164">
        <v>6898.98981</v>
      </c>
      <c r="W164">
        <v>294994.40848300001</v>
      </c>
      <c r="X164">
        <v>38.320048999999997</v>
      </c>
      <c r="Y164">
        <v>5.5208349999999999</v>
      </c>
      <c r="Z164">
        <v>123.868819</v>
      </c>
      <c r="AA164">
        <v>126.80689599999999</v>
      </c>
      <c r="AB164">
        <v>0</v>
      </c>
    </row>
    <row r="165" spans="1:28" x14ac:dyDescent="0.25">
      <c r="A165" s="1" t="s">
        <v>70</v>
      </c>
      <c r="B165">
        <v>2</v>
      </c>
      <c r="C165" s="1" t="s">
        <v>4005</v>
      </c>
      <c r="D165">
        <v>5.0999999999999996</v>
      </c>
      <c r="E165">
        <v>0</v>
      </c>
      <c r="F165">
        <v>2</v>
      </c>
      <c r="G165">
        <v>140</v>
      </c>
      <c r="H165" s="1" t="s">
        <v>4075</v>
      </c>
      <c r="I165">
        <v>89.74</v>
      </c>
      <c r="J165">
        <v>12.08</v>
      </c>
      <c r="K165">
        <v>138</v>
      </c>
      <c r="L165">
        <v>698.34</v>
      </c>
      <c r="M165">
        <v>60</v>
      </c>
      <c r="N165">
        <v>2</v>
      </c>
      <c r="O165">
        <v>0</v>
      </c>
      <c r="P165">
        <v>80.87</v>
      </c>
      <c r="Q165">
        <v>0</v>
      </c>
      <c r="R165" s="1" t="s">
        <v>4225</v>
      </c>
      <c r="S165" s="1" t="s">
        <v>8156</v>
      </c>
      <c r="T165">
        <v>0.89</v>
      </c>
      <c r="U165" s="1"/>
      <c r="V165">
        <v>11606.861406</v>
      </c>
      <c r="W165">
        <v>330094.198913</v>
      </c>
      <c r="X165">
        <v>60.642161000000002</v>
      </c>
      <c r="Y165">
        <v>7.0769339999999996</v>
      </c>
      <c r="Z165">
        <v>143.848242</v>
      </c>
      <c r="AA165">
        <v>141.896974</v>
      </c>
      <c r="AB165">
        <v>0</v>
      </c>
    </row>
    <row r="166" spans="1:28" x14ac:dyDescent="0.25">
      <c r="A166" s="1" t="s">
        <v>72</v>
      </c>
      <c r="B166">
        <v>84</v>
      </c>
      <c r="C166" s="1" t="s">
        <v>4004</v>
      </c>
      <c r="D166">
        <v>5.0999999999999996</v>
      </c>
      <c r="E166">
        <v>0</v>
      </c>
      <c r="F166">
        <v>1.2</v>
      </c>
      <c r="G166">
        <v>141</v>
      </c>
      <c r="H166" s="1" t="s">
        <v>4079</v>
      </c>
      <c r="I166">
        <v>1.4</v>
      </c>
      <c r="J166">
        <v>11.09</v>
      </c>
      <c r="K166">
        <v>57</v>
      </c>
      <c r="L166">
        <v>609.39</v>
      </c>
      <c r="M166">
        <v>0</v>
      </c>
      <c r="N166">
        <v>0</v>
      </c>
      <c r="O166">
        <v>0</v>
      </c>
      <c r="P166">
        <v>9.83</v>
      </c>
      <c r="Q166">
        <v>0</v>
      </c>
      <c r="R166" s="1" t="s">
        <v>4227</v>
      </c>
      <c r="S166" s="1" t="s">
        <v>8156</v>
      </c>
      <c r="T166">
        <v>0.89</v>
      </c>
      <c r="U166" s="1"/>
      <c r="V166">
        <v>2920.6251820000002</v>
      </c>
      <c r="W166">
        <v>190404.253898</v>
      </c>
      <c r="X166">
        <v>17.814623999999998</v>
      </c>
      <c r="Y166">
        <v>3.566449</v>
      </c>
      <c r="Z166">
        <v>79.246775</v>
      </c>
      <c r="AA166">
        <v>81.846318999999994</v>
      </c>
      <c r="AB166">
        <v>0</v>
      </c>
    </row>
    <row r="167" spans="1:28" x14ac:dyDescent="0.25">
      <c r="A167" s="1" t="s">
        <v>73</v>
      </c>
      <c r="B167">
        <v>0</v>
      </c>
      <c r="C167" s="1" t="s">
        <v>4018</v>
      </c>
      <c r="D167">
        <v>5.0999999999999996</v>
      </c>
      <c r="E167">
        <v>0</v>
      </c>
      <c r="F167">
        <v>0</v>
      </c>
      <c r="G167">
        <v>142</v>
      </c>
      <c r="H167" s="1" t="s">
        <v>4092</v>
      </c>
      <c r="I167">
        <v>182.21</v>
      </c>
      <c r="J167">
        <v>11.16</v>
      </c>
      <c r="K167">
        <v>142</v>
      </c>
      <c r="L167">
        <v>1351.38</v>
      </c>
      <c r="M167">
        <v>11</v>
      </c>
      <c r="N167">
        <v>1</v>
      </c>
      <c r="O167">
        <v>0</v>
      </c>
      <c r="P167">
        <v>38.6</v>
      </c>
      <c r="Q167">
        <v>0</v>
      </c>
      <c r="R167" s="1" t="s">
        <v>4228</v>
      </c>
      <c r="S167" s="1" t="s">
        <v>8156</v>
      </c>
      <c r="T167">
        <v>0.93</v>
      </c>
      <c r="U167" s="1"/>
      <c r="V167">
        <v>7255.9495139999999</v>
      </c>
      <c r="W167">
        <v>436861.02643700002</v>
      </c>
      <c r="X167">
        <v>43.406444</v>
      </c>
      <c r="Y167">
        <v>8.3192350000000008</v>
      </c>
      <c r="Z167">
        <v>182.92282599999999</v>
      </c>
      <c r="AA167">
        <v>187.78736599999999</v>
      </c>
      <c r="AB167">
        <v>0</v>
      </c>
    </row>
    <row r="168" spans="1:28" x14ac:dyDescent="0.25">
      <c r="A168" s="1" t="s">
        <v>75</v>
      </c>
      <c r="B168">
        <v>97</v>
      </c>
      <c r="C168" s="1" t="s">
        <v>4004</v>
      </c>
      <c r="D168">
        <v>5.0999999999999996</v>
      </c>
      <c r="E168">
        <v>0</v>
      </c>
      <c r="F168">
        <v>0.4</v>
      </c>
      <c r="G168">
        <v>144</v>
      </c>
      <c r="H168" s="1" t="s">
        <v>4079</v>
      </c>
      <c r="I168">
        <v>1.4</v>
      </c>
      <c r="J168">
        <v>14.09</v>
      </c>
      <c r="K168">
        <v>47</v>
      </c>
      <c r="L168">
        <v>609.39</v>
      </c>
      <c r="M168">
        <v>0</v>
      </c>
      <c r="N168">
        <v>0</v>
      </c>
      <c r="O168">
        <v>0</v>
      </c>
      <c r="P168">
        <v>8.57</v>
      </c>
      <c r="Q168">
        <v>0</v>
      </c>
      <c r="R168" s="1" t="s">
        <v>4230</v>
      </c>
      <c r="S168" s="1" t="s">
        <v>8156</v>
      </c>
      <c r="T168">
        <v>1.1299999999999999</v>
      </c>
      <c r="U168" s="1"/>
      <c r="V168">
        <v>3196.6752139999999</v>
      </c>
      <c r="W168">
        <v>217443.14872200001</v>
      </c>
      <c r="X168">
        <v>19.776875</v>
      </c>
      <c r="Y168">
        <v>4.4022019999999999</v>
      </c>
      <c r="Z168">
        <v>92.028547000000003</v>
      </c>
      <c r="AA168">
        <v>93.468575000000001</v>
      </c>
      <c r="AB168">
        <v>0</v>
      </c>
    </row>
    <row r="169" spans="1:28" x14ac:dyDescent="0.25">
      <c r="A169" s="1" t="s">
        <v>76</v>
      </c>
      <c r="B169">
        <v>2</v>
      </c>
      <c r="C169" s="1" t="s">
        <v>4019</v>
      </c>
      <c r="D169">
        <v>5.0999999999999996</v>
      </c>
      <c r="E169">
        <v>0</v>
      </c>
      <c r="F169">
        <v>2</v>
      </c>
      <c r="G169">
        <v>145</v>
      </c>
      <c r="H169" s="1" t="s">
        <v>4093</v>
      </c>
      <c r="I169">
        <v>2.0699999999999998</v>
      </c>
      <c r="J169">
        <v>19.29</v>
      </c>
      <c r="K169">
        <v>143</v>
      </c>
      <c r="L169">
        <v>1335.45</v>
      </c>
      <c r="M169">
        <v>11</v>
      </c>
      <c r="N169">
        <v>4</v>
      </c>
      <c r="O169">
        <v>0</v>
      </c>
      <c r="P169">
        <v>72.5</v>
      </c>
      <c r="Q169">
        <v>0</v>
      </c>
      <c r="R169" s="1" t="s">
        <v>4231</v>
      </c>
      <c r="S169" s="1" t="s">
        <v>8156</v>
      </c>
      <c r="T169">
        <v>1.46</v>
      </c>
      <c r="U169" s="1"/>
      <c r="V169">
        <v>11344.575473999999</v>
      </c>
      <c r="W169">
        <v>623419.07307599997</v>
      </c>
      <c r="X169">
        <v>66.741709999999998</v>
      </c>
      <c r="Y169">
        <v>13.537739999999999</v>
      </c>
      <c r="Z169">
        <v>271.82416799999999</v>
      </c>
      <c r="AA169">
        <v>267.97877499999998</v>
      </c>
      <c r="AB169">
        <v>0</v>
      </c>
    </row>
    <row r="170" spans="1:28" x14ac:dyDescent="0.25">
      <c r="A170" s="1" t="s">
        <v>77</v>
      </c>
      <c r="B170">
        <v>67</v>
      </c>
      <c r="C170" s="1" t="s">
        <v>4016</v>
      </c>
      <c r="D170">
        <v>5.0999999999999996</v>
      </c>
      <c r="E170">
        <v>0</v>
      </c>
      <c r="F170">
        <v>0.65</v>
      </c>
      <c r="G170">
        <v>145</v>
      </c>
      <c r="H170" s="1" t="s">
        <v>4089</v>
      </c>
      <c r="I170">
        <v>182.21</v>
      </c>
      <c r="J170">
        <v>12.79</v>
      </c>
      <c r="K170">
        <v>78</v>
      </c>
      <c r="L170">
        <v>905.52</v>
      </c>
      <c r="M170">
        <v>1</v>
      </c>
      <c r="N170">
        <v>1</v>
      </c>
      <c r="O170">
        <v>0</v>
      </c>
      <c r="P170">
        <v>21.88</v>
      </c>
      <c r="Q170">
        <v>0</v>
      </c>
      <c r="R170" s="1" t="s">
        <v>4232</v>
      </c>
      <c r="S170" s="1" t="s">
        <v>8156</v>
      </c>
      <c r="T170">
        <v>1.1599999999999999</v>
      </c>
      <c r="U170" s="1"/>
      <c r="V170">
        <v>3919.9809679999998</v>
      </c>
      <c r="W170">
        <v>255632.68189800001</v>
      </c>
      <c r="X170">
        <v>23.923347</v>
      </c>
      <c r="Y170">
        <v>4.8779719999999998</v>
      </c>
      <c r="Z170">
        <v>106.486952</v>
      </c>
      <c r="AA170">
        <v>109.885029</v>
      </c>
      <c r="AB170">
        <v>0</v>
      </c>
    </row>
    <row r="171" spans="1:28" x14ac:dyDescent="0.25">
      <c r="A171" s="1" t="s">
        <v>78</v>
      </c>
      <c r="B171">
        <v>0</v>
      </c>
      <c r="C171" s="1" t="s">
        <v>4020</v>
      </c>
      <c r="D171">
        <v>5.0999999999999996</v>
      </c>
      <c r="E171">
        <v>0</v>
      </c>
      <c r="F171">
        <v>0</v>
      </c>
      <c r="G171">
        <v>147</v>
      </c>
      <c r="H171" s="1" t="s">
        <v>4094</v>
      </c>
      <c r="I171">
        <v>120.04</v>
      </c>
      <c r="J171">
        <v>10.68</v>
      </c>
      <c r="K171">
        <v>147</v>
      </c>
      <c r="L171">
        <v>743.49</v>
      </c>
      <c r="M171">
        <v>65</v>
      </c>
      <c r="N171">
        <v>2</v>
      </c>
      <c r="O171">
        <v>0</v>
      </c>
      <c r="P171">
        <v>88.63</v>
      </c>
      <c r="Q171">
        <v>0</v>
      </c>
      <c r="R171" s="1" t="s">
        <v>4233</v>
      </c>
      <c r="S171" s="1" t="s">
        <v>8156</v>
      </c>
      <c r="T171">
        <v>0.93</v>
      </c>
      <c r="U171" s="1"/>
      <c r="V171">
        <v>12821.978612999999</v>
      </c>
      <c r="W171">
        <v>380812.72862499999</v>
      </c>
      <c r="X171">
        <v>67.364493999999993</v>
      </c>
      <c r="Y171">
        <v>8.0054049999999997</v>
      </c>
      <c r="Z171">
        <v>164.553282</v>
      </c>
      <c r="AA171">
        <v>163.699049</v>
      </c>
      <c r="AB171">
        <v>0</v>
      </c>
    </row>
    <row r="172" spans="1:28" x14ac:dyDescent="0.25">
      <c r="A172" s="1" t="s">
        <v>80</v>
      </c>
      <c r="B172">
        <v>82</v>
      </c>
      <c r="C172" s="1" t="s">
        <v>4001</v>
      </c>
      <c r="D172">
        <v>0.2</v>
      </c>
      <c r="E172">
        <v>0</v>
      </c>
      <c r="F172">
        <v>0.82</v>
      </c>
      <c r="G172">
        <v>147</v>
      </c>
      <c r="H172" s="1" t="s">
        <v>4071</v>
      </c>
      <c r="I172">
        <v>108.49</v>
      </c>
      <c r="J172">
        <v>14</v>
      </c>
      <c r="K172">
        <v>65</v>
      </c>
      <c r="L172">
        <v>419.77</v>
      </c>
      <c r="M172">
        <v>12</v>
      </c>
      <c r="N172">
        <v>3</v>
      </c>
      <c r="O172">
        <v>0</v>
      </c>
      <c r="P172">
        <v>36.950000000000003</v>
      </c>
      <c r="Q172">
        <v>0</v>
      </c>
      <c r="R172" s="1" t="s">
        <v>4235</v>
      </c>
      <c r="S172" s="1" t="s">
        <v>8156</v>
      </c>
      <c r="T172">
        <v>1.07</v>
      </c>
      <c r="U172" s="1"/>
      <c r="V172">
        <v>4157.1942399999998</v>
      </c>
      <c r="W172">
        <v>177989.489921</v>
      </c>
      <c r="X172">
        <v>23.173380000000002</v>
      </c>
      <c r="Y172">
        <v>3.730737</v>
      </c>
      <c r="Z172">
        <v>77.335049999999995</v>
      </c>
      <c r="AA172">
        <v>76.510306999999997</v>
      </c>
      <c r="AB172">
        <v>0</v>
      </c>
    </row>
    <row r="173" spans="1:28" x14ac:dyDescent="0.25">
      <c r="A173" s="1" t="s">
        <v>81</v>
      </c>
      <c r="B173">
        <v>10</v>
      </c>
      <c r="C173" s="1" t="s">
        <v>4004</v>
      </c>
      <c r="D173">
        <v>5.0999999999999996</v>
      </c>
      <c r="E173">
        <v>0</v>
      </c>
      <c r="F173">
        <v>10</v>
      </c>
      <c r="G173">
        <v>148</v>
      </c>
      <c r="H173" s="1" t="s">
        <v>4096</v>
      </c>
      <c r="I173">
        <v>121.36</v>
      </c>
      <c r="J173">
        <v>14.98</v>
      </c>
      <c r="K173">
        <v>138</v>
      </c>
      <c r="L173">
        <v>1417.41</v>
      </c>
      <c r="M173">
        <v>21</v>
      </c>
      <c r="N173">
        <v>3</v>
      </c>
      <c r="O173">
        <v>0</v>
      </c>
      <c r="P173">
        <v>46.88</v>
      </c>
      <c r="Q173">
        <v>0</v>
      </c>
      <c r="R173" s="1" t="s">
        <v>4236</v>
      </c>
      <c r="S173" s="1" t="s">
        <v>8156</v>
      </c>
      <c r="T173">
        <v>1.1499999999999999</v>
      </c>
      <c r="U173" s="1"/>
      <c r="V173">
        <v>8501.8794909999997</v>
      </c>
      <c r="W173">
        <v>469887.95855500002</v>
      </c>
      <c r="X173">
        <v>49.840392999999999</v>
      </c>
      <c r="Y173">
        <v>9.2369529999999997</v>
      </c>
      <c r="Z173">
        <v>197.02544700000001</v>
      </c>
      <c r="AA173">
        <v>201.984499</v>
      </c>
      <c r="AB173">
        <v>0</v>
      </c>
    </row>
    <row r="174" spans="1:28" x14ac:dyDescent="0.25">
      <c r="A174" s="1" t="s">
        <v>82</v>
      </c>
      <c r="B174">
        <v>42</v>
      </c>
      <c r="C174" s="1" t="s">
        <v>4004</v>
      </c>
      <c r="D174">
        <v>5.0999999999999996</v>
      </c>
      <c r="E174">
        <v>0</v>
      </c>
      <c r="F174">
        <v>0.6</v>
      </c>
      <c r="G174">
        <v>150</v>
      </c>
      <c r="H174" s="1" t="s">
        <v>4076</v>
      </c>
      <c r="I174">
        <v>1.4</v>
      </c>
      <c r="J174">
        <v>4.9000000000000004</v>
      </c>
      <c r="K174">
        <v>108</v>
      </c>
      <c r="L174">
        <v>609.39</v>
      </c>
      <c r="M174">
        <v>1</v>
      </c>
      <c r="N174">
        <v>1</v>
      </c>
      <c r="O174">
        <v>0</v>
      </c>
      <c r="P174">
        <v>21.54</v>
      </c>
      <c r="Q174">
        <v>0</v>
      </c>
      <c r="R174" s="1" t="s">
        <v>4237</v>
      </c>
      <c r="S174" s="1" t="s">
        <v>8156</v>
      </c>
      <c r="T174">
        <v>0.47</v>
      </c>
      <c r="U174" s="1"/>
      <c r="V174">
        <v>5651.3409380000003</v>
      </c>
      <c r="W174">
        <v>217300.469794</v>
      </c>
      <c r="X174">
        <v>30.790935000000001</v>
      </c>
      <c r="Y174">
        <v>4.0647929999999999</v>
      </c>
      <c r="Z174">
        <v>91.987285999999997</v>
      </c>
      <c r="AA174">
        <v>93.409632999999999</v>
      </c>
      <c r="AB174">
        <v>0</v>
      </c>
    </row>
    <row r="175" spans="1:28" x14ac:dyDescent="0.25">
      <c r="A175" s="1" t="s">
        <v>85</v>
      </c>
      <c r="B175">
        <v>0</v>
      </c>
      <c r="C175" s="1" t="s">
        <v>4012</v>
      </c>
      <c r="D175">
        <v>5.0999999999999996</v>
      </c>
      <c r="E175">
        <v>0</v>
      </c>
      <c r="F175">
        <v>0</v>
      </c>
      <c r="G175">
        <v>161</v>
      </c>
      <c r="H175" s="1" t="s">
        <v>4096</v>
      </c>
      <c r="I175">
        <v>121.36</v>
      </c>
      <c r="J175">
        <v>11.25</v>
      </c>
      <c r="K175">
        <v>161</v>
      </c>
      <c r="L175">
        <v>1363.57</v>
      </c>
      <c r="M175">
        <v>24</v>
      </c>
      <c r="N175">
        <v>3</v>
      </c>
      <c r="O175">
        <v>0</v>
      </c>
      <c r="P175">
        <v>54.35</v>
      </c>
      <c r="Q175">
        <v>0</v>
      </c>
      <c r="R175" s="1" t="s">
        <v>4240</v>
      </c>
      <c r="S175" s="1" t="s">
        <v>8156</v>
      </c>
      <c r="T175">
        <v>0.94</v>
      </c>
      <c r="U175" s="1"/>
      <c r="V175">
        <v>8440.3799820000004</v>
      </c>
      <c r="W175">
        <v>443943.793748</v>
      </c>
      <c r="X175">
        <v>48.918211999999997</v>
      </c>
      <c r="Y175">
        <v>8.3766759999999998</v>
      </c>
      <c r="Z175">
        <v>185.476009</v>
      </c>
      <c r="AA175">
        <v>190.83295799999999</v>
      </c>
      <c r="AB175">
        <v>0</v>
      </c>
    </row>
    <row r="176" spans="1:28" x14ac:dyDescent="0.25">
      <c r="A176" s="1" t="s">
        <v>86</v>
      </c>
      <c r="B176">
        <v>107</v>
      </c>
      <c r="C176" s="1" t="s">
        <v>4004</v>
      </c>
      <c r="D176">
        <v>5.0999999999999996</v>
      </c>
      <c r="E176">
        <v>0</v>
      </c>
      <c r="F176">
        <v>2.46</v>
      </c>
      <c r="G176">
        <v>161</v>
      </c>
      <c r="H176" s="1" t="s">
        <v>4073</v>
      </c>
      <c r="I176">
        <v>40.79</v>
      </c>
      <c r="J176">
        <v>13</v>
      </c>
      <c r="K176">
        <v>54</v>
      </c>
      <c r="L176">
        <v>475.89</v>
      </c>
      <c r="M176">
        <v>2</v>
      </c>
      <c r="N176">
        <v>2</v>
      </c>
      <c r="O176">
        <v>0</v>
      </c>
      <c r="P176">
        <v>18.8</v>
      </c>
      <c r="Q176">
        <v>0</v>
      </c>
      <c r="R176" s="1" t="s">
        <v>4241</v>
      </c>
      <c r="S176" s="1" t="s">
        <v>8156</v>
      </c>
      <c r="T176">
        <v>1</v>
      </c>
      <c r="U176" s="1"/>
      <c r="V176">
        <v>3788.4940190000002</v>
      </c>
      <c r="W176">
        <v>215842.51905</v>
      </c>
      <c r="X176">
        <v>22.392171000000001</v>
      </c>
      <c r="Y176">
        <v>4.2815880000000002</v>
      </c>
      <c r="Z176">
        <v>91.972722000000005</v>
      </c>
      <c r="AA176">
        <v>92.781079000000005</v>
      </c>
      <c r="AB176">
        <v>0</v>
      </c>
    </row>
    <row r="177" spans="1:28" x14ac:dyDescent="0.25">
      <c r="A177" s="1" t="s">
        <v>88</v>
      </c>
      <c r="B177">
        <v>0</v>
      </c>
      <c r="C177" s="1" t="s">
        <v>4022</v>
      </c>
      <c r="D177">
        <v>5.0999999999999996</v>
      </c>
      <c r="E177">
        <v>0</v>
      </c>
      <c r="F177">
        <v>0</v>
      </c>
      <c r="G177">
        <v>166</v>
      </c>
      <c r="H177" s="1" t="s">
        <v>4098</v>
      </c>
      <c r="I177">
        <v>66.290000000000006</v>
      </c>
      <c r="J177">
        <v>14.69</v>
      </c>
      <c r="K177">
        <v>166</v>
      </c>
      <c r="L177">
        <v>1849.52</v>
      </c>
      <c r="M177">
        <v>6</v>
      </c>
      <c r="N177">
        <v>1</v>
      </c>
      <c r="O177">
        <v>0</v>
      </c>
      <c r="P177">
        <v>46.85</v>
      </c>
      <c r="Q177">
        <v>0</v>
      </c>
      <c r="R177" s="1" t="s">
        <v>4243</v>
      </c>
      <c r="S177" s="1" t="s">
        <v>8156</v>
      </c>
      <c r="T177">
        <v>1.1100000000000001</v>
      </c>
      <c r="U177" s="1"/>
      <c r="V177">
        <v>8262.6154370000004</v>
      </c>
      <c r="W177">
        <v>540879.74547900003</v>
      </c>
      <c r="X177">
        <v>50.451307999999997</v>
      </c>
      <c r="Y177">
        <v>10.433239</v>
      </c>
      <c r="Z177">
        <v>226.34206900000001</v>
      </c>
      <c r="AA177">
        <v>232.49971400000001</v>
      </c>
      <c r="AB177">
        <v>0</v>
      </c>
    </row>
    <row r="178" spans="1:28" x14ac:dyDescent="0.25">
      <c r="A178" s="1" t="s">
        <v>89</v>
      </c>
      <c r="B178">
        <v>111</v>
      </c>
      <c r="C178" s="1" t="s">
        <v>4004</v>
      </c>
      <c r="D178">
        <v>5.0999999999999996</v>
      </c>
      <c r="E178">
        <v>0</v>
      </c>
      <c r="F178">
        <v>0.6</v>
      </c>
      <c r="G178">
        <v>167</v>
      </c>
      <c r="H178" s="1" t="s">
        <v>4076</v>
      </c>
      <c r="I178">
        <v>1.4</v>
      </c>
      <c r="J178">
        <v>11.72</v>
      </c>
      <c r="K178">
        <v>56</v>
      </c>
      <c r="L178">
        <v>609.39</v>
      </c>
      <c r="M178">
        <v>0</v>
      </c>
      <c r="N178">
        <v>0</v>
      </c>
      <c r="O178">
        <v>0</v>
      </c>
      <c r="P178">
        <v>7.98</v>
      </c>
      <c r="Q178">
        <v>0</v>
      </c>
      <c r="R178" s="1" t="s">
        <v>4244</v>
      </c>
      <c r="S178" s="1" t="s">
        <v>8156</v>
      </c>
      <c r="T178">
        <v>0.87</v>
      </c>
      <c r="U178" s="1"/>
      <c r="V178">
        <v>2730.5355020000002</v>
      </c>
      <c r="W178">
        <v>181189.90874899999</v>
      </c>
      <c r="X178">
        <v>16.743787999999999</v>
      </c>
      <c r="Y178">
        <v>3.4398070000000001</v>
      </c>
      <c r="Z178">
        <v>75.516422000000006</v>
      </c>
      <c r="AA178">
        <v>77.885390000000001</v>
      </c>
      <c r="AB178">
        <v>0</v>
      </c>
    </row>
    <row r="179" spans="1:28" x14ac:dyDescent="0.25">
      <c r="A179" s="1" t="s">
        <v>91</v>
      </c>
      <c r="B179">
        <v>95</v>
      </c>
      <c r="C179" s="1" t="s">
        <v>4002</v>
      </c>
      <c r="D179">
        <v>5.0999999999999996</v>
      </c>
      <c r="E179">
        <v>0</v>
      </c>
      <c r="F179">
        <v>0.91</v>
      </c>
      <c r="G179">
        <v>172</v>
      </c>
      <c r="H179" s="1" t="s">
        <v>4072</v>
      </c>
      <c r="I179">
        <v>31.58</v>
      </c>
      <c r="J179">
        <v>14.1</v>
      </c>
      <c r="K179">
        <v>77</v>
      </c>
      <c r="L179">
        <v>367.23</v>
      </c>
      <c r="M179">
        <v>44</v>
      </c>
      <c r="N179">
        <v>1</v>
      </c>
      <c r="O179">
        <v>0</v>
      </c>
      <c r="P179">
        <v>53.69</v>
      </c>
      <c r="Q179">
        <v>0</v>
      </c>
      <c r="R179" s="1" t="s">
        <v>4246</v>
      </c>
      <c r="S179" s="1" t="s">
        <v>8156</v>
      </c>
      <c r="T179">
        <v>1.17</v>
      </c>
      <c r="U179" s="1"/>
      <c r="V179">
        <v>9476.4184870000008</v>
      </c>
      <c r="W179">
        <v>262168.77396399999</v>
      </c>
      <c r="X179">
        <v>49.409171999999998</v>
      </c>
      <c r="Y179">
        <v>5.9961979999999997</v>
      </c>
      <c r="Z179">
        <v>116.24516199999999</v>
      </c>
      <c r="AA179">
        <v>112.69769100000001</v>
      </c>
      <c r="AB179">
        <v>0</v>
      </c>
    </row>
    <row r="180" spans="1:28" x14ac:dyDescent="0.25">
      <c r="A180" s="1" t="s">
        <v>92</v>
      </c>
      <c r="B180">
        <v>0</v>
      </c>
      <c r="C180" s="1" t="s">
        <v>4023</v>
      </c>
      <c r="D180">
        <v>5.0999999999999996</v>
      </c>
      <c r="E180">
        <v>0</v>
      </c>
      <c r="F180">
        <v>0</v>
      </c>
      <c r="G180">
        <v>173</v>
      </c>
      <c r="H180" s="1" t="s">
        <v>4099</v>
      </c>
      <c r="I180">
        <v>147.79</v>
      </c>
      <c r="J180">
        <v>13.51</v>
      </c>
      <c r="K180">
        <v>173</v>
      </c>
      <c r="L180">
        <v>1435.85</v>
      </c>
      <c r="M180">
        <v>41</v>
      </c>
      <c r="N180">
        <v>2</v>
      </c>
      <c r="O180">
        <v>0</v>
      </c>
      <c r="P180">
        <v>68.83</v>
      </c>
      <c r="Q180">
        <v>0</v>
      </c>
      <c r="R180" s="1" t="s">
        <v>4247</v>
      </c>
      <c r="S180" s="1" t="s">
        <v>8156</v>
      </c>
      <c r="T180">
        <v>1.01</v>
      </c>
      <c r="U180" s="1"/>
      <c r="V180">
        <v>11687.931887000001</v>
      </c>
      <c r="W180">
        <v>526396.42331600003</v>
      </c>
      <c r="X180">
        <v>65.737468000000007</v>
      </c>
      <c r="Y180">
        <v>10.622887</v>
      </c>
      <c r="Z180">
        <v>224.23806099999999</v>
      </c>
      <c r="AA180">
        <v>226.27631</v>
      </c>
      <c r="AB180">
        <v>0</v>
      </c>
    </row>
    <row r="181" spans="1:28" x14ac:dyDescent="0.25">
      <c r="A181" s="1" t="s">
        <v>95</v>
      </c>
      <c r="B181">
        <v>2</v>
      </c>
      <c r="C181" s="1" t="s">
        <v>4011</v>
      </c>
      <c r="D181">
        <v>5.0999999999999996</v>
      </c>
      <c r="E181">
        <v>0</v>
      </c>
      <c r="F181">
        <v>2</v>
      </c>
      <c r="G181">
        <v>184</v>
      </c>
      <c r="H181" s="1" t="s">
        <v>4102</v>
      </c>
      <c r="I181">
        <v>204.71</v>
      </c>
      <c r="J181">
        <v>9.57</v>
      </c>
      <c r="K181">
        <v>182</v>
      </c>
      <c r="L181">
        <v>1204.51</v>
      </c>
      <c r="M181">
        <v>29</v>
      </c>
      <c r="N181">
        <v>2</v>
      </c>
      <c r="O181">
        <v>0</v>
      </c>
      <c r="P181">
        <v>58.65</v>
      </c>
      <c r="Q181">
        <v>0</v>
      </c>
      <c r="R181" s="1" t="s">
        <v>4250</v>
      </c>
      <c r="S181" s="1" t="s">
        <v>8156</v>
      </c>
      <c r="T181">
        <v>0.72</v>
      </c>
      <c r="U181" s="1"/>
      <c r="V181">
        <v>10119.092994000001</v>
      </c>
      <c r="W181">
        <v>401615.187767</v>
      </c>
      <c r="X181">
        <v>55.436509000000001</v>
      </c>
      <c r="Y181">
        <v>7.4223020000000002</v>
      </c>
      <c r="Z181">
        <v>168.15133800000001</v>
      </c>
      <c r="AA181">
        <v>172.63987299999999</v>
      </c>
      <c r="AB181">
        <v>0</v>
      </c>
    </row>
    <row r="182" spans="1:28" x14ac:dyDescent="0.25">
      <c r="A182" s="1" t="s">
        <v>96</v>
      </c>
      <c r="B182">
        <v>63</v>
      </c>
      <c r="C182" s="1" t="s">
        <v>4002</v>
      </c>
      <c r="D182">
        <v>5.0999999999999996</v>
      </c>
      <c r="E182">
        <v>0</v>
      </c>
      <c r="F182">
        <v>0.27</v>
      </c>
      <c r="G182">
        <v>184</v>
      </c>
      <c r="H182" s="1" t="s">
        <v>4072</v>
      </c>
      <c r="I182">
        <v>31.58</v>
      </c>
      <c r="J182">
        <v>11.84</v>
      </c>
      <c r="K182">
        <v>121</v>
      </c>
      <c r="L182">
        <v>367.23</v>
      </c>
      <c r="M182">
        <v>74</v>
      </c>
      <c r="N182">
        <v>2</v>
      </c>
      <c r="O182">
        <v>0</v>
      </c>
      <c r="P182">
        <v>90.27</v>
      </c>
      <c r="Q182">
        <v>0</v>
      </c>
      <c r="R182" s="1" t="s">
        <v>4251</v>
      </c>
      <c r="S182" s="1" t="s">
        <v>8156</v>
      </c>
      <c r="T182">
        <v>0.86</v>
      </c>
      <c r="U182" s="1"/>
      <c r="V182">
        <v>13623.923317999999</v>
      </c>
      <c r="W182">
        <v>309927.009418</v>
      </c>
      <c r="X182">
        <v>69.330360999999996</v>
      </c>
      <c r="Y182">
        <v>6.9786979999999996</v>
      </c>
      <c r="Z182">
        <v>137.324681</v>
      </c>
      <c r="AA182">
        <v>133.22955400000001</v>
      </c>
      <c r="AB182">
        <v>0</v>
      </c>
    </row>
    <row r="183" spans="1:28" x14ac:dyDescent="0.25">
      <c r="A183" s="1" t="s">
        <v>97</v>
      </c>
      <c r="B183">
        <v>122</v>
      </c>
      <c r="C183" s="1" t="s">
        <v>4001</v>
      </c>
      <c r="D183">
        <v>0.2</v>
      </c>
      <c r="E183">
        <v>0</v>
      </c>
      <c r="F183">
        <v>0.24</v>
      </c>
      <c r="G183">
        <v>186</v>
      </c>
      <c r="H183" s="1" t="s">
        <v>4071</v>
      </c>
      <c r="I183">
        <v>108.49</v>
      </c>
      <c r="J183">
        <v>10.15</v>
      </c>
      <c r="K183">
        <v>64</v>
      </c>
      <c r="L183">
        <v>419.77</v>
      </c>
      <c r="M183">
        <v>19</v>
      </c>
      <c r="N183">
        <v>1</v>
      </c>
      <c r="O183">
        <v>0</v>
      </c>
      <c r="P183">
        <v>30.92</v>
      </c>
      <c r="Q183">
        <v>0</v>
      </c>
      <c r="R183" s="1" t="s">
        <v>4252</v>
      </c>
      <c r="S183" s="1" t="s">
        <v>8156</v>
      </c>
      <c r="T183">
        <v>0.87</v>
      </c>
      <c r="U183" s="1"/>
      <c r="V183">
        <v>5637.7034320000002</v>
      </c>
      <c r="W183">
        <v>211412.66046700001</v>
      </c>
      <c r="X183">
        <v>30.712986000000001</v>
      </c>
      <c r="Y183">
        <v>4.5285869999999999</v>
      </c>
      <c r="Z183">
        <v>92.228961999999996</v>
      </c>
      <c r="AA183">
        <v>90.878020000000006</v>
      </c>
      <c r="AB183">
        <v>0</v>
      </c>
    </row>
    <row r="184" spans="1:28" x14ac:dyDescent="0.25">
      <c r="A184" s="1" t="s">
        <v>101</v>
      </c>
      <c r="B184">
        <v>4</v>
      </c>
      <c r="C184" s="1" t="s">
        <v>4004</v>
      </c>
      <c r="D184">
        <v>5.0999999999999996</v>
      </c>
      <c r="E184">
        <v>0</v>
      </c>
      <c r="F184">
        <v>4</v>
      </c>
      <c r="G184">
        <v>195</v>
      </c>
      <c r="H184" s="1" t="s">
        <v>4104</v>
      </c>
      <c r="I184">
        <v>0.2</v>
      </c>
      <c r="J184">
        <v>11.62</v>
      </c>
      <c r="K184">
        <v>191</v>
      </c>
      <c r="L184">
        <v>1312.65</v>
      </c>
      <c r="M184">
        <v>58</v>
      </c>
      <c r="N184">
        <v>2</v>
      </c>
      <c r="O184">
        <v>0</v>
      </c>
      <c r="P184">
        <v>94.75</v>
      </c>
      <c r="Q184">
        <v>0</v>
      </c>
      <c r="R184" s="1" t="s">
        <v>4256</v>
      </c>
      <c r="S184" s="1" t="s">
        <v>8156</v>
      </c>
      <c r="T184">
        <v>0.98</v>
      </c>
      <c r="U184" s="1"/>
      <c r="V184">
        <v>15324.789954</v>
      </c>
      <c r="W184">
        <v>549371.857907</v>
      </c>
      <c r="X184">
        <v>82.762122000000005</v>
      </c>
      <c r="Y184">
        <v>11.180173999999999</v>
      </c>
      <c r="Z184">
        <v>234.974524</v>
      </c>
      <c r="AA184">
        <v>236.15500700000001</v>
      </c>
      <c r="AB184">
        <v>0</v>
      </c>
    </row>
    <row r="185" spans="1:28" x14ac:dyDescent="0.25">
      <c r="A185" s="1" t="s">
        <v>102</v>
      </c>
      <c r="B185">
        <v>123</v>
      </c>
      <c r="C185" s="1" t="s">
        <v>4004</v>
      </c>
      <c r="D185">
        <v>5.0999999999999996</v>
      </c>
      <c r="E185">
        <v>0</v>
      </c>
      <c r="F185">
        <v>3</v>
      </c>
      <c r="G185">
        <v>195</v>
      </c>
      <c r="H185" s="1" t="s">
        <v>4074</v>
      </c>
      <c r="I185">
        <v>0.2</v>
      </c>
      <c r="J185">
        <v>6.57</v>
      </c>
      <c r="K185">
        <v>72</v>
      </c>
      <c r="L185">
        <v>420.4</v>
      </c>
      <c r="M185">
        <v>6</v>
      </c>
      <c r="N185">
        <v>1</v>
      </c>
      <c r="O185">
        <v>0</v>
      </c>
      <c r="P185">
        <v>19.579999999999998</v>
      </c>
      <c r="Q185">
        <v>0</v>
      </c>
      <c r="R185" s="1" t="s">
        <v>4257</v>
      </c>
      <c r="S185" s="1" t="s">
        <v>8156</v>
      </c>
      <c r="T185">
        <v>0.59</v>
      </c>
      <c r="U185" s="1"/>
      <c r="V185">
        <v>3409.3358090000002</v>
      </c>
      <c r="W185">
        <v>148334.93985699999</v>
      </c>
      <c r="X185">
        <v>18.993438999999999</v>
      </c>
      <c r="Y185">
        <v>2.7840020000000001</v>
      </c>
      <c r="Z185">
        <v>62.77975</v>
      </c>
      <c r="AA185">
        <v>63.763449000000001</v>
      </c>
      <c r="AB185">
        <v>0</v>
      </c>
    </row>
    <row r="186" spans="1:28" x14ac:dyDescent="0.25">
      <c r="A186" s="1" t="s">
        <v>103</v>
      </c>
      <c r="B186">
        <v>130</v>
      </c>
      <c r="C186" s="1" t="s">
        <v>4002</v>
      </c>
      <c r="D186">
        <v>5.0999999999999996</v>
      </c>
      <c r="E186">
        <v>0</v>
      </c>
      <c r="F186">
        <v>4.55</v>
      </c>
      <c r="G186">
        <v>199</v>
      </c>
      <c r="H186" s="1" t="s">
        <v>4105</v>
      </c>
      <c r="I186">
        <v>31.58</v>
      </c>
      <c r="J186">
        <v>9.24</v>
      </c>
      <c r="K186">
        <v>69</v>
      </c>
      <c r="L186">
        <v>367.23</v>
      </c>
      <c r="M186">
        <v>17</v>
      </c>
      <c r="N186">
        <v>2</v>
      </c>
      <c r="O186">
        <v>0</v>
      </c>
      <c r="P186">
        <v>35.56</v>
      </c>
      <c r="Q186">
        <v>0</v>
      </c>
      <c r="R186" s="1" t="s">
        <v>4258</v>
      </c>
      <c r="S186" s="1" t="s">
        <v>8156</v>
      </c>
      <c r="T186">
        <v>0.81</v>
      </c>
      <c r="U186" s="1"/>
      <c r="V186">
        <v>4357.5538779999997</v>
      </c>
      <c r="W186">
        <v>151471.07830600001</v>
      </c>
      <c r="X186">
        <v>23.421886000000001</v>
      </c>
      <c r="Y186">
        <v>3.1459269999999999</v>
      </c>
      <c r="Z186">
        <v>65.686384000000004</v>
      </c>
      <c r="AA186">
        <v>65.111879999999999</v>
      </c>
      <c r="AB186">
        <v>0</v>
      </c>
    </row>
    <row r="187" spans="1:28" x14ac:dyDescent="0.25">
      <c r="A187" s="1" t="s">
        <v>104</v>
      </c>
      <c r="B187">
        <v>163</v>
      </c>
      <c r="C187" s="1" t="s">
        <v>4001</v>
      </c>
      <c r="D187">
        <v>0.2</v>
      </c>
      <c r="E187">
        <v>0</v>
      </c>
      <c r="F187">
        <v>0.65</v>
      </c>
      <c r="G187">
        <v>199</v>
      </c>
      <c r="H187" s="1" t="s">
        <v>4071</v>
      </c>
      <c r="I187">
        <v>108.49</v>
      </c>
      <c r="J187">
        <v>14.36</v>
      </c>
      <c r="K187">
        <v>36</v>
      </c>
      <c r="L187">
        <v>419.77</v>
      </c>
      <c r="M187">
        <v>0</v>
      </c>
      <c r="N187">
        <v>0</v>
      </c>
      <c r="O187">
        <v>0</v>
      </c>
      <c r="P187">
        <v>8.9600000000000009</v>
      </c>
      <c r="Q187">
        <v>0</v>
      </c>
      <c r="R187" s="1" t="s">
        <v>4259</v>
      </c>
      <c r="S187" s="1" t="s">
        <v>8156</v>
      </c>
      <c r="T187">
        <v>1.1000000000000001</v>
      </c>
      <c r="U187" s="1"/>
      <c r="V187">
        <v>2407.2252319999998</v>
      </c>
      <c r="W187">
        <v>158242.99392400001</v>
      </c>
      <c r="X187">
        <v>14.699532</v>
      </c>
      <c r="Y187">
        <v>3.0639319999999999</v>
      </c>
      <c r="Z187">
        <v>66.156036</v>
      </c>
      <c r="AA187">
        <v>68.021483000000003</v>
      </c>
      <c r="AB187">
        <v>0</v>
      </c>
    </row>
    <row r="188" spans="1:28" x14ac:dyDescent="0.25">
      <c r="A188" s="1" t="s">
        <v>105</v>
      </c>
      <c r="B188">
        <v>138</v>
      </c>
      <c r="C188" s="1" t="s">
        <v>4004</v>
      </c>
      <c r="D188">
        <v>5.0999999999999996</v>
      </c>
      <c r="E188">
        <v>0</v>
      </c>
      <c r="F188">
        <v>0</v>
      </c>
      <c r="G188">
        <v>202</v>
      </c>
      <c r="H188" s="1" t="s">
        <v>4079</v>
      </c>
      <c r="I188">
        <v>1.4</v>
      </c>
      <c r="J188">
        <v>10.72</v>
      </c>
      <c r="K188">
        <v>64</v>
      </c>
      <c r="L188">
        <v>609.39</v>
      </c>
      <c r="M188">
        <v>0</v>
      </c>
      <c r="N188">
        <v>0</v>
      </c>
      <c r="O188">
        <v>0</v>
      </c>
      <c r="P188">
        <v>13.21</v>
      </c>
      <c r="Q188">
        <v>0</v>
      </c>
      <c r="R188" s="1" t="s">
        <v>4260</v>
      </c>
      <c r="S188" s="1" t="s">
        <v>8156</v>
      </c>
      <c r="T188">
        <v>0.81</v>
      </c>
      <c r="U188" s="1"/>
      <c r="V188">
        <v>3452.5452329999998</v>
      </c>
      <c r="W188">
        <v>199916.99155599999</v>
      </c>
      <c r="X188">
        <v>20.480239000000001</v>
      </c>
      <c r="Y188">
        <v>3.9359760000000001</v>
      </c>
      <c r="Z188">
        <v>84.918439000000006</v>
      </c>
      <c r="AA188">
        <v>85.935410000000005</v>
      </c>
      <c r="AB188">
        <v>0</v>
      </c>
    </row>
    <row r="189" spans="1:28" x14ac:dyDescent="0.25">
      <c r="A189" s="1" t="s">
        <v>108</v>
      </c>
      <c r="B189">
        <v>17</v>
      </c>
      <c r="C189" s="1" t="s">
        <v>4004</v>
      </c>
      <c r="D189">
        <v>5.0999999999999996</v>
      </c>
      <c r="E189">
        <v>0</v>
      </c>
      <c r="F189">
        <v>17</v>
      </c>
      <c r="G189">
        <v>206</v>
      </c>
      <c r="H189" s="1" t="s">
        <v>4108</v>
      </c>
      <c r="I189">
        <v>122.01</v>
      </c>
      <c r="J189">
        <v>13.16</v>
      </c>
      <c r="K189">
        <v>189</v>
      </c>
      <c r="L189">
        <v>1425.91</v>
      </c>
      <c r="M189">
        <v>52</v>
      </c>
      <c r="N189">
        <v>3</v>
      </c>
      <c r="O189">
        <v>0</v>
      </c>
      <c r="P189">
        <v>93.73</v>
      </c>
      <c r="Q189">
        <v>0</v>
      </c>
      <c r="R189" s="1" t="s">
        <v>4263</v>
      </c>
      <c r="S189" s="1" t="s">
        <v>8156</v>
      </c>
      <c r="T189">
        <v>1.0900000000000001</v>
      </c>
      <c r="U189" s="1"/>
      <c r="V189">
        <v>15141.190397</v>
      </c>
      <c r="W189">
        <v>608642.11341600004</v>
      </c>
      <c r="X189">
        <v>83.361396999999997</v>
      </c>
      <c r="Y189">
        <v>12.596386000000001</v>
      </c>
      <c r="Z189">
        <v>261.11685699999998</v>
      </c>
      <c r="AA189">
        <v>261.63128999999998</v>
      </c>
      <c r="AB189">
        <v>0</v>
      </c>
    </row>
    <row r="190" spans="1:28" x14ac:dyDescent="0.25">
      <c r="A190" s="1" t="s">
        <v>110</v>
      </c>
      <c r="B190">
        <v>86</v>
      </c>
      <c r="C190" s="1" t="s">
        <v>4004</v>
      </c>
      <c r="D190">
        <v>5.0999999999999996</v>
      </c>
      <c r="E190">
        <v>0</v>
      </c>
      <c r="F190">
        <v>1.85</v>
      </c>
      <c r="G190">
        <v>208</v>
      </c>
      <c r="H190" s="1" t="s">
        <v>4110</v>
      </c>
      <c r="I190">
        <v>0.2</v>
      </c>
      <c r="J190">
        <v>10.61</v>
      </c>
      <c r="K190">
        <v>122</v>
      </c>
      <c r="L190">
        <v>1312.65</v>
      </c>
      <c r="M190">
        <v>2</v>
      </c>
      <c r="N190">
        <v>1</v>
      </c>
      <c r="O190">
        <v>0</v>
      </c>
      <c r="P190">
        <v>47.11</v>
      </c>
      <c r="Q190">
        <v>0</v>
      </c>
      <c r="R190" s="1" t="s">
        <v>4265</v>
      </c>
      <c r="S190" s="1" t="s">
        <v>8156</v>
      </c>
      <c r="T190">
        <v>1.27</v>
      </c>
      <c r="U190" s="1"/>
      <c r="V190">
        <v>6872.4474229999996</v>
      </c>
      <c r="W190">
        <v>420760.77783699997</v>
      </c>
      <c r="X190">
        <v>41.251454000000003</v>
      </c>
      <c r="Y190">
        <v>8.3408580000000008</v>
      </c>
      <c r="Z190">
        <v>177.49702500000001</v>
      </c>
      <c r="AA190">
        <v>180.866039</v>
      </c>
      <c r="AB190">
        <v>0</v>
      </c>
    </row>
    <row r="191" spans="1:28" x14ac:dyDescent="0.25">
      <c r="A191" s="1" t="s">
        <v>113</v>
      </c>
      <c r="B191">
        <v>126</v>
      </c>
      <c r="C191" s="1" t="s">
        <v>4004</v>
      </c>
      <c r="D191">
        <v>5.0999999999999996</v>
      </c>
      <c r="E191">
        <v>0</v>
      </c>
      <c r="F191">
        <v>1.8</v>
      </c>
      <c r="G191">
        <v>210</v>
      </c>
      <c r="H191" s="1" t="s">
        <v>4076</v>
      </c>
      <c r="I191">
        <v>1.4</v>
      </c>
      <c r="J191">
        <v>6.47</v>
      </c>
      <c r="K191">
        <v>84</v>
      </c>
      <c r="L191">
        <v>609.39</v>
      </c>
      <c r="M191">
        <v>0</v>
      </c>
      <c r="N191">
        <v>0</v>
      </c>
      <c r="O191">
        <v>0</v>
      </c>
      <c r="P191">
        <v>16.23</v>
      </c>
      <c r="Q191">
        <v>0</v>
      </c>
      <c r="R191" s="1" t="s">
        <v>4268</v>
      </c>
      <c r="S191" s="1" t="s">
        <v>8156</v>
      </c>
      <c r="T191">
        <v>0.6</v>
      </c>
      <c r="U191" s="1"/>
      <c r="V191">
        <v>4253.0760550000005</v>
      </c>
      <c r="W191">
        <v>197939.44454900001</v>
      </c>
      <c r="X191">
        <v>23.986571999999999</v>
      </c>
      <c r="Y191">
        <v>3.6014379999999999</v>
      </c>
      <c r="Z191">
        <v>82.779899999999998</v>
      </c>
      <c r="AA191">
        <v>85.086453000000006</v>
      </c>
      <c r="AB191">
        <v>0</v>
      </c>
    </row>
    <row r="192" spans="1:28" x14ac:dyDescent="0.25">
      <c r="A192" s="1" t="s">
        <v>114</v>
      </c>
      <c r="B192">
        <v>152</v>
      </c>
      <c r="C192" s="1" t="s">
        <v>4004</v>
      </c>
      <c r="D192">
        <v>5.0999999999999996</v>
      </c>
      <c r="E192">
        <v>0</v>
      </c>
      <c r="F192">
        <v>0.2</v>
      </c>
      <c r="G192">
        <v>212</v>
      </c>
      <c r="H192" s="1" t="s">
        <v>4076</v>
      </c>
      <c r="I192">
        <v>1.4</v>
      </c>
      <c r="J192">
        <v>10.24</v>
      </c>
      <c r="K192">
        <v>60</v>
      </c>
      <c r="L192">
        <v>609.39</v>
      </c>
      <c r="M192">
        <v>0</v>
      </c>
      <c r="N192">
        <v>0</v>
      </c>
      <c r="O192">
        <v>0</v>
      </c>
      <c r="P192">
        <v>10.77</v>
      </c>
      <c r="Q192">
        <v>0</v>
      </c>
      <c r="R192" s="1" t="s">
        <v>4269</v>
      </c>
      <c r="S192" s="1" t="s">
        <v>8156</v>
      </c>
      <c r="T192">
        <v>0.85</v>
      </c>
      <c r="U192" s="1"/>
      <c r="V192">
        <v>3152.2969119999998</v>
      </c>
      <c r="W192">
        <v>194184.81834200001</v>
      </c>
      <c r="X192">
        <v>18.954961000000001</v>
      </c>
      <c r="Y192">
        <v>3.664812</v>
      </c>
      <c r="Z192">
        <v>81.278963000000005</v>
      </c>
      <c r="AA192">
        <v>83.471492999999995</v>
      </c>
      <c r="AB192">
        <v>0</v>
      </c>
    </row>
    <row r="193" spans="1:28" x14ac:dyDescent="0.25">
      <c r="A193" s="1" t="s">
        <v>116</v>
      </c>
      <c r="B193">
        <v>115</v>
      </c>
      <c r="C193" s="1" t="s">
        <v>4009</v>
      </c>
      <c r="D193">
        <v>5.0999999999999996</v>
      </c>
      <c r="E193">
        <v>0</v>
      </c>
      <c r="F193">
        <v>0</v>
      </c>
      <c r="G193">
        <v>213</v>
      </c>
      <c r="H193" s="1" t="s">
        <v>4081</v>
      </c>
      <c r="I193">
        <v>19.239999999999998</v>
      </c>
      <c r="J193">
        <v>9.99</v>
      </c>
      <c r="K193">
        <v>98</v>
      </c>
      <c r="L193">
        <v>738.31</v>
      </c>
      <c r="M193">
        <v>3</v>
      </c>
      <c r="N193">
        <v>2</v>
      </c>
      <c r="O193">
        <v>0</v>
      </c>
      <c r="P193">
        <v>33.119999999999997</v>
      </c>
      <c r="Q193">
        <v>0</v>
      </c>
      <c r="R193" s="1" t="s">
        <v>4271</v>
      </c>
      <c r="S193" s="1" t="s">
        <v>8156</v>
      </c>
      <c r="T193">
        <v>0.83</v>
      </c>
      <c r="U193" s="1"/>
      <c r="V193">
        <v>5046.5618189999996</v>
      </c>
      <c r="W193">
        <v>258558.61744100001</v>
      </c>
      <c r="X193">
        <v>29.051373999999999</v>
      </c>
      <c r="Y193">
        <v>4.7799060000000004</v>
      </c>
      <c r="Z193">
        <v>108.18369199999999</v>
      </c>
      <c r="AA193">
        <v>111.143767</v>
      </c>
      <c r="AB193">
        <v>0</v>
      </c>
    </row>
    <row r="194" spans="1:28" x14ac:dyDescent="0.25">
      <c r="A194" s="1" t="s">
        <v>117</v>
      </c>
      <c r="B194">
        <v>157</v>
      </c>
      <c r="C194" s="1" t="s">
        <v>4002</v>
      </c>
      <c r="D194">
        <v>5.0999999999999996</v>
      </c>
      <c r="E194">
        <v>0</v>
      </c>
      <c r="F194">
        <v>0.19</v>
      </c>
      <c r="G194">
        <v>215</v>
      </c>
      <c r="H194" s="1" t="s">
        <v>4072</v>
      </c>
      <c r="I194">
        <v>31.58</v>
      </c>
      <c r="J194">
        <v>6.66</v>
      </c>
      <c r="K194">
        <v>58</v>
      </c>
      <c r="L194">
        <v>367.23</v>
      </c>
      <c r="M194">
        <v>1</v>
      </c>
      <c r="N194">
        <v>1</v>
      </c>
      <c r="O194">
        <v>0</v>
      </c>
      <c r="P194">
        <v>11.67</v>
      </c>
      <c r="Q194">
        <v>0</v>
      </c>
      <c r="R194" s="1" t="s">
        <v>4272</v>
      </c>
      <c r="S194" s="1" t="s">
        <v>8156</v>
      </c>
      <c r="T194">
        <v>0.57999999999999996</v>
      </c>
      <c r="U194" s="1"/>
      <c r="V194">
        <v>2732.3409069999998</v>
      </c>
      <c r="W194">
        <v>120655.188646</v>
      </c>
      <c r="X194">
        <v>15.267573000000001</v>
      </c>
      <c r="Y194">
        <v>2.2818230000000002</v>
      </c>
      <c r="Z194">
        <v>51.205198000000003</v>
      </c>
      <c r="AA194">
        <v>51.864930999999999</v>
      </c>
      <c r="AB194">
        <v>0</v>
      </c>
    </row>
    <row r="195" spans="1:28" x14ac:dyDescent="0.25">
      <c r="A195" s="1" t="s">
        <v>118</v>
      </c>
      <c r="B195">
        <v>0</v>
      </c>
      <c r="C195" s="1" t="s">
        <v>4024</v>
      </c>
      <c r="D195">
        <v>5.0999999999999996</v>
      </c>
      <c r="E195">
        <v>0</v>
      </c>
      <c r="F195">
        <v>0</v>
      </c>
      <c r="G195">
        <v>219</v>
      </c>
      <c r="H195" s="1" t="s">
        <v>4112</v>
      </c>
      <c r="I195">
        <v>110.84</v>
      </c>
      <c r="J195">
        <v>12.65</v>
      </c>
      <c r="K195">
        <v>219</v>
      </c>
      <c r="L195">
        <v>1744.16</v>
      </c>
      <c r="M195">
        <v>60</v>
      </c>
      <c r="N195">
        <v>2</v>
      </c>
      <c r="O195">
        <v>0</v>
      </c>
      <c r="P195">
        <v>91.96</v>
      </c>
      <c r="Q195">
        <v>0</v>
      </c>
      <c r="R195" s="1" t="s">
        <v>4273</v>
      </c>
      <c r="S195" s="1" t="s">
        <v>8156</v>
      </c>
      <c r="T195">
        <v>0.97</v>
      </c>
      <c r="U195" s="1"/>
      <c r="V195">
        <v>14955.381216</v>
      </c>
      <c r="W195">
        <v>657943.81290500006</v>
      </c>
      <c r="X195">
        <v>83.758379000000005</v>
      </c>
      <c r="Y195">
        <v>13.346704000000001</v>
      </c>
      <c r="Z195">
        <v>279.987348</v>
      </c>
      <c r="AA195">
        <v>282.82342399999999</v>
      </c>
      <c r="AB195">
        <v>0</v>
      </c>
    </row>
    <row r="196" spans="1:28" x14ac:dyDescent="0.25">
      <c r="A196" s="1" t="s">
        <v>119</v>
      </c>
      <c r="B196">
        <v>150</v>
      </c>
      <c r="C196" s="1" t="s">
        <v>4004</v>
      </c>
      <c r="D196">
        <v>5.0999999999999996</v>
      </c>
      <c r="E196">
        <v>0</v>
      </c>
      <c r="F196">
        <v>0</v>
      </c>
      <c r="G196">
        <v>220</v>
      </c>
      <c r="H196" s="1" t="s">
        <v>4074</v>
      </c>
      <c r="I196">
        <v>0.2</v>
      </c>
      <c r="J196">
        <v>6.11</v>
      </c>
      <c r="K196">
        <v>70</v>
      </c>
      <c r="L196">
        <v>420.4</v>
      </c>
      <c r="M196">
        <v>1</v>
      </c>
      <c r="N196">
        <v>1</v>
      </c>
      <c r="O196">
        <v>0</v>
      </c>
      <c r="P196">
        <v>14.73</v>
      </c>
      <c r="Q196">
        <v>0</v>
      </c>
      <c r="R196" s="1" t="s">
        <v>4274</v>
      </c>
      <c r="S196" s="1" t="s">
        <v>8156</v>
      </c>
      <c r="T196">
        <v>0.56999999999999995</v>
      </c>
      <c r="U196" s="1"/>
      <c r="V196">
        <v>3643.1231090000001</v>
      </c>
      <c r="W196">
        <v>154600.857666</v>
      </c>
      <c r="X196">
        <v>20.180261999999999</v>
      </c>
      <c r="Y196">
        <v>2.7947329999999999</v>
      </c>
      <c r="Z196">
        <v>64.800655000000006</v>
      </c>
      <c r="AA196">
        <v>66.457159000000004</v>
      </c>
      <c r="AB196">
        <v>0</v>
      </c>
    </row>
    <row r="197" spans="1:28" x14ac:dyDescent="0.25">
      <c r="A197" s="1" t="s">
        <v>121</v>
      </c>
      <c r="B197">
        <v>131</v>
      </c>
      <c r="C197" s="1" t="s">
        <v>4004</v>
      </c>
      <c r="D197">
        <v>5.0999999999999996</v>
      </c>
      <c r="E197">
        <v>0</v>
      </c>
      <c r="F197">
        <v>0.32</v>
      </c>
      <c r="G197">
        <v>224</v>
      </c>
      <c r="H197" s="1" t="s">
        <v>4073</v>
      </c>
      <c r="I197">
        <v>40.79</v>
      </c>
      <c r="J197">
        <v>5.6</v>
      </c>
      <c r="K197">
        <v>93</v>
      </c>
      <c r="L197">
        <v>475.89</v>
      </c>
      <c r="M197">
        <v>1</v>
      </c>
      <c r="N197">
        <v>1</v>
      </c>
      <c r="O197">
        <v>0</v>
      </c>
      <c r="P197">
        <v>22.48</v>
      </c>
      <c r="Q197">
        <v>0</v>
      </c>
      <c r="R197" s="1" t="s">
        <v>4276</v>
      </c>
      <c r="S197" s="1" t="s">
        <v>8156</v>
      </c>
      <c r="T197">
        <v>0.49</v>
      </c>
      <c r="U197" s="1"/>
      <c r="V197">
        <v>4807.5806229999998</v>
      </c>
      <c r="W197">
        <v>173423.28821999999</v>
      </c>
      <c r="X197">
        <v>25.906459999999999</v>
      </c>
      <c r="Y197">
        <v>3.1876660000000001</v>
      </c>
      <c r="Z197">
        <v>73.129873000000003</v>
      </c>
      <c r="AA197">
        <v>74.548747000000006</v>
      </c>
      <c r="AB197">
        <v>0</v>
      </c>
    </row>
    <row r="198" spans="1:28" x14ac:dyDescent="0.25">
      <c r="A198" s="1" t="s">
        <v>122</v>
      </c>
      <c r="B198">
        <v>158</v>
      </c>
      <c r="C198" s="1" t="s">
        <v>4004</v>
      </c>
      <c r="D198">
        <v>5.0999999999999996</v>
      </c>
      <c r="E198">
        <v>0</v>
      </c>
      <c r="F198">
        <v>1.18</v>
      </c>
      <c r="G198">
        <v>226</v>
      </c>
      <c r="H198" s="1" t="s">
        <v>4073</v>
      </c>
      <c r="I198">
        <v>40.79</v>
      </c>
      <c r="J198">
        <v>9.7100000000000009</v>
      </c>
      <c r="K198">
        <v>68</v>
      </c>
      <c r="L198">
        <v>475.89</v>
      </c>
      <c r="M198">
        <v>0</v>
      </c>
      <c r="N198">
        <v>0</v>
      </c>
      <c r="O198">
        <v>0</v>
      </c>
      <c r="P198">
        <v>26.11</v>
      </c>
      <c r="Q198">
        <v>0</v>
      </c>
      <c r="R198" s="1" t="s">
        <v>4277</v>
      </c>
      <c r="S198" s="1" t="s">
        <v>8156</v>
      </c>
      <c r="T198">
        <v>0.83</v>
      </c>
      <c r="U198" s="1"/>
      <c r="V198">
        <v>4087.2884869999998</v>
      </c>
      <c r="W198">
        <v>198031.135587</v>
      </c>
      <c r="X198">
        <v>23.291557999999998</v>
      </c>
      <c r="Y198">
        <v>3.8796219999999999</v>
      </c>
      <c r="Z198">
        <v>84.652801999999994</v>
      </c>
      <c r="AA198">
        <v>85.125296000000006</v>
      </c>
      <c r="AB198">
        <v>0</v>
      </c>
    </row>
    <row r="199" spans="1:28" x14ac:dyDescent="0.25">
      <c r="A199" s="1" t="s">
        <v>123</v>
      </c>
      <c r="B199">
        <v>2</v>
      </c>
      <c r="C199" s="1" t="s">
        <v>4031</v>
      </c>
      <c r="D199">
        <v>5.0999999999999996</v>
      </c>
      <c r="E199">
        <v>0</v>
      </c>
      <c r="F199">
        <v>2</v>
      </c>
      <c r="G199">
        <v>227</v>
      </c>
      <c r="H199" s="1" t="s">
        <v>4086</v>
      </c>
      <c r="I199">
        <v>0.2</v>
      </c>
      <c r="J199">
        <v>4.5199999999999996</v>
      </c>
      <c r="K199">
        <v>225</v>
      </c>
      <c r="L199">
        <v>1365.91</v>
      </c>
      <c r="M199">
        <v>87</v>
      </c>
      <c r="N199">
        <v>4</v>
      </c>
      <c r="O199">
        <v>0</v>
      </c>
      <c r="P199">
        <v>131.22</v>
      </c>
      <c r="Q199">
        <v>0</v>
      </c>
      <c r="R199" s="1" t="s">
        <v>4278</v>
      </c>
      <c r="S199" s="1" t="s">
        <v>8156</v>
      </c>
      <c r="T199">
        <v>1.07</v>
      </c>
      <c r="U199" s="1"/>
      <c r="V199">
        <v>20556.655307000001</v>
      </c>
      <c r="W199">
        <v>706679.41463000001</v>
      </c>
      <c r="X199">
        <v>110.37001600000001</v>
      </c>
      <c r="Y199">
        <v>15.08905</v>
      </c>
      <c r="Z199">
        <v>306.78069499999998</v>
      </c>
      <c r="AA199">
        <v>303.77544899999998</v>
      </c>
      <c r="AB199">
        <v>0</v>
      </c>
    </row>
    <row r="200" spans="1:28" x14ac:dyDescent="0.25">
      <c r="A200" s="1" t="s">
        <v>124</v>
      </c>
      <c r="B200">
        <v>2</v>
      </c>
      <c r="C200" s="1" t="s">
        <v>4026</v>
      </c>
      <c r="D200">
        <v>0.2</v>
      </c>
      <c r="E200">
        <v>0</v>
      </c>
      <c r="F200">
        <v>2</v>
      </c>
      <c r="G200">
        <v>228</v>
      </c>
      <c r="H200" s="1" t="s">
        <v>4090</v>
      </c>
      <c r="I200">
        <v>24.41</v>
      </c>
      <c r="J200">
        <v>11.74</v>
      </c>
      <c r="K200">
        <v>226</v>
      </c>
      <c r="L200">
        <v>1018.7</v>
      </c>
      <c r="M200">
        <v>134</v>
      </c>
      <c r="N200">
        <v>3</v>
      </c>
      <c r="O200">
        <v>0</v>
      </c>
      <c r="P200">
        <v>159.99</v>
      </c>
      <c r="Q200">
        <v>0</v>
      </c>
      <c r="R200" s="1" t="s">
        <v>4279</v>
      </c>
      <c r="S200" s="1" t="s">
        <v>8156</v>
      </c>
      <c r="T200">
        <v>1.1299999999999999</v>
      </c>
      <c r="U200" s="1"/>
      <c r="V200">
        <v>24794.058517000001</v>
      </c>
      <c r="W200">
        <v>673950.83190899994</v>
      </c>
      <c r="X200">
        <v>128.833191</v>
      </c>
      <c r="Y200">
        <v>14.997279000000001</v>
      </c>
      <c r="Z200">
        <v>295.72820100000001</v>
      </c>
      <c r="AA200">
        <v>289.71022499999998</v>
      </c>
      <c r="AB200">
        <v>0</v>
      </c>
    </row>
    <row r="201" spans="1:28" x14ac:dyDescent="0.25">
      <c r="A201" s="1" t="s">
        <v>125</v>
      </c>
      <c r="B201">
        <v>0</v>
      </c>
      <c r="C201" s="1" t="s">
        <v>4032</v>
      </c>
      <c r="D201">
        <v>5.0999999999999996</v>
      </c>
      <c r="E201">
        <v>0</v>
      </c>
      <c r="F201">
        <v>0</v>
      </c>
      <c r="G201">
        <v>228</v>
      </c>
      <c r="H201" s="1" t="s">
        <v>4113</v>
      </c>
      <c r="I201">
        <v>0.2</v>
      </c>
      <c r="J201">
        <v>9.34</v>
      </c>
      <c r="K201">
        <v>228</v>
      </c>
      <c r="L201">
        <v>1269.6500000000001</v>
      </c>
      <c r="M201">
        <v>109</v>
      </c>
      <c r="N201">
        <v>6</v>
      </c>
      <c r="O201">
        <v>0</v>
      </c>
      <c r="P201">
        <v>148.6</v>
      </c>
      <c r="Q201">
        <v>0</v>
      </c>
      <c r="R201" s="1" t="s">
        <v>4280</v>
      </c>
      <c r="S201" s="1" t="s">
        <v>8156</v>
      </c>
      <c r="T201">
        <v>1.1599999999999999</v>
      </c>
      <c r="U201" s="1"/>
      <c r="V201">
        <v>22686.298017000001</v>
      </c>
      <c r="W201">
        <v>703485.22940800001</v>
      </c>
      <c r="X201">
        <v>119.98653400000001</v>
      </c>
      <c r="Y201">
        <v>15.602717</v>
      </c>
      <c r="Z201">
        <v>308.73564800000003</v>
      </c>
      <c r="AA201">
        <v>302.40343200000001</v>
      </c>
      <c r="AB201">
        <v>0</v>
      </c>
    </row>
    <row r="202" spans="1:28" x14ac:dyDescent="0.25">
      <c r="A202" s="1" t="s">
        <v>126</v>
      </c>
      <c r="B202">
        <v>173</v>
      </c>
      <c r="C202" s="1" t="s">
        <v>4003</v>
      </c>
      <c r="D202">
        <v>5.0999999999999996</v>
      </c>
      <c r="E202">
        <v>0</v>
      </c>
      <c r="F202">
        <v>0.5</v>
      </c>
      <c r="G202">
        <v>228</v>
      </c>
      <c r="H202" s="1" t="s">
        <v>4073</v>
      </c>
      <c r="I202">
        <v>40.79</v>
      </c>
      <c r="J202">
        <v>13.8</v>
      </c>
      <c r="K202">
        <v>55</v>
      </c>
      <c r="L202">
        <v>606.14</v>
      </c>
      <c r="M202">
        <v>0</v>
      </c>
      <c r="N202">
        <v>0</v>
      </c>
      <c r="O202">
        <v>0</v>
      </c>
      <c r="P202">
        <v>19.54</v>
      </c>
      <c r="Q202">
        <v>0</v>
      </c>
      <c r="R202" s="1" t="s">
        <v>4281</v>
      </c>
      <c r="S202" s="1" t="s">
        <v>8156</v>
      </c>
      <c r="T202">
        <v>1.24</v>
      </c>
      <c r="U202" s="1"/>
      <c r="V202">
        <v>4219.3940490000005</v>
      </c>
      <c r="W202">
        <v>255136.85864799999</v>
      </c>
      <c r="X202">
        <v>25.295089000000001</v>
      </c>
      <c r="Y202">
        <v>5.3067989999999998</v>
      </c>
      <c r="Z202">
        <v>109.40864999999999</v>
      </c>
      <c r="AA202">
        <v>109.671449</v>
      </c>
      <c r="AB202">
        <v>0</v>
      </c>
    </row>
    <row r="203" spans="1:28" x14ac:dyDescent="0.25">
      <c r="A203" s="1" t="s">
        <v>127</v>
      </c>
      <c r="B203">
        <v>0</v>
      </c>
      <c r="C203" s="1" t="s">
        <v>4011</v>
      </c>
      <c r="D203">
        <v>5.0999999999999996</v>
      </c>
      <c r="E203">
        <v>0</v>
      </c>
      <c r="F203">
        <v>0</v>
      </c>
      <c r="G203">
        <v>231</v>
      </c>
      <c r="H203" s="1" t="s">
        <v>4090</v>
      </c>
      <c r="I203">
        <v>24.41</v>
      </c>
      <c r="J203">
        <v>14.98</v>
      </c>
      <c r="K203">
        <v>231</v>
      </c>
      <c r="L203">
        <v>1138.06</v>
      </c>
      <c r="M203">
        <v>124</v>
      </c>
      <c r="N203">
        <v>3</v>
      </c>
      <c r="O203">
        <v>0</v>
      </c>
      <c r="P203">
        <v>154.53</v>
      </c>
      <c r="Q203">
        <v>0</v>
      </c>
      <c r="R203" s="1" t="s">
        <v>4282</v>
      </c>
      <c r="S203" s="1" t="s">
        <v>8156</v>
      </c>
      <c r="T203">
        <v>1.1100000000000001</v>
      </c>
      <c r="U203" s="1"/>
      <c r="V203">
        <v>23990.617717000001</v>
      </c>
      <c r="W203">
        <v>685209.40260399994</v>
      </c>
      <c r="X203">
        <v>125.519362</v>
      </c>
      <c r="Y203">
        <v>15.233959</v>
      </c>
      <c r="Z203">
        <v>300.80071800000002</v>
      </c>
      <c r="AA203">
        <v>294.54889500000002</v>
      </c>
      <c r="AB203">
        <v>0</v>
      </c>
    </row>
    <row r="204" spans="1:28" x14ac:dyDescent="0.25">
      <c r="A204" s="1" t="s">
        <v>130</v>
      </c>
      <c r="B204">
        <v>60</v>
      </c>
      <c r="C204" s="1" t="s">
        <v>4024</v>
      </c>
      <c r="D204">
        <v>5.0999999999999996</v>
      </c>
      <c r="E204">
        <v>0</v>
      </c>
      <c r="F204">
        <v>0.52</v>
      </c>
      <c r="G204">
        <v>233</v>
      </c>
      <c r="H204" s="1" t="s">
        <v>4112</v>
      </c>
      <c r="I204">
        <v>110.84</v>
      </c>
      <c r="J204">
        <v>12.35</v>
      </c>
      <c r="K204">
        <v>173</v>
      </c>
      <c r="L204">
        <v>1744.16</v>
      </c>
      <c r="M204">
        <v>20</v>
      </c>
      <c r="N204">
        <v>1</v>
      </c>
      <c r="O204">
        <v>0</v>
      </c>
      <c r="P204">
        <v>44.56</v>
      </c>
      <c r="Q204">
        <v>0</v>
      </c>
      <c r="R204" s="1" t="s">
        <v>4285</v>
      </c>
      <c r="S204" s="1" t="s">
        <v>8156</v>
      </c>
      <c r="T204">
        <v>0.95</v>
      </c>
      <c r="U204" s="1"/>
      <c r="V204">
        <v>9892.6633739999997</v>
      </c>
      <c r="W204">
        <v>546204.13684000005</v>
      </c>
      <c r="X204">
        <v>57.992145999999998</v>
      </c>
      <c r="Y204">
        <v>10.618548000000001</v>
      </c>
      <c r="Z204">
        <v>229.41130799999999</v>
      </c>
      <c r="AA204">
        <v>234.789601</v>
      </c>
      <c r="AB204">
        <v>0</v>
      </c>
    </row>
    <row r="205" spans="1:28" x14ac:dyDescent="0.25">
      <c r="A205" s="1" t="s">
        <v>132</v>
      </c>
      <c r="B205">
        <v>50</v>
      </c>
      <c r="C205" s="1" t="s">
        <v>4001</v>
      </c>
      <c r="D205">
        <v>0.2</v>
      </c>
      <c r="E205">
        <v>0</v>
      </c>
      <c r="F205">
        <v>0</v>
      </c>
      <c r="G205">
        <v>237</v>
      </c>
      <c r="H205" s="1" t="s">
        <v>4085</v>
      </c>
      <c r="I205">
        <v>50.59</v>
      </c>
      <c r="J205">
        <v>6.46</v>
      </c>
      <c r="K205">
        <v>187</v>
      </c>
      <c r="L205">
        <v>796.83</v>
      </c>
      <c r="M205">
        <v>49</v>
      </c>
      <c r="N205">
        <v>5</v>
      </c>
      <c r="O205">
        <v>0</v>
      </c>
      <c r="P205">
        <v>92.14</v>
      </c>
      <c r="Q205">
        <v>0</v>
      </c>
      <c r="R205" s="1" t="s">
        <v>4287</v>
      </c>
      <c r="S205" s="1" t="s">
        <v>8156</v>
      </c>
      <c r="T205">
        <v>0.59</v>
      </c>
      <c r="U205" s="1"/>
      <c r="V205">
        <v>11749.53182</v>
      </c>
      <c r="W205">
        <v>342233.81808300002</v>
      </c>
      <c r="X205">
        <v>61.453560000000003</v>
      </c>
      <c r="Y205">
        <v>6.7356749999999996</v>
      </c>
      <c r="Z205">
        <v>146.40259399999999</v>
      </c>
      <c r="AA205">
        <v>147.11596599999999</v>
      </c>
      <c r="AB205">
        <v>0</v>
      </c>
    </row>
    <row r="206" spans="1:28" x14ac:dyDescent="0.25">
      <c r="A206" s="1" t="s">
        <v>133</v>
      </c>
      <c r="B206">
        <v>6</v>
      </c>
      <c r="C206" s="1" t="s">
        <v>4018</v>
      </c>
      <c r="D206">
        <v>5.0999999999999996</v>
      </c>
      <c r="E206">
        <v>0</v>
      </c>
      <c r="F206">
        <v>6</v>
      </c>
      <c r="G206">
        <v>238</v>
      </c>
      <c r="H206" s="1" t="s">
        <v>4095</v>
      </c>
      <c r="I206">
        <v>63.59</v>
      </c>
      <c r="J206">
        <v>10.25</v>
      </c>
      <c r="K206">
        <v>232</v>
      </c>
      <c r="L206">
        <v>1936.73</v>
      </c>
      <c r="M206">
        <v>0</v>
      </c>
      <c r="N206">
        <v>0</v>
      </c>
      <c r="O206">
        <v>0</v>
      </c>
      <c r="P206">
        <v>47.24</v>
      </c>
      <c r="Q206">
        <v>0</v>
      </c>
      <c r="R206" s="1" t="s">
        <v>4288</v>
      </c>
      <c r="S206" s="1" t="s">
        <v>8156</v>
      </c>
      <c r="T206">
        <v>0.74</v>
      </c>
      <c r="U206" s="1"/>
      <c r="V206">
        <v>10918.132729000001</v>
      </c>
      <c r="W206">
        <v>598016.07536999998</v>
      </c>
      <c r="X206">
        <v>63.712415</v>
      </c>
      <c r="Y206">
        <v>10.700995000000001</v>
      </c>
      <c r="Z206">
        <v>248.02542500000001</v>
      </c>
      <c r="AA206">
        <v>257.062521</v>
      </c>
      <c r="AB206">
        <v>0</v>
      </c>
    </row>
    <row r="207" spans="1:28" x14ac:dyDescent="0.25">
      <c r="A207" s="1" t="s">
        <v>134</v>
      </c>
      <c r="B207">
        <v>0</v>
      </c>
      <c r="C207" s="1" t="s">
        <v>4034</v>
      </c>
      <c r="D207">
        <v>5.0999999999999996</v>
      </c>
      <c r="E207">
        <v>0</v>
      </c>
      <c r="F207">
        <v>0</v>
      </c>
      <c r="G207">
        <v>239</v>
      </c>
      <c r="H207" s="1" t="s">
        <v>4115</v>
      </c>
      <c r="I207">
        <v>82</v>
      </c>
      <c r="J207">
        <v>8.41</v>
      </c>
      <c r="K207">
        <v>239</v>
      </c>
      <c r="L207">
        <v>1808.36</v>
      </c>
      <c r="M207">
        <v>0</v>
      </c>
      <c r="N207">
        <v>0</v>
      </c>
      <c r="O207">
        <v>0</v>
      </c>
      <c r="P207">
        <v>32.299999999999997</v>
      </c>
      <c r="Q207">
        <v>0</v>
      </c>
      <c r="R207" s="1" t="s">
        <v>4289</v>
      </c>
      <c r="S207" s="1" t="s">
        <v>8156</v>
      </c>
      <c r="T207">
        <v>0.62</v>
      </c>
      <c r="U207" s="1"/>
      <c r="V207">
        <v>9501.3305450000007</v>
      </c>
      <c r="W207">
        <v>479062.164674</v>
      </c>
      <c r="X207">
        <v>54.366951999999998</v>
      </c>
      <c r="Y207">
        <v>8.2598850000000006</v>
      </c>
      <c r="Z207">
        <v>197.30146400000001</v>
      </c>
      <c r="AA207">
        <v>205.93018000000001</v>
      </c>
      <c r="AB207">
        <v>0</v>
      </c>
    </row>
    <row r="208" spans="1:28" x14ac:dyDescent="0.25">
      <c r="A208" s="1" t="s">
        <v>135</v>
      </c>
      <c r="B208">
        <v>181</v>
      </c>
      <c r="C208" s="1" t="s">
        <v>4004</v>
      </c>
      <c r="D208">
        <v>5.0999999999999996</v>
      </c>
      <c r="E208">
        <v>0</v>
      </c>
      <c r="F208">
        <v>1.6</v>
      </c>
      <c r="G208">
        <v>239</v>
      </c>
      <c r="H208" s="1" t="s">
        <v>4079</v>
      </c>
      <c r="I208">
        <v>1.4</v>
      </c>
      <c r="J208">
        <v>9.94</v>
      </c>
      <c r="K208">
        <v>58</v>
      </c>
      <c r="L208">
        <v>609.39</v>
      </c>
      <c r="M208">
        <v>0</v>
      </c>
      <c r="N208">
        <v>0</v>
      </c>
      <c r="O208">
        <v>0</v>
      </c>
      <c r="P208">
        <v>8.73</v>
      </c>
      <c r="Q208">
        <v>0</v>
      </c>
      <c r="R208" s="1" t="s">
        <v>4290</v>
      </c>
      <c r="S208" s="1" t="s">
        <v>8156</v>
      </c>
      <c r="T208">
        <v>0.85</v>
      </c>
      <c r="U208" s="1"/>
      <c r="V208">
        <v>2939.637761</v>
      </c>
      <c r="W208">
        <v>189893.200392</v>
      </c>
      <c r="X208">
        <v>17.888658</v>
      </c>
      <c r="Y208">
        <v>3.5608339999999998</v>
      </c>
      <c r="Z208">
        <v>79.083650000000006</v>
      </c>
      <c r="AA208">
        <v>81.626654000000002</v>
      </c>
      <c r="AB208">
        <v>0</v>
      </c>
    </row>
    <row r="209" spans="1:28" x14ac:dyDescent="0.25">
      <c r="A209" s="1" t="s">
        <v>138</v>
      </c>
      <c r="B209">
        <v>166</v>
      </c>
      <c r="C209" s="1" t="s">
        <v>4004</v>
      </c>
      <c r="D209">
        <v>5.0999999999999996</v>
      </c>
      <c r="E209">
        <v>0</v>
      </c>
      <c r="F209">
        <v>0.4</v>
      </c>
      <c r="G209">
        <v>243</v>
      </c>
      <c r="H209" s="1" t="s">
        <v>4076</v>
      </c>
      <c r="I209">
        <v>1.4</v>
      </c>
      <c r="J209">
        <v>7.11</v>
      </c>
      <c r="K209">
        <v>77</v>
      </c>
      <c r="L209">
        <v>609.39</v>
      </c>
      <c r="M209">
        <v>0</v>
      </c>
      <c r="N209">
        <v>0</v>
      </c>
      <c r="O209">
        <v>0</v>
      </c>
      <c r="P209">
        <v>12.21</v>
      </c>
      <c r="Q209">
        <v>0</v>
      </c>
      <c r="R209" s="1" t="s">
        <v>4293</v>
      </c>
      <c r="S209" s="1" t="s">
        <v>8156</v>
      </c>
      <c r="T209">
        <v>0.63</v>
      </c>
      <c r="U209" s="1"/>
      <c r="V209">
        <v>3672.7332849999998</v>
      </c>
      <c r="W209">
        <v>186738.73983800001</v>
      </c>
      <c r="X209">
        <v>21.067547000000001</v>
      </c>
      <c r="Y209">
        <v>3.2484860000000002</v>
      </c>
      <c r="Z209">
        <v>76.907317000000006</v>
      </c>
      <c r="AA209">
        <v>80.271666999999994</v>
      </c>
      <c r="AB209">
        <v>0</v>
      </c>
    </row>
    <row r="210" spans="1:28" x14ac:dyDescent="0.25">
      <c r="A210" s="1" t="s">
        <v>140</v>
      </c>
      <c r="B210">
        <v>6</v>
      </c>
      <c r="C210" s="1" t="s">
        <v>4031</v>
      </c>
      <c r="D210">
        <v>5.0999999999999996</v>
      </c>
      <c r="E210">
        <v>0</v>
      </c>
      <c r="F210">
        <v>6</v>
      </c>
      <c r="G210">
        <v>246</v>
      </c>
      <c r="H210" s="1" t="s">
        <v>4091</v>
      </c>
      <c r="I210">
        <v>93.18</v>
      </c>
      <c r="J210">
        <v>14.72</v>
      </c>
      <c r="K210">
        <v>240</v>
      </c>
      <c r="L210">
        <v>1375.09</v>
      </c>
      <c r="M210">
        <v>72</v>
      </c>
      <c r="N210">
        <v>6</v>
      </c>
      <c r="O210">
        <v>0</v>
      </c>
      <c r="P210">
        <v>163.95</v>
      </c>
      <c r="Q210">
        <v>0</v>
      </c>
      <c r="R210" s="1" t="s">
        <v>4295</v>
      </c>
      <c r="S210" s="1" t="s">
        <v>8156</v>
      </c>
      <c r="T210">
        <v>1.31</v>
      </c>
      <c r="U210" s="1"/>
      <c r="V210">
        <v>20058.149298</v>
      </c>
      <c r="W210">
        <v>727340.50546200003</v>
      </c>
      <c r="X210">
        <v>108.697985</v>
      </c>
      <c r="Y210">
        <v>15.782365</v>
      </c>
      <c r="Z210">
        <v>318.67327499999999</v>
      </c>
      <c r="AA210">
        <v>312.655439</v>
      </c>
      <c r="AB210">
        <v>0</v>
      </c>
    </row>
    <row r="211" spans="1:28" x14ac:dyDescent="0.25">
      <c r="A211" s="1" t="s">
        <v>141</v>
      </c>
      <c r="B211">
        <v>203</v>
      </c>
      <c r="C211" s="1" t="s">
        <v>4001</v>
      </c>
      <c r="D211">
        <v>0.2</v>
      </c>
      <c r="E211">
        <v>0</v>
      </c>
      <c r="F211">
        <v>0.06</v>
      </c>
      <c r="G211">
        <v>246</v>
      </c>
      <c r="H211" s="1" t="s">
        <v>4071</v>
      </c>
      <c r="I211">
        <v>108.49</v>
      </c>
      <c r="J211">
        <v>12.07</v>
      </c>
      <c r="K211">
        <v>43</v>
      </c>
      <c r="L211">
        <v>419.77</v>
      </c>
      <c r="M211">
        <v>3</v>
      </c>
      <c r="N211">
        <v>1</v>
      </c>
      <c r="O211">
        <v>0</v>
      </c>
      <c r="P211">
        <v>11.41</v>
      </c>
      <c r="Q211">
        <v>0</v>
      </c>
      <c r="R211" s="1" t="s">
        <v>4296</v>
      </c>
      <c r="S211" s="1" t="s">
        <v>8156</v>
      </c>
      <c r="T211">
        <v>0.92</v>
      </c>
      <c r="U211" s="1"/>
      <c r="V211">
        <v>2315.2577809999998</v>
      </c>
      <c r="W211">
        <v>143072.067465</v>
      </c>
      <c r="X211">
        <v>13.943289999999999</v>
      </c>
      <c r="Y211">
        <v>2.7490139999999998</v>
      </c>
      <c r="Z211">
        <v>60.121428000000002</v>
      </c>
      <c r="AA211">
        <v>61.500301999999998</v>
      </c>
      <c r="AB211">
        <v>0</v>
      </c>
    </row>
    <row r="212" spans="1:28" x14ac:dyDescent="0.25">
      <c r="A212" s="1" t="s">
        <v>142</v>
      </c>
      <c r="B212">
        <v>36</v>
      </c>
      <c r="C212" s="1" t="s">
        <v>4020</v>
      </c>
      <c r="D212">
        <v>5.0999999999999996</v>
      </c>
      <c r="E212">
        <v>0</v>
      </c>
      <c r="F212">
        <v>0.43</v>
      </c>
      <c r="G212">
        <v>248</v>
      </c>
      <c r="H212" s="1" t="s">
        <v>4094</v>
      </c>
      <c r="I212">
        <v>120.04</v>
      </c>
      <c r="J212">
        <v>7.5</v>
      </c>
      <c r="K212">
        <v>212</v>
      </c>
      <c r="L212">
        <v>743.49</v>
      </c>
      <c r="M212">
        <v>80</v>
      </c>
      <c r="N212">
        <v>2</v>
      </c>
      <c r="O212">
        <v>0</v>
      </c>
      <c r="P212">
        <v>118.9</v>
      </c>
      <c r="Q212">
        <v>0</v>
      </c>
      <c r="R212" s="1" t="s">
        <v>4297</v>
      </c>
      <c r="S212" s="1" t="s">
        <v>8156</v>
      </c>
      <c r="T212">
        <v>0.57999999999999996</v>
      </c>
      <c r="U212" s="1"/>
      <c r="V212">
        <v>17920.891957</v>
      </c>
      <c r="W212">
        <v>438882.05708</v>
      </c>
      <c r="X212">
        <v>91.825545000000005</v>
      </c>
      <c r="Y212">
        <v>9.189228</v>
      </c>
      <c r="Z212">
        <v>190.918565</v>
      </c>
      <c r="AA212">
        <v>188.66376</v>
      </c>
      <c r="AB212">
        <v>0</v>
      </c>
    </row>
    <row r="213" spans="1:28" x14ac:dyDescent="0.25">
      <c r="A213" s="1" t="s">
        <v>143</v>
      </c>
      <c r="B213">
        <v>143</v>
      </c>
      <c r="C213" s="1" t="s">
        <v>4020</v>
      </c>
      <c r="D213">
        <v>5.0999999999999996</v>
      </c>
      <c r="E213">
        <v>0</v>
      </c>
      <c r="F213">
        <v>0.73</v>
      </c>
      <c r="G213">
        <v>248</v>
      </c>
      <c r="H213" s="1" t="s">
        <v>4117</v>
      </c>
      <c r="I213">
        <v>120.04</v>
      </c>
      <c r="J213">
        <v>11.82</v>
      </c>
      <c r="K213">
        <v>105</v>
      </c>
      <c r="L213">
        <v>743.49</v>
      </c>
      <c r="M213">
        <v>15</v>
      </c>
      <c r="N213">
        <v>1</v>
      </c>
      <c r="O213">
        <v>0</v>
      </c>
      <c r="P213">
        <v>41.3</v>
      </c>
      <c r="Q213">
        <v>0</v>
      </c>
      <c r="R213" s="1" t="s">
        <v>4298</v>
      </c>
      <c r="S213" s="1" t="s">
        <v>8156</v>
      </c>
      <c r="T213">
        <v>0.85</v>
      </c>
      <c r="U213" s="1"/>
      <c r="V213">
        <v>6417.9942389999997</v>
      </c>
      <c r="W213">
        <v>285956.29045999999</v>
      </c>
      <c r="X213">
        <v>35.987693999999998</v>
      </c>
      <c r="Y213">
        <v>5.6687099999999999</v>
      </c>
      <c r="Z213">
        <v>122.121038</v>
      </c>
      <c r="AA213">
        <v>122.921037</v>
      </c>
      <c r="AB213">
        <v>0</v>
      </c>
    </row>
    <row r="214" spans="1:28" x14ac:dyDescent="0.25">
      <c r="A214" s="1" t="s">
        <v>144</v>
      </c>
      <c r="B214">
        <v>5</v>
      </c>
      <c r="C214" s="1" t="s">
        <v>4016</v>
      </c>
      <c r="D214">
        <v>5.0999999999999996</v>
      </c>
      <c r="E214">
        <v>0</v>
      </c>
      <c r="F214">
        <v>5</v>
      </c>
      <c r="G214">
        <v>249</v>
      </c>
      <c r="H214" s="1" t="s">
        <v>4116</v>
      </c>
      <c r="I214">
        <v>87.33</v>
      </c>
      <c r="J214">
        <v>12.23</v>
      </c>
      <c r="K214">
        <v>244</v>
      </c>
      <c r="L214">
        <v>2369.54</v>
      </c>
      <c r="M214">
        <v>20</v>
      </c>
      <c r="N214">
        <v>2</v>
      </c>
      <c r="O214">
        <v>0</v>
      </c>
      <c r="P214">
        <v>62.04</v>
      </c>
      <c r="Q214">
        <v>0</v>
      </c>
      <c r="R214" s="1" t="s">
        <v>4299</v>
      </c>
      <c r="S214" s="1" t="s">
        <v>8156</v>
      </c>
      <c r="T214">
        <v>0.94</v>
      </c>
      <c r="U214" s="1"/>
      <c r="V214">
        <v>11157.648404</v>
      </c>
      <c r="W214">
        <v>655040.92214599997</v>
      </c>
      <c r="X214">
        <v>66.290074000000004</v>
      </c>
      <c r="Y214">
        <v>12.196656000000001</v>
      </c>
      <c r="Z214">
        <v>272.35574700000001</v>
      </c>
      <c r="AA214">
        <v>281.57399500000002</v>
      </c>
      <c r="AB214">
        <v>0</v>
      </c>
    </row>
    <row r="215" spans="1:28" x14ac:dyDescent="0.25">
      <c r="A215" s="1" t="s">
        <v>148</v>
      </c>
      <c r="B215">
        <v>0</v>
      </c>
      <c r="C215" s="1" t="s">
        <v>4036</v>
      </c>
      <c r="D215">
        <v>5.0999999999999996</v>
      </c>
      <c r="E215">
        <v>0</v>
      </c>
      <c r="F215">
        <v>0</v>
      </c>
      <c r="G215">
        <v>254</v>
      </c>
      <c r="H215" s="1" t="s">
        <v>4120</v>
      </c>
      <c r="I215">
        <v>34.18</v>
      </c>
      <c r="J215">
        <v>14.62</v>
      </c>
      <c r="K215">
        <v>254</v>
      </c>
      <c r="L215">
        <v>2058.39</v>
      </c>
      <c r="M215">
        <v>61</v>
      </c>
      <c r="N215">
        <v>2</v>
      </c>
      <c r="O215">
        <v>0</v>
      </c>
      <c r="P215">
        <v>122.56</v>
      </c>
      <c r="Q215">
        <v>0</v>
      </c>
      <c r="R215" s="1" t="s">
        <v>4303</v>
      </c>
      <c r="S215" s="1" t="s">
        <v>8156</v>
      </c>
      <c r="T215">
        <v>1.1399999999999999</v>
      </c>
      <c r="U215" s="1"/>
      <c r="V215">
        <v>20653.869796999999</v>
      </c>
      <c r="W215">
        <v>890107.57728700002</v>
      </c>
      <c r="X215">
        <v>115.296634</v>
      </c>
      <c r="Y215">
        <v>18.699373000000001</v>
      </c>
      <c r="Z215">
        <v>383.99957499999999</v>
      </c>
      <c r="AA215">
        <v>382.62049400000001</v>
      </c>
      <c r="AB215">
        <v>0</v>
      </c>
    </row>
    <row r="216" spans="1:28" x14ac:dyDescent="0.25">
      <c r="A216" s="1" t="s">
        <v>149</v>
      </c>
      <c r="B216">
        <v>4</v>
      </c>
      <c r="C216" s="1" t="s">
        <v>4032</v>
      </c>
      <c r="D216">
        <v>5.0999999999999996</v>
      </c>
      <c r="E216">
        <v>0</v>
      </c>
      <c r="F216">
        <v>4</v>
      </c>
      <c r="G216">
        <v>254</v>
      </c>
      <c r="H216" s="1" t="s">
        <v>4093</v>
      </c>
      <c r="I216">
        <v>2.0699999999999998</v>
      </c>
      <c r="J216">
        <v>16.190000000000001</v>
      </c>
      <c r="K216">
        <v>250</v>
      </c>
      <c r="L216">
        <v>1444.44</v>
      </c>
      <c r="M216">
        <v>85</v>
      </c>
      <c r="N216">
        <v>5</v>
      </c>
      <c r="O216">
        <v>0</v>
      </c>
      <c r="P216">
        <v>168.54</v>
      </c>
      <c r="Q216">
        <v>0</v>
      </c>
      <c r="R216" s="1" t="s">
        <v>4304</v>
      </c>
      <c r="S216" s="1" t="s">
        <v>8156</v>
      </c>
      <c r="T216">
        <v>1.28</v>
      </c>
      <c r="U216" s="1"/>
      <c r="V216">
        <v>22326.315857000001</v>
      </c>
      <c r="W216">
        <v>837987.73068100004</v>
      </c>
      <c r="X216">
        <v>121.679243</v>
      </c>
      <c r="Y216">
        <v>18.316934</v>
      </c>
      <c r="Z216">
        <v>367.27290699999998</v>
      </c>
      <c r="AA216">
        <v>360.217578</v>
      </c>
      <c r="AB216">
        <v>0</v>
      </c>
    </row>
    <row r="217" spans="1:28" x14ac:dyDescent="0.25">
      <c r="A217" s="1" t="s">
        <v>150</v>
      </c>
      <c r="B217">
        <v>195</v>
      </c>
      <c r="C217" s="1" t="s">
        <v>4004</v>
      </c>
      <c r="D217">
        <v>5.0999999999999996</v>
      </c>
      <c r="E217">
        <v>0</v>
      </c>
      <c r="F217">
        <v>1.8</v>
      </c>
      <c r="G217">
        <v>254</v>
      </c>
      <c r="H217" s="1" t="s">
        <v>4076</v>
      </c>
      <c r="I217">
        <v>1.4</v>
      </c>
      <c r="J217">
        <v>11.05</v>
      </c>
      <c r="K217">
        <v>59</v>
      </c>
      <c r="L217">
        <v>609.39</v>
      </c>
      <c r="M217">
        <v>0</v>
      </c>
      <c r="N217">
        <v>0</v>
      </c>
      <c r="O217">
        <v>0</v>
      </c>
      <c r="P217">
        <v>9.25</v>
      </c>
      <c r="Q217">
        <v>0</v>
      </c>
      <c r="R217" s="1" t="s">
        <v>4305</v>
      </c>
      <c r="S217" s="1" t="s">
        <v>8156</v>
      </c>
      <c r="T217">
        <v>0.84</v>
      </c>
      <c r="U217" s="1"/>
      <c r="V217">
        <v>2922.115581</v>
      </c>
      <c r="W217">
        <v>183631.13402699999</v>
      </c>
      <c r="X217">
        <v>17.665405</v>
      </c>
      <c r="Y217">
        <v>3.4950239999999999</v>
      </c>
      <c r="Z217">
        <v>76.974686000000005</v>
      </c>
      <c r="AA217">
        <v>78.934842000000003</v>
      </c>
      <c r="AB217">
        <v>0</v>
      </c>
    </row>
    <row r="218" spans="1:28" x14ac:dyDescent="0.25">
      <c r="A218" s="1" t="s">
        <v>151</v>
      </c>
      <c r="B218">
        <v>4</v>
      </c>
      <c r="C218" s="1" t="s">
        <v>4001</v>
      </c>
      <c r="D218">
        <v>0.2</v>
      </c>
      <c r="E218">
        <v>0</v>
      </c>
      <c r="F218">
        <v>4</v>
      </c>
      <c r="G218">
        <v>255</v>
      </c>
      <c r="H218" s="1" t="s">
        <v>4090</v>
      </c>
      <c r="I218">
        <v>24.41</v>
      </c>
      <c r="J218">
        <v>6.59</v>
      </c>
      <c r="K218">
        <v>251</v>
      </c>
      <c r="L218">
        <v>1066.78</v>
      </c>
      <c r="M218">
        <v>99</v>
      </c>
      <c r="N218">
        <v>3</v>
      </c>
      <c r="O218">
        <v>0</v>
      </c>
      <c r="P218">
        <v>128.93</v>
      </c>
      <c r="Q218">
        <v>0</v>
      </c>
      <c r="R218" s="1" t="s">
        <v>4306</v>
      </c>
      <c r="S218" s="1" t="s">
        <v>8156</v>
      </c>
      <c r="T218">
        <v>0.63</v>
      </c>
      <c r="U218" s="1"/>
      <c r="V218">
        <v>21388.987943</v>
      </c>
      <c r="W218">
        <v>567697.68726499996</v>
      </c>
      <c r="X218">
        <v>110.64191599999999</v>
      </c>
      <c r="Y218">
        <v>11.698964</v>
      </c>
      <c r="Z218">
        <v>245.395825</v>
      </c>
      <c r="AA218">
        <v>244.03697299999999</v>
      </c>
      <c r="AB218">
        <v>0</v>
      </c>
    </row>
    <row r="219" spans="1:28" x14ac:dyDescent="0.25">
      <c r="A219" s="1" t="s">
        <v>154</v>
      </c>
      <c r="B219">
        <v>100</v>
      </c>
      <c r="C219" s="1" t="s">
        <v>4016</v>
      </c>
      <c r="D219">
        <v>5.0999999999999996</v>
      </c>
      <c r="E219">
        <v>0</v>
      </c>
      <c r="F219">
        <v>0.48</v>
      </c>
      <c r="G219">
        <v>258</v>
      </c>
      <c r="H219" s="1" t="s">
        <v>4089</v>
      </c>
      <c r="I219">
        <v>182.21</v>
      </c>
      <c r="J219">
        <v>16.25</v>
      </c>
      <c r="K219">
        <v>158</v>
      </c>
      <c r="L219">
        <v>905.52</v>
      </c>
      <c r="M219">
        <v>69</v>
      </c>
      <c r="N219">
        <v>2</v>
      </c>
      <c r="O219">
        <v>0</v>
      </c>
      <c r="P219">
        <v>105.29</v>
      </c>
      <c r="Q219">
        <v>0</v>
      </c>
      <c r="R219" s="1" t="s">
        <v>4309</v>
      </c>
      <c r="S219" s="1" t="s">
        <v>8156</v>
      </c>
      <c r="T219">
        <v>1.25</v>
      </c>
      <c r="U219" s="1"/>
      <c r="V219">
        <v>14742.320613</v>
      </c>
      <c r="W219">
        <v>482642.14272800001</v>
      </c>
      <c r="X219">
        <v>78.584654</v>
      </c>
      <c r="Y219">
        <v>10.514066</v>
      </c>
      <c r="Z219">
        <v>210.33160699999999</v>
      </c>
      <c r="AA219">
        <v>207.47041300000001</v>
      </c>
      <c r="AB219">
        <v>0</v>
      </c>
    </row>
    <row r="220" spans="1:28" x14ac:dyDescent="0.25">
      <c r="A220" s="1" t="s">
        <v>155</v>
      </c>
      <c r="B220">
        <v>60</v>
      </c>
      <c r="C220" s="1" t="s">
        <v>4005</v>
      </c>
      <c r="D220">
        <v>5.0999999999999996</v>
      </c>
      <c r="E220">
        <v>0</v>
      </c>
      <c r="F220">
        <v>0.52</v>
      </c>
      <c r="G220">
        <v>259</v>
      </c>
      <c r="H220" s="1" t="s">
        <v>4075</v>
      </c>
      <c r="I220">
        <v>89.74</v>
      </c>
      <c r="J220">
        <v>10.39</v>
      </c>
      <c r="K220">
        <v>199</v>
      </c>
      <c r="L220">
        <v>698.35</v>
      </c>
      <c r="M220">
        <v>101</v>
      </c>
      <c r="N220">
        <v>2</v>
      </c>
      <c r="O220">
        <v>0</v>
      </c>
      <c r="P220">
        <v>142.24</v>
      </c>
      <c r="Q220">
        <v>0</v>
      </c>
      <c r="R220" s="1" t="s">
        <v>4310</v>
      </c>
      <c r="S220" s="1" t="s">
        <v>8156</v>
      </c>
      <c r="T220">
        <v>0.91</v>
      </c>
      <c r="U220" s="1"/>
      <c r="V220">
        <v>21134.367114000001</v>
      </c>
      <c r="W220">
        <v>532600.77827799995</v>
      </c>
      <c r="X220">
        <v>108.78754000000001</v>
      </c>
      <c r="Y220">
        <v>11.766227000000001</v>
      </c>
      <c r="Z220">
        <v>235.05693299999999</v>
      </c>
      <c r="AA220">
        <v>228.94955200000001</v>
      </c>
      <c r="AB220">
        <v>0</v>
      </c>
    </row>
    <row r="221" spans="1:28" x14ac:dyDescent="0.25">
      <c r="A221" s="1" t="s">
        <v>156</v>
      </c>
      <c r="B221">
        <v>81</v>
      </c>
      <c r="C221" s="1" t="s">
        <v>4037</v>
      </c>
      <c r="D221">
        <v>5.0999999999999996</v>
      </c>
      <c r="E221">
        <v>0</v>
      </c>
      <c r="F221">
        <v>0.77</v>
      </c>
      <c r="G221">
        <v>259</v>
      </c>
      <c r="H221" s="1" t="s">
        <v>4096</v>
      </c>
      <c r="I221">
        <v>121.36</v>
      </c>
      <c r="J221">
        <v>14.16</v>
      </c>
      <c r="K221">
        <v>178</v>
      </c>
      <c r="L221">
        <v>1417.38</v>
      </c>
      <c r="M221">
        <v>40</v>
      </c>
      <c r="N221">
        <v>3</v>
      </c>
      <c r="O221">
        <v>0</v>
      </c>
      <c r="P221">
        <v>82.6</v>
      </c>
      <c r="Q221">
        <v>0</v>
      </c>
      <c r="R221" s="1" t="s">
        <v>4311</v>
      </c>
      <c r="S221" s="1" t="s">
        <v>8156</v>
      </c>
      <c r="T221">
        <v>1.08</v>
      </c>
      <c r="U221" s="1"/>
      <c r="V221">
        <v>13348.343396</v>
      </c>
      <c r="W221">
        <v>571170.07265800005</v>
      </c>
      <c r="X221">
        <v>74.396601000000004</v>
      </c>
      <c r="Y221">
        <v>11.900232000000001</v>
      </c>
      <c r="Z221">
        <v>246.13661300000001</v>
      </c>
      <c r="AA221">
        <v>245.522626</v>
      </c>
      <c r="AB221">
        <v>0</v>
      </c>
    </row>
    <row r="222" spans="1:28" x14ac:dyDescent="0.25">
      <c r="A222" s="1" t="s">
        <v>157</v>
      </c>
      <c r="B222">
        <v>213</v>
      </c>
      <c r="C222" s="1" t="s">
        <v>4004</v>
      </c>
      <c r="D222">
        <v>5.0999999999999996</v>
      </c>
      <c r="E222">
        <v>0</v>
      </c>
      <c r="F222">
        <v>3.91</v>
      </c>
      <c r="G222">
        <v>261</v>
      </c>
      <c r="H222" s="1" t="s">
        <v>4073</v>
      </c>
      <c r="I222">
        <v>40.79</v>
      </c>
      <c r="J222">
        <v>17.72</v>
      </c>
      <c r="K222">
        <v>48</v>
      </c>
      <c r="L222">
        <v>475.89</v>
      </c>
      <c r="M222">
        <v>0</v>
      </c>
      <c r="N222">
        <v>0</v>
      </c>
      <c r="O222">
        <v>0</v>
      </c>
      <c r="P222">
        <v>22.21</v>
      </c>
      <c r="Q222">
        <v>0</v>
      </c>
      <c r="R222" s="1" t="s">
        <v>4312</v>
      </c>
      <c r="S222" s="1" t="s">
        <v>8156</v>
      </c>
      <c r="T222">
        <v>1.36</v>
      </c>
      <c r="U222" s="1"/>
      <c r="V222">
        <v>4434.2076280000001</v>
      </c>
      <c r="W222">
        <v>242929.31927899999</v>
      </c>
      <c r="X222">
        <v>26.047076000000001</v>
      </c>
      <c r="Y222">
        <v>5.2039710000000001</v>
      </c>
      <c r="Z222">
        <v>105.978499</v>
      </c>
      <c r="AA222">
        <v>104.424048</v>
      </c>
      <c r="AB222">
        <v>0</v>
      </c>
    </row>
    <row r="223" spans="1:28" x14ac:dyDescent="0.25">
      <c r="A223" s="1" t="s">
        <v>158</v>
      </c>
      <c r="B223">
        <v>72</v>
      </c>
      <c r="C223" s="1" t="s">
        <v>4020</v>
      </c>
      <c r="D223">
        <v>5.0999999999999996</v>
      </c>
      <c r="E223">
        <v>0</v>
      </c>
      <c r="F223">
        <v>0.87</v>
      </c>
      <c r="G223">
        <v>262</v>
      </c>
      <c r="H223" s="1" t="s">
        <v>4117</v>
      </c>
      <c r="I223">
        <v>120.04</v>
      </c>
      <c r="J223">
        <v>5.56</v>
      </c>
      <c r="K223">
        <v>190</v>
      </c>
      <c r="L223">
        <v>743.49</v>
      </c>
      <c r="M223">
        <v>38</v>
      </c>
      <c r="N223">
        <v>4</v>
      </c>
      <c r="O223">
        <v>0</v>
      </c>
      <c r="P223">
        <v>76.63</v>
      </c>
      <c r="Q223">
        <v>0</v>
      </c>
      <c r="R223" s="1" t="s">
        <v>4313</v>
      </c>
      <c r="S223" s="1" t="s">
        <v>8156</v>
      </c>
      <c r="T223">
        <v>0.48</v>
      </c>
      <c r="U223" s="1"/>
      <c r="V223">
        <v>11780.960685</v>
      </c>
      <c r="W223">
        <v>344294.88503399998</v>
      </c>
      <c r="X223">
        <v>61.629781999999999</v>
      </c>
      <c r="Y223">
        <v>6.7308620000000001</v>
      </c>
      <c r="Z223">
        <v>147.46954299999999</v>
      </c>
      <c r="AA223">
        <v>148.00194200000001</v>
      </c>
      <c r="AB223">
        <v>0</v>
      </c>
    </row>
    <row r="224" spans="1:28" x14ac:dyDescent="0.25">
      <c r="A224" s="1" t="s">
        <v>159</v>
      </c>
      <c r="B224">
        <v>2</v>
      </c>
      <c r="C224" s="1" t="s">
        <v>4020</v>
      </c>
      <c r="D224">
        <v>5.0999999999999996</v>
      </c>
      <c r="E224">
        <v>0</v>
      </c>
      <c r="F224">
        <v>2</v>
      </c>
      <c r="G224">
        <v>263</v>
      </c>
      <c r="H224" s="1" t="s">
        <v>4116</v>
      </c>
      <c r="I224">
        <v>87.33</v>
      </c>
      <c r="J224">
        <v>8.93</v>
      </c>
      <c r="K224">
        <v>261</v>
      </c>
      <c r="L224">
        <v>1635.43</v>
      </c>
      <c r="M224">
        <v>59</v>
      </c>
      <c r="N224">
        <v>3</v>
      </c>
      <c r="O224">
        <v>0</v>
      </c>
      <c r="P224">
        <v>107.33</v>
      </c>
      <c r="Q224">
        <v>0</v>
      </c>
      <c r="R224" s="1" t="s">
        <v>4314</v>
      </c>
      <c r="S224" s="1" t="s">
        <v>8156</v>
      </c>
      <c r="T224">
        <v>0.77</v>
      </c>
      <c r="U224" s="1"/>
      <c r="V224">
        <v>15424.295448999999</v>
      </c>
      <c r="W224">
        <v>575315.03386900004</v>
      </c>
      <c r="X224">
        <v>83.636093000000002</v>
      </c>
      <c r="Y224">
        <v>10.704330000000001</v>
      </c>
      <c r="Z224">
        <v>240.74588499999999</v>
      </c>
      <c r="AA224">
        <v>247.30791400000001</v>
      </c>
      <c r="AB224">
        <v>0</v>
      </c>
    </row>
    <row r="225" spans="1:28" x14ac:dyDescent="0.25">
      <c r="A225" s="1" t="s">
        <v>160</v>
      </c>
      <c r="B225">
        <v>2</v>
      </c>
      <c r="C225" s="1" t="s">
        <v>4037</v>
      </c>
      <c r="D225">
        <v>5.0999999999999996</v>
      </c>
      <c r="E225">
        <v>0</v>
      </c>
      <c r="F225">
        <v>2</v>
      </c>
      <c r="G225">
        <v>264</v>
      </c>
      <c r="H225" s="1" t="s">
        <v>4096</v>
      </c>
      <c r="I225">
        <v>121.36</v>
      </c>
      <c r="J225">
        <v>15.12</v>
      </c>
      <c r="K225">
        <v>262</v>
      </c>
      <c r="L225">
        <v>1417.38</v>
      </c>
      <c r="M225">
        <v>71</v>
      </c>
      <c r="N225">
        <v>6</v>
      </c>
      <c r="O225">
        <v>0</v>
      </c>
      <c r="P225">
        <v>170.24</v>
      </c>
      <c r="Q225">
        <v>0</v>
      </c>
      <c r="R225" s="1" t="s">
        <v>4315</v>
      </c>
      <c r="S225" s="1" t="s">
        <v>8156</v>
      </c>
      <c r="T225">
        <v>1.1299999999999999</v>
      </c>
      <c r="U225" s="1"/>
      <c r="V225">
        <v>18486.365301000002</v>
      </c>
      <c r="W225">
        <v>670965.76172299997</v>
      </c>
      <c r="X225">
        <v>100.054692</v>
      </c>
      <c r="Y225">
        <v>14.059754999999999</v>
      </c>
      <c r="Z225">
        <v>290.83747299999999</v>
      </c>
      <c r="AA225">
        <v>288.42285600000002</v>
      </c>
      <c r="AB225">
        <v>0</v>
      </c>
    </row>
    <row r="226" spans="1:28" x14ac:dyDescent="0.25">
      <c r="A226" s="1" t="s">
        <v>161</v>
      </c>
      <c r="B226">
        <v>54</v>
      </c>
      <c r="C226" s="1" t="s">
        <v>4017</v>
      </c>
      <c r="D226">
        <v>5.0999999999999996</v>
      </c>
      <c r="E226">
        <v>0</v>
      </c>
      <c r="F226">
        <v>0.92</v>
      </c>
      <c r="G226">
        <v>264</v>
      </c>
      <c r="H226" s="1" t="s">
        <v>4091</v>
      </c>
      <c r="I226">
        <v>93.18</v>
      </c>
      <c r="J226">
        <v>13.25</v>
      </c>
      <c r="K226">
        <v>210</v>
      </c>
      <c r="L226">
        <v>1018.45</v>
      </c>
      <c r="M226">
        <v>109</v>
      </c>
      <c r="N226">
        <v>3</v>
      </c>
      <c r="O226">
        <v>0</v>
      </c>
      <c r="P226">
        <v>147.51</v>
      </c>
      <c r="Q226">
        <v>0</v>
      </c>
      <c r="R226" s="1" t="s">
        <v>4316</v>
      </c>
      <c r="S226" s="1" t="s">
        <v>8156</v>
      </c>
      <c r="T226">
        <v>1.17</v>
      </c>
      <c r="U226" s="1"/>
      <c r="V226">
        <v>22691.951247000001</v>
      </c>
      <c r="W226">
        <v>654092.66263399995</v>
      </c>
      <c r="X226">
        <v>118.753047</v>
      </c>
      <c r="Y226">
        <v>14.473732</v>
      </c>
      <c r="Z226">
        <v>287.351539</v>
      </c>
      <c r="AA226">
        <v>281.17267500000003</v>
      </c>
      <c r="AB226">
        <v>0</v>
      </c>
    </row>
    <row r="227" spans="1:28" x14ac:dyDescent="0.25">
      <c r="A227" s="1" t="s">
        <v>162</v>
      </c>
      <c r="B227">
        <v>107</v>
      </c>
      <c r="C227" s="1" t="s">
        <v>4017</v>
      </c>
      <c r="D227">
        <v>5.0999999999999996</v>
      </c>
      <c r="E227">
        <v>0</v>
      </c>
      <c r="F227">
        <v>0.85</v>
      </c>
      <c r="G227">
        <v>265</v>
      </c>
      <c r="H227" s="1" t="s">
        <v>4091</v>
      </c>
      <c r="I227">
        <v>93.18</v>
      </c>
      <c r="J227">
        <v>14.06</v>
      </c>
      <c r="K227">
        <v>158</v>
      </c>
      <c r="L227">
        <v>1018.45</v>
      </c>
      <c r="M227">
        <v>55</v>
      </c>
      <c r="N227">
        <v>4</v>
      </c>
      <c r="O227">
        <v>0</v>
      </c>
      <c r="P227">
        <v>98.26</v>
      </c>
      <c r="Q227">
        <v>0</v>
      </c>
      <c r="R227" s="1" t="s">
        <v>4317</v>
      </c>
      <c r="S227" s="1" t="s">
        <v>8156</v>
      </c>
      <c r="T227">
        <v>1.22</v>
      </c>
      <c r="U227" s="1"/>
      <c r="V227">
        <v>14180.535951</v>
      </c>
      <c r="W227">
        <v>515556.55510300002</v>
      </c>
      <c r="X227">
        <v>76.891069000000002</v>
      </c>
      <c r="Y227">
        <v>11.209266</v>
      </c>
      <c r="Z227">
        <v>225.16306900000001</v>
      </c>
      <c r="AA227">
        <v>221.61776499999999</v>
      </c>
      <c r="AB227">
        <v>0</v>
      </c>
    </row>
    <row r="228" spans="1:28" x14ac:dyDescent="0.25">
      <c r="A228" s="1" t="s">
        <v>163</v>
      </c>
      <c r="B228">
        <v>0</v>
      </c>
      <c r="C228" s="1" t="s">
        <v>4038</v>
      </c>
      <c r="D228">
        <v>5.0999999999999996</v>
      </c>
      <c r="E228">
        <v>0</v>
      </c>
      <c r="F228">
        <v>0</v>
      </c>
      <c r="G228">
        <v>266</v>
      </c>
      <c r="H228" s="1" t="s">
        <v>4121</v>
      </c>
      <c r="I228">
        <v>14.85</v>
      </c>
      <c r="J228">
        <v>9.44</v>
      </c>
      <c r="K228">
        <v>266</v>
      </c>
      <c r="L228">
        <v>1683.59</v>
      </c>
      <c r="M228">
        <v>60</v>
      </c>
      <c r="N228">
        <v>4</v>
      </c>
      <c r="O228">
        <v>0</v>
      </c>
      <c r="P228">
        <v>102.87</v>
      </c>
      <c r="Q228">
        <v>0</v>
      </c>
      <c r="R228" s="1" t="s">
        <v>4318</v>
      </c>
      <c r="S228" s="1" t="s">
        <v>8156</v>
      </c>
      <c r="T228">
        <v>0.75</v>
      </c>
      <c r="U228" s="1"/>
      <c r="V228">
        <v>16664.147871000001</v>
      </c>
      <c r="W228">
        <v>588046.67348799994</v>
      </c>
      <c r="X228">
        <v>89.590097999999998</v>
      </c>
      <c r="Y228">
        <v>11.148203000000001</v>
      </c>
      <c r="Z228">
        <v>247.45629500000001</v>
      </c>
      <c r="AA228">
        <v>252.781251</v>
      </c>
      <c r="AB228">
        <v>0</v>
      </c>
    </row>
    <row r="229" spans="1:28" x14ac:dyDescent="0.25">
      <c r="A229" s="1" t="s">
        <v>165</v>
      </c>
      <c r="B229">
        <v>6</v>
      </c>
      <c r="C229" s="1" t="s">
        <v>4039</v>
      </c>
      <c r="D229">
        <v>5.0999999999999996</v>
      </c>
      <c r="E229">
        <v>0</v>
      </c>
      <c r="F229">
        <v>6</v>
      </c>
      <c r="G229">
        <v>267</v>
      </c>
      <c r="H229" s="1" t="s">
        <v>4076</v>
      </c>
      <c r="I229">
        <v>1.4</v>
      </c>
      <c r="J229">
        <v>11.23</v>
      </c>
      <c r="K229">
        <v>261</v>
      </c>
      <c r="L229">
        <v>1742.4</v>
      </c>
      <c r="M229">
        <v>75</v>
      </c>
      <c r="N229">
        <v>5</v>
      </c>
      <c r="O229">
        <v>0</v>
      </c>
      <c r="P229">
        <v>124.1</v>
      </c>
      <c r="Q229">
        <v>0</v>
      </c>
      <c r="R229" s="1" t="s">
        <v>4320</v>
      </c>
      <c r="S229" s="1" t="s">
        <v>8156</v>
      </c>
      <c r="T229">
        <v>0.91</v>
      </c>
      <c r="U229" s="1"/>
      <c r="V229">
        <v>19133.942052999999</v>
      </c>
      <c r="W229">
        <v>724919.96352200001</v>
      </c>
      <c r="X229">
        <v>104.32201499999999</v>
      </c>
      <c r="Y229">
        <v>14.997087000000001</v>
      </c>
      <c r="Z229">
        <v>312.52502199999998</v>
      </c>
      <c r="AA229">
        <v>311.615364</v>
      </c>
      <c r="AB229">
        <v>0</v>
      </c>
    </row>
    <row r="230" spans="1:28" x14ac:dyDescent="0.25">
      <c r="A230" s="1" t="s">
        <v>167</v>
      </c>
      <c r="B230">
        <v>6</v>
      </c>
      <c r="C230" s="1" t="s">
        <v>4040</v>
      </c>
      <c r="D230">
        <v>5.0999999999999996</v>
      </c>
      <c r="E230">
        <v>0</v>
      </c>
      <c r="F230">
        <v>6</v>
      </c>
      <c r="G230">
        <v>269</v>
      </c>
      <c r="H230" s="1" t="s">
        <v>4096</v>
      </c>
      <c r="I230">
        <v>121.36</v>
      </c>
      <c r="J230">
        <v>10.61</v>
      </c>
      <c r="K230">
        <v>263</v>
      </c>
      <c r="L230">
        <v>1561.24</v>
      </c>
      <c r="M230">
        <v>101</v>
      </c>
      <c r="N230">
        <v>2</v>
      </c>
      <c r="O230">
        <v>0</v>
      </c>
      <c r="P230">
        <v>135.66</v>
      </c>
      <c r="Q230">
        <v>0</v>
      </c>
      <c r="R230" s="1" t="s">
        <v>4322</v>
      </c>
      <c r="S230" s="1" t="s">
        <v>8156</v>
      </c>
      <c r="T230">
        <v>0.89</v>
      </c>
      <c r="U230" s="1"/>
      <c r="V230">
        <v>22575.223121999999</v>
      </c>
      <c r="W230">
        <v>705691.02189199999</v>
      </c>
      <c r="X230">
        <v>119.443613</v>
      </c>
      <c r="Y230">
        <v>14.735666</v>
      </c>
      <c r="Z230">
        <v>304.96106300000002</v>
      </c>
      <c r="AA230">
        <v>303.35276399999998</v>
      </c>
      <c r="AB230">
        <v>0</v>
      </c>
    </row>
    <row r="231" spans="1:28" x14ac:dyDescent="0.25">
      <c r="A231" s="1" t="s">
        <v>168</v>
      </c>
      <c r="B231">
        <v>0</v>
      </c>
      <c r="C231" s="1" t="s">
        <v>4039</v>
      </c>
      <c r="D231">
        <v>5.0999999999999996</v>
      </c>
      <c r="E231">
        <v>0</v>
      </c>
      <c r="F231">
        <v>0</v>
      </c>
      <c r="G231">
        <v>270</v>
      </c>
      <c r="H231" s="1" t="s">
        <v>4095</v>
      </c>
      <c r="I231">
        <v>63.59</v>
      </c>
      <c r="J231">
        <v>11.45</v>
      </c>
      <c r="K231">
        <v>270</v>
      </c>
      <c r="L231">
        <v>1610.93</v>
      </c>
      <c r="M231">
        <v>71</v>
      </c>
      <c r="N231">
        <v>4</v>
      </c>
      <c r="O231">
        <v>0</v>
      </c>
      <c r="P231">
        <v>127.71</v>
      </c>
      <c r="Q231">
        <v>0</v>
      </c>
      <c r="R231" s="1" t="s">
        <v>4323</v>
      </c>
      <c r="S231" s="1" t="s">
        <v>8156</v>
      </c>
      <c r="T231">
        <v>0.83</v>
      </c>
      <c r="U231" s="1"/>
      <c r="V231">
        <v>19184.760962</v>
      </c>
      <c r="W231">
        <v>663799.84319599997</v>
      </c>
      <c r="X231">
        <v>102.96794800000001</v>
      </c>
      <c r="Y231">
        <v>13.349983</v>
      </c>
      <c r="Z231">
        <v>284.42539900000003</v>
      </c>
      <c r="AA231">
        <v>285.34409599999998</v>
      </c>
      <c r="AB231">
        <v>0</v>
      </c>
    </row>
    <row r="232" spans="1:28" x14ac:dyDescent="0.25">
      <c r="A232" s="1" t="s">
        <v>171</v>
      </c>
      <c r="B232">
        <v>4</v>
      </c>
      <c r="C232" s="1" t="s">
        <v>4006</v>
      </c>
      <c r="D232">
        <v>5.0999999999999996</v>
      </c>
      <c r="E232">
        <v>0</v>
      </c>
      <c r="F232">
        <v>4</v>
      </c>
      <c r="G232">
        <v>273</v>
      </c>
      <c r="H232" s="1" t="s">
        <v>4125</v>
      </c>
      <c r="I232">
        <v>87.33</v>
      </c>
      <c r="J232">
        <v>10.27</v>
      </c>
      <c r="K232">
        <v>269</v>
      </c>
      <c r="L232">
        <v>2326.5700000000002</v>
      </c>
      <c r="M232">
        <v>14</v>
      </c>
      <c r="N232">
        <v>3</v>
      </c>
      <c r="O232">
        <v>0</v>
      </c>
      <c r="P232">
        <v>56.97</v>
      </c>
      <c r="Q232">
        <v>0</v>
      </c>
      <c r="R232" s="1" t="s">
        <v>4326</v>
      </c>
      <c r="S232" s="1" t="s">
        <v>8156</v>
      </c>
      <c r="T232">
        <v>0.78</v>
      </c>
      <c r="U232" s="1"/>
      <c r="V232">
        <v>11126.414452000001</v>
      </c>
      <c r="W232">
        <v>637636.30066800001</v>
      </c>
      <c r="X232">
        <v>65.567729</v>
      </c>
      <c r="Y232">
        <v>11.156297</v>
      </c>
      <c r="Z232">
        <v>261.97360099999997</v>
      </c>
      <c r="AA232">
        <v>274.093661</v>
      </c>
      <c r="AB232">
        <v>0</v>
      </c>
    </row>
    <row r="233" spans="1:28" x14ac:dyDescent="0.25">
      <c r="A233" s="1" t="s">
        <v>172</v>
      </c>
      <c r="B233">
        <v>207</v>
      </c>
      <c r="C233" s="1" t="s">
        <v>4004</v>
      </c>
      <c r="D233">
        <v>5.0999999999999996</v>
      </c>
      <c r="E233">
        <v>0</v>
      </c>
      <c r="F233">
        <v>0</v>
      </c>
      <c r="G233">
        <v>273</v>
      </c>
      <c r="H233" s="1" t="s">
        <v>4076</v>
      </c>
      <c r="I233">
        <v>1.4</v>
      </c>
      <c r="J233">
        <v>10.53</v>
      </c>
      <c r="K233">
        <v>66</v>
      </c>
      <c r="L233">
        <v>609.39</v>
      </c>
      <c r="M233">
        <v>2</v>
      </c>
      <c r="N233">
        <v>1</v>
      </c>
      <c r="O233">
        <v>0</v>
      </c>
      <c r="P233">
        <v>14.04</v>
      </c>
      <c r="Q233">
        <v>0</v>
      </c>
      <c r="R233" s="1" t="s">
        <v>4327</v>
      </c>
      <c r="S233" s="1" t="s">
        <v>8156</v>
      </c>
      <c r="T233">
        <v>0.79</v>
      </c>
      <c r="U233" s="1"/>
      <c r="V233">
        <v>3374.317959</v>
      </c>
      <c r="W233">
        <v>199259.707903</v>
      </c>
      <c r="X233">
        <v>20.085018999999999</v>
      </c>
      <c r="Y233">
        <v>3.7904309999999999</v>
      </c>
      <c r="Z233">
        <v>83.770939999999996</v>
      </c>
      <c r="AA233">
        <v>85.653019999999998</v>
      </c>
      <c r="AB233">
        <v>0</v>
      </c>
    </row>
    <row r="234" spans="1:28" x14ac:dyDescent="0.25">
      <c r="A234" s="1" t="s">
        <v>176</v>
      </c>
      <c r="B234">
        <v>100</v>
      </c>
      <c r="C234" s="1" t="s">
        <v>4001</v>
      </c>
      <c r="D234">
        <v>0.2</v>
      </c>
      <c r="E234">
        <v>0</v>
      </c>
      <c r="F234">
        <v>0</v>
      </c>
      <c r="G234">
        <v>278</v>
      </c>
      <c r="H234" s="1" t="s">
        <v>4085</v>
      </c>
      <c r="I234">
        <v>50.59</v>
      </c>
      <c r="J234">
        <v>9.33</v>
      </c>
      <c r="K234">
        <v>178</v>
      </c>
      <c r="L234">
        <v>796.83</v>
      </c>
      <c r="M234">
        <v>76</v>
      </c>
      <c r="N234">
        <v>4</v>
      </c>
      <c r="O234">
        <v>0</v>
      </c>
      <c r="P234">
        <v>110.05</v>
      </c>
      <c r="Q234">
        <v>0</v>
      </c>
      <c r="R234" s="1" t="s">
        <v>4331</v>
      </c>
      <c r="S234" s="1" t="s">
        <v>8156</v>
      </c>
      <c r="T234">
        <v>0.82</v>
      </c>
      <c r="U234" s="1"/>
      <c r="V234">
        <v>14879.052949999999</v>
      </c>
      <c r="W234">
        <v>411452.38561900001</v>
      </c>
      <c r="X234">
        <v>77.412484000000006</v>
      </c>
      <c r="Y234">
        <v>8.6377039999999994</v>
      </c>
      <c r="Z234">
        <v>178.22870800000001</v>
      </c>
      <c r="AA234">
        <v>176.87088600000001</v>
      </c>
      <c r="AB234">
        <v>0</v>
      </c>
    </row>
    <row r="235" spans="1:28" x14ac:dyDescent="0.25">
      <c r="A235" s="1" t="s">
        <v>177</v>
      </c>
      <c r="B235">
        <v>0</v>
      </c>
      <c r="C235" s="1" t="s">
        <v>4031</v>
      </c>
      <c r="D235">
        <v>5.0999999999999996</v>
      </c>
      <c r="E235">
        <v>0</v>
      </c>
      <c r="F235">
        <v>0</v>
      </c>
      <c r="G235">
        <v>280</v>
      </c>
      <c r="H235" s="1" t="s">
        <v>4127</v>
      </c>
      <c r="I235">
        <v>2.0699999999999998</v>
      </c>
      <c r="J235">
        <v>10.75</v>
      </c>
      <c r="K235">
        <v>280</v>
      </c>
      <c r="L235">
        <v>2268.7600000000002</v>
      </c>
      <c r="M235">
        <v>49</v>
      </c>
      <c r="N235">
        <v>5</v>
      </c>
      <c r="O235">
        <v>0</v>
      </c>
      <c r="P235">
        <v>93.2</v>
      </c>
      <c r="Q235">
        <v>0</v>
      </c>
      <c r="R235" s="1" t="s">
        <v>4332</v>
      </c>
      <c r="S235" s="1" t="s">
        <v>8156</v>
      </c>
      <c r="T235">
        <v>0.88</v>
      </c>
      <c r="U235" s="1"/>
      <c r="V235">
        <v>13209.369701</v>
      </c>
      <c r="W235">
        <v>671622.68147700001</v>
      </c>
      <c r="X235">
        <v>75.896061000000003</v>
      </c>
      <c r="Y235">
        <v>12.148718000000001</v>
      </c>
      <c r="Z235">
        <v>277.31180999999998</v>
      </c>
      <c r="AA235">
        <v>288.703802</v>
      </c>
      <c r="AB235">
        <v>0</v>
      </c>
    </row>
    <row r="236" spans="1:28" x14ac:dyDescent="0.25">
      <c r="A236" s="1" t="s">
        <v>178</v>
      </c>
      <c r="B236">
        <v>212</v>
      </c>
      <c r="C236" s="1" t="s">
        <v>4004</v>
      </c>
      <c r="D236">
        <v>5.0999999999999996</v>
      </c>
      <c r="E236">
        <v>0</v>
      </c>
      <c r="F236">
        <v>2</v>
      </c>
      <c r="G236">
        <v>280</v>
      </c>
      <c r="H236" s="1" t="s">
        <v>4074</v>
      </c>
      <c r="I236">
        <v>0.2</v>
      </c>
      <c r="J236">
        <v>11.77</v>
      </c>
      <c r="K236">
        <v>68</v>
      </c>
      <c r="L236">
        <v>420.4</v>
      </c>
      <c r="M236">
        <v>1</v>
      </c>
      <c r="N236">
        <v>1</v>
      </c>
      <c r="O236">
        <v>0</v>
      </c>
      <c r="P236">
        <v>34.94</v>
      </c>
      <c r="Q236">
        <v>0</v>
      </c>
      <c r="R236" s="1" t="s">
        <v>4333</v>
      </c>
      <c r="S236" s="1" t="s">
        <v>8156</v>
      </c>
      <c r="T236">
        <v>0.96</v>
      </c>
      <c r="U236" s="1"/>
      <c r="V236">
        <v>5378.7759560000004</v>
      </c>
      <c r="W236">
        <v>235375.948466</v>
      </c>
      <c r="X236">
        <v>30.072856000000002</v>
      </c>
      <c r="Y236">
        <v>4.7687559999999998</v>
      </c>
      <c r="Z236">
        <v>101.40432800000001</v>
      </c>
      <c r="AA236">
        <v>101.17849699999999</v>
      </c>
      <c r="AB236">
        <v>0</v>
      </c>
    </row>
    <row r="237" spans="1:28" x14ac:dyDescent="0.25">
      <c r="A237" s="1" t="s">
        <v>179</v>
      </c>
      <c r="B237">
        <v>221</v>
      </c>
      <c r="C237" s="1" t="s">
        <v>4004</v>
      </c>
      <c r="D237">
        <v>5.0999999999999996</v>
      </c>
      <c r="E237">
        <v>0</v>
      </c>
      <c r="F237">
        <v>0.2</v>
      </c>
      <c r="G237">
        <v>280</v>
      </c>
      <c r="H237" s="1" t="s">
        <v>4076</v>
      </c>
      <c r="I237">
        <v>1.4</v>
      </c>
      <c r="J237">
        <v>11.51</v>
      </c>
      <c r="K237">
        <v>59</v>
      </c>
      <c r="L237">
        <v>609.39</v>
      </c>
      <c r="M237">
        <v>0</v>
      </c>
      <c r="N237">
        <v>0</v>
      </c>
      <c r="O237">
        <v>0</v>
      </c>
      <c r="P237">
        <v>10.65</v>
      </c>
      <c r="Q237">
        <v>0</v>
      </c>
      <c r="R237" s="1" t="s">
        <v>4334</v>
      </c>
      <c r="S237" s="1" t="s">
        <v>8156</v>
      </c>
      <c r="T237">
        <v>0.85</v>
      </c>
      <c r="U237" s="1"/>
      <c r="V237">
        <v>3099.0595779999999</v>
      </c>
      <c r="W237">
        <v>187895.333185</v>
      </c>
      <c r="X237">
        <v>18.594878999999999</v>
      </c>
      <c r="Y237">
        <v>3.7081740000000001</v>
      </c>
      <c r="Z237">
        <v>79.588791999999998</v>
      </c>
      <c r="AA237">
        <v>80.767724999999999</v>
      </c>
      <c r="AB237">
        <v>0</v>
      </c>
    </row>
    <row r="238" spans="1:28" x14ac:dyDescent="0.25">
      <c r="A238" s="1" t="s">
        <v>180</v>
      </c>
      <c r="B238">
        <v>6</v>
      </c>
      <c r="C238" s="1" t="s">
        <v>4001</v>
      </c>
      <c r="D238">
        <v>0.2</v>
      </c>
      <c r="E238">
        <v>0</v>
      </c>
      <c r="F238">
        <v>6</v>
      </c>
      <c r="G238">
        <v>281</v>
      </c>
      <c r="H238" s="1" t="s">
        <v>4128</v>
      </c>
      <c r="I238">
        <v>116.2</v>
      </c>
      <c r="J238">
        <v>14.33</v>
      </c>
      <c r="K238">
        <v>275</v>
      </c>
      <c r="L238">
        <v>2118.0100000000002</v>
      </c>
      <c r="M238">
        <v>103</v>
      </c>
      <c r="N238">
        <v>2</v>
      </c>
      <c r="O238">
        <v>0</v>
      </c>
      <c r="P238">
        <v>132.01</v>
      </c>
      <c r="Q238">
        <v>0</v>
      </c>
      <c r="R238" s="1" t="s">
        <v>4335</v>
      </c>
      <c r="S238" s="1" t="s">
        <v>8156</v>
      </c>
      <c r="T238">
        <v>1.06</v>
      </c>
      <c r="U238" s="1"/>
      <c r="V238">
        <v>23762.949998</v>
      </c>
      <c r="W238">
        <v>839814.09862299997</v>
      </c>
      <c r="X238">
        <v>128.05494400000001</v>
      </c>
      <c r="Y238">
        <v>17.511447</v>
      </c>
      <c r="Z238">
        <v>359.73116499999998</v>
      </c>
      <c r="AA238">
        <v>361.00543099999999</v>
      </c>
      <c r="AB238">
        <v>0</v>
      </c>
    </row>
    <row r="239" spans="1:28" x14ac:dyDescent="0.25">
      <c r="A239" s="1" t="s">
        <v>181</v>
      </c>
      <c r="B239">
        <v>0</v>
      </c>
      <c r="C239" s="1" t="s">
        <v>4043</v>
      </c>
      <c r="D239">
        <v>5.0999999999999996</v>
      </c>
      <c r="E239">
        <v>0</v>
      </c>
      <c r="F239">
        <v>0</v>
      </c>
      <c r="G239">
        <v>282</v>
      </c>
      <c r="H239" s="1" t="s">
        <v>4129</v>
      </c>
      <c r="I239">
        <v>135.09</v>
      </c>
      <c r="J239">
        <v>17.87</v>
      </c>
      <c r="K239">
        <v>282</v>
      </c>
      <c r="L239">
        <v>2630.12</v>
      </c>
      <c r="M239">
        <v>104</v>
      </c>
      <c r="N239">
        <v>3</v>
      </c>
      <c r="O239">
        <v>0</v>
      </c>
      <c r="P239">
        <v>139.56</v>
      </c>
      <c r="Q239">
        <v>0</v>
      </c>
      <c r="R239" s="1" t="s">
        <v>4336</v>
      </c>
      <c r="S239" s="1" t="s">
        <v>8156</v>
      </c>
      <c r="T239">
        <v>1.35</v>
      </c>
      <c r="U239" s="1"/>
      <c r="V239">
        <v>26748.153741999999</v>
      </c>
      <c r="W239">
        <v>996640.03933699999</v>
      </c>
      <c r="X239">
        <v>145.463313</v>
      </c>
      <c r="Y239">
        <v>21.445395000000001</v>
      </c>
      <c r="Z239">
        <v>427.352689</v>
      </c>
      <c r="AA239">
        <v>428.41730000000001</v>
      </c>
      <c r="AB239">
        <v>0</v>
      </c>
    </row>
    <row r="240" spans="1:28" x14ac:dyDescent="0.25">
      <c r="A240" s="1" t="s">
        <v>182</v>
      </c>
      <c r="B240">
        <v>83</v>
      </c>
      <c r="C240" s="1" t="s">
        <v>4004</v>
      </c>
      <c r="D240">
        <v>5.0999999999999996</v>
      </c>
      <c r="E240">
        <v>0</v>
      </c>
      <c r="F240">
        <v>0.86</v>
      </c>
      <c r="G240">
        <v>282</v>
      </c>
      <c r="H240" s="1" t="s">
        <v>4096</v>
      </c>
      <c r="I240">
        <v>121.36</v>
      </c>
      <c r="J240">
        <v>8.68</v>
      </c>
      <c r="K240">
        <v>199</v>
      </c>
      <c r="L240">
        <v>1417.41</v>
      </c>
      <c r="M240">
        <v>17</v>
      </c>
      <c r="N240">
        <v>2</v>
      </c>
      <c r="O240">
        <v>0</v>
      </c>
      <c r="P240">
        <v>45.96</v>
      </c>
      <c r="Q240">
        <v>0</v>
      </c>
      <c r="R240" s="1" t="s">
        <v>4337</v>
      </c>
      <c r="S240" s="1" t="s">
        <v>8156</v>
      </c>
      <c r="T240">
        <v>0.68</v>
      </c>
      <c r="U240" s="1"/>
      <c r="V240">
        <v>9192.9826229999999</v>
      </c>
      <c r="W240">
        <v>410932.37047099997</v>
      </c>
      <c r="X240">
        <v>51.414014000000002</v>
      </c>
      <c r="Y240">
        <v>7.3189890000000002</v>
      </c>
      <c r="Z240">
        <v>170.599073</v>
      </c>
      <c r="AA240">
        <v>176.64438699999999</v>
      </c>
      <c r="AB240">
        <v>0</v>
      </c>
    </row>
    <row r="241" spans="1:28" x14ac:dyDescent="0.25">
      <c r="A241" s="1" t="s">
        <v>183</v>
      </c>
      <c r="B241">
        <v>180</v>
      </c>
      <c r="C241" s="1" t="s">
        <v>4004</v>
      </c>
      <c r="D241">
        <v>5.0999999999999996</v>
      </c>
      <c r="E241">
        <v>0</v>
      </c>
      <c r="F241">
        <v>0</v>
      </c>
      <c r="G241">
        <v>282</v>
      </c>
      <c r="H241" s="1" t="s">
        <v>4074</v>
      </c>
      <c r="I241">
        <v>0.2</v>
      </c>
      <c r="J241">
        <v>13.76</v>
      </c>
      <c r="K241">
        <v>102</v>
      </c>
      <c r="L241">
        <v>420.4</v>
      </c>
      <c r="M241">
        <v>3</v>
      </c>
      <c r="N241">
        <v>3</v>
      </c>
      <c r="O241">
        <v>0</v>
      </c>
      <c r="P241">
        <v>70.62</v>
      </c>
      <c r="Q241">
        <v>0</v>
      </c>
      <c r="R241" s="1" t="s">
        <v>4338</v>
      </c>
      <c r="S241" s="1" t="s">
        <v>8156</v>
      </c>
      <c r="T241">
        <v>1.01</v>
      </c>
      <c r="U241" s="1"/>
      <c r="V241">
        <v>7183.1926869999998</v>
      </c>
      <c r="W241">
        <v>256866.09771100001</v>
      </c>
      <c r="X241">
        <v>38.770620999999998</v>
      </c>
      <c r="Y241">
        <v>5.2909639999999998</v>
      </c>
      <c r="Z241">
        <v>111.53689</v>
      </c>
      <c r="AA241">
        <v>110.417192</v>
      </c>
      <c r="AB241">
        <v>0</v>
      </c>
    </row>
    <row r="242" spans="1:28" x14ac:dyDescent="0.25">
      <c r="A242" s="1" t="s">
        <v>184</v>
      </c>
      <c r="B242">
        <v>102</v>
      </c>
      <c r="C242" s="1" t="s">
        <v>4038</v>
      </c>
      <c r="D242">
        <v>5.0999999999999996</v>
      </c>
      <c r="E242">
        <v>0</v>
      </c>
      <c r="F242">
        <v>0.53</v>
      </c>
      <c r="G242">
        <v>283</v>
      </c>
      <c r="H242" s="1" t="s">
        <v>4130</v>
      </c>
      <c r="I242">
        <v>14.85</v>
      </c>
      <c r="J242">
        <v>16.73</v>
      </c>
      <c r="K242">
        <v>181</v>
      </c>
      <c r="L242">
        <v>1683.59</v>
      </c>
      <c r="M242">
        <v>33</v>
      </c>
      <c r="N242">
        <v>2</v>
      </c>
      <c r="O242">
        <v>0</v>
      </c>
      <c r="P242">
        <v>84.79</v>
      </c>
      <c r="Q242">
        <v>0</v>
      </c>
      <c r="R242" s="1" t="s">
        <v>4339</v>
      </c>
      <c r="S242" s="1" t="s">
        <v>8156</v>
      </c>
      <c r="T242">
        <v>1.28</v>
      </c>
      <c r="U242" s="1"/>
      <c r="V242">
        <v>14805.522247999999</v>
      </c>
      <c r="W242">
        <v>715220.98459200002</v>
      </c>
      <c r="X242">
        <v>84.468050000000005</v>
      </c>
      <c r="Y242">
        <v>15.073632999999999</v>
      </c>
      <c r="Z242">
        <v>308.04582799999997</v>
      </c>
      <c r="AA242">
        <v>307.44243</v>
      </c>
      <c r="AB242">
        <v>0</v>
      </c>
    </row>
    <row r="243" spans="1:28" x14ac:dyDescent="0.25">
      <c r="A243" s="1" t="s">
        <v>185</v>
      </c>
      <c r="B243">
        <v>14</v>
      </c>
      <c r="C243" s="1" t="s">
        <v>4004</v>
      </c>
      <c r="D243">
        <v>5.0999999999999996</v>
      </c>
      <c r="E243">
        <v>0</v>
      </c>
      <c r="F243">
        <v>14</v>
      </c>
      <c r="G243">
        <v>287</v>
      </c>
      <c r="H243" s="1" t="s">
        <v>4100</v>
      </c>
      <c r="I243">
        <v>91.57</v>
      </c>
      <c r="J243">
        <v>12.04</v>
      </c>
      <c r="K243">
        <v>273</v>
      </c>
      <c r="L243">
        <v>2205.37</v>
      </c>
      <c r="M243">
        <v>43</v>
      </c>
      <c r="N243">
        <v>5</v>
      </c>
      <c r="O243">
        <v>0</v>
      </c>
      <c r="P243">
        <v>96.67</v>
      </c>
      <c r="Q243">
        <v>0</v>
      </c>
      <c r="R243" s="1" t="s">
        <v>4340</v>
      </c>
      <c r="S243" s="1" t="s">
        <v>8156</v>
      </c>
      <c r="T243">
        <v>0.91</v>
      </c>
      <c r="U243" s="1"/>
      <c r="V243">
        <v>16535.580656999999</v>
      </c>
      <c r="W243">
        <v>754217.18140600005</v>
      </c>
      <c r="X243">
        <v>93.129163000000005</v>
      </c>
      <c r="Y243">
        <v>14.750346</v>
      </c>
      <c r="Z243">
        <v>319.29888999999997</v>
      </c>
      <c r="AA243">
        <v>324.20757200000003</v>
      </c>
      <c r="AB243">
        <v>0</v>
      </c>
    </row>
    <row r="244" spans="1:28" x14ac:dyDescent="0.25">
      <c r="A244" s="1" t="s">
        <v>190</v>
      </c>
      <c r="B244">
        <v>179</v>
      </c>
      <c r="C244" s="1" t="s">
        <v>4005</v>
      </c>
      <c r="D244">
        <v>5.0999999999999996</v>
      </c>
      <c r="E244">
        <v>0</v>
      </c>
      <c r="F244">
        <v>0.55000000000000004</v>
      </c>
      <c r="G244">
        <v>290</v>
      </c>
      <c r="H244" s="1" t="s">
        <v>4075</v>
      </c>
      <c r="I244">
        <v>89.74</v>
      </c>
      <c r="J244">
        <v>10.58</v>
      </c>
      <c r="K244">
        <v>111</v>
      </c>
      <c r="L244">
        <v>698.34</v>
      </c>
      <c r="M244">
        <v>21</v>
      </c>
      <c r="N244">
        <v>4</v>
      </c>
      <c r="O244">
        <v>0</v>
      </c>
      <c r="P244">
        <v>50.47</v>
      </c>
      <c r="Q244">
        <v>0</v>
      </c>
      <c r="R244" s="1" t="s">
        <v>4345</v>
      </c>
      <c r="S244" s="1" t="s">
        <v>8156</v>
      </c>
      <c r="T244">
        <v>0.85</v>
      </c>
      <c r="U244" s="1"/>
      <c r="V244">
        <v>6980.5457880000004</v>
      </c>
      <c r="W244">
        <v>303957.55786499998</v>
      </c>
      <c r="X244">
        <v>38.986969000000002</v>
      </c>
      <c r="Y244">
        <v>6.1216900000000001</v>
      </c>
      <c r="Z244">
        <v>130.546424</v>
      </c>
      <c r="AA244">
        <v>130.65903</v>
      </c>
      <c r="AB244">
        <v>0</v>
      </c>
    </row>
    <row r="245" spans="1:28" x14ac:dyDescent="0.25">
      <c r="A245" s="1" t="s">
        <v>193</v>
      </c>
      <c r="B245">
        <v>150</v>
      </c>
      <c r="C245" s="1" t="s">
        <v>4001</v>
      </c>
      <c r="D245">
        <v>0.2</v>
      </c>
      <c r="E245">
        <v>0</v>
      </c>
      <c r="F245">
        <v>0</v>
      </c>
      <c r="G245">
        <v>293</v>
      </c>
      <c r="H245" s="1" t="s">
        <v>4085</v>
      </c>
      <c r="I245">
        <v>50.59</v>
      </c>
      <c r="J245">
        <v>13.72</v>
      </c>
      <c r="K245">
        <v>143</v>
      </c>
      <c r="L245">
        <v>796.83</v>
      </c>
      <c r="M245">
        <v>46</v>
      </c>
      <c r="N245">
        <v>4</v>
      </c>
      <c r="O245">
        <v>0</v>
      </c>
      <c r="P245">
        <v>87.3</v>
      </c>
      <c r="Q245">
        <v>0</v>
      </c>
      <c r="R245" s="1" t="s">
        <v>4348</v>
      </c>
      <c r="S245" s="1" t="s">
        <v>8156</v>
      </c>
      <c r="T245">
        <v>1.03</v>
      </c>
      <c r="U245" s="1"/>
      <c r="V245">
        <v>10802.730489</v>
      </c>
      <c r="W245">
        <v>410327.96698700002</v>
      </c>
      <c r="X245">
        <v>58.900297999999999</v>
      </c>
      <c r="Y245">
        <v>8.4573450000000001</v>
      </c>
      <c r="Z245">
        <v>176.518281</v>
      </c>
      <c r="AA245">
        <v>176.38433699999999</v>
      </c>
      <c r="AB245">
        <v>0</v>
      </c>
    </row>
    <row r="246" spans="1:28" x14ac:dyDescent="0.25">
      <c r="A246" s="1" t="s">
        <v>196</v>
      </c>
      <c r="B246">
        <v>62</v>
      </c>
      <c r="C246" s="1" t="s">
        <v>4004</v>
      </c>
      <c r="D246">
        <v>5.0999999999999996</v>
      </c>
      <c r="E246">
        <v>0</v>
      </c>
      <c r="F246">
        <v>1.47</v>
      </c>
      <c r="G246">
        <v>294</v>
      </c>
      <c r="H246" s="1" t="s">
        <v>4108</v>
      </c>
      <c r="I246">
        <v>122.01</v>
      </c>
      <c r="J246">
        <v>9.8000000000000007</v>
      </c>
      <c r="K246">
        <v>232</v>
      </c>
      <c r="L246">
        <v>1425.91</v>
      </c>
      <c r="M246">
        <v>57</v>
      </c>
      <c r="N246">
        <v>3</v>
      </c>
      <c r="O246">
        <v>0</v>
      </c>
      <c r="P246">
        <v>102.48</v>
      </c>
      <c r="Q246">
        <v>0</v>
      </c>
      <c r="R246" s="1" t="s">
        <v>4351</v>
      </c>
      <c r="S246" s="1" t="s">
        <v>8156</v>
      </c>
      <c r="T246">
        <v>0.81</v>
      </c>
      <c r="U246" s="1"/>
      <c r="V246">
        <v>16243.032411</v>
      </c>
      <c r="W246">
        <v>569390.34476999997</v>
      </c>
      <c r="X246">
        <v>87.299674999999993</v>
      </c>
      <c r="Y246">
        <v>11.124574000000001</v>
      </c>
      <c r="Z246">
        <v>241.62588199999999</v>
      </c>
      <c r="AA246">
        <v>244.76113000000001</v>
      </c>
      <c r="AB246">
        <v>0</v>
      </c>
    </row>
    <row r="247" spans="1:28" x14ac:dyDescent="0.25">
      <c r="A247" s="1" t="s">
        <v>197</v>
      </c>
      <c r="B247">
        <v>184</v>
      </c>
      <c r="C247" s="1" t="s">
        <v>4004</v>
      </c>
      <c r="D247">
        <v>5.0999999999999996</v>
      </c>
      <c r="E247">
        <v>0</v>
      </c>
      <c r="F247">
        <v>1.05</v>
      </c>
      <c r="G247">
        <v>294</v>
      </c>
      <c r="H247" s="1" t="s">
        <v>4073</v>
      </c>
      <c r="I247">
        <v>40.79</v>
      </c>
      <c r="J247">
        <v>12.91</v>
      </c>
      <c r="K247">
        <v>110</v>
      </c>
      <c r="L247">
        <v>475.89</v>
      </c>
      <c r="M247">
        <v>1</v>
      </c>
      <c r="N247">
        <v>1</v>
      </c>
      <c r="O247">
        <v>0</v>
      </c>
      <c r="P247">
        <v>75.260000000000005</v>
      </c>
      <c r="Q247">
        <v>0</v>
      </c>
      <c r="R247" s="1" t="s">
        <v>4352</v>
      </c>
      <c r="S247" s="1" t="s">
        <v>8156</v>
      </c>
      <c r="T247">
        <v>1.02</v>
      </c>
      <c r="U247" s="1"/>
      <c r="V247">
        <v>7620.3902239999998</v>
      </c>
      <c r="W247">
        <v>280613.02081399999</v>
      </c>
      <c r="X247">
        <v>41.329940999999998</v>
      </c>
      <c r="Y247">
        <v>5.787458</v>
      </c>
      <c r="Z247">
        <v>121.911564</v>
      </c>
      <c r="AA247">
        <v>120.624905</v>
      </c>
      <c r="AB247">
        <v>0</v>
      </c>
    </row>
    <row r="248" spans="1:28" x14ac:dyDescent="0.25">
      <c r="A248" s="1" t="s">
        <v>198</v>
      </c>
      <c r="B248">
        <v>115</v>
      </c>
      <c r="C248" s="1" t="s">
        <v>4014</v>
      </c>
      <c r="D248">
        <v>5.0999999999999996</v>
      </c>
      <c r="E248">
        <v>0</v>
      </c>
      <c r="F248">
        <v>0</v>
      </c>
      <c r="G248">
        <v>295</v>
      </c>
      <c r="H248" s="1" t="s">
        <v>4087</v>
      </c>
      <c r="I248">
        <v>59.72</v>
      </c>
      <c r="J248">
        <v>11.02</v>
      </c>
      <c r="K248">
        <v>180</v>
      </c>
      <c r="L248">
        <v>1183.1099999999999</v>
      </c>
      <c r="M248">
        <v>52</v>
      </c>
      <c r="N248">
        <v>2</v>
      </c>
      <c r="O248">
        <v>0</v>
      </c>
      <c r="P248">
        <v>87.23</v>
      </c>
      <c r="Q248">
        <v>0</v>
      </c>
      <c r="R248" s="1" t="s">
        <v>4353</v>
      </c>
      <c r="S248" s="1" t="s">
        <v>8156</v>
      </c>
      <c r="T248">
        <v>0.93</v>
      </c>
      <c r="U248" s="1"/>
      <c r="V248">
        <v>13359.358818000001</v>
      </c>
      <c r="W248">
        <v>496817.25277899997</v>
      </c>
      <c r="X248">
        <v>72.568681999999995</v>
      </c>
      <c r="Y248">
        <v>10.056884999999999</v>
      </c>
      <c r="Z248">
        <v>212.61097699999999</v>
      </c>
      <c r="AA248">
        <v>213.563298</v>
      </c>
      <c r="AB248">
        <v>0</v>
      </c>
    </row>
    <row r="249" spans="1:28" x14ac:dyDescent="0.25">
      <c r="A249" s="1" t="s">
        <v>200</v>
      </c>
      <c r="B249">
        <v>235</v>
      </c>
      <c r="C249" s="1" t="s">
        <v>4004</v>
      </c>
      <c r="D249">
        <v>5.0999999999999996</v>
      </c>
      <c r="E249">
        <v>0</v>
      </c>
      <c r="F249">
        <v>0.4</v>
      </c>
      <c r="G249">
        <v>298</v>
      </c>
      <c r="H249" s="1" t="s">
        <v>4076</v>
      </c>
      <c r="I249">
        <v>1.4</v>
      </c>
      <c r="J249">
        <v>8.6999999999999993</v>
      </c>
      <c r="K249">
        <v>63</v>
      </c>
      <c r="L249">
        <v>609.39</v>
      </c>
      <c r="M249">
        <v>0</v>
      </c>
      <c r="N249">
        <v>0</v>
      </c>
      <c r="O249">
        <v>0</v>
      </c>
      <c r="P249">
        <v>9.56</v>
      </c>
      <c r="Q249">
        <v>0</v>
      </c>
      <c r="R249" s="1" t="s">
        <v>4355</v>
      </c>
      <c r="S249" s="1" t="s">
        <v>8156</v>
      </c>
      <c r="T249">
        <v>0.77</v>
      </c>
      <c r="U249" s="1"/>
      <c r="V249">
        <v>3129.942685</v>
      </c>
      <c r="W249">
        <v>190438.801614</v>
      </c>
      <c r="X249">
        <v>18.739457000000002</v>
      </c>
      <c r="Y249">
        <v>3.4723639999999998</v>
      </c>
      <c r="Z249">
        <v>78.943513999999993</v>
      </c>
      <c r="AA249">
        <v>81.861462000000003</v>
      </c>
      <c r="AB249">
        <v>0</v>
      </c>
    </row>
    <row r="250" spans="1:28" x14ac:dyDescent="0.25">
      <c r="A250" s="1" t="s">
        <v>201</v>
      </c>
      <c r="B250">
        <v>13</v>
      </c>
      <c r="C250" s="1" t="s">
        <v>4030</v>
      </c>
      <c r="D250">
        <v>5.0999999999999996</v>
      </c>
      <c r="E250">
        <v>0</v>
      </c>
      <c r="F250">
        <v>13</v>
      </c>
      <c r="G250">
        <v>303</v>
      </c>
      <c r="H250" s="1" t="s">
        <v>4139</v>
      </c>
      <c r="I250">
        <v>77.290000000000006</v>
      </c>
      <c r="J250">
        <v>9.51</v>
      </c>
      <c r="K250">
        <v>290</v>
      </c>
      <c r="L250">
        <v>2007.2</v>
      </c>
      <c r="M250">
        <v>37</v>
      </c>
      <c r="N250">
        <v>3</v>
      </c>
      <c r="O250">
        <v>0</v>
      </c>
      <c r="P250">
        <v>108.03</v>
      </c>
      <c r="Q250">
        <v>0</v>
      </c>
      <c r="R250" s="1" t="s">
        <v>4356</v>
      </c>
      <c r="S250" s="1" t="s">
        <v>8156</v>
      </c>
      <c r="T250">
        <v>0.8</v>
      </c>
      <c r="U250" s="1"/>
      <c r="V250">
        <v>15348.077971000001</v>
      </c>
      <c r="W250">
        <v>654641.91945199994</v>
      </c>
      <c r="X250">
        <v>85.239682999999999</v>
      </c>
      <c r="Y250">
        <v>12.404021999999999</v>
      </c>
      <c r="Z250">
        <v>275.90184199999999</v>
      </c>
      <c r="AA250">
        <v>281.40550200000001</v>
      </c>
      <c r="AB250">
        <v>0</v>
      </c>
    </row>
    <row r="251" spans="1:28" x14ac:dyDescent="0.25">
      <c r="A251" s="1" t="s">
        <v>202</v>
      </c>
      <c r="B251">
        <v>237</v>
      </c>
      <c r="C251" s="1" t="s">
        <v>4004</v>
      </c>
      <c r="D251">
        <v>5.0999999999999996</v>
      </c>
      <c r="E251">
        <v>0</v>
      </c>
      <c r="F251">
        <v>1.78</v>
      </c>
      <c r="G251">
        <v>313</v>
      </c>
      <c r="H251" s="1" t="s">
        <v>4073</v>
      </c>
      <c r="I251">
        <v>40.79</v>
      </c>
      <c r="J251">
        <v>17.829999999999998</v>
      </c>
      <c r="K251">
        <v>76</v>
      </c>
      <c r="L251">
        <v>475.89</v>
      </c>
      <c r="M251">
        <v>1</v>
      </c>
      <c r="N251">
        <v>1</v>
      </c>
      <c r="O251">
        <v>0</v>
      </c>
      <c r="P251">
        <v>51.03</v>
      </c>
      <c r="Q251">
        <v>0</v>
      </c>
      <c r="R251" s="1" t="s">
        <v>4357</v>
      </c>
      <c r="S251" s="1" t="s">
        <v>8156</v>
      </c>
      <c r="T251">
        <v>1.4</v>
      </c>
      <c r="U251" s="1"/>
      <c r="V251">
        <v>5914.8334759999998</v>
      </c>
      <c r="W251">
        <v>273979.53506800003</v>
      </c>
      <c r="X251">
        <v>33.499502999999997</v>
      </c>
      <c r="Y251">
        <v>5.8536710000000003</v>
      </c>
      <c r="Z251">
        <v>119.897051</v>
      </c>
      <c r="AA251">
        <v>117.771852</v>
      </c>
      <c r="AB251">
        <v>0</v>
      </c>
    </row>
    <row r="252" spans="1:28" x14ac:dyDescent="0.25">
      <c r="A252" s="1" t="s">
        <v>203</v>
      </c>
      <c r="B252">
        <v>160</v>
      </c>
      <c r="C252" s="1" t="s">
        <v>4017</v>
      </c>
      <c r="D252">
        <v>5.0999999999999996</v>
      </c>
      <c r="E252">
        <v>0</v>
      </c>
      <c r="F252">
        <v>0.77</v>
      </c>
      <c r="G252">
        <v>317</v>
      </c>
      <c r="H252" s="1" t="s">
        <v>4140</v>
      </c>
      <c r="I252">
        <v>93.18</v>
      </c>
      <c r="J252">
        <v>5.35</v>
      </c>
      <c r="K252">
        <v>157</v>
      </c>
      <c r="L252">
        <v>1018.45</v>
      </c>
      <c r="M252">
        <v>37</v>
      </c>
      <c r="N252">
        <v>1</v>
      </c>
      <c r="O252">
        <v>0</v>
      </c>
      <c r="P252">
        <v>69.47</v>
      </c>
      <c r="Q252">
        <v>0</v>
      </c>
      <c r="R252" s="1" t="s">
        <v>4358</v>
      </c>
      <c r="S252" s="1" t="s">
        <v>8156</v>
      </c>
      <c r="T252">
        <v>0.82</v>
      </c>
      <c r="U252" s="1"/>
      <c r="V252">
        <v>11654.489337999999</v>
      </c>
      <c r="W252">
        <v>435294.11385899998</v>
      </c>
      <c r="X252">
        <v>63.315004999999999</v>
      </c>
      <c r="Y252">
        <v>8.6493680000000008</v>
      </c>
      <c r="Z252">
        <v>185.72416799999999</v>
      </c>
      <c r="AA252">
        <v>187.11693700000001</v>
      </c>
      <c r="AB252">
        <v>0</v>
      </c>
    </row>
    <row r="253" spans="1:28" x14ac:dyDescent="0.25">
      <c r="A253" s="1" t="s">
        <v>204</v>
      </c>
      <c r="B253">
        <v>262</v>
      </c>
      <c r="C253" s="1" t="s">
        <v>4004</v>
      </c>
      <c r="D253">
        <v>5.0999999999999996</v>
      </c>
      <c r="E253">
        <v>0</v>
      </c>
      <c r="F253">
        <v>0.64</v>
      </c>
      <c r="G253">
        <v>317</v>
      </c>
      <c r="H253" s="1" t="s">
        <v>4073</v>
      </c>
      <c r="I253">
        <v>40.79</v>
      </c>
      <c r="J253">
        <v>15.61</v>
      </c>
      <c r="K253">
        <v>55</v>
      </c>
      <c r="L253">
        <v>475.89</v>
      </c>
      <c r="M253">
        <v>1</v>
      </c>
      <c r="N253">
        <v>1</v>
      </c>
      <c r="O253">
        <v>0</v>
      </c>
      <c r="P253">
        <v>23.6</v>
      </c>
      <c r="Q253">
        <v>0</v>
      </c>
      <c r="R253" s="1" t="s">
        <v>4359</v>
      </c>
      <c r="S253" s="1" t="s">
        <v>8156</v>
      </c>
      <c r="T253">
        <v>1.1200000000000001</v>
      </c>
      <c r="U253" s="1"/>
      <c r="V253">
        <v>4063.228924</v>
      </c>
      <c r="W253">
        <v>216819.468819</v>
      </c>
      <c r="X253">
        <v>23.719282</v>
      </c>
      <c r="Y253">
        <v>4.6067520000000002</v>
      </c>
      <c r="Z253">
        <v>94.251092999999997</v>
      </c>
      <c r="AA253">
        <v>93.200792000000007</v>
      </c>
      <c r="AB253">
        <v>0</v>
      </c>
    </row>
    <row r="254" spans="1:28" x14ac:dyDescent="0.25">
      <c r="A254" s="1" t="s">
        <v>205</v>
      </c>
      <c r="B254">
        <v>5</v>
      </c>
      <c r="C254" s="1" t="s">
        <v>4004</v>
      </c>
      <c r="D254">
        <v>5.0999999999999996</v>
      </c>
      <c r="E254">
        <v>0</v>
      </c>
      <c r="F254">
        <v>5</v>
      </c>
      <c r="G254">
        <v>319</v>
      </c>
      <c r="H254" s="1" t="s">
        <v>4122</v>
      </c>
      <c r="I254">
        <v>159.35</v>
      </c>
      <c r="J254">
        <v>6.54</v>
      </c>
      <c r="K254">
        <v>314</v>
      </c>
      <c r="L254">
        <v>2021.57</v>
      </c>
      <c r="M254">
        <v>94</v>
      </c>
      <c r="N254">
        <v>5</v>
      </c>
      <c r="O254">
        <v>0</v>
      </c>
      <c r="P254">
        <v>164.68</v>
      </c>
      <c r="Q254">
        <v>0</v>
      </c>
      <c r="R254" s="1" t="s">
        <v>4360</v>
      </c>
      <c r="S254" s="1" t="s">
        <v>8156</v>
      </c>
      <c r="T254">
        <v>0.99</v>
      </c>
      <c r="U254" s="1"/>
      <c r="V254">
        <v>24143.504166999999</v>
      </c>
      <c r="W254">
        <v>863603.99655299995</v>
      </c>
      <c r="X254">
        <v>130.362098</v>
      </c>
      <c r="Y254">
        <v>17.772780999999998</v>
      </c>
      <c r="Z254">
        <v>371.501575</v>
      </c>
      <c r="AA254">
        <v>371.23164300000002</v>
      </c>
      <c r="AB254">
        <v>0</v>
      </c>
    </row>
    <row r="255" spans="1:28" x14ac:dyDescent="0.25">
      <c r="A255" s="1" t="s">
        <v>206</v>
      </c>
      <c r="B255">
        <v>167</v>
      </c>
      <c r="C255" s="1" t="s">
        <v>4016</v>
      </c>
      <c r="D255">
        <v>5.0999999999999996</v>
      </c>
      <c r="E255">
        <v>0</v>
      </c>
      <c r="F255">
        <v>1.1399999999999999</v>
      </c>
      <c r="G255">
        <v>319</v>
      </c>
      <c r="H255" s="1" t="s">
        <v>4089</v>
      </c>
      <c r="I255">
        <v>182.21</v>
      </c>
      <c r="J255">
        <v>9.75</v>
      </c>
      <c r="K255">
        <v>152</v>
      </c>
      <c r="L255">
        <v>905.52</v>
      </c>
      <c r="M255">
        <v>50</v>
      </c>
      <c r="N255">
        <v>2</v>
      </c>
      <c r="O255">
        <v>0</v>
      </c>
      <c r="P255">
        <v>74.430000000000007</v>
      </c>
      <c r="Q255">
        <v>0</v>
      </c>
      <c r="R255" s="1" t="s">
        <v>4361</v>
      </c>
      <c r="S255" s="1" t="s">
        <v>8156</v>
      </c>
      <c r="T255">
        <v>0.85</v>
      </c>
      <c r="U255" s="1"/>
      <c r="V255">
        <v>11372.458645999999</v>
      </c>
      <c r="W255">
        <v>372293.353267</v>
      </c>
      <c r="X255">
        <v>60.567126999999999</v>
      </c>
      <c r="Y255">
        <v>7.704993</v>
      </c>
      <c r="Z255">
        <v>160.63441599999999</v>
      </c>
      <c r="AA255">
        <v>160.035979</v>
      </c>
      <c r="AB255">
        <v>0</v>
      </c>
    </row>
    <row r="256" spans="1:28" x14ac:dyDescent="0.25">
      <c r="A256" s="1" t="s">
        <v>207</v>
      </c>
      <c r="B256">
        <v>200</v>
      </c>
      <c r="C256" s="1" t="s">
        <v>4016</v>
      </c>
      <c r="D256">
        <v>5.0999999999999996</v>
      </c>
      <c r="E256">
        <v>0</v>
      </c>
      <c r="F256">
        <v>0.96</v>
      </c>
      <c r="G256">
        <v>319</v>
      </c>
      <c r="H256" s="1" t="s">
        <v>4092</v>
      </c>
      <c r="I256">
        <v>182.21</v>
      </c>
      <c r="J256">
        <v>8.6300000000000008</v>
      </c>
      <c r="K256">
        <v>119</v>
      </c>
      <c r="L256">
        <v>905.52</v>
      </c>
      <c r="M256">
        <v>30</v>
      </c>
      <c r="N256">
        <v>2</v>
      </c>
      <c r="O256">
        <v>0</v>
      </c>
      <c r="P256">
        <v>68.34</v>
      </c>
      <c r="Q256">
        <v>0</v>
      </c>
      <c r="R256" s="1" t="s">
        <v>4362</v>
      </c>
      <c r="S256" s="1" t="s">
        <v>8156</v>
      </c>
      <c r="T256">
        <v>1.29</v>
      </c>
      <c r="U256" s="1"/>
      <c r="V256">
        <v>9535.5100330000005</v>
      </c>
      <c r="W256">
        <v>409503.239642</v>
      </c>
      <c r="X256">
        <v>53.230483999999997</v>
      </c>
      <c r="Y256">
        <v>8.7939609999999995</v>
      </c>
      <c r="Z256">
        <v>178.36319700000001</v>
      </c>
      <c r="AA256">
        <v>176.028223</v>
      </c>
      <c r="AB256">
        <v>0</v>
      </c>
    </row>
    <row r="257" spans="1:28" x14ac:dyDescent="0.25">
      <c r="A257" s="1" t="s">
        <v>208</v>
      </c>
      <c r="B257">
        <v>1</v>
      </c>
      <c r="C257" s="1" t="s">
        <v>4048</v>
      </c>
      <c r="D257">
        <v>5.0999999999999996</v>
      </c>
      <c r="E257">
        <v>0</v>
      </c>
      <c r="F257">
        <v>1</v>
      </c>
      <c r="G257">
        <v>320</v>
      </c>
      <c r="H257" s="1" t="s">
        <v>4141</v>
      </c>
      <c r="I257">
        <v>72.8</v>
      </c>
      <c r="J257">
        <v>16.59</v>
      </c>
      <c r="K257">
        <v>319</v>
      </c>
      <c r="L257">
        <v>1954.68</v>
      </c>
      <c r="M257">
        <v>124</v>
      </c>
      <c r="N257">
        <v>5</v>
      </c>
      <c r="O257">
        <v>0</v>
      </c>
      <c r="P257">
        <v>211.53</v>
      </c>
      <c r="Q257">
        <v>0</v>
      </c>
      <c r="R257" s="1" t="s">
        <v>4363</v>
      </c>
      <c r="S257" s="1" t="s">
        <v>8156</v>
      </c>
      <c r="T257">
        <v>1.33</v>
      </c>
      <c r="U257" s="1"/>
      <c r="V257">
        <v>27759.515124000001</v>
      </c>
      <c r="W257">
        <v>962531.38974200003</v>
      </c>
      <c r="X257">
        <v>149.26591199999999</v>
      </c>
      <c r="Y257">
        <v>20.723998999999999</v>
      </c>
      <c r="Z257">
        <v>416.62756899999999</v>
      </c>
      <c r="AA257">
        <v>413.75655499999999</v>
      </c>
      <c r="AB257">
        <v>0</v>
      </c>
    </row>
    <row r="258" spans="1:28" x14ac:dyDescent="0.25">
      <c r="A258" s="1" t="s">
        <v>209</v>
      </c>
      <c r="B258">
        <v>173</v>
      </c>
      <c r="C258" s="1" t="s">
        <v>4018</v>
      </c>
      <c r="D258">
        <v>5.0999999999999996</v>
      </c>
      <c r="E258">
        <v>0</v>
      </c>
      <c r="F258">
        <v>0.5</v>
      </c>
      <c r="G258">
        <v>320</v>
      </c>
      <c r="H258" s="1" t="s">
        <v>4089</v>
      </c>
      <c r="I258">
        <v>182.21</v>
      </c>
      <c r="J258">
        <v>9.2200000000000006</v>
      </c>
      <c r="K258">
        <v>147</v>
      </c>
      <c r="L258">
        <v>1351.38</v>
      </c>
      <c r="M258">
        <v>31</v>
      </c>
      <c r="N258">
        <v>2</v>
      </c>
      <c r="O258">
        <v>0</v>
      </c>
      <c r="P258">
        <v>76.290000000000006</v>
      </c>
      <c r="Q258">
        <v>0</v>
      </c>
      <c r="R258" s="1" t="s">
        <v>4364</v>
      </c>
      <c r="S258" s="1" t="s">
        <v>8156</v>
      </c>
      <c r="T258">
        <v>1.39</v>
      </c>
      <c r="U258" s="1"/>
      <c r="V258">
        <v>10625.243888999999</v>
      </c>
      <c r="W258">
        <v>498613.74373799999</v>
      </c>
      <c r="X258">
        <v>60.336364000000003</v>
      </c>
      <c r="Y258">
        <v>10.532537</v>
      </c>
      <c r="Z258">
        <v>214.78278499999999</v>
      </c>
      <c r="AA258">
        <v>214.33263700000001</v>
      </c>
      <c r="AB258">
        <v>0</v>
      </c>
    </row>
    <row r="259" spans="1:28" x14ac:dyDescent="0.25">
      <c r="A259" s="1" t="s">
        <v>210</v>
      </c>
      <c r="B259">
        <v>189</v>
      </c>
      <c r="C259" s="1" t="s">
        <v>4002</v>
      </c>
      <c r="D259">
        <v>5.0999999999999996</v>
      </c>
      <c r="E259">
        <v>0</v>
      </c>
      <c r="F259">
        <v>0.82</v>
      </c>
      <c r="G259">
        <v>320</v>
      </c>
      <c r="H259" s="1" t="s">
        <v>4072</v>
      </c>
      <c r="I259">
        <v>31.58</v>
      </c>
      <c r="J259">
        <v>14.35</v>
      </c>
      <c r="K259">
        <v>131</v>
      </c>
      <c r="L259">
        <v>367.23</v>
      </c>
      <c r="M259">
        <v>99</v>
      </c>
      <c r="N259">
        <v>1</v>
      </c>
      <c r="O259">
        <v>0</v>
      </c>
      <c r="P259">
        <v>106.19</v>
      </c>
      <c r="Q259">
        <v>0</v>
      </c>
      <c r="R259" s="1" t="s">
        <v>4365</v>
      </c>
      <c r="S259" s="1" t="s">
        <v>8156</v>
      </c>
      <c r="T259">
        <v>1.08</v>
      </c>
      <c r="U259" s="1"/>
      <c r="V259">
        <v>17693.743205999999</v>
      </c>
      <c r="W259">
        <v>374893.42426499998</v>
      </c>
      <c r="X259">
        <v>89.385907000000003</v>
      </c>
      <c r="Y259">
        <v>8.729635</v>
      </c>
      <c r="Z259">
        <v>167.333932</v>
      </c>
      <c r="AA259">
        <v>161.15758299999999</v>
      </c>
      <c r="AB259">
        <v>0</v>
      </c>
    </row>
    <row r="260" spans="1:28" x14ac:dyDescent="0.25">
      <c r="A260" s="1" t="s">
        <v>212</v>
      </c>
      <c r="B260">
        <v>241</v>
      </c>
      <c r="C260" s="1" t="s">
        <v>4004</v>
      </c>
      <c r="D260">
        <v>5.0999999999999996</v>
      </c>
      <c r="E260">
        <v>0</v>
      </c>
      <c r="F260">
        <v>1</v>
      </c>
      <c r="G260">
        <v>323</v>
      </c>
      <c r="H260" s="1" t="s">
        <v>4074</v>
      </c>
      <c r="I260">
        <v>0.2</v>
      </c>
      <c r="J260">
        <v>8.4600000000000009</v>
      </c>
      <c r="K260">
        <v>82</v>
      </c>
      <c r="L260">
        <v>420.4</v>
      </c>
      <c r="M260">
        <v>0</v>
      </c>
      <c r="N260">
        <v>0</v>
      </c>
      <c r="O260">
        <v>0</v>
      </c>
      <c r="P260">
        <v>46.76</v>
      </c>
      <c r="Q260">
        <v>0</v>
      </c>
      <c r="R260" s="1" t="s">
        <v>4367</v>
      </c>
      <c r="S260" s="1" t="s">
        <v>8156</v>
      </c>
      <c r="T260">
        <v>0.89</v>
      </c>
      <c r="U260" s="1"/>
      <c r="V260">
        <v>5661.7572899999996</v>
      </c>
      <c r="W260">
        <v>211689.46441799999</v>
      </c>
      <c r="X260">
        <v>30.747163</v>
      </c>
      <c r="Y260">
        <v>4.1793209999999998</v>
      </c>
      <c r="Z260">
        <v>90.909329999999997</v>
      </c>
      <c r="AA260">
        <v>90.997474999999994</v>
      </c>
      <c r="AB260">
        <v>0</v>
      </c>
    </row>
    <row r="261" spans="1:28" x14ac:dyDescent="0.25">
      <c r="A261" s="1" t="s">
        <v>214</v>
      </c>
      <c r="B261">
        <v>169</v>
      </c>
      <c r="C261" s="1" t="s">
        <v>4004</v>
      </c>
      <c r="D261">
        <v>5.0999999999999996</v>
      </c>
      <c r="E261">
        <v>0</v>
      </c>
      <c r="F261">
        <v>0.71</v>
      </c>
      <c r="G261">
        <v>326</v>
      </c>
      <c r="H261" s="1" t="s">
        <v>4110</v>
      </c>
      <c r="I261">
        <v>0.2</v>
      </c>
      <c r="J261">
        <v>4.5</v>
      </c>
      <c r="K261">
        <v>157</v>
      </c>
      <c r="L261">
        <v>1312.65</v>
      </c>
      <c r="M261">
        <v>28</v>
      </c>
      <c r="N261">
        <v>2</v>
      </c>
      <c r="O261">
        <v>0</v>
      </c>
      <c r="P261">
        <v>75.930000000000007</v>
      </c>
      <c r="Q261">
        <v>0</v>
      </c>
      <c r="R261" s="1" t="s">
        <v>4369</v>
      </c>
      <c r="S261" s="1" t="s">
        <v>8156</v>
      </c>
      <c r="T261">
        <v>1.1599999999999999</v>
      </c>
      <c r="U261" s="1"/>
      <c r="V261">
        <v>11626.222902</v>
      </c>
      <c r="W261">
        <v>519563.53438099998</v>
      </c>
      <c r="X261">
        <v>65.245761999999999</v>
      </c>
      <c r="Y261">
        <v>10.812927</v>
      </c>
      <c r="Z261">
        <v>223.71153200000001</v>
      </c>
      <c r="AA261">
        <v>223.33865800000001</v>
      </c>
      <c r="AB261">
        <v>0</v>
      </c>
    </row>
    <row r="262" spans="1:28" x14ac:dyDescent="0.25">
      <c r="A262" s="1" t="s">
        <v>215</v>
      </c>
      <c r="B262">
        <v>244</v>
      </c>
      <c r="C262" s="1" t="s">
        <v>4001</v>
      </c>
      <c r="D262">
        <v>0.2</v>
      </c>
      <c r="E262">
        <v>0</v>
      </c>
      <c r="F262">
        <v>0.47</v>
      </c>
      <c r="G262">
        <v>328</v>
      </c>
      <c r="H262" s="1" t="s">
        <v>4071</v>
      </c>
      <c r="I262">
        <v>108.49</v>
      </c>
      <c r="J262">
        <v>16.36</v>
      </c>
      <c r="K262">
        <v>84</v>
      </c>
      <c r="L262">
        <v>419.77</v>
      </c>
      <c r="M262">
        <v>38</v>
      </c>
      <c r="N262">
        <v>6</v>
      </c>
      <c r="O262">
        <v>0</v>
      </c>
      <c r="P262">
        <v>58.62</v>
      </c>
      <c r="Q262">
        <v>0</v>
      </c>
      <c r="R262" s="1" t="s">
        <v>4370</v>
      </c>
      <c r="S262" s="1" t="s">
        <v>8156</v>
      </c>
      <c r="T262">
        <v>1.19</v>
      </c>
      <c r="U262" s="1"/>
      <c r="V262">
        <v>9028.6454909999993</v>
      </c>
      <c r="W262">
        <v>299893.11652699998</v>
      </c>
      <c r="X262">
        <v>48.265037</v>
      </c>
      <c r="Y262">
        <v>6.6844150000000004</v>
      </c>
      <c r="Z262">
        <v>132.15867700000001</v>
      </c>
      <c r="AA262">
        <v>128.91281900000001</v>
      </c>
      <c r="AB262">
        <v>0</v>
      </c>
    </row>
    <row r="263" spans="1:28" x14ac:dyDescent="0.25">
      <c r="A263" s="1" t="s">
        <v>216</v>
      </c>
      <c r="B263">
        <v>200</v>
      </c>
      <c r="C263" s="1" t="s">
        <v>4001</v>
      </c>
      <c r="D263">
        <v>0.2</v>
      </c>
      <c r="E263">
        <v>0</v>
      </c>
      <c r="F263">
        <v>0</v>
      </c>
      <c r="G263">
        <v>329</v>
      </c>
      <c r="H263" s="1" t="s">
        <v>4085</v>
      </c>
      <c r="I263">
        <v>50.59</v>
      </c>
      <c r="J263">
        <v>6.01</v>
      </c>
      <c r="K263">
        <v>129</v>
      </c>
      <c r="L263">
        <v>796.83</v>
      </c>
      <c r="M263">
        <v>1</v>
      </c>
      <c r="N263">
        <v>1</v>
      </c>
      <c r="O263">
        <v>0</v>
      </c>
      <c r="P263">
        <v>30.54</v>
      </c>
      <c r="Q263">
        <v>0</v>
      </c>
      <c r="R263" s="1" t="s">
        <v>4371</v>
      </c>
      <c r="S263" s="1" t="s">
        <v>8156</v>
      </c>
      <c r="T263">
        <v>0.56999999999999995</v>
      </c>
      <c r="U263" s="1"/>
      <c r="V263">
        <v>6396.679572</v>
      </c>
      <c r="W263">
        <v>267551.02563599998</v>
      </c>
      <c r="X263">
        <v>35.345616</v>
      </c>
      <c r="Y263">
        <v>4.8596769999999996</v>
      </c>
      <c r="Z263">
        <v>112.186611</v>
      </c>
      <c r="AA263">
        <v>115.010289</v>
      </c>
      <c r="AB263">
        <v>0</v>
      </c>
    </row>
    <row r="264" spans="1:28" x14ac:dyDescent="0.25">
      <c r="A264" s="1" t="s">
        <v>217</v>
      </c>
      <c r="B264">
        <v>15</v>
      </c>
      <c r="C264" s="1" t="s">
        <v>4004</v>
      </c>
      <c r="D264">
        <v>5.0999999999999996</v>
      </c>
      <c r="E264">
        <v>0</v>
      </c>
      <c r="F264">
        <v>15</v>
      </c>
      <c r="G264">
        <v>330</v>
      </c>
      <c r="H264" s="1" t="s">
        <v>4104</v>
      </c>
      <c r="I264">
        <v>0.2</v>
      </c>
      <c r="J264">
        <v>10.83</v>
      </c>
      <c r="K264">
        <v>315</v>
      </c>
      <c r="L264">
        <v>1913.75</v>
      </c>
      <c r="M264">
        <v>110</v>
      </c>
      <c r="N264">
        <v>3</v>
      </c>
      <c r="O264">
        <v>0</v>
      </c>
      <c r="P264">
        <v>158.49</v>
      </c>
      <c r="Q264">
        <v>0</v>
      </c>
      <c r="R264" s="1" t="s">
        <v>4372</v>
      </c>
      <c r="S264" s="1" t="s">
        <v>8156</v>
      </c>
      <c r="T264">
        <v>0.88</v>
      </c>
      <c r="U264" s="1"/>
      <c r="V264">
        <v>25964.274465999999</v>
      </c>
      <c r="W264">
        <v>870273.78404000006</v>
      </c>
      <c r="X264">
        <v>138.742062</v>
      </c>
      <c r="Y264">
        <v>17.794808</v>
      </c>
      <c r="Z264">
        <v>373.689953</v>
      </c>
      <c r="AA264">
        <v>374.10030899999998</v>
      </c>
      <c r="AB264">
        <v>0</v>
      </c>
    </row>
    <row r="265" spans="1:28" x14ac:dyDescent="0.25">
      <c r="A265" s="1" t="s">
        <v>218</v>
      </c>
      <c r="B265">
        <v>178</v>
      </c>
      <c r="C265" s="1" t="s">
        <v>4020</v>
      </c>
      <c r="D265">
        <v>5.0999999999999996</v>
      </c>
      <c r="E265">
        <v>0</v>
      </c>
      <c r="F265">
        <v>0.17</v>
      </c>
      <c r="G265">
        <v>331</v>
      </c>
      <c r="H265" s="1" t="s">
        <v>4094</v>
      </c>
      <c r="I265">
        <v>120.04</v>
      </c>
      <c r="J265">
        <v>12.56</v>
      </c>
      <c r="K265">
        <v>153</v>
      </c>
      <c r="L265">
        <v>743.49</v>
      </c>
      <c r="M265">
        <v>80</v>
      </c>
      <c r="N265">
        <v>3</v>
      </c>
      <c r="O265">
        <v>0</v>
      </c>
      <c r="P265">
        <v>102.75</v>
      </c>
      <c r="Q265">
        <v>0</v>
      </c>
      <c r="R265" s="1" t="s">
        <v>4373</v>
      </c>
      <c r="S265" s="1" t="s">
        <v>8156</v>
      </c>
      <c r="T265">
        <v>1.08</v>
      </c>
      <c r="U265" s="1"/>
      <c r="V265">
        <v>16356.228133000001</v>
      </c>
      <c r="W265">
        <v>467216.47016700002</v>
      </c>
      <c r="X265">
        <v>85.577572000000004</v>
      </c>
      <c r="Y265">
        <v>10.341011</v>
      </c>
      <c r="Z265">
        <v>205.15135100000001</v>
      </c>
      <c r="AA265">
        <v>200.840968</v>
      </c>
      <c r="AB265">
        <v>0</v>
      </c>
    </row>
    <row r="266" spans="1:28" x14ac:dyDescent="0.25">
      <c r="A266" s="1" t="s">
        <v>222</v>
      </c>
      <c r="B266">
        <v>107</v>
      </c>
      <c r="C266" s="1" t="s">
        <v>4020</v>
      </c>
      <c r="D266">
        <v>5.0999999999999996</v>
      </c>
      <c r="E266">
        <v>0</v>
      </c>
      <c r="F266">
        <v>0.3</v>
      </c>
      <c r="G266">
        <v>332</v>
      </c>
      <c r="H266" s="1" t="s">
        <v>4117</v>
      </c>
      <c r="I266">
        <v>120.04</v>
      </c>
      <c r="J266">
        <v>12.86</v>
      </c>
      <c r="K266">
        <v>225</v>
      </c>
      <c r="L266">
        <v>743.49</v>
      </c>
      <c r="M266">
        <v>114</v>
      </c>
      <c r="N266">
        <v>4</v>
      </c>
      <c r="O266">
        <v>0</v>
      </c>
      <c r="P266">
        <v>177.3</v>
      </c>
      <c r="Q266">
        <v>0</v>
      </c>
      <c r="R266" s="1" t="s">
        <v>4377</v>
      </c>
      <c r="S266" s="1" t="s">
        <v>8156</v>
      </c>
      <c r="T266">
        <v>1.1399999999999999</v>
      </c>
      <c r="U266" s="1"/>
      <c r="V266">
        <v>22925.105505</v>
      </c>
      <c r="W266">
        <v>581205.61540899996</v>
      </c>
      <c r="X266">
        <v>118.151892</v>
      </c>
      <c r="Y266">
        <v>13.117182</v>
      </c>
      <c r="Z266">
        <v>257.834474</v>
      </c>
      <c r="AA266">
        <v>249.842861</v>
      </c>
      <c r="AB266">
        <v>0</v>
      </c>
    </row>
    <row r="267" spans="1:28" x14ac:dyDescent="0.25">
      <c r="A267" s="1" t="s">
        <v>224</v>
      </c>
      <c r="B267">
        <v>221</v>
      </c>
      <c r="C267" s="1" t="s">
        <v>4002</v>
      </c>
      <c r="D267">
        <v>5.0999999999999996</v>
      </c>
      <c r="E267">
        <v>0</v>
      </c>
      <c r="F267">
        <v>1.46</v>
      </c>
      <c r="G267">
        <v>333</v>
      </c>
      <c r="H267" s="1" t="s">
        <v>4072</v>
      </c>
      <c r="I267">
        <v>31.58</v>
      </c>
      <c r="J267">
        <v>8.8800000000000008</v>
      </c>
      <c r="K267">
        <v>112</v>
      </c>
      <c r="L267">
        <v>367.23</v>
      </c>
      <c r="M267">
        <v>68</v>
      </c>
      <c r="N267">
        <v>2</v>
      </c>
      <c r="O267">
        <v>0</v>
      </c>
      <c r="P267">
        <v>77.16</v>
      </c>
      <c r="Q267">
        <v>0</v>
      </c>
      <c r="R267" s="1" t="s">
        <v>4379</v>
      </c>
      <c r="S267" s="1" t="s">
        <v>8156</v>
      </c>
      <c r="T267">
        <v>0.77</v>
      </c>
      <c r="U267" s="1"/>
      <c r="V267">
        <v>12643.132759</v>
      </c>
      <c r="W267">
        <v>284040.56000699999</v>
      </c>
      <c r="X267">
        <v>64.240159000000006</v>
      </c>
      <c r="Y267">
        <v>6.3444430000000001</v>
      </c>
      <c r="Z267">
        <v>125.53892500000001</v>
      </c>
      <c r="AA267">
        <v>122.101854</v>
      </c>
      <c r="AB267">
        <v>0</v>
      </c>
    </row>
    <row r="268" spans="1:28" x14ac:dyDescent="0.25">
      <c r="A268" s="1" t="s">
        <v>225</v>
      </c>
      <c r="B268">
        <v>128</v>
      </c>
      <c r="C268" s="1" t="s">
        <v>4012</v>
      </c>
      <c r="D268">
        <v>5.0999999999999996</v>
      </c>
      <c r="E268">
        <v>0</v>
      </c>
      <c r="F268">
        <v>0.22</v>
      </c>
      <c r="G268">
        <v>334</v>
      </c>
      <c r="H268" s="1" t="s">
        <v>4096</v>
      </c>
      <c r="I268">
        <v>121.36</v>
      </c>
      <c r="J268">
        <v>12.77</v>
      </c>
      <c r="K268">
        <v>206</v>
      </c>
      <c r="L268">
        <v>1363.57</v>
      </c>
      <c r="M268">
        <v>57</v>
      </c>
      <c r="N268">
        <v>4</v>
      </c>
      <c r="O268">
        <v>0</v>
      </c>
      <c r="P268">
        <v>98.15</v>
      </c>
      <c r="Q268">
        <v>0</v>
      </c>
      <c r="R268" s="1" t="s">
        <v>4380</v>
      </c>
      <c r="S268" s="1" t="s">
        <v>8156</v>
      </c>
      <c r="T268">
        <v>0.94</v>
      </c>
      <c r="U268" s="1"/>
      <c r="V268">
        <v>15049.616413</v>
      </c>
      <c r="W268">
        <v>565144.59900499997</v>
      </c>
      <c r="X268">
        <v>81.910218</v>
      </c>
      <c r="Y268">
        <v>11.577261</v>
      </c>
      <c r="Z268">
        <v>242.75162900000001</v>
      </c>
      <c r="AA268">
        <v>242.93435099999999</v>
      </c>
      <c r="AB268">
        <v>0</v>
      </c>
    </row>
    <row r="269" spans="1:28" x14ac:dyDescent="0.25">
      <c r="A269" s="1" t="s">
        <v>226</v>
      </c>
      <c r="B269">
        <v>263</v>
      </c>
      <c r="C269" s="1" t="s">
        <v>4004</v>
      </c>
      <c r="D269">
        <v>5.0999999999999996</v>
      </c>
      <c r="E269">
        <v>0</v>
      </c>
      <c r="F269">
        <v>0.8</v>
      </c>
      <c r="G269">
        <v>334</v>
      </c>
      <c r="H269" s="1" t="s">
        <v>4079</v>
      </c>
      <c r="I269">
        <v>1.4</v>
      </c>
      <c r="J269">
        <v>14.06</v>
      </c>
      <c r="K269">
        <v>71</v>
      </c>
      <c r="L269">
        <v>609.39</v>
      </c>
      <c r="M269">
        <v>0</v>
      </c>
      <c r="N269">
        <v>0</v>
      </c>
      <c r="O269">
        <v>0</v>
      </c>
      <c r="P269">
        <v>33.53</v>
      </c>
      <c r="Q269">
        <v>0</v>
      </c>
      <c r="R269" s="1" t="s">
        <v>4381</v>
      </c>
      <c r="S269" s="1" t="s">
        <v>8156</v>
      </c>
      <c r="T269">
        <v>1.1499999999999999</v>
      </c>
      <c r="U269" s="1"/>
      <c r="V269">
        <v>4427.2901959999999</v>
      </c>
      <c r="W269">
        <v>223790.626579</v>
      </c>
      <c r="X269">
        <v>25.508766999999999</v>
      </c>
      <c r="Y269">
        <v>4.6026720000000001</v>
      </c>
      <c r="Z269">
        <v>96.265677999999994</v>
      </c>
      <c r="AA269">
        <v>96.197810000000004</v>
      </c>
      <c r="AB269">
        <v>0</v>
      </c>
    </row>
    <row r="270" spans="1:28" x14ac:dyDescent="0.25">
      <c r="A270" s="1" t="s">
        <v>228</v>
      </c>
      <c r="B270">
        <v>214</v>
      </c>
      <c r="C270" s="1" t="s">
        <v>4020</v>
      </c>
      <c r="D270">
        <v>5.0999999999999996</v>
      </c>
      <c r="E270">
        <v>0</v>
      </c>
      <c r="F270">
        <v>0.6</v>
      </c>
      <c r="G270">
        <v>335</v>
      </c>
      <c r="H270" s="1" t="s">
        <v>4117</v>
      </c>
      <c r="I270">
        <v>120.04</v>
      </c>
      <c r="J270">
        <v>11</v>
      </c>
      <c r="K270">
        <v>121</v>
      </c>
      <c r="L270">
        <v>743.49</v>
      </c>
      <c r="M270">
        <v>32</v>
      </c>
      <c r="N270">
        <v>2</v>
      </c>
      <c r="O270">
        <v>0</v>
      </c>
      <c r="P270">
        <v>53.67</v>
      </c>
      <c r="Q270">
        <v>0</v>
      </c>
      <c r="R270" s="1" t="s">
        <v>4383</v>
      </c>
      <c r="S270" s="1" t="s">
        <v>8156</v>
      </c>
      <c r="T270">
        <v>0.81</v>
      </c>
      <c r="U270" s="1"/>
      <c r="V270">
        <v>8198.6952550000005</v>
      </c>
      <c r="W270">
        <v>291795.00698300003</v>
      </c>
      <c r="X270">
        <v>44.206766999999999</v>
      </c>
      <c r="Y270">
        <v>5.8896369999999996</v>
      </c>
      <c r="Z270">
        <v>125.11332400000001</v>
      </c>
      <c r="AA270">
        <v>125.432134</v>
      </c>
      <c r="AB270">
        <v>0</v>
      </c>
    </row>
    <row r="271" spans="1:28" x14ac:dyDescent="0.25">
      <c r="A271" s="1" t="s">
        <v>231</v>
      </c>
      <c r="B271">
        <v>119</v>
      </c>
      <c r="C271" s="1" t="s">
        <v>4013</v>
      </c>
      <c r="D271">
        <v>5.0999999999999996</v>
      </c>
      <c r="E271">
        <v>0</v>
      </c>
      <c r="F271">
        <v>0.04</v>
      </c>
      <c r="G271">
        <v>336</v>
      </c>
      <c r="H271" s="1" t="s">
        <v>4086</v>
      </c>
      <c r="I271">
        <v>0.2</v>
      </c>
      <c r="J271">
        <v>3.58</v>
      </c>
      <c r="K271">
        <v>217</v>
      </c>
      <c r="L271">
        <v>1241.6600000000001</v>
      </c>
      <c r="M271">
        <v>58</v>
      </c>
      <c r="N271">
        <v>2</v>
      </c>
      <c r="O271">
        <v>0</v>
      </c>
      <c r="P271">
        <v>93.24</v>
      </c>
      <c r="Q271">
        <v>0</v>
      </c>
      <c r="R271" s="1" t="s">
        <v>4386</v>
      </c>
      <c r="S271" s="1" t="s">
        <v>8156</v>
      </c>
      <c r="T271">
        <v>0.73</v>
      </c>
      <c r="U271" s="1"/>
      <c r="V271">
        <v>15301.746496</v>
      </c>
      <c r="W271">
        <v>511537.94297199999</v>
      </c>
      <c r="X271">
        <v>81.620486</v>
      </c>
      <c r="Y271">
        <v>9.9489699999999992</v>
      </c>
      <c r="Z271">
        <v>217.28026500000001</v>
      </c>
      <c r="AA271">
        <v>219.89301599999999</v>
      </c>
      <c r="AB271">
        <v>0</v>
      </c>
    </row>
    <row r="272" spans="1:28" x14ac:dyDescent="0.25">
      <c r="A272" s="1" t="s">
        <v>233</v>
      </c>
      <c r="B272">
        <v>124</v>
      </c>
      <c r="C272" s="1" t="s">
        <v>4004</v>
      </c>
      <c r="D272">
        <v>5.0999999999999996</v>
      </c>
      <c r="E272">
        <v>0</v>
      </c>
      <c r="F272">
        <v>2.95</v>
      </c>
      <c r="G272">
        <v>337</v>
      </c>
      <c r="H272" s="1" t="s">
        <v>4108</v>
      </c>
      <c r="I272">
        <v>122.01</v>
      </c>
      <c r="J272">
        <v>7.93</v>
      </c>
      <c r="K272">
        <v>213</v>
      </c>
      <c r="L272">
        <v>1425.91</v>
      </c>
      <c r="M272">
        <v>38</v>
      </c>
      <c r="N272">
        <v>5</v>
      </c>
      <c r="O272">
        <v>0</v>
      </c>
      <c r="P272">
        <v>90.14</v>
      </c>
      <c r="Q272">
        <v>0</v>
      </c>
      <c r="R272" s="1" t="s">
        <v>4388</v>
      </c>
      <c r="S272" s="1" t="s">
        <v>8156</v>
      </c>
      <c r="T272">
        <v>0.85</v>
      </c>
      <c r="U272" s="1"/>
      <c r="V272">
        <v>12274.747853999999</v>
      </c>
      <c r="W272">
        <v>520343.07735400001</v>
      </c>
      <c r="X272">
        <v>68.152289999999994</v>
      </c>
      <c r="Y272">
        <v>10.142363</v>
      </c>
      <c r="Z272">
        <v>220.851563</v>
      </c>
      <c r="AA272">
        <v>223.675231</v>
      </c>
      <c r="AB272">
        <v>0</v>
      </c>
    </row>
    <row r="273" spans="1:28" x14ac:dyDescent="0.25">
      <c r="A273" s="1" t="s">
        <v>235</v>
      </c>
      <c r="B273">
        <v>2</v>
      </c>
      <c r="C273" s="1" t="s">
        <v>4024</v>
      </c>
      <c r="D273">
        <v>5.0999999999999996</v>
      </c>
      <c r="E273">
        <v>0</v>
      </c>
      <c r="F273">
        <v>2</v>
      </c>
      <c r="G273">
        <v>341</v>
      </c>
      <c r="H273" s="1" t="s">
        <v>4144</v>
      </c>
      <c r="I273">
        <v>26.09</v>
      </c>
      <c r="J273">
        <v>16.260000000000002</v>
      </c>
      <c r="K273">
        <v>339</v>
      </c>
      <c r="L273">
        <v>2392.42</v>
      </c>
      <c r="M273">
        <v>136</v>
      </c>
      <c r="N273">
        <v>4</v>
      </c>
      <c r="O273">
        <v>0</v>
      </c>
      <c r="P273">
        <v>195.52</v>
      </c>
      <c r="Q273">
        <v>0</v>
      </c>
      <c r="R273" s="1" t="s">
        <v>4390</v>
      </c>
      <c r="S273" s="1" t="s">
        <v>8156</v>
      </c>
      <c r="T273">
        <v>1.21</v>
      </c>
      <c r="U273" s="1"/>
      <c r="V273">
        <v>31578.259776999999</v>
      </c>
      <c r="W273">
        <v>1095783.995906</v>
      </c>
      <c r="X273">
        <v>169.731943</v>
      </c>
      <c r="Y273">
        <v>23.561928999999999</v>
      </c>
      <c r="Z273">
        <v>474.70173799999998</v>
      </c>
      <c r="AA273">
        <v>471.03685999999999</v>
      </c>
      <c r="AB273">
        <v>0</v>
      </c>
    </row>
    <row r="274" spans="1:28" x14ac:dyDescent="0.25">
      <c r="A274" s="1" t="s">
        <v>236</v>
      </c>
      <c r="B274">
        <v>252</v>
      </c>
      <c r="C274" s="1" t="s">
        <v>4002</v>
      </c>
      <c r="D274">
        <v>5.0999999999999996</v>
      </c>
      <c r="E274">
        <v>0</v>
      </c>
      <c r="F274">
        <v>1.1000000000000001</v>
      </c>
      <c r="G274">
        <v>341</v>
      </c>
      <c r="H274" s="1" t="s">
        <v>4105</v>
      </c>
      <c r="I274">
        <v>31.58</v>
      </c>
      <c r="J274">
        <v>12.53</v>
      </c>
      <c r="K274">
        <v>89</v>
      </c>
      <c r="L274">
        <v>367.23</v>
      </c>
      <c r="M274">
        <v>40</v>
      </c>
      <c r="N274">
        <v>1</v>
      </c>
      <c r="O274">
        <v>0</v>
      </c>
      <c r="P274">
        <v>63.9</v>
      </c>
      <c r="Q274">
        <v>0</v>
      </c>
      <c r="R274" s="1" t="s">
        <v>4391</v>
      </c>
      <c r="S274" s="1" t="s">
        <v>8156</v>
      </c>
      <c r="T274">
        <v>1.06</v>
      </c>
      <c r="U274" s="1"/>
      <c r="V274">
        <v>8653.4472289999994</v>
      </c>
      <c r="W274">
        <v>228032.66667000001</v>
      </c>
      <c r="X274">
        <v>44.793774999999997</v>
      </c>
      <c r="Y274">
        <v>5.0164989999999996</v>
      </c>
      <c r="Z274">
        <v>99.967192999999995</v>
      </c>
      <c r="AA274">
        <v>98.024347000000006</v>
      </c>
      <c r="AB274">
        <v>0</v>
      </c>
    </row>
    <row r="275" spans="1:28" x14ac:dyDescent="0.25">
      <c r="A275" s="1" t="s">
        <v>237</v>
      </c>
      <c r="B275">
        <v>105</v>
      </c>
      <c r="C275" s="1" t="s">
        <v>4001</v>
      </c>
      <c r="D275">
        <v>0.2</v>
      </c>
      <c r="E275">
        <v>0</v>
      </c>
      <c r="F275">
        <v>0.46</v>
      </c>
      <c r="G275">
        <v>342</v>
      </c>
      <c r="H275" s="1" t="s">
        <v>4090</v>
      </c>
      <c r="I275">
        <v>24.41</v>
      </c>
      <c r="J275">
        <v>7.24</v>
      </c>
      <c r="K275">
        <v>237</v>
      </c>
      <c r="L275">
        <v>1066.78</v>
      </c>
      <c r="M275">
        <v>90</v>
      </c>
      <c r="N275">
        <v>4</v>
      </c>
      <c r="O275">
        <v>0</v>
      </c>
      <c r="P275">
        <v>124.95</v>
      </c>
      <c r="Q275">
        <v>0</v>
      </c>
      <c r="R275" s="1" t="s">
        <v>4392</v>
      </c>
      <c r="S275" s="1" t="s">
        <v>8156</v>
      </c>
      <c r="T275">
        <v>0.68</v>
      </c>
      <c r="U275" s="1"/>
      <c r="V275">
        <v>20709.770548</v>
      </c>
      <c r="W275">
        <v>571501.68945399998</v>
      </c>
      <c r="X275">
        <v>107.68629</v>
      </c>
      <c r="Y275">
        <v>11.899193</v>
      </c>
      <c r="Z275">
        <v>247.84381300000001</v>
      </c>
      <c r="AA275">
        <v>245.671313</v>
      </c>
      <c r="AB275">
        <v>0</v>
      </c>
    </row>
    <row r="276" spans="1:28" x14ac:dyDescent="0.25">
      <c r="A276" s="1" t="s">
        <v>239</v>
      </c>
      <c r="B276">
        <v>157</v>
      </c>
      <c r="C276" s="1" t="s">
        <v>4032</v>
      </c>
      <c r="D276">
        <v>5.0999999999999996</v>
      </c>
      <c r="E276">
        <v>0</v>
      </c>
      <c r="F276">
        <v>0.18</v>
      </c>
      <c r="G276">
        <v>344</v>
      </c>
      <c r="H276" s="1" t="s">
        <v>4113</v>
      </c>
      <c r="I276">
        <v>0.2</v>
      </c>
      <c r="J276">
        <v>18.48</v>
      </c>
      <c r="K276">
        <v>187</v>
      </c>
      <c r="L276">
        <v>1269.6500000000001</v>
      </c>
      <c r="M276">
        <v>91</v>
      </c>
      <c r="N276">
        <v>3</v>
      </c>
      <c r="O276">
        <v>0</v>
      </c>
      <c r="P276">
        <v>121.54</v>
      </c>
      <c r="Q276">
        <v>0</v>
      </c>
      <c r="R276" s="1" t="s">
        <v>4394</v>
      </c>
      <c r="S276" s="1" t="s">
        <v>8156</v>
      </c>
      <c r="T276">
        <v>1.42</v>
      </c>
      <c r="U276" s="1"/>
      <c r="V276">
        <v>20717.190988999999</v>
      </c>
      <c r="W276">
        <v>688680.94112199999</v>
      </c>
      <c r="X276">
        <v>110.84642100000001</v>
      </c>
      <c r="Y276">
        <v>15.305391</v>
      </c>
      <c r="Z276">
        <v>300.54311899999999</v>
      </c>
      <c r="AA276">
        <v>296.03848399999998</v>
      </c>
      <c r="AB276">
        <v>0</v>
      </c>
    </row>
    <row r="277" spans="1:28" x14ac:dyDescent="0.25">
      <c r="A277" s="1" t="s">
        <v>240</v>
      </c>
      <c r="B277">
        <v>283</v>
      </c>
      <c r="C277" s="1" t="s">
        <v>4002</v>
      </c>
      <c r="D277">
        <v>5.0999999999999996</v>
      </c>
      <c r="E277">
        <v>0</v>
      </c>
      <c r="F277">
        <v>0.73</v>
      </c>
      <c r="G277">
        <v>344</v>
      </c>
      <c r="H277" s="1" t="s">
        <v>4105</v>
      </c>
      <c r="I277">
        <v>31.58</v>
      </c>
      <c r="J277">
        <v>12.93</v>
      </c>
      <c r="K277">
        <v>61</v>
      </c>
      <c r="L277">
        <v>367.23</v>
      </c>
      <c r="M277">
        <v>15</v>
      </c>
      <c r="N277">
        <v>3</v>
      </c>
      <c r="O277">
        <v>0</v>
      </c>
      <c r="P277">
        <v>34.880000000000003</v>
      </c>
      <c r="Q277">
        <v>0</v>
      </c>
      <c r="R277" s="1" t="s">
        <v>4395</v>
      </c>
      <c r="S277" s="1" t="s">
        <v>8156</v>
      </c>
      <c r="T277">
        <v>1.03</v>
      </c>
      <c r="U277" s="1"/>
      <c r="V277">
        <v>4339.6033660000003</v>
      </c>
      <c r="W277">
        <v>175386.98694900001</v>
      </c>
      <c r="X277">
        <v>23.913827999999999</v>
      </c>
      <c r="Y277">
        <v>3.5329009999999998</v>
      </c>
      <c r="Z277">
        <v>74.816259000000002</v>
      </c>
      <c r="AA277">
        <v>75.392073999999994</v>
      </c>
      <c r="AB277">
        <v>0</v>
      </c>
    </row>
    <row r="278" spans="1:28" x14ac:dyDescent="0.25">
      <c r="A278" s="1" t="s">
        <v>242</v>
      </c>
      <c r="B278">
        <v>144</v>
      </c>
      <c r="C278" s="1" t="s">
        <v>4007</v>
      </c>
      <c r="D278">
        <v>5.0999999999999996</v>
      </c>
      <c r="E278">
        <v>0</v>
      </c>
      <c r="F278">
        <v>0.25</v>
      </c>
      <c r="G278">
        <v>345</v>
      </c>
      <c r="H278" s="1" t="s">
        <v>4075</v>
      </c>
      <c r="I278">
        <v>89.74</v>
      </c>
      <c r="J278">
        <v>7.46</v>
      </c>
      <c r="K278">
        <v>201</v>
      </c>
      <c r="L278">
        <v>569.77</v>
      </c>
      <c r="M278">
        <v>115</v>
      </c>
      <c r="N278">
        <v>3</v>
      </c>
      <c r="O278">
        <v>0</v>
      </c>
      <c r="P278">
        <v>139.31</v>
      </c>
      <c r="Q278">
        <v>0</v>
      </c>
      <c r="R278" s="1" t="s">
        <v>4397</v>
      </c>
      <c r="S278" s="1" t="s">
        <v>8156</v>
      </c>
      <c r="T278">
        <v>0.69</v>
      </c>
      <c r="U278" s="1"/>
      <c r="V278">
        <v>21398.129728</v>
      </c>
      <c r="W278">
        <v>469624.469989</v>
      </c>
      <c r="X278">
        <v>108.467107</v>
      </c>
      <c r="Y278">
        <v>10.616303</v>
      </c>
      <c r="Z278">
        <v>208.77678599999999</v>
      </c>
      <c r="AA278">
        <v>201.87987200000001</v>
      </c>
      <c r="AB278">
        <v>0</v>
      </c>
    </row>
    <row r="279" spans="1:28" x14ac:dyDescent="0.25">
      <c r="A279" s="1" t="s">
        <v>244</v>
      </c>
      <c r="B279">
        <v>119</v>
      </c>
      <c r="C279" s="1" t="s">
        <v>4024</v>
      </c>
      <c r="D279">
        <v>5.0999999999999996</v>
      </c>
      <c r="E279">
        <v>0</v>
      </c>
      <c r="F279">
        <v>0.04</v>
      </c>
      <c r="G279">
        <v>346</v>
      </c>
      <c r="H279" s="1" t="s">
        <v>4112</v>
      </c>
      <c r="I279">
        <v>110.84</v>
      </c>
      <c r="J279">
        <v>12.44</v>
      </c>
      <c r="K279">
        <v>227</v>
      </c>
      <c r="L279">
        <v>1744.16</v>
      </c>
      <c r="M279">
        <v>75</v>
      </c>
      <c r="N279">
        <v>2</v>
      </c>
      <c r="O279">
        <v>0</v>
      </c>
      <c r="P279">
        <v>104.31</v>
      </c>
      <c r="Q279">
        <v>0</v>
      </c>
      <c r="R279" s="1" t="s">
        <v>4399</v>
      </c>
      <c r="S279" s="1" t="s">
        <v>8156</v>
      </c>
      <c r="T279">
        <v>1</v>
      </c>
      <c r="U279" s="1"/>
      <c r="V279">
        <v>19095.494858999999</v>
      </c>
      <c r="W279">
        <v>710195.71967200004</v>
      </c>
      <c r="X279">
        <v>103.86162</v>
      </c>
      <c r="Y279">
        <v>14.941241</v>
      </c>
      <c r="Z279">
        <v>306.01978700000001</v>
      </c>
      <c r="AA279">
        <v>305.28607799999997</v>
      </c>
      <c r="AB279">
        <v>0</v>
      </c>
    </row>
    <row r="280" spans="1:28" x14ac:dyDescent="0.25">
      <c r="A280" s="1" t="s">
        <v>246</v>
      </c>
      <c r="B280">
        <v>276</v>
      </c>
      <c r="C280" s="1" t="s">
        <v>4004</v>
      </c>
      <c r="D280">
        <v>5.0999999999999996</v>
      </c>
      <c r="E280">
        <v>0</v>
      </c>
      <c r="F280">
        <v>0</v>
      </c>
      <c r="G280">
        <v>347</v>
      </c>
      <c r="H280" s="1" t="s">
        <v>4076</v>
      </c>
      <c r="I280">
        <v>1.4</v>
      </c>
      <c r="J280">
        <v>7.87</v>
      </c>
      <c r="K280">
        <v>71</v>
      </c>
      <c r="L280">
        <v>609.39</v>
      </c>
      <c r="M280">
        <v>0</v>
      </c>
      <c r="N280">
        <v>0</v>
      </c>
      <c r="O280">
        <v>0</v>
      </c>
      <c r="P280">
        <v>13.2</v>
      </c>
      <c r="Q280">
        <v>0</v>
      </c>
      <c r="R280" s="1" t="s">
        <v>4401</v>
      </c>
      <c r="S280" s="1" t="s">
        <v>8156</v>
      </c>
      <c r="T280">
        <v>0.71</v>
      </c>
      <c r="U280" s="1"/>
      <c r="V280">
        <v>3482.6577419999999</v>
      </c>
      <c r="W280">
        <v>189293.79920899999</v>
      </c>
      <c r="X280">
        <v>20.332167999999999</v>
      </c>
      <c r="Y280">
        <v>3.6119620000000001</v>
      </c>
      <c r="Z280">
        <v>79.902451999999997</v>
      </c>
      <c r="AA280">
        <v>81.369305999999995</v>
      </c>
      <c r="AB280">
        <v>0</v>
      </c>
    </row>
    <row r="281" spans="1:28" x14ac:dyDescent="0.25">
      <c r="A281" s="1" t="s">
        <v>247</v>
      </c>
      <c r="B281">
        <v>314</v>
      </c>
      <c r="C281" s="1" t="s">
        <v>4002</v>
      </c>
      <c r="D281">
        <v>5.0999999999999996</v>
      </c>
      <c r="E281">
        <v>0</v>
      </c>
      <c r="F281">
        <v>0.37</v>
      </c>
      <c r="G281">
        <v>347</v>
      </c>
      <c r="H281" s="1" t="s">
        <v>4105</v>
      </c>
      <c r="I281">
        <v>31.58</v>
      </c>
      <c r="J281">
        <v>14.93</v>
      </c>
      <c r="K281">
        <v>33</v>
      </c>
      <c r="L281">
        <v>367.23</v>
      </c>
      <c r="M281">
        <v>0</v>
      </c>
      <c r="N281">
        <v>0</v>
      </c>
      <c r="O281">
        <v>0</v>
      </c>
      <c r="P281">
        <v>8.6999999999999993</v>
      </c>
      <c r="Q281">
        <v>0</v>
      </c>
      <c r="R281" s="1" t="s">
        <v>4402</v>
      </c>
      <c r="S281" s="1" t="s">
        <v>8156</v>
      </c>
      <c r="T281">
        <v>1.0900000000000001</v>
      </c>
      <c r="U281" s="1"/>
      <c r="V281">
        <v>2366.7330489999999</v>
      </c>
      <c r="W281">
        <v>138177.73535500001</v>
      </c>
      <c r="X281">
        <v>14.094675000000001</v>
      </c>
      <c r="Y281">
        <v>2.8479109999999999</v>
      </c>
      <c r="Z281">
        <v>59.304721999999998</v>
      </c>
      <c r="AA281">
        <v>59.396264000000002</v>
      </c>
      <c r="AB281">
        <v>0</v>
      </c>
    </row>
    <row r="282" spans="1:28" x14ac:dyDescent="0.25">
      <c r="A282" s="1" t="s">
        <v>249</v>
      </c>
      <c r="B282">
        <v>4</v>
      </c>
      <c r="C282" s="1" t="s">
        <v>4031</v>
      </c>
      <c r="D282">
        <v>5.0999999999999996</v>
      </c>
      <c r="E282">
        <v>0</v>
      </c>
      <c r="F282">
        <v>4</v>
      </c>
      <c r="G282">
        <v>349</v>
      </c>
      <c r="H282" s="1" t="s">
        <v>4079</v>
      </c>
      <c r="I282">
        <v>1.4</v>
      </c>
      <c r="J282">
        <v>11.15</v>
      </c>
      <c r="K282">
        <v>345</v>
      </c>
      <c r="L282">
        <v>2407.63</v>
      </c>
      <c r="M282">
        <v>87</v>
      </c>
      <c r="N282">
        <v>7</v>
      </c>
      <c r="O282">
        <v>0</v>
      </c>
      <c r="P282">
        <v>156.81</v>
      </c>
      <c r="Q282">
        <v>0</v>
      </c>
      <c r="R282" s="1" t="s">
        <v>4404</v>
      </c>
      <c r="S282" s="1" t="s">
        <v>8156</v>
      </c>
      <c r="T282">
        <v>0.91</v>
      </c>
      <c r="U282" s="1"/>
      <c r="V282">
        <v>26012.284459999999</v>
      </c>
      <c r="W282">
        <v>1035440.518785</v>
      </c>
      <c r="X282">
        <v>143.09139500000001</v>
      </c>
      <c r="Y282">
        <v>21.643944000000001</v>
      </c>
      <c r="Z282">
        <v>447.85023200000001</v>
      </c>
      <c r="AA282">
        <v>445.09480400000001</v>
      </c>
      <c r="AB282">
        <v>0</v>
      </c>
    </row>
    <row r="283" spans="1:28" x14ac:dyDescent="0.25">
      <c r="A283" s="1" t="s">
        <v>251</v>
      </c>
      <c r="B283">
        <v>144</v>
      </c>
      <c r="C283" s="1" t="s">
        <v>4019</v>
      </c>
      <c r="D283">
        <v>5.0999999999999996</v>
      </c>
      <c r="E283">
        <v>0</v>
      </c>
      <c r="F283">
        <v>0.25</v>
      </c>
      <c r="G283">
        <v>350</v>
      </c>
      <c r="H283" s="1" t="s">
        <v>4093</v>
      </c>
      <c r="I283">
        <v>2.0699999999999998</v>
      </c>
      <c r="J283">
        <v>17.399999999999999</v>
      </c>
      <c r="K283">
        <v>206</v>
      </c>
      <c r="L283">
        <v>1335.45</v>
      </c>
      <c r="M283">
        <v>81</v>
      </c>
      <c r="N283">
        <v>3</v>
      </c>
      <c r="O283">
        <v>0</v>
      </c>
      <c r="P283">
        <v>137.22999999999999</v>
      </c>
      <c r="Q283">
        <v>0</v>
      </c>
      <c r="R283" s="1" t="s">
        <v>4406</v>
      </c>
      <c r="S283" s="1" t="s">
        <v>8156</v>
      </c>
      <c r="T283">
        <v>1.56</v>
      </c>
      <c r="U283" s="1"/>
      <c r="V283">
        <v>22260.528783000002</v>
      </c>
      <c r="W283">
        <v>784060.44334100001</v>
      </c>
      <c r="X283">
        <v>120.17498999999999</v>
      </c>
      <c r="Y283">
        <v>17.484770999999999</v>
      </c>
      <c r="Z283">
        <v>344.507429</v>
      </c>
      <c r="AA283">
        <v>337.03717599999999</v>
      </c>
      <c r="AB283">
        <v>0</v>
      </c>
    </row>
    <row r="284" spans="1:28" x14ac:dyDescent="0.25">
      <c r="A284" s="1" t="s">
        <v>252</v>
      </c>
      <c r="B284">
        <v>69</v>
      </c>
      <c r="C284" s="1" t="s">
        <v>4050</v>
      </c>
      <c r="D284">
        <v>5.0999999999999996</v>
      </c>
      <c r="E284">
        <v>0</v>
      </c>
      <c r="F284">
        <v>0</v>
      </c>
      <c r="G284">
        <v>351</v>
      </c>
      <c r="H284" s="1" t="s">
        <v>4095</v>
      </c>
      <c r="I284">
        <v>63.59</v>
      </c>
      <c r="J284">
        <v>11.64</v>
      </c>
      <c r="K284">
        <v>282</v>
      </c>
      <c r="L284">
        <v>1628.87</v>
      </c>
      <c r="M284">
        <v>83</v>
      </c>
      <c r="N284">
        <v>8</v>
      </c>
      <c r="O284">
        <v>0</v>
      </c>
      <c r="P284">
        <v>160.18</v>
      </c>
      <c r="Q284">
        <v>0</v>
      </c>
      <c r="R284" s="1" t="s">
        <v>4407</v>
      </c>
      <c r="S284" s="1" t="s">
        <v>8156</v>
      </c>
      <c r="T284">
        <v>0.99</v>
      </c>
      <c r="U284" s="1"/>
      <c r="V284">
        <v>21244.503185000001</v>
      </c>
      <c r="W284">
        <v>780275.204914</v>
      </c>
      <c r="X284">
        <v>115.234818</v>
      </c>
      <c r="Y284">
        <v>16.220241999999999</v>
      </c>
      <c r="Z284">
        <v>337.28224299999999</v>
      </c>
      <c r="AA284">
        <v>335.41086100000001</v>
      </c>
      <c r="AB284">
        <v>0</v>
      </c>
    </row>
    <row r="285" spans="1:28" x14ac:dyDescent="0.25">
      <c r="A285" s="1" t="s">
        <v>253</v>
      </c>
      <c r="B285">
        <v>108</v>
      </c>
      <c r="C285" s="1" t="s">
        <v>4004</v>
      </c>
      <c r="D285">
        <v>5.0999999999999996</v>
      </c>
      <c r="E285">
        <v>0</v>
      </c>
      <c r="F285">
        <v>3.46</v>
      </c>
      <c r="G285">
        <v>352</v>
      </c>
      <c r="H285" s="1" t="s">
        <v>4090</v>
      </c>
      <c r="I285">
        <v>24.41</v>
      </c>
      <c r="J285">
        <v>7.7</v>
      </c>
      <c r="K285">
        <v>244</v>
      </c>
      <c r="L285">
        <v>1286.42</v>
      </c>
      <c r="M285">
        <v>48</v>
      </c>
      <c r="N285">
        <v>3</v>
      </c>
      <c r="O285">
        <v>0</v>
      </c>
      <c r="P285">
        <v>87.64</v>
      </c>
      <c r="Q285">
        <v>0</v>
      </c>
      <c r="R285" s="1" t="s">
        <v>4408</v>
      </c>
      <c r="S285" s="1" t="s">
        <v>8156</v>
      </c>
      <c r="T285">
        <v>0.61</v>
      </c>
      <c r="U285" s="1"/>
      <c r="V285">
        <v>15219.199205000001</v>
      </c>
      <c r="W285">
        <v>502388.66799300001</v>
      </c>
      <c r="X285">
        <v>81.015657000000004</v>
      </c>
      <c r="Y285">
        <v>9.7823689999999992</v>
      </c>
      <c r="Z285">
        <v>214.239385</v>
      </c>
      <c r="AA285">
        <v>215.960115</v>
      </c>
      <c r="AB285">
        <v>0</v>
      </c>
    </row>
    <row r="286" spans="1:28" x14ac:dyDescent="0.25">
      <c r="A286" s="1" t="s">
        <v>254</v>
      </c>
      <c r="B286">
        <v>129</v>
      </c>
      <c r="C286" s="1" t="s">
        <v>4005</v>
      </c>
      <c r="D286">
        <v>5.0999999999999996</v>
      </c>
      <c r="E286">
        <v>0</v>
      </c>
      <c r="F286">
        <v>10.039999999999999</v>
      </c>
      <c r="G286">
        <v>354</v>
      </c>
      <c r="H286" s="1" t="s">
        <v>4075</v>
      </c>
      <c r="I286">
        <v>89.74</v>
      </c>
      <c r="J286">
        <v>14.43</v>
      </c>
      <c r="K286">
        <v>225</v>
      </c>
      <c r="L286">
        <v>698.35</v>
      </c>
      <c r="M286">
        <v>104</v>
      </c>
      <c r="N286">
        <v>4</v>
      </c>
      <c r="O286">
        <v>0</v>
      </c>
      <c r="P286">
        <v>180.77</v>
      </c>
      <c r="Q286">
        <v>0</v>
      </c>
      <c r="R286" s="1" t="s">
        <v>4409</v>
      </c>
      <c r="S286" s="1" t="s">
        <v>8156</v>
      </c>
      <c r="T286">
        <v>1.18</v>
      </c>
      <c r="U286" s="1"/>
      <c r="V286">
        <v>24111.996004000001</v>
      </c>
      <c r="W286">
        <v>616475.12758500001</v>
      </c>
      <c r="X286">
        <v>124.391555</v>
      </c>
      <c r="Y286">
        <v>13.936585000000001</v>
      </c>
      <c r="Z286">
        <v>274.34414600000002</v>
      </c>
      <c r="AA286">
        <v>265.00388199999998</v>
      </c>
      <c r="AB286">
        <v>0</v>
      </c>
    </row>
    <row r="287" spans="1:28" x14ac:dyDescent="0.25">
      <c r="A287" s="1" t="s">
        <v>256</v>
      </c>
      <c r="B287">
        <v>9</v>
      </c>
      <c r="C287" s="1" t="s">
        <v>4030</v>
      </c>
      <c r="D287">
        <v>5.0999999999999996</v>
      </c>
      <c r="E287">
        <v>0</v>
      </c>
      <c r="F287">
        <v>9</v>
      </c>
      <c r="G287">
        <v>357</v>
      </c>
      <c r="H287" s="1" t="s">
        <v>4118</v>
      </c>
      <c r="I287">
        <v>23.77</v>
      </c>
      <c r="J287">
        <v>7.66</v>
      </c>
      <c r="K287">
        <v>348</v>
      </c>
      <c r="L287">
        <v>2694.53</v>
      </c>
      <c r="M287">
        <v>56</v>
      </c>
      <c r="N287">
        <v>6</v>
      </c>
      <c r="O287">
        <v>0</v>
      </c>
      <c r="P287">
        <v>121.61</v>
      </c>
      <c r="Q287">
        <v>0</v>
      </c>
      <c r="R287" s="1" t="s">
        <v>4411</v>
      </c>
      <c r="S287" s="1" t="s">
        <v>8156</v>
      </c>
      <c r="T287">
        <v>0.85</v>
      </c>
      <c r="U287" s="1"/>
      <c r="V287">
        <v>19192.364922000001</v>
      </c>
      <c r="W287">
        <v>885048.71226099995</v>
      </c>
      <c r="X287">
        <v>108.236396</v>
      </c>
      <c r="Y287">
        <v>16.863482999999999</v>
      </c>
      <c r="Z287">
        <v>372.11319700000001</v>
      </c>
      <c r="AA287">
        <v>380.44724200000002</v>
      </c>
      <c r="AB287">
        <v>0</v>
      </c>
    </row>
    <row r="288" spans="1:28" x14ac:dyDescent="0.25">
      <c r="A288" s="1" t="s">
        <v>258</v>
      </c>
      <c r="B288">
        <v>8</v>
      </c>
      <c r="C288" s="1" t="s">
        <v>4020</v>
      </c>
      <c r="D288">
        <v>5.0999999999999996</v>
      </c>
      <c r="E288">
        <v>0</v>
      </c>
      <c r="F288">
        <v>8</v>
      </c>
      <c r="G288">
        <v>358</v>
      </c>
      <c r="H288" s="1" t="s">
        <v>4146</v>
      </c>
      <c r="I288">
        <v>61.94</v>
      </c>
      <c r="J288">
        <v>8.6300000000000008</v>
      </c>
      <c r="K288">
        <v>350</v>
      </c>
      <c r="L288">
        <v>1358.76</v>
      </c>
      <c r="M288">
        <v>139</v>
      </c>
      <c r="N288">
        <v>5</v>
      </c>
      <c r="O288">
        <v>0</v>
      </c>
      <c r="P288">
        <v>201.86</v>
      </c>
      <c r="Q288">
        <v>0</v>
      </c>
      <c r="R288" s="1" t="s">
        <v>4413</v>
      </c>
      <c r="S288" s="1" t="s">
        <v>8156</v>
      </c>
      <c r="T288">
        <v>0.67</v>
      </c>
      <c r="U288" s="1"/>
      <c r="V288">
        <v>29081.365371</v>
      </c>
      <c r="W288">
        <v>774149.64266500005</v>
      </c>
      <c r="X288">
        <v>150.49529899999999</v>
      </c>
      <c r="Y288">
        <v>15.997432</v>
      </c>
      <c r="Z288">
        <v>335.08760799999999</v>
      </c>
      <c r="AA288">
        <v>332.78459600000002</v>
      </c>
      <c r="AB288">
        <v>0</v>
      </c>
    </row>
    <row r="289" spans="1:28" x14ac:dyDescent="0.25">
      <c r="A289" s="1" t="s">
        <v>261</v>
      </c>
      <c r="B289">
        <v>288</v>
      </c>
      <c r="C289" s="1" t="s">
        <v>4011</v>
      </c>
      <c r="D289">
        <v>5.0999999999999996</v>
      </c>
      <c r="E289">
        <v>0</v>
      </c>
      <c r="F289">
        <v>0.5</v>
      </c>
      <c r="G289">
        <v>360</v>
      </c>
      <c r="H289" s="1" t="s">
        <v>4084</v>
      </c>
      <c r="I289">
        <v>105.53</v>
      </c>
      <c r="J289">
        <v>12.35</v>
      </c>
      <c r="K289">
        <v>72</v>
      </c>
      <c r="L289">
        <v>690.83</v>
      </c>
      <c r="M289">
        <v>4</v>
      </c>
      <c r="N289">
        <v>1</v>
      </c>
      <c r="O289">
        <v>0</v>
      </c>
      <c r="P289">
        <v>24.19</v>
      </c>
      <c r="Q289">
        <v>0</v>
      </c>
      <c r="R289" s="1" t="s">
        <v>4416</v>
      </c>
      <c r="S289" s="1" t="s">
        <v>8156</v>
      </c>
      <c r="T289">
        <v>1.06</v>
      </c>
      <c r="U289" s="1"/>
      <c r="V289">
        <v>4428.4604909999998</v>
      </c>
      <c r="W289">
        <v>257997.44576199999</v>
      </c>
      <c r="X289">
        <v>26.328025</v>
      </c>
      <c r="Y289">
        <v>5.1583880000000004</v>
      </c>
      <c r="Z289">
        <v>109.749684</v>
      </c>
      <c r="AA289">
        <v>110.90150300000001</v>
      </c>
      <c r="AB289">
        <v>0</v>
      </c>
    </row>
    <row r="290" spans="1:28" x14ac:dyDescent="0.25">
      <c r="A290" s="1" t="s">
        <v>262</v>
      </c>
      <c r="B290">
        <v>4</v>
      </c>
      <c r="C290" s="1" t="s">
        <v>4040</v>
      </c>
      <c r="D290">
        <v>5.0999999999999996</v>
      </c>
      <c r="E290">
        <v>0</v>
      </c>
      <c r="F290">
        <v>4</v>
      </c>
      <c r="G290">
        <v>361</v>
      </c>
      <c r="H290" s="1" t="s">
        <v>4145</v>
      </c>
      <c r="I290">
        <v>168.74</v>
      </c>
      <c r="J290">
        <v>11.9</v>
      </c>
      <c r="K290">
        <v>357</v>
      </c>
      <c r="L290">
        <v>1626.36</v>
      </c>
      <c r="M290">
        <v>192</v>
      </c>
      <c r="N290">
        <v>4</v>
      </c>
      <c r="O290">
        <v>0</v>
      </c>
      <c r="P290">
        <v>231.91</v>
      </c>
      <c r="Q290">
        <v>0</v>
      </c>
      <c r="R290" s="1" t="s">
        <v>4417</v>
      </c>
      <c r="S290" s="1" t="s">
        <v>8156</v>
      </c>
      <c r="T290">
        <v>0.94</v>
      </c>
      <c r="U290" s="1"/>
      <c r="V290">
        <v>36710.275685000001</v>
      </c>
      <c r="W290">
        <v>970347.82487999997</v>
      </c>
      <c r="X290">
        <v>190.08125999999999</v>
      </c>
      <c r="Y290">
        <v>21.249106000000001</v>
      </c>
      <c r="Z290">
        <v>424.82362799999999</v>
      </c>
      <c r="AA290">
        <v>417.12323099999998</v>
      </c>
      <c r="AB290">
        <v>0</v>
      </c>
    </row>
    <row r="291" spans="1:28" x14ac:dyDescent="0.25">
      <c r="A291" s="1" t="s">
        <v>265</v>
      </c>
      <c r="B291">
        <v>230</v>
      </c>
      <c r="C291" s="1" t="s">
        <v>4009</v>
      </c>
      <c r="D291">
        <v>5.0999999999999996</v>
      </c>
      <c r="E291">
        <v>0</v>
      </c>
      <c r="F291">
        <v>0</v>
      </c>
      <c r="G291">
        <v>364</v>
      </c>
      <c r="H291" s="1" t="s">
        <v>4082</v>
      </c>
      <c r="I291">
        <v>19.239999999999998</v>
      </c>
      <c r="J291">
        <v>10.039999999999999</v>
      </c>
      <c r="K291">
        <v>134</v>
      </c>
      <c r="L291">
        <v>738.31</v>
      </c>
      <c r="M291">
        <v>43</v>
      </c>
      <c r="N291">
        <v>3</v>
      </c>
      <c r="O291">
        <v>0</v>
      </c>
      <c r="P291">
        <v>68.23</v>
      </c>
      <c r="Q291">
        <v>0</v>
      </c>
      <c r="R291" s="1" t="s">
        <v>4420</v>
      </c>
      <c r="S291" s="1" t="s">
        <v>8156</v>
      </c>
      <c r="T291">
        <v>0.83</v>
      </c>
      <c r="U291" s="1"/>
      <c r="V291">
        <v>10252.473134</v>
      </c>
      <c r="W291">
        <v>346360.95548599999</v>
      </c>
      <c r="X291">
        <v>54.847306000000003</v>
      </c>
      <c r="Y291">
        <v>7.092327</v>
      </c>
      <c r="Z291">
        <v>149.19120100000001</v>
      </c>
      <c r="AA291">
        <v>148.888353</v>
      </c>
      <c r="AB291">
        <v>0</v>
      </c>
    </row>
    <row r="292" spans="1:28" x14ac:dyDescent="0.25">
      <c r="A292" s="1" t="s">
        <v>266</v>
      </c>
      <c r="B292">
        <v>249</v>
      </c>
      <c r="C292" s="1" t="s">
        <v>4004</v>
      </c>
      <c r="D292">
        <v>5.0999999999999996</v>
      </c>
      <c r="E292">
        <v>0</v>
      </c>
      <c r="F292">
        <v>0.6</v>
      </c>
      <c r="G292">
        <v>365</v>
      </c>
      <c r="H292" s="1" t="s">
        <v>4076</v>
      </c>
      <c r="I292">
        <v>1.4</v>
      </c>
      <c r="J292">
        <v>5.85</v>
      </c>
      <c r="K292">
        <v>116</v>
      </c>
      <c r="L292">
        <v>609.39</v>
      </c>
      <c r="M292">
        <v>0</v>
      </c>
      <c r="N292">
        <v>0</v>
      </c>
      <c r="O292">
        <v>0</v>
      </c>
      <c r="P292">
        <v>21.15</v>
      </c>
      <c r="Q292">
        <v>0</v>
      </c>
      <c r="R292" s="1" t="s">
        <v>4421</v>
      </c>
      <c r="S292" s="1" t="s">
        <v>8156</v>
      </c>
      <c r="T292">
        <v>0.43</v>
      </c>
      <c r="U292" s="1"/>
      <c r="V292">
        <v>5858.3620350000001</v>
      </c>
      <c r="W292">
        <v>214369.762227</v>
      </c>
      <c r="X292">
        <v>31.625038</v>
      </c>
      <c r="Y292">
        <v>3.8483420000000002</v>
      </c>
      <c r="Z292">
        <v>89.735830000000007</v>
      </c>
      <c r="AA292">
        <v>92.150312999999997</v>
      </c>
      <c r="AB292">
        <v>0</v>
      </c>
    </row>
    <row r="293" spans="1:28" x14ac:dyDescent="0.25">
      <c r="A293" s="1" t="s">
        <v>268</v>
      </c>
      <c r="B293">
        <v>270</v>
      </c>
      <c r="C293" s="1" t="s">
        <v>4004</v>
      </c>
      <c r="D293">
        <v>5.0999999999999996</v>
      </c>
      <c r="E293">
        <v>0</v>
      </c>
      <c r="F293">
        <v>0</v>
      </c>
      <c r="G293">
        <v>367</v>
      </c>
      <c r="H293" s="1" t="s">
        <v>4074</v>
      </c>
      <c r="I293">
        <v>0.2</v>
      </c>
      <c r="J293">
        <v>4.1399999999999997</v>
      </c>
      <c r="K293">
        <v>97</v>
      </c>
      <c r="L293">
        <v>420.4</v>
      </c>
      <c r="M293">
        <v>1</v>
      </c>
      <c r="N293">
        <v>1</v>
      </c>
      <c r="O293">
        <v>0</v>
      </c>
      <c r="P293">
        <v>21</v>
      </c>
      <c r="Q293">
        <v>0</v>
      </c>
      <c r="R293" s="1" t="s">
        <v>4423</v>
      </c>
      <c r="S293" s="1" t="s">
        <v>8156</v>
      </c>
      <c r="T293">
        <v>0.41</v>
      </c>
      <c r="U293" s="1"/>
      <c r="V293">
        <v>4554.5697399999999</v>
      </c>
      <c r="W293">
        <v>142834.13395600001</v>
      </c>
      <c r="X293">
        <v>24.022593000000001</v>
      </c>
      <c r="Y293">
        <v>2.6064180000000001</v>
      </c>
      <c r="Z293">
        <v>60.221184999999998</v>
      </c>
      <c r="AA293">
        <v>61.400041000000002</v>
      </c>
      <c r="AB293">
        <v>0</v>
      </c>
    </row>
    <row r="294" spans="1:28" x14ac:dyDescent="0.25">
      <c r="A294" s="1" t="s">
        <v>270</v>
      </c>
      <c r="B294">
        <v>300</v>
      </c>
      <c r="C294" s="1" t="s">
        <v>4004</v>
      </c>
      <c r="D294">
        <v>5.0999999999999996</v>
      </c>
      <c r="E294">
        <v>0</v>
      </c>
      <c r="F294">
        <v>0</v>
      </c>
      <c r="G294">
        <v>368</v>
      </c>
      <c r="H294" s="1" t="s">
        <v>4074</v>
      </c>
      <c r="I294">
        <v>0.2</v>
      </c>
      <c r="J294">
        <v>8.99</v>
      </c>
      <c r="K294">
        <v>68</v>
      </c>
      <c r="L294">
        <v>420.4</v>
      </c>
      <c r="M294">
        <v>5</v>
      </c>
      <c r="N294">
        <v>3</v>
      </c>
      <c r="O294">
        <v>0</v>
      </c>
      <c r="P294">
        <v>41.47</v>
      </c>
      <c r="Q294">
        <v>0</v>
      </c>
      <c r="R294" s="1" t="s">
        <v>4425</v>
      </c>
      <c r="S294" s="1" t="s">
        <v>8156</v>
      </c>
      <c r="T294">
        <v>1.17</v>
      </c>
      <c r="U294" s="1"/>
      <c r="V294">
        <v>5071.2254659999999</v>
      </c>
      <c r="W294">
        <v>217282.03251600001</v>
      </c>
      <c r="X294">
        <v>28.246814000000001</v>
      </c>
      <c r="Y294">
        <v>4.4515450000000003</v>
      </c>
      <c r="Z294">
        <v>94.120283000000001</v>
      </c>
      <c r="AA294">
        <v>93.400656999999995</v>
      </c>
      <c r="AB294">
        <v>0</v>
      </c>
    </row>
    <row r="295" spans="1:28" x14ac:dyDescent="0.25">
      <c r="A295" s="1" t="s">
        <v>271</v>
      </c>
      <c r="B295">
        <v>318</v>
      </c>
      <c r="C295" s="1" t="s">
        <v>4004</v>
      </c>
      <c r="D295">
        <v>5.0999999999999996</v>
      </c>
      <c r="E295">
        <v>0</v>
      </c>
      <c r="F295">
        <v>0.6</v>
      </c>
      <c r="G295">
        <v>368</v>
      </c>
      <c r="H295" s="1" t="s">
        <v>4079</v>
      </c>
      <c r="I295">
        <v>1.4</v>
      </c>
      <c r="J295">
        <v>15.07</v>
      </c>
      <c r="K295">
        <v>50</v>
      </c>
      <c r="L295">
        <v>609.39</v>
      </c>
      <c r="M295">
        <v>0</v>
      </c>
      <c r="N295">
        <v>0</v>
      </c>
      <c r="O295">
        <v>0</v>
      </c>
      <c r="P295">
        <v>14.25</v>
      </c>
      <c r="Q295">
        <v>0</v>
      </c>
      <c r="R295" s="1" t="s">
        <v>4426</v>
      </c>
      <c r="S295" s="1" t="s">
        <v>8156</v>
      </c>
      <c r="T295">
        <v>1.21</v>
      </c>
      <c r="U295" s="1"/>
      <c r="V295">
        <v>3229.5139290000002</v>
      </c>
      <c r="W295">
        <v>206742.93244800001</v>
      </c>
      <c r="X295">
        <v>19.643080999999999</v>
      </c>
      <c r="Y295">
        <v>4.1588050000000001</v>
      </c>
      <c r="Z295">
        <v>87.272197000000006</v>
      </c>
      <c r="AA295">
        <v>88.869262000000006</v>
      </c>
      <c r="AB295">
        <v>0</v>
      </c>
    </row>
    <row r="296" spans="1:28" x14ac:dyDescent="0.25">
      <c r="A296" s="1" t="s">
        <v>272</v>
      </c>
      <c r="B296">
        <v>2</v>
      </c>
      <c r="C296" s="1" t="s">
        <v>4050</v>
      </c>
      <c r="D296">
        <v>5.0999999999999996</v>
      </c>
      <c r="E296">
        <v>0</v>
      </c>
      <c r="F296">
        <v>2</v>
      </c>
      <c r="G296">
        <v>370</v>
      </c>
      <c r="H296" s="1" t="s">
        <v>4095</v>
      </c>
      <c r="I296">
        <v>63.59</v>
      </c>
      <c r="J296">
        <v>8.84</v>
      </c>
      <c r="K296">
        <v>368</v>
      </c>
      <c r="L296">
        <v>1628.87</v>
      </c>
      <c r="M296">
        <v>129</v>
      </c>
      <c r="N296">
        <v>6</v>
      </c>
      <c r="O296">
        <v>0</v>
      </c>
      <c r="P296">
        <v>193.75</v>
      </c>
      <c r="Q296">
        <v>0</v>
      </c>
      <c r="R296" s="1" t="s">
        <v>4427</v>
      </c>
      <c r="S296" s="1" t="s">
        <v>8156</v>
      </c>
      <c r="T296">
        <v>0.69</v>
      </c>
      <c r="U296" s="1"/>
      <c r="V296">
        <v>27886.281611999999</v>
      </c>
      <c r="W296">
        <v>796392.00286400004</v>
      </c>
      <c r="X296">
        <v>145.64092099999999</v>
      </c>
      <c r="Y296">
        <v>16.487506</v>
      </c>
      <c r="Z296">
        <v>344.90090400000003</v>
      </c>
      <c r="AA296">
        <v>342.34416199999998</v>
      </c>
      <c r="AB296">
        <v>0</v>
      </c>
    </row>
    <row r="297" spans="1:28" x14ac:dyDescent="0.25">
      <c r="A297" s="1" t="s">
        <v>274</v>
      </c>
      <c r="B297">
        <v>285</v>
      </c>
      <c r="C297" s="1" t="s">
        <v>4001</v>
      </c>
      <c r="D297">
        <v>0.2</v>
      </c>
      <c r="E297">
        <v>0</v>
      </c>
      <c r="F297">
        <v>0.88</v>
      </c>
      <c r="G297">
        <v>370</v>
      </c>
      <c r="H297" s="1" t="s">
        <v>4148</v>
      </c>
      <c r="I297">
        <v>108.49</v>
      </c>
      <c r="J297">
        <v>12.34</v>
      </c>
      <c r="K297">
        <v>85</v>
      </c>
      <c r="L297">
        <v>419.77</v>
      </c>
      <c r="M297">
        <v>18</v>
      </c>
      <c r="N297">
        <v>4</v>
      </c>
      <c r="O297">
        <v>0</v>
      </c>
      <c r="P297">
        <v>53.48</v>
      </c>
      <c r="Q297">
        <v>0</v>
      </c>
      <c r="R297" s="1" t="s">
        <v>4429</v>
      </c>
      <c r="S297" s="1" t="s">
        <v>8156</v>
      </c>
      <c r="T297">
        <v>0.92</v>
      </c>
      <c r="U297" s="1"/>
      <c r="V297">
        <v>4876.1189469999999</v>
      </c>
      <c r="W297">
        <v>192431.57470100001</v>
      </c>
      <c r="X297">
        <v>26.784927</v>
      </c>
      <c r="Y297">
        <v>4.056489</v>
      </c>
      <c r="Z297">
        <v>83.704104999999998</v>
      </c>
      <c r="AA297">
        <v>82.718658000000005</v>
      </c>
      <c r="AB297">
        <v>0</v>
      </c>
    </row>
    <row r="298" spans="1:28" x14ac:dyDescent="0.25">
      <c r="A298" s="1" t="s">
        <v>275</v>
      </c>
      <c r="B298">
        <v>345</v>
      </c>
      <c r="C298" s="1" t="s">
        <v>4002</v>
      </c>
      <c r="D298">
        <v>5.0999999999999996</v>
      </c>
      <c r="E298">
        <v>0</v>
      </c>
      <c r="F298">
        <v>0.01</v>
      </c>
      <c r="G298">
        <v>370</v>
      </c>
      <c r="H298" s="1" t="s">
        <v>4105</v>
      </c>
      <c r="I298">
        <v>31.58</v>
      </c>
      <c r="J298">
        <v>17.239999999999998</v>
      </c>
      <c r="K298">
        <v>25</v>
      </c>
      <c r="L298">
        <v>367.23</v>
      </c>
      <c r="M298">
        <v>0</v>
      </c>
      <c r="N298">
        <v>0</v>
      </c>
      <c r="O298">
        <v>0</v>
      </c>
      <c r="P298">
        <v>5.34</v>
      </c>
      <c r="Q298">
        <v>0</v>
      </c>
      <c r="R298" s="1" t="s">
        <v>4430</v>
      </c>
      <c r="S298" s="1" t="s">
        <v>8156</v>
      </c>
      <c r="T298">
        <v>1.35</v>
      </c>
      <c r="U298" s="1"/>
      <c r="V298">
        <v>1958.810986</v>
      </c>
      <c r="W298">
        <v>129400.045734</v>
      </c>
      <c r="X298">
        <v>12.05078</v>
      </c>
      <c r="Y298">
        <v>2.713622</v>
      </c>
      <c r="Z298">
        <v>55.344737000000002</v>
      </c>
      <c r="AA298">
        <v>55.622897999999999</v>
      </c>
      <c r="AB298">
        <v>0</v>
      </c>
    </row>
    <row r="299" spans="1:28" x14ac:dyDescent="0.25">
      <c r="A299" s="1" t="s">
        <v>278</v>
      </c>
      <c r="B299">
        <v>2</v>
      </c>
      <c r="C299" s="1" t="s">
        <v>4044</v>
      </c>
      <c r="D299">
        <v>5.0999999999999996</v>
      </c>
      <c r="E299">
        <v>0</v>
      </c>
      <c r="F299">
        <v>2</v>
      </c>
      <c r="G299">
        <v>372</v>
      </c>
      <c r="H299" s="1" t="s">
        <v>4149</v>
      </c>
      <c r="I299">
        <v>0.69</v>
      </c>
      <c r="J299">
        <v>11.41</v>
      </c>
      <c r="K299">
        <v>370</v>
      </c>
      <c r="L299">
        <v>2187.13</v>
      </c>
      <c r="M299">
        <v>108</v>
      </c>
      <c r="N299">
        <v>7</v>
      </c>
      <c r="O299">
        <v>0</v>
      </c>
      <c r="P299">
        <v>188.05</v>
      </c>
      <c r="Q299">
        <v>0</v>
      </c>
      <c r="R299" s="1" t="s">
        <v>4433</v>
      </c>
      <c r="S299" s="1" t="s">
        <v>8156</v>
      </c>
      <c r="T299">
        <v>0.86</v>
      </c>
      <c r="U299" s="1"/>
      <c r="V299">
        <v>24222.041804</v>
      </c>
      <c r="W299">
        <v>866687.41054099996</v>
      </c>
      <c r="X299">
        <v>130.65179800000001</v>
      </c>
      <c r="Y299">
        <v>17.089575</v>
      </c>
      <c r="Z299">
        <v>368.10559599999999</v>
      </c>
      <c r="AA299">
        <v>372.55821400000002</v>
      </c>
      <c r="AB299">
        <v>0</v>
      </c>
    </row>
    <row r="300" spans="1:28" x14ac:dyDescent="0.25">
      <c r="A300" s="1" t="s">
        <v>279</v>
      </c>
      <c r="B300">
        <v>92</v>
      </c>
      <c r="C300" s="1" t="s">
        <v>4034</v>
      </c>
      <c r="D300">
        <v>5.0999999999999996</v>
      </c>
      <c r="E300">
        <v>0</v>
      </c>
      <c r="F300">
        <v>0</v>
      </c>
      <c r="G300">
        <v>375</v>
      </c>
      <c r="H300" s="1" t="s">
        <v>4150</v>
      </c>
      <c r="I300">
        <v>82</v>
      </c>
      <c r="J300">
        <v>12.2</v>
      </c>
      <c r="K300">
        <v>283</v>
      </c>
      <c r="L300">
        <v>1808.36</v>
      </c>
      <c r="M300">
        <v>101</v>
      </c>
      <c r="N300">
        <v>2</v>
      </c>
      <c r="O300">
        <v>0</v>
      </c>
      <c r="P300">
        <v>146.34</v>
      </c>
      <c r="Q300">
        <v>0</v>
      </c>
      <c r="R300" s="1" t="s">
        <v>4434</v>
      </c>
      <c r="S300" s="1" t="s">
        <v>8156</v>
      </c>
      <c r="T300">
        <v>0.94</v>
      </c>
      <c r="U300" s="1"/>
      <c r="V300">
        <v>23337.794923000001</v>
      </c>
      <c r="W300">
        <v>767466.99455399998</v>
      </c>
      <c r="X300">
        <v>124.41461200000001</v>
      </c>
      <c r="Y300">
        <v>15.986546000000001</v>
      </c>
      <c r="Z300">
        <v>330.62804299999999</v>
      </c>
      <c r="AA300">
        <v>329.90727299999998</v>
      </c>
      <c r="AB300">
        <v>0</v>
      </c>
    </row>
    <row r="301" spans="1:28" x14ac:dyDescent="0.25">
      <c r="A301" s="1" t="s">
        <v>280</v>
      </c>
      <c r="B301">
        <v>94</v>
      </c>
      <c r="C301" s="1" t="s">
        <v>4048</v>
      </c>
      <c r="D301">
        <v>5.0999999999999996</v>
      </c>
      <c r="E301">
        <v>0</v>
      </c>
      <c r="F301">
        <v>0.76</v>
      </c>
      <c r="G301">
        <v>375</v>
      </c>
      <c r="H301" s="1" t="s">
        <v>4151</v>
      </c>
      <c r="I301">
        <v>72.8</v>
      </c>
      <c r="J301">
        <v>11.14</v>
      </c>
      <c r="K301">
        <v>281</v>
      </c>
      <c r="L301">
        <v>1954.68</v>
      </c>
      <c r="M301">
        <v>50</v>
      </c>
      <c r="N301">
        <v>3</v>
      </c>
      <c r="O301">
        <v>0</v>
      </c>
      <c r="P301">
        <v>110.26</v>
      </c>
      <c r="Q301">
        <v>0</v>
      </c>
      <c r="R301" s="1" t="s">
        <v>4435</v>
      </c>
      <c r="S301" s="1" t="s">
        <v>8156</v>
      </c>
      <c r="T301">
        <v>0.82</v>
      </c>
      <c r="U301" s="1"/>
      <c r="V301">
        <v>16862.048627</v>
      </c>
      <c r="W301">
        <v>706015.91412800003</v>
      </c>
      <c r="X301">
        <v>93.391559999999998</v>
      </c>
      <c r="Y301">
        <v>13.636785</v>
      </c>
      <c r="Z301">
        <v>298.28071399999999</v>
      </c>
      <c r="AA301">
        <v>303.48918200000003</v>
      </c>
      <c r="AB301">
        <v>0</v>
      </c>
    </row>
    <row r="302" spans="1:28" x14ac:dyDescent="0.25">
      <c r="A302" s="1" t="s">
        <v>281</v>
      </c>
      <c r="B302">
        <v>331</v>
      </c>
      <c r="C302" s="1" t="s">
        <v>4004</v>
      </c>
      <c r="D302">
        <v>5.0999999999999996</v>
      </c>
      <c r="E302">
        <v>0</v>
      </c>
      <c r="F302">
        <v>1</v>
      </c>
      <c r="G302">
        <v>375</v>
      </c>
      <c r="H302" s="1" t="s">
        <v>4074</v>
      </c>
      <c r="I302">
        <v>0.2</v>
      </c>
      <c r="J302">
        <v>12.88</v>
      </c>
      <c r="K302">
        <v>44</v>
      </c>
      <c r="L302">
        <v>420.4</v>
      </c>
      <c r="M302">
        <v>0</v>
      </c>
      <c r="N302">
        <v>0</v>
      </c>
      <c r="O302">
        <v>0</v>
      </c>
      <c r="P302">
        <v>11.6</v>
      </c>
      <c r="Q302">
        <v>0</v>
      </c>
      <c r="R302" s="1" t="s">
        <v>4436</v>
      </c>
      <c r="S302" s="1" t="s">
        <v>8156</v>
      </c>
      <c r="T302">
        <v>0.96</v>
      </c>
      <c r="U302" s="1"/>
      <c r="V302">
        <v>2726.3626429999999</v>
      </c>
      <c r="W302">
        <v>156535.21410499999</v>
      </c>
      <c r="X302">
        <v>16.125634000000002</v>
      </c>
      <c r="Y302">
        <v>2.995228</v>
      </c>
      <c r="Z302">
        <v>65.785556999999997</v>
      </c>
      <c r="AA302">
        <v>67.287683000000001</v>
      </c>
      <c r="AB302">
        <v>0</v>
      </c>
    </row>
    <row r="303" spans="1:28" x14ac:dyDescent="0.25">
      <c r="A303" s="1" t="s">
        <v>282</v>
      </c>
      <c r="B303">
        <v>2</v>
      </c>
      <c r="C303" s="1" t="s">
        <v>4039</v>
      </c>
      <c r="D303">
        <v>5.0999999999999996</v>
      </c>
      <c r="E303">
        <v>0</v>
      </c>
      <c r="F303">
        <v>2</v>
      </c>
      <c r="G303">
        <v>376</v>
      </c>
      <c r="H303" s="1" t="s">
        <v>4111</v>
      </c>
      <c r="I303">
        <v>13.29</v>
      </c>
      <c r="J303">
        <v>8.25</v>
      </c>
      <c r="K303">
        <v>374</v>
      </c>
      <c r="L303">
        <v>1792.38</v>
      </c>
      <c r="M303">
        <v>131</v>
      </c>
      <c r="N303">
        <v>5</v>
      </c>
      <c r="O303">
        <v>0</v>
      </c>
      <c r="P303">
        <v>178.49</v>
      </c>
      <c r="Q303">
        <v>0</v>
      </c>
      <c r="R303" s="1" t="s">
        <v>4437</v>
      </c>
      <c r="S303" s="1" t="s">
        <v>8156</v>
      </c>
      <c r="T303">
        <v>0.65</v>
      </c>
      <c r="U303" s="1"/>
      <c r="V303">
        <v>27962.824417</v>
      </c>
      <c r="W303">
        <v>824890.24693200004</v>
      </c>
      <c r="X303">
        <v>146.61264</v>
      </c>
      <c r="Y303">
        <v>16.688371</v>
      </c>
      <c r="Z303">
        <v>354.57558499999999</v>
      </c>
      <c r="AA303">
        <v>354.594493</v>
      </c>
      <c r="AB303">
        <v>0</v>
      </c>
    </row>
    <row r="304" spans="1:28" x14ac:dyDescent="0.25">
      <c r="A304" s="1" t="s">
        <v>283</v>
      </c>
      <c r="B304">
        <v>138</v>
      </c>
      <c r="C304" s="1" t="s">
        <v>4034</v>
      </c>
      <c r="D304">
        <v>5.0999999999999996</v>
      </c>
      <c r="E304">
        <v>0</v>
      </c>
      <c r="F304">
        <v>0</v>
      </c>
      <c r="G304">
        <v>377</v>
      </c>
      <c r="H304" s="1" t="s">
        <v>4150</v>
      </c>
      <c r="I304">
        <v>82</v>
      </c>
      <c r="J304">
        <v>13.02</v>
      </c>
      <c r="K304">
        <v>239</v>
      </c>
      <c r="L304">
        <v>1808.36</v>
      </c>
      <c r="M304">
        <v>54</v>
      </c>
      <c r="N304">
        <v>2</v>
      </c>
      <c r="O304">
        <v>0</v>
      </c>
      <c r="P304">
        <v>111.26</v>
      </c>
      <c r="Q304">
        <v>0</v>
      </c>
      <c r="R304" s="1" t="s">
        <v>4438</v>
      </c>
      <c r="S304" s="1" t="s">
        <v>8156</v>
      </c>
      <c r="T304">
        <v>1.01</v>
      </c>
      <c r="U304" s="1"/>
      <c r="V304">
        <v>18279.579860999998</v>
      </c>
      <c r="W304">
        <v>763091.81501999998</v>
      </c>
      <c r="X304">
        <v>101.337942</v>
      </c>
      <c r="Y304">
        <v>15.530614</v>
      </c>
      <c r="Z304">
        <v>326.80944799999997</v>
      </c>
      <c r="AA304">
        <v>328.02283199999999</v>
      </c>
      <c r="AB304">
        <v>0</v>
      </c>
    </row>
    <row r="305" spans="1:28" x14ac:dyDescent="0.25">
      <c r="A305" s="1" t="s">
        <v>284</v>
      </c>
      <c r="B305">
        <v>291</v>
      </c>
      <c r="C305" s="1" t="s">
        <v>4004</v>
      </c>
      <c r="D305">
        <v>5.0999999999999996</v>
      </c>
      <c r="E305">
        <v>0</v>
      </c>
      <c r="F305">
        <v>1.2</v>
      </c>
      <c r="G305">
        <v>377</v>
      </c>
      <c r="H305" s="1" t="s">
        <v>4076</v>
      </c>
      <c r="I305">
        <v>1.4</v>
      </c>
      <c r="J305">
        <v>6.8</v>
      </c>
      <c r="K305">
        <v>86</v>
      </c>
      <c r="L305">
        <v>609.39</v>
      </c>
      <c r="M305">
        <v>0</v>
      </c>
      <c r="N305">
        <v>0</v>
      </c>
      <c r="O305">
        <v>0</v>
      </c>
      <c r="P305">
        <v>18.7</v>
      </c>
      <c r="Q305">
        <v>0</v>
      </c>
      <c r="R305" s="1" t="s">
        <v>4439</v>
      </c>
      <c r="S305" s="1" t="s">
        <v>8156</v>
      </c>
      <c r="T305">
        <v>0.61</v>
      </c>
      <c r="U305" s="1"/>
      <c r="V305">
        <v>4475.0151070000002</v>
      </c>
      <c r="W305">
        <v>205805.20155600001</v>
      </c>
      <c r="X305">
        <v>25.202648</v>
      </c>
      <c r="Y305">
        <v>3.8634689999999998</v>
      </c>
      <c r="Z305">
        <v>86.801140000000004</v>
      </c>
      <c r="AA305">
        <v>88.467502999999994</v>
      </c>
      <c r="AB305">
        <v>0</v>
      </c>
    </row>
    <row r="306" spans="1:28" x14ac:dyDescent="0.25">
      <c r="A306" s="1" t="s">
        <v>286</v>
      </c>
      <c r="B306">
        <v>250</v>
      </c>
      <c r="C306" s="1" t="s">
        <v>4001</v>
      </c>
      <c r="D306">
        <v>0.2</v>
      </c>
      <c r="E306">
        <v>0</v>
      </c>
      <c r="F306">
        <v>0</v>
      </c>
      <c r="G306">
        <v>378</v>
      </c>
      <c r="H306" s="1" t="s">
        <v>4085</v>
      </c>
      <c r="I306">
        <v>50.59</v>
      </c>
      <c r="J306">
        <v>17.670000000000002</v>
      </c>
      <c r="K306">
        <v>128</v>
      </c>
      <c r="L306">
        <v>796.83</v>
      </c>
      <c r="M306">
        <v>68</v>
      </c>
      <c r="N306">
        <v>3</v>
      </c>
      <c r="O306">
        <v>0</v>
      </c>
      <c r="P306">
        <v>86.72</v>
      </c>
      <c r="Q306">
        <v>0</v>
      </c>
      <c r="R306" s="1" t="s">
        <v>4441</v>
      </c>
      <c r="S306" s="1" t="s">
        <v>8156</v>
      </c>
      <c r="T306">
        <v>1.55</v>
      </c>
      <c r="U306" s="1"/>
      <c r="V306">
        <v>14999.211174</v>
      </c>
      <c r="W306">
        <v>480185.28377099999</v>
      </c>
      <c r="X306">
        <v>79.681798999999998</v>
      </c>
      <c r="Y306">
        <v>10.732642999999999</v>
      </c>
      <c r="Z306">
        <v>209.750304</v>
      </c>
      <c r="AA306">
        <v>206.41428400000001</v>
      </c>
      <c r="AB306">
        <v>0</v>
      </c>
    </row>
    <row r="307" spans="1:28" x14ac:dyDescent="0.25">
      <c r="A307" s="1" t="s">
        <v>288</v>
      </c>
      <c r="B307">
        <v>46</v>
      </c>
      <c r="C307" s="1" t="s">
        <v>4034</v>
      </c>
      <c r="D307">
        <v>5.0999999999999996</v>
      </c>
      <c r="E307">
        <v>0</v>
      </c>
      <c r="F307">
        <v>0</v>
      </c>
      <c r="G307">
        <v>379</v>
      </c>
      <c r="H307" s="1" t="s">
        <v>4115</v>
      </c>
      <c r="I307">
        <v>82</v>
      </c>
      <c r="J307">
        <v>9.5299999999999994</v>
      </c>
      <c r="K307">
        <v>333</v>
      </c>
      <c r="L307">
        <v>1808.36</v>
      </c>
      <c r="M307">
        <v>128</v>
      </c>
      <c r="N307">
        <v>4</v>
      </c>
      <c r="O307">
        <v>0</v>
      </c>
      <c r="P307">
        <v>166.66</v>
      </c>
      <c r="Q307">
        <v>0</v>
      </c>
      <c r="R307" s="1" t="s">
        <v>4443</v>
      </c>
      <c r="S307" s="1" t="s">
        <v>8156</v>
      </c>
      <c r="T307">
        <v>0.77</v>
      </c>
      <c r="U307" s="1"/>
      <c r="V307">
        <v>26519.936409000002</v>
      </c>
      <c r="W307">
        <v>800584.88746999996</v>
      </c>
      <c r="X307">
        <v>139.488677</v>
      </c>
      <c r="Y307">
        <v>16.254978999999999</v>
      </c>
      <c r="Z307">
        <v>343.18673000000001</v>
      </c>
      <c r="AA307">
        <v>344.145892</v>
      </c>
      <c r="AB307">
        <v>0</v>
      </c>
    </row>
    <row r="308" spans="1:28" x14ac:dyDescent="0.25">
      <c r="A308" s="1" t="s">
        <v>289</v>
      </c>
      <c r="B308">
        <v>304</v>
      </c>
      <c r="C308" s="1" t="s">
        <v>4004</v>
      </c>
      <c r="D308">
        <v>5.0999999999999996</v>
      </c>
      <c r="E308">
        <v>0</v>
      </c>
      <c r="F308">
        <v>0.4</v>
      </c>
      <c r="G308">
        <v>379</v>
      </c>
      <c r="H308" s="1" t="s">
        <v>4076</v>
      </c>
      <c r="I308">
        <v>1.4</v>
      </c>
      <c r="J308">
        <v>9.33</v>
      </c>
      <c r="K308">
        <v>75</v>
      </c>
      <c r="L308">
        <v>609.39</v>
      </c>
      <c r="M308">
        <v>0</v>
      </c>
      <c r="N308">
        <v>0</v>
      </c>
      <c r="O308">
        <v>0</v>
      </c>
      <c r="P308">
        <v>24.2</v>
      </c>
      <c r="Q308">
        <v>0</v>
      </c>
      <c r="R308" s="1" t="s">
        <v>4444</v>
      </c>
      <c r="S308" s="1" t="s">
        <v>8156</v>
      </c>
      <c r="T308">
        <v>0.82</v>
      </c>
      <c r="U308" s="1"/>
      <c r="V308">
        <v>4352.6016810000001</v>
      </c>
      <c r="W308">
        <v>226776.25472600001</v>
      </c>
      <c r="X308">
        <v>25.164304999999999</v>
      </c>
      <c r="Y308">
        <v>4.2674440000000002</v>
      </c>
      <c r="Z308">
        <v>95.205457999999993</v>
      </c>
      <c r="AA308">
        <v>97.481669999999994</v>
      </c>
      <c r="AB308">
        <v>0</v>
      </c>
    </row>
    <row r="309" spans="1:28" x14ac:dyDescent="0.25">
      <c r="A309" s="1" t="s">
        <v>290</v>
      </c>
      <c r="B309">
        <v>0</v>
      </c>
      <c r="C309" s="1" t="s">
        <v>4052</v>
      </c>
      <c r="D309">
        <v>5.0999999999999996</v>
      </c>
      <c r="E309">
        <v>0</v>
      </c>
      <c r="F309">
        <v>0</v>
      </c>
      <c r="G309">
        <v>380</v>
      </c>
      <c r="H309" s="1" t="s">
        <v>4076</v>
      </c>
      <c r="I309">
        <v>1.4</v>
      </c>
      <c r="J309">
        <v>13.21</v>
      </c>
      <c r="K309">
        <v>380</v>
      </c>
      <c r="L309">
        <v>2652.43</v>
      </c>
      <c r="M309">
        <v>109</v>
      </c>
      <c r="N309">
        <v>7</v>
      </c>
      <c r="O309">
        <v>0</v>
      </c>
      <c r="P309">
        <v>219.82</v>
      </c>
      <c r="Q309">
        <v>0</v>
      </c>
      <c r="R309" s="1" t="s">
        <v>4445</v>
      </c>
      <c r="S309" s="1" t="s">
        <v>8156</v>
      </c>
      <c r="T309">
        <v>1.18</v>
      </c>
      <c r="U309" s="1"/>
      <c r="V309">
        <v>29203.771927000002</v>
      </c>
      <c r="W309">
        <v>1165635.8042240001</v>
      </c>
      <c r="X309">
        <v>160.670399</v>
      </c>
      <c r="Y309">
        <v>24.386763999999999</v>
      </c>
      <c r="Z309">
        <v>502.35621099999997</v>
      </c>
      <c r="AA309">
        <v>501.060678</v>
      </c>
      <c r="AB309">
        <v>0</v>
      </c>
    </row>
    <row r="310" spans="1:28" x14ac:dyDescent="0.25">
      <c r="A310" s="1" t="s">
        <v>292</v>
      </c>
      <c r="B310">
        <v>238</v>
      </c>
      <c r="C310" s="1" t="s">
        <v>4005</v>
      </c>
      <c r="D310">
        <v>5.0999999999999996</v>
      </c>
      <c r="E310">
        <v>0</v>
      </c>
      <c r="F310">
        <v>7.0000000000000007E-2</v>
      </c>
      <c r="G310">
        <v>380</v>
      </c>
      <c r="H310" s="1" t="s">
        <v>4075</v>
      </c>
      <c r="I310">
        <v>89.74</v>
      </c>
      <c r="J310">
        <v>14.46</v>
      </c>
      <c r="K310">
        <v>142</v>
      </c>
      <c r="L310">
        <v>698.35</v>
      </c>
      <c r="M310">
        <v>39</v>
      </c>
      <c r="N310">
        <v>3</v>
      </c>
      <c r="O310">
        <v>0</v>
      </c>
      <c r="P310">
        <v>98.88</v>
      </c>
      <c r="Q310">
        <v>0</v>
      </c>
      <c r="R310" s="1" t="s">
        <v>4447</v>
      </c>
      <c r="S310" s="1" t="s">
        <v>8156</v>
      </c>
      <c r="T310">
        <v>1.2</v>
      </c>
      <c r="U310" s="1"/>
      <c r="V310">
        <v>12012.083477</v>
      </c>
      <c r="W310">
        <v>411721.38634600001</v>
      </c>
      <c r="X310">
        <v>64.450096000000002</v>
      </c>
      <c r="Y310">
        <v>8.8949990000000003</v>
      </c>
      <c r="Z310">
        <v>180.364271</v>
      </c>
      <c r="AA310">
        <v>176.98362599999999</v>
      </c>
      <c r="AB310">
        <v>0</v>
      </c>
    </row>
    <row r="311" spans="1:28" x14ac:dyDescent="0.25">
      <c r="A311" s="1" t="s">
        <v>294</v>
      </c>
      <c r="B311">
        <v>3</v>
      </c>
      <c r="C311" s="1" t="s">
        <v>4053</v>
      </c>
      <c r="D311">
        <v>5.0999999999999996</v>
      </c>
      <c r="E311">
        <v>0</v>
      </c>
      <c r="F311">
        <v>3</v>
      </c>
      <c r="G311">
        <v>386</v>
      </c>
      <c r="H311" s="1" t="s">
        <v>4153</v>
      </c>
      <c r="I311">
        <v>204.71</v>
      </c>
      <c r="J311">
        <v>13.11</v>
      </c>
      <c r="K311">
        <v>383</v>
      </c>
      <c r="L311">
        <v>1496.48</v>
      </c>
      <c r="M311">
        <v>169</v>
      </c>
      <c r="N311">
        <v>4</v>
      </c>
      <c r="O311">
        <v>0</v>
      </c>
      <c r="P311">
        <v>273.52999999999997</v>
      </c>
      <c r="Q311">
        <v>0</v>
      </c>
      <c r="R311" s="1" t="s">
        <v>4449</v>
      </c>
      <c r="S311" s="1" t="s">
        <v>8156</v>
      </c>
      <c r="T311">
        <v>1</v>
      </c>
      <c r="U311" s="1"/>
      <c r="V311">
        <v>36887.953507999999</v>
      </c>
      <c r="W311">
        <v>946701.74956799997</v>
      </c>
      <c r="X311">
        <v>190.29862499999999</v>
      </c>
      <c r="Y311">
        <v>20.926535999999999</v>
      </c>
      <c r="Z311">
        <v>416.78818999999999</v>
      </c>
      <c r="AA311">
        <v>406.959002</v>
      </c>
      <c r="AB311">
        <v>0</v>
      </c>
    </row>
    <row r="312" spans="1:28" x14ac:dyDescent="0.25">
      <c r="A312" s="1" t="s">
        <v>295</v>
      </c>
      <c r="B312">
        <v>0</v>
      </c>
      <c r="C312" s="1" t="s">
        <v>4054</v>
      </c>
      <c r="D312">
        <v>5.0999999999999996</v>
      </c>
      <c r="E312">
        <v>0</v>
      </c>
      <c r="F312">
        <v>0</v>
      </c>
      <c r="G312">
        <v>386</v>
      </c>
      <c r="H312" s="1" t="s">
        <v>4076</v>
      </c>
      <c r="I312">
        <v>1.4</v>
      </c>
      <c r="J312">
        <v>14.03</v>
      </c>
      <c r="K312">
        <v>386</v>
      </c>
      <c r="L312">
        <v>2323.91</v>
      </c>
      <c r="M312">
        <v>182</v>
      </c>
      <c r="N312">
        <v>4</v>
      </c>
      <c r="O312">
        <v>0</v>
      </c>
      <c r="P312">
        <v>231.28</v>
      </c>
      <c r="Q312">
        <v>0</v>
      </c>
      <c r="R312" s="1" t="s">
        <v>4450</v>
      </c>
      <c r="S312" s="1" t="s">
        <v>8156</v>
      </c>
      <c r="T312">
        <v>1.08</v>
      </c>
      <c r="U312" s="1"/>
      <c r="V312">
        <v>36666.653383999997</v>
      </c>
      <c r="W312">
        <v>1099236.8187140001</v>
      </c>
      <c r="X312">
        <v>192.938804</v>
      </c>
      <c r="Y312">
        <v>23.592299000000001</v>
      </c>
      <c r="Z312">
        <v>476.04797300000001</v>
      </c>
      <c r="AA312">
        <v>472.52544499999999</v>
      </c>
      <c r="AB312">
        <v>0</v>
      </c>
    </row>
    <row r="313" spans="1:28" x14ac:dyDescent="0.25">
      <c r="A313" s="1" t="s">
        <v>299</v>
      </c>
      <c r="B313">
        <v>288</v>
      </c>
      <c r="C313" s="1" t="s">
        <v>4004</v>
      </c>
      <c r="D313">
        <v>5.0999999999999996</v>
      </c>
      <c r="E313">
        <v>0</v>
      </c>
      <c r="F313">
        <v>0.5</v>
      </c>
      <c r="G313">
        <v>392</v>
      </c>
      <c r="H313" s="1" t="s">
        <v>4073</v>
      </c>
      <c r="I313">
        <v>40.79</v>
      </c>
      <c r="J313">
        <v>6.67</v>
      </c>
      <c r="K313">
        <v>104</v>
      </c>
      <c r="L313">
        <v>475.89</v>
      </c>
      <c r="M313">
        <v>5</v>
      </c>
      <c r="N313">
        <v>2</v>
      </c>
      <c r="O313">
        <v>0</v>
      </c>
      <c r="P313">
        <v>31.33</v>
      </c>
      <c r="Q313">
        <v>0</v>
      </c>
      <c r="R313" s="1" t="s">
        <v>4454</v>
      </c>
      <c r="S313" s="1" t="s">
        <v>8156</v>
      </c>
      <c r="T313">
        <v>0.48</v>
      </c>
      <c r="U313" s="1"/>
      <c r="V313">
        <v>5367.656121</v>
      </c>
      <c r="W313">
        <v>188657.361214</v>
      </c>
      <c r="X313">
        <v>28.826955000000002</v>
      </c>
      <c r="Y313">
        <v>3.5843739999999999</v>
      </c>
      <c r="Z313">
        <v>80.361597000000003</v>
      </c>
      <c r="AA313">
        <v>81.097289000000004</v>
      </c>
      <c r="AB313">
        <v>0</v>
      </c>
    </row>
    <row r="314" spans="1:28" x14ac:dyDescent="0.25">
      <c r="A314" s="1" t="s">
        <v>300</v>
      </c>
      <c r="B314">
        <v>325</v>
      </c>
      <c r="C314" s="1" t="s">
        <v>4001</v>
      </c>
      <c r="D314">
        <v>0.2</v>
      </c>
      <c r="E314">
        <v>0</v>
      </c>
      <c r="F314">
        <v>0.3</v>
      </c>
      <c r="G314">
        <v>397</v>
      </c>
      <c r="H314" s="1" t="s">
        <v>4071</v>
      </c>
      <c r="I314">
        <v>108.49</v>
      </c>
      <c r="J314">
        <v>12.55</v>
      </c>
      <c r="K314">
        <v>72</v>
      </c>
      <c r="L314">
        <v>419.77</v>
      </c>
      <c r="M314">
        <v>23</v>
      </c>
      <c r="N314">
        <v>1</v>
      </c>
      <c r="O314">
        <v>0</v>
      </c>
      <c r="P314">
        <v>43.39</v>
      </c>
      <c r="Q314">
        <v>0</v>
      </c>
      <c r="R314" s="1" t="s">
        <v>4455</v>
      </c>
      <c r="S314" s="1" t="s">
        <v>8156</v>
      </c>
      <c r="T314">
        <v>1.04</v>
      </c>
      <c r="U314" s="1"/>
      <c r="V314">
        <v>5749.0434759999998</v>
      </c>
      <c r="W314">
        <v>198369.58430700001</v>
      </c>
      <c r="X314">
        <v>30.877994999999999</v>
      </c>
      <c r="Y314">
        <v>4.1320360000000003</v>
      </c>
      <c r="Z314">
        <v>85.403159000000002</v>
      </c>
      <c r="AA314">
        <v>85.271923999999999</v>
      </c>
      <c r="AB314">
        <v>0</v>
      </c>
    </row>
    <row r="315" spans="1:28" x14ac:dyDescent="0.25">
      <c r="A315" s="1" t="s">
        <v>301</v>
      </c>
      <c r="B315">
        <v>346</v>
      </c>
      <c r="C315" s="1" t="s">
        <v>4004</v>
      </c>
      <c r="D315">
        <v>5.0999999999999996</v>
      </c>
      <c r="E315">
        <v>0</v>
      </c>
      <c r="F315">
        <v>1</v>
      </c>
      <c r="G315">
        <v>398</v>
      </c>
      <c r="H315" s="1" t="s">
        <v>4079</v>
      </c>
      <c r="I315">
        <v>1.4</v>
      </c>
      <c r="J315">
        <v>14.52</v>
      </c>
      <c r="K315">
        <v>52</v>
      </c>
      <c r="L315">
        <v>609.39</v>
      </c>
      <c r="M315">
        <v>0</v>
      </c>
      <c r="N315">
        <v>0</v>
      </c>
      <c r="O315">
        <v>0</v>
      </c>
      <c r="P315">
        <v>11.18</v>
      </c>
      <c r="Q315">
        <v>0</v>
      </c>
      <c r="R315" s="1" t="s">
        <v>4456</v>
      </c>
      <c r="S315" s="1" t="s">
        <v>8156</v>
      </c>
      <c r="T315">
        <v>1.06</v>
      </c>
      <c r="U315" s="1"/>
      <c r="V315">
        <v>3216.0998920000002</v>
      </c>
      <c r="W315">
        <v>208457.75871699999</v>
      </c>
      <c r="X315">
        <v>19.613600999999999</v>
      </c>
      <c r="Y315">
        <v>4.1411639999999998</v>
      </c>
      <c r="Z315">
        <v>87.969622999999999</v>
      </c>
      <c r="AA315">
        <v>89.606401000000005</v>
      </c>
      <c r="AB315">
        <v>0</v>
      </c>
    </row>
    <row r="316" spans="1:28" x14ac:dyDescent="0.25">
      <c r="A316" s="1" t="s">
        <v>302</v>
      </c>
      <c r="B316">
        <v>332</v>
      </c>
      <c r="C316" s="1" t="s">
        <v>4004</v>
      </c>
      <c r="D316">
        <v>5.0999999999999996</v>
      </c>
      <c r="E316">
        <v>0</v>
      </c>
      <c r="F316">
        <v>0.8</v>
      </c>
      <c r="G316">
        <v>401</v>
      </c>
      <c r="H316" s="1" t="s">
        <v>4076</v>
      </c>
      <c r="I316">
        <v>1.4</v>
      </c>
      <c r="J316">
        <v>9.1199999999999992</v>
      </c>
      <c r="K316">
        <v>69</v>
      </c>
      <c r="L316">
        <v>609.39</v>
      </c>
      <c r="M316">
        <v>5</v>
      </c>
      <c r="N316">
        <v>1</v>
      </c>
      <c r="O316">
        <v>0</v>
      </c>
      <c r="P316">
        <v>16.25</v>
      </c>
      <c r="Q316">
        <v>0</v>
      </c>
      <c r="R316" s="1" t="s">
        <v>4457</v>
      </c>
      <c r="S316" s="1" t="s">
        <v>8156</v>
      </c>
      <c r="T316">
        <v>0.79</v>
      </c>
      <c r="U316" s="1"/>
      <c r="V316">
        <v>3654.5931719999999</v>
      </c>
      <c r="W316">
        <v>208917.32238600001</v>
      </c>
      <c r="X316">
        <v>21.593536</v>
      </c>
      <c r="Y316">
        <v>4.0012109999999996</v>
      </c>
      <c r="Z316">
        <v>87.882722000000001</v>
      </c>
      <c r="AA316">
        <v>89.804475999999994</v>
      </c>
      <c r="AB316">
        <v>0</v>
      </c>
    </row>
    <row r="317" spans="1:28" x14ac:dyDescent="0.25">
      <c r="A317" s="1" t="s">
        <v>303</v>
      </c>
      <c r="B317">
        <v>0</v>
      </c>
      <c r="C317" s="1" t="s">
        <v>4050</v>
      </c>
      <c r="D317">
        <v>5.0999999999999996</v>
      </c>
      <c r="E317">
        <v>0</v>
      </c>
      <c r="F317">
        <v>0</v>
      </c>
      <c r="G317">
        <v>402</v>
      </c>
      <c r="H317" s="1" t="s">
        <v>4116</v>
      </c>
      <c r="I317">
        <v>87.33</v>
      </c>
      <c r="J317">
        <v>17.75</v>
      </c>
      <c r="K317">
        <v>402</v>
      </c>
      <c r="L317">
        <v>2303.04</v>
      </c>
      <c r="M317">
        <v>165</v>
      </c>
      <c r="N317">
        <v>7</v>
      </c>
      <c r="O317">
        <v>0</v>
      </c>
      <c r="P317">
        <v>271.64</v>
      </c>
      <c r="Q317">
        <v>0</v>
      </c>
      <c r="R317" s="1" t="s">
        <v>4458</v>
      </c>
      <c r="S317" s="1" t="s">
        <v>8156</v>
      </c>
      <c r="T317">
        <v>1.3</v>
      </c>
      <c r="U317" s="1"/>
      <c r="V317">
        <v>36512.180291999997</v>
      </c>
      <c r="W317">
        <v>1198102.0752129999</v>
      </c>
      <c r="X317">
        <v>194.69362699999999</v>
      </c>
      <c r="Y317">
        <v>25.98847</v>
      </c>
      <c r="Z317">
        <v>521.516749</v>
      </c>
      <c r="AA317">
        <v>515.02086999999995</v>
      </c>
      <c r="AB317">
        <v>0</v>
      </c>
    </row>
    <row r="318" spans="1:28" x14ac:dyDescent="0.25">
      <c r="A318" s="1" t="s">
        <v>307</v>
      </c>
      <c r="B318">
        <v>361</v>
      </c>
      <c r="C318" s="1" t="s">
        <v>4004</v>
      </c>
      <c r="D318">
        <v>5.0999999999999996</v>
      </c>
      <c r="E318">
        <v>0</v>
      </c>
      <c r="F318">
        <v>1</v>
      </c>
      <c r="G318">
        <v>404</v>
      </c>
      <c r="H318" s="1" t="s">
        <v>4074</v>
      </c>
      <c r="I318">
        <v>0.2</v>
      </c>
      <c r="J318">
        <v>10.73</v>
      </c>
      <c r="K318">
        <v>43</v>
      </c>
      <c r="L318">
        <v>420.4</v>
      </c>
      <c r="M318">
        <v>1</v>
      </c>
      <c r="N318">
        <v>1</v>
      </c>
      <c r="O318">
        <v>0</v>
      </c>
      <c r="P318">
        <v>9.11</v>
      </c>
      <c r="Q318">
        <v>0</v>
      </c>
      <c r="R318" s="1" t="s">
        <v>4462</v>
      </c>
      <c r="S318" s="1" t="s">
        <v>8156</v>
      </c>
      <c r="T318">
        <v>0.92</v>
      </c>
      <c r="U318" s="1"/>
      <c r="V318">
        <v>2483.7886440000002</v>
      </c>
      <c r="W318">
        <v>146332.57975</v>
      </c>
      <c r="X318">
        <v>14.783887999999999</v>
      </c>
      <c r="Y318">
        <v>2.821812</v>
      </c>
      <c r="Z318">
        <v>61.737493000000001</v>
      </c>
      <c r="AA318">
        <v>62.901915000000002</v>
      </c>
      <c r="AB318">
        <v>0</v>
      </c>
    </row>
    <row r="319" spans="1:28" x14ac:dyDescent="0.25">
      <c r="A319" s="1" t="s">
        <v>309</v>
      </c>
      <c r="B319">
        <v>94</v>
      </c>
      <c r="C319" s="1" t="s">
        <v>4004</v>
      </c>
      <c r="D319">
        <v>5.0999999999999996</v>
      </c>
      <c r="E319">
        <v>0</v>
      </c>
      <c r="F319">
        <v>0.76</v>
      </c>
      <c r="G319">
        <v>407</v>
      </c>
      <c r="H319" s="1" t="s">
        <v>4122</v>
      </c>
      <c r="I319">
        <v>159.35</v>
      </c>
      <c r="J319">
        <v>6.01</v>
      </c>
      <c r="K319">
        <v>313</v>
      </c>
      <c r="L319">
        <v>2021.57</v>
      </c>
      <c r="M319">
        <v>113</v>
      </c>
      <c r="N319">
        <v>6</v>
      </c>
      <c r="O319">
        <v>0</v>
      </c>
      <c r="P319">
        <v>208.6</v>
      </c>
      <c r="Q319">
        <v>0</v>
      </c>
      <c r="R319" s="1" t="s">
        <v>4464</v>
      </c>
      <c r="S319" s="1" t="s">
        <v>8156</v>
      </c>
      <c r="T319">
        <v>1.51</v>
      </c>
      <c r="U319" s="1"/>
      <c r="V319">
        <v>28969.870384000002</v>
      </c>
      <c r="W319">
        <v>1049541.3011640001</v>
      </c>
      <c r="X319">
        <v>156.900567</v>
      </c>
      <c r="Y319">
        <v>22.810105</v>
      </c>
      <c r="Z319">
        <v>457.68016399999999</v>
      </c>
      <c r="AA319">
        <v>451.15724399999999</v>
      </c>
      <c r="AB319">
        <v>0</v>
      </c>
    </row>
    <row r="320" spans="1:28" x14ac:dyDescent="0.25">
      <c r="A320" s="1" t="s">
        <v>310</v>
      </c>
      <c r="B320">
        <v>182</v>
      </c>
      <c r="C320" s="1" t="s">
        <v>4031</v>
      </c>
      <c r="D320">
        <v>5.0999999999999996</v>
      </c>
      <c r="E320">
        <v>0</v>
      </c>
      <c r="F320">
        <v>0.42</v>
      </c>
      <c r="G320">
        <v>407</v>
      </c>
      <c r="H320" s="1" t="s">
        <v>4091</v>
      </c>
      <c r="I320">
        <v>93.18</v>
      </c>
      <c r="J320">
        <v>5.48</v>
      </c>
      <c r="K320">
        <v>225</v>
      </c>
      <c r="L320">
        <v>1375.09</v>
      </c>
      <c r="M320">
        <v>59</v>
      </c>
      <c r="N320">
        <v>3</v>
      </c>
      <c r="O320">
        <v>0</v>
      </c>
      <c r="P320">
        <v>99.96</v>
      </c>
      <c r="Q320">
        <v>0</v>
      </c>
      <c r="R320" s="1" t="s">
        <v>4465</v>
      </c>
      <c r="S320" s="1" t="s">
        <v>8156</v>
      </c>
      <c r="T320">
        <v>0.79</v>
      </c>
      <c r="U320" s="1"/>
      <c r="V320">
        <v>15823.602697</v>
      </c>
      <c r="W320">
        <v>581546.28139200003</v>
      </c>
      <c r="X320">
        <v>85.748956000000007</v>
      </c>
      <c r="Y320">
        <v>11.638382999999999</v>
      </c>
      <c r="Z320">
        <v>248.72398000000001</v>
      </c>
      <c r="AA320">
        <v>249.98545100000001</v>
      </c>
      <c r="AB320">
        <v>0</v>
      </c>
    </row>
    <row r="321" spans="1:28" x14ac:dyDescent="0.25">
      <c r="A321" s="1" t="s">
        <v>311</v>
      </c>
      <c r="B321">
        <v>213</v>
      </c>
      <c r="C321" s="1" t="s">
        <v>4017</v>
      </c>
      <c r="D321">
        <v>5.0999999999999996</v>
      </c>
      <c r="E321">
        <v>0</v>
      </c>
      <c r="F321">
        <v>0.7</v>
      </c>
      <c r="G321">
        <v>407</v>
      </c>
      <c r="H321" s="1" t="s">
        <v>4140</v>
      </c>
      <c r="I321">
        <v>93.18</v>
      </c>
      <c r="J321">
        <v>5.32</v>
      </c>
      <c r="K321">
        <v>194</v>
      </c>
      <c r="L321">
        <v>1018.45</v>
      </c>
      <c r="M321">
        <v>88</v>
      </c>
      <c r="N321">
        <v>2</v>
      </c>
      <c r="O321">
        <v>0</v>
      </c>
      <c r="P321">
        <v>118.66</v>
      </c>
      <c r="Q321">
        <v>0</v>
      </c>
      <c r="R321" s="1" t="s">
        <v>4466</v>
      </c>
      <c r="S321" s="1" t="s">
        <v>8156</v>
      </c>
      <c r="T321">
        <v>0.95</v>
      </c>
      <c r="U321" s="1"/>
      <c r="V321">
        <v>17754.480480999999</v>
      </c>
      <c r="W321">
        <v>511643.983878</v>
      </c>
      <c r="X321">
        <v>92.947816000000003</v>
      </c>
      <c r="Y321">
        <v>11.059794</v>
      </c>
      <c r="Z321">
        <v>223.34105400000001</v>
      </c>
      <c r="AA321">
        <v>219.939121</v>
      </c>
      <c r="AB321">
        <v>0</v>
      </c>
    </row>
    <row r="322" spans="1:28" x14ac:dyDescent="0.25">
      <c r="A322" s="1" t="s">
        <v>312</v>
      </c>
      <c r="B322">
        <v>183</v>
      </c>
      <c r="C322" s="1" t="s">
        <v>4004</v>
      </c>
      <c r="D322">
        <v>5.0999999999999996</v>
      </c>
      <c r="E322">
        <v>0</v>
      </c>
      <c r="F322">
        <v>1.42</v>
      </c>
      <c r="G322">
        <v>411</v>
      </c>
      <c r="H322" s="1" t="s">
        <v>4108</v>
      </c>
      <c r="I322">
        <v>122.01</v>
      </c>
      <c r="J322">
        <v>11.38</v>
      </c>
      <c r="K322">
        <v>228</v>
      </c>
      <c r="L322">
        <v>1425.91</v>
      </c>
      <c r="M322">
        <v>6</v>
      </c>
      <c r="N322">
        <v>2</v>
      </c>
      <c r="O322">
        <v>0</v>
      </c>
      <c r="P322">
        <v>107.91</v>
      </c>
      <c r="Q322">
        <v>0</v>
      </c>
      <c r="R322" s="1" t="s">
        <v>4467</v>
      </c>
      <c r="S322" s="1" t="s">
        <v>8156</v>
      </c>
      <c r="T322">
        <v>0.87</v>
      </c>
      <c r="U322" s="1"/>
      <c r="V322">
        <v>12219.238434000001</v>
      </c>
      <c r="W322">
        <v>535594.23397499998</v>
      </c>
      <c r="X322">
        <v>68.248767000000001</v>
      </c>
      <c r="Y322">
        <v>10.371022999999999</v>
      </c>
      <c r="Z322">
        <v>227.513105</v>
      </c>
      <c r="AA322">
        <v>230.23079300000001</v>
      </c>
      <c r="AB322">
        <v>0</v>
      </c>
    </row>
    <row r="323" spans="1:28" x14ac:dyDescent="0.25">
      <c r="A323" s="1" t="s">
        <v>313</v>
      </c>
      <c r="B323">
        <v>15</v>
      </c>
      <c r="C323" s="1" t="s">
        <v>4030</v>
      </c>
      <c r="D323">
        <v>5.0999999999999996</v>
      </c>
      <c r="E323">
        <v>0</v>
      </c>
      <c r="F323">
        <v>15</v>
      </c>
      <c r="G323">
        <v>412</v>
      </c>
      <c r="H323" s="1" t="s">
        <v>4152</v>
      </c>
      <c r="I323">
        <v>144.80000000000001</v>
      </c>
      <c r="J323">
        <v>12.1</v>
      </c>
      <c r="K323">
        <v>397</v>
      </c>
      <c r="L323">
        <v>3263.57</v>
      </c>
      <c r="M323">
        <v>34</v>
      </c>
      <c r="N323">
        <v>3</v>
      </c>
      <c r="O323">
        <v>0</v>
      </c>
      <c r="P323">
        <v>144.57</v>
      </c>
      <c r="Q323">
        <v>0</v>
      </c>
      <c r="R323" s="1" t="s">
        <v>4468</v>
      </c>
      <c r="S323" s="1" t="s">
        <v>8156</v>
      </c>
      <c r="T323">
        <v>0.92</v>
      </c>
      <c r="U323" s="1"/>
      <c r="V323">
        <v>20127.055151</v>
      </c>
      <c r="W323">
        <v>978431.47170300002</v>
      </c>
      <c r="X323">
        <v>114.680537</v>
      </c>
      <c r="Y323">
        <v>18.385000999999999</v>
      </c>
      <c r="Z323">
        <v>409.37033000000002</v>
      </c>
      <c r="AA323">
        <v>420.58827300000002</v>
      </c>
      <c r="AB323">
        <v>0</v>
      </c>
    </row>
    <row r="324" spans="1:28" x14ac:dyDescent="0.25">
      <c r="A324" s="1" t="s">
        <v>314</v>
      </c>
      <c r="B324">
        <v>359</v>
      </c>
      <c r="C324" s="1" t="s">
        <v>4004</v>
      </c>
      <c r="D324">
        <v>5.0999999999999996</v>
      </c>
      <c r="E324">
        <v>0</v>
      </c>
      <c r="F324">
        <v>0.2</v>
      </c>
      <c r="G324">
        <v>412</v>
      </c>
      <c r="H324" s="1" t="s">
        <v>4076</v>
      </c>
      <c r="I324">
        <v>1.4</v>
      </c>
      <c r="J324">
        <v>12.62</v>
      </c>
      <c r="K324">
        <v>53</v>
      </c>
      <c r="L324">
        <v>609.39</v>
      </c>
      <c r="M324">
        <v>0</v>
      </c>
      <c r="N324">
        <v>0</v>
      </c>
      <c r="O324">
        <v>0</v>
      </c>
      <c r="P324">
        <v>7.29</v>
      </c>
      <c r="Q324">
        <v>0</v>
      </c>
      <c r="R324" s="1" t="s">
        <v>4469</v>
      </c>
      <c r="S324" s="1" t="s">
        <v>8156</v>
      </c>
      <c r="T324">
        <v>0.91</v>
      </c>
      <c r="U324" s="1"/>
      <c r="V324">
        <v>2934.4414299999999</v>
      </c>
      <c r="W324">
        <v>194354.65372500001</v>
      </c>
      <c r="X324">
        <v>17.984131000000001</v>
      </c>
      <c r="Y324">
        <v>3.6914020000000001</v>
      </c>
      <c r="Z324">
        <v>81.111305999999999</v>
      </c>
      <c r="AA324">
        <v>83.544314</v>
      </c>
      <c r="AB324">
        <v>0</v>
      </c>
    </row>
    <row r="325" spans="1:28" x14ac:dyDescent="0.25">
      <c r="A325" s="1" t="s">
        <v>315</v>
      </c>
      <c r="B325">
        <v>4</v>
      </c>
      <c r="C325" s="1" t="s">
        <v>4030</v>
      </c>
      <c r="D325">
        <v>5.0999999999999996</v>
      </c>
      <c r="E325">
        <v>0</v>
      </c>
      <c r="F325">
        <v>4</v>
      </c>
      <c r="G325">
        <v>413</v>
      </c>
      <c r="H325" s="1" t="s">
        <v>4155</v>
      </c>
      <c r="I325">
        <v>81.98</v>
      </c>
      <c r="J325">
        <v>12.82</v>
      </c>
      <c r="K325">
        <v>409</v>
      </c>
      <c r="L325">
        <v>2816.2</v>
      </c>
      <c r="M325">
        <v>118</v>
      </c>
      <c r="N325">
        <v>7</v>
      </c>
      <c r="O325">
        <v>0</v>
      </c>
      <c r="P325">
        <v>212.19</v>
      </c>
      <c r="Q325">
        <v>0</v>
      </c>
      <c r="R325" s="1" t="s">
        <v>4470</v>
      </c>
      <c r="S325" s="1" t="s">
        <v>8156</v>
      </c>
      <c r="T325">
        <v>1.04</v>
      </c>
      <c r="U325" s="1"/>
      <c r="V325">
        <v>31029.248176000001</v>
      </c>
      <c r="W325">
        <v>1196733.411992</v>
      </c>
      <c r="X325">
        <v>169.70580799999999</v>
      </c>
      <c r="Y325">
        <v>24.827797</v>
      </c>
      <c r="Z325">
        <v>515.59830799999997</v>
      </c>
      <c r="AA325">
        <v>514.42941299999995</v>
      </c>
      <c r="AB325">
        <v>0</v>
      </c>
    </row>
    <row r="326" spans="1:28" x14ac:dyDescent="0.25">
      <c r="A326" s="1" t="s">
        <v>317</v>
      </c>
      <c r="B326">
        <v>288</v>
      </c>
      <c r="C326" s="1" t="s">
        <v>4007</v>
      </c>
      <c r="D326">
        <v>5.0999999999999996</v>
      </c>
      <c r="E326">
        <v>0</v>
      </c>
      <c r="F326">
        <v>0.5</v>
      </c>
      <c r="G326">
        <v>413</v>
      </c>
      <c r="H326" s="1" t="s">
        <v>4075</v>
      </c>
      <c r="I326">
        <v>89.74</v>
      </c>
      <c r="J326">
        <v>8.09</v>
      </c>
      <c r="K326">
        <v>125</v>
      </c>
      <c r="L326">
        <v>569.77</v>
      </c>
      <c r="M326">
        <v>39</v>
      </c>
      <c r="N326">
        <v>1</v>
      </c>
      <c r="O326">
        <v>0</v>
      </c>
      <c r="P326">
        <v>54.6</v>
      </c>
      <c r="Q326">
        <v>0</v>
      </c>
      <c r="R326" s="1" t="s">
        <v>4472</v>
      </c>
      <c r="S326" s="1" t="s">
        <v>8156</v>
      </c>
      <c r="T326">
        <v>0.6</v>
      </c>
      <c r="U326" s="1"/>
      <c r="V326">
        <v>9666.7256899999993</v>
      </c>
      <c r="W326">
        <v>263905.87688300002</v>
      </c>
      <c r="X326">
        <v>50.164406999999997</v>
      </c>
      <c r="Y326">
        <v>5.3515509999999997</v>
      </c>
      <c r="Z326">
        <v>113.70878399999999</v>
      </c>
      <c r="AA326">
        <v>113.445453</v>
      </c>
      <c r="AB326">
        <v>0</v>
      </c>
    </row>
    <row r="327" spans="1:28" x14ac:dyDescent="0.25">
      <c r="A327" s="1" t="s">
        <v>320</v>
      </c>
      <c r="B327">
        <v>314</v>
      </c>
      <c r="C327" s="1" t="s">
        <v>4004</v>
      </c>
      <c r="D327">
        <v>5.0999999999999996</v>
      </c>
      <c r="E327">
        <v>0</v>
      </c>
      <c r="F327">
        <v>0.37</v>
      </c>
      <c r="G327">
        <v>417</v>
      </c>
      <c r="H327" s="1" t="s">
        <v>4073</v>
      </c>
      <c r="I327">
        <v>40.79</v>
      </c>
      <c r="J327">
        <v>7.54</v>
      </c>
      <c r="K327">
        <v>103</v>
      </c>
      <c r="L327">
        <v>475.89</v>
      </c>
      <c r="M327">
        <v>17</v>
      </c>
      <c r="N327">
        <v>5</v>
      </c>
      <c r="O327">
        <v>0</v>
      </c>
      <c r="P327">
        <v>40.450000000000003</v>
      </c>
      <c r="Q327">
        <v>0</v>
      </c>
      <c r="R327" s="1" t="s">
        <v>4475</v>
      </c>
      <c r="S327" s="1" t="s">
        <v>8156</v>
      </c>
      <c r="T327">
        <v>0.56000000000000005</v>
      </c>
      <c r="U327" s="1"/>
      <c r="V327">
        <v>5968.5449200000003</v>
      </c>
      <c r="W327">
        <v>204181.52798499999</v>
      </c>
      <c r="X327">
        <v>31.934753000000001</v>
      </c>
      <c r="Y327">
        <v>3.9391029999999998</v>
      </c>
      <c r="Z327">
        <v>87.087322</v>
      </c>
      <c r="AA327">
        <v>87.770666000000006</v>
      </c>
      <c r="AB327">
        <v>0</v>
      </c>
    </row>
    <row r="328" spans="1:28" x14ac:dyDescent="0.25">
      <c r="A328" s="1" t="s">
        <v>321</v>
      </c>
      <c r="B328">
        <v>102</v>
      </c>
      <c r="C328" s="1" t="s">
        <v>4040</v>
      </c>
      <c r="D328">
        <v>5.0999999999999996</v>
      </c>
      <c r="E328">
        <v>0</v>
      </c>
      <c r="F328">
        <v>3.43</v>
      </c>
      <c r="G328">
        <v>420</v>
      </c>
      <c r="H328" s="1" t="s">
        <v>4096</v>
      </c>
      <c r="I328">
        <v>121.36</v>
      </c>
      <c r="J328">
        <v>10.79</v>
      </c>
      <c r="K328">
        <v>318</v>
      </c>
      <c r="L328">
        <v>1561.25</v>
      </c>
      <c r="M328">
        <v>135</v>
      </c>
      <c r="N328">
        <v>4</v>
      </c>
      <c r="O328">
        <v>0</v>
      </c>
      <c r="P328">
        <v>189.86</v>
      </c>
      <c r="Q328">
        <v>0</v>
      </c>
      <c r="R328" s="1" t="s">
        <v>4476</v>
      </c>
      <c r="S328" s="1" t="s">
        <v>8156</v>
      </c>
      <c r="T328">
        <v>0.89</v>
      </c>
      <c r="U328" s="1"/>
      <c r="V328">
        <v>29317.727954999998</v>
      </c>
      <c r="W328">
        <v>851023.48222799995</v>
      </c>
      <c r="X328">
        <v>153.53302299999999</v>
      </c>
      <c r="Y328">
        <v>17.898464000000001</v>
      </c>
      <c r="Z328">
        <v>368.703598</v>
      </c>
      <c r="AA328">
        <v>365.82787100000002</v>
      </c>
      <c r="AB328">
        <v>0</v>
      </c>
    </row>
    <row r="329" spans="1:28" x14ac:dyDescent="0.25">
      <c r="A329" s="1" t="s">
        <v>322</v>
      </c>
      <c r="B329">
        <v>266</v>
      </c>
      <c r="C329" s="1" t="s">
        <v>4017</v>
      </c>
      <c r="D329">
        <v>5.0999999999999996</v>
      </c>
      <c r="E329">
        <v>0</v>
      </c>
      <c r="F329">
        <v>0.62</v>
      </c>
      <c r="G329">
        <v>420</v>
      </c>
      <c r="H329" s="1" t="s">
        <v>4091</v>
      </c>
      <c r="I329">
        <v>93.18</v>
      </c>
      <c r="J329">
        <v>10.62</v>
      </c>
      <c r="K329">
        <v>154</v>
      </c>
      <c r="L329">
        <v>1018.45</v>
      </c>
      <c r="M329">
        <v>24</v>
      </c>
      <c r="N329">
        <v>2</v>
      </c>
      <c r="O329">
        <v>0</v>
      </c>
      <c r="P329">
        <v>66.3</v>
      </c>
      <c r="Q329">
        <v>0</v>
      </c>
      <c r="R329" s="1" t="s">
        <v>4477</v>
      </c>
      <c r="S329" s="1" t="s">
        <v>8156</v>
      </c>
      <c r="T329">
        <v>0.82</v>
      </c>
      <c r="U329" s="1"/>
      <c r="V329">
        <v>10152.994488</v>
      </c>
      <c r="W329">
        <v>417329.38106300001</v>
      </c>
      <c r="X329">
        <v>56.105696999999999</v>
      </c>
      <c r="Y329">
        <v>8.4113550000000004</v>
      </c>
      <c r="Z329">
        <v>179.06316000000001</v>
      </c>
      <c r="AA329">
        <v>179.39347900000001</v>
      </c>
      <c r="AB329">
        <v>0</v>
      </c>
    </row>
    <row r="330" spans="1:28" x14ac:dyDescent="0.25">
      <c r="A330" s="1" t="s">
        <v>323</v>
      </c>
      <c r="B330">
        <v>161</v>
      </c>
      <c r="C330" s="1" t="s">
        <v>4037</v>
      </c>
      <c r="D330">
        <v>5.0999999999999996</v>
      </c>
      <c r="E330">
        <v>0</v>
      </c>
      <c r="F330">
        <v>0.54</v>
      </c>
      <c r="G330">
        <v>422</v>
      </c>
      <c r="H330" s="1" t="s">
        <v>4096</v>
      </c>
      <c r="I330">
        <v>121.36</v>
      </c>
      <c r="J330">
        <v>11.46</v>
      </c>
      <c r="K330">
        <v>261</v>
      </c>
      <c r="L330">
        <v>1417.38</v>
      </c>
      <c r="M330">
        <v>109</v>
      </c>
      <c r="N330">
        <v>5</v>
      </c>
      <c r="O330">
        <v>0</v>
      </c>
      <c r="P330">
        <v>145.94999999999999</v>
      </c>
      <c r="Q330">
        <v>0</v>
      </c>
      <c r="R330" s="1" t="s">
        <v>4478</v>
      </c>
      <c r="S330" s="1" t="s">
        <v>8156</v>
      </c>
      <c r="T330">
        <v>0.88</v>
      </c>
      <c r="U330" s="1"/>
      <c r="V330">
        <v>22430.202087000001</v>
      </c>
      <c r="W330">
        <v>700899.79530100001</v>
      </c>
      <c r="X330">
        <v>118.671725</v>
      </c>
      <c r="Y330">
        <v>14.612125000000001</v>
      </c>
      <c r="Z330">
        <v>302.32333199999999</v>
      </c>
      <c r="AA330">
        <v>301.29326400000002</v>
      </c>
      <c r="AB330">
        <v>0</v>
      </c>
    </row>
    <row r="331" spans="1:28" x14ac:dyDescent="0.25">
      <c r="A331" s="1" t="s">
        <v>324</v>
      </c>
      <c r="B331">
        <v>340</v>
      </c>
      <c r="C331" s="1" t="s">
        <v>4004</v>
      </c>
      <c r="D331">
        <v>5.0999999999999996</v>
      </c>
      <c r="E331">
        <v>0</v>
      </c>
      <c r="F331">
        <v>0.23</v>
      </c>
      <c r="G331">
        <v>422</v>
      </c>
      <c r="H331" s="1" t="s">
        <v>4073</v>
      </c>
      <c r="I331">
        <v>40.79</v>
      </c>
      <c r="J331">
        <v>6.77</v>
      </c>
      <c r="K331">
        <v>82</v>
      </c>
      <c r="L331">
        <v>475.89</v>
      </c>
      <c r="M331">
        <v>4</v>
      </c>
      <c r="N331">
        <v>2</v>
      </c>
      <c r="O331">
        <v>0</v>
      </c>
      <c r="P331">
        <v>24.38</v>
      </c>
      <c r="Q331">
        <v>0</v>
      </c>
      <c r="R331" s="1" t="s">
        <v>4479</v>
      </c>
      <c r="S331" s="1" t="s">
        <v>8156</v>
      </c>
      <c r="T331">
        <v>0.6</v>
      </c>
      <c r="U331" s="1"/>
      <c r="V331">
        <v>4232.7555410000004</v>
      </c>
      <c r="W331">
        <v>176472.82761400001</v>
      </c>
      <c r="X331">
        <v>23.386585</v>
      </c>
      <c r="Y331">
        <v>3.2654030000000001</v>
      </c>
      <c r="Z331">
        <v>74.381793999999999</v>
      </c>
      <c r="AA331">
        <v>75.859060999999997</v>
      </c>
      <c r="AB331">
        <v>0</v>
      </c>
    </row>
    <row r="332" spans="1:28" x14ac:dyDescent="0.25">
      <c r="A332" s="1" t="s">
        <v>325</v>
      </c>
      <c r="B332">
        <v>179</v>
      </c>
      <c r="C332" s="1" t="s">
        <v>4024</v>
      </c>
      <c r="D332">
        <v>5.0999999999999996</v>
      </c>
      <c r="E332">
        <v>0</v>
      </c>
      <c r="F332">
        <v>0.55000000000000004</v>
      </c>
      <c r="G332">
        <v>423</v>
      </c>
      <c r="H332" s="1" t="s">
        <v>4112</v>
      </c>
      <c r="I332">
        <v>110.84</v>
      </c>
      <c r="J332">
        <v>8.94</v>
      </c>
      <c r="K332">
        <v>244</v>
      </c>
      <c r="L332">
        <v>1744.16</v>
      </c>
      <c r="M332">
        <v>47</v>
      </c>
      <c r="N332">
        <v>2</v>
      </c>
      <c r="O332">
        <v>0</v>
      </c>
      <c r="P332">
        <v>81.25</v>
      </c>
      <c r="Q332">
        <v>0</v>
      </c>
      <c r="R332" s="1" t="s">
        <v>4480</v>
      </c>
      <c r="S332" s="1" t="s">
        <v>8156</v>
      </c>
      <c r="T332">
        <v>0.74</v>
      </c>
      <c r="U332" s="1"/>
      <c r="V332">
        <v>15091.131131</v>
      </c>
      <c r="W332">
        <v>625560.50786000001</v>
      </c>
      <c r="X332">
        <v>83.321786000000003</v>
      </c>
      <c r="Y332">
        <v>11.926129</v>
      </c>
      <c r="Z332">
        <v>263.026769</v>
      </c>
      <c r="AA332">
        <v>268.90486600000003</v>
      </c>
      <c r="AB332">
        <v>0</v>
      </c>
    </row>
    <row r="333" spans="1:28" x14ac:dyDescent="0.25">
      <c r="A333" s="1" t="s">
        <v>328</v>
      </c>
      <c r="B333">
        <v>198</v>
      </c>
      <c r="C333" s="1" t="s">
        <v>4040</v>
      </c>
      <c r="D333">
        <v>5.0999999999999996</v>
      </c>
      <c r="E333">
        <v>0</v>
      </c>
      <c r="F333">
        <v>0.86</v>
      </c>
      <c r="G333">
        <v>424</v>
      </c>
      <c r="H333" s="1" t="s">
        <v>4096</v>
      </c>
      <c r="I333">
        <v>121.36</v>
      </c>
      <c r="J333">
        <v>17.04</v>
      </c>
      <c r="K333">
        <v>226</v>
      </c>
      <c r="L333">
        <v>1561.24</v>
      </c>
      <c r="M333">
        <v>79</v>
      </c>
      <c r="N333">
        <v>4</v>
      </c>
      <c r="O333">
        <v>0</v>
      </c>
      <c r="P333">
        <v>140.94999999999999</v>
      </c>
      <c r="Q333">
        <v>0</v>
      </c>
      <c r="R333" s="1" t="s">
        <v>4483</v>
      </c>
      <c r="S333" s="1" t="s">
        <v>8156</v>
      </c>
      <c r="T333">
        <v>1.35</v>
      </c>
      <c r="U333" s="1"/>
      <c r="V333">
        <v>20795.857562000001</v>
      </c>
      <c r="W333">
        <v>799714.46616700001</v>
      </c>
      <c r="X333">
        <v>113.829494</v>
      </c>
      <c r="Y333">
        <v>17.267004</v>
      </c>
      <c r="Z333">
        <v>347.37829399999998</v>
      </c>
      <c r="AA333">
        <v>343.76550099999997</v>
      </c>
      <c r="AB333">
        <v>0</v>
      </c>
    </row>
    <row r="334" spans="1:28" x14ac:dyDescent="0.25">
      <c r="A334" s="1" t="s">
        <v>329</v>
      </c>
      <c r="B334">
        <v>249</v>
      </c>
      <c r="C334" s="1" t="s">
        <v>4020</v>
      </c>
      <c r="D334">
        <v>5.0999999999999996</v>
      </c>
      <c r="E334">
        <v>0</v>
      </c>
      <c r="F334">
        <v>0.03</v>
      </c>
      <c r="G334">
        <v>424</v>
      </c>
      <c r="H334" s="1" t="s">
        <v>4117</v>
      </c>
      <c r="I334">
        <v>120.04</v>
      </c>
      <c r="J334">
        <v>9.64</v>
      </c>
      <c r="K334">
        <v>175</v>
      </c>
      <c r="L334">
        <v>743.49</v>
      </c>
      <c r="M334">
        <v>80</v>
      </c>
      <c r="N334">
        <v>3</v>
      </c>
      <c r="O334">
        <v>0</v>
      </c>
      <c r="P334">
        <v>99.75</v>
      </c>
      <c r="Q334">
        <v>0</v>
      </c>
      <c r="R334" s="1" t="s">
        <v>4484</v>
      </c>
      <c r="S334" s="1" t="s">
        <v>8156</v>
      </c>
      <c r="T334">
        <v>0.73</v>
      </c>
      <c r="U334" s="1"/>
      <c r="V334">
        <v>14889.797925999999</v>
      </c>
      <c r="W334">
        <v>389371.22796500003</v>
      </c>
      <c r="X334">
        <v>76.949597999999995</v>
      </c>
      <c r="Y334">
        <v>8.36402</v>
      </c>
      <c r="Z334">
        <v>170.23699999999999</v>
      </c>
      <c r="AA334">
        <v>167.379233</v>
      </c>
      <c r="AB334">
        <v>0</v>
      </c>
    </row>
    <row r="335" spans="1:28" x14ac:dyDescent="0.25">
      <c r="A335" s="1" t="s">
        <v>330</v>
      </c>
      <c r="B335">
        <v>366</v>
      </c>
      <c r="C335" s="1" t="s">
        <v>4004</v>
      </c>
      <c r="D335">
        <v>5.0999999999999996</v>
      </c>
      <c r="E335">
        <v>0</v>
      </c>
      <c r="F335">
        <v>0.1</v>
      </c>
      <c r="G335">
        <v>424</v>
      </c>
      <c r="H335" s="1" t="s">
        <v>4073</v>
      </c>
      <c r="I335">
        <v>40.79</v>
      </c>
      <c r="J335">
        <v>12.08</v>
      </c>
      <c r="K335">
        <v>58</v>
      </c>
      <c r="L335">
        <v>475.89</v>
      </c>
      <c r="M335">
        <v>1</v>
      </c>
      <c r="N335">
        <v>1</v>
      </c>
      <c r="O335">
        <v>0</v>
      </c>
      <c r="P335">
        <v>21.74</v>
      </c>
      <c r="Q335">
        <v>0</v>
      </c>
      <c r="R335" s="1" t="s">
        <v>4485</v>
      </c>
      <c r="S335" s="1" t="s">
        <v>8156</v>
      </c>
      <c r="T335">
        <v>0.98</v>
      </c>
      <c r="U335" s="1"/>
      <c r="V335">
        <v>3534.3218929999998</v>
      </c>
      <c r="W335">
        <v>185312.412694</v>
      </c>
      <c r="X335">
        <v>20.500736</v>
      </c>
      <c r="Y335">
        <v>3.6947230000000002</v>
      </c>
      <c r="Z335">
        <v>79.207136000000006</v>
      </c>
      <c r="AA335">
        <v>79.657747000000001</v>
      </c>
      <c r="AB335">
        <v>0</v>
      </c>
    </row>
    <row r="336" spans="1:28" x14ac:dyDescent="0.25">
      <c r="A336" s="1" t="s">
        <v>332</v>
      </c>
      <c r="B336">
        <v>285</v>
      </c>
      <c r="C336" s="1" t="s">
        <v>4020</v>
      </c>
      <c r="D336">
        <v>5.0999999999999996</v>
      </c>
      <c r="E336">
        <v>0</v>
      </c>
      <c r="F336">
        <v>0.46</v>
      </c>
      <c r="G336">
        <v>427</v>
      </c>
      <c r="H336" s="1" t="s">
        <v>4094</v>
      </c>
      <c r="I336">
        <v>120.04</v>
      </c>
      <c r="J336">
        <v>10.45</v>
      </c>
      <c r="K336">
        <v>142</v>
      </c>
      <c r="L336">
        <v>743.49</v>
      </c>
      <c r="M336">
        <v>40</v>
      </c>
      <c r="N336">
        <v>4</v>
      </c>
      <c r="O336">
        <v>0</v>
      </c>
      <c r="P336">
        <v>75.569999999999993</v>
      </c>
      <c r="Q336">
        <v>0</v>
      </c>
      <c r="R336" s="1" t="s">
        <v>4487</v>
      </c>
      <c r="S336" s="1" t="s">
        <v>8156</v>
      </c>
      <c r="T336">
        <v>0.82</v>
      </c>
      <c r="U336" s="1"/>
      <c r="V336">
        <v>8825.0227369999993</v>
      </c>
      <c r="W336">
        <v>313922.12644700002</v>
      </c>
      <c r="X336">
        <v>47.579003</v>
      </c>
      <c r="Y336">
        <v>6.3375969999999997</v>
      </c>
      <c r="Z336">
        <v>134.68409800000001</v>
      </c>
      <c r="AA336">
        <v>134.94377800000001</v>
      </c>
      <c r="AB336">
        <v>0</v>
      </c>
    </row>
    <row r="337" spans="1:28" x14ac:dyDescent="0.25">
      <c r="A337" s="1" t="s">
        <v>333</v>
      </c>
      <c r="B337">
        <v>321</v>
      </c>
      <c r="C337" s="1" t="s">
        <v>4020</v>
      </c>
      <c r="D337">
        <v>5.0999999999999996</v>
      </c>
      <c r="E337">
        <v>0</v>
      </c>
      <c r="F337">
        <v>0.9</v>
      </c>
      <c r="G337">
        <v>429</v>
      </c>
      <c r="H337" s="1" t="s">
        <v>4117</v>
      </c>
      <c r="I337">
        <v>120.04</v>
      </c>
      <c r="J337">
        <v>12.07</v>
      </c>
      <c r="K337">
        <v>108</v>
      </c>
      <c r="L337">
        <v>743.49</v>
      </c>
      <c r="M337">
        <v>6</v>
      </c>
      <c r="N337">
        <v>2</v>
      </c>
      <c r="O337">
        <v>0</v>
      </c>
      <c r="P337">
        <v>49.01</v>
      </c>
      <c r="Q337">
        <v>0</v>
      </c>
      <c r="R337" s="1" t="s">
        <v>4488</v>
      </c>
      <c r="S337" s="1" t="s">
        <v>8156</v>
      </c>
      <c r="T337">
        <v>0.91</v>
      </c>
      <c r="U337" s="1"/>
      <c r="V337">
        <v>6013.0366949999998</v>
      </c>
      <c r="W337">
        <v>283765.67885600001</v>
      </c>
      <c r="X337">
        <v>34.098596000000001</v>
      </c>
      <c r="Y337">
        <v>5.6095620000000004</v>
      </c>
      <c r="Z337">
        <v>121.160949</v>
      </c>
      <c r="AA337">
        <v>121.97909300000001</v>
      </c>
      <c r="AB337">
        <v>0</v>
      </c>
    </row>
    <row r="338" spans="1:28" x14ac:dyDescent="0.25">
      <c r="A338" s="1" t="s">
        <v>334</v>
      </c>
      <c r="B338">
        <v>112</v>
      </c>
      <c r="C338" s="1" t="s">
        <v>4032</v>
      </c>
      <c r="D338">
        <v>5.0999999999999996</v>
      </c>
      <c r="E338">
        <v>0</v>
      </c>
      <c r="F338">
        <v>0.71</v>
      </c>
      <c r="G338">
        <v>430</v>
      </c>
      <c r="H338" s="1" t="s">
        <v>4093</v>
      </c>
      <c r="I338">
        <v>2.0699999999999998</v>
      </c>
      <c r="J338">
        <v>12.74</v>
      </c>
      <c r="K338">
        <v>318</v>
      </c>
      <c r="L338">
        <v>1444.44</v>
      </c>
      <c r="M338">
        <v>167</v>
      </c>
      <c r="N338">
        <v>4</v>
      </c>
      <c r="O338">
        <v>0</v>
      </c>
      <c r="P338">
        <v>208.53</v>
      </c>
      <c r="Q338">
        <v>0</v>
      </c>
      <c r="R338" s="1" t="s">
        <v>4489</v>
      </c>
      <c r="S338" s="1" t="s">
        <v>8156</v>
      </c>
      <c r="T338">
        <v>0.96</v>
      </c>
      <c r="U338" s="1"/>
      <c r="V338">
        <v>33270.229127999999</v>
      </c>
      <c r="W338">
        <v>886378.96747499995</v>
      </c>
      <c r="X338">
        <v>172.43231800000001</v>
      </c>
      <c r="Y338">
        <v>19.360171999999999</v>
      </c>
      <c r="Z338">
        <v>387.71146099999999</v>
      </c>
      <c r="AA338">
        <v>381.02740799999998</v>
      </c>
      <c r="AB338">
        <v>0</v>
      </c>
    </row>
    <row r="339" spans="1:28" x14ac:dyDescent="0.25">
      <c r="A339" s="1" t="s">
        <v>336</v>
      </c>
      <c r="B339">
        <v>119</v>
      </c>
      <c r="C339" s="1" t="s">
        <v>4048</v>
      </c>
      <c r="D339">
        <v>5.0999999999999996</v>
      </c>
      <c r="E339">
        <v>0</v>
      </c>
      <c r="F339">
        <v>0.04</v>
      </c>
      <c r="G339">
        <v>431</v>
      </c>
      <c r="H339" s="1" t="s">
        <v>4096</v>
      </c>
      <c r="I339">
        <v>121.36</v>
      </c>
      <c r="J339">
        <v>17.260000000000002</v>
      </c>
      <c r="K339">
        <v>312</v>
      </c>
      <c r="L339">
        <v>2440.69</v>
      </c>
      <c r="M339">
        <v>57</v>
      </c>
      <c r="N339">
        <v>5</v>
      </c>
      <c r="O339">
        <v>0</v>
      </c>
      <c r="P339">
        <v>169.45</v>
      </c>
      <c r="Q339">
        <v>0</v>
      </c>
      <c r="R339" s="1" t="s">
        <v>4491</v>
      </c>
      <c r="S339" s="1" t="s">
        <v>8156</v>
      </c>
      <c r="T339">
        <v>1.25</v>
      </c>
      <c r="U339" s="1"/>
      <c r="V339">
        <v>22248.675533000001</v>
      </c>
      <c r="W339">
        <v>1026595.873318</v>
      </c>
      <c r="X339">
        <v>125.76023600000001</v>
      </c>
      <c r="Y339">
        <v>21.305420999999999</v>
      </c>
      <c r="Z339">
        <v>442.40824099999998</v>
      </c>
      <c r="AA339">
        <v>441.290098</v>
      </c>
      <c r="AB339">
        <v>0</v>
      </c>
    </row>
    <row r="340" spans="1:28" x14ac:dyDescent="0.25">
      <c r="A340" s="1" t="s">
        <v>338</v>
      </c>
      <c r="B340">
        <v>238</v>
      </c>
      <c r="C340" s="1" t="s">
        <v>4013</v>
      </c>
      <c r="D340">
        <v>5.0999999999999996</v>
      </c>
      <c r="E340">
        <v>0</v>
      </c>
      <c r="F340">
        <v>7.0000000000000007E-2</v>
      </c>
      <c r="G340">
        <v>433</v>
      </c>
      <c r="H340" s="1" t="s">
        <v>4086</v>
      </c>
      <c r="I340">
        <v>0.2</v>
      </c>
      <c r="J340">
        <v>5.96</v>
      </c>
      <c r="K340">
        <v>195</v>
      </c>
      <c r="L340">
        <v>1241.6600000000001</v>
      </c>
      <c r="M340">
        <v>85</v>
      </c>
      <c r="N340">
        <v>4</v>
      </c>
      <c r="O340">
        <v>0</v>
      </c>
      <c r="P340">
        <v>119.24</v>
      </c>
      <c r="Q340">
        <v>0</v>
      </c>
      <c r="R340" s="1" t="s">
        <v>4493</v>
      </c>
      <c r="S340" s="1" t="s">
        <v>8156</v>
      </c>
      <c r="T340">
        <v>1.19</v>
      </c>
      <c r="U340" s="1"/>
      <c r="V340">
        <v>19397.189846000001</v>
      </c>
      <c r="W340">
        <v>670577.30615299998</v>
      </c>
      <c r="X340">
        <v>104.235736</v>
      </c>
      <c r="Y340">
        <v>14.659591000000001</v>
      </c>
      <c r="Z340">
        <v>292.47103900000002</v>
      </c>
      <c r="AA340">
        <v>288.25594000000001</v>
      </c>
      <c r="AB340">
        <v>0</v>
      </c>
    </row>
    <row r="341" spans="1:28" x14ac:dyDescent="0.25">
      <c r="A341" s="1" t="s">
        <v>340</v>
      </c>
      <c r="B341">
        <v>187</v>
      </c>
      <c r="C341" s="1" t="s">
        <v>4048</v>
      </c>
      <c r="D341">
        <v>5.0999999999999996</v>
      </c>
      <c r="E341">
        <v>0</v>
      </c>
      <c r="F341">
        <v>0.51</v>
      </c>
      <c r="G341">
        <v>434</v>
      </c>
      <c r="H341" s="1" t="s">
        <v>4141</v>
      </c>
      <c r="I341">
        <v>72.8</v>
      </c>
      <c r="J341">
        <v>13.99</v>
      </c>
      <c r="K341">
        <v>247</v>
      </c>
      <c r="L341">
        <v>1954.68</v>
      </c>
      <c r="M341">
        <v>61</v>
      </c>
      <c r="N341">
        <v>4</v>
      </c>
      <c r="O341">
        <v>0</v>
      </c>
      <c r="P341">
        <v>122.35</v>
      </c>
      <c r="Q341">
        <v>0</v>
      </c>
      <c r="R341" s="1" t="s">
        <v>4495</v>
      </c>
      <c r="S341" s="1" t="s">
        <v>8156</v>
      </c>
      <c r="T341">
        <v>1.1399999999999999</v>
      </c>
      <c r="U341" s="1"/>
      <c r="V341">
        <v>18134.381222</v>
      </c>
      <c r="W341">
        <v>814432.964974</v>
      </c>
      <c r="X341">
        <v>102.00666099999999</v>
      </c>
      <c r="Y341">
        <v>16.939140999999999</v>
      </c>
      <c r="Z341">
        <v>349.838795</v>
      </c>
      <c r="AA341">
        <v>350.09075200000001</v>
      </c>
      <c r="AB341">
        <v>0</v>
      </c>
    </row>
    <row r="342" spans="1:28" x14ac:dyDescent="0.25">
      <c r="A342" s="1" t="s">
        <v>341</v>
      </c>
      <c r="B342">
        <v>241</v>
      </c>
      <c r="C342" s="1" t="s">
        <v>4037</v>
      </c>
      <c r="D342">
        <v>5.0999999999999996</v>
      </c>
      <c r="E342">
        <v>0</v>
      </c>
      <c r="F342">
        <v>0.3</v>
      </c>
      <c r="G342">
        <v>435</v>
      </c>
      <c r="H342" s="1" t="s">
        <v>4096</v>
      </c>
      <c r="I342">
        <v>121.36</v>
      </c>
      <c r="J342">
        <v>16.37</v>
      </c>
      <c r="K342">
        <v>194</v>
      </c>
      <c r="L342">
        <v>1417.38</v>
      </c>
      <c r="M342">
        <v>58</v>
      </c>
      <c r="N342">
        <v>3</v>
      </c>
      <c r="O342">
        <v>0</v>
      </c>
      <c r="P342">
        <v>111.27</v>
      </c>
      <c r="Q342">
        <v>0</v>
      </c>
      <c r="R342" s="1" t="s">
        <v>4496</v>
      </c>
      <c r="S342" s="1" t="s">
        <v>8156</v>
      </c>
      <c r="T342">
        <v>1.25</v>
      </c>
      <c r="U342" s="1"/>
      <c r="V342">
        <v>18748.251155999998</v>
      </c>
      <c r="W342">
        <v>766275.50116099999</v>
      </c>
      <c r="X342">
        <v>103.72975099999999</v>
      </c>
      <c r="Y342">
        <v>16.828323999999999</v>
      </c>
      <c r="Z342">
        <v>336.06801400000001</v>
      </c>
      <c r="AA342">
        <v>329.38982299999998</v>
      </c>
      <c r="AB342">
        <v>0</v>
      </c>
    </row>
    <row r="343" spans="1:28" x14ac:dyDescent="0.25">
      <c r="A343" s="1" t="s">
        <v>343</v>
      </c>
      <c r="B343">
        <v>1</v>
      </c>
      <c r="C343" s="1" t="s">
        <v>4043</v>
      </c>
      <c r="D343">
        <v>5.0999999999999996</v>
      </c>
      <c r="E343">
        <v>0</v>
      </c>
      <c r="F343">
        <v>1</v>
      </c>
      <c r="G343">
        <v>437</v>
      </c>
      <c r="H343" s="1" t="s">
        <v>4129</v>
      </c>
      <c r="I343">
        <v>135.09</v>
      </c>
      <c r="J343">
        <v>13.44</v>
      </c>
      <c r="K343">
        <v>436</v>
      </c>
      <c r="L343">
        <v>2630.12</v>
      </c>
      <c r="M343">
        <v>160</v>
      </c>
      <c r="N343">
        <v>6</v>
      </c>
      <c r="O343">
        <v>0</v>
      </c>
      <c r="P343">
        <v>250.2</v>
      </c>
      <c r="Q343">
        <v>0</v>
      </c>
      <c r="R343" s="1" t="s">
        <v>4498</v>
      </c>
      <c r="S343" s="1" t="s">
        <v>8156</v>
      </c>
      <c r="T343">
        <v>1.03</v>
      </c>
      <c r="U343" s="1"/>
      <c r="V343">
        <v>34788.421306999997</v>
      </c>
      <c r="W343">
        <v>1133232.5971909999</v>
      </c>
      <c r="X343">
        <v>185.17359099999999</v>
      </c>
      <c r="Y343">
        <v>23.647116</v>
      </c>
      <c r="Z343">
        <v>488.29805599999997</v>
      </c>
      <c r="AA343">
        <v>487.13736899999998</v>
      </c>
      <c r="AB343">
        <v>0</v>
      </c>
    </row>
    <row r="344" spans="1:28" x14ac:dyDescent="0.25">
      <c r="A344" s="1" t="s">
        <v>344</v>
      </c>
      <c r="B344">
        <v>157</v>
      </c>
      <c r="C344" s="1" t="s">
        <v>4031</v>
      </c>
      <c r="D344">
        <v>5.0999999999999996</v>
      </c>
      <c r="E344">
        <v>0</v>
      </c>
      <c r="F344">
        <v>0.18</v>
      </c>
      <c r="G344">
        <v>437</v>
      </c>
      <c r="H344" s="1" t="s">
        <v>4086</v>
      </c>
      <c r="I344">
        <v>0.2</v>
      </c>
      <c r="J344">
        <v>3.55</v>
      </c>
      <c r="K344">
        <v>280</v>
      </c>
      <c r="L344">
        <v>1365.91</v>
      </c>
      <c r="M344">
        <v>123</v>
      </c>
      <c r="N344">
        <v>3</v>
      </c>
      <c r="O344">
        <v>0</v>
      </c>
      <c r="P344">
        <v>165.47</v>
      </c>
      <c r="Q344">
        <v>0</v>
      </c>
      <c r="R344" s="1" t="s">
        <v>4499</v>
      </c>
      <c r="S344" s="1" t="s">
        <v>8156</v>
      </c>
      <c r="T344">
        <v>0.88</v>
      </c>
      <c r="U344" s="1"/>
      <c r="V344">
        <v>25387.722829999999</v>
      </c>
      <c r="W344">
        <v>725846.40208100004</v>
      </c>
      <c r="X344">
        <v>132.710734</v>
      </c>
      <c r="Y344">
        <v>15.432990999999999</v>
      </c>
      <c r="Z344">
        <v>315.59529099999997</v>
      </c>
      <c r="AA344">
        <v>312.01830100000001</v>
      </c>
      <c r="AB344">
        <v>0</v>
      </c>
    </row>
    <row r="345" spans="1:28" x14ac:dyDescent="0.25">
      <c r="A345" s="1" t="s">
        <v>345</v>
      </c>
      <c r="B345">
        <v>138</v>
      </c>
      <c r="C345" s="1" t="s">
        <v>4050</v>
      </c>
      <c r="D345">
        <v>5.0999999999999996</v>
      </c>
      <c r="E345">
        <v>0</v>
      </c>
      <c r="F345">
        <v>0</v>
      </c>
      <c r="G345">
        <v>438</v>
      </c>
      <c r="H345" s="1" t="s">
        <v>4095</v>
      </c>
      <c r="I345">
        <v>63.59</v>
      </c>
      <c r="J345">
        <v>9.27</v>
      </c>
      <c r="K345">
        <v>300</v>
      </c>
      <c r="L345">
        <v>1631.79</v>
      </c>
      <c r="M345">
        <v>88</v>
      </c>
      <c r="N345">
        <v>6</v>
      </c>
      <c r="O345">
        <v>0</v>
      </c>
      <c r="P345">
        <v>147.87</v>
      </c>
      <c r="Q345">
        <v>0</v>
      </c>
      <c r="R345" s="1" t="s">
        <v>4500</v>
      </c>
      <c r="S345" s="1" t="s">
        <v>8156</v>
      </c>
      <c r="T345">
        <v>0.79</v>
      </c>
      <c r="U345" s="1"/>
      <c r="V345">
        <v>22613.326370999999</v>
      </c>
      <c r="W345">
        <v>745143.54449700005</v>
      </c>
      <c r="X345">
        <v>120.525356</v>
      </c>
      <c r="Y345">
        <v>15.347276000000001</v>
      </c>
      <c r="Z345">
        <v>321.893799</v>
      </c>
      <c r="AA345">
        <v>320.31121899999999</v>
      </c>
      <c r="AB345">
        <v>0</v>
      </c>
    </row>
    <row r="346" spans="1:28" x14ac:dyDescent="0.25">
      <c r="A346" s="1" t="s">
        <v>346</v>
      </c>
      <c r="B346">
        <v>374</v>
      </c>
      <c r="C346" s="1" t="s">
        <v>4004</v>
      </c>
      <c r="D346">
        <v>5.0999999999999996</v>
      </c>
      <c r="E346">
        <v>0</v>
      </c>
      <c r="F346">
        <v>1.4</v>
      </c>
      <c r="G346">
        <v>438</v>
      </c>
      <c r="H346" s="1" t="s">
        <v>4076</v>
      </c>
      <c r="I346">
        <v>1.4</v>
      </c>
      <c r="J346">
        <v>9.92</v>
      </c>
      <c r="K346">
        <v>64</v>
      </c>
      <c r="L346">
        <v>609.39</v>
      </c>
      <c r="M346">
        <v>4</v>
      </c>
      <c r="N346">
        <v>1</v>
      </c>
      <c r="O346">
        <v>0</v>
      </c>
      <c r="P346">
        <v>14.36</v>
      </c>
      <c r="Q346">
        <v>0</v>
      </c>
      <c r="R346" s="1" t="s">
        <v>4501</v>
      </c>
      <c r="S346" s="1" t="s">
        <v>8156</v>
      </c>
      <c r="T346">
        <v>0.84</v>
      </c>
      <c r="U346" s="1"/>
      <c r="V346">
        <v>2967.4757319999999</v>
      </c>
      <c r="W346">
        <v>188445.15786499999</v>
      </c>
      <c r="X346">
        <v>17.925305000000002</v>
      </c>
      <c r="Y346">
        <v>3.496972</v>
      </c>
      <c r="Z346">
        <v>78.328567000000007</v>
      </c>
      <c r="AA346">
        <v>81.004287000000005</v>
      </c>
      <c r="AB346">
        <v>0</v>
      </c>
    </row>
    <row r="347" spans="1:28" x14ac:dyDescent="0.25">
      <c r="A347" s="1" t="s">
        <v>348</v>
      </c>
      <c r="B347">
        <v>266</v>
      </c>
      <c r="C347" s="1" t="s">
        <v>4016</v>
      </c>
      <c r="D347">
        <v>5.0999999999999996</v>
      </c>
      <c r="E347">
        <v>0</v>
      </c>
      <c r="F347">
        <v>0.62</v>
      </c>
      <c r="G347">
        <v>441</v>
      </c>
      <c r="H347" s="1" t="s">
        <v>4092</v>
      </c>
      <c r="I347">
        <v>182.21</v>
      </c>
      <c r="J347">
        <v>10.8</v>
      </c>
      <c r="K347">
        <v>175</v>
      </c>
      <c r="L347">
        <v>905.52</v>
      </c>
      <c r="M347">
        <v>54</v>
      </c>
      <c r="N347">
        <v>4</v>
      </c>
      <c r="O347">
        <v>0</v>
      </c>
      <c r="P347">
        <v>91.12</v>
      </c>
      <c r="Q347">
        <v>0</v>
      </c>
      <c r="R347" s="1" t="s">
        <v>4503</v>
      </c>
      <c r="S347" s="1" t="s">
        <v>8156</v>
      </c>
      <c r="T347">
        <v>0.78</v>
      </c>
      <c r="U347" s="1"/>
      <c r="V347">
        <v>11792.710172999999</v>
      </c>
      <c r="W347">
        <v>383815.41970500001</v>
      </c>
      <c r="X347">
        <v>62.695298000000001</v>
      </c>
      <c r="Y347">
        <v>7.6848489999999998</v>
      </c>
      <c r="Z347">
        <v>164.283929</v>
      </c>
      <c r="AA347">
        <v>164.98933199999999</v>
      </c>
      <c r="AB347">
        <v>0</v>
      </c>
    </row>
    <row r="348" spans="1:28" x14ac:dyDescent="0.25">
      <c r="A348" s="1" t="s">
        <v>351</v>
      </c>
      <c r="B348">
        <v>253</v>
      </c>
      <c r="C348" s="1" t="s">
        <v>4004</v>
      </c>
      <c r="D348">
        <v>5.0999999999999996</v>
      </c>
      <c r="E348">
        <v>0</v>
      </c>
      <c r="F348">
        <v>0.56000000000000005</v>
      </c>
      <c r="G348">
        <v>443</v>
      </c>
      <c r="H348" s="1" t="s">
        <v>4104</v>
      </c>
      <c r="I348">
        <v>0.2</v>
      </c>
      <c r="J348">
        <v>10.88</v>
      </c>
      <c r="K348">
        <v>190</v>
      </c>
      <c r="L348">
        <v>1312.65</v>
      </c>
      <c r="M348">
        <v>38</v>
      </c>
      <c r="N348">
        <v>3</v>
      </c>
      <c r="O348">
        <v>0</v>
      </c>
      <c r="P348">
        <v>78.8</v>
      </c>
      <c r="Q348">
        <v>0</v>
      </c>
      <c r="R348" s="1" t="s">
        <v>4506</v>
      </c>
      <c r="S348" s="1" t="s">
        <v>8156</v>
      </c>
      <c r="T348">
        <v>0.84</v>
      </c>
      <c r="U348" s="1"/>
      <c r="V348">
        <v>11584.135812</v>
      </c>
      <c r="W348">
        <v>479388.427219</v>
      </c>
      <c r="X348">
        <v>63.996372999999998</v>
      </c>
      <c r="Y348">
        <v>9.0993560000000002</v>
      </c>
      <c r="Z348">
        <v>201.27089699999999</v>
      </c>
      <c r="AA348">
        <v>206.07109600000001</v>
      </c>
      <c r="AB348">
        <v>0</v>
      </c>
    </row>
    <row r="349" spans="1:28" x14ac:dyDescent="0.25">
      <c r="A349" s="1" t="s">
        <v>356</v>
      </c>
      <c r="B349">
        <v>301</v>
      </c>
      <c r="C349" s="1" t="s">
        <v>4016</v>
      </c>
      <c r="D349">
        <v>5.0999999999999996</v>
      </c>
      <c r="E349">
        <v>0</v>
      </c>
      <c r="F349">
        <v>2.44</v>
      </c>
      <c r="G349">
        <v>448</v>
      </c>
      <c r="H349" s="1" t="s">
        <v>4092</v>
      </c>
      <c r="I349">
        <v>182.21</v>
      </c>
      <c r="J349">
        <v>9.58</v>
      </c>
      <c r="K349">
        <v>147</v>
      </c>
      <c r="L349">
        <v>905.52</v>
      </c>
      <c r="M349">
        <v>28</v>
      </c>
      <c r="N349">
        <v>3</v>
      </c>
      <c r="O349">
        <v>0</v>
      </c>
      <c r="P349">
        <v>55.55</v>
      </c>
      <c r="Q349">
        <v>0</v>
      </c>
      <c r="R349" s="1" t="s">
        <v>4511</v>
      </c>
      <c r="S349" s="1" t="s">
        <v>8156</v>
      </c>
      <c r="T349">
        <v>0.72</v>
      </c>
      <c r="U349" s="1"/>
      <c r="V349">
        <v>8074.7274319999997</v>
      </c>
      <c r="W349">
        <v>298854.10785099998</v>
      </c>
      <c r="X349">
        <v>43.722020000000001</v>
      </c>
      <c r="Y349">
        <v>5.5489290000000002</v>
      </c>
      <c r="Z349">
        <v>125.22917</v>
      </c>
      <c r="AA349">
        <v>128.467027</v>
      </c>
      <c r="AB349">
        <v>0</v>
      </c>
    </row>
    <row r="350" spans="1:28" x14ac:dyDescent="0.25">
      <c r="A350" s="1" t="s">
        <v>360</v>
      </c>
      <c r="B350">
        <v>387</v>
      </c>
      <c r="C350" s="1" t="s">
        <v>4004</v>
      </c>
      <c r="D350">
        <v>5.0999999999999996</v>
      </c>
      <c r="E350">
        <v>0</v>
      </c>
      <c r="F350">
        <v>0.6</v>
      </c>
      <c r="G350">
        <v>451</v>
      </c>
      <c r="H350" s="1" t="s">
        <v>4076</v>
      </c>
      <c r="I350">
        <v>1.4</v>
      </c>
      <c r="J350">
        <v>10.01</v>
      </c>
      <c r="K350">
        <v>64</v>
      </c>
      <c r="L350">
        <v>609.39</v>
      </c>
      <c r="M350">
        <v>0</v>
      </c>
      <c r="N350">
        <v>0</v>
      </c>
      <c r="O350">
        <v>0</v>
      </c>
      <c r="P350">
        <v>10</v>
      </c>
      <c r="Q350">
        <v>0</v>
      </c>
      <c r="R350" s="1" t="s">
        <v>4515</v>
      </c>
      <c r="S350" s="1" t="s">
        <v>8156</v>
      </c>
      <c r="T350">
        <v>0.76</v>
      </c>
      <c r="U350" s="1"/>
      <c r="V350">
        <v>3275.6373050000002</v>
      </c>
      <c r="W350">
        <v>192821.387475</v>
      </c>
      <c r="X350">
        <v>19.460625</v>
      </c>
      <c r="Y350">
        <v>3.5563359999999999</v>
      </c>
      <c r="Z350">
        <v>80.388543999999996</v>
      </c>
      <c r="AA350">
        <v>82.885642000000004</v>
      </c>
      <c r="AB350">
        <v>0</v>
      </c>
    </row>
    <row r="351" spans="1:28" x14ac:dyDescent="0.25">
      <c r="A351" s="1" t="s">
        <v>362</v>
      </c>
      <c r="B351">
        <v>401</v>
      </c>
      <c r="C351" s="1" t="s">
        <v>4004</v>
      </c>
      <c r="D351">
        <v>5.0999999999999996</v>
      </c>
      <c r="E351">
        <v>0</v>
      </c>
      <c r="F351">
        <v>0.8</v>
      </c>
      <c r="G351">
        <v>454</v>
      </c>
      <c r="H351" s="1" t="s">
        <v>4076</v>
      </c>
      <c r="I351">
        <v>1.4</v>
      </c>
      <c r="J351">
        <v>12.27</v>
      </c>
      <c r="K351">
        <v>53</v>
      </c>
      <c r="L351">
        <v>609.39</v>
      </c>
      <c r="M351">
        <v>0</v>
      </c>
      <c r="N351">
        <v>0</v>
      </c>
      <c r="O351">
        <v>0</v>
      </c>
      <c r="P351">
        <v>10.27</v>
      </c>
      <c r="Q351">
        <v>0</v>
      </c>
      <c r="R351" s="1" t="s">
        <v>4517</v>
      </c>
      <c r="S351" s="1" t="s">
        <v>8156</v>
      </c>
      <c r="T351">
        <v>1.01</v>
      </c>
      <c r="U351" s="1"/>
      <c r="V351">
        <v>2802.9704019999999</v>
      </c>
      <c r="W351">
        <v>180443.38512699999</v>
      </c>
      <c r="X351">
        <v>17.084928999999999</v>
      </c>
      <c r="Y351">
        <v>3.5912440000000001</v>
      </c>
      <c r="Z351">
        <v>76.296880999999999</v>
      </c>
      <c r="AA351">
        <v>77.564308999999994</v>
      </c>
      <c r="AB351">
        <v>0</v>
      </c>
    </row>
    <row r="352" spans="1:28" x14ac:dyDescent="0.25">
      <c r="A352" s="1" t="s">
        <v>363</v>
      </c>
      <c r="B352">
        <v>346</v>
      </c>
      <c r="C352" s="1" t="s">
        <v>4003</v>
      </c>
      <c r="D352">
        <v>5.0999999999999996</v>
      </c>
      <c r="E352">
        <v>0</v>
      </c>
      <c r="F352">
        <v>1</v>
      </c>
      <c r="G352">
        <v>455</v>
      </c>
      <c r="H352" s="1" t="s">
        <v>4073</v>
      </c>
      <c r="I352">
        <v>40.79</v>
      </c>
      <c r="J352">
        <v>14.73</v>
      </c>
      <c r="K352">
        <v>109</v>
      </c>
      <c r="L352">
        <v>606.14</v>
      </c>
      <c r="M352">
        <v>30</v>
      </c>
      <c r="N352">
        <v>2</v>
      </c>
      <c r="O352">
        <v>0</v>
      </c>
      <c r="P352">
        <v>69.92</v>
      </c>
      <c r="Q352">
        <v>0</v>
      </c>
      <c r="R352" s="1" t="s">
        <v>4518</v>
      </c>
      <c r="S352" s="1" t="s">
        <v>8156</v>
      </c>
      <c r="T352">
        <v>1.1100000000000001</v>
      </c>
      <c r="U352" s="1"/>
      <c r="V352">
        <v>7555.1478829999996</v>
      </c>
      <c r="W352">
        <v>276432.714263</v>
      </c>
      <c r="X352">
        <v>41.007325999999999</v>
      </c>
      <c r="Y352">
        <v>5.9655360000000002</v>
      </c>
      <c r="Z352">
        <v>120.23274499999999</v>
      </c>
      <c r="AA352">
        <v>118.82775100000001</v>
      </c>
      <c r="AB352">
        <v>0</v>
      </c>
    </row>
    <row r="353" spans="1:28" x14ac:dyDescent="0.25">
      <c r="A353" s="1" t="s">
        <v>364</v>
      </c>
      <c r="B353">
        <v>210</v>
      </c>
      <c r="C353" s="1" t="s">
        <v>4001</v>
      </c>
      <c r="D353">
        <v>0.2</v>
      </c>
      <c r="E353">
        <v>0</v>
      </c>
      <c r="F353">
        <v>0.91</v>
      </c>
      <c r="G353">
        <v>456</v>
      </c>
      <c r="H353" s="1" t="s">
        <v>4090</v>
      </c>
      <c r="I353">
        <v>24.41</v>
      </c>
      <c r="J353">
        <v>11.97</v>
      </c>
      <c r="K353">
        <v>246</v>
      </c>
      <c r="L353">
        <v>1066.78</v>
      </c>
      <c r="M353">
        <v>114</v>
      </c>
      <c r="N353">
        <v>3</v>
      </c>
      <c r="O353">
        <v>0</v>
      </c>
      <c r="P353">
        <v>161.69999999999999</v>
      </c>
      <c r="Q353">
        <v>0</v>
      </c>
      <c r="R353" s="1" t="s">
        <v>4519</v>
      </c>
      <c r="S353" s="1" t="s">
        <v>8156</v>
      </c>
      <c r="T353">
        <v>0.93</v>
      </c>
      <c r="U353" s="1"/>
      <c r="V353">
        <v>24773.480522999998</v>
      </c>
      <c r="W353">
        <v>702895.27328800003</v>
      </c>
      <c r="X353">
        <v>129.459834</v>
      </c>
      <c r="Y353">
        <v>15.460599</v>
      </c>
      <c r="Z353">
        <v>309.39217500000001</v>
      </c>
      <c r="AA353">
        <v>302.15166699999997</v>
      </c>
      <c r="AB353">
        <v>0</v>
      </c>
    </row>
    <row r="354" spans="1:28" x14ac:dyDescent="0.25">
      <c r="A354" s="1" t="s">
        <v>365</v>
      </c>
      <c r="B354">
        <v>345</v>
      </c>
      <c r="C354" s="1" t="s">
        <v>4009</v>
      </c>
      <c r="D354">
        <v>5.0999999999999996</v>
      </c>
      <c r="E354">
        <v>0</v>
      </c>
      <c r="F354">
        <v>0</v>
      </c>
      <c r="G354">
        <v>456</v>
      </c>
      <c r="H354" s="1" t="s">
        <v>4082</v>
      </c>
      <c r="I354">
        <v>19.239999999999998</v>
      </c>
      <c r="J354">
        <v>14.38</v>
      </c>
      <c r="K354">
        <v>111</v>
      </c>
      <c r="L354">
        <v>738.31</v>
      </c>
      <c r="M354">
        <v>33</v>
      </c>
      <c r="N354">
        <v>3</v>
      </c>
      <c r="O354">
        <v>0</v>
      </c>
      <c r="P354">
        <v>62.26</v>
      </c>
      <c r="Q354">
        <v>0</v>
      </c>
      <c r="R354" s="1" t="s">
        <v>4520</v>
      </c>
      <c r="S354" s="1" t="s">
        <v>8156</v>
      </c>
      <c r="T354">
        <v>1.1200000000000001</v>
      </c>
      <c r="U354" s="1"/>
      <c r="V354">
        <v>8664.5931299999993</v>
      </c>
      <c r="W354">
        <v>347382.46291300002</v>
      </c>
      <c r="X354">
        <v>47.713965000000002</v>
      </c>
      <c r="Y354">
        <v>7.1768650000000003</v>
      </c>
      <c r="Z354">
        <v>149.29987</v>
      </c>
      <c r="AA354">
        <v>149.32605799999999</v>
      </c>
      <c r="AB354">
        <v>0</v>
      </c>
    </row>
    <row r="355" spans="1:28" x14ac:dyDescent="0.25">
      <c r="A355" s="1" t="s">
        <v>366</v>
      </c>
      <c r="B355">
        <v>393</v>
      </c>
      <c r="C355" s="1" t="s">
        <v>4004</v>
      </c>
      <c r="D355">
        <v>5.0999999999999996</v>
      </c>
      <c r="E355">
        <v>0</v>
      </c>
      <c r="F355">
        <v>0.96</v>
      </c>
      <c r="G355">
        <v>456</v>
      </c>
      <c r="H355" s="1" t="s">
        <v>4073</v>
      </c>
      <c r="I355">
        <v>40.79</v>
      </c>
      <c r="J355">
        <v>15.37</v>
      </c>
      <c r="K355">
        <v>63</v>
      </c>
      <c r="L355">
        <v>475.89</v>
      </c>
      <c r="M355">
        <v>0</v>
      </c>
      <c r="N355">
        <v>0</v>
      </c>
      <c r="O355">
        <v>0</v>
      </c>
      <c r="P355">
        <v>32.729999999999997</v>
      </c>
      <c r="Q355">
        <v>0</v>
      </c>
      <c r="R355" s="1" t="s">
        <v>4521</v>
      </c>
      <c r="S355" s="1" t="s">
        <v>8156</v>
      </c>
      <c r="T355">
        <v>1.1499999999999999</v>
      </c>
      <c r="U355" s="1"/>
      <c r="V355">
        <v>3583.2565989999998</v>
      </c>
      <c r="W355">
        <v>185168.08267199999</v>
      </c>
      <c r="X355">
        <v>20.667138999999999</v>
      </c>
      <c r="Y355">
        <v>3.418504</v>
      </c>
      <c r="Z355">
        <v>77.291127000000003</v>
      </c>
      <c r="AA355">
        <v>79.596176999999997</v>
      </c>
      <c r="AB355">
        <v>0</v>
      </c>
    </row>
    <row r="356" spans="1:28" x14ac:dyDescent="0.25">
      <c r="A356" s="1" t="s">
        <v>370</v>
      </c>
      <c r="B356">
        <v>217</v>
      </c>
      <c r="C356" s="1" t="s">
        <v>4004</v>
      </c>
      <c r="D356">
        <v>5.0999999999999996</v>
      </c>
      <c r="E356">
        <v>0</v>
      </c>
      <c r="F356">
        <v>7.91</v>
      </c>
      <c r="G356">
        <v>461</v>
      </c>
      <c r="H356" s="1" t="s">
        <v>4090</v>
      </c>
      <c r="I356">
        <v>24.41</v>
      </c>
      <c r="J356">
        <v>8.34</v>
      </c>
      <c r="K356">
        <v>244</v>
      </c>
      <c r="L356">
        <v>1286.42</v>
      </c>
      <c r="M356">
        <v>35</v>
      </c>
      <c r="N356">
        <v>4</v>
      </c>
      <c r="O356">
        <v>0</v>
      </c>
      <c r="P356">
        <v>91.36</v>
      </c>
      <c r="Q356">
        <v>0</v>
      </c>
      <c r="R356" s="1" t="s">
        <v>4525</v>
      </c>
      <c r="S356" s="1" t="s">
        <v>8156</v>
      </c>
      <c r="T356">
        <v>0.63</v>
      </c>
      <c r="U356" s="1"/>
      <c r="V356">
        <v>13292.617165</v>
      </c>
      <c r="W356">
        <v>477076.78398599999</v>
      </c>
      <c r="X356">
        <v>71.645443999999998</v>
      </c>
      <c r="Y356">
        <v>9.0882430000000003</v>
      </c>
      <c r="Z356">
        <v>202.40531799999999</v>
      </c>
      <c r="AA356">
        <v>205.07866899999999</v>
      </c>
      <c r="AB356">
        <v>0</v>
      </c>
    </row>
    <row r="357" spans="1:28" x14ac:dyDescent="0.25">
      <c r="A357" s="1" t="s">
        <v>371</v>
      </c>
      <c r="B357">
        <v>314</v>
      </c>
      <c r="C357" s="1" t="s">
        <v>4001</v>
      </c>
      <c r="D357">
        <v>0.2</v>
      </c>
      <c r="E357">
        <v>0</v>
      </c>
      <c r="F357">
        <v>0.37</v>
      </c>
      <c r="G357">
        <v>463</v>
      </c>
      <c r="H357" s="1" t="s">
        <v>4090</v>
      </c>
      <c r="I357">
        <v>24.41</v>
      </c>
      <c r="J357">
        <v>10.3</v>
      </c>
      <c r="K357">
        <v>149</v>
      </c>
      <c r="L357">
        <v>1066.78</v>
      </c>
      <c r="M357">
        <v>7</v>
      </c>
      <c r="N357">
        <v>2</v>
      </c>
      <c r="O357">
        <v>0</v>
      </c>
      <c r="P357">
        <v>57.08</v>
      </c>
      <c r="Q357">
        <v>0</v>
      </c>
      <c r="R357" s="1" t="s">
        <v>4526</v>
      </c>
      <c r="S357" s="1" t="s">
        <v>8156</v>
      </c>
      <c r="T357">
        <v>0.84</v>
      </c>
      <c r="U357" s="1"/>
      <c r="V357">
        <v>7766.0383929999998</v>
      </c>
      <c r="W357">
        <v>382241.52044499997</v>
      </c>
      <c r="X357">
        <v>44.320535999999997</v>
      </c>
      <c r="Y357">
        <v>7.0230079999999999</v>
      </c>
      <c r="Z357">
        <v>159.70405199999999</v>
      </c>
      <c r="AA357">
        <v>164.31030699999999</v>
      </c>
      <c r="AB357">
        <v>0</v>
      </c>
    </row>
    <row r="358" spans="1:28" x14ac:dyDescent="0.25">
      <c r="A358" s="1" t="s">
        <v>373</v>
      </c>
      <c r="B358">
        <v>247</v>
      </c>
      <c r="C358" s="1" t="s">
        <v>4004</v>
      </c>
      <c r="D358">
        <v>5.0999999999999996</v>
      </c>
      <c r="E358">
        <v>0</v>
      </c>
      <c r="F358">
        <v>0.56999999999999995</v>
      </c>
      <c r="G358">
        <v>464</v>
      </c>
      <c r="H358" s="1" t="s">
        <v>4096</v>
      </c>
      <c r="I358">
        <v>121.36</v>
      </c>
      <c r="J358">
        <v>7.82</v>
      </c>
      <c r="K358">
        <v>217</v>
      </c>
      <c r="L358">
        <v>1417.41</v>
      </c>
      <c r="M358">
        <v>25</v>
      </c>
      <c r="N358">
        <v>2</v>
      </c>
      <c r="O358">
        <v>0</v>
      </c>
      <c r="P358">
        <v>61.31</v>
      </c>
      <c r="Q358">
        <v>0</v>
      </c>
      <c r="R358" s="1" t="s">
        <v>4528</v>
      </c>
      <c r="S358" s="1" t="s">
        <v>8156</v>
      </c>
      <c r="T358">
        <v>0.66</v>
      </c>
      <c r="U358" s="1"/>
      <c r="V358">
        <v>11295.532909</v>
      </c>
      <c r="W358">
        <v>462758.802738</v>
      </c>
      <c r="X358">
        <v>62.213521</v>
      </c>
      <c r="Y358">
        <v>8.5095100000000006</v>
      </c>
      <c r="Z358">
        <v>193.98311200000001</v>
      </c>
      <c r="AA358">
        <v>198.92300700000001</v>
      </c>
      <c r="AB358">
        <v>0</v>
      </c>
    </row>
    <row r="359" spans="1:28" x14ac:dyDescent="0.25">
      <c r="A359" s="1" t="s">
        <v>374</v>
      </c>
      <c r="B359">
        <v>391</v>
      </c>
      <c r="C359" s="1" t="s">
        <v>4004</v>
      </c>
      <c r="D359">
        <v>5.0999999999999996</v>
      </c>
      <c r="E359">
        <v>0</v>
      </c>
      <c r="F359">
        <v>1</v>
      </c>
      <c r="G359">
        <v>464</v>
      </c>
      <c r="H359" s="1" t="s">
        <v>4074</v>
      </c>
      <c r="I359">
        <v>0.2</v>
      </c>
      <c r="J359">
        <v>7.22</v>
      </c>
      <c r="K359">
        <v>73</v>
      </c>
      <c r="L359">
        <v>420.4</v>
      </c>
      <c r="M359">
        <v>1</v>
      </c>
      <c r="N359">
        <v>1</v>
      </c>
      <c r="O359">
        <v>0</v>
      </c>
      <c r="P359">
        <v>13.8</v>
      </c>
      <c r="Q359">
        <v>0</v>
      </c>
      <c r="R359" s="1" t="s">
        <v>4529</v>
      </c>
      <c r="S359" s="1" t="s">
        <v>8156</v>
      </c>
      <c r="T359">
        <v>0.52</v>
      </c>
      <c r="U359" s="1"/>
      <c r="V359">
        <v>3629.439046</v>
      </c>
      <c r="W359">
        <v>143703.97206299999</v>
      </c>
      <c r="X359">
        <v>19.850951999999999</v>
      </c>
      <c r="Y359">
        <v>2.5700959999999999</v>
      </c>
      <c r="Z359">
        <v>60.127214000000002</v>
      </c>
      <c r="AA359">
        <v>61.773235999999997</v>
      </c>
      <c r="AB359">
        <v>0</v>
      </c>
    </row>
    <row r="360" spans="1:28" x14ac:dyDescent="0.25">
      <c r="A360" s="1" t="s">
        <v>376</v>
      </c>
      <c r="B360">
        <v>195</v>
      </c>
      <c r="C360" s="1" t="s">
        <v>4040</v>
      </c>
      <c r="D360">
        <v>5.0999999999999996</v>
      </c>
      <c r="E360">
        <v>0</v>
      </c>
      <c r="F360">
        <v>3.33</v>
      </c>
      <c r="G360">
        <v>465</v>
      </c>
      <c r="H360" s="1" t="s">
        <v>4153</v>
      </c>
      <c r="I360">
        <v>204.71</v>
      </c>
      <c r="J360">
        <v>17.809999999999999</v>
      </c>
      <c r="K360">
        <v>270</v>
      </c>
      <c r="L360">
        <v>1536.68</v>
      </c>
      <c r="M360">
        <v>141</v>
      </c>
      <c r="N360">
        <v>3</v>
      </c>
      <c r="O360">
        <v>0</v>
      </c>
      <c r="P360">
        <v>190.28</v>
      </c>
      <c r="Q360">
        <v>0</v>
      </c>
      <c r="R360" s="1" t="s">
        <v>4531</v>
      </c>
      <c r="S360" s="1" t="s">
        <v>8156</v>
      </c>
      <c r="T360">
        <v>1.43</v>
      </c>
      <c r="U360" s="1"/>
      <c r="V360">
        <v>30129.321840000001</v>
      </c>
      <c r="W360">
        <v>919785.81006699998</v>
      </c>
      <c r="X360">
        <v>159.16296800000001</v>
      </c>
      <c r="Y360">
        <v>20.685983</v>
      </c>
      <c r="Z360">
        <v>404.59171099999998</v>
      </c>
      <c r="AA360">
        <v>395.38348400000001</v>
      </c>
      <c r="AB360">
        <v>0</v>
      </c>
    </row>
    <row r="361" spans="1:28" x14ac:dyDescent="0.25">
      <c r="A361" s="1" t="s">
        <v>378</v>
      </c>
      <c r="B361">
        <v>175</v>
      </c>
      <c r="C361" s="1" t="s">
        <v>4011</v>
      </c>
      <c r="D361">
        <v>5.0999999999999996</v>
      </c>
      <c r="E361">
        <v>0</v>
      </c>
      <c r="F361">
        <v>2.5</v>
      </c>
      <c r="G361">
        <v>466</v>
      </c>
      <c r="H361" s="1" t="s">
        <v>4090</v>
      </c>
      <c r="I361">
        <v>24.41</v>
      </c>
      <c r="J361">
        <v>14.52</v>
      </c>
      <c r="K361">
        <v>291</v>
      </c>
      <c r="L361">
        <v>1138.06</v>
      </c>
      <c r="M361">
        <v>140</v>
      </c>
      <c r="N361">
        <v>3</v>
      </c>
      <c r="O361">
        <v>0</v>
      </c>
      <c r="P361">
        <v>216.93</v>
      </c>
      <c r="Q361">
        <v>0</v>
      </c>
      <c r="R361" s="1" t="s">
        <v>4533</v>
      </c>
      <c r="S361" s="1" t="s">
        <v>8156</v>
      </c>
      <c r="T361">
        <v>1.1399999999999999</v>
      </c>
      <c r="U361" s="1"/>
      <c r="V361">
        <v>30222.904686000002</v>
      </c>
      <c r="W361">
        <v>831453.58224500006</v>
      </c>
      <c r="X361">
        <v>157.34270000000001</v>
      </c>
      <c r="Y361">
        <v>18.553349000000001</v>
      </c>
      <c r="Z361">
        <v>367.69686200000001</v>
      </c>
      <c r="AA361">
        <v>357.41505599999999</v>
      </c>
      <c r="AB361">
        <v>0</v>
      </c>
    </row>
    <row r="362" spans="1:28" x14ac:dyDescent="0.25">
      <c r="A362" s="1" t="s">
        <v>381</v>
      </c>
      <c r="B362">
        <v>298</v>
      </c>
      <c r="C362" s="1" t="s">
        <v>4005</v>
      </c>
      <c r="D362">
        <v>5.0999999999999996</v>
      </c>
      <c r="E362">
        <v>0</v>
      </c>
      <c r="F362">
        <v>0.59</v>
      </c>
      <c r="G362">
        <v>468</v>
      </c>
      <c r="H362" s="1" t="s">
        <v>4075</v>
      </c>
      <c r="I362">
        <v>89.74</v>
      </c>
      <c r="J362">
        <v>8.0299999999999994</v>
      </c>
      <c r="K362">
        <v>170</v>
      </c>
      <c r="L362">
        <v>698.35</v>
      </c>
      <c r="M362">
        <v>62</v>
      </c>
      <c r="N362">
        <v>2</v>
      </c>
      <c r="O362">
        <v>0</v>
      </c>
      <c r="P362">
        <v>89.56</v>
      </c>
      <c r="Q362">
        <v>0</v>
      </c>
      <c r="R362" s="1" t="s">
        <v>4536</v>
      </c>
      <c r="S362" s="1" t="s">
        <v>8156</v>
      </c>
      <c r="T362">
        <v>0.64</v>
      </c>
      <c r="U362" s="1"/>
      <c r="V362">
        <v>13745.667077</v>
      </c>
      <c r="W362">
        <v>368685.11667999998</v>
      </c>
      <c r="X362">
        <v>71.215210999999996</v>
      </c>
      <c r="Y362">
        <v>7.6971800000000004</v>
      </c>
      <c r="Z362">
        <v>160.17953399999999</v>
      </c>
      <c r="AA362">
        <v>158.486876</v>
      </c>
      <c r="AB362">
        <v>0</v>
      </c>
    </row>
    <row r="363" spans="1:28" x14ac:dyDescent="0.25">
      <c r="A363" s="1" t="s">
        <v>383</v>
      </c>
      <c r="B363">
        <v>423</v>
      </c>
      <c r="C363" s="1" t="s">
        <v>4004</v>
      </c>
      <c r="D363">
        <v>5.0999999999999996</v>
      </c>
      <c r="E363">
        <v>0</v>
      </c>
      <c r="F363">
        <v>3</v>
      </c>
      <c r="G363">
        <v>469</v>
      </c>
      <c r="H363" s="1" t="s">
        <v>4074</v>
      </c>
      <c r="I363">
        <v>0.2</v>
      </c>
      <c r="J363">
        <v>9.68</v>
      </c>
      <c r="K363">
        <v>46</v>
      </c>
      <c r="L363">
        <v>420.4</v>
      </c>
      <c r="M363">
        <v>0</v>
      </c>
      <c r="N363">
        <v>0</v>
      </c>
      <c r="O363">
        <v>0</v>
      </c>
      <c r="P363">
        <v>9.75</v>
      </c>
      <c r="Q363">
        <v>0</v>
      </c>
      <c r="R363" s="1" t="s">
        <v>4538</v>
      </c>
      <c r="S363" s="1" t="s">
        <v>8156</v>
      </c>
      <c r="T363">
        <v>0.85</v>
      </c>
      <c r="U363" s="1"/>
      <c r="V363">
        <v>1999.9869289999999</v>
      </c>
      <c r="W363">
        <v>117958.922091</v>
      </c>
      <c r="X363">
        <v>11.872282999999999</v>
      </c>
      <c r="Y363">
        <v>2.1005180000000001</v>
      </c>
      <c r="Z363">
        <v>48.739846999999997</v>
      </c>
      <c r="AA363">
        <v>50.705587000000001</v>
      </c>
      <c r="AB363">
        <v>0</v>
      </c>
    </row>
    <row r="364" spans="1:28" x14ac:dyDescent="0.25">
      <c r="A364" s="1" t="s">
        <v>385</v>
      </c>
      <c r="B364">
        <v>189</v>
      </c>
      <c r="C364" s="1" t="s">
        <v>4004</v>
      </c>
      <c r="D364">
        <v>5.0999999999999996</v>
      </c>
      <c r="E364">
        <v>0</v>
      </c>
      <c r="F364">
        <v>2.5099999999999998</v>
      </c>
      <c r="G364">
        <v>470</v>
      </c>
      <c r="H364" s="1" t="s">
        <v>4122</v>
      </c>
      <c r="I364">
        <v>159.35</v>
      </c>
      <c r="J364">
        <v>13.23</v>
      </c>
      <c r="K364">
        <v>281</v>
      </c>
      <c r="L364">
        <v>2021.57</v>
      </c>
      <c r="M364">
        <v>72</v>
      </c>
      <c r="N364">
        <v>4</v>
      </c>
      <c r="O364">
        <v>0</v>
      </c>
      <c r="P364">
        <v>155.26</v>
      </c>
      <c r="Q364">
        <v>0</v>
      </c>
      <c r="R364" s="1" t="s">
        <v>4540</v>
      </c>
      <c r="S364" s="1" t="s">
        <v>8156</v>
      </c>
      <c r="T364">
        <v>1.18</v>
      </c>
      <c r="U364" s="1"/>
      <c r="V364">
        <v>23329.663071999999</v>
      </c>
      <c r="W364">
        <v>926924.89459699998</v>
      </c>
      <c r="X364">
        <v>128.23621700000001</v>
      </c>
      <c r="Y364">
        <v>19.263686</v>
      </c>
      <c r="Z364">
        <v>398.45125999999999</v>
      </c>
      <c r="AA364">
        <v>398.44862000000001</v>
      </c>
      <c r="AB364">
        <v>0</v>
      </c>
    </row>
    <row r="365" spans="1:28" x14ac:dyDescent="0.25">
      <c r="A365" s="1" t="s">
        <v>386</v>
      </c>
      <c r="B365">
        <v>414</v>
      </c>
      <c r="C365" s="1" t="s">
        <v>4004</v>
      </c>
      <c r="D365">
        <v>5.0999999999999996</v>
      </c>
      <c r="E365">
        <v>0</v>
      </c>
      <c r="F365">
        <v>0</v>
      </c>
      <c r="G365">
        <v>470</v>
      </c>
      <c r="H365" s="1" t="s">
        <v>4076</v>
      </c>
      <c r="I365">
        <v>1.4</v>
      </c>
      <c r="J365">
        <v>10.68</v>
      </c>
      <c r="K365">
        <v>56</v>
      </c>
      <c r="L365">
        <v>609.39</v>
      </c>
      <c r="M365">
        <v>0</v>
      </c>
      <c r="N365">
        <v>0</v>
      </c>
      <c r="O365">
        <v>0</v>
      </c>
      <c r="P365">
        <v>7.48</v>
      </c>
      <c r="Q365">
        <v>0</v>
      </c>
      <c r="R365" s="1" t="s">
        <v>4541</v>
      </c>
      <c r="S365" s="1" t="s">
        <v>8156</v>
      </c>
      <c r="T365">
        <v>0.86</v>
      </c>
      <c r="U365" s="1"/>
      <c r="V365">
        <v>2721.7283029999999</v>
      </c>
      <c r="W365">
        <v>184409.79730800001</v>
      </c>
      <c r="X365">
        <v>16.767706</v>
      </c>
      <c r="Y365">
        <v>3.4286479999999999</v>
      </c>
      <c r="Z365">
        <v>76.416697999999997</v>
      </c>
      <c r="AA365">
        <v>79.269533999999993</v>
      </c>
      <c r="AB365">
        <v>0</v>
      </c>
    </row>
    <row r="366" spans="1:28" x14ac:dyDescent="0.25">
      <c r="A366" s="1" t="s">
        <v>388</v>
      </c>
      <c r="B366">
        <v>0</v>
      </c>
      <c r="C366" s="1" t="s">
        <v>4035</v>
      </c>
      <c r="D366">
        <v>5.0999999999999996</v>
      </c>
      <c r="E366">
        <v>0</v>
      </c>
      <c r="F366">
        <v>0</v>
      </c>
      <c r="G366">
        <v>472</v>
      </c>
      <c r="H366" s="1" t="s">
        <v>4095</v>
      </c>
      <c r="I366">
        <v>63.59</v>
      </c>
      <c r="J366">
        <v>10.25</v>
      </c>
      <c r="K366">
        <v>472</v>
      </c>
      <c r="L366">
        <v>2353.44</v>
      </c>
      <c r="M366">
        <v>152</v>
      </c>
      <c r="N366">
        <v>7</v>
      </c>
      <c r="O366">
        <v>0</v>
      </c>
      <c r="P366">
        <v>239.42</v>
      </c>
      <c r="Q366">
        <v>0</v>
      </c>
      <c r="R366" s="1" t="s">
        <v>4543</v>
      </c>
      <c r="S366" s="1" t="s">
        <v>8156</v>
      </c>
      <c r="T366">
        <v>0.74</v>
      </c>
      <c r="U366" s="1"/>
      <c r="V366">
        <v>34986.865898999997</v>
      </c>
      <c r="W366">
        <v>1076072.7336200001</v>
      </c>
      <c r="X366">
        <v>184.523357</v>
      </c>
      <c r="Y366">
        <v>21.806822</v>
      </c>
      <c r="Z366">
        <v>462.64997299999999</v>
      </c>
      <c r="AA366">
        <v>462.56866300000002</v>
      </c>
      <c r="AB366">
        <v>0</v>
      </c>
    </row>
    <row r="367" spans="1:28" x14ac:dyDescent="0.25">
      <c r="A367" s="1" t="s">
        <v>389</v>
      </c>
      <c r="B367">
        <v>203</v>
      </c>
      <c r="C367" s="1" t="s">
        <v>4038</v>
      </c>
      <c r="D367">
        <v>5.0999999999999996</v>
      </c>
      <c r="E367">
        <v>0</v>
      </c>
      <c r="F367">
        <v>0.06</v>
      </c>
      <c r="G367">
        <v>472</v>
      </c>
      <c r="H367" s="1" t="s">
        <v>4130</v>
      </c>
      <c r="I367">
        <v>14.85</v>
      </c>
      <c r="J367">
        <v>8.34</v>
      </c>
      <c r="K367">
        <v>269</v>
      </c>
      <c r="L367">
        <v>1683.59</v>
      </c>
      <c r="M367">
        <v>48</v>
      </c>
      <c r="N367">
        <v>3</v>
      </c>
      <c r="O367">
        <v>0</v>
      </c>
      <c r="P367">
        <v>104.36</v>
      </c>
      <c r="Q367">
        <v>0</v>
      </c>
      <c r="R367" s="1" t="s">
        <v>4544</v>
      </c>
      <c r="S367" s="1" t="s">
        <v>8156</v>
      </c>
      <c r="T367">
        <v>0.74</v>
      </c>
      <c r="U367" s="1"/>
      <c r="V367">
        <v>15403.426487000001</v>
      </c>
      <c r="W367">
        <v>588315.13403199997</v>
      </c>
      <c r="X367">
        <v>83.938821000000004</v>
      </c>
      <c r="Y367">
        <v>11.439467</v>
      </c>
      <c r="Z367">
        <v>250.13712000000001</v>
      </c>
      <c r="AA367">
        <v>252.89505600000001</v>
      </c>
      <c r="AB367">
        <v>0</v>
      </c>
    </row>
    <row r="368" spans="1:28" x14ac:dyDescent="0.25">
      <c r="A368" s="1" t="s">
        <v>390</v>
      </c>
      <c r="B368">
        <v>337</v>
      </c>
      <c r="C368" s="1" t="s">
        <v>4004</v>
      </c>
      <c r="D368">
        <v>5.0999999999999996</v>
      </c>
      <c r="E368">
        <v>0</v>
      </c>
      <c r="F368">
        <v>0.42</v>
      </c>
      <c r="G368">
        <v>472</v>
      </c>
      <c r="H368" s="1" t="s">
        <v>4104</v>
      </c>
      <c r="I368">
        <v>0.2</v>
      </c>
      <c r="J368">
        <v>11.68</v>
      </c>
      <c r="K368">
        <v>135</v>
      </c>
      <c r="L368">
        <v>1312.65</v>
      </c>
      <c r="M368">
        <v>5</v>
      </c>
      <c r="N368">
        <v>2</v>
      </c>
      <c r="O368">
        <v>0</v>
      </c>
      <c r="P368">
        <v>28.5</v>
      </c>
      <c r="Q368">
        <v>0</v>
      </c>
      <c r="R368" s="1" t="s">
        <v>4545</v>
      </c>
      <c r="S368" s="1" t="s">
        <v>8156</v>
      </c>
      <c r="T368">
        <v>0.88</v>
      </c>
      <c r="U368" s="1"/>
      <c r="V368">
        <v>5699.2424229999997</v>
      </c>
      <c r="W368">
        <v>363603.46101999999</v>
      </c>
      <c r="X368">
        <v>34.516001000000003</v>
      </c>
      <c r="Y368">
        <v>6.5483669999999998</v>
      </c>
      <c r="Z368">
        <v>149.919882</v>
      </c>
      <c r="AA368">
        <v>156.29742899999999</v>
      </c>
      <c r="AB368">
        <v>0</v>
      </c>
    </row>
    <row r="369" spans="1:28" x14ac:dyDescent="0.25">
      <c r="A369" s="1" t="s">
        <v>392</v>
      </c>
      <c r="B369">
        <v>266</v>
      </c>
      <c r="C369" s="1" t="s">
        <v>4026</v>
      </c>
      <c r="D369">
        <v>0.2</v>
      </c>
      <c r="E369">
        <v>0</v>
      </c>
      <c r="F369">
        <v>0.62</v>
      </c>
      <c r="G369">
        <v>473</v>
      </c>
      <c r="H369" s="1" t="s">
        <v>4090</v>
      </c>
      <c r="I369">
        <v>24.41</v>
      </c>
      <c r="J369">
        <v>10.66</v>
      </c>
      <c r="K369">
        <v>207</v>
      </c>
      <c r="L369">
        <v>1018.7</v>
      </c>
      <c r="M369">
        <v>83</v>
      </c>
      <c r="N369">
        <v>4</v>
      </c>
      <c r="O369">
        <v>0</v>
      </c>
      <c r="P369">
        <v>122.44</v>
      </c>
      <c r="Q369">
        <v>0</v>
      </c>
      <c r="R369" s="1" t="s">
        <v>4547</v>
      </c>
      <c r="S369" s="1" t="s">
        <v>8156</v>
      </c>
      <c r="T369">
        <v>0.88</v>
      </c>
      <c r="U369" s="1"/>
      <c r="V369">
        <v>17965.665176999999</v>
      </c>
      <c r="W369">
        <v>536421.52757899999</v>
      </c>
      <c r="X369">
        <v>94.487047000000004</v>
      </c>
      <c r="Y369">
        <v>11.491913</v>
      </c>
      <c r="Z369">
        <v>234.043184</v>
      </c>
      <c r="AA369">
        <v>230.58972700000001</v>
      </c>
      <c r="AB369">
        <v>0</v>
      </c>
    </row>
    <row r="370" spans="1:28" x14ac:dyDescent="0.25">
      <c r="A370" s="1" t="s">
        <v>395</v>
      </c>
      <c r="B370">
        <v>408</v>
      </c>
      <c r="C370" s="1" t="s">
        <v>4002</v>
      </c>
      <c r="D370">
        <v>5.0999999999999996</v>
      </c>
      <c r="E370">
        <v>0</v>
      </c>
      <c r="F370">
        <v>0.28000000000000003</v>
      </c>
      <c r="G370">
        <v>475</v>
      </c>
      <c r="H370" s="1" t="s">
        <v>4105</v>
      </c>
      <c r="I370">
        <v>31.58</v>
      </c>
      <c r="J370">
        <v>12.64</v>
      </c>
      <c r="K370">
        <v>67</v>
      </c>
      <c r="L370">
        <v>367.23</v>
      </c>
      <c r="M370">
        <v>28</v>
      </c>
      <c r="N370">
        <v>1</v>
      </c>
      <c r="O370">
        <v>0</v>
      </c>
      <c r="P370">
        <v>38.49</v>
      </c>
      <c r="Q370">
        <v>0</v>
      </c>
      <c r="R370" s="1" t="s">
        <v>4550</v>
      </c>
      <c r="S370" s="1" t="s">
        <v>8156</v>
      </c>
      <c r="T370">
        <v>0.96</v>
      </c>
      <c r="U370" s="1"/>
      <c r="V370">
        <v>6188.4673050000001</v>
      </c>
      <c r="W370">
        <v>191512.055039</v>
      </c>
      <c r="X370">
        <v>32.712716</v>
      </c>
      <c r="Y370">
        <v>4.0826440000000002</v>
      </c>
      <c r="Z370">
        <v>83.202545999999998</v>
      </c>
      <c r="AA370">
        <v>82.324506999999997</v>
      </c>
      <c r="AB370">
        <v>0</v>
      </c>
    </row>
    <row r="371" spans="1:28" x14ac:dyDescent="0.25">
      <c r="A371" s="1" t="s">
        <v>397</v>
      </c>
      <c r="B371">
        <v>366</v>
      </c>
      <c r="C371" s="1" t="s">
        <v>4001</v>
      </c>
      <c r="D371">
        <v>0.2</v>
      </c>
      <c r="E371">
        <v>0</v>
      </c>
      <c r="F371">
        <v>0.71</v>
      </c>
      <c r="G371">
        <v>476</v>
      </c>
      <c r="H371" s="1" t="s">
        <v>4148</v>
      </c>
      <c r="I371">
        <v>108.49</v>
      </c>
      <c r="J371">
        <v>8.86</v>
      </c>
      <c r="K371">
        <v>110</v>
      </c>
      <c r="L371">
        <v>419.77</v>
      </c>
      <c r="M371">
        <v>33</v>
      </c>
      <c r="N371">
        <v>3</v>
      </c>
      <c r="O371">
        <v>0</v>
      </c>
      <c r="P371">
        <v>70.040000000000006</v>
      </c>
      <c r="Q371">
        <v>0</v>
      </c>
      <c r="R371" s="1" t="s">
        <v>4552</v>
      </c>
      <c r="S371" s="1" t="s">
        <v>8156</v>
      </c>
      <c r="T371">
        <v>0.69</v>
      </c>
      <c r="U371" s="1"/>
      <c r="V371">
        <v>7016.3953789999996</v>
      </c>
      <c r="W371">
        <v>216324.68320100001</v>
      </c>
      <c r="X371">
        <v>37.027636000000001</v>
      </c>
      <c r="Y371">
        <v>4.4433119999999997</v>
      </c>
      <c r="Z371">
        <v>93.500941999999995</v>
      </c>
      <c r="AA371">
        <v>92.990826999999996</v>
      </c>
      <c r="AB371">
        <v>0</v>
      </c>
    </row>
    <row r="372" spans="1:28" x14ac:dyDescent="0.25">
      <c r="A372" s="1" t="s">
        <v>398</v>
      </c>
      <c r="B372">
        <v>440</v>
      </c>
      <c r="C372" s="1" t="s">
        <v>4002</v>
      </c>
      <c r="D372">
        <v>5.0999999999999996</v>
      </c>
      <c r="E372">
        <v>0</v>
      </c>
      <c r="F372">
        <v>0.92</v>
      </c>
      <c r="G372">
        <v>476</v>
      </c>
      <c r="H372" s="1" t="s">
        <v>4105</v>
      </c>
      <c r="I372">
        <v>31.58</v>
      </c>
      <c r="J372">
        <v>12.59</v>
      </c>
      <c r="K372">
        <v>36</v>
      </c>
      <c r="L372">
        <v>367.23</v>
      </c>
      <c r="M372">
        <v>0</v>
      </c>
      <c r="N372">
        <v>0</v>
      </c>
      <c r="O372">
        <v>0</v>
      </c>
      <c r="P372">
        <v>10.66</v>
      </c>
      <c r="Q372">
        <v>0</v>
      </c>
      <c r="R372" s="1" t="s">
        <v>4553</v>
      </c>
      <c r="S372" s="1" t="s">
        <v>8156</v>
      </c>
      <c r="T372">
        <v>1.06</v>
      </c>
      <c r="U372" s="1"/>
      <c r="V372">
        <v>2422.5608499999998</v>
      </c>
      <c r="W372">
        <v>145509.97964800001</v>
      </c>
      <c r="X372">
        <v>14.495519</v>
      </c>
      <c r="Y372">
        <v>2.8323480000000001</v>
      </c>
      <c r="Z372">
        <v>61.334561000000001</v>
      </c>
      <c r="AA372">
        <v>62.548259000000002</v>
      </c>
      <c r="AB372">
        <v>0</v>
      </c>
    </row>
    <row r="373" spans="1:28" x14ac:dyDescent="0.25">
      <c r="A373" s="1" t="s">
        <v>399</v>
      </c>
      <c r="B373">
        <v>377</v>
      </c>
      <c r="C373" s="1" t="s">
        <v>4002</v>
      </c>
      <c r="D373">
        <v>5.0999999999999996</v>
      </c>
      <c r="E373">
        <v>0</v>
      </c>
      <c r="F373">
        <v>0.64</v>
      </c>
      <c r="G373">
        <v>478</v>
      </c>
      <c r="H373" s="1" t="s">
        <v>4072</v>
      </c>
      <c r="I373">
        <v>31.58</v>
      </c>
      <c r="J373">
        <v>10.17</v>
      </c>
      <c r="K373">
        <v>101</v>
      </c>
      <c r="L373">
        <v>367.23</v>
      </c>
      <c r="M373">
        <v>60</v>
      </c>
      <c r="N373">
        <v>1</v>
      </c>
      <c r="O373">
        <v>0</v>
      </c>
      <c r="P373">
        <v>68.47</v>
      </c>
      <c r="Q373">
        <v>0</v>
      </c>
      <c r="R373" s="1" t="s">
        <v>4554</v>
      </c>
      <c r="S373" s="1" t="s">
        <v>8156</v>
      </c>
      <c r="T373">
        <v>0.83</v>
      </c>
      <c r="U373" s="1"/>
      <c r="V373">
        <v>11470.278663999999</v>
      </c>
      <c r="W373">
        <v>275812.11834500002</v>
      </c>
      <c r="X373">
        <v>58.717222999999997</v>
      </c>
      <c r="Y373">
        <v>6.0845229999999999</v>
      </c>
      <c r="Z373">
        <v>121.351964</v>
      </c>
      <c r="AA373">
        <v>118.564087</v>
      </c>
      <c r="AB373">
        <v>0</v>
      </c>
    </row>
    <row r="374" spans="1:28" x14ac:dyDescent="0.25">
      <c r="A374" s="1" t="s">
        <v>400</v>
      </c>
      <c r="B374">
        <v>173</v>
      </c>
      <c r="C374" s="1" t="s">
        <v>4030</v>
      </c>
      <c r="D374">
        <v>5.0999999999999996</v>
      </c>
      <c r="E374">
        <v>0</v>
      </c>
      <c r="F374">
        <v>0.5</v>
      </c>
      <c r="G374">
        <v>481</v>
      </c>
      <c r="H374" s="1" t="s">
        <v>4139</v>
      </c>
      <c r="I374">
        <v>77.290000000000006</v>
      </c>
      <c r="J374">
        <v>10.74</v>
      </c>
      <c r="K374">
        <v>308</v>
      </c>
      <c r="L374">
        <v>2007.2</v>
      </c>
      <c r="M374">
        <v>78</v>
      </c>
      <c r="N374">
        <v>6</v>
      </c>
      <c r="O374">
        <v>0</v>
      </c>
      <c r="P374">
        <v>127.14</v>
      </c>
      <c r="Q374">
        <v>0</v>
      </c>
      <c r="R374" s="1" t="s">
        <v>4555</v>
      </c>
      <c r="S374" s="1" t="s">
        <v>8156</v>
      </c>
      <c r="T374">
        <v>0.8</v>
      </c>
      <c r="U374" s="1"/>
      <c r="V374">
        <v>17989.444781999999</v>
      </c>
      <c r="W374">
        <v>698365.71480099997</v>
      </c>
      <c r="X374">
        <v>98.277929999999998</v>
      </c>
      <c r="Y374">
        <v>13.344386999999999</v>
      </c>
      <c r="Z374">
        <v>294.17455999999999</v>
      </c>
      <c r="AA374">
        <v>300.20199100000002</v>
      </c>
      <c r="AB374">
        <v>0</v>
      </c>
    </row>
    <row r="375" spans="1:28" x14ac:dyDescent="0.25">
      <c r="A375" s="1" t="s">
        <v>401</v>
      </c>
      <c r="B375">
        <v>428</v>
      </c>
      <c r="C375" s="1" t="s">
        <v>4004</v>
      </c>
      <c r="D375">
        <v>5.0999999999999996</v>
      </c>
      <c r="E375">
        <v>0</v>
      </c>
      <c r="F375">
        <v>0.2</v>
      </c>
      <c r="G375">
        <v>481</v>
      </c>
      <c r="H375" s="1" t="s">
        <v>4076</v>
      </c>
      <c r="I375">
        <v>1.4</v>
      </c>
      <c r="J375">
        <v>13.34</v>
      </c>
      <c r="K375">
        <v>53</v>
      </c>
      <c r="L375">
        <v>609.39</v>
      </c>
      <c r="M375">
        <v>0</v>
      </c>
      <c r="N375">
        <v>0</v>
      </c>
      <c r="O375">
        <v>0</v>
      </c>
      <c r="P375">
        <v>9.09</v>
      </c>
      <c r="Q375">
        <v>0</v>
      </c>
      <c r="R375" s="1" t="s">
        <v>4556</v>
      </c>
      <c r="S375" s="1" t="s">
        <v>8156</v>
      </c>
      <c r="T375">
        <v>0.97</v>
      </c>
      <c r="U375" s="1"/>
      <c r="V375">
        <v>2904.2873519999998</v>
      </c>
      <c r="W375">
        <v>191120.472733</v>
      </c>
      <c r="X375">
        <v>17.791554000000001</v>
      </c>
      <c r="Y375">
        <v>3.7566470000000001</v>
      </c>
      <c r="Z375">
        <v>80.727233999999996</v>
      </c>
      <c r="AA375">
        <v>82.153891999999999</v>
      </c>
      <c r="AB375">
        <v>0</v>
      </c>
    </row>
    <row r="376" spans="1:28" x14ac:dyDescent="0.25">
      <c r="A376" s="1" t="s">
        <v>402</v>
      </c>
      <c r="B376">
        <v>300</v>
      </c>
      <c r="C376" s="1" t="s">
        <v>4001</v>
      </c>
      <c r="D376">
        <v>0.2</v>
      </c>
      <c r="E376">
        <v>0</v>
      </c>
      <c r="F376">
        <v>0</v>
      </c>
      <c r="G376">
        <v>482</v>
      </c>
      <c r="H376" s="1" t="s">
        <v>4085</v>
      </c>
      <c r="I376">
        <v>50.59</v>
      </c>
      <c r="J376">
        <v>19.25</v>
      </c>
      <c r="K376">
        <v>182</v>
      </c>
      <c r="L376">
        <v>796.83</v>
      </c>
      <c r="M376">
        <v>98</v>
      </c>
      <c r="N376">
        <v>4</v>
      </c>
      <c r="O376">
        <v>0</v>
      </c>
      <c r="P376">
        <v>140.37</v>
      </c>
      <c r="Q376">
        <v>0</v>
      </c>
      <c r="R376" s="1" t="s">
        <v>4557</v>
      </c>
      <c r="S376" s="1" t="s">
        <v>8156</v>
      </c>
      <c r="T376">
        <v>1.49</v>
      </c>
      <c r="U376" s="1"/>
      <c r="V376">
        <v>19992.614914000002</v>
      </c>
      <c r="W376">
        <v>572290.54555799998</v>
      </c>
      <c r="X376">
        <v>104.710736</v>
      </c>
      <c r="Y376">
        <v>13.057613</v>
      </c>
      <c r="Z376">
        <v>253.50229899999999</v>
      </c>
      <c r="AA376">
        <v>246.00825</v>
      </c>
      <c r="AB376">
        <v>0</v>
      </c>
    </row>
    <row r="377" spans="1:28" x14ac:dyDescent="0.25">
      <c r="A377" s="1" t="s">
        <v>403</v>
      </c>
      <c r="B377">
        <v>357</v>
      </c>
      <c r="C377" s="1" t="s">
        <v>4005</v>
      </c>
      <c r="D377">
        <v>5.0999999999999996</v>
      </c>
      <c r="E377">
        <v>0</v>
      </c>
      <c r="F377">
        <v>0.11</v>
      </c>
      <c r="G377">
        <v>482</v>
      </c>
      <c r="H377" s="1" t="s">
        <v>4075</v>
      </c>
      <c r="I377">
        <v>89.74</v>
      </c>
      <c r="J377">
        <v>12.29</v>
      </c>
      <c r="K377">
        <v>125</v>
      </c>
      <c r="L377">
        <v>698.35</v>
      </c>
      <c r="M377">
        <v>25</v>
      </c>
      <c r="N377">
        <v>1</v>
      </c>
      <c r="O377">
        <v>0</v>
      </c>
      <c r="P377">
        <v>74.36</v>
      </c>
      <c r="Q377">
        <v>0</v>
      </c>
      <c r="R377" s="1" t="s">
        <v>4558</v>
      </c>
      <c r="S377" s="1" t="s">
        <v>8156</v>
      </c>
      <c r="T377">
        <v>1.02</v>
      </c>
      <c r="U377" s="1"/>
      <c r="V377">
        <v>8604.0056129999994</v>
      </c>
      <c r="W377">
        <v>298087.84128499997</v>
      </c>
      <c r="X377">
        <v>46.170735999999998</v>
      </c>
      <c r="Y377">
        <v>5.9120509999999999</v>
      </c>
      <c r="Z377">
        <v>127.313315</v>
      </c>
      <c r="AA377">
        <v>128.13753399999999</v>
      </c>
      <c r="AB377">
        <v>0</v>
      </c>
    </row>
    <row r="378" spans="1:28" x14ac:dyDescent="0.25">
      <c r="A378" s="1" t="s">
        <v>405</v>
      </c>
      <c r="B378">
        <v>0</v>
      </c>
      <c r="C378" s="1" t="s">
        <v>4061</v>
      </c>
      <c r="D378">
        <v>5.0999999999999996</v>
      </c>
      <c r="E378">
        <v>0</v>
      </c>
      <c r="F378">
        <v>0</v>
      </c>
      <c r="G378">
        <v>484</v>
      </c>
      <c r="H378" s="1" t="s">
        <v>4161</v>
      </c>
      <c r="I378">
        <v>168.74</v>
      </c>
      <c r="J378">
        <v>10.41</v>
      </c>
      <c r="K378">
        <v>484</v>
      </c>
      <c r="L378">
        <v>2615.73</v>
      </c>
      <c r="M378">
        <v>188</v>
      </c>
      <c r="N378">
        <v>8</v>
      </c>
      <c r="O378">
        <v>0</v>
      </c>
      <c r="P378">
        <v>250.58</v>
      </c>
      <c r="Q378">
        <v>0</v>
      </c>
      <c r="R378" s="1" t="s">
        <v>4560</v>
      </c>
      <c r="S378" s="1" t="s">
        <v>8156</v>
      </c>
      <c r="T378">
        <v>0.82</v>
      </c>
      <c r="U378" s="1"/>
      <c r="V378">
        <v>38528.263344999999</v>
      </c>
      <c r="W378">
        <v>1167860.545226</v>
      </c>
      <c r="X378">
        <v>202.83887100000001</v>
      </c>
      <c r="Y378">
        <v>23.807078000000001</v>
      </c>
      <c r="Z378">
        <v>501.07841300000001</v>
      </c>
      <c r="AA378">
        <v>502.02572199999997</v>
      </c>
      <c r="AB378">
        <v>0</v>
      </c>
    </row>
    <row r="379" spans="1:28" x14ac:dyDescent="0.25">
      <c r="A379" s="1" t="s">
        <v>406</v>
      </c>
      <c r="B379">
        <v>230</v>
      </c>
      <c r="C379" s="1" t="s">
        <v>4014</v>
      </c>
      <c r="D379">
        <v>5.0999999999999996</v>
      </c>
      <c r="E379">
        <v>0</v>
      </c>
      <c r="F379">
        <v>0</v>
      </c>
      <c r="G379">
        <v>485</v>
      </c>
      <c r="H379" s="1" t="s">
        <v>4087</v>
      </c>
      <c r="I379">
        <v>59.72</v>
      </c>
      <c r="J379">
        <v>7.21</v>
      </c>
      <c r="K379">
        <v>255</v>
      </c>
      <c r="L379">
        <v>1183.1099999999999</v>
      </c>
      <c r="M379">
        <v>86</v>
      </c>
      <c r="N379">
        <v>3</v>
      </c>
      <c r="O379">
        <v>0</v>
      </c>
      <c r="P379">
        <v>121.45</v>
      </c>
      <c r="Q379">
        <v>0</v>
      </c>
      <c r="R379" s="1" t="s">
        <v>4561</v>
      </c>
      <c r="S379" s="1" t="s">
        <v>8156</v>
      </c>
      <c r="T379">
        <v>0.65</v>
      </c>
      <c r="U379" s="1"/>
      <c r="V379">
        <v>19106.053616000001</v>
      </c>
      <c r="W379">
        <v>556212.29212999996</v>
      </c>
      <c r="X379">
        <v>99.981641999999994</v>
      </c>
      <c r="Y379">
        <v>11.208985999999999</v>
      </c>
      <c r="Z379">
        <v>239.10284799999999</v>
      </c>
      <c r="AA379">
        <v>239.098502</v>
      </c>
      <c r="AB379">
        <v>0</v>
      </c>
    </row>
    <row r="380" spans="1:28" x14ac:dyDescent="0.25">
      <c r="A380" s="1" t="s">
        <v>407</v>
      </c>
      <c r="B380">
        <v>165</v>
      </c>
      <c r="C380" s="1" t="s">
        <v>4040</v>
      </c>
      <c r="D380">
        <v>5.0999999999999996</v>
      </c>
      <c r="E380">
        <v>0</v>
      </c>
      <c r="F380">
        <v>0.72</v>
      </c>
      <c r="G380">
        <v>486</v>
      </c>
      <c r="H380" s="1" t="s">
        <v>4145</v>
      </c>
      <c r="I380">
        <v>168.74</v>
      </c>
      <c r="J380">
        <v>11.76</v>
      </c>
      <c r="K380">
        <v>321</v>
      </c>
      <c r="L380">
        <v>1626.36</v>
      </c>
      <c r="M380">
        <v>144</v>
      </c>
      <c r="N380">
        <v>4</v>
      </c>
      <c r="O380">
        <v>0</v>
      </c>
      <c r="P380">
        <v>196.71</v>
      </c>
      <c r="Q380">
        <v>0</v>
      </c>
      <c r="R380" s="1" t="s">
        <v>4562</v>
      </c>
      <c r="S380" s="1" t="s">
        <v>8156</v>
      </c>
      <c r="T380">
        <v>0.95</v>
      </c>
      <c r="U380" s="1"/>
      <c r="V380">
        <v>30061.440219</v>
      </c>
      <c r="W380">
        <v>840664.03361200006</v>
      </c>
      <c r="X380">
        <v>156.727858</v>
      </c>
      <c r="Y380">
        <v>18.080940999999999</v>
      </c>
      <c r="Z380">
        <v>366.22965699999997</v>
      </c>
      <c r="AA380">
        <v>361.37506300000001</v>
      </c>
      <c r="AB380">
        <v>0</v>
      </c>
    </row>
    <row r="381" spans="1:28" x14ac:dyDescent="0.25">
      <c r="A381" s="1" t="s">
        <v>408</v>
      </c>
      <c r="B381">
        <v>314</v>
      </c>
      <c r="C381" s="1" t="s">
        <v>4032</v>
      </c>
      <c r="D381">
        <v>5.0999999999999996</v>
      </c>
      <c r="E381">
        <v>0</v>
      </c>
      <c r="F381">
        <v>0.36</v>
      </c>
      <c r="G381">
        <v>486</v>
      </c>
      <c r="H381" s="1" t="s">
        <v>4162</v>
      </c>
      <c r="I381">
        <v>0.2</v>
      </c>
      <c r="J381">
        <v>16.13</v>
      </c>
      <c r="K381">
        <v>172</v>
      </c>
      <c r="L381">
        <v>1269.6500000000001</v>
      </c>
      <c r="M381">
        <v>79</v>
      </c>
      <c r="N381">
        <v>1</v>
      </c>
      <c r="O381">
        <v>0</v>
      </c>
      <c r="P381">
        <v>93.72</v>
      </c>
      <c r="Q381">
        <v>0</v>
      </c>
      <c r="R381" s="1" t="s">
        <v>4563</v>
      </c>
      <c r="S381" s="1" t="s">
        <v>8156</v>
      </c>
      <c r="T381">
        <v>1.17</v>
      </c>
      <c r="U381" s="1"/>
      <c r="V381">
        <v>16791.691588000002</v>
      </c>
      <c r="W381">
        <v>538487.76698099996</v>
      </c>
      <c r="X381">
        <v>89.160212999999999</v>
      </c>
      <c r="Y381">
        <v>11.415229</v>
      </c>
      <c r="Z381">
        <v>230.89767499999999</v>
      </c>
      <c r="AA381">
        <v>231.47737799999999</v>
      </c>
      <c r="AB381">
        <v>0</v>
      </c>
    </row>
    <row r="382" spans="1:28" x14ac:dyDescent="0.25">
      <c r="A382" s="1" t="s">
        <v>409</v>
      </c>
      <c r="B382">
        <v>345</v>
      </c>
      <c r="C382" s="1" t="s">
        <v>4014</v>
      </c>
      <c r="D382">
        <v>5.0999999999999996</v>
      </c>
      <c r="E382">
        <v>0</v>
      </c>
      <c r="F382">
        <v>0</v>
      </c>
      <c r="G382">
        <v>487</v>
      </c>
      <c r="H382" s="1" t="s">
        <v>4087</v>
      </c>
      <c r="I382">
        <v>59.72</v>
      </c>
      <c r="J382">
        <v>11.16</v>
      </c>
      <c r="K382">
        <v>142</v>
      </c>
      <c r="L382">
        <v>1183.1099999999999</v>
      </c>
      <c r="M382">
        <v>3</v>
      </c>
      <c r="N382">
        <v>1</v>
      </c>
      <c r="O382">
        <v>0</v>
      </c>
      <c r="P382">
        <v>40.21</v>
      </c>
      <c r="Q382">
        <v>0</v>
      </c>
      <c r="R382" s="1" t="s">
        <v>4564</v>
      </c>
      <c r="S382" s="1" t="s">
        <v>8156</v>
      </c>
      <c r="T382">
        <v>0.85</v>
      </c>
      <c r="U382" s="1"/>
      <c r="V382">
        <v>6774.9792399999997</v>
      </c>
      <c r="W382">
        <v>384718.26946899999</v>
      </c>
      <c r="X382">
        <v>39.902377999999999</v>
      </c>
      <c r="Y382">
        <v>7.0760079999999999</v>
      </c>
      <c r="Z382">
        <v>160.570133</v>
      </c>
      <c r="AA382">
        <v>165.37408300000001</v>
      </c>
      <c r="AB382">
        <v>0</v>
      </c>
    </row>
    <row r="383" spans="1:28" x14ac:dyDescent="0.25">
      <c r="A383" s="1" t="s">
        <v>410</v>
      </c>
      <c r="B383">
        <v>0</v>
      </c>
      <c r="C383" s="1" t="s">
        <v>4040</v>
      </c>
      <c r="D383">
        <v>5.0999999999999996</v>
      </c>
      <c r="E383">
        <v>0</v>
      </c>
      <c r="F383">
        <v>0</v>
      </c>
      <c r="G383">
        <v>490</v>
      </c>
      <c r="H383" s="1" t="s">
        <v>4102</v>
      </c>
      <c r="I383">
        <v>204.71</v>
      </c>
      <c r="J383">
        <v>7.99</v>
      </c>
      <c r="K383">
        <v>490</v>
      </c>
      <c r="L383">
        <v>1536.69</v>
      </c>
      <c r="M383">
        <v>257</v>
      </c>
      <c r="N383">
        <v>4</v>
      </c>
      <c r="O383">
        <v>0</v>
      </c>
      <c r="P383">
        <v>303.39999999999998</v>
      </c>
      <c r="Q383">
        <v>0</v>
      </c>
      <c r="R383" s="1" t="s">
        <v>4565</v>
      </c>
      <c r="S383" s="1" t="s">
        <v>8156</v>
      </c>
      <c r="T383">
        <v>0.6</v>
      </c>
      <c r="U383" s="1"/>
      <c r="V383">
        <v>48849.035735999998</v>
      </c>
      <c r="W383">
        <v>1075879.866405</v>
      </c>
      <c r="X383">
        <v>247.55148500000001</v>
      </c>
      <c r="Y383">
        <v>23.524276</v>
      </c>
      <c r="Z383">
        <v>473.46217899999999</v>
      </c>
      <c r="AA383">
        <v>462.49501600000002</v>
      </c>
      <c r="AB383">
        <v>0</v>
      </c>
    </row>
    <row r="384" spans="1:28" x14ac:dyDescent="0.25">
      <c r="A384" s="1" t="s">
        <v>411</v>
      </c>
      <c r="B384">
        <v>442</v>
      </c>
      <c r="C384" s="1" t="s">
        <v>4004</v>
      </c>
      <c r="D384">
        <v>5.0999999999999996</v>
      </c>
      <c r="E384">
        <v>0</v>
      </c>
      <c r="F384">
        <v>0.4</v>
      </c>
      <c r="G384">
        <v>491</v>
      </c>
      <c r="H384" s="1" t="s">
        <v>4076</v>
      </c>
      <c r="I384">
        <v>1.4</v>
      </c>
      <c r="J384">
        <v>13.14</v>
      </c>
      <c r="K384">
        <v>49</v>
      </c>
      <c r="L384">
        <v>609.39</v>
      </c>
      <c r="M384">
        <v>0</v>
      </c>
      <c r="N384">
        <v>0</v>
      </c>
      <c r="O384">
        <v>0</v>
      </c>
      <c r="P384">
        <v>7.17</v>
      </c>
      <c r="Q384">
        <v>0</v>
      </c>
      <c r="R384" s="1" t="s">
        <v>4566</v>
      </c>
      <c r="S384" s="1" t="s">
        <v>8156</v>
      </c>
      <c r="T384">
        <v>1.01</v>
      </c>
      <c r="U384" s="1"/>
      <c r="V384">
        <v>2748.7220480000001</v>
      </c>
      <c r="W384">
        <v>189271.156261</v>
      </c>
      <c r="X384">
        <v>17.037047000000001</v>
      </c>
      <c r="Y384">
        <v>3.6543239999999999</v>
      </c>
      <c r="Z384">
        <v>79.064533999999995</v>
      </c>
      <c r="AA384">
        <v>81.358994999999993</v>
      </c>
      <c r="AB384">
        <v>0</v>
      </c>
    </row>
    <row r="385" spans="1:28" x14ac:dyDescent="0.25">
      <c r="A385" s="1" t="s">
        <v>412</v>
      </c>
      <c r="B385">
        <v>276</v>
      </c>
      <c r="C385" s="1" t="s">
        <v>4034</v>
      </c>
      <c r="D385">
        <v>5.0999999999999996</v>
      </c>
      <c r="E385">
        <v>0</v>
      </c>
      <c r="F385">
        <v>0</v>
      </c>
      <c r="G385">
        <v>492</v>
      </c>
      <c r="H385" s="1" t="s">
        <v>4150</v>
      </c>
      <c r="I385">
        <v>82</v>
      </c>
      <c r="J385">
        <v>14.87</v>
      </c>
      <c r="K385">
        <v>216</v>
      </c>
      <c r="L385">
        <v>1808.36</v>
      </c>
      <c r="M385">
        <v>30</v>
      </c>
      <c r="N385">
        <v>2</v>
      </c>
      <c r="O385">
        <v>0</v>
      </c>
      <c r="P385">
        <v>95.23</v>
      </c>
      <c r="Q385">
        <v>0</v>
      </c>
      <c r="R385" s="1" t="s">
        <v>4567</v>
      </c>
      <c r="S385" s="1" t="s">
        <v>8156</v>
      </c>
      <c r="T385">
        <v>1.08</v>
      </c>
      <c r="U385" s="1"/>
      <c r="V385">
        <v>12925.532010000001</v>
      </c>
      <c r="W385">
        <v>641431.169322</v>
      </c>
      <c r="X385">
        <v>73.990402000000003</v>
      </c>
      <c r="Y385">
        <v>12.410321</v>
      </c>
      <c r="Z385">
        <v>269.72233999999997</v>
      </c>
      <c r="AA385">
        <v>275.72473200000002</v>
      </c>
      <c r="AB385">
        <v>0</v>
      </c>
    </row>
    <row r="386" spans="1:28" x14ac:dyDescent="0.25">
      <c r="A386" s="1" t="s">
        <v>413</v>
      </c>
      <c r="B386">
        <v>182</v>
      </c>
      <c r="C386" s="1" t="s">
        <v>4053</v>
      </c>
      <c r="D386">
        <v>5.0999999999999996</v>
      </c>
      <c r="E386">
        <v>0</v>
      </c>
      <c r="F386">
        <v>0.42</v>
      </c>
      <c r="G386">
        <v>494</v>
      </c>
      <c r="H386" s="1" t="s">
        <v>4153</v>
      </c>
      <c r="I386">
        <v>204.71</v>
      </c>
      <c r="J386">
        <v>13.03</v>
      </c>
      <c r="K386">
        <v>312</v>
      </c>
      <c r="L386">
        <v>1496.48</v>
      </c>
      <c r="M386">
        <v>170</v>
      </c>
      <c r="N386">
        <v>4</v>
      </c>
      <c r="O386">
        <v>0</v>
      </c>
      <c r="P386">
        <v>207.24</v>
      </c>
      <c r="Q386">
        <v>0</v>
      </c>
      <c r="R386" s="1" t="s">
        <v>4568</v>
      </c>
      <c r="S386" s="1" t="s">
        <v>8156</v>
      </c>
      <c r="T386">
        <v>1.04</v>
      </c>
      <c r="U386" s="1"/>
      <c r="V386">
        <v>32976.425666000003</v>
      </c>
      <c r="W386">
        <v>901563.24153100001</v>
      </c>
      <c r="X386">
        <v>171.50367299999999</v>
      </c>
      <c r="Y386">
        <v>19.780013</v>
      </c>
      <c r="Z386">
        <v>394.45339999999999</v>
      </c>
      <c r="AA386">
        <v>387.55384199999997</v>
      </c>
      <c r="AB386">
        <v>0</v>
      </c>
    </row>
    <row r="387" spans="1:28" x14ac:dyDescent="0.25">
      <c r="A387" s="1" t="s">
        <v>414</v>
      </c>
      <c r="B387">
        <v>246</v>
      </c>
      <c r="C387" s="1" t="s">
        <v>4004</v>
      </c>
      <c r="D387">
        <v>5.0999999999999996</v>
      </c>
      <c r="E387">
        <v>0</v>
      </c>
      <c r="F387">
        <v>3.9</v>
      </c>
      <c r="G387">
        <v>494</v>
      </c>
      <c r="H387" s="1" t="s">
        <v>4108</v>
      </c>
      <c r="I387">
        <v>122.01</v>
      </c>
      <c r="J387">
        <v>11.94</v>
      </c>
      <c r="K387">
        <v>248</v>
      </c>
      <c r="L387">
        <v>1425.91</v>
      </c>
      <c r="M387">
        <v>81</v>
      </c>
      <c r="N387">
        <v>5</v>
      </c>
      <c r="O387">
        <v>0</v>
      </c>
      <c r="P387">
        <v>137.36000000000001</v>
      </c>
      <c r="Q387">
        <v>0</v>
      </c>
      <c r="R387" s="1" t="s">
        <v>4569</v>
      </c>
      <c r="S387" s="1" t="s">
        <v>8156</v>
      </c>
      <c r="T387">
        <v>0.94</v>
      </c>
      <c r="U387" s="1"/>
      <c r="V387">
        <v>19029.333159000002</v>
      </c>
      <c r="W387">
        <v>639340.71314000001</v>
      </c>
      <c r="X387">
        <v>101.74382900000001</v>
      </c>
      <c r="Y387">
        <v>13.176671000000001</v>
      </c>
      <c r="Z387">
        <v>275.062929</v>
      </c>
      <c r="AA387">
        <v>274.830063</v>
      </c>
      <c r="AB387">
        <v>0</v>
      </c>
    </row>
    <row r="388" spans="1:28" x14ac:dyDescent="0.25">
      <c r="A388" s="1" t="s">
        <v>415</v>
      </c>
      <c r="B388">
        <v>406</v>
      </c>
      <c r="C388" s="1" t="s">
        <v>4001</v>
      </c>
      <c r="D388">
        <v>0.2</v>
      </c>
      <c r="E388">
        <v>0</v>
      </c>
      <c r="F388">
        <v>0.12</v>
      </c>
      <c r="G388">
        <v>495</v>
      </c>
      <c r="H388" s="1" t="s">
        <v>4148</v>
      </c>
      <c r="I388">
        <v>108.49</v>
      </c>
      <c r="J388">
        <v>9.4600000000000009</v>
      </c>
      <c r="K388">
        <v>89</v>
      </c>
      <c r="L388">
        <v>419.77</v>
      </c>
      <c r="M388">
        <v>4</v>
      </c>
      <c r="N388">
        <v>4</v>
      </c>
      <c r="O388">
        <v>0</v>
      </c>
      <c r="P388">
        <v>53.4</v>
      </c>
      <c r="Q388">
        <v>0</v>
      </c>
      <c r="R388" s="1" t="s">
        <v>4570</v>
      </c>
      <c r="S388" s="1" t="s">
        <v>8156</v>
      </c>
      <c r="T388">
        <v>0.79</v>
      </c>
      <c r="U388" s="1"/>
      <c r="V388">
        <v>5562.2646910000003</v>
      </c>
      <c r="W388">
        <v>179606.33392500001</v>
      </c>
      <c r="X388">
        <v>29.530094999999999</v>
      </c>
      <c r="Y388">
        <v>3.565798</v>
      </c>
      <c r="Z388">
        <v>76.728216000000003</v>
      </c>
      <c r="AA388">
        <v>77.206796999999995</v>
      </c>
      <c r="AB388">
        <v>0</v>
      </c>
    </row>
    <row r="389" spans="1:28" x14ac:dyDescent="0.25">
      <c r="A389" s="1" t="s">
        <v>416</v>
      </c>
      <c r="B389">
        <v>419</v>
      </c>
      <c r="C389" s="1" t="s">
        <v>4004</v>
      </c>
      <c r="D389">
        <v>5.0999999999999996</v>
      </c>
      <c r="E389">
        <v>0</v>
      </c>
      <c r="F389">
        <v>0.82</v>
      </c>
      <c r="G389">
        <v>495</v>
      </c>
      <c r="H389" s="1" t="s">
        <v>4073</v>
      </c>
      <c r="I389">
        <v>40.79</v>
      </c>
      <c r="J389">
        <v>12.06</v>
      </c>
      <c r="K389">
        <v>76</v>
      </c>
      <c r="L389">
        <v>475.89</v>
      </c>
      <c r="M389">
        <v>3</v>
      </c>
      <c r="N389">
        <v>1</v>
      </c>
      <c r="O389">
        <v>0</v>
      </c>
      <c r="P389">
        <v>36.21</v>
      </c>
      <c r="Q389">
        <v>0</v>
      </c>
      <c r="R389" s="1" t="s">
        <v>4571</v>
      </c>
      <c r="S389" s="1" t="s">
        <v>8156</v>
      </c>
      <c r="T389">
        <v>0.89</v>
      </c>
      <c r="U389" s="1"/>
      <c r="V389">
        <v>4699.9472850000002</v>
      </c>
      <c r="W389">
        <v>217976.97180999999</v>
      </c>
      <c r="X389">
        <v>26.547999000000001</v>
      </c>
      <c r="Y389">
        <v>4.2796709999999996</v>
      </c>
      <c r="Z389">
        <v>93.260769999999994</v>
      </c>
      <c r="AA389">
        <v>93.699331999999998</v>
      </c>
      <c r="AB389">
        <v>0</v>
      </c>
    </row>
    <row r="390" spans="1:28" x14ac:dyDescent="0.25">
      <c r="A390" s="1" t="s">
        <v>418</v>
      </c>
      <c r="B390">
        <v>332</v>
      </c>
      <c r="C390" s="1" t="s">
        <v>4016</v>
      </c>
      <c r="D390">
        <v>5.0999999999999996</v>
      </c>
      <c r="E390">
        <v>0</v>
      </c>
      <c r="F390">
        <v>0.27</v>
      </c>
      <c r="G390">
        <v>497</v>
      </c>
      <c r="H390" s="1" t="s">
        <v>4089</v>
      </c>
      <c r="I390">
        <v>182.21</v>
      </c>
      <c r="J390">
        <v>6.75</v>
      </c>
      <c r="K390">
        <v>165</v>
      </c>
      <c r="L390">
        <v>905.52</v>
      </c>
      <c r="M390">
        <v>48</v>
      </c>
      <c r="N390">
        <v>2</v>
      </c>
      <c r="O390">
        <v>0</v>
      </c>
      <c r="P390">
        <v>99.64</v>
      </c>
      <c r="Q390">
        <v>0</v>
      </c>
      <c r="R390" s="1" t="s">
        <v>4573</v>
      </c>
      <c r="S390" s="1" t="s">
        <v>8156</v>
      </c>
      <c r="T390">
        <v>1</v>
      </c>
      <c r="U390" s="1"/>
      <c r="V390">
        <v>13533.633001</v>
      </c>
      <c r="W390">
        <v>450808.81676100002</v>
      </c>
      <c r="X390">
        <v>72.310433000000003</v>
      </c>
      <c r="Y390">
        <v>9.5403920000000006</v>
      </c>
      <c r="Z390">
        <v>195.718605</v>
      </c>
      <c r="AA390">
        <v>193.78654</v>
      </c>
      <c r="AB390">
        <v>0</v>
      </c>
    </row>
    <row r="391" spans="1:28" x14ac:dyDescent="0.25">
      <c r="A391" s="1" t="s">
        <v>421</v>
      </c>
      <c r="B391">
        <v>233</v>
      </c>
      <c r="C391" s="1" t="s">
        <v>4016</v>
      </c>
      <c r="D391">
        <v>5.0999999999999996</v>
      </c>
      <c r="E391">
        <v>0</v>
      </c>
      <c r="F391">
        <v>0.79</v>
      </c>
      <c r="G391">
        <v>502</v>
      </c>
      <c r="H391" s="1" t="s">
        <v>4089</v>
      </c>
      <c r="I391">
        <v>182.21</v>
      </c>
      <c r="J391">
        <v>6.23</v>
      </c>
      <c r="K391">
        <v>269</v>
      </c>
      <c r="L391">
        <v>905.52</v>
      </c>
      <c r="M391">
        <v>94</v>
      </c>
      <c r="N391">
        <v>4</v>
      </c>
      <c r="O391">
        <v>0</v>
      </c>
      <c r="P391">
        <v>149.69</v>
      </c>
      <c r="Q391">
        <v>0</v>
      </c>
      <c r="R391" s="1" t="s">
        <v>4576</v>
      </c>
      <c r="S391" s="1" t="s">
        <v>8156</v>
      </c>
      <c r="T391">
        <v>0.55000000000000004</v>
      </c>
      <c r="U391" s="1"/>
      <c r="V391">
        <v>21778.336651000001</v>
      </c>
      <c r="W391">
        <v>535443.63517400005</v>
      </c>
      <c r="X391">
        <v>111.64640199999999</v>
      </c>
      <c r="Y391">
        <v>11.253083</v>
      </c>
      <c r="Z391">
        <v>233.455938</v>
      </c>
      <c r="AA391">
        <v>230.17285699999999</v>
      </c>
      <c r="AB391">
        <v>0</v>
      </c>
    </row>
    <row r="392" spans="1:28" x14ac:dyDescent="0.25">
      <c r="A392" s="1" t="s">
        <v>422</v>
      </c>
      <c r="B392">
        <v>175</v>
      </c>
      <c r="C392" s="1" t="s">
        <v>4018</v>
      </c>
      <c r="D392">
        <v>5.0999999999999996</v>
      </c>
      <c r="E392">
        <v>0</v>
      </c>
      <c r="F392">
        <v>2.5</v>
      </c>
      <c r="G392">
        <v>503</v>
      </c>
      <c r="H392" s="1" t="s">
        <v>4095</v>
      </c>
      <c r="I392">
        <v>63.59</v>
      </c>
      <c r="J392">
        <v>10.55</v>
      </c>
      <c r="K392">
        <v>328</v>
      </c>
      <c r="L392">
        <v>1936.73</v>
      </c>
      <c r="M392">
        <v>61</v>
      </c>
      <c r="N392">
        <v>3</v>
      </c>
      <c r="O392">
        <v>0</v>
      </c>
      <c r="P392">
        <v>160.55000000000001</v>
      </c>
      <c r="Q392">
        <v>0</v>
      </c>
      <c r="R392" s="1" t="s">
        <v>4577</v>
      </c>
      <c r="S392" s="1" t="s">
        <v>8156</v>
      </c>
      <c r="T392">
        <v>0.82</v>
      </c>
      <c r="U392" s="1"/>
      <c r="V392">
        <v>23205.348483000002</v>
      </c>
      <c r="W392">
        <v>813608.68055499997</v>
      </c>
      <c r="X392">
        <v>124.779787</v>
      </c>
      <c r="Y392">
        <v>16.243701999999999</v>
      </c>
      <c r="Z392">
        <v>348.19834500000002</v>
      </c>
      <c r="AA392">
        <v>349.74150200000003</v>
      </c>
      <c r="AB392">
        <v>0</v>
      </c>
    </row>
    <row r="393" spans="1:28" x14ac:dyDescent="0.25">
      <c r="A393" s="1" t="s">
        <v>423</v>
      </c>
      <c r="B393">
        <v>184</v>
      </c>
      <c r="C393" s="1" t="s">
        <v>4034</v>
      </c>
      <c r="D393">
        <v>5.0999999999999996</v>
      </c>
      <c r="E393">
        <v>0</v>
      </c>
      <c r="F393">
        <v>0</v>
      </c>
      <c r="G393">
        <v>503</v>
      </c>
      <c r="H393" s="1" t="s">
        <v>4150</v>
      </c>
      <c r="I393">
        <v>82</v>
      </c>
      <c r="J393">
        <v>9</v>
      </c>
      <c r="K393">
        <v>319</v>
      </c>
      <c r="L393">
        <v>1808.36</v>
      </c>
      <c r="M393">
        <v>58</v>
      </c>
      <c r="N393">
        <v>1</v>
      </c>
      <c r="O393">
        <v>0</v>
      </c>
      <c r="P393">
        <v>125.92</v>
      </c>
      <c r="Q393">
        <v>0</v>
      </c>
      <c r="R393" s="1" t="s">
        <v>4578</v>
      </c>
      <c r="S393" s="1" t="s">
        <v>8156</v>
      </c>
      <c r="T393">
        <v>0.66</v>
      </c>
      <c r="U393" s="1"/>
      <c r="V393">
        <v>21524.447764</v>
      </c>
      <c r="W393">
        <v>723684.64514599997</v>
      </c>
      <c r="X393">
        <v>114.872362</v>
      </c>
      <c r="Y393">
        <v>13.883008999999999</v>
      </c>
      <c r="Z393">
        <v>306.37338</v>
      </c>
      <c r="AA393">
        <v>311.08793700000001</v>
      </c>
      <c r="AB393">
        <v>0</v>
      </c>
    </row>
    <row r="394" spans="1:28" x14ac:dyDescent="0.25">
      <c r="A394" s="1" t="s">
        <v>424</v>
      </c>
      <c r="B394">
        <v>456</v>
      </c>
      <c r="C394" s="1" t="s">
        <v>4004</v>
      </c>
      <c r="D394">
        <v>5.0999999999999996</v>
      </c>
      <c r="E394">
        <v>0</v>
      </c>
      <c r="F394">
        <v>0.6</v>
      </c>
      <c r="G394">
        <v>503</v>
      </c>
      <c r="H394" s="1" t="s">
        <v>4076</v>
      </c>
      <c r="I394">
        <v>1.4</v>
      </c>
      <c r="J394">
        <v>13.62</v>
      </c>
      <c r="K394">
        <v>47</v>
      </c>
      <c r="L394">
        <v>609.39</v>
      </c>
      <c r="M394">
        <v>0</v>
      </c>
      <c r="N394">
        <v>0</v>
      </c>
      <c r="O394">
        <v>0</v>
      </c>
      <c r="P394">
        <v>5.45</v>
      </c>
      <c r="Q394">
        <v>0</v>
      </c>
      <c r="R394" s="1" t="s">
        <v>4579</v>
      </c>
      <c r="S394" s="1" t="s">
        <v>8156</v>
      </c>
      <c r="T394">
        <v>1.02</v>
      </c>
      <c r="U394" s="1"/>
      <c r="V394">
        <v>2795.0188159999998</v>
      </c>
      <c r="W394">
        <v>196875.90176000001</v>
      </c>
      <c r="X394">
        <v>17.437358</v>
      </c>
      <c r="Y394">
        <v>3.8274889999999999</v>
      </c>
      <c r="Z394">
        <v>82.295530999999997</v>
      </c>
      <c r="AA394">
        <v>84.627842999999999</v>
      </c>
      <c r="AB394">
        <v>0</v>
      </c>
    </row>
    <row r="395" spans="1:28" x14ac:dyDescent="0.25">
      <c r="A395" s="1" t="s">
        <v>425</v>
      </c>
      <c r="B395">
        <v>350</v>
      </c>
      <c r="C395" s="1" t="s">
        <v>4001</v>
      </c>
      <c r="D395">
        <v>0.2</v>
      </c>
      <c r="E395">
        <v>0</v>
      </c>
      <c r="F395">
        <v>0</v>
      </c>
      <c r="G395">
        <v>504</v>
      </c>
      <c r="H395" s="1" t="s">
        <v>4085</v>
      </c>
      <c r="I395">
        <v>50.59</v>
      </c>
      <c r="J395">
        <v>9.67</v>
      </c>
      <c r="K395">
        <v>154</v>
      </c>
      <c r="L395">
        <v>796.83</v>
      </c>
      <c r="M395">
        <v>41</v>
      </c>
      <c r="N395">
        <v>3</v>
      </c>
      <c r="O395">
        <v>0</v>
      </c>
      <c r="P395">
        <v>76.37</v>
      </c>
      <c r="Q395">
        <v>0</v>
      </c>
      <c r="R395" s="1" t="s">
        <v>4580</v>
      </c>
      <c r="S395" s="1" t="s">
        <v>8156</v>
      </c>
      <c r="T395">
        <v>0.72</v>
      </c>
      <c r="U395" s="1"/>
      <c r="V395">
        <v>9847.6386719999991</v>
      </c>
      <c r="W395">
        <v>333287.57122699998</v>
      </c>
      <c r="X395">
        <v>52.652273000000001</v>
      </c>
      <c r="Y395">
        <v>6.6219109999999999</v>
      </c>
      <c r="Z395">
        <v>142.578114</v>
      </c>
      <c r="AA395">
        <v>143.26882699999999</v>
      </c>
      <c r="AB395">
        <v>0</v>
      </c>
    </row>
    <row r="396" spans="1:28" x14ac:dyDescent="0.25">
      <c r="A396" s="1" t="s">
        <v>427</v>
      </c>
      <c r="B396">
        <v>356</v>
      </c>
      <c r="C396" s="1" t="s">
        <v>4020</v>
      </c>
      <c r="D396">
        <v>5.0999999999999996</v>
      </c>
      <c r="E396">
        <v>0</v>
      </c>
      <c r="F396">
        <v>0.33</v>
      </c>
      <c r="G396">
        <v>507</v>
      </c>
      <c r="H396" s="1" t="s">
        <v>4094</v>
      </c>
      <c r="I396">
        <v>120.04</v>
      </c>
      <c r="J396">
        <v>15.23</v>
      </c>
      <c r="K396">
        <v>151</v>
      </c>
      <c r="L396">
        <v>743.49</v>
      </c>
      <c r="M396">
        <v>80</v>
      </c>
      <c r="N396">
        <v>3</v>
      </c>
      <c r="O396">
        <v>0</v>
      </c>
      <c r="P396">
        <v>104.43</v>
      </c>
      <c r="Q396">
        <v>0</v>
      </c>
      <c r="R396" s="1" t="s">
        <v>4582</v>
      </c>
      <c r="S396" s="1" t="s">
        <v>8156</v>
      </c>
      <c r="T396">
        <v>1.18</v>
      </c>
      <c r="U396" s="1"/>
      <c r="V396">
        <v>16498.741603999999</v>
      </c>
      <c r="W396">
        <v>491042.89945600001</v>
      </c>
      <c r="X396">
        <v>86.822306999999995</v>
      </c>
      <c r="Y396">
        <v>10.905689000000001</v>
      </c>
      <c r="Z396">
        <v>215.76153500000001</v>
      </c>
      <c r="AA396">
        <v>211.082525</v>
      </c>
      <c r="AB396">
        <v>0</v>
      </c>
    </row>
    <row r="397" spans="1:28" x14ac:dyDescent="0.25">
      <c r="A397" s="1" t="s">
        <v>428</v>
      </c>
      <c r="B397">
        <v>173</v>
      </c>
      <c r="C397" s="1" t="s">
        <v>4053</v>
      </c>
      <c r="D397">
        <v>5.0999999999999996</v>
      </c>
      <c r="E397">
        <v>0</v>
      </c>
      <c r="F397">
        <v>0.5</v>
      </c>
      <c r="G397">
        <v>509</v>
      </c>
      <c r="H397" s="1" t="s">
        <v>4117</v>
      </c>
      <c r="I397">
        <v>120.04</v>
      </c>
      <c r="J397">
        <v>11.64</v>
      </c>
      <c r="K397">
        <v>336</v>
      </c>
      <c r="L397">
        <v>950.5</v>
      </c>
      <c r="M397">
        <v>224</v>
      </c>
      <c r="N397">
        <v>4</v>
      </c>
      <c r="O397">
        <v>0</v>
      </c>
      <c r="P397">
        <v>254.63</v>
      </c>
      <c r="Q397">
        <v>0</v>
      </c>
      <c r="R397" s="1" t="s">
        <v>4583</v>
      </c>
      <c r="S397" s="1" t="s">
        <v>8156</v>
      </c>
      <c r="T397">
        <v>0.86</v>
      </c>
      <c r="U397" s="1"/>
      <c r="V397">
        <v>38910.259408999998</v>
      </c>
      <c r="W397">
        <v>848325.17234499997</v>
      </c>
      <c r="X397">
        <v>197.14535799999999</v>
      </c>
      <c r="Y397">
        <v>19.341936</v>
      </c>
      <c r="Z397">
        <v>377.02051899999998</v>
      </c>
      <c r="AA397">
        <v>364.67397</v>
      </c>
      <c r="AB397">
        <v>0</v>
      </c>
    </row>
    <row r="398" spans="1:28" x14ac:dyDescent="0.25">
      <c r="A398" s="1" t="s">
        <v>430</v>
      </c>
      <c r="B398">
        <v>445</v>
      </c>
      <c r="C398" s="1" t="s">
        <v>4004</v>
      </c>
      <c r="D398">
        <v>5.0999999999999996</v>
      </c>
      <c r="E398">
        <v>0</v>
      </c>
      <c r="F398">
        <v>0.69</v>
      </c>
      <c r="G398">
        <v>509</v>
      </c>
      <c r="H398" s="1" t="s">
        <v>4073</v>
      </c>
      <c r="I398">
        <v>40.79</v>
      </c>
      <c r="J398">
        <v>9.7799999999999994</v>
      </c>
      <c r="K398">
        <v>64</v>
      </c>
      <c r="L398">
        <v>475.89</v>
      </c>
      <c r="M398">
        <v>1</v>
      </c>
      <c r="N398">
        <v>1</v>
      </c>
      <c r="O398">
        <v>0</v>
      </c>
      <c r="P398">
        <v>21.7</v>
      </c>
      <c r="Q398">
        <v>0</v>
      </c>
      <c r="R398" s="1" t="s">
        <v>4585</v>
      </c>
      <c r="S398" s="1" t="s">
        <v>8156</v>
      </c>
      <c r="T398">
        <v>0.83</v>
      </c>
      <c r="U398" s="1"/>
      <c r="V398">
        <v>3501.2274860000002</v>
      </c>
      <c r="W398">
        <v>174102.92677399999</v>
      </c>
      <c r="X398">
        <v>20.044312000000001</v>
      </c>
      <c r="Y398">
        <v>3.3079399999999999</v>
      </c>
      <c r="Z398">
        <v>73.500175999999996</v>
      </c>
      <c r="AA398">
        <v>74.839665999999994</v>
      </c>
      <c r="AB398">
        <v>0</v>
      </c>
    </row>
    <row r="399" spans="1:28" x14ac:dyDescent="0.25">
      <c r="A399" s="1" t="s">
        <v>431</v>
      </c>
      <c r="B399">
        <v>319</v>
      </c>
      <c r="C399" s="1" t="s">
        <v>4017</v>
      </c>
      <c r="D399">
        <v>5.0999999999999996</v>
      </c>
      <c r="E399">
        <v>0</v>
      </c>
      <c r="F399">
        <v>0.54</v>
      </c>
      <c r="G399">
        <v>511</v>
      </c>
      <c r="H399" s="1" t="s">
        <v>4140</v>
      </c>
      <c r="I399">
        <v>93.18</v>
      </c>
      <c r="J399">
        <v>9.6199999999999992</v>
      </c>
      <c r="K399">
        <v>192</v>
      </c>
      <c r="L399">
        <v>1018.45</v>
      </c>
      <c r="M399">
        <v>70</v>
      </c>
      <c r="N399">
        <v>2</v>
      </c>
      <c r="O399">
        <v>0</v>
      </c>
      <c r="P399">
        <v>89.82</v>
      </c>
      <c r="Q399">
        <v>0</v>
      </c>
      <c r="R399" s="1" t="s">
        <v>4586</v>
      </c>
      <c r="S399" s="1" t="s">
        <v>8156</v>
      </c>
      <c r="T399">
        <v>0.7</v>
      </c>
      <c r="U399" s="1"/>
      <c r="V399">
        <v>15601.358259000001</v>
      </c>
      <c r="W399">
        <v>473292.06121199997</v>
      </c>
      <c r="X399">
        <v>82.162311000000003</v>
      </c>
      <c r="Y399">
        <v>9.7866780000000002</v>
      </c>
      <c r="Z399">
        <v>204.626159</v>
      </c>
      <c r="AA399">
        <v>203.45275699999999</v>
      </c>
      <c r="AB399">
        <v>0</v>
      </c>
    </row>
    <row r="400" spans="1:28" x14ac:dyDescent="0.25">
      <c r="A400" s="1" t="s">
        <v>432</v>
      </c>
      <c r="B400">
        <v>0</v>
      </c>
      <c r="C400" s="1" t="s">
        <v>4048</v>
      </c>
      <c r="D400">
        <v>5.0999999999999996</v>
      </c>
      <c r="E400">
        <v>0</v>
      </c>
      <c r="F400">
        <v>0</v>
      </c>
      <c r="G400">
        <v>512</v>
      </c>
      <c r="H400" s="1" t="s">
        <v>4096</v>
      </c>
      <c r="I400">
        <v>121.36</v>
      </c>
      <c r="J400">
        <v>8.18</v>
      </c>
      <c r="K400">
        <v>512</v>
      </c>
      <c r="L400">
        <v>2440.69</v>
      </c>
      <c r="M400">
        <v>164</v>
      </c>
      <c r="N400">
        <v>7</v>
      </c>
      <c r="O400">
        <v>0</v>
      </c>
      <c r="P400">
        <v>267.31</v>
      </c>
      <c r="Q400">
        <v>0</v>
      </c>
      <c r="R400" s="1" t="s">
        <v>4587</v>
      </c>
      <c r="S400" s="1" t="s">
        <v>8156</v>
      </c>
      <c r="T400">
        <v>0.73</v>
      </c>
      <c r="U400" s="1"/>
      <c r="V400">
        <v>37950.336968000003</v>
      </c>
      <c r="W400">
        <v>1183366.844907</v>
      </c>
      <c r="X400">
        <v>200.55138500000001</v>
      </c>
      <c r="Y400">
        <v>24.034137999999999</v>
      </c>
      <c r="Z400">
        <v>509.52986600000003</v>
      </c>
      <c r="AA400">
        <v>508.690338</v>
      </c>
      <c r="AB400">
        <v>0</v>
      </c>
    </row>
    <row r="401" spans="1:28" x14ac:dyDescent="0.25">
      <c r="A401" s="1" t="s">
        <v>433</v>
      </c>
      <c r="B401">
        <v>165</v>
      </c>
      <c r="C401" s="1" t="s">
        <v>4016</v>
      </c>
      <c r="D401">
        <v>5.0999999999999996</v>
      </c>
      <c r="E401">
        <v>0</v>
      </c>
      <c r="F401">
        <v>0.72</v>
      </c>
      <c r="G401">
        <v>514</v>
      </c>
      <c r="H401" s="1" t="s">
        <v>4116</v>
      </c>
      <c r="I401">
        <v>87.33</v>
      </c>
      <c r="J401">
        <v>10.28</v>
      </c>
      <c r="K401">
        <v>349</v>
      </c>
      <c r="L401">
        <v>2369.54</v>
      </c>
      <c r="M401">
        <v>112</v>
      </c>
      <c r="N401">
        <v>4</v>
      </c>
      <c r="O401">
        <v>0</v>
      </c>
      <c r="P401">
        <v>177.02</v>
      </c>
      <c r="Q401">
        <v>0</v>
      </c>
      <c r="R401" s="1" t="s">
        <v>4588</v>
      </c>
      <c r="S401" s="1" t="s">
        <v>8156</v>
      </c>
      <c r="T401">
        <v>0.99</v>
      </c>
      <c r="U401" s="1"/>
      <c r="V401">
        <v>27454.270668000001</v>
      </c>
      <c r="W401">
        <v>1014735.340695</v>
      </c>
      <c r="X401">
        <v>149.083698</v>
      </c>
      <c r="Y401">
        <v>21.012201999999998</v>
      </c>
      <c r="Z401">
        <v>436.45533499999999</v>
      </c>
      <c r="AA401">
        <v>436.196572</v>
      </c>
      <c r="AB401">
        <v>0</v>
      </c>
    </row>
    <row r="402" spans="1:28" x14ac:dyDescent="0.25">
      <c r="A402" s="1" t="s">
        <v>434</v>
      </c>
      <c r="B402">
        <v>256</v>
      </c>
      <c r="C402" s="1" t="s">
        <v>4012</v>
      </c>
      <c r="D402">
        <v>5.0999999999999996</v>
      </c>
      <c r="E402">
        <v>0</v>
      </c>
      <c r="F402">
        <v>0.45</v>
      </c>
      <c r="G402">
        <v>514</v>
      </c>
      <c r="H402" s="1" t="s">
        <v>4096</v>
      </c>
      <c r="I402">
        <v>121.36</v>
      </c>
      <c r="J402">
        <v>12.25</v>
      </c>
      <c r="K402">
        <v>258</v>
      </c>
      <c r="L402">
        <v>1363.57</v>
      </c>
      <c r="M402">
        <v>94</v>
      </c>
      <c r="N402">
        <v>4</v>
      </c>
      <c r="O402">
        <v>0</v>
      </c>
      <c r="P402">
        <v>151.56</v>
      </c>
      <c r="Q402">
        <v>0</v>
      </c>
      <c r="R402" s="1" t="s">
        <v>4589</v>
      </c>
      <c r="S402" s="1" t="s">
        <v>8156</v>
      </c>
      <c r="T402">
        <v>0.95</v>
      </c>
      <c r="U402" s="1"/>
      <c r="V402">
        <v>21377.124105999999</v>
      </c>
      <c r="W402">
        <v>674894.860583</v>
      </c>
      <c r="X402">
        <v>113.27652500000001</v>
      </c>
      <c r="Y402">
        <v>14.149419</v>
      </c>
      <c r="Z402">
        <v>292.18753600000002</v>
      </c>
      <c r="AA402">
        <v>290.11424699999998</v>
      </c>
      <c r="AB402">
        <v>0</v>
      </c>
    </row>
    <row r="403" spans="1:28" x14ac:dyDescent="0.25">
      <c r="A403" s="1" t="s">
        <v>435</v>
      </c>
      <c r="B403">
        <v>470</v>
      </c>
      <c r="C403" s="1" t="s">
        <v>4004</v>
      </c>
      <c r="D403">
        <v>5.0999999999999996</v>
      </c>
      <c r="E403">
        <v>0</v>
      </c>
      <c r="F403">
        <v>0.8</v>
      </c>
      <c r="G403">
        <v>514</v>
      </c>
      <c r="H403" s="1" t="s">
        <v>4076</v>
      </c>
      <c r="I403">
        <v>1.4</v>
      </c>
      <c r="J403">
        <v>14.73</v>
      </c>
      <c r="K403">
        <v>44</v>
      </c>
      <c r="L403">
        <v>609.39</v>
      </c>
      <c r="M403">
        <v>0</v>
      </c>
      <c r="N403">
        <v>0</v>
      </c>
      <c r="O403">
        <v>0</v>
      </c>
      <c r="P403">
        <v>6.34</v>
      </c>
      <c r="Q403">
        <v>0</v>
      </c>
      <c r="R403" s="1" t="s">
        <v>4590</v>
      </c>
      <c r="S403" s="1" t="s">
        <v>8156</v>
      </c>
      <c r="T403">
        <v>1.1399999999999999</v>
      </c>
      <c r="U403" s="1"/>
      <c r="V403">
        <v>2805.2965039999999</v>
      </c>
      <c r="W403">
        <v>202618.895089</v>
      </c>
      <c r="X403">
        <v>17.592352999999999</v>
      </c>
      <c r="Y403">
        <v>3.9950329999999998</v>
      </c>
      <c r="Z403">
        <v>84.701689999999999</v>
      </c>
      <c r="AA403">
        <v>87.096372000000002</v>
      </c>
      <c r="AB403">
        <v>0</v>
      </c>
    </row>
    <row r="404" spans="1:28" x14ac:dyDescent="0.25">
      <c r="A404" s="1" t="s">
        <v>436</v>
      </c>
      <c r="B404">
        <v>0</v>
      </c>
      <c r="C404" s="1" t="s">
        <v>4064</v>
      </c>
      <c r="D404">
        <v>5.0999999999999996</v>
      </c>
      <c r="E404">
        <v>0</v>
      </c>
      <c r="F404">
        <v>0</v>
      </c>
      <c r="G404">
        <v>515</v>
      </c>
      <c r="H404" s="1" t="s">
        <v>4154</v>
      </c>
      <c r="I404">
        <v>4.38</v>
      </c>
      <c r="J404">
        <v>12.99</v>
      </c>
      <c r="K404">
        <v>515</v>
      </c>
      <c r="L404">
        <v>2419.79</v>
      </c>
      <c r="M404">
        <v>158</v>
      </c>
      <c r="N404">
        <v>6</v>
      </c>
      <c r="O404">
        <v>0</v>
      </c>
      <c r="P404">
        <v>229.7</v>
      </c>
      <c r="Q404">
        <v>0</v>
      </c>
      <c r="R404" s="1" t="s">
        <v>4591</v>
      </c>
      <c r="S404" s="1" t="s">
        <v>8156</v>
      </c>
      <c r="T404">
        <v>0.6</v>
      </c>
      <c r="U404" s="1"/>
      <c r="V404">
        <v>38326.940032999999</v>
      </c>
      <c r="W404">
        <v>1113235.461538</v>
      </c>
      <c r="X404">
        <v>200.51272299999999</v>
      </c>
      <c r="Y404">
        <v>22.475059999999999</v>
      </c>
      <c r="Z404">
        <v>478.65727900000002</v>
      </c>
      <c r="AA404">
        <v>478.54560400000003</v>
      </c>
      <c r="AB404">
        <v>0</v>
      </c>
    </row>
    <row r="405" spans="1:28" x14ac:dyDescent="0.25">
      <c r="A405" s="1" t="s">
        <v>437</v>
      </c>
      <c r="B405">
        <v>133</v>
      </c>
      <c r="C405" s="1" t="s">
        <v>4016</v>
      </c>
      <c r="D405">
        <v>5.0999999999999996</v>
      </c>
      <c r="E405">
        <v>0</v>
      </c>
      <c r="F405">
        <v>0.31</v>
      </c>
      <c r="G405">
        <v>516</v>
      </c>
      <c r="H405" s="1" t="s">
        <v>4092</v>
      </c>
      <c r="I405">
        <v>182.21</v>
      </c>
      <c r="J405">
        <v>2.86</v>
      </c>
      <c r="K405">
        <v>383</v>
      </c>
      <c r="L405">
        <v>905.52</v>
      </c>
      <c r="M405">
        <v>71</v>
      </c>
      <c r="N405">
        <v>2</v>
      </c>
      <c r="O405">
        <v>0</v>
      </c>
      <c r="P405">
        <v>150.91</v>
      </c>
      <c r="Q405">
        <v>0</v>
      </c>
      <c r="R405" s="1" t="s">
        <v>4592</v>
      </c>
      <c r="S405" s="1" t="s">
        <v>8156</v>
      </c>
      <c r="T405">
        <v>0.28000000000000003</v>
      </c>
      <c r="U405" s="1"/>
      <c r="V405">
        <v>29327.461985999998</v>
      </c>
      <c r="W405">
        <v>635510.06978799996</v>
      </c>
      <c r="X405">
        <v>148.22310400000001</v>
      </c>
      <c r="Y405">
        <v>13.300917999999999</v>
      </c>
      <c r="Z405">
        <v>277.605276</v>
      </c>
      <c r="AA405">
        <v>273.19170400000002</v>
      </c>
      <c r="AB405">
        <v>0</v>
      </c>
    </row>
    <row r="406" spans="1:28" x14ac:dyDescent="0.25">
      <c r="A406" s="1" t="s">
        <v>438</v>
      </c>
      <c r="B406">
        <v>432</v>
      </c>
      <c r="C406" s="1" t="s">
        <v>4007</v>
      </c>
      <c r="D406">
        <v>5.0999999999999996</v>
      </c>
      <c r="E406">
        <v>0</v>
      </c>
      <c r="F406">
        <v>0.75</v>
      </c>
      <c r="G406">
        <v>516</v>
      </c>
      <c r="H406" s="1" t="s">
        <v>4075</v>
      </c>
      <c r="I406">
        <v>89.74</v>
      </c>
      <c r="J406">
        <v>13.07</v>
      </c>
      <c r="K406">
        <v>84</v>
      </c>
      <c r="L406">
        <v>569.77</v>
      </c>
      <c r="M406">
        <v>11</v>
      </c>
      <c r="N406">
        <v>2</v>
      </c>
      <c r="O406">
        <v>0</v>
      </c>
      <c r="P406">
        <v>38.99</v>
      </c>
      <c r="Q406">
        <v>0</v>
      </c>
      <c r="R406" s="1" t="s">
        <v>4593</v>
      </c>
      <c r="S406" s="1" t="s">
        <v>8156</v>
      </c>
      <c r="T406">
        <v>0.95</v>
      </c>
      <c r="U406" s="1"/>
      <c r="V406">
        <v>5799.3480689999997</v>
      </c>
      <c r="W406">
        <v>266961.75423299999</v>
      </c>
      <c r="X406">
        <v>32.757519000000002</v>
      </c>
      <c r="Y406">
        <v>5.4358839999999997</v>
      </c>
      <c r="Z406">
        <v>114.77423400000001</v>
      </c>
      <c r="AA406">
        <v>114.75568699999999</v>
      </c>
      <c r="AB406">
        <v>0</v>
      </c>
    </row>
    <row r="407" spans="1:28" x14ac:dyDescent="0.25">
      <c r="A407" s="1" t="s">
        <v>439</v>
      </c>
      <c r="B407">
        <v>392</v>
      </c>
      <c r="C407" s="1" t="s">
        <v>4020</v>
      </c>
      <c r="D407">
        <v>5.0999999999999996</v>
      </c>
      <c r="E407">
        <v>0</v>
      </c>
      <c r="F407">
        <v>0.76</v>
      </c>
      <c r="G407">
        <v>517</v>
      </c>
      <c r="H407" s="1" t="s">
        <v>4094</v>
      </c>
      <c r="I407">
        <v>120.04</v>
      </c>
      <c r="J407">
        <v>10.01</v>
      </c>
      <c r="K407">
        <v>125</v>
      </c>
      <c r="L407">
        <v>743.49</v>
      </c>
      <c r="M407">
        <v>33</v>
      </c>
      <c r="N407">
        <v>1</v>
      </c>
      <c r="O407">
        <v>0</v>
      </c>
      <c r="P407">
        <v>50.57</v>
      </c>
      <c r="Q407">
        <v>0</v>
      </c>
      <c r="R407" s="1" t="s">
        <v>4594</v>
      </c>
      <c r="S407" s="1" t="s">
        <v>8156</v>
      </c>
      <c r="T407">
        <v>0.73</v>
      </c>
      <c r="U407" s="1"/>
      <c r="V407">
        <v>9067.4453699999995</v>
      </c>
      <c r="W407">
        <v>308041.85258300003</v>
      </c>
      <c r="X407">
        <v>48.521284000000001</v>
      </c>
      <c r="Y407">
        <v>6.1762819999999996</v>
      </c>
      <c r="Z407">
        <v>132.04422099999999</v>
      </c>
      <c r="AA407">
        <v>132.41645800000001</v>
      </c>
      <c r="AB407">
        <v>0</v>
      </c>
    </row>
    <row r="408" spans="1:28" x14ac:dyDescent="0.25">
      <c r="A408" s="1" t="s">
        <v>440</v>
      </c>
      <c r="B408">
        <v>450</v>
      </c>
      <c r="C408" s="1" t="s">
        <v>4004</v>
      </c>
      <c r="D408">
        <v>5.0999999999999996</v>
      </c>
      <c r="E408">
        <v>0</v>
      </c>
      <c r="F408">
        <v>0</v>
      </c>
      <c r="G408">
        <v>518</v>
      </c>
      <c r="H408" s="1" t="s">
        <v>4074</v>
      </c>
      <c r="I408">
        <v>0.2</v>
      </c>
      <c r="J408">
        <v>7.47</v>
      </c>
      <c r="K408">
        <v>68</v>
      </c>
      <c r="L408">
        <v>420.4</v>
      </c>
      <c r="M408">
        <v>3</v>
      </c>
      <c r="N408">
        <v>1</v>
      </c>
      <c r="O408">
        <v>0</v>
      </c>
      <c r="P408">
        <v>14.56</v>
      </c>
      <c r="Q408">
        <v>0</v>
      </c>
      <c r="R408" s="1" t="s">
        <v>4595</v>
      </c>
      <c r="S408" s="1" t="s">
        <v>8156</v>
      </c>
      <c r="T408">
        <v>0.57999999999999996</v>
      </c>
      <c r="U408" s="1"/>
      <c r="V408">
        <v>3507.375102</v>
      </c>
      <c r="W408">
        <v>141005.005706</v>
      </c>
      <c r="X408">
        <v>19.228977</v>
      </c>
      <c r="Y408">
        <v>2.4845060000000001</v>
      </c>
      <c r="Z408">
        <v>58.635693000000003</v>
      </c>
      <c r="AA408">
        <v>60.613069000000003</v>
      </c>
      <c r="AB408">
        <v>0</v>
      </c>
    </row>
    <row r="409" spans="1:28" x14ac:dyDescent="0.25">
      <c r="A409" s="1" t="s">
        <v>441</v>
      </c>
      <c r="B409">
        <v>427</v>
      </c>
      <c r="C409" s="1" t="s">
        <v>4020</v>
      </c>
      <c r="D409">
        <v>5.0999999999999996</v>
      </c>
      <c r="E409">
        <v>0</v>
      </c>
      <c r="F409">
        <v>0.2</v>
      </c>
      <c r="G409">
        <v>519</v>
      </c>
      <c r="H409" s="1" t="s">
        <v>4094</v>
      </c>
      <c r="I409">
        <v>120.04</v>
      </c>
      <c r="J409">
        <v>16.82</v>
      </c>
      <c r="K409">
        <v>92</v>
      </c>
      <c r="L409">
        <v>743.49</v>
      </c>
      <c r="M409">
        <v>16</v>
      </c>
      <c r="N409">
        <v>2</v>
      </c>
      <c r="O409">
        <v>0</v>
      </c>
      <c r="P409">
        <v>52.8</v>
      </c>
      <c r="Q409">
        <v>0</v>
      </c>
      <c r="R409" s="1" t="s">
        <v>4596</v>
      </c>
      <c r="S409" s="1" t="s">
        <v>8156</v>
      </c>
      <c r="T409">
        <v>1.5</v>
      </c>
      <c r="U409" s="1"/>
      <c r="V409">
        <v>7555.8288570000004</v>
      </c>
      <c r="W409">
        <v>367537.12321599998</v>
      </c>
      <c r="X409">
        <v>43.164321999999999</v>
      </c>
      <c r="Y409">
        <v>7.7353649999999998</v>
      </c>
      <c r="Z409">
        <v>158.53598700000001</v>
      </c>
      <c r="AA409">
        <v>157.98818199999999</v>
      </c>
      <c r="AB409">
        <v>0</v>
      </c>
    </row>
    <row r="410" spans="1:28" x14ac:dyDescent="0.25">
      <c r="A410" s="1" t="s">
        <v>442</v>
      </c>
      <c r="B410">
        <v>296</v>
      </c>
      <c r="C410" s="1" t="s">
        <v>4040</v>
      </c>
      <c r="D410">
        <v>5.0999999999999996</v>
      </c>
      <c r="E410">
        <v>0</v>
      </c>
      <c r="F410">
        <v>0.28999999999999998</v>
      </c>
      <c r="G410">
        <v>520</v>
      </c>
      <c r="H410" s="1" t="s">
        <v>4096</v>
      </c>
      <c r="I410">
        <v>121.36</v>
      </c>
      <c r="J410">
        <v>13.28</v>
      </c>
      <c r="K410">
        <v>224</v>
      </c>
      <c r="L410">
        <v>1561.24</v>
      </c>
      <c r="M410">
        <v>70</v>
      </c>
      <c r="N410">
        <v>3</v>
      </c>
      <c r="O410">
        <v>0</v>
      </c>
      <c r="P410">
        <v>109.33</v>
      </c>
      <c r="Q410">
        <v>0</v>
      </c>
      <c r="R410" s="1" t="s">
        <v>4597</v>
      </c>
      <c r="S410" s="1" t="s">
        <v>8156</v>
      </c>
      <c r="T410">
        <v>1</v>
      </c>
      <c r="U410" s="1"/>
      <c r="V410">
        <v>18152.149025999999</v>
      </c>
      <c r="W410">
        <v>663129.92870100006</v>
      </c>
      <c r="X410">
        <v>98.386129999999994</v>
      </c>
      <c r="Y410">
        <v>13.807629</v>
      </c>
      <c r="Z410">
        <v>285.87559099999999</v>
      </c>
      <c r="AA410">
        <v>285.05467099999998</v>
      </c>
      <c r="AB410">
        <v>0</v>
      </c>
    </row>
    <row r="411" spans="1:28" x14ac:dyDescent="0.25">
      <c r="A411" s="1" t="s">
        <v>443</v>
      </c>
      <c r="B411">
        <v>305</v>
      </c>
      <c r="C411" s="1" t="s">
        <v>4038</v>
      </c>
      <c r="D411">
        <v>5.0999999999999996</v>
      </c>
      <c r="E411">
        <v>0</v>
      </c>
      <c r="F411">
        <v>0.59</v>
      </c>
      <c r="G411">
        <v>520</v>
      </c>
      <c r="H411" s="1" t="s">
        <v>4121</v>
      </c>
      <c r="I411">
        <v>14.85</v>
      </c>
      <c r="J411">
        <v>10.87</v>
      </c>
      <c r="K411">
        <v>215</v>
      </c>
      <c r="L411">
        <v>1683.59</v>
      </c>
      <c r="M411">
        <v>50</v>
      </c>
      <c r="N411">
        <v>5</v>
      </c>
      <c r="O411">
        <v>0</v>
      </c>
      <c r="P411">
        <v>84.89</v>
      </c>
      <c r="Q411">
        <v>0</v>
      </c>
      <c r="R411" s="1" t="s">
        <v>4598</v>
      </c>
      <c r="S411" s="1" t="s">
        <v>8156</v>
      </c>
      <c r="T411">
        <v>0.94</v>
      </c>
      <c r="U411" s="1"/>
      <c r="V411">
        <v>13057.819025999999</v>
      </c>
      <c r="W411">
        <v>577661.41303299996</v>
      </c>
      <c r="X411">
        <v>73.082018000000005</v>
      </c>
      <c r="Y411">
        <v>11.118683000000001</v>
      </c>
      <c r="Z411">
        <v>242.72163</v>
      </c>
      <c r="AA411">
        <v>248.314042</v>
      </c>
      <c r="AB411">
        <v>0</v>
      </c>
    </row>
    <row r="412" spans="1:28" x14ac:dyDescent="0.25">
      <c r="A412" s="1" t="s">
        <v>444</v>
      </c>
      <c r="B412">
        <v>364</v>
      </c>
      <c r="C412" s="1" t="s">
        <v>4031</v>
      </c>
      <c r="D412">
        <v>5.0999999999999996</v>
      </c>
      <c r="E412">
        <v>0</v>
      </c>
      <c r="F412">
        <v>0.84</v>
      </c>
      <c r="G412">
        <v>521</v>
      </c>
      <c r="H412" s="1" t="s">
        <v>4091</v>
      </c>
      <c r="I412">
        <v>93.18</v>
      </c>
      <c r="J412">
        <v>12.13</v>
      </c>
      <c r="K412">
        <v>157</v>
      </c>
      <c r="L412">
        <v>1375.09</v>
      </c>
      <c r="M412">
        <v>26</v>
      </c>
      <c r="N412">
        <v>4</v>
      </c>
      <c r="O412">
        <v>0</v>
      </c>
      <c r="P412">
        <v>69.44</v>
      </c>
      <c r="Q412">
        <v>0</v>
      </c>
      <c r="R412" s="1" t="s">
        <v>4599</v>
      </c>
      <c r="S412" s="1" t="s">
        <v>8156</v>
      </c>
      <c r="T412">
        <v>1.1299999999999999</v>
      </c>
      <c r="U412" s="1"/>
      <c r="V412">
        <v>10178.904795</v>
      </c>
      <c r="W412">
        <v>531045.21781399997</v>
      </c>
      <c r="X412">
        <v>59.003466000000003</v>
      </c>
      <c r="Y412">
        <v>10.956067000000001</v>
      </c>
      <c r="Z412">
        <v>227.675622</v>
      </c>
      <c r="AA412">
        <v>228.272887</v>
      </c>
      <c r="AB412">
        <v>0</v>
      </c>
    </row>
    <row r="413" spans="1:28" x14ac:dyDescent="0.25">
      <c r="A413" s="1" t="s">
        <v>445</v>
      </c>
      <c r="B413">
        <v>207</v>
      </c>
      <c r="C413" s="1" t="s">
        <v>4050</v>
      </c>
      <c r="D413">
        <v>5.0999999999999996</v>
      </c>
      <c r="E413">
        <v>0</v>
      </c>
      <c r="F413">
        <v>0</v>
      </c>
      <c r="G413">
        <v>523</v>
      </c>
      <c r="H413" s="1" t="s">
        <v>4095</v>
      </c>
      <c r="I413">
        <v>63.59</v>
      </c>
      <c r="J413">
        <v>10.52</v>
      </c>
      <c r="K413">
        <v>316</v>
      </c>
      <c r="L413">
        <v>1626.59</v>
      </c>
      <c r="M413">
        <v>135</v>
      </c>
      <c r="N413">
        <v>8</v>
      </c>
      <c r="O413">
        <v>0</v>
      </c>
      <c r="P413">
        <v>183.6</v>
      </c>
      <c r="Q413">
        <v>0</v>
      </c>
      <c r="R413" s="1" t="s">
        <v>4600</v>
      </c>
      <c r="S413" s="1" t="s">
        <v>8156</v>
      </c>
      <c r="T413">
        <v>0.91</v>
      </c>
      <c r="U413" s="1"/>
      <c r="V413">
        <v>25857.934516000001</v>
      </c>
      <c r="W413">
        <v>841497.92076300003</v>
      </c>
      <c r="X413">
        <v>137.65424200000001</v>
      </c>
      <c r="Y413">
        <v>17.723503999999998</v>
      </c>
      <c r="Z413">
        <v>364.811421</v>
      </c>
      <c r="AA413">
        <v>361.73040900000001</v>
      </c>
      <c r="AB413">
        <v>0</v>
      </c>
    </row>
    <row r="414" spans="1:28" x14ac:dyDescent="0.25">
      <c r="A414" s="1" t="s">
        <v>446</v>
      </c>
      <c r="B414">
        <v>372</v>
      </c>
      <c r="C414" s="1" t="s">
        <v>4017</v>
      </c>
      <c r="D414">
        <v>5.0999999999999996</v>
      </c>
      <c r="E414">
        <v>0</v>
      </c>
      <c r="F414">
        <v>0.47</v>
      </c>
      <c r="G414">
        <v>523</v>
      </c>
      <c r="H414" s="1" t="s">
        <v>4091</v>
      </c>
      <c r="I414">
        <v>93.18</v>
      </c>
      <c r="J414">
        <v>12.55</v>
      </c>
      <c r="K414">
        <v>151</v>
      </c>
      <c r="L414">
        <v>1018.45</v>
      </c>
      <c r="M414">
        <v>57</v>
      </c>
      <c r="N414">
        <v>1</v>
      </c>
      <c r="O414">
        <v>0</v>
      </c>
      <c r="P414">
        <v>76.7</v>
      </c>
      <c r="Q414">
        <v>0</v>
      </c>
      <c r="R414" s="1" t="s">
        <v>4601</v>
      </c>
      <c r="S414" s="1" t="s">
        <v>8156</v>
      </c>
      <c r="T414">
        <v>0.98</v>
      </c>
      <c r="U414" s="1"/>
      <c r="V414">
        <v>14356.761598999999</v>
      </c>
      <c r="W414">
        <v>505422.261986</v>
      </c>
      <c r="X414">
        <v>77.356632000000005</v>
      </c>
      <c r="Y414">
        <v>10.520775</v>
      </c>
      <c r="Z414">
        <v>217.46824000000001</v>
      </c>
      <c r="AA414">
        <v>217.26255699999999</v>
      </c>
      <c r="AB414">
        <v>0</v>
      </c>
    </row>
    <row r="415" spans="1:28" x14ac:dyDescent="0.25">
      <c r="A415" s="1" t="s">
        <v>447</v>
      </c>
      <c r="B415">
        <v>77</v>
      </c>
      <c r="C415" s="1" t="s">
        <v>4043</v>
      </c>
      <c r="D415">
        <v>5.0999999999999996</v>
      </c>
      <c r="E415">
        <v>0</v>
      </c>
      <c r="F415">
        <v>0.33</v>
      </c>
      <c r="G415">
        <v>524</v>
      </c>
      <c r="H415" s="1" t="s">
        <v>4129</v>
      </c>
      <c r="I415">
        <v>135.09</v>
      </c>
      <c r="J415">
        <v>13.8</v>
      </c>
      <c r="K415">
        <v>447</v>
      </c>
      <c r="L415">
        <v>2630.12</v>
      </c>
      <c r="M415">
        <v>201</v>
      </c>
      <c r="N415">
        <v>8</v>
      </c>
      <c r="O415">
        <v>0</v>
      </c>
      <c r="P415">
        <v>275.83999999999997</v>
      </c>
      <c r="Q415">
        <v>0</v>
      </c>
      <c r="R415" s="1" t="s">
        <v>4602</v>
      </c>
      <c r="S415" s="1" t="s">
        <v>8156</v>
      </c>
      <c r="T415">
        <v>1.1200000000000001</v>
      </c>
      <c r="U415" s="1"/>
      <c r="V415">
        <v>41771.433043999998</v>
      </c>
      <c r="W415">
        <v>1262884.6976310001</v>
      </c>
      <c r="X415">
        <v>220.099614</v>
      </c>
      <c r="Y415">
        <v>27.338595999999999</v>
      </c>
      <c r="Z415">
        <v>548.669623</v>
      </c>
      <c r="AA415">
        <v>542.87155399999995</v>
      </c>
      <c r="AB415">
        <v>0</v>
      </c>
    </row>
    <row r="416" spans="1:28" x14ac:dyDescent="0.25">
      <c r="A416" s="1" t="s">
        <v>448</v>
      </c>
      <c r="B416">
        <v>303</v>
      </c>
      <c r="C416" s="1" t="s">
        <v>4004</v>
      </c>
      <c r="D416">
        <v>5.0999999999999996</v>
      </c>
      <c r="E416">
        <v>0</v>
      </c>
      <c r="F416">
        <v>0.37</v>
      </c>
      <c r="G416">
        <v>524</v>
      </c>
      <c r="H416" s="1" t="s">
        <v>4108</v>
      </c>
      <c r="I416">
        <v>122.01</v>
      </c>
      <c r="J416">
        <v>10.98</v>
      </c>
      <c r="K416">
        <v>221</v>
      </c>
      <c r="L416">
        <v>1425.91</v>
      </c>
      <c r="M416">
        <v>38</v>
      </c>
      <c r="N416">
        <v>6</v>
      </c>
      <c r="O416">
        <v>0</v>
      </c>
      <c r="P416">
        <v>89.68</v>
      </c>
      <c r="Q416">
        <v>0</v>
      </c>
      <c r="R416" s="1" t="s">
        <v>4603</v>
      </c>
      <c r="S416" s="1" t="s">
        <v>8156</v>
      </c>
      <c r="T416">
        <v>0.79</v>
      </c>
      <c r="U416" s="1"/>
      <c r="V416">
        <v>11913.646331</v>
      </c>
      <c r="W416">
        <v>482033.62995700003</v>
      </c>
      <c r="X416">
        <v>65.521168000000003</v>
      </c>
      <c r="Y416">
        <v>9.0446360000000006</v>
      </c>
      <c r="Z416">
        <v>202.32076900000001</v>
      </c>
      <c r="AA416">
        <v>207.20849200000001</v>
      </c>
      <c r="AB416">
        <v>0</v>
      </c>
    </row>
    <row r="417" spans="1:28" x14ac:dyDescent="0.25">
      <c r="A417" s="1" t="s">
        <v>449</v>
      </c>
      <c r="B417">
        <v>474</v>
      </c>
      <c r="C417" s="1" t="s">
        <v>4002</v>
      </c>
      <c r="D417">
        <v>5.0999999999999996</v>
      </c>
      <c r="E417">
        <v>0</v>
      </c>
      <c r="F417">
        <v>3.56</v>
      </c>
      <c r="G417">
        <v>525</v>
      </c>
      <c r="H417" s="1" t="s">
        <v>4105</v>
      </c>
      <c r="I417">
        <v>31.58</v>
      </c>
      <c r="J417">
        <v>7.23</v>
      </c>
      <c r="K417">
        <v>51</v>
      </c>
      <c r="L417">
        <v>367.23</v>
      </c>
      <c r="M417">
        <v>0</v>
      </c>
      <c r="N417">
        <v>0</v>
      </c>
      <c r="O417">
        <v>0</v>
      </c>
      <c r="P417">
        <v>10.92</v>
      </c>
      <c r="Q417">
        <v>0</v>
      </c>
      <c r="R417" s="1" t="s">
        <v>4604</v>
      </c>
      <c r="S417" s="1" t="s">
        <v>8156</v>
      </c>
      <c r="T417">
        <v>0.67</v>
      </c>
      <c r="U417" s="1"/>
      <c r="V417">
        <v>2263.4839400000001</v>
      </c>
      <c r="W417">
        <v>104736.594031</v>
      </c>
      <c r="X417">
        <v>12.714195999999999</v>
      </c>
      <c r="Y417">
        <v>1.718458</v>
      </c>
      <c r="Z417">
        <v>42.642887999999999</v>
      </c>
      <c r="AA417">
        <v>45.022472</v>
      </c>
      <c r="AB417">
        <v>0</v>
      </c>
    </row>
    <row r="418" spans="1:28" x14ac:dyDescent="0.25">
      <c r="A418" s="1" t="s">
        <v>451</v>
      </c>
      <c r="B418">
        <v>483</v>
      </c>
      <c r="C418" s="1" t="s">
        <v>4004</v>
      </c>
      <c r="D418">
        <v>5.0999999999999996</v>
      </c>
      <c r="E418">
        <v>0</v>
      </c>
      <c r="F418">
        <v>0</v>
      </c>
      <c r="G418">
        <v>529</v>
      </c>
      <c r="H418" s="1" t="s">
        <v>4076</v>
      </c>
      <c r="I418">
        <v>1.4</v>
      </c>
      <c r="J418">
        <v>15.87</v>
      </c>
      <c r="K418">
        <v>46</v>
      </c>
      <c r="L418">
        <v>609.39</v>
      </c>
      <c r="M418">
        <v>0</v>
      </c>
      <c r="N418">
        <v>0</v>
      </c>
      <c r="O418">
        <v>0</v>
      </c>
      <c r="P418">
        <v>7.92</v>
      </c>
      <c r="Q418">
        <v>0</v>
      </c>
      <c r="R418" s="1" t="s">
        <v>4606</v>
      </c>
      <c r="S418" s="1" t="s">
        <v>8156</v>
      </c>
      <c r="T418">
        <v>1.1499999999999999</v>
      </c>
      <c r="U418" s="1"/>
      <c r="V418">
        <v>2590.864814</v>
      </c>
      <c r="W418">
        <v>193648.76815700001</v>
      </c>
      <c r="X418">
        <v>16.373761999999999</v>
      </c>
      <c r="Y418">
        <v>3.7196099999999999</v>
      </c>
      <c r="Z418">
        <v>80.075956000000005</v>
      </c>
      <c r="AA418">
        <v>83.240629999999996</v>
      </c>
      <c r="AB418">
        <v>0</v>
      </c>
    </row>
    <row r="419" spans="1:28" x14ac:dyDescent="0.25">
      <c r="A419" s="1" t="s">
        <v>452</v>
      </c>
      <c r="B419">
        <v>223</v>
      </c>
      <c r="C419" s="1" t="s">
        <v>4032</v>
      </c>
      <c r="D419">
        <v>5.0999999999999996</v>
      </c>
      <c r="E419">
        <v>0</v>
      </c>
      <c r="F419">
        <v>0.42</v>
      </c>
      <c r="G419">
        <v>533</v>
      </c>
      <c r="H419" s="1" t="s">
        <v>4093</v>
      </c>
      <c r="I419">
        <v>2.0699999999999998</v>
      </c>
      <c r="J419">
        <v>9.77</v>
      </c>
      <c r="K419">
        <v>310</v>
      </c>
      <c r="L419">
        <v>1444.44</v>
      </c>
      <c r="M419">
        <v>135</v>
      </c>
      <c r="N419">
        <v>3</v>
      </c>
      <c r="O419">
        <v>0</v>
      </c>
      <c r="P419">
        <v>170.39</v>
      </c>
      <c r="Q419">
        <v>0</v>
      </c>
      <c r="R419" s="1" t="s">
        <v>4607</v>
      </c>
      <c r="S419" s="1" t="s">
        <v>8156</v>
      </c>
      <c r="T419">
        <v>0.75</v>
      </c>
      <c r="U419" s="1"/>
      <c r="V419">
        <v>27560.689085000002</v>
      </c>
      <c r="W419">
        <v>760601.86459100002</v>
      </c>
      <c r="X419">
        <v>143.31832800000001</v>
      </c>
      <c r="Y419">
        <v>15.816019000000001</v>
      </c>
      <c r="Z419">
        <v>328.95025299999998</v>
      </c>
      <c r="AA419">
        <v>326.95987600000001</v>
      </c>
      <c r="AB419">
        <v>0</v>
      </c>
    </row>
    <row r="420" spans="1:28" x14ac:dyDescent="0.25">
      <c r="A420" s="1" t="s">
        <v>453</v>
      </c>
      <c r="B420">
        <v>480</v>
      </c>
      <c r="C420" s="1" t="s">
        <v>4004</v>
      </c>
      <c r="D420">
        <v>5.0999999999999996</v>
      </c>
      <c r="E420">
        <v>0</v>
      </c>
      <c r="F420">
        <v>0</v>
      </c>
      <c r="G420">
        <v>533</v>
      </c>
      <c r="H420" s="1" t="s">
        <v>4074</v>
      </c>
      <c r="I420">
        <v>0.2</v>
      </c>
      <c r="J420">
        <v>11.25</v>
      </c>
      <c r="K420">
        <v>53</v>
      </c>
      <c r="L420">
        <v>420.4</v>
      </c>
      <c r="M420">
        <v>1</v>
      </c>
      <c r="N420">
        <v>1</v>
      </c>
      <c r="O420">
        <v>0</v>
      </c>
      <c r="P420">
        <v>15.37</v>
      </c>
      <c r="Q420">
        <v>0</v>
      </c>
      <c r="R420" s="1" t="s">
        <v>4608</v>
      </c>
      <c r="S420" s="1" t="s">
        <v>8156</v>
      </c>
      <c r="T420">
        <v>0.83</v>
      </c>
      <c r="U420" s="1"/>
      <c r="V420">
        <v>3060.7539780000002</v>
      </c>
      <c r="W420">
        <v>149398.76387600001</v>
      </c>
      <c r="X420">
        <v>17.447412</v>
      </c>
      <c r="Y420">
        <v>2.7925759999999999</v>
      </c>
      <c r="Z420">
        <v>62.683356000000003</v>
      </c>
      <c r="AA420">
        <v>64.220493000000005</v>
      </c>
      <c r="AB420">
        <v>0</v>
      </c>
    </row>
    <row r="421" spans="1:28" x14ac:dyDescent="0.25">
      <c r="A421" s="1" t="s">
        <v>454</v>
      </c>
      <c r="B421">
        <v>472</v>
      </c>
      <c r="C421" s="1" t="s">
        <v>4004</v>
      </c>
      <c r="D421">
        <v>5.0999999999999996</v>
      </c>
      <c r="E421">
        <v>0</v>
      </c>
      <c r="F421">
        <v>1.55</v>
      </c>
      <c r="G421">
        <v>535</v>
      </c>
      <c r="H421" s="1" t="s">
        <v>4073</v>
      </c>
      <c r="I421">
        <v>40.79</v>
      </c>
      <c r="J421">
        <v>10.119999999999999</v>
      </c>
      <c r="K421">
        <v>63</v>
      </c>
      <c r="L421">
        <v>475.89</v>
      </c>
      <c r="M421">
        <v>4</v>
      </c>
      <c r="N421">
        <v>1</v>
      </c>
      <c r="O421">
        <v>0</v>
      </c>
      <c r="P421">
        <v>18.03</v>
      </c>
      <c r="Q421">
        <v>0</v>
      </c>
      <c r="R421" s="1" t="s">
        <v>4609</v>
      </c>
      <c r="S421" s="1" t="s">
        <v>8156</v>
      </c>
      <c r="T421">
        <v>0.79</v>
      </c>
      <c r="U421" s="1"/>
      <c r="V421">
        <v>2986.1593029999999</v>
      </c>
      <c r="W421">
        <v>160199.63459599999</v>
      </c>
      <c r="X421">
        <v>17.374046</v>
      </c>
      <c r="Y421">
        <v>3.0200469999999999</v>
      </c>
      <c r="Z421">
        <v>67.477208000000005</v>
      </c>
      <c r="AA421">
        <v>68.863049000000004</v>
      </c>
      <c r="AB421">
        <v>0</v>
      </c>
    </row>
    <row r="422" spans="1:28" x14ac:dyDescent="0.25">
      <c r="A422" s="1" t="s">
        <v>458</v>
      </c>
      <c r="B422">
        <v>288</v>
      </c>
      <c r="C422" s="1" t="s">
        <v>4019</v>
      </c>
      <c r="D422">
        <v>5.0999999999999996</v>
      </c>
      <c r="E422">
        <v>0</v>
      </c>
      <c r="F422">
        <v>0.5</v>
      </c>
      <c r="G422">
        <v>541</v>
      </c>
      <c r="H422" s="1" t="s">
        <v>4093</v>
      </c>
      <c r="I422">
        <v>2.0699999999999998</v>
      </c>
      <c r="J422">
        <v>13.03</v>
      </c>
      <c r="K422">
        <v>253</v>
      </c>
      <c r="L422">
        <v>1335.45</v>
      </c>
      <c r="M422">
        <v>99</v>
      </c>
      <c r="N422">
        <v>5</v>
      </c>
      <c r="O422">
        <v>0</v>
      </c>
      <c r="P422">
        <v>158.22</v>
      </c>
      <c r="Q422">
        <v>0</v>
      </c>
      <c r="R422" s="1" t="s">
        <v>4613</v>
      </c>
      <c r="S422" s="1" t="s">
        <v>8156</v>
      </c>
      <c r="T422">
        <v>1.02</v>
      </c>
      <c r="U422" s="1"/>
      <c r="V422">
        <v>22383.580140999999</v>
      </c>
      <c r="W422">
        <v>727160.82232499996</v>
      </c>
      <c r="X422">
        <v>119.202521</v>
      </c>
      <c r="Y422">
        <v>15.693935</v>
      </c>
      <c r="Z422">
        <v>317.546515</v>
      </c>
      <c r="AA422">
        <v>312.580375</v>
      </c>
      <c r="AB422">
        <v>0</v>
      </c>
    </row>
    <row r="423" spans="1:28" x14ac:dyDescent="0.25">
      <c r="A423" s="1" t="s">
        <v>459</v>
      </c>
      <c r="B423">
        <v>322</v>
      </c>
      <c r="C423" s="1" t="s">
        <v>4034</v>
      </c>
      <c r="D423">
        <v>5.0999999999999996</v>
      </c>
      <c r="E423">
        <v>0</v>
      </c>
      <c r="F423">
        <v>0</v>
      </c>
      <c r="G423">
        <v>541</v>
      </c>
      <c r="H423" s="1" t="s">
        <v>4115</v>
      </c>
      <c r="I423">
        <v>82</v>
      </c>
      <c r="J423">
        <v>17.829999999999998</v>
      </c>
      <c r="K423">
        <v>219</v>
      </c>
      <c r="L423">
        <v>1808.36</v>
      </c>
      <c r="M423">
        <v>83</v>
      </c>
      <c r="N423">
        <v>2</v>
      </c>
      <c r="O423">
        <v>0</v>
      </c>
      <c r="P423">
        <v>125.77</v>
      </c>
      <c r="Q423">
        <v>0</v>
      </c>
      <c r="R423" s="1" t="s">
        <v>4614</v>
      </c>
      <c r="S423" s="1" t="s">
        <v>8156</v>
      </c>
      <c r="T423">
        <v>1.43</v>
      </c>
      <c r="U423" s="1"/>
      <c r="V423">
        <v>21619.95981</v>
      </c>
      <c r="W423">
        <v>825637.82887600001</v>
      </c>
      <c r="X423">
        <v>118.09681</v>
      </c>
      <c r="Y423">
        <v>17.844830000000002</v>
      </c>
      <c r="Z423">
        <v>356.087267</v>
      </c>
      <c r="AA423">
        <v>354.90927699999997</v>
      </c>
      <c r="AB423">
        <v>0</v>
      </c>
    </row>
    <row r="424" spans="1:28" x14ac:dyDescent="0.25">
      <c r="A424" s="1" t="s">
        <v>461</v>
      </c>
      <c r="B424">
        <v>266</v>
      </c>
      <c r="C424" s="1" t="s">
        <v>4020</v>
      </c>
      <c r="D424">
        <v>5.0999999999999996</v>
      </c>
      <c r="E424">
        <v>0</v>
      </c>
      <c r="F424">
        <v>0.62</v>
      </c>
      <c r="G424">
        <v>542</v>
      </c>
      <c r="H424" s="1" t="s">
        <v>4116</v>
      </c>
      <c r="I424">
        <v>87.33</v>
      </c>
      <c r="J424">
        <v>4.13</v>
      </c>
      <c r="K424">
        <v>276</v>
      </c>
      <c r="L424">
        <v>1632.51</v>
      </c>
      <c r="M424">
        <v>98</v>
      </c>
      <c r="N424">
        <v>8</v>
      </c>
      <c r="O424">
        <v>0</v>
      </c>
      <c r="P424">
        <v>149.63999999999999</v>
      </c>
      <c r="Q424">
        <v>0</v>
      </c>
      <c r="R424" s="1" t="s">
        <v>4616</v>
      </c>
      <c r="S424" s="1" t="s">
        <v>8156</v>
      </c>
      <c r="T424">
        <v>0.94</v>
      </c>
      <c r="U424" s="1"/>
      <c r="V424">
        <v>19039.949204</v>
      </c>
      <c r="W424">
        <v>684306.40297599998</v>
      </c>
      <c r="X424">
        <v>102.850832</v>
      </c>
      <c r="Y424">
        <v>13.847706000000001</v>
      </c>
      <c r="Z424">
        <v>292.37160499999999</v>
      </c>
      <c r="AA424">
        <v>294.158525</v>
      </c>
      <c r="AB424">
        <v>0</v>
      </c>
    </row>
    <row r="425" spans="1:28" x14ac:dyDescent="0.25">
      <c r="A425" s="1" t="s">
        <v>463</v>
      </c>
      <c r="B425">
        <v>447</v>
      </c>
      <c r="C425" s="1" t="s">
        <v>4001</v>
      </c>
      <c r="D425">
        <v>0.2</v>
      </c>
      <c r="E425">
        <v>0</v>
      </c>
      <c r="F425">
        <v>0.53</v>
      </c>
      <c r="G425">
        <v>542</v>
      </c>
      <c r="H425" s="1" t="s">
        <v>4071</v>
      </c>
      <c r="I425">
        <v>108.49</v>
      </c>
      <c r="J425">
        <v>6.23</v>
      </c>
      <c r="K425">
        <v>95</v>
      </c>
      <c r="L425">
        <v>419.77</v>
      </c>
      <c r="M425">
        <v>30</v>
      </c>
      <c r="N425">
        <v>3</v>
      </c>
      <c r="O425">
        <v>0</v>
      </c>
      <c r="P425">
        <v>69.77</v>
      </c>
      <c r="Q425">
        <v>0</v>
      </c>
      <c r="R425" s="1" t="s">
        <v>4618</v>
      </c>
      <c r="S425" s="1" t="s">
        <v>8156</v>
      </c>
      <c r="T425">
        <v>1.17</v>
      </c>
      <c r="U425" s="1"/>
      <c r="V425">
        <v>7734.3209870000001</v>
      </c>
      <c r="W425">
        <v>247123.83203300001</v>
      </c>
      <c r="X425">
        <v>41.092888000000002</v>
      </c>
      <c r="Y425">
        <v>5.3703409999999998</v>
      </c>
      <c r="Z425">
        <v>108.203836</v>
      </c>
      <c r="AA425">
        <v>106.229726</v>
      </c>
      <c r="AB425">
        <v>0</v>
      </c>
    </row>
    <row r="426" spans="1:28" x14ac:dyDescent="0.25">
      <c r="A426" s="1" t="s">
        <v>464</v>
      </c>
      <c r="B426">
        <v>144</v>
      </c>
      <c r="C426" s="1" t="s">
        <v>4031</v>
      </c>
      <c r="D426">
        <v>5.0999999999999996</v>
      </c>
      <c r="E426">
        <v>0</v>
      </c>
      <c r="F426">
        <v>0.25</v>
      </c>
      <c r="G426">
        <v>543</v>
      </c>
      <c r="H426" s="1" t="s">
        <v>4076</v>
      </c>
      <c r="I426">
        <v>1.4</v>
      </c>
      <c r="J426">
        <v>11.39</v>
      </c>
      <c r="K426">
        <v>399</v>
      </c>
      <c r="L426">
        <v>2407.63</v>
      </c>
      <c r="M426">
        <v>127</v>
      </c>
      <c r="N426">
        <v>8</v>
      </c>
      <c r="O426">
        <v>0</v>
      </c>
      <c r="P426">
        <v>193.36</v>
      </c>
      <c r="Q426">
        <v>0</v>
      </c>
      <c r="R426" s="1" t="s">
        <v>4619</v>
      </c>
      <c r="S426" s="1" t="s">
        <v>8156</v>
      </c>
      <c r="T426">
        <v>0.83</v>
      </c>
      <c r="U426" s="1"/>
      <c r="V426">
        <v>30364.552033</v>
      </c>
      <c r="W426">
        <v>1034906.987171</v>
      </c>
      <c r="X426">
        <v>162.662229</v>
      </c>
      <c r="Y426">
        <v>21.113429</v>
      </c>
      <c r="Z426">
        <v>444.31323800000001</v>
      </c>
      <c r="AA426">
        <v>444.86998399999999</v>
      </c>
      <c r="AB426">
        <v>0</v>
      </c>
    </row>
    <row r="427" spans="1:28" x14ac:dyDescent="0.25">
      <c r="A427" s="1" t="s">
        <v>465</v>
      </c>
      <c r="B427">
        <v>231</v>
      </c>
      <c r="C427" s="1" t="s">
        <v>4004</v>
      </c>
      <c r="D427">
        <v>5.0999999999999996</v>
      </c>
      <c r="E427">
        <v>0</v>
      </c>
      <c r="F427">
        <v>1</v>
      </c>
      <c r="G427">
        <v>543</v>
      </c>
      <c r="H427" s="1" t="s">
        <v>4110</v>
      </c>
      <c r="I427">
        <v>0.2</v>
      </c>
      <c r="J427">
        <v>10.46</v>
      </c>
      <c r="K427">
        <v>312</v>
      </c>
      <c r="L427">
        <v>1913.75</v>
      </c>
      <c r="M427">
        <v>68</v>
      </c>
      <c r="N427">
        <v>4</v>
      </c>
      <c r="O427">
        <v>0</v>
      </c>
      <c r="P427">
        <v>134.86000000000001</v>
      </c>
      <c r="Q427">
        <v>0</v>
      </c>
      <c r="R427" s="1" t="s">
        <v>4620</v>
      </c>
      <c r="S427" s="1" t="s">
        <v>8156</v>
      </c>
      <c r="T427">
        <v>0.78</v>
      </c>
      <c r="U427" s="1"/>
      <c r="V427">
        <v>21064.383382</v>
      </c>
      <c r="W427">
        <v>775092.85998900002</v>
      </c>
      <c r="X427">
        <v>114.18529599999999</v>
      </c>
      <c r="Y427">
        <v>15.625036</v>
      </c>
      <c r="Z427">
        <v>332.79453000000001</v>
      </c>
      <c r="AA427">
        <v>333.183784</v>
      </c>
      <c r="AB427">
        <v>0</v>
      </c>
    </row>
    <row r="428" spans="1:28" x14ac:dyDescent="0.25">
      <c r="A428" s="1" t="s">
        <v>467</v>
      </c>
      <c r="B428">
        <v>357</v>
      </c>
      <c r="C428" s="1" t="s">
        <v>4013</v>
      </c>
      <c r="D428">
        <v>5.0999999999999996</v>
      </c>
      <c r="E428">
        <v>0</v>
      </c>
      <c r="F428">
        <v>0.11</v>
      </c>
      <c r="G428">
        <v>547</v>
      </c>
      <c r="H428" s="1" t="s">
        <v>4086</v>
      </c>
      <c r="I428">
        <v>0.2</v>
      </c>
      <c r="J428">
        <v>6.15</v>
      </c>
      <c r="K428">
        <v>190</v>
      </c>
      <c r="L428">
        <v>1241.6600000000001</v>
      </c>
      <c r="M428">
        <v>71</v>
      </c>
      <c r="N428">
        <v>6</v>
      </c>
      <c r="O428">
        <v>0</v>
      </c>
      <c r="P428">
        <v>116.18</v>
      </c>
      <c r="Q428">
        <v>0</v>
      </c>
      <c r="R428" s="1" t="s">
        <v>4622</v>
      </c>
      <c r="S428" s="1" t="s">
        <v>8156</v>
      </c>
      <c r="T428">
        <v>1.21</v>
      </c>
      <c r="U428" s="1"/>
      <c r="V428">
        <v>18328.622528</v>
      </c>
      <c r="W428">
        <v>670467.64643600001</v>
      </c>
      <c r="X428">
        <v>99.506003000000007</v>
      </c>
      <c r="Y428">
        <v>14.754780999999999</v>
      </c>
      <c r="Z428">
        <v>293.70721600000002</v>
      </c>
      <c r="AA428">
        <v>288.20769100000001</v>
      </c>
      <c r="AB428">
        <v>0</v>
      </c>
    </row>
    <row r="429" spans="1:28" x14ac:dyDescent="0.25">
      <c r="A429" s="1" t="s">
        <v>469</v>
      </c>
      <c r="B429">
        <v>463</v>
      </c>
      <c r="C429" s="1" t="s">
        <v>4020</v>
      </c>
      <c r="D429">
        <v>5.0999999999999996</v>
      </c>
      <c r="E429">
        <v>0</v>
      </c>
      <c r="F429">
        <v>0.63</v>
      </c>
      <c r="G429">
        <v>549</v>
      </c>
      <c r="H429" s="1" t="s">
        <v>4094</v>
      </c>
      <c r="I429">
        <v>120.04</v>
      </c>
      <c r="J429">
        <v>10.5</v>
      </c>
      <c r="K429">
        <v>86</v>
      </c>
      <c r="L429">
        <v>743.49</v>
      </c>
      <c r="M429">
        <v>13</v>
      </c>
      <c r="N429">
        <v>1</v>
      </c>
      <c r="O429">
        <v>0</v>
      </c>
      <c r="P429">
        <v>29.02</v>
      </c>
      <c r="Q429">
        <v>0</v>
      </c>
      <c r="R429" s="1" t="s">
        <v>4624</v>
      </c>
      <c r="S429" s="1" t="s">
        <v>8156</v>
      </c>
      <c r="T429">
        <v>0.95</v>
      </c>
      <c r="U429" s="1"/>
      <c r="V429">
        <v>4659.7241050000002</v>
      </c>
      <c r="W429">
        <v>240217.12007</v>
      </c>
      <c r="X429">
        <v>26.887934999999999</v>
      </c>
      <c r="Y429">
        <v>4.513808</v>
      </c>
      <c r="Z429">
        <v>100.068417</v>
      </c>
      <c r="AA429">
        <v>103.259467</v>
      </c>
      <c r="AB429">
        <v>0</v>
      </c>
    </row>
    <row r="430" spans="1:28" x14ac:dyDescent="0.25">
      <c r="A430" s="1" t="s">
        <v>470</v>
      </c>
      <c r="B430">
        <v>0</v>
      </c>
      <c r="C430" s="1" t="s">
        <v>4053</v>
      </c>
      <c r="D430">
        <v>5.0999999999999996</v>
      </c>
      <c r="E430">
        <v>0</v>
      </c>
      <c r="F430">
        <v>0</v>
      </c>
      <c r="G430">
        <v>550</v>
      </c>
      <c r="H430" s="1" t="s">
        <v>4117</v>
      </c>
      <c r="I430">
        <v>120.04</v>
      </c>
      <c r="J430">
        <v>2.36</v>
      </c>
      <c r="K430">
        <v>550</v>
      </c>
      <c r="L430">
        <v>950.5</v>
      </c>
      <c r="M430">
        <v>145</v>
      </c>
      <c r="N430">
        <v>4</v>
      </c>
      <c r="O430">
        <v>0</v>
      </c>
      <c r="P430">
        <v>251.97</v>
      </c>
      <c r="Q430">
        <v>0</v>
      </c>
      <c r="R430" s="1" t="s">
        <v>4625</v>
      </c>
      <c r="S430" s="1" t="s">
        <v>8156</v>
      </c>
      <c r="T430">
        <v>0.23</v>
      </c>
      <c r="U430" s="1"/>
      <c r="V430">
        <v>46217.933588</v>
      </c>
      <c r="W430">
        <v>895877.81952799996</v>
      </c>
      <c r="X430">
        <v>231.217016</v>
      </c>
      <c r="Y430">
        <v>19.789455</v>
      </c>
      <c r="Z430">
        <v>396.914715</v>
      </c>
      <c r="AA430">
        <v>385.12073500000002</v>
      </c>
      <c r="AB430">
        <v>0</v>
      </c>
    </row>
    <row r="431" spans="1:28" x14ac:dyDescent="0.25">
      <c r="A431" s="1" t="s">
        <v>471</v>
      </c>
      <c r="B431">
        <v>417</v>
      </c>
      <c r="C431" s="1" t="s">
        <v>4005</v>
      </c>
      <c r="D431">
        <v>5.0999999999999996</v>
      </c>
      <c r="E431">
        <v>0</v>
      </c>
      <c r="F431">
        <v>0.63</v>
      </c>
      <c r="G431">
        <v>550</v>
      </c>
      <c r="H431" s="1" t="s">
        <v>4075</v>
      </c>
      <c r="I431">
        <v>89.74</v>
      </c>
      <c r="J431">
        <v>16.02</v>
      </c>
      <c r="K431">
        <v>133</v>
      </c>
      <c r="L431">
        <v>698.35</v>
      </c>
      <c r="M431">
        <v>65</v>
      </c>
      <c r="N431">
        <v>1</v>
      </c>
      <c r="O431">
        <v>0</v>
      </c>
      <c r="P431">
        <v>91.03</v>
      </c>
      <c r="Q431">
        <v>0</v>
      </c>
      <c r="R431" s="1" t="s">
        <v>4626</v>
      </c>
      <c r="S431" s="1" t="s">
        <v>8156</v>
      </c>
      <c r="T431">
        <v>1.23</v>
      </c>
      <c r="U431" s="1"/>
      <c r="V431">
        <v>14405.340823</v>
      </c>
      <c r="W431">
        <v>438335.814533</v>
      </c>
      <c r="X431">
        <v>75.988718000000006</v>
      </c>
      <c r="Y431">
        <v>9.6489919999999998</v>
      </c>
      <c r="Z431">
        <v>191.99024700000001</v>
      </c>
      <c r="AA431">
        <v>188.425409</v>
      </c>
      <c r="AB431">
        <v>0</v>
      </c>
    </row>
    <row r="432" spans="1:28" x14ac:dyDescent="0.25">
      <c r="A432" s="1" t="s">
        <v>472</v>
      </c>
      <c r="B432">
        <v>400</v>
      </c>
      <c r="C432" s="1" t="s">
        <v>4001</v>
      </c>
      <c r="D432">
        <v>0.2</v>
      </c>
      <c r="E432">
        <v>0</v>
      </c>
      <c r="F432">
        <v>0</v>
      </c>
      <c r="G432">
        <v>551</v>
      </c>
      <c r="H432" s="1" t="s">
        <v>4085</v>
      </c>
      <c r="I432">
        <v>50.59</v>
      </c>
      <c r="J432">
        <v>11.07</v>
      </c>
      <c r="K432">
        <v>151</v>
      </c>
      <c r="L432">
        <v>796.83</v>
      </c>
      <c r="M432">
        <v>21</v>
      </c>
      <c r="N432">
        <v>4</v>
      </c>
      <c r="O432">
        <v>0</v>
      </c>
      <c r="P432">
        <v>89.22</v>
      </c>
      <c r="Q432">
        <v>0</v>
      </c>
      <c r="R432" s="1" t="s">
        <v>4627</v>
      </c>
      <c r="S432" s="1" t="s">
        <v>8156</v>
      </c>
      <c r="T432">
        <v>0.93</v>
      </c>
      <c r="U432" s="1"/>
      <c r="V432">
        <v>9323.8834399999996</v>
      </c>
      <c r="W432">
        <v>329357.69569199998</v>
      </c>
      <c r="X432">
        <v>50.226522000000003</v>
      </c>
      <c r="Y432">
        <v>6.700285</v>
      </c>
      <c r="Z432">
        <v>141.33771400000001</v>
      </c>
      <c r="AA432">
        <v>141.57898</v>
      </c>
      <c r="AB432">
        <v>0</v>
      </c>
    </row>
    <row r="433" spans="1:28" x14ac:dyDescent="0.25">
      <c r="A433" s="1" t="s">
        <v>473</v>
      </c>
      <c r="B433">
        <v>399</v>
      </c>
      <c r="C433" s="1" t="s">
        <v>4016</v>
      </c>
      <c r="D433">
        <v>5.0999999999999996</v>
      </c>
      <c r="E433">
        <v>0</v>
      </c>
      <c r="F433">
        <v>0.92</v>
      </c>
      <c r="G433">
        <v>553</v>
      </c>
      <c r="H433" s="1" t="s">
        <v>4092</v>
      </c>
      <c r="I433">
        <v>182.21</v>
      </c>
      <c r="J433">
        <v>11.11</v>
      </c>
      <c r="K433">
        <v>154</v>
      </c>
      <c r="L433">
        <v>905.52</v>
      </c>
      <c r="M433">
        <v>69</v>
      </c>
      <c r="N433">
        <v>1</v>
      </c>
      <c r="O433">
        <v>0</v>
      </c>
      <c r="P433">
        <v>83.69</v>
      </c>
      <c r="Q433">
        <v>0</v>
      </c>
      <c r="R433" s="1" t="s">
        <v>4628</v>
      </c>
      <c r="S433" s="1" t="s">
        <v>8156</v>
      </c>
      <c r="T433">
        <v>0.94</v>
      </c>
      <c r="U433" s="1"/>
      <c r="V433">
        <v>14581.392985</v>
      </c>
      <c r="W433">
        <v>430525.78584000003</v>
      </c>
      <c r="X433">
        <v>76.570070000000001</v>
      </c>
      <c r="Y433">
        <v>9.1745230000000006</v>
      </c>
      <c r="Z433">
        <v>186.80161100000001</v>
      </c>
      <c r="AA433">
        <v>185.06896800000001</v>
      </c>
      <c r="AB433">
        <v>0</v>
      </c>
    </row>
    <row r="434" spans="1:28" x14ac:dyDescent="0.25">
      <c r="A434" s="1" t="s">
        <v>474</v>
      </c>
      <c r="B434">
        <v>280</v>
      </c>
      <c r="C434" s="1" t="s">
        <v>4048</v>
      </c>
      <c r="D434">
        <v>5.0999999999999996</v>
      </c>
      <c r="E434">
        <v>0</v>
      </c>
      <c r="F434">
        <v>0.27</v>
      </c>
      <c r="G434">
        <v>555</v>
      </c>
      <c r="H434" s="1" t="s">
        <v>4141</v>
      </c>
      <c r="I434">
        <v>72.8</v>
      </c>
      <c r="J434">
        <v>12.91</v>
      </c>
      <c r="K434">
        <v>275</v>
      </c>
      <c r="L434">
        <v>1954.68</v>
      </c>
      <c r="M434">
        <v>61</v>
      </c>
      <c r="N434">
        <v>6</v>
      </c>
      <c r="O434">
        <v>0</v>
      </c>
      <c r="P434">
        <v>131.99</v>
      </c>
      <c r="Q434">
        <v>0</v>
      </c>
      <c r="R434" s="1" t="s">
        <v>4629</v>
      </c>
      <c r="S434" s="1" t="s">
        <v>8156</v>
      </c>
      <c r="T434">
        <v>0.98</v>
      </c>
      <c r="U434" s="1"/>
      <c r="V434">
        <v>16702.890171999999</v>
      </c>
      <c r="W434">
        <v>725418.71790100005</v>
      </c>
      <c r="X434">
        <v>93.260187999999999</v>
      </c>
      <c r="Y434">
        <v>14.556079</v>
      </c>
      <c r="Z434">
        <v>309.26539500000001</v>
      </c>
      <c r="AA434">
        <v>311.828416</v>
      </c>
      <c r="AB434">
        <v>0</v>
      </c>
    </row>
    <row r="435" spans="1:28" x14ac:dyDescent="0.25">
      <c r="A435" s="1" t="s">
        <v>475</v>
      </c>
      <c r="B435">
        <v>510</v>
      </c>
      <c r="C435" s="1" t="s">
        <v>4004</v>
      </c>
      <c r="D435">
        <v>5.0999999999999996</v>
      </c>
      <c r="E435">
        <v>0</v>
      </c>
      <c r="F435">
        <v>0</v>
      </c>
      <c r="G435">
        <v>558</v>
      </c>
      <c r="H435" s="1" t="s">
        <v>4074</v>
      </c>
      <c r="I435">
        <v>0.2</v>
      </c>
      <c r="J435">
        <v>14.75</v>
      </c>
      <c r="K435">
        <v>48</v>
      </c>
      <c r="L435">
        <v>420.4</v>
      </c>
      <c r="M435">
        <v>0</v>
      </c>
      <c r="N435">
        <v>0</v>
      </c>
      <c r="O435">
        <v>0</v>
      </c>
      <c r="P435">
        <v>19.899999999999999</v>
      </c>
      <c r="Q435">
        <v>0</v>
      </c>
      <c r="R435" s="1" t="s">
        <v>4630</v>
      </c>
      <c r="S435" s="1" t="s">
        <v>8156</v>
      </c>
      <c r="T435">
        <v>1.1200000000000001</v>
      </c>
      <c r="U435" s="1"/>
      <c r="V435">
        <v>3325.3491789999998</v>
      </c>
      <c r="W435">
        <v>182214.51606699999</v>
      </c>
      <c r="X435">
        <v>19.484694999999999</v>
      </c>
      <c r="Y435">
        <v>3.6233040000000001</v>
      </c>
      <c r="Z435">
        <v>77.392407000000006</v>
      </c>
      <c r="AA435">
        <v>78.326026999999996</v>
      </c>
      <c r="AB435">
        <v>0</v>
      </c>
    </row>
    <row r="436" spans="1:28" x14ac:dyDescent="0.25">
      <c r="A436" s="1" t="s">
        <v>477</v>
      </c>
      <c r="B436">
        <v>298</v>
      </c>
      <c r="C436" s="1" t="s">
        <v>4024</v>
      </c>
      <c r="D436">
        <v>5.0999999999999996</v>
      </c>
      <c r="E436">
        <v>0</v>
      </c>
      <c r="F436">
        <v>0.59</v>
      </c>
      <c r="G436">
        <v>562</v>
      </c>
      <c r="H436" s="1" t="s">
        <v>4112</v>
      </c>
      <c r="I436">
        <v>110.84</v>
      </c>
      <c r="J436">
        <v>9</v>
      </c>
      <c r="K436">
        <v>264</v>
      </c>
      <c r="L436">
        <v>1744.16</v>
      </c>
      <c r="M436">
        <v>55</v>
      </c>
      <c r="N436">
        <v>3</v>
      </c>
      <c r="O436">
        <v>0</v>
      </c>
      <c r="P436">
        <v>96.38</v>
      </c>
      <c r="Q436">
        <v>0</v>
      </c>
      <c r="R436" s="1" t="s">
        <v>4632</v>
      </c>
      <c r="S436" s="1" t="s">
        <v>8156</v>
      </c>
      <c r="T436">
        <v>0.72</v>
      </c>
      <c r="U436" s="1"/>
      <c r="V436">
        <v>16868.3043</v>
      </c>
      <c r="W436">
        <v>637526.63193200005</v>
      </c>
      <c r="X436">
        <v>91.815822999999995</v>
      </c>
      <c r="Y436">
        <v>12.640136999999999</v>
      </c>
      <c r="Z436">
        <v>271.92385899999999</v>
      </c>
      <c r="AA436">
        <v>274.04912300000001</v>
      </c>
      <c r="AB436">
        <v>0</v>
      </c>
    </row>
    <row r="437" spans="1:28" x14ac:dyDescent="0.25">
      <c r="A437" s="1" t="s">
        <v>478</v>
      </c>
      <c r="B437">
        <v>460</v>
      </c>
      <c r="C437" s="1" t="s">
        <v>4009</v>
      </c>
      <c r="D437">
        <v>5.0999999999999996</v>
      </c>
      <c r="E437">
        <v>0</v>
      </c>
      <c r="F437">
        <v>0</v>
      </c>
      <c r="G437">
        <v>562</v>
      </c>
      <c r="H437" s="1" t="s">
        <v>4081</v>
      </c>
      <c r="I437">
        <v>19.239999999999998</v>
      </c>
      <c r="J437">
        <v>7.56</v>
      </c>
      <c r="K437">
        <v>102</v>
      </c>
      <c r="L437">
        <v>738.31</v>
      </c>
      <c r="M437">
        <v>0</v>
      </c>
      <c r="N437">
        <v>0</v>
      </c>
      <c r="O437">
        <v>0</v>
      </c>
      <c r="P437">
        <v>18.46</v>
      </c>
      <c r="Q437">
        <v>0</v>
      </c>
      <c r="R437" s="1" t="s">
        <v>4633</v>
      </c>
      <c r="S437" s="1" t="s">
        <v>8156</v>
      </c>
      <c r="T437">
        <v>0.65</v>
      </c>
      <c r="U437" s="1"/>
      <c r="V437">
        <v>4290.2701349999998</v>
      </c>
      <c r="W437">
        <v>203847.455831</v>
      </c>
      <c r="X437">
        <v>24.249251999999998</v>
      </c>
      <c r="Y437">
        <v>3.4717669999999998</v>
      </c>
      <c r="Z437">
        <v>83.822320000000005</v>
      </c>
      <c r="AA437">
        <v>87.626351</v>
      </c>
      <c r="AB437">
        <v>0</v>
      </c>
    </row>
    <row r="438" spans="1:28" x14ac:dyDescent="0.25">
      <c r="A438" s="1" t="s">
        <v>480</v>
      </c>
      <c r="B438">
        <v>173</v>
      </c>
      <c r="C438" s="1" t="s">
        <v>4024</v>
      </c>
      <c r="D438">
        <v>5.0999999999999996</v>
      </c>
      <c r="E438">
        <v>0</v>
      </c>
      <c r="F438">
        <v>0.5</v>
      </c>
      <c r="G438">
        <v>564</v>
      </c>
      <c r="H438" s="1" t="s">
        <v>4144</v>
      </c>
      <c r="I438">
        <v>26.09</v>
      </c>
      <c r="J438">
        <v>10.72</v>
      </c>
      <c r="K438">
        <v>391</v>
      </c>
      <c r="L438">
        <v>2392.42</v>
      </c>
      <c r="M438">
        <v>120</v>
      </c>
      <c r="N438">
        <v>8</v>
      </c>
      <c r="O438">
        <v>0</v>
      </c>
      <c r="P438">
        <v>181.27</v>
      </c>
      <c r="Q438">
        <v>0</v>
      </c>
      <c r="R438" s="1" t="s">
        <v>4635</v>
      </c>
      <c r="S438" s="1" t="s">
        <v>8156</v>
      </c>
      <c r="T438">
        <v>0.82</v>
      </c>
      <c r="U438" s="1"/>
      <c r="V438">
        <v>26245.623856999999</v>
      </c>
      <c r="W438">
        <v>926168.49458599999</v>
      </c>
      <c r="X438">
        <v>141.234115</v>
      </c>
      <c r="Y438">
        <v>18.191728000000001</v>
      </c>
      <c r="Z438">
        <v>393.20710400000002</v>
      </c>
      <c r="AA438">
        <v>398.127411</v>
      </c>
      <c r="AB438">
        <v>0</v>
      </c>
    </row>
    <row r="439" spans="1:28" x14ac:dyDescent="0.25">
      <c r="A439" s="1" t="s">
        <v>481</v>
      </c>
      <c r="B439">
        <v>212</v>
      </c>
      <c r="C439" s="1" t="s">
        <v>4001</v>
      </c>
      <c r="D439">
        <v>0.2</v>
      </c>
      <c r="E439">
        <v>0</v>
      </c>
      <c r="F439">
        <v>0.24</v>
      </c>
      <c r="G439">
        <v>567</v>
      </c>
      <c r="H439" s="1" t="s">
        <v>4163</v>
      </c>
      <c r="I439">
        <v>116.2</v>
      </c>
      <c r="J439">
        <v>16.02</v>
      </c>
      <c r="K439">
        <v>355</v>
      </c>
      <c r="L439">
        <v>2118.0100000000002</v>
      </c>
      <c r="M439">
        <v>171</v>
      </c>
      <c r="N439">
        <v>5</v>
      </c>
      <c r="O439">
        <v>0</v>
      </c>
      <c r="P439">
        <v>237.4</v>
      </c>
      <c r="Q439">
        <v>0</v>
      </c>
      <c r="R439" s="1" t="s">
        <v>4636</v>
      </c>
      <c r="S439" s="1" t="s">
        <v>8156</v>
      </c>
      <c r="T439">
        <v>1.3</v>
      </c>
      <c r="U439" s="1"/>
      <c r="V439">
        <v>37911.961113999998</v>
      </c>
      <c r="W439">
        <v>1228207.2990359999</v>
      </c>
      <c r="X439">
        <v>201.82328999999999</v>
      </c>
      <c r="Y439">
        <v>27.157422</v>
      </c>
      <c r="Z439">
        <v>537.097981</v>
      </c>
      <c r="AA439">
        <v>527.96172300000001</v>
      </c>
      <c r="AB439">
        <v>0</v>
      </c>
    </row>
    <row r="440" spans="1:28" x14ac:dyDescent="0.25">
      <c r="A440" s="1" t="s">
        <v>482</v>
      </c>
      <c r="B440">
        <v>345</v>
      </c>
      <c r="C440" s="1" t="s">
        <v>4018</v>
      </c>
      <c r="D440">
        <v>5.0999999999999996</v>
      </c>
      <c r="E440">
        <v>0</v>
      </c>
      <c r="F440">
        <v>0</v>
      </c>
      <c r="G440">
        <v>568</v>
      </c>
      <c r="H440" s="1" t="s">
        <v>4089</v>
      </c>
      <c r="I440">
        <v>182.21</v>
      </c>
      <c r="J440">
        <v>9.01</v>
      </c>
      <c r="K440">
        <v>223</v>
      </c>
      <c r="L440">
        <v>1351.38</v>
      </c>
      <c r="M440">
        <v>67</v>
      </c>
      <c r="N440">
        <v>1</v>
      </c>
      <c r="O440">
        <v>0</v>
      </c>
      <c r="P440">
        <v>96.55</v>
      </c>
      <c r="Q440">
        <v>0</v>
      </c>
      <c r="R440" s="1" t="s">
        <v>4637</v>
      </c>
      <c r="S440" s="1" t="s">
        <v>8156</v>
      </c>
      <c r="T440">
        <v>0.75</v>
      </c>
      <c r="U440" s="1"/>
      <c r="V440">
        <v>17026.924368</v>
      </c>
      <c r="W440">
        <v>557021.65998600004</v>
      </c>
      <c r="X440">
        <v>90.574011999999996</v>
      </c>
      <c r="Y440">
        <v>11.012558</v>
      </c>
      <c r="Z440">
        <v>236.92579799999999</v>
      </c>
      <c r="AA440">
        <v>239.44506699999999</v>
      </c>
      <c r="AB440">
        <v>0</v>
      </c>
    </row>
    <row r="441" spans="1:28" x14ac:dyDescent="0.25">
      <c r="A441" s="1" t="s">
        <v>483</v>
      </c>
      <c r="B441">
        <v>345</v>
      </c>
      <c r="C441" s="1" t="s">
        <v>4011</v>
      </c>
      <c r="D441">
        <v>5.0999999999999996</v>
      </c>
      <c r="E441">
        <v>0</v>
      </c>
      <c r="F441">
        <v>0</v>
      </c>
      <c r="G441">
        <v>568</v>
      </c>
      <c r="H441" s="1" t="s">
        <v>4090</v>
      </c>
      <c r="I441">
        <v>24.41</v>
      </c>
      <c r="J441">
        <v>14.04</v>
      </c>
      <c r="K441">
        <v>223</v>
      </c>
      <c r="L441">
        <v>1138.06</v>
      </c>
      <c r="M441">
        <v>95</v>
      </c>
      <c r="N441">
        <v>4</v>
      </c>
      <c r="O441">
        <v>0</v>
      </c>
      <c r="P441">
        <v>142.38</v>
      </c>
      <c r="Q441">
        <v>0</v>
      </c>
      <c r="R441" s="1" t="s">
        <v>4638</v>
      </c>
      <c r="S441" s="1" t="s">
        <v>8156</v>
      </c>
      <c r="T441">
        <v>1.05</v>
      </c>
      <c r="U441" s="1"/>
      <c r="V441">
        <v>21024.569683999998</v>
      </c>
      <c r="W441">
        <v>632802.89821899997</v>
      </c>
      <c r="X441">
        <v>110.724951</v>
      </c>
      <c r="Y441">
        <v>13.762361</v>
      </c>
      <c r="Z441">
        <v>276.59824200000003</v>
      </c>
      <c r="AA441">
        <v>272.020487</v>
      </c>
      <c r="AB441">
        <v>0</v>
      </c>
    </row>
    <row r="442" spans="1:28" x14ac:dyDescent="0.25">
      <c r="A442" s="1" t="s">
        <v>484</v>
      </c>
      <c r="B442">
        <v>498</v>
      </c>
      <c r="C442" s="1" t="s">
        <v>4004</v>
      </c>
      <c r="D442">
        <v>5.0999999999999996</v>
      </c>
      <c r="E442">
        <v>0</v>
      </c>
      <c r="F442">
        <v>1.2</v>
      </c>
      <c r="G442">
        <v>568</v>
      </c>
      <c r="H442" s="1" t="s">
        <v>4076</v>
      </c>
      <c r="I442">
        <v>1.4</v>
      </c>
      <c r="J442">
        <v>7.4</v>
      </c>
      <c r="K442">
        <v>70</v>
      </c>
      <c r="L442">
        <v>609.39</v>
      </c>
      <c r="M442">
        <v>0</v>
      </c>
      <c r="N442">
        <v>0</v>
      </c>
      <c r="O442">
        <v>0</v>
      </c>
      <c r="P442">
        <v>10.81</v>
      </c>
      <c r="Q442">
        <v>0</v>
      </c>
      <c r="R442" s="1" t="s">
        <v>4639</v>
      </c>
      <c r="S442" s="1" t="s">
        <v>8156</v>
      </c>
      <c r="T442">
        <v>0.69</v>
      </c>
      <c r="U442" s="1"/>
      <c r="V442">
        <v>3461.003072</v>
      </c>
      <c r="W442">
        <v>192421.34937499999</v>
      </c>
      <c r="X442">
        <v>20.263829000000001</v>
      </c>
      <c r="Y442">
        <v>3.4199069999999998</v>
      </c>
      <c r="Z442">
        <v>79.431050999999997</v>
      </c>
      <c r="AA442">
        <v>82.714039999999997</v>
      </c>
      <c r="AB442">
        <v>0</v>
      </c>
    </row>
    <row r="443" spans="1:28" x14ac:dyDescent="0.25">
      <c r="A443" s="1" t="s">
        <v>487</v>
      </c>
      <c r="B443">
        <v>315</v>
      </c>
      <c r="C443" s="1" t="s">
        <v>4004</v>
      </c>
      <c r="D443">
        <v>5.0999999999999996</v>
      </c>
      <c r="E443">
        <v>0</v>
      </c>
      <c r="F443">
        <v>1.37</v>
      </c>
      <c r="G443">
        <v>573</v>
      </c>
      <c r="H443" s="1" t="s">
        <v>4090</v>
      </c>
      <c r="I443">
        <v>24.41</v>
      </c>
      <c r="J443">
        <v>7.33</v>
      </c>
      <c r="K443">
        <v>258</v>
      </c>
      <c r="L443">
        <v>1286.42</v>
      </c>
      <c r="M443">
        <v>36</v>
      </c>
      <c r="N443">
        <v>7</v>
      </c>
      <c r="O443">
        <v>0</v>
      </c>
      <c r="P443">
        <v>104.22</v>
      </c>
      <c r="Q443">
        <v>0</v>
      </c>
      <c r="R443" s="1" t="s">
        <v>4642</v>
      </c>
      <c r="S443" s="1" t="s">
        <v>8156</v>
      </c>
      <c r="T443">
        <v>0.62</v>
      </c>
      <c r="U443" s="1"/>
      <c r="V443">
        <v>12101.844026000001</v>
      </c>
      <c r="W443">
        <v>472236.59808600001</v>
      </c>
      <c r="X443">
        <v>66.116963999999996</v>
      </c>
      <c r="Y443">
        <v>8.8803850000000004</v>
      </c>
      <c r="Z443">
        <v>199.835703</v>
      </c>
      <c r="AA443">
        <v>202.99729099999999</v>
      </c>
      <c r="AB443">
        <v>0</v>
      </c>
    </row>
    <row r="444" spans="1:28" x14ac:dyDescent="0.25">
      <c r="A444" s="1" t="s">
        <v>490</v>
      </c>
      <c r="B444">
        <v>497</v>
      </c>
      <c r="C444" s="1" t="s">
        <v>4004</v>
      </c>
      <c r="D444">
        <v>5.0999999999999996</v>
      </c>
      <c r="E444">
        <v>0</v>
      </c>
      <c r="F444">
        <v>0.42</v>
      </c>
      <c r="G444">
        <v>575</v>
      </c>
      <c r="H444" s="1" t="s">
        <v>4073</v>
      </c>
      <c r="I444">
        <v>40.79</v>
      </c>
      <c r="J444">
        <v>11.26</v>
      </c>
      <c r="K444">
        <v>78</v>
      </c>
      <c r="L444">
        <v>475.89</v>
      </c>
      <c r="M444">
        <v>12</v>
      </c>
      <c r="N444">
        <v>3</v>
      </c>
      <c r="O444">
        <v>0</v>
      </c>
      <c r="P444">
        <v>35.200000000000003</v>
      </c>
      <c r="Q444">
        <v>0</v>
      </c>
      <c r="R444" s="1" t="s">
        <v>4645</v>
      </c>
      <c r="S444" s="1" t="s">
        <v>8156</v>
      </c>
      <c r="T444">
        <v>0.81</v>
      </c>
      <c r="U444" s="1"/>
      <c r="V444">
        <v>4299.8648739999999</v>
      </c>
      <c r="W444">
        <v>194860.90829200001</v>
      </c>
      <c r="X444">
        <v>24.183005000000001</v>
      </c>
      <c r="Y444">
        <v>3.8467349999999998</v>
      </c>
      <c r="Z444">
        <v>83.402338</v>
      </c>
      <c r="AA444">
        <v>83.762749999999997</v>
      </c>
      <c r="AB444">
        <v>0</v>
      </c>
    </row>
    <row r="445" spans="1:28" x14ac:dyDescent="0.25">
      <c r="A445" s="1" t="s">
        <v>491</v>
      </c>
      <c r="B445">
        <v>99</v>
      </c>
      <c r="C445" s="1" t="s">
        <v>4061</v>
      </c>
      <c r="D445">
        <v>5.0999999999999996</v>
      </c>
      <c r="E445">
        <v>0</v>
      </c>
      <c r="F445">
        <v>0.43</v>
      </c>
      <c r="G445">
        <v>576</v>
      </c>
      <c r="H445" s="1" t="s">
        <v>4161</v>
      </c>
      <c r="I445">
        <v>168.74</v>
      </c>
      <c r="J445">
        <v>13.41</v>
      </c>
      <c r="K445">
        <v>477</v>
      </c>
      <c r="L445">
        <v>2615.73</v>
      </c>
      <c r="M445">
        <v>157</v>
      </c>
      <c r="N445">
        <v>9</v>
      </c>
      <c r="O445">
        <v>0</v>
      </c>
      <c r="P445">
        <v>287.29000000000002</v>
      </c>
      <c r="Q445">
        <v>0</v>
      </c>
      <c r="R445" s="1" t="s">
        <v>4646</v>
      </c>
      <c r="S445" s="1" t="s">
        <v>8156</v>
      </c>
      <c r="T445">
        <v>1</v>
      </c>
      <c r="U445" s="1"/>
      <c r="V445">
        <v>38493.213321000003</v>
      </c>
      <c r="W445">
        <v>1222937.319812</v>
      </c>
      <c r="X445">
        <v>204.24079399999999</v>
      </c>
      <c r="Y445">
        <v>26.044236999999999</v>
      </c>
      <c r="Z445">
        <v>531.72375499999998</v>
      </c>
      <c r="AA445">
        <v>525.69818899999996</v>
      </c>
      <c r="AB445">
        <v>0</v>
      </c>
    </row>
    <row r="446" spans="1:28" x14ac:dyDescent="0.25">
      <c r="A446" s="1" t="s">
        <v>495</v>
      </c>
      <c r="B446">
        <v>357</v>
      </c>
      <c r="C446" s="1" t="s">
        <v>4024</v>
      </c>
      <c r="D446">
        <v>5.0999999999999996</v>
      </c>
      <c r="E446">
        <v>0</v>
      </c>
      <c r="F446">
        <v>0.11</v>
      </c>
      <c r="G446">
        <v>581</v>
      </c>
      <c r="H446" s="1" t="s">
        <v>4112</v>
      </c>
      <c r="I446">
        <v>110.84</v>
      </c>
      <c r="J446">
        <v>10.9</v>
      </c>
      <c r="K446">
        <v>224</v>
      </c>
      <c r="L446">
        <v>1744.16</v>
      </c>
      <c r="M446">
        <v>40</v>
      </c>
      <c r="N446">
        <v>1</v>
      </c>
      <c r="O446">
        <v>0</v>
      </c>
      <c r="P446">
        <v>93.7</v>
      </c>
      <c r="Q446">
        <v>0</v>
      </c>
      <c r="R446" s="1" t="s">
        <v>4650</v>
      </c>
      <c r="S446" s="1" t="s">
        <v>8156</v>
      </c>
      <c r="T446">
        <v>0.94</v>
      </c>
      <c r="U446" s="1"/>
      <c r="V446">
        <v>16423.257711999999</v>
      </c>
      <c r="W446">
        <v>687933.583919</v>
      </c>
      <c r="X446">
        <v>91.113409000000004</v>
      </c>
      <c r="Y446">
        <v>14.160997</v>
      </c>
      <c r="Z446">
        <v>295.30992700000002</v>
      </c>
      <c r="AA446">
        <v>295.715036</v>
      </c>
      <c r="AB446">
        <v>0</v>
      </c>
    </row>
    <row r="447" spans="1:28" x14ac:dyDescent="0.25">
      <c r="A447" s="1" t="s">
        <v>497</v>
      </c>
      <c r="B447">
        <v>511</v>
      </c>
      <c r="C447" s="1" t="s">
        <v>4004</v>
      </c>
      <c r="D447">
        <v>5.0999999999999996</v>
      </c>
      <c r="E447">
        <v>0</v>
      </c>
      <c r="F447">
        <v>0.4</v>
      </c>
      <c r="G447">
        <v>581</v>
      </c>
      <c r="H447" s="1" t="s">
        <v>4076</v>
      </c>
      <c r="I447">
        <v>1.4</v>
      </c>
      <c r="J447">
        <v>10</v>
      </c>
      <c r="K447">
        <v>70</v>
      </c>
      <c r="L447">
        <v>609.39</v>
      </c>
      <c r="M447">
        <v>1</v>
      </c>
      <c r="N447">
        <v>1</v>
      </c>
      <c r="O447">
        <v>0</v>
      </c>
      <c r="P447">
        <v>13.92</v>
      </c>
      <c r="Q447">
        <v>0</v>
      </c>
      <c r="R447" s="1" t="s">
        <v>4652</v>
      </c>
      <c r="S447" s="1" t="s">
        <v>8156</v>
      </c>
      <c r="T447">
        <v>0.73</v>
      </c>
      <c r="U447" s="1"/>
      <c r="V447">
        <v>3857.0948250000001</v>
      </c>
      <c r="W447">
        <v>213904.60966700001</v>
      </c>
      <c r="X447">
        <v>22.610189999999999</v>
      </c>
      <c r="Y447">
        <v>4.0085730000000002</v>
      </c>
      <c r="Z447">
        <v>89.617880999999997</v>
      </c>
      <c r="AA447">
        <v>91.948505999999995</v>
      </c>
      <c r="AB447">
        <v>0</v>
      </c>
    </row>
    <row r="448" spans="1:28" x14ac:dyDescent="0.25">
      <c r="A448" s="1" t="s">
        <v>501</v>
      </c>
      <c r="B448">
        <v>365</v>
      </c>
      <c r="C448" s="1" t="s">
        <v>4016</v>
      </c>
      <c r="D448">
        <v>5.0999999999999996</v>
      </c>
      <c r="E448">
        <v>0</v>
      </c>
      <c r="F448">
        <v>0.1</v>
      </c>
      <c r="G448">
        <v>587</v>
      </c>
      <c r="H448" s="1" t="s">
        <v>4092</v>
      </c>
      <c r="I448">
        <v>182.21</v>
      </c>
      <c r="J448">
        <v>6.3</v>
      </c>
      <c r="K448">
        <v>222</v>
      </c>
      <c r="L448">
        <v>905.52</v>
      </c>
      <c r="M448">
        <v>97</v>
      </c>
      <c r="N448">
        <v>4</v>
      </c>
      <c r="O448">
        <v>0</v>
      </c>
      <c r="P448">
        <v>126.36</v>
      </c>
      <c r="Q448">
        <v>0</v>
      </c>
      <c r="R448" s="1" t="s">
        <v>4656</v>
      </c>
      <c r="S448" s="1" t="s">
        <v>8156</v>
      </c>
      <c r="T448">
        <v>0.68</v>
      </c>
      <c r="U448" s="1"/>
      <c r="V448">
        <v>18820.200857</v>
      </c>
      <c r="W448">
        <v>477458.52388699999</v>
      </c>
      <c r="X448">
        <v>96.847166999999999</v>
      </c>
      <c r="Y448">
        <v>9.9974109999999996</v>
      </c>
      <c r="Z448">
        <v>207.219819</v>
      </c>
      <c r="AA448">
        <v>205.24623099999999</v>
      </c>
      <c r="AB448">
        <v>0</v>
      </c>
    </row>
    <row r="449" spans="1:28" x14ac:dyDescent="0.25">
      <c r="A449" s="1" t="s">
        <v>503</v>
      </c>
      <c r="B449">
        <v>230</v>
      </c>
      <c r="C449" s="1" t="s">
        <v>4023</v>
      </c>
      <c r="D449">
        <v>5.0999999999999996</v>
      </c>
      <c r="E449">
        <v>0</v>
      </c>
      <c r="F449">
        <v>0</v>
      </c>
      <c r="G449">
        <v>589</v>
      </c>
      <c r="H449" s="1" t="s">
        <v>4099</v>
      </c>
      <c r="I449">
        <v>147.79</v>
      </c>
      <c r="J449">
        <v>4.18</v>
      </c>
      <c r="K449">
        <v>359</v>
      </c>
      <c r="L449">
        <v>1435.85</v>
      </c>
      <c r="M449">
        <v>42</v>
      </c>
      <c r="N449">
        <v>4</v>
      </c>
      <c r="O449">
        <v>0</v>
      </c>
      <c r="P449">
        <v>119.91</v>
      </c>
      <c r="Q449">
        <v>0</v>
      </c>
      <c r="R449" s="1" t="s">
        <v>4658</v>
      </c>
      <c r="S449" s="1" t="s">
        <v>8156</v>
      </c>
      <c r="T449">
        <v>0.44</v>
      </c>
      <c r="U449" s="1"/>
      <c r="V449">
        <v>20950.747261</v>
      </c>
      <c r="W449">
        <v>605957.46140999999</v>
      </c>
      <c r="X449">
        <v>109.39462899999999</v>
      </c>
      <c r="Y449">
        <v>11.599588000000001</v>
      </c>
      <c r="Z449">
        <v>258.233654</v>
      </c>
      <c r="AA449">
        <v>260.48329000000001</v>
      </c>
      <c r="AB449">
        <v>0</v>
      </c>
    </row>
    <row r="450" spans="1:28" x14ac:dyDescent="0.25">
      <c r="A450" s="1" t="s">
        <v>506</v>
      </c>
      <c r="B450">
        <v>345</v>
      </c>
      <c r="C450" s="1" t="s">
        <v>4030</v>
      </c>
      <c r="D450">
        <v>5.0999999999999996</v>
      </c>
      <c r="E450">
        <v>0</v>
      </c>
      <c r="F450">
        <v>0</v>
      </c>
      <c r="G450">
        <v>590</v>
      </c>
      <c r="H450" s="1" t="s">
        <v>4139</v>
      </c>
      <c r="I450">
        <v>77.290000000000006</v>
      </c>
      <c r="J450">
        <v>15.09</v>
      </c>
      <c r="K450">
        <v>245</v>
      </c>
      <c r="L450">
        <v>2007.2</v>
      </c>
      <c r="M450">
        <v>55</v>
      </c>
      <c r="N450">
        <v>4</v>
      </c>
      <c r="O450">
        <v>0</v>
      </c>
      <c r="P450">
        <v>126.07</v>
      </c>
      <c r="Q450">
        <v>0</v>
      </c>
      <c r="R450" s="1" t="s">
        <v>4661</v>
      </c>
      <c r="S450" s="1" t="s">
        <v>8156</v>
      </c>
      <c r="T450">
        <v>1.23</v>
      </c>
      <c r="U450" s="1"/>
      <c r="V450">
        <v>16607.092266</v>
      </c>
      <c r="W450">
        <v>725373.05135099997</v>
      </c>
      <c r="X450">
        <v>92.780057999999997</v>
      </c>
      <c r="Y450">
        <v>14.684775</v>
      </c>
      <c r="Z450">
        <v>307.76739300000003</v>
      </c>
      <c r="AA450">
        <v>311.80872799999997</v>
      </c>
      <c r="AB450">
        <v>0</v>
      </c>
    </row>
    <row r="451" spans="1:28" x14ac:dyDescent="0.25">
      <c r="A451" s="1" t="s">
        <v>507</v>
      </c>
      <c r="B451">
        <v>488</v>
      </c>
      <c r="C451" s="1" t="s">
        <v>4001</v>
      </c>
      <c r="D451">
        <v>0.2</v>
      </c>
      <c r="E451">
        <v>0</v>
      </c>
      <c r="F451">
        <v>0.94</v>
      </c>
      <c r="G451">
        <v>590</v>
      </c>
      <c r="H451" s="1" t="s">
        <v>4148</v>
      </c>
      <c r="I451">
        <v>108.49</v>
      </c>
      <c r="J451">
        <v>7.92</v>
      </c>
      <c r="K451">
        <v>102</v>
      </c>
      <c r="L451">
        <v>419.77</v>
      </c>
      <c r="M451">
        <v>36</v>
      </c>
      <c r="N451">
        <v>1</v>
      </c>
      <c r="O451">
        <v>0</v>
      </c>
      <c r="P451">
        <v>54.75</v>
      </c>
      <c r="Q451">
        <v>0</v>
      </c>
      <c r="R451" s="1" t="s">
        <v>4662</v>
      </c>
      <c r="S451" s="1" t="s">
        <v>8156</v>
      </c>
      <c r="T451">
        <v>0.59</v>
      </c>
      <c r="U451" s="1"/>
      <c r="V451">
        <v>8433.5809339999996</v>
      </c>
      <c r="W451">
        <v>236927.10375000001</v>
      </c>
      <c r="X451">
        <v>43.958862000000003</v>
      </c>
      <c r="Y451">
        <v>4.9546429999999999</v>
      </c>
      <c r="Z451">
        <v>102.95492</v>
      </c>
      <c r="AA451">
        <v>101.847635</v>
      </c>
      <c r="AB451">
        <v>0</v>
      </c>
    </row>
    <row r="452" spans="1:28" x14ac:dyDescent="0.25">
      <c r="A452" s="1" t="s">
        <v>509</v>
      </c>
      <c r="B452">
        <v>225</v>
      </c>
      <c r="C452" s="1" t="s">
        <v>4036</v>
      </c>
      <c r="D452">
        <v>5.0999999999999996</v>
      </c>
      <c r="E452">
        <v>0</v>
      </c>
      <c r="F452">
        <v>0</v>
      </c>
      <c r="G452">
        <v>592</v>
      </c>
      <c r="H452" s="1" t="s">
        <v>4120</v>
      </c>
      <c r="I452">
        <v>34.18</v>
      </c>
      <c r="J452">
        <v>14.33</v>
      </c>
      <c r="K452">
        <v>367</v>
      </c>
      <c r="L452">
        <v>2058.39</v>
      </c>
      <c r="M452">
        <v>122</v>
      </c>
      <c r="N452">
        <v>7</v>
      </c>
      <c r="O452">
        <v>0</v>
      </c>
      <c r="P452">
        <v>238.83</v>
      </c>
      <c r="Q452">
        <v>0</v>
      </c>
      <c r="R452" s="1" t="s">
        <v>4664</v>
      </c>
      <c r="S452" s="1" t="s">
        <v>8156</v>
      </c>
      <c r="T452">
        <v>1.17</v>
      </c>
      <c r="U452" s="1"/>
      <c r="V452">
        <v>29486.830636999999</v>
      </c>
      <c r="W452">
        <v>1090484.9846020001</v>
      </c>
      <c r="X452">
        <v>160.281779</v>
      </c>
      <c r="Y452">
        <v>23.431063000000002</v>
      </c>
      <c r="Z452">
        <v>475.76341500000001</v>
      </c>
      <c r="AA452">
        <v>468.75705399999998</v>
      </c>
      <c r="AB452">
        <v>0</v>
      </c>
    </row>
    <row r="453" spans="1:28" x14ac:dyDescent="0.25">
      <c r="A453" s="1" t="s">
        <v>511</v>
      </c>
      <c r="B453">
        <v>432</v>
      </c>
      <c r="C453" s="1" t="s">
        <v>4016</v>
      </c>
      <c r="D453">
        <v>5.0999999999999996</v>
      </c>
      <c r="E453">
        <v>0</v>
      </c>
      <c r="F453">
        <v>0.75</v>
      </c>
      <c r="G453">
        <v>593</v>
      </c>
      <c r="H453" s="1" t="s">
        <v>4089</v>
      </c>
      <c r="I453">
        <v>182.21</v>
      </c>
      <c r="J453">
        <v>12.12</v>
      </c>
      <c r="K453">
        <v>161</v>
      </c>
      <c r="L453">
        <v>905.52</v>
      </c>
      <c r="M453">
        <v>57</v>
      </c>
      <c r="N453">
        <v>4</v>
      </c>
      <c r="O453">
        <v>0</v>
      </c>
      <c r="P453">
        <v>98.74</v>
      </c>
      <c r="Q453">
        <v>0</v>
      </c>
      <c r="R453" s="1" t="s">
        <v>4666</v>
      </c>
      <c r="S453" s="1" t="s">
        <v>8156</v>
      </c>
      <c r="T453">
        <v>1.06</v>
      </c>
      <c r="U453" s="1"/>
      <c r="V453">
        <v>12591.48091</v>
      </c>
      <c r="W453">
        <v>443675.70663199999</v>
      </c>
      <c r="X453">
        <v>67.815372999999994</v>
      </c>
      <c r="Y453">
        <v>9.0383449999999996</v>
      </c>
      <c r="Z453">
        <v>189.51045199999999</v>
      </c>
      <c r="AA453">
        <v>190.72027299999999</v>
      </c>
      <c r="AB453">
        <v>0</v>
      </c>
    </row>
    <row r="454" spans="1:28" x14ac:dyDescent="0.25">
      <c r="A454" s="1" t="s">
        <v>513</v>
      </c>
      <c r="B454">
        <v>345</v>
      </c>
      <c r="C454" s="1" t="s">
        <v>4053</v>
      </c>
      <c r="D454">
        <v>5.0999999999999996</v>
      </c>
      <c r="E454">
        <v>0</v>
      </c>
      <c r="F454">
        <v>0</v>
      </c>
      <c r="G454">
        <v>596</v>
      </c>
      <c r="H454" s="1" t="s">
        <v>4094</v>
      </c>
      <c r="I454">
        <v>120.04</v>
      </c>
      <c r="J454">
        <v>17.13</v>
      </c>
      <c r="K454">
        <v>251</v>
      </c>
      <c r="L454">
        <v>950.5</v>
      </c>
      <c r="M454">
        <v>162</v>
      </c>
      <c r="N454">
        <v>4</v>
      </c>
      <c r="O454">
        <v>0</v>
      </c>
      <c r="P454">
        <v>198</v>
      </c>
      <c r="Q454">
        <v>0</v>
      </c>
      <c r="R454" s="1" t="s">
        <v>4668</v>
      </c>
      <c r="S454" s="1" t="s">
        <v>8156</v>
      </c>
      <c r="T454">
        <v>1.32</v>
      </c>
      <c r="U454" s="1"/>
      <c r="V454">
        <v>29892.102595</v>
      </c>
      <c r="W454">
        <v>793592.01109499997</v>
      </c>
      <c r="X454">
        <v>154.924331</v>
      </c>
      <c r="Y454">
        <v>18.200393999999999</v>
      </c>
      <c r="Z454">
        <v>352.16112700000002</v>
      </c>
      <c r="AA454">
        <v>341.13991700000003</v>
      </c>
      <c r="AB454">
        <v>0</v>
      </c>
    </row>
    <row r="455" spans="1:28" x14ac:dyDescent="0.25">
      <c r="A455" s="1" t="s">
        <v>514</v>
      </c>
      <c r="B455">
        <v>498</v>
      </c>
      <c r="C455" s="1" t="s">
        <v>4016</v>
      </c>
      <c r="D455">
        <v>5.0999999999999996</v>
      </c>
      <c r="E455">
        <v>0</v>
      </c>
      <c r="F455">
        <v>0.41</v>
      </c>
      <c r="G455">
        <v>596</v>
      </c>
      <c r="H455" s="1" t="s">
        <v>4089</v>
      </c>
      <c r="I455">
        <v>182.21</v>
      </c>
      <c r="J455">
        <v>13.58</v>
      </c>
      <c r="K455">
        <v>98</v>
      </c>
      <c r="L455">
        <v>905.52</v>
      </c>
      <c r="M455">
        <v>3</v>
      </c>
      <c r="N455">
        <v>1</v>
      </c>
      <c r="O455">
        <v>0</v>
      </c>
      <c r="P455">
        <v>40.700000000000003</v>
      </c>
      <c r="Q455">
        <v>0</v>
      </c>
      <c r="R455" s="1" t="s">
        <v>4669</v>
      </c>
      <c r="S455" s="1" t="s">
        <v>8156</v>
      </c>
      <c r="T455">
        <v>1.1499999999999999</v>
      </c>
      <c r="U455" s="1"/>
      <c r="V455">
        <v>5574.8574689999996</v>
      </c>
      <c r="W455">
        <v>305035.38410000002</v>
      </c>
      <c r="X455">
        <v>32.65222</v>
      </c>
      <c r="Y455">
        <v>6.0771889999999997</v>
      </c>
      <c r="Z455">
        <v>128.96521300000001</v>
      </c>
      <c r="AA455">
        <v>131.121386</v>
      </c>
      <c r="AB455">
        <v>0</v>
      </c>
    </row>
    <row r="456" spans="1:28" x14ac:dyDescent="0.25">
      <c r="A456" s="1" t="s">
        <v>517</v>
      </c>
      <c r="B456">
        <v>465</v>
      </c>
      <c r="C456" s="1" t="s">
        <v>4016</v>
      </c>
      <c r="D456">
        <v>5.0999999999999996</v>
      </c>
      <c r="E456">
        <v>0</v>
      </c>
      <c r="F456">
        <v>0.57999999999999996</v>
      </c>
      <c r="G456">
        <v>599</v>
      </c>
      <c r="H456" s="1" t="s">
        <v>4092</v>
      </c>
      <c r="I456">
        <v>182.21</v>
      </c>
      <c r="J456">
        <v>11.42</v>
      </c>
      <c r="K456">
        <v>134</v>
      </c>
      <c r="L456">
        <v>905.52</v>
      </c>
      <c r="M456">
        <v>15</v>
      </c>
      <c r="N456">
        <v>3</v>
      </c>
      <c r="O456">
        <v>0</v>
      </c>
      <c r="P456">
        <v>58.6</v>
      </c>
      <c r="Q456">
        <v>0</v>
      </c>
      <c r="R456" s="1" t="s">
        <v>4672</v>
      </c>
      <c r="S456" s="1" t="s">
        <v>8156</v>
      </c>
      <c r="T456">
        <v>0.87</v>
      </c>
      <c r="U456" s="1"/>
      <c r="V456">
        <v>6187.0809010000003</v>
      </c>
      <c r="W456">
        <v>306568.63806000003</v>
      </c>
      <c r="X456">
        <v>35.398240000000001</v>
      </c>
      <c r="Y456">
        <v>5.8087869999999997</v>
      </c>
      <c r="Z456">
        <v>128.85207199999999</v>
      </c>
      <c r="AA456">
        <v>131.78130300000001</v>
      </c>
      <c r="AB456">
        <v>0</v>
      </c>
    </row>
    <row r="457" spans="1:28" x14ac:dyDescent="0.25">
      <c r="A457" s="1" t="s">
        <v>520</v>
      </c>
      <c r="B457">
        <v>238</v>
      </c>
      <c r="C457" s="1" t="s">
        <v>4048</v>
      </c>
      <c r="D457">
        <v>5.0999999999999996</v>
      </c>
      <c r="E457">
        <v>0</v>
      </c>
      <c r="F457">
        <v>7.0000000000000007E-2</v>
      </c>
      <c r="G457">
        <v>602</v>
      </c>
      <c r="H457" s="1" t="s">
        <v>4096</v>
      </c>
      <c r="I457">
        <v>121.36</v>
      </c>
      <c r="J457">
        <v>11.73</v>
      </c>
      <c r="K457">
        <v>364</v>
      </c>
      <c r="L457">
        <v>2440.69</v>
      </c>
      <c r="M457">
        <v>85</v>
      </c>
      <c r="N457">
        <v>4</v>
      </c>
      <c r="O457">
        <v>0</v>
      </c>
      <c r="P457">
        <v>161.88999999999999</v>
      </c>
      <c r="Q457">
        <v>0</v>
      </c>
      <c r="R457" s="1" t="s">
        <v>4675</v>
      </c>
      <c r="S457" s="1" t="s">
        <v>8156</v>
      </c>
      <c r="T457">
        <v>0.88</v>
      </c>
      <c r="U457" s="1"/>
      <c r="V457">
        <v>25076.133246000001</v>
      </c>
      <c r="W457">
        <v>927925.99657199997</v>
      </c>
      <c r="X457">
        <v>136.02872199999999</v>
      </c>
      <c r="Y457">
        <v>18.429137000000001</v>
      </c>
      <c r="Z457">
        <v>395.117953</v>
      </c>
      <c r="AA457">
        <v>398.88156199999997</v>
      </c>
      <c r="AB457">
        <v>0</v>
      </c>
    </row>
    <row r="458" spans="1:28" x14ac:dyDescent="0.25">
      <c r="A458" s="1" t="s">
        <v>522</v>
      </c>
      <c r="B458">
        <v>329</v>
      </c>
      <c r="C458" s="1" t="s">
        <v>4004</v>
      </c>
      <c r="D458">
        <v>5.0999999999999996</v>
      </c>
      <c r="E458">
        <v>0</v>
      </c>
      <c r="F458">
        <v>0.43</v>
      </c>
      <c r="G458">
        <v>607</v>
      </c>
      <c r="H458" s="1" t="s">
        <v>4096</v>
      </c>
      <c r="I458">
        <v>121.36</v>
      </c>
      <c r="J458">
        <v>10.15</v>
      </c>
      <c r="K458">
        <v>278</v>
      </c>
      <c r="L458">
        <v>1417.41</v>
      </c>
      <c r="M458">
        <v>68</v>
      </c>
      <c r="N458">
        <v>6</v>
      </c>
      <c r="O458">
        <v>0</v>
      </c>
      <c r="P458">
        <v>140.57</v>
      </c>
      <c r="Q458">
        <v>0</v>
      </c>
      <c r="R458" s="1" t="s">
        <v>4677</v>
      </c>
      <c r="S458" s="1" t="s">
        <v>8156</v>
      </c>
      <c r="T458">
        <v>0.75</v>
      </c>
      <c r="U458" s="1"/>
      <c r="V458">
        <v>18905.903889000001</v>
      </c>
      <c r="W458">
        <v>641355.91376799997</v>
      </c>
      <c r="X458">
        <v>101.15364099999999</v>
      </c>
      <c r="Y458">
        <v>12.930118999999999</v>
      </c>
      <c r="Z458">
        <v>275.77337399999999</v>
      </c>
      <c r="AA458">
        <v>275.69643200000002</v>
      </c>
      <c r="AB458">
        <v>0</v>
      </c>
    </row>
    <row r="459" spans="1:28" x14ac:dyDescent="0.25">
      <c r="A459" s="1" t="s">
        <v>524</v>
      </c>
      <c r="B459">
        <v>364</v>
      </c>
      <c r="C459" s="1" t="s">
        <v>4004</v>
      </c>
      <c r="D459">
        <v>5.0999999999999996</v>
      </c>
      <c r="E459">
        <v>0</v>
      </c>
      <c r="F459">
        <v>0.84</v>
      </c>
      <c r="G459">
        <v>610</v>
      </c>
      <c r="H459" s="1" t="s">
        <v>4108</v>
      </c>
      <c r="I459">
        <v>122.01</v>
      </c>
      <c r="J459">
        <v>13.79</v>
      </c>
      <c r="K459">
        <v>246</v>
      </c>
      <c r="L459">
        <v>1425.91</v>
      </c>
      <c r="M459">
        <v>83</v>
      </c>
      <c r="N459">
        <v>5</v>
      </c>
      <c r="O459">
        <v>0</v>
      </c>
      <c r="P459">
        <v>150.88</v>
      </c>
      <c r="Q459">
        <v>0</v>
      </c>
      <c r="R459" s="1" t="s">
        <v>4679</v>
      </c>
      <c r="S459" s="1" t="s">
        <v>8156</v>
      </c>
      <c r="T459">
        <v>1.1000000000000001</v>
      </c>
      <c r="U459" s="1"/>
      <c r="V459">
        <v>20018.874811999998</v>
      </c>
      <c r="W459">
        <v>694128.15419899998</v>
      </c>
      <c r="X459">
        <v>107.64339200000001</v>
      </c>
      <c r="Y459">
        <v>14.72644</v>
      </c>
      <c r="Z459">
        <v>301.30642999999998</v>
      </c>
      <c r="AA459">
        <v>298.38006799999999</v>
      </c>
      <c r="AB459">
        <v>0</v>
      </c>
    </row>
    <row r="460" spans="1:28" x14ac:dyDescent="0.25">
      <c r="A460" s="1" t="s">
        <v>525</v>
      </c>
      <c r="B460">
        <v>526</v>
      </c>
      <c r="C460" s="1" t="s">
        <v>4004</v>
      </c>
      <c r="D460">
        <v>5.0999999999999996</v>
      </c>
      <c r="E460">
        <v>0</v>
      </c>
      <c r="F460">
        <v>1.6</v>
      </c>
      <c r="G460">
        <v>610</v>
      </c>
      <c r="H460" s="1" t="s">
        <v>4076</v>
      </c>
      <c r="I460">
        <v>1.4</v>
      </c>
      <c r="J460">
        <v>15.83</v>
      </c>
      <c r="K460">
        <v>84</v>
      </c>
      <c r="L460">
        <v>609.39</v>
      </c>
      <c r="M460">
        <v>0</v>
      </c>
      <c r="N460">
        <v>0</v>
      </c>
      <c r="O460">
        <v>0</v>
      </c>
      <c r="P460">
        <v>48.26</v>
      </c>
      <c r="Q460">
        <v>0</v>
      </c>
      <c r="R460" s="1" t="s">
        <v>4680</v>
      </c>
      <c r="S460" s="1" t="s">
        <v>8156</v>
      </c>
      <c r="T460">
        <v>1.24</v>
      </c>
      <c r="U460" s="1"/>
      <c r="V460">
        <v>5449.0975529999996</v>
      </c>
      <c r="W460">
        <v>233875.464466</v>
      </c>
      <c r="X460">
        <v>30.30958</v>
      </c>
      <c r="Y460">
        <v>4.6374430000000002</v>
      </c>
      <c r="Z460">
        <v>99.459598</v>
      </c>
      <c r="AA460">
        <v>100.533805</v>
      </c>
      <c r="AB460">
        <v>0</v>
      </c>
    </row>
    <row r="461" spans="1:28" x14ac:dyDescent="0.25">
      <c r="A461" s="1" t="s">
        <v>526</v>
      </c>
      <c r="B461">
        <v>307</v>
      </c>
      <c r="C461" s="1" t="s">
        <v>4043</v>
      </c>
      <c r="D461">
        <v>5.0999999999999996</v>
      </c>
      <c r="E461">
        <v>0</v>
      </c>
      <c r="F461">
        <v>0.34</v>
      </c>
      <c r="G461">
        <v>611</v>
      </c>
      <c r="H461" s="1" t="s">
        <v>4129</v>
      </c>
      <c r="I461">
        <v>135.09</v>
      </c>
      <c r="J461">
        <v>18.399999999999999</v>
      </c>
      <c r="K461">
        <v>304</v>
      </c>
      <c r="L461">
        <v>2630.12</v>
      </c>
      <c r="M461">
        <v>41</v>
      </c>
      <c r="N461">
        <v>9</v>
      </c>
      <c r="O461">
        <v>0</v>
      </c>
      <c r="P461">
        <v>167.05</v>
      </c>
      <c r="Q461">
        <v>0</v>
      </c>
      <c r="R461" s="1" t="s">
        <v>4681</v>
      </c>
      <c r="S461" s="1" t="s">
        <v>8156</v>
      </c>
      <c r="T461">
        <v>1.4</v>
      </c>
      <c r="U461" s="1"/>
      <c r="V461">
        <v>19989.323687</v>
      </c>
      <c r="W461">
        <v>1035052.0270389999</v>
      </c>
      <c r="X461">
        <v>115.776122</v>
      </c>
      <c r="Y461">
        <v>21.756962000000001</v>
      </c>
      <c r="Z461">
        <v>445.651678</v>
      </c>
      <c r="AA461">
        <v>444.92274500000002</v>
      </c>
      <c r="AB461">
        <v>0</v>
      </c>
    </row>
    <row r="462" spans="1:28" x14ac:dyDescent="0.25">
      <c r="A462" s="1" t="s">
        <v>527</v>
      </c>
      <c r="B462">
        <v>518</v>
      </c>
      <c r="C462" s="1" t="s">
        <v>4003</v>
      </c>
      <c r="D462">
        <v>5.0999999999999996</v>
      </c>
      <c r="E462">
        <v>0</v>
      </c>
      <c r="F462">
        <v>0.5</v>
      </c>
      <c r="G462">
        <v>611</v>
      </c>
      <c r="H462" s="1" t="s">
        <v>4073</v>
      </c>
      <c r="I462">
        <v>40.79</v>
      </c>
      <c r="J462">
        <v>9.1300000000000008</v>
      </c>
      <c r="K462">
        <v>93</v>
      </c>
      <c r="L462">
        <v>606.14</v>
      </c>
      <c r="M462">
        <v>7</v>
      </c>
      <c r="N462">
        <v>3</v>
      </c>
      <c r="O462">
        <v>0</v>
      </c>
      <c r="P462">
        <v>35.61</v>
      </c>
      <c r="Q462">
        <v>0</v>
      </c>
      <c r="R462" s="1" t="s">
        <v>4682</v>
      </c>
      <c r="S462" s="1" t="s">
        <v>8156</v>
      </c>
      <c r="T462">
        <v>0.72</v>
      </c>
      <c r="U462" s="1"/>
      <c r="V462">
        <v>5578.4892680000003</v>
      </c>
      <c r="W462">
        <v>229440.35701800001</v>
      </c>
      <c r="X462">
        <v>30.778321999999999</v>
      </c>
      <c r="Y462">
        <v>4.3790290000000001</v>
      </c>
      <c r="Z462">
        <v>97.168850000000006</v>
      </c>
      <c r="AA462">
        <v>98.627720999999994</v>
      </c>
      <c r="AB462">
        <v>0</v>
      </c>
    </row>
    <row r="463" spans="1:28" x14ac:dyDescent="0.25">
      <c r="A463" s="1" t="s">
        <v>528</v>
      </c>
      <c r="B463">
        <v>230</v>
      </c>
      <c r="C463" s="1" t="s">
        <v>4043</v>
      </c>
      <c r="D463">
        <v>5.0999999999999996</v>
      </c>
      <c r="E463">
        <v>0</v>
      </c>
      <c r="F463">
        <v>0</v>
      </c>
      <c r="G463">
        <v>614</v>
      </c>
      <c r="H463" s="1" t="s">
        <v>4165</v>
      </c>
      <c r="I463">
        <v>135.09</v>
      </c>
      <c r="J463">
        <v>14.91</v>
      </c>
      <c r="K463">
        <v>384</v>
      </c>
      <c r="L463">
        <v>2630.12</v>
      </c>
      <c r="M463">
        <v>136</v>
      </c>
      <c r="N463">
        <v>6</v>
      </c>
      <c r="O463">
        <v>0</v>
      </c>
      <c r="P463">
        <v>212.35</v>
      </c>
      <c r="Q463">
        <v>0</v>
      </c>
      <c r="R463" s="1" t="s">
        <v>4683</v>
      </c>
      <c r="S463" s="1" t="s">
        <v>8156</v>
      </c>
      <c r="T463">
        <v>1.1100000000000001</v>
      </c>
      <c r="U463" s="1"/>
      <c r="V463">
        <v>31936.561017</v>
      </c>
      <c r="W463">
        <v>1123765.165968</v>
      </c>
      <c r="X463">
        <v>172.023312</v>
      </c>
      <c r="Y463">
        <v>23.561091000000001</v>
      </c>
      <c r="Z463">
        <v>483.61107500000003</v>
      </c>
      <c r="AA463">
        <v>483.06541299999998</v>
      </c>
      <c r="AB463">
        <v>0</v>
      </c>
    </row>
    <row r="464" spans="1:28" x14ac:dyDescent="0.25">
      <c r="A464" s="1" t="s">
        <v>529</v>
      </c>
      <c r="B464">
        <v>345</v>
      </c>
      <c r="C464" s="1" t="s">
        <v>4022</v>
      </c>
      <c r="D464">
        <v>5.0999999999999996</v>
      </c>
      <c r="E464">
        <v>0</v>
      </c>
      <c r="F464">
        <v>0</v>
      </c>
      <c r="G464">
        <v>615</v>
      </c>
      <c r="H464" s="1" t="s">
        <v>4098</v>
      </c>
      <c r="I464">
        <v>66.290000000000006</v>
      </c>
      <c r="J464">
        <v>12.4</v>
      </c>
      <c r="K464">
        <v>270</v>
      </c>
      <c r="L464">
        <v>1849.52</v>
      </c>
      <c r="M464">
        <v>97</v>
      </c>
      <c r="N464">
        <v>2</v>
      </c>
      <c r="O464">
        <v>0</v>
      </c>
      <c r="P464">
        <v>134.83000000000001</v>
      </c>
      <c r="Q464">
        <v>0</v>
      </c>
      <c r="R464" s="1" t="s">
        <v>4684</v>
      </c>
      <c r="S464" s="1" t="s">
        <v>8156</v>
      </c>
      <c r="T464">
        <v>0.97</v>
      </c>
      <c r="U464" s="1"/>
      <c r="V464">
        <v>23276.755552999999</v>
      </c>
      <c r="W464">
        <v>820743.584638</v>
      </c>
      <c r="X464">
        <v>125.443732</v>
      </c>
      <c r="Y464">
        <v>17.031359999999999</v>
      </c>
      <c r="Z464">
        <v>352.598097</v>
      </c>
      <c r="AA464">
        <v>352.80773900000003</v>
      </c>
      <c r="AB464">
        <v>0</v>
      </c>
    </row>
    <row r="465" spans="1:28" x14ac:dyDescent="0.25">
      <c r="A465" s="1" t="s">
        <v>532</v>
      </c>
      <c r="B465">
        <v>541</v>
      </c>
      <c r="C465" s="1" t="s">
        <v>4004</v>
      </c>
      <c r="D465">
        <v>5.0999999999999996</v>
      </c>
      <c r="E465">
        <v>0</v>
      </c>
      <c r="F465">
        <v>1</v>
      </c>
      <c r="G465">
        <v>617</v>
      </c>
      <c r="H465" s="1" t="s">
        <v>4074</v>
      </c>
      <c r="I465">
        <v>0.2</v>
      </c>
      <c r="J465">
        <v>12.76</v>
      </c>
      <c r="K465">
        <v>76</v>
      </c>
      <c r="L465">
        <v>420.4</v>
      </c>
      <c r="M465">
        <v>5</v>
      </c>
      <c r="N465">
        <v>2</v>
      </c>
      <c r="O465">
        <v>0</v>
      </c>
      <c r="P465">
        <v>42.71</v>
      </c>
      <c r="Q465">
        <v>0</v>
      </c>
      <c r="R465" s="1" t="s">
        <v>4687</v>
      </c>
      <c r="S465" s="1" t="s">
        <v>8156</v>
      </c>
      <c r="T465">
        <v>0.93</v>
      </c>
      <c r="U465" s="1"/>
      <c r="V465">
        <v>5119.1121629999998</v>
      </c>
      <c r="W465">
        <v>216084.609275</v>
      </c>
      <c r="X465">
        <v>28.414611000000001</v>
      </c>
      <c r="Y465">
        <v>4.3303029999999998</v>
      </c>
      <c r="Z465">
        <v>93.034086000000002</v>
      </c>
      <c r="AA465">
        <v>92.886140999999995</v>
      </c>
      <c r="AB465">
        <v>0</v>
      </c>
    </row>
    <row r="466" spans="1:28" x14ac:dyDescent="0.25">
      <c r="A466" s="1" t="s">
        <v>533</v>
      </c>
      <c r="B466">
        <v>238</v>
      </c>
      <c r="C466" s="1" t="s">
        <v>4024</v>
      </c>
      <c r="D466">
        <v>5.0999999999999996</v>
      </c>
      <c r="E466">
        <v>0</v>
      </c>
      <c r="F466">
        <v>7.0000000000000007E-2</v>
      </c>
      <c r="G466">
        <v>618</v>
      </c>
      <c r="H466" s="1" t="s">
        <v>4112</v>
      </c>
      <c r="I466">
        <v>110.84</v>
      </c>
      <c r="J466">
        <v>8.09</v>
      </c>
      <c r="K466">
        <v>380</v>
      </c>
      <c r="L466">
        <v>1744.16</v>
      </c>
      <c r="M466">
        <v>116</v>
      </c>
      <c r="N466">
        <v>5</v>
      </c>
      <c r="O466">
        <v>0</v>
      </c>
      <c r="P466">
        <v>198.1</v>
      </c>
      <c r="Q466">
        <v>0</v>
      </c>
      <c r="R466" s="1" t="s">
        <v>4688</v>
      </c>
      <c r="S466" s="1" t="s">
        <v>8156</v>
      </c>
      <c r="T466">
        <v>0.66</v>
      </c>
      <c r="U466" s="1"/>
      <c r="V466">
        <v>29096.970753000001</v>
      </c>
      <c r="W466">
        <v>838287.803571</v>
      </c>
      <c r="X466">
        <v>152.16833800000001</v>
      </c>
      <c r="Y466">
        <v>17.453074999999998</v>
      </c>
      <c r="Z466">
        <v>363.27801699999998</v>
      </c>
      <c r="AA466">
        <v>360.35353700000002</v>
      </c>
      <c r="AB466">
        <v>0</v>
      </c>
    </row>
    <row r="467" spans="1:28" x14ac:dyDescent="0.25">
      <c r="A467" s="1" t="s">
        <v>537</v>
      </c>
      <c r="B467">
        <v>539</v>
      </c>
      <c r="C467" s="1" t="s">
        <v>4004</v>
      </c>
      <c r="D467">
        <v>5.0999999999999996</v>
      </c>
      <c r="E467">
        <v>0</v>
      </c>
      <c r="F467">
        <v>0.8</v>
      </c>
      <c r="G467">
        <v>619</v>
      </c>
      <c r="H467" s="1" t="s">
        <v>4076</v>
      </c>
      <c r="I467">
        <v>1.4</v>
      </c>
      <c r="J467">
        <v>12.53</v>
      </c>
      <c r="K467">
        <v>80</v>
      </c>
      <c r="L467">
        <v>609.39</v>
      </c>
      <c r="M467">
        <v>1</v>
      </c>
      <c r="N467">
        <v>1</v>
      </c>
      <c r="O467">
        <v>0</v>
      </c>
      <c r="P467">
        <v>32.909999999999997</v>
      </c>
      <c r="Q467">
        <v>0</v>
      </c>
      <c r="R467" s="1" t="s">
        <v>4692</v>
      </c>
      <c r="S467" s="1" t="s">
        <v>8156</v>
      </c>
      <c r="T467">
        <v>0.91</v>
      </c>
      <c r="U467" s="1"/>
      <c r="V467">
        <v>4639.7257499999996</v>
      </c>
      <c r="W467">
        <v>223771.77791999999</v>
      </c>
      <c r="X467">
        <v>26.371770999999999</v>
      </c>
      <c r="Y467">
        <v>4.3318250000000003</v>
      </c>
      <c r="Z467">
        <v>94.592070000000007</v>
      </c>
      <c r="AA467">
        <v>96.190286</v>
      </c>
      <c r="AB467">
        <v>0</v>
      </c>
    </row>
    <row r="468" spans="1:28" x14ac:dyDescent="0.25">
      <c r="A468" s="1" t="s">
        <v>538</v>
      </c>
      <c r="B468">
        <v>230</v>
      </c>
      <c r="C468" s="1" t="s">
        <v>4034</v>
      </c>
      <c r="D468">
        <v>5.0999999999999996</v>
      </c>
      <c r="E468">
        <v>0</v>
      </c>
      <c r="F468">
        <v>0</v>
      </c>
      <c r="G468">
        <v>620</v>
      </c>
      <c r="H468" s="1" t="s">
        <v>4115</v>
      </c>
      <c r="I468">
        <v>82</v>
      </c>
      <c r="J468">
        <v>6.25</v>
      </c>
      <c r="K468">
        <v>390</v>
      </c>
      <c r="L468">
        <v>1808.36</v>
      </c>
      <c r="M468">
        <v>20</v>
      </c>
      <c r="N468">
        <v>3</v>
      </c>
      <c r="O468">
        <v>0</v>
      </c>
      <c r="P468">
        <v>110.37</v>
      </c>
      <c r="Q468">
        <v>0</v>
      </c>
      <c r="R468" s="1" t="s">
        <v>4693</v>
      </c>
      <c r="S468" s="1" t="s">
        <v>8156</v>
      </c>
      <c r="T468">
        <v>0.45</v>
      </c>
      <c r="U468" s="1"/>
      <c r="V468">
        <v>19875.159556999999</v>
      </c>
      <c r="W468">
        <v>658195.23944399995</v>
      </c>
      <c r="X468">
        <v>105.683415</v>
      </c>
      <c r="Y468">
        <v>12.056354000000001</v>
      </c>
      <c r="Z468">
        <v>277.20947999999999</v>
      </c>
      <c r="AA468">
        <v>282.93711500000001</v>
      </c>
      <c r="AB468">
        <v>0</v>
      </c>
    </row>
    <row r="469" spans="1:28" x14ac:dyDescent="0.25">
      <c r="A469" s="1" t="s">
        <v>539</v>
      </c>
      <c r="B469">
        <v>557</v>
      </c>
      <c r="C469" s="1" t="s">
        <v>4004</v>
      </c>
      <c r="D469">
        <v>5.0999999999999996</v>
      </c>
      <c r="E469">
        <v>0</v>
      </c>
      <c r="F469">
        <v>5</v>
      </c>
      <c r="G469">
        <v>620</v>
      </c>
      <c r="H469" s="1" t="s">
        <v>4076</v>
      </c>
      <c r="I469">
        <v>1.4</v>
      </c>
      <c r="J469">
        <v>15.26</v>
      </c>
      <c r="K469">
        <v>63</v>
      </c>
      <c r="L469">
        <v>609.39</v>
      </c>
      <c r="M469">
        <v>0</v>
      </c>
      <c r="N469">
        <v>0</v>
      </c>
      <c r="O469">
        <v>0</v>
      </c>
      <c r="P469">
        <v>24.99</v>
      </c>
      <c r="Q469">
        <v>0</v>
      </c>
      <c r="R469" s="1" t="s">
        <v>4694</v>
      </c>
      <c r="S469" s="1" t="s">
        <v>8156</v>
      </c>
      <c r="T469">
        <v>1.1399999999999999</v>
      </c>
      <c r="U469" s="1"/>
      <c r="V469">
        <v>4512.9690659999997</v>
      </c>
      <c r="W469">
        <v>251411.14096700001</v>
      </c>
      <c r="X469">
        <v>26.566535999999999</v>
      </c>
      <c r="Y469">
        <v>5.0965210000000001</v>
      </c>
      <c r="Z469">
        <v>107.16023300000001</v>
      </c>
      <c r="AA469">
        <v>108.07043400000001</v>
      </c>
      <c r="AB469">
        <v>0</v>
      </c>
    </row>
    <row r="470" spans="1:28" x14ac:dyDescent="0.25">
      <c r="A470" s="1" t="s">
        <v>540</v>
      </c>
      <c r="B470">
        <v>570</v>
      </c>
      <c r="C470" s="1" t="s">
        <v>4004</v>
      </c>
      <c r="D470">
        <v>5.0999999999999996</v>
      </c>
      <c r="E470">
        <v>0</v>
      </c>
      <c r="F470">
        <v>0</v>
      </c>
      <c r="G470">
        <v>621</v>
      </c>
      <c r="H470" s="1" t="s">
        <v>4074</v>
      </c>
      <c r="I470">
        <v>0.2</v>
      </c>
      <c r="J470">
        <v>12.22</v>
      </c>
      <c r="K470">
        <v>51</v>
      </c>
      <c r="L470">
        <v>420.4</v>
      </c>
      <c r="M470">
        <v>1</v>
      </c>
      <c r="N470">
        <v>1</v>
      </c>
      <c r="O470">
        <v>0</v>
      </c>
      <c r="P470">
        <v>21.27</v>
      </c>
      <c r="Q470">
        <v>0</v>
      </c>
      <c r="R470" s="1" t="s">
        <v>4695</v>
      </c>
      <c r="S470" s="1" t="s">
        <v>8156</v>
      </c>
      <c r="T470">
        <v>1.04</v>
      </c>
      <c r="U470" s="1"/>
      <c r="V470">
        <v>3015.3108200000001</v>
      </c>
      <c r="W470">
        <v>158687.56810400001</v>
      </c>
      <c r="X470">
        <v>17.496286999999999</v>
      </c>
      <c r="Y470">
        <v>3.115564</v>
      </c>
      <c r="Z470">
        <v>67.445059000000001</v>
      </c>
      <c r="AA470">
        <v>68.212956000000005</v>
      </c>
      <c r="AB470">
        <v>0</v>
      </c>
    </row>
    <row r="471" spans="1:28" x14ac:dyDescent="0.25">
      <c r="A471" s="1" t="s">
        <v>541</v>
      </c>
      <c r="B471">
        <v>364</v>
      </c>
      <c r="C471" s="1" t="s">
        <v>4053</v>
      </c>
      <c r="D471">
        <v>5.0999999999999996</v>
      </c>
      <c r="E471">
        <v>0</v>
      </c>
      <c r="F471">
        <v>0.84</v>
      </c>
      <c r="G471">
        <v>623</v>
      </c>
      <c r="H471" s="1" t="s">
        <v>4153</v>
      </c>
      <c r="I471">
        <v>204.71</v>
      </c>
      <c r="J471">
        <v>14.75</v>
      </c>
      <c r="K471">
        <v>259</v>
      </c>
      <c r="L471">
        <v>1496.48</v>
      </c>
      <c r="M471">
        <v>109</v>
      </c>
      <c r="N471">
        <v>3</v>
      </c>
      <c r="O471">
        <v>0</v>
      </c>
      <c r="P471">
        <v>158.01</v>
      </c>
      <c r="Q471">
        <v>0</v>
      </c>
      <c r="R471" s="1" t="s">
        <v>4696</v>
      </c>
      <c r="S471" s="1" t="s">
        <v>8156</v>
      </c>
      <c r="T471">
        <v>1.08</v>
      </c>
      <c r="U471" s="1"/>
      <c r="V471">
        <v>23995.082539999999</v>
      </c>
      <c r="W471">
        <v>755810.81982900004</v>
      </c>
      <c r="X471">
        <v>127.16551200000001</v>
      </c>
      <c r="Y471">
        <v>16.073729</v>
      </c>
      <c r="Z471">
        <v>327.31396899999999</v>
      </c>
      <c r="AA471">
        <v>324.89709499999998</v>
      </c>
      <c r="AB471">
        <v>0</v>
      </c>
    </row>
    <row r="472" spans="1:28" x14ac:dyDescent="0.25">
      <c r="A472" s="1" t="s">
        <v>543</v>
      </c>
      <c r="B472">
        <v>288</v>
      </c>
      <c r="C472" s="1" t="s">
        <v>4039</v>
      </c>
      <c r="D472">
        <v>5.0999999999999996</v>
      </c>
      <c r="E472">
        <v>0</v>
      </c>
      <c r="F472">
        <v>0.5</v>
      </c>
      <c r="G472">
        <v>625</v>
      </c>
      <c r="H472" s="1" t="s">
        <v>4111</v>
      </c>
      <c r="I472">
        <v>13.29</v>
      </c>
      <c r="J472">
        <v>13.54</v>
      </c>
      <c r="K472">
        <v>337</v>
      </c>
      <c r="L472">
        <v>1792.38</v>
      </c>
      <c r="M472">
        <v>152</v>
      </c>
      <c r="N472">
        <v>4</v>
      </c>
      <c r="O472">
        <v>0</v>
      </c>
      <c r="P472">
        <v>211.12</v>
      </c>
      <c r="Q472">
        <v>0</v>
      </c>
      <c r="R472" s="1" t="s">
        <v>4698</v>
      </c>
      <c r="S472" s="1" t="s">
        <v>8156</v>
      </c>
      <c r="T472">
        <v>1.02</v>
      </c>
      <c r="U472" s="1"/>
      <c r="V472">
        <v>33025.109084999996</v>
      </c>
      <c r="W472">
        <v>953154.45040099998</v>
      </c>
      <c r="X472">
        <v>172.95534000000001</v>
      </c>
      <c r="Y472">
        <v>20.731515000000002</v>
      </c>
      <c r="Z472">
        <v>416.71605899999997</v>
      </c>
      <c r="AA472">
        <v>409.72990199999998</v>
      </c>
      <c r="AB472">
        <v>0</v>
      </c>
    </row>
    <row r="473" spans="1:28" x14ac:dyDescent="0.25">
      <c r="A473" s="1" t="s">
        <v>544</v>
      </c>
      <c r="B473">
        <v>566</v>
      </c>
      <c r="C473" s="1" t="s">
        <v>4004</v>
      </c>
      <c r="D473">
        <v>5.0999999999999996</v>
      </c>
      <c r="E473">
        <v>0</v>
      </c>
      <c r="F473">
        <v>0.2</v>
      </c>
      <c r="G473">
        <v>625</v>
      </c>
      <c r="H473" s="1" t="s">
        <v>4076</v>
      </c>
      <c r="I473">
        <v>1.4</v>
      </c>
      <c r="J473">
        <v>14.64</v>
      </c>
      <c r="K473">
        <v>59</v>
      </c>
      <c r="L473">
        <v>609.39</v>
      </c>
      <c r="M473">
        <v>2</v>
      </c>
      <c r="N473">
        <v>1</v>
      </c>
      <c r="O473">
        <v>0</v>
      </c>
      <c r="P473">
        <v>22.39</v>
      </c>
      <c r="Q473">
        <v>0</v>
      </c>
      <c r="R473" s="1" t="s">
        <v>4699</v>
      </c>
      <c r="S473" s="1" t="s">
        <v>8156</v>
      </c>
      <c r="T473">
        <v>1.19</v>
      </c>
      <c r="U473" s="1"/>
      <c r="V473">
        <v>3805.5694579999999</v>
      </c>
      <c r="W473">
        <v>221060.928571</v>
      </c>
      <c r="X473">
        <v>22.551352000000001</v>
      </c>
      <c r="Y473">
        <v>4.4273990000000003</v>
      </c>
      <c r="Z473">
        <v>93.465348000000006</v>
      </c>
      <c r="AA473">
        <v>95.024203999999997</v>
      </c>
      <c r="AB473">
        <v>0</v>
      </c>
    </row>
    <row r="474" spans="1:28" x14ac:dyDescent="0.25">
      <c r="A474" s="1" t="s">
        <v>545</v>
      </c>
      <c r="B474">
        <v>289</v>
      </c>
      <c r="C474" s="1" t="s">
        <v>4004</v>
      </c>
      <c r="D474">
        <v>5.0999999999999996</v>
      </c>
      <c r="E474">
        <v>0</v>
      </c>
      <c r="F474">
        <v>1.5</v>
      </c>
      <c r="G474">
        <v>626</v>
      </c>
      <c r="H474" s="1" t="s">
        <v>4100</v>
      </c>
      <c r="I474">
        <v>91.57</v>
      </c>
      <c r="J474">
        <v>13.55</v>
      </c>
      <c r="K474">
        <v>337</v>
      </c>
      <c r="L474">
        <v>2205.37</v>
      </c>
      <c r="M474">
        <v>77</v>
      </c>
      <c r="N474">
        <v>6</v>
      </c>
      <c r="O474">
        <v>0</v>
      </c>
      <c r="P474">
        <v>181.51</v>
      </c>
      <c r="Q474">
        <v>0</v>
      </c>
      <c r="R474" s="1" t="s">
        <v>4700</v>
      </c>
      <c r="S474" s="1" t="s">
        <v>8156</v>
      </c>
      <c r="T474">
        <v>1.03</v>
      </c>
      <c r="U474" s="1"/>
      <c r="V474">
        <v>24161.567942999998</v>
      </c>
      <c r="W474">
        <v>992182.21767399996</v>
      </c>
      <c r="X474">
        <v>133.66026299999999</v>
      </c>
      <c r="Y474">
        <v>20.783698999999999</v>
      </c>
      <c r="Z474">
        <v>429.83251799999999</v>
      </c>
      <c r="AA474">
        <v>426.49901299999999</v>
      </c>
      <c r="AB474">
        <v>0</v>
      </c>
    </row>
    <row r="475" spans="1:28" x14ac:dyDescent="0.25">
      <c r="A475" s="1" t="s">
        <v>547</v>
      </c>
      <c r="B475">
        <v>498</v>
      </c>
      <c r="C475" s="1" t="s">
        <v>4020</v>
      </c>
      <c r="D475">
        <v>5.0999999999999996</v>
      </c>
      <c r="E475">
        <v>0</v>
      </c>
      <c r="F475">
        <v>0.06</v>
      </c>
      <c r="G475">
        <v>628</v>
      </c>
      <c r="H475" s="1" t="s">
        <v>4117</v>
      </c>
      <c r="I475">
        <v>120.04</v>
      </c>
      <c r="J475">
        <v>8.66</v>
      </c>
      <c r="K475">
        <v>130</v>
      </c>
      <c r="L475">
        <v>743.49</v>
      </c>
      <c r="M475">
        <v>25</v>
      </c>
      <c r="N475">
        <v>1</v>
      </c>
      <c r="O475">
        <v>0</v>
      </c>
      <c r="P475">
        <v>42.91</v>
      </c>
      <c r="Q475">
        <v>0</v>
      </c>
      <c r="R475" s="1" t="s">
        <v>4702</v>
      </c>
      <c r="S475" s="1" t="s">
        <v>8156</v>
      </c>
      <c r="T475">
        <v>0.63</v>
      </c>
      <c r="U475" s="1"/>
      <c r="V475">
        <v>7995.0913570000002</v>
      </c>
      <c r="W475">
        <v>279593.29514300002</v>
      </c>
      <c r="X475">
        <v>42.900413999999998</v>
      </c>
      <c r="Y475">
        <v>5.2329679999999996</v>
      </c>
      <c r="Z475">
        <v>117.78322900000001</v>
      </c>
      <c r="AA475">
        <v>120.187748</v>
      </c>
      <c r="AB475">
        <v>0</v>
      </c>
    </row>
    <row r="476" spans="1:28" x14ac:dyDescent="0.25">
      <c r="A476" s="1" t="s">
        <v>548</v>
      </c>
      <c r="B476">
        <v>345</v>
      </c>
      <c r="C476" s="1" t="s">
        <v>4050</v>
      </c>
      <c r="D476">
        <v>5.0999999999999996</v>
      </c>
      <c r="E476">
        <v>0</v>
      </c>
      <c r="F476">
        <v>0</v>
      </c>
      <c r="G476">
        <v>629</v>
      </c>
      <c r="H476" s="1" t="s">
        <v>4095</v>
      </c>
      <c r="I476">
        <v>63.59</v>
      </c>
      <c r="J476">
        <v>13.9</v>
      </c>
      <c r="K476">
        <v>284</v>
      </c>
      <c r="L476">
        <v>1631.79</v>
      </c>
      <c r="M476">
        <v>117</v>
      </c>
      <c r="N476">
        <v>5</v>
      </c>
      <c r="O476">
        <v>0</v>
      </c>
      <c r="P476">
        <v>174.9</v>
      </c>
      <c r="Q476">
        <v>0</v>
      </c>
      <c r="R476" s="1" t="s">
        <v>4703</v>
      </c>
      <c r="S476" s="1" t="s">
        <v>8156</v>
      </c>
      <c r="T476">
        <v>1.1100000000000001</v>
      </c>
      <c r="U476" s="1"/>
      <c r="V476">
        <v>25217.898235000001</v>
      </c>
      <c r="W476">
        <v>830881.57300500001</v>
      </c>
      <c r="X476">
        <v>134.58770699999999</v>
      </c>
      <c r="Y476">
        <v>17.984062000000002</v>
      </c>
      <c r="Z476">
        <v>362.12246199999998</v>
      </c>
      <c r="AA476">
        <v>357.16592800000001</v>
      </c>
      <c r="AB476">
        <v>0</v>
      </c>
    </row>
    <row r="477" spans="1:28" x14ac:dyDescent="0.25">
      <c r="A477" s="1" t="s">
        <v>549</v>
      </c>
      <c r="B477">
        <v>580</v>
      </c>
      <c r="C477" s="1" t="s">
        <v>4004</v>
      </c>
      <c r="D477">
        <v>5.0999999999999996</v>
      </c>
      <c r="E477">
        <v>0</v>
      </c>
      <c r="F477">
        <v>0.4</v>
      </c>
      <c r="G477">
        <v>630</v>
      </c>
      <c r="H477" s="1" t="s">
        <v>4076</v>
      </c>
      <c r="I477">
        <v>1.4</v>
      </c>
      <c r="J477">
        <v>12.94</v>
      </c>
      <c r="K477">
        <v>50</v>
      </c>
      <c r="L477">
        <v>609.39</v>
      </c>
      <c r="M477">
        <v>0</v>
      </c>
      <c r="N477">
        <v>0</v>
      </c>
      <c r="O477">
        <v>0</v>
      </c>
      <c r="P477">
        <v>6.73</v>
      </c>
      <c r="Q477">
        <v>0</v>
      </c>
      <c r="R477" s="1" t="s">
        <v>4704</v>
      </c>
      <c r="S477" s="1" t="s">
        <v>8156</v>
      </c>
      <c r="T477">
        <v>0.98</v>
      </c>
      <c r="U477" s="1"/>
      <c r="V477">
        <v>2848.093292</v>
      </c>
      <c r="W477">
        <v>190303.41081</v>
      </c>
      <c r="X477">
        <v>17.525914</v>
      </c>
      <c r="Y477">
        <v>3.7679900000000002</v>
      </c>
      <c r="Z477">
        <v>80.351536999999993</v>
      </c>
      <c r="AA477">
        <v>81.802616999999998</v>
      </c>
      <c r="AB477">
        <v>0</v>
      </c>
    </row>
    <row r="478" spans="1:28" x14ac:dyDescent="0.25">
      <c r="A478" s="1" t="s">
        <v>550</v>
      </c>
      <c r="B478">
        <v>276</v>
      </c>
      <c r="C478" s="1" t="s">
        <v>4050</v>
      </c>
      <c r="D478">
        <v>5.0999999999999996</v>
      </c>
      <c r="E478">
        <v>0</v>
      </c>
      <c r="F478">
        <v>0</v>
      </c>
      <c r="G478">
        <v>631</v>
      </c>
      <c r="H478" s="1" t="s">
        <v>4095</v>
      </c>
      <c r="I478">
        <v>63.59</v>
      </c>
      <c r="J478">
        <v>15.93</v>
      </c>
      <c r="K478">
        <v>355</v>
      </c>
      <c r="L478">
        <v>1628.87</v>
      </c>
      <c r="M478">
        <v>196</v>
      </c>
      <c r="N478">
        <v>8</v>
      </c>
      <c r="O478">
        <v>0</v>
      </c>
      <c r="P478">
        <v>255.81</v>
      </c>
      <c r="Q478">
        <v>0</v>
      </c>
      <c r="R478" s="1" t="s">
        <v>4705</v>
      </c>
      <c r="S478" s="1" t="s">
        <v>8156</v>
      </c>
      <c r="T478">
        <v>1.22</v>
      </c>
      <c r="U478" s="1"/>
      <c r="V478">
        <v>38817.462172</v>
      </c>
      <c r="W478">
        <v>1123802.762481</v>
      </c>
      <c r="X478">
        <v>203.49927199999999</v>
      </c>
      <c r="Y478">
        <v>25.252856999999999</v>
      </c>
      <c r="Z478">
        <v>495.699118</v>
      </c>
      <c r="AA478">
        <v>483.084767</v>
      </c>
      <c r="AB478">
        <v>0</v>
      </c>
    </row>
    <row r="479" spans="1:28" x14ac:dyDescent="0.25">
      <c r="A479" s="1" t="s">
        <v>552</v>
      </c>
      <c r="B479">
        <v>481</v>
      </c>
      <c r="C479" s="1" t="s">
        <v>4017</v>
      </c>
      <c r="D479">
        <v>5.0999999999999996</v>
      </c>
      <c r="E479">
        <v>0</v>
      </c>
      <c r="F479">
        <v>3.32</v>
      </c>
      <c r="G479">
        <v>633</v>
      </c>
      <c r="H479" s="1" t="s">
        <v>4140</v>
      </c>
      <c r="I479">
        <v>93.18</v>
      </c>
      <c r="J479">
        <v>11.99</v>
      </c>
      <c r="K479">
        <v>152</v>
      </c>
      <c r="L479">
        <v>1018.45</v>
      </c>
      <c r="M479">
        <v>38</v>
      </c>
      <c r="N479">
        <v>1</v>
      </c>
      <c r="O479">
        <v>0</v>
      </c>
      <c r="P479">
        <v>73.89</v>
      </c>
      <c r="Q479">
        <v>0</v>
      </c>
      <c r="R479" s="1" t="s">
        <v>4707</v>
      </c>
      <c r="S479" s="1" t="s">
        <v>8156</v>
      </c>
      <c r="T479">
        <v>0.93</v>
      </c>
      <c r="U479" s="1"/>
      <c r="V479">
        <v>10377.127657000001</v>
      </c>
      <c r="W479">
        <v>377341.176828</v>
      </c>
      <c r="X479">
        <v>56.101365000000001</v>
      </c>
      <c r="Y479">
        <v>7.3358480000000004</v>
      </c>
      <c r="Z479">
        <v>159.51349400000001</v>
      </c>
      <c r="AA479">
        <v>162.20562799999999</v>
      </c>
      <c r="AB479">
        <v>0</v>
      </c>
    </row>
    <row r="480" spans="1:28" x14ac:dyDescent="0.25">
      <c r="A480" s="1" t="s">
        <v>554</v>
      </c>
      <c r="B480">
        <v>283</v>
      </c>
      <c r="C480" s="1" t="s">
        <v>4004</v>
      </c>
      <c r="D480">
        <v>5.0999999999999996</v>
      </c>
      <c r="E480">
        <v>0</v>
      </c>
      <c r="F480">
        <v>3.27</v>
      </c>
      <c r="G480">
        <v>635</v>
      </c>
      <c r="H480" s="1" t="s">
        <v>4122</v>
      </c>
      <c r="I480">
        <v>159.35</v>
      </c>
      <c r="J480">
        <v>9.82</v>
      </c>
      <c r="K480">
        <v>352</v>
      </c>
      <c r="L480">
        <v>2021.57</v>
      </c>
      <c r="M480">
        <v>94</v>
      </c>
      <c r="N480">
        <v>6</v>
      </c>
      <c r="O480">
        <v>0</v>
      </c>
      <c r="P480">
        <v>157.53</v>
      </c>
      <c r="Q480">
        <v>0</v>
      </c>
      <c r="R480" s="1" t="s">
        <v>4709</v>
      </c>
      <c r="S480" s="1" t="s">
        <v>8156</v>
      </c>
      <c r="T480">
        <v>0.75</v>
      </c>
      <c r="U480" s="1"/>
      <c r="V480">
        <v>23139.720085000001</v>
      </c>
      <c r="W480">
        <v>797983.21036899998</v>
      </c>
      <c r="X480">
        <v>124.11211299999999</v>
      </c>
      <c r="Y480">
        <v>15.982806999999999</v>
      </c>
      <c r="Z480">
        <v>341.83909899999998</v>
      </c>
      <c r="AA480">
        <v>343.02491400000002</v>
      </c>
      <c r="AB480">
        <v>0</v>
      </c>
    </row>
    <row r="481" spans="1:28" x14ac:dyDescent="0.25">
      <c r="A481" s="1" t="s">
        <v>555</v>
      </c>
      <c r="B481">
        <v>528</v>
      </c>
      <c r="C481" s="1" t="s">
        <v>4001</v>
      </c>
      <c r="D481">
        <v>0.2</v>
      </c>
      <c r="E481">
        <v>0</v>
      </c>
      <c r="F481">
        <v>0.36</v>
      </c>
      <c r="G481">
        <v>635</v>
      </c>
      <c r="H481" s="1" t="s">
        <v>4071</v>
      </c>
      <c r="I481">
        <v>108.49</v>
      </c>
      <c r="J481">
        <v>10.7</v>
      </c>
      <c r="K481">
        <v>107</v>
      </c>
      <c r="L481">
        <v>419.77</v>
      </c>
      <c r="M481">
        <v>33</v>
      </c>
      <c r="N481">
        <v>3</v>
      </c>
      <c r="O481">
        <v>0</v>
      </c>
      <c r="P481">
        <v>75.16</v>
      </c>
      <c r="Q481">
        <v>0</v>
      </c>
      <c r="R481" s="1" t="s">
        <v>4710</v>
      </c>
      <c r="S481" s="1" t="s">
        <v>8156</v>
      </c>
      <c r="T481">
        <v>0.92</v>
      </c>
      <c r="U481" s="1"/>
      <c r="V481">
        <v>8749.0923899999998</v>
      </c>
      <c r="W481">
        <v>256165.32451800001</v>
      </c>
      <c r="X481">
        <v>45.892119999999998</v>
      </c>
      <c r="Y481">
        <v>5.5170170000000001</v>
      </c>
      <c r="Z481">
        <v>112.136428</v>
      </c>
      <c r="AA481">
        <v>110.117013</v>
      </c>
      <c r="AB481">
        <v>0</v>
      </c>
    </row>
    <row r="482" spans="1:28" x14ac:dyDescent="0.25">
      <c r="A482" s="1" t="s">
        <v>556</v>
      </c>
      <c r="B482">
        <v>5</v>
      </c>
      <c r="C482" s="1" t="s">
        <v>4062</v>
      </c>
      <c r="D482">
        <v>5.0999999999999996</v>
      </c>
      <c r="E482">
        <v>0</v>
      </c>
      <c r="F482">
        <v>5</v>
      </c>
      <c r="G482">
        <v>637</v>
      </c>
      <c r="H482" s="1" t="s">
        <v>4138</v>
      </c>
      <c r="I482">
        <v>116.78</v>
      </c>
      <c r="J482">
        <v>12.57</v>
      </c>
      <c r="K482">
        <v>632</v>
      </c>
      <c r="L482">
        <v>2761.62</v>
      </c>
      <c r="M482">
        <v>353</v>
      </c>
      <c r="N482">
        <v>9</v>
      </c>
      <c r="O482">
        <v>0</v>
      </c>
      <c r="P482">
        <v>456.22</v>
      </c>
      <c r="Q482">
        <v>0</v>
      </c>
      <c r="R482" s="1" t="s">
        <v>4711</v>
      </c>
      <c r="S482" s="1" t="s">
        <v>8156</v>
      </c>
      <c r="T482">
        <v>1.04</v>
      </c>
      <c r="U482" s="1"/>
      <c r="V482">
        <v>69017.897033999994</v>
      </c>
      <c r="W482">
        <v>1775293.8617390001</v>
      </c>
      <c r="X482">
        <v>356.23657600000001</v>
      </c>
      <c r="Y482">
        <v>39.679419000000003</v>
      </c>
      <c r="Z482">
        <v>780.80767100000003</v>
      </c>
      <c r="AA482">
        <v>763.14573800000005</v>
      </c>
      <c r="AB482">
        <v>0</v>
      </c>
    </row>
    <row r="483" spans="1:28" x14ac:dyDescent="0.25">
      <c r="A483" s="1" t="s">
        <v>557</v>
      </c>
      <c r="B483">
        <v>334</v>
      </c>
      <c r="C483" s="1" t="s">
        <v>4032</v>
      </c>
      <c r="D483">
        <v>5.0999999999999996</v>
      </c>
      <c r="E483">
        <v>0</v>
      </c>
      <c r="F483">
        <v>0.13</v>
      </c>
      <c r="G483">
        <v>637</v>
      </c>
      <c r="H483" s="1" t="s">
        <v>4093</v>
      </c>
      <c r="I483">
        <v>2.0699999999999998</v>
      </c>
      <c r="J483">
        <v>10.92</v>
      </c>
      <c r="K483">
        <v>303</v>
      </c>
      <c r="L483">
        <v>1444.44</v>
      </c>
      <c r="M483">
        <v>133</v>
      </c>
      <c r="N483">
        <v>5</v>
      </c>
      <c r="O483">
        <v>0</v>
      </c>
      <c r="P483">
        <v>181.39</v>
      </c>
      <c r="Q483">
        <v>0</v>
      </c>
      <c r="R483" s="1" t="s">
        <v>4712</v>
      </c>
      <c r="S483" s="1" t="s">
        <v>8156</v>
      </c>
      <c r="T483">
        <v>0.86</v>
      </c>
      <c r="U483" s="1"/>
      <c r="V483">
        <v>28079.150421999999</v>
      </c>
      <c r="W483">
        <v>807026.34043900005</v>
      </c>
      <c r="X483">
        <v>146.90213199999999</v>
      </c>
      <c r="Y483">
        <v>17.279947</v>
      </c>
      <c r="Z483">
        <v>352.01953400000002</v>
      </c>
      <c r="AA483">
        <v>346.91462899999999</v>
      </c>
      <c r="AB483">
        <v>0</v>
      </c>
    </row>
    <row r="484" spans="1:28" x14ac:dyDescent="0.25">
      <c r="A484" s="1" t="s">
        <v>560</v>
      </c>
      <c r="B484">
        <v>569</v>
      </c>
      <c r="C484" s="1" t="s">
        <v>4001</v>
      </c>
      <c r="D484">
        <v>0.2</v>
      </c>
      <c r="E484">
        <v>0</v>
      </c>
      <c r="F484">
        <v>0.77</v>
      </c>
      <c r="G484">
        <v>639</v>
      </c>
      <c r="H484" s="1" t="s">
        <v>4071</v>
      </c>
      <c r="I484">
        <v>108.49</v>
      </c>
      <c r="J484">
        <v>8.7100000000000009</v>
      </c>
      <c r="K484">
        <v>70</v>
      </c>
      <c r="L484">
        <v>419.77</v>
      </c>
      <c r="M484">
        <v>8</v>
      </c>
      <c r="N484">
        <v>2</v>
      </c>
      <c r="O484">
        <v>0</v>
      </c>
      <c r="P484">
        <v>33.64</v>
      </c>
      <c r="Q484">
        <v>0</v>
      </c>
      <c r="R484" s="1" t="s">
        <v>4715</v>
      </c>
      <c r="S484" s="1" t="s">
        <v>8156</v>
      </c>
      <c r="T484">
        <v>0.79</v>
      </c>
      <c r="U484" s="1"/>
      <c r="V484">
        <v>3838.076497</v>
      </c>
      <c r="W484">
        <v>172771.25132499999</v>
      </c>
      <c r="X484">
        <v>21.558326000000001</v>
      </c>
      <c r="Y484">
        <v>3.4123320000000001</v>
      </c>
      <c r="Z484">
        <v>73.931866999999997</v>
      </c>
      <c r="AA484">
        <v>74.267330999999999</v>
      </c>
      <c r="AB484">
        <v>0</v>
      </c>
    </row>
    <row r="485" spans="1:28" x14ac:dyDescent="0.25">
      <c r="A485" s="1" t="s">
        <v>562</v>
      </c>
      <c r="B485">
        <v>523</v>
      </c>
      <c r="C485" s="1" t="s">
        <v>4004</v>
      </c>
      <c r="D485">
        <v>5.0999999999999996</v>
      </c>
      <c r="E485">
        <v>0</v>
      </c>
      <c r="F485">
        <v>0.28000000000000003</v>
      </c>
      <c r="G485">
        <v>640</v>
      </c>
      <c r="H485" s="1" t="s">
        <v>4073</v>
      </c>
      <c r="I485">
        <v>40.79</v>
      </c>
      <c r="J485">
        <v>4.59</v>
      </c>
      <c r="K485">
        <v>117</v>
      </c>
      <c r="L485">
        <v>475.89</v>
      </c>
      <c r="M485">
        <v>0</v>
      </c>
      <c r="N485">
        <v>0</v>
      </c>
      <c r="O485">
        <v>0</v>
      </c>
      <c r="P485">
        <v>25.49</v>
      </c>
      <c r="Q485">
        <v>0</v>
      </c>
      <c r="R485" s="1" t="s">
        <v>4717</v>
      </c>
      <c r="S485" s="1" t="s">
        <v>8156</v>
      </c>
      <c r="T485">
        <v>0.38</v>
      </c>
      <c r="U485" s="1"/>
      <c r="V485">
        <v>6273.4501289999998</v>
      </c>
      <c r="W485">
        <v>185521.007186</v>
      </c>
      <c r="X485">
        <v>32.819954000000003</v>
      </c>
      <c r="Y485">
        <v>3.3877950000000001</v>
      </c>
      <c r="Z485">
        <v>78.256782000000001</v>
      </c>
      <c r="AA485">
        <v>79.750127000000006</v>
      </c>
      <c r="AB485">
        <v>0</v>
      </c>
    </row>
    <row r="486" spans="1:28" x14ac:dyDescent="0.25">
      <c r="A486" s="1" t="s">
        <v>563</v>
      </c>
      <c r="B486">
        <v>368</v>
      </c>
      <c r="C486" s="1" t="s">
        <v>4034</v>
      </c>
      <c r="D486">
        <v>5.0999999999999996</v>
      </c>
      <c r="E486">
        <v>0</v>
      </c>
      <c r="F486">
        <v>0</v>
      </c>
      <c r="G486">
        <v>641</v>
      </c>
      <c r="H486" s="1" t="s">
        <v>4150</v>
      </c>
      <c r="I486">
        <v>82</v>
      </c>
      <c r="J486">
        <v>13.74</v>
      </c>
      <c r="K486">
        <v>273</v>
      </c>
      <c r="L486">
        <v>1808.36</v>
      </c>
      <c r="M486">
        <v>90</v>
      </c>
      <c r="N486">
        <v>3</v>
      </c>
      <c r="O486">
        <v>0</v>
      </c>
      <c r="P486">
        <v>147.66</v>
      </c>
      <c r="Q486">
        <v>0</v>
      </c>
      <c r="R486" s="1" t="s">
        <v>4718</v>
      </c>
      <c r="S486" s="1" t="s">
        <v>8156</v>
      </c>
      <c r="T486">
        <v>1.03</v>
      </c>
      <c r="U486" s="1"/>
      <c r="V486">
        <v>22614.105748999998</v>
      </c>
      <c r="W486">
        <v>814546.73630400002</v>
      </c>
      <c r="X486">
        <v>122.296228</v>
      </c>
      <c r="Y486">
        <v>16.969650000000001</v>
      </c>
      <c r="Z486">
        <v>351.09959300000003</v>
      </c>
      <c r="AA486">
        <v>350.14334500000001</v>
      </c>
      <c r="AB486">
        <v>0</v>
      </c>
    </row>
    <row r="487" spans="1:28" x14ac:dyDescent="0.25">
      <c r="A487" s="1" t="s">
        <v>564</v>
      </c>
      <c r="B487">
        <v>384</v>
      </c>
      <c r="C487" s="1" t="s">
        <v>4039</v>
      </c>
      <c r="D487">
        <v>5.0999999999999996</v>
      </c>
      <c r="E487">
        <v>0</v>
      </c>
      <c r="F487">
        <v>0.67</v>
      </c>
      <c r="G487">
        <v>641</v>
      </c>
      <c r="H487" s="1" t="s">
        <v>4095</v>
      </c>
      <c r="I487">
        <v>63.59</v>
      </c>
      <c r="J487">
        <v>11.35</v>
      </c>
      <c r="K487">
        <v>257</v>
      </c>
      <c r="L487">
        <v>1610.93</v>
      </c>
      <c r="M487">
        <v>70</v>
      </c>
      <c r="N487">
        <v>4</v>
      </c>
      <c r="O487">
        <v>0</v>
      </c>
      <c r="P487">
        <v>124.09</v>
      </c>
      <c r="Q487">
        <v>0</v>
      </c>
      <c r="R487" s="1" t="s">
        <v>4719</v>
      </c>
      <c r="S487" s="1" t="s">
        <v>8156</v>
      </c>
      <c r="T487">
        <v>0.89</v>
      </c>
      <c r="U487" s="1"/>
      <c r="V487">
        <v>17599.382189</v>
      </c>
      <c r="W487">
        <v>638184.31522900006</v>
      </c>
      <c r="X487">
        <v>95.185391999999993</v>
      </c>
      <c r="Y487">
        <v>12.832314</v>
      </c>
      <c r="Z487">
        <v>272.54123600000003</v>
      </c>
      <c r="AA487">
        <v>274.33225900000002</v>
      </c>
      <c r="AB487">
        <v>0</v>
      </c>
    </row>
    <row r="488" spans="1:28" x14ac:dyDescent="0.25">
      <c r="A488" s="1" t="s">
        <v>565</v>
      </c>
      <c r="B488">
        <v>165</v>
      </c>
      <c r="C488" s="1" t="s">
        <v>4004</v>
      </c>
      <c r="D488">
        <v>5.0999999999999996</v>
      </c>
      <c r="E488">
        <v>0</v>
      </c>
      <c r="F488">
        <v>0.72</v>
      </c>
      <c r="G488">
        <v>642</v>
      </c>
      <c r="H488" s="1" t="s">
        <v>4096</v>
      </c>
      <c r="I488">
        <v>121.36</v>
      </c>
      <c r="J488">
        <v>3.94</v>
      </c>
      <c r="K488">
        <v>477</v>
      </c>
      <c r="L488">
        <v>1417.41</v>
      </c>
      <c r="M488">
        <v>4</v>
      </c>
      <c r="N488">
        <v>2</v>
      </c>
      <c r="O488">
        <v>0</v>
      </c>
      <c r="P488">
        <v>128.11000000000001</v>
      </c>
      <c r="Q488">
        <v>0</v>
      </c>
      <c r="R488" s="1" t="s">
        <v>4720</v>
      </c>
      <c r="S488" s="1" t="s">
        <v>8156</v>
      </c>
      <c r="T488">
        <v>0.28999999999999998</v>
      </c>
      <c r="U488" s="1"/>
      <c r="V488">
        <v>27443.957767</v>
      </c>
      <c r="W488">
        <v>691816.26296099997</v>
      </c>
      <c r="X488">
        <v>140.87431699999999</v>
      </c>
      <c r="Y488">
        <v>13.486179</v>
      </c>
      <c r="Z488">
        <v>297.004031</v>
      </c>
      <c r="AA488">
        <v>297.39404400000001</v>
      </c>
      <c r="AB488">
        <v>0</v>
      </c>
    </row>
    <row r="489" spans="1:28" x14ac:dyDescent="0.25">
      <c r="A489" s="1" t="s">
        <v>566</v>
      </c>
      <c r="B489">
        <v>425</v>
      </c>
      <c r="C489" s="1" t="s">
        <v>4017</v>
      </c>
      <c r="D489">
        <v>5.0999999999999996</v>
      </c>
      <c r="E489">
        <v>0</v>
      </c>
      <c r="F489">
        <v>0.39</v>
      </c>
      <c r="G489">
        <v>642</v>
      </c>
      <c r="H489" s="1" t="s">
        <v>4091</v>
      </c>
      <c r="I489">
        <v>93.18</v>
      </c>
      <c r="J489">
        <v>7.58</v>
      </c>
      <c r="K489">
        <v>217</v>
      </c>
      <c r="L489">
        <v>1018.45</v>
      </c>
      <c r="M489">
        <v>54</v>
      </c>
      <c r="N489">
        <v>3</v>
      </c>
      <c r="O489">
        <v>0</v>
      </c>
      <c r="P489">
        <v>88.25</v>
      </c>
      <c r="Q489">
        <v>0</v>
      </c>
      <c r="R489" s="1" t="s">
        <v>4721</v>
      </c>
      <c r="S489" s="1" t="s">
        <v>8156</v>
      </c>
      <c r="T489">
        <v>0.56000000000000005</v>
      </c>
      <c r="U489" s="1"/>
      <c r="V489">
        <v>15227.564559</v>
      </c>
      <c r="W489">
        <v>442885.53116800002</v>
      </c>
      <c r="X489">
        <v>79.654397000000003</v>
      </c>
      <c r="Y489">
        <v>8.8481830000000006</v>
      </c>
      <c r="Z489">
        <v>190.296255</v>
      </c>
      <c r="AA489">
        <v>190.382912</v>
      </c>
      <c r="AB489">
        <v>0</v>
      </c>
    </row>
    <row r="490" spans="1:28" x14ac:dyDescent="0.25">
      <c r="A490" s="1" t="s">
        <v>568</v>
      </c>
      <c r="B490">
        <v>556</v>
      </c>
      <c r="C490" s="1" t="s">
        <v>4004</v>
      </c>
      <c r="D490">
        <v>5.0999999999999996</v>
      </c>
      <c r="E490">
        <v>0</v>
      </c>
      <c r="F490">
        <v>7.14</v>
      </c>
      <c r="G490">
        <v>642</v>
      </c>
      <c r="H490" s="1" t="s">
        <v>4073</v>
      </c>
      <c r="I490">
        <v>40.79</v>
      </c>
      <c r="J490">
        <v>9.0299999999999994</v>
      </c>
      <c r="K490">
        <v>86</v>
      </c>
      <c r="L490">
        <v>475.89</v>
      </c>
      <c r="M490">
        <v>3</v>
      </c>
      <c r="N490">
        <v>2</v>
      </c>
      <c r="O490">
        <v>0</v>
      </c>
      <c r="P490">
        <v>46.02</v>
      </c>
      <c r="Q490">
        <v>0</v>
      </c>
      <c r="R490" s="1" t="s">
        <v>4723</v>
      </c>
      <c r="S490" s="1" t="s">
        <v>8156</v>
      </c>
      <c r="T490">
        <v>0.87</v>
      </c>
      <c r="U490" s="1"/>
      <c r="V490">
        <v>5948.2995270000001</v>
      </c>
      <c r="W490">
        <v>243089.256074</v>
      </c>
      <c r="X490">
        <v>32.825789999999998</v>
      </c>
      <c r="Y490">
        <v>4.8967470000000004</v>
      </c>
      <c r="Z490">
        <v>104.92724200000001</v>
      </c>
      <c r="AA490">
        <v>104.494472</v>
      </c>
      <c r="AB490">
        <v>0</v>
      </c>
    </row>
    <row r="491" spans="1:28" x14ac:dyDescent="0.25">
      <c r="A491" s="1" t="s">
        <v>569</v>
      </c>
      <c r="B491">
        <v>321</v>
      </c>
      <c r="C491" s="1" t="s">
        <v>4037</v>
      </c>
      <c r="D491">
        <v>5.0999999999999996</v>
      </c>
      <c r="E491">
        <v>0</v>
      </c>
      <c r="F491">
        <v>7.0000000000000007E-2</v>
      </c>
      <c r="G491">
        <v>643</v>
      </c>
      <c r="H491" s="1" t="s">
        <v>4096</v>
      </c>
      <c r="I491">
        <v>121.36</v>
      </c>
      <c r="J491">
        <v>9.2200000000000006</v>
      </c>
      <c r="K491">
        <v>322</v>
      </c>
      <c r="L491">
        <v>1417.38</v>
      </c>
      <c r="M491">
        <v>62</v>
      </c>
      <c r="N491">
        <v>7</v>
      </c>
      <c r="O491">
        <v>0</v>
      </c>
      <c r="P491">
        <v>242.05</v>
      </c>
      <c r="Q491">
        <v>0</v>
      </c>
      <c r="R491" s="1" t="s">
        <v>4724</v>
      </c>
      <c r="S491" s="1" t="s">
        <v>8156</v>
      </c>
      <c r="T491">
        <v>1.3</v>
      </c>
      <c r="U491" s="1"/>
      <c r="V491">
        <v>26122.928938000001</v>
      </c>
      <c r="W491">
        <v>860479.64217699994</v>
      </c>
      <c r="X491">
        <v>139.33452800000001</v>
      </c>
      <c r="Y491">
        <v>18.311188999999999</v>
      </c>
      <c r="Z491">
        <v>375.675658</v>
      </c>
      <c r="AA491">
        <v>369.88927699999999</v>
      </c>
      <c r="AB491">
        <v>0</v>
      </c>
    </row>
    <row r="492" spans="1:28" x14ac:dyDescent="0.25">
      <c r="A492" s="1" t="s">
        <v>571</v>
      </c>
      <c r="B492">
        <v>575</v>
      </c>
      <c r="C492" s="1" t="s">
        <v>4004</v>
      </c>
      <c r="D492">
        <v>5.0999999999999996</v>
      </c>
      <c r="E492">
        <v>0</v>
      </c>
      <c r="F492">
        <v>0.01</v>
      </c>
      <c r="G492">
        <v>643</v>
      </c>
      <c r="H492" s="1" t="s">
        <v>4073</v>
      </c>
      <c r="I492">
        <v>40.79</v>
      </c>
      <c r="J492">
        <v>10.74</v>
      </c>
      <c r="K492">
        <v>68</v>
      </c>
      <c r="L492">
        <v>475.89</v>
      </c>
      <c r="M492">
        <v>1</v>
      </c>
      <c r="N492">
        <v>1</v>
      </c>
      <c r="O492">
        <v>0</v>
      </c>
      <c r="P492">
        <v>31.95</v>
      </c>
      <c r="Q492">
        <v>0</v>
      </c>
      <c r="R492" s="1" t="s">
        <v>4726</v>
      </c>
      <c r="S492" s="1" t="s">
        <v>8156</v>
      </c>
      <c r="T492">
        <v>0.96</v>
      </c>
      <c r="U492" s="1"/>
      <c r="V492">
        <v>4260.7254389999998</v>
      </c>
      <c r="W492">
        <v>202055.62250299999</v>
      </c>
      <c r="X492">
        <v>24.185085999999998</v>
      </c>
      <c r="Y492">
        <v>3.9899390000000001</v>
      </c>
      <c r="Z492">
        <v>86.221456000000003</v>
      </c>
      <c r="AA492">
        <v>86.855321000000004</v>
      </c>
      <c r="AB492">
        <v>0</v>
      </c>
    </row>
    <row r="493" spans="1:28" x14ac:dyDescent="0.25">
      <c r="A493" s="1" t="s">
        <v>572</v>
      </c>
      <c r="B493">
        <v>373</v>
      </c>
      <c r="C493" s="1" t="s">
        <v>4048</v>
      </c>
      <c r="D493">
        <v>5.0999999999999996</v>
      </c>
      <c r="E493">
        <v>0</v>
      </c>
      <c r="F493">
        <v>0.03</v>
      </c>
      <c r="G493">
        <v>645</v>
      </c>
      <c r="H493" s="1" t="s">
        <v>4141</v>
      </c>
      <c r="I493">
        <v>72.8</v>
      </c>
      <c r="J493">
        <v>14.44</v>
      </c>
      <c r="K493">
        <v>272</v>
      </c>
      <c r="L493">
        <v>1954.68</v>
      </c>
      <c r="M493">
        <v>83</v>
      </c>
      <c r="N493">
        <v>5</v>
      </c>
      <c r="O493">
        <v>0</v>
      </c>
      <c r="P493">
        <v>151.43</v>
      </c>
      <c r="Q493">
        <v>0</v>
      </c>
      <c r="R493" s="1" t="s">
        <v>4727</v>
      </c>
      <c r="S493" s="1" t="s">
        <v>8156</v>
      </c>
      <c r="T493">
        <v>1.18</v>
      </c>
      <c r="U493" s="1"/>
      <c r="V493">
        <v>22039.472967999998</v>
      </c>
      <c r="W493">
        <v>874947.81125399994</v>
      </c>
      <c r="X493">
        <v>121.19508999999999</v>
      </c>
      <c r="Y493">
        <v>18.577731</v>
      </c>
      <c r="Z493">
        <v>378.03064999999998</v>
      </c>
      <c r="AA493">
        <v>376.105187</v>
      </c>
      <c r="AB493">
        <v>0</v>
      </c>
    </row>
    <row r="494" spans="1:28" x14ac:dyDescent="0.25">
      <c r="A494" s="1" t="s">
        <v>573</v>
      </c>
      <c r="B494">
        <v>385</v>
      </c>
      <c r="C494" s="1" t="s">
        <v>4012</v>
      </c>
      <c r="D494">
        <v>5.0999999999999996</v>
      </c>
      <c r="E494">
        <v>0</v>
      </c>
      <c r="F494">
        <v>1.67</v>
      </c>
      <c r="G494">
        <v>645</v>
      </c>
      <c r="H494" s="1" t="s">
        <v>4096</v>
      </c>
      <c r="I494">
        <v>121.36</v>
      </c>
      <c r="J494">
        <v>11.94</v>
      </c>
      <c r="K494">
        <v>260</v>
      </c>
      <c r="L494">
        <v>1363.57</v>
      </c>
      <c r="M494">
        <v>92</v>
      </c>
      <c r="N494">
        <v>4</v>
      </c>
      <c r="O494">
        <v>0</v>
      </c>
      <c r="P494">
        <v>145.52000000000001</v>
      </c>
      <c r="Q494">
        <v>0</v>
      </c>
      <c r="R494" s="1" t="s">
        <v>4728</v>
      </c>
      <c r="S494" s="1" t="s">
        <v>8156</v>
      </c>
      <c r="T494">
        <v>0.87</v>
      </c>
      <c r="U494" s="1"/>
      <c r="V494">
        <v>21097.611560000001</v>
      </c>
      <c r="W494">
        <v>675131.94697399996</v>
      </c>
      <c r="X494">
        <v>111.981343</v>
      </c>
      <c r="Y494">
        <v>13.98612</v>
      </c>
      <c r="Z494">
        <v>291.48989599999999</v>
      </c>
      <c r="AA494">
        <v>290.21614399999999</v>
      </c>
      <c r="AB494">
        <v>0</v>
      </c>
    </row>
    <row r="495" spans="1:28" x14ac:dyDescent="0.25">
      <c r="A495" s="1" t="s">
        <v>574</v>
      </c>
      <c r="B495">
        <v>414</v>
      </c>
      <c r="C495" s="1" t="s">
        <v>4034</v>
      </c>
      <c r="D495">
        <v>5.0999999999999996</v>
      </c>
      <c r="E495">
        <v>0</v>
      </c>
      <c r="F495">
        <v>0</v>
      </c>
      <c r="G495">
        <v>645</v>
      </c>
      <c r="H495" s="1" t="s">
        <v>4150</v>
      </c>
      <c r="I495">
        <v>82</v>
      </c>
      <c r="J495">
        <v>17</v>
      </c>
      <c r="K495">
        <v>231</v>
      </c>
      <c r="L495">
        <v>1808.36</v>
      </c>
      <c r="M495">
        <v>58</v>
      </c>
      <c r="N495">
        <v>5</v>
      </c>
      <c r="O495">
        <v>0</v>
      </c>
      <c r="P495">
        <v>125.23</v>
      </c>
      <c r="Q495">
        <v>0</v>
      </c>
      <c r="R495" s="1" t="s">
        <v>4729</v>
      </c>
      <c r="S495" s="1" t="s">
        <v>8156</v>
      </c>
      <c r="T495">
        <v>1.23</v>
      </c>
      <c r="U495" s="1"/>
      <c r="V495">
        <v>15610.388193999999</v>
      </c>
      <c r="W495">
        <v>720483.59696700005</v>
      </c>
      <c r="X495">
        <v>88.254772000000003</v>
      </c>
      <c r="Y495">
        <v>15.148647</v>
      </c>
      <c r="Z495">
        <v>310.57906500000001</v>
      </c>
      <c r="AA495">
        <v>309.70520299999998</v>
      </c>
      <c r="AB495">
        <v>0</v>
      </c>
    </row>
    <row r="496" spans="1:28" x14ac:dyDescent="0.25">
      <c r="A496" s="1" t="s">
        <v>576</v>
      </c>
      <c r="B496">
        <v>329</v>
      </c>
      <c r="C496" s="1" t="s">
        <v>4016</v>
      </c>
      <c r="D496">
        <v>5.0999999999999996</v>
      </c>
      <c r="E496">
        <v>0</v>
      </c>
      <c r="F496">
        <v>0.43</v>
      </c>
      <c r="G496">
        <v>646</v>
      </c>
      <c r="H496" s="1" t="s">
        <v>4125</v>
      </c>
      <c r="I496">
        <v>87.33</v>
      </c>
      <c r="J496">
        <v>13.78</v>
      </c>
      <c r="K496">
        <v>317</v>
      </c>
      <c r="L496">
        <v>2369.54</v>
      </c>
      <c r="M496">
        <v>59</v>
      </c>
      <c r="N496">
        <v>6</v>
      </c>
      <c r="O496">
        <v>0</v>
      </c>
      <c r="P496">
        <v>145.28</v>
      </c>
      <c r="Q496">
        <v>0</v>
      </c>
      <c r="R496" s="1" t="s">
        <v>4731</v>
      </c>
      <c r="S496" s="1" t="s">
        <v>8156</v>
      </c>
      <c r="T496">
        <v>0.99</v>
      </c>
      <c r="U496" s="1"/>
      <c r="V496">
        <v>19369.352846000002</v>
      </c>
      <c r="W496">
        <v>835512.41352399997</v>
      </c>
      <c r="X496">
        <v>107.935884</v>
      </c>
      <c r="Y496">
        <v>16.501049999999999</v>
      </c>
      <c r="Z496">
        <v>354.06221499999998</v>
      </c>
      <c r="AA496">
        <v>359.15383600000001</v>
      </c>
      <c r="AB496">
        <v>0</v>
      </c>
    </row>
    <row r="497" spans="1:28" x14ac:dyDescent="0.25">
      <c r="A497" s="1" t="s">
        <v>577</v>
      </c>
      <c r="B497">
        <v>347</v>
      </c>
      <c r="C497" s="1" t="s">
        <v>4018</v>
      </c>
      <c r="D497">
        <v>5.0999999999999996</v>
      </c>
      <c r="E497">
        <v>0</v>
      </c>
      <c r="F497">
        <v>2</v>
      </c>
      <c r="G497">
        <v>646</v>
      </c>
      <c r="H497" s="1" t="s">
        <v>4095</v>
      </c>
      <c r="I497">
        <v>63.59</v>
      </c>
      <c r="J497">
        <v>11.94</v>
      </c>
      <c r="K497">
        <v>299</v>
      </c>
      <c r="L497">
        <v>1936.73</v>
      </c>
      <c r="M497">
        <v>82</v>
      </c>
      <c r="N497">
        <v>2</v>
      </c>
      <c r="O497">
        <v>0</v>
      </c>
      <c r="P497">
        <v>160.44</v>
      </c>
      <c r="Q497">
        <v>0</v>
      </c>
      <c r="R497" s="1" t="s">
        <v>4732</v>
      </c>
      <c r="S497" s="1" t="s">
        <v>8156</v>
      </c>
      <c r="T497">
        <v>1.01</v>
      </c>
      <c r="U497" s="1"/>
      <c r="V497">
        <v>24301.072646000001</v>
      </c>
      <c r="W497">
        <v>916713.69258799998</v>
      </c>
      <c r="X497">
        <v>132.40463500000001</v>
      </c>
      <c r="Y497">
        <v>19.097569</v>
      </c>
      <c r="Z497">
        <v>396.14328999999998</v>
      </c>
      <c r="AA497">
        <v>394.06002799999999</v>
      </c>
      <c r="AB497">
        <v>0</v>
      </c>
    </row>
    <row r="498" spans="1:28" x14ac:dyDescent="0.25">
      <c r="A498" s="1" t="s">
        <v>578</v>
      </c>
      <c r="B498">
        <v>389</v>
      </c>
      <c r="C498" s="1" t="s">
        <v>4040</v>
      </c>
      <c r="D498">
        <v>5.0999999999999996</v>
      </c>
      <c r="E498">
        <v>0</v>
      </c>
      <c r="F498">
        <v>5.67</v>
      </c>
      <c r="G498">
        <v>646</v>
      </c>
      <c r="H498" s="1" t="s">
        <v>4153</v>
      </c>
      <c r="I498">
        <v>204.71</v>
      </c>
      <c r="J498">
        <v>11.4</v>
      </c>
      <c r="K498">
        <v>257</v>
      </c>
      <c r="L498">
        <v>1536.69</v>
      </c>
      <c r="M498">
        <v>87</v>
      </c>
      <c r="N498">
        <v>6</v>
      </c>
      <c r="O498">
        <v>0</v>
      </c>
      <c r="P498">
        <v>140.22999999999999</v>
      </c>
      <c r="Q498">
        <v>0</v>
      </c>
      <c r="R498" s="1" t="s">
        <v>4733</v>
      </c>
      <c r="S498" s="1" t="s">
        <v>8156</v>
      </c>
      <c r="T498">
        <v>0.95</v>
      </c>
      <c r="U498" s="1"/>
      <c r="V498">
        <v>19648.813951</v>
      </c>
      <c r="W498">
        <v>663155.89012</v>
      </c>
      <c r="X498">
        <v>105.1687</v>
      </c>
      <c r="Y498">
        <v>13.876265</v>
      </c>
      <c r="Z498">
        <v>286.73620699999998</v>
      </c>
      <c r="AA498">
        <v>285.06696599999998</v>
      </c>
      <c r="AB498">
        <v>0</v>
      </c>
    </row>
    <row r="499" spans="1:28" x14ac:dyDescent="0.25">
      <c r="A499" s="1" t="s">
        <v>579</v>
      </c>
      <c r="B499">
        <v>534</v>
      </c>
      <c r="C499" s="1" t="s">
        <v>4002</v>
      </c>
      <c r="D499">
        <v>5.0999999999999996</v>
      </c>
      <c r="E499">
        <v>0</v>
      </c>
      <c r="F499">
        <v>0.83</v>
      </c>
      <c r="G499">
        <v>646</v>
      </c>
      <c r="H499" s="1" t="s">
        <v>4072</v>
      </c>
      <c r="I499">
        <v>31.58</v>
      </c>
      <c r="J499">
        <v>7.03</v>
      </c>
      <c r="K499">
        <v>112</v>
      </c>
      <c r="L499">
        <v>367.23</v>
      </c>
      <c r="M499">
        <v>47</v>
      </c>
      <c r="N499">
        <v>1</v>
      </c>
      <c r="O499">
        <v>0</v>
      </c>
      <c r="P499">
        <v>66.22</v>
      </c>
      <c r="Q499">
        <v>0</v>
      </c>
      <c r="R499" s="1" t="s">
        <v>4734</v>
      </c>
      <c r="S499" s="1" t="s">
        <v>8156</v>
      </c>
      <c r="T499">
        <v>0.57999999999999996</v>
      </c>
      <c r="U499" s="1"/>
      <c r="V499">
        <v>10032.032252000001</v>
      </c>
      <c r="W499">
        <v>239928.791937</v>
      </c>
      <c r="X499">
        <v>51.267184999999998</v>
      </c>
      <c r="Y499">
        <v>5.0521710000000004</v>
      </c>
      <c r="Z499">
        <v>104.59595400000001</v>
      </c>
      <c r="AA499">
        <v>103.139179</v>
      </c>
      <c r="AB499">
        <v>0</v>
      </c>
    </row>
    <row r="500" spans="1:28" x14ac:dyDescent="0.25">
      <c r="A500" s="1" t="s">
        <v>581</v>
      </c>
      <c r="B500">
        <v>460</v>
      </c>
      <c r="C500" s="1" t="s">
        <v>4034</v>
      </c>
      <c r="D500">
        <v>5.0999999999999996</v>
      </c>
      <c r="E500">
        <v>0</v>
      </c>
      <c r="F500">
        <v>0</v>
      </c>
      <c r="G500">
        <v>648</v>
      </c>
      <c r="H500" s="1" t="s">
        <v>4115</v>
      </c>
      <c r="I500">
        <v>82</v>
      </c>
      <c r="J500">
        <v>14.15</v>
      </c>
      <c r="K500">
        <v>188</v>
      </c>
      <c r="L500">
        <v>1808.36</v>
      </c>
      <c r="M500">
        <v>9</v>
      </c>
      <c r="N500">
        <v>3</v>
      </c>
      <c r="O500">
        <v>0</v>
      </c>
      <c r="P500">
        <v>74.2</v>
      </c>
      <c r="Q500">
        <v>0</v>
      </c>
      <c r="R500" s="1" t="s">
        <v>4736</v>
      </c>
      <c r="S500" s="1" t="s">
        <v>8156</v>
      </c>
      <c r="T500">
        <v>1.1399999999999999</v>
      </c>
      <c r="U500" s="1"/>
      <c r="V500">
        <v>11221.534114</v>
      </c>
      <c r="W500">
        <v>647054.11217199999</v>
      </c>
      <c r="X500">
        <v>66.507748000000007</v>
      </c>
      <c r="Y500">
        <v>13.142424</v>
      </c>
      <c r="Z500">
        <v>276.07729899999998</v>
      </c>
      <c r="AA500">
        <v>278.13929200000001</v>
      </c>
      <c r="AB500">
        <v>0</v>
      </c>
    </row>
    <row r="501" spans="1:28" x14ac:dyDescent="0.25">
      <c r="A501" s="1" t="s">
        <v>582</v>
      </c>
      <c r="B501">
        <v>424</v>
      </c>
      <c r="C501" s="1" t="s">
        <v>4004</v>
      </c>
      <c r="D501">
        <v>5.0999999999999996</v>
      </c>
      <c r="E501">
        <v>0</v>
      </c>
      <c r="F501">
        <v>3.27</v>
      </c>
      <c r="G501">
        <v>649</v>
      </c>
      <c r="H501" s="1" t="s">
        <v>4104</v>
      </c>
      <c r="I501">
        <v>0.2</v>
      </c>
      <c r="J501">
        <v>4.24</v>
      </c>
      <c r="K501">
        <v>225</v>
      </c>
      <c r="L501">
        <v>1312.65</v>
      </c>
      <c r="M501">
        <v>52</v>
      </c>
      <c r="N501">
        <v>2</v>
      </c>
      <c r="O501">
        <v>0</v>
      </c>
      <c r="P501">
        <v>94.84</v>
      </c>
      <c r="Q501">
        <v>0</v>
      </c>
      <c r="R501" s="1" t="s">
        <v>4737</v>
      </c>
      <c r="S501" s="1" t="s">
        <v>8156</v>
      </c>
      <c r="T501">
        <v>0.72</v>
      </c>
      <c r="U501" s="1"/>
      <c r="V501">
        <v>14540.261096</v>
      </c>
      <c r="W501">
        <v>486350.203859</v>
      </c>
      <c r="X501">
        <v>77.545287999999999</v>
      </c>
      <c r="Y501">
        <v>9.358765</v>
      </c>
      <c r="Z501">
        <v>205.96979200000001</v>
      </c>
      <c r="AA501">
        <v>209.06579400000001</v>
      </c>
      <c r="AB501">
        <v>0</v>
      </c>
    </row>
    <row r="502" spans="1:28" x14ac:dyDescent="0.25">
      <c r="A502" s="1" t="s">
        <v>583</v>
      </c>
      <c r="B502">
        <v>505</v>
      </c>
      <c r="C502" s="1" t="s">
        <v>4004</v>
      </c>
      <c r="D502">
        <v>5.0999999999999996</v>
      </c>
      <c r="E502">
        <v>0</v>
      </c>
      <c r="F502">
        <v>0.12</v>
      </c>
      <c r="G502">
        <v>650</v>
      </c>
      <c r="H502" s="1" t="s">
        <v>4110</v>
      </c>
      <c r="I502">
        <v>0.2</v>
      </c>
      <c r="J502">
        <v>6.99</v>
      </c>
      <c r="K502">
        <v>145</v>
      </c>
      <c r="L502">
        <v>1312.65</v>
      </c>
      <c r="M502">
        <v>28</v>
      </c>
      <c r="N502">
        <v>2</v>
      </c>
      <c r="O502">
        <v>0</v>
      </c>
      <c r="P502">
        <v>77.260000000000005</v>
      </c>
      <c r="Q502">
        <v>0</v>
      </c>
      <c r="R502" s="1" t="s">
        <v>4738</v>
      </c>
      <c r="S502" s="1" t="s">
        <v>8156</v>
      </c>
      <c r="T502">
        <v>1.44</v>
      </c>
      <c r="U502" s="1"/>
      <c r="V502">
        <v>10936.442835</v>
      </c>
      <c r="W502">
        <v>489153.37760399998</v>
      </c>
      <c r="X502">
        <v>61.553718000000003</v>
      </c>
      <c r="Y502">
        <v>10.566126000000001</v>
      </c>
      <c r="Z502">
        <v>212.55720600000001</v>
      </c>
      <c r="AA502">
        <v>210.26607899999999</v>
      </c>
      <c r="AB502">
        <v>0</v>
      </c>
    </row>
    <row r="503" spans="1:28" x14ac:dyDescent="0.25">
      <c r="A503" s="1" t="s">
        <v>584</v>
      </c>
      <c r="B503">
        <v>500</v>
      </c>
      <c r="C503" s="1" t="s">
        <v>4001</v>
      </c>
      <c r="D503">
        <v>0.2</v>
      </c>
      <c r="E503">
        <v>0</v>
      </c>
      <c r="F503">
        <v>0</v>
      </c>
      <c r="G503">
        <v>651</v>
      </c>
      <c r="H503" s="1" t="s">
        <v>4085</v>
      </c>
      <c r="I503">
        <v>50.59</v>
      </c>
      <c r="J503">
        <v>15.2</v>
      </c>
      <c r="K503">
        <v>151</v>
      </c>
      <c r="L503">
        <v>796.83</v>
      </c>
      <c r="M503">
        <v>68</v>
      </c>
      <c r="N503">
        <v>3</v>
      </c>
      <c r="O503">
        <v>0</v>
      </c>
      <c r="P503">
        <v>101.93</v>
      </c>
      <c r="Q503">
        <v>0</v>
      </c>
      <c r="R503" s="1" t="s">
        <v>4739</v>
      </c>
      <c r="S503" s="1" t="s">
        <v>8156</v>
      </c>
      <c r="T503">
        <v>1.18</v>
      </c>
      <c r="U503" s="1"/>
      <c r="V503">
        <v>14676.600409999999</v>
      </c>
      <c r="W503">
        <v>476545.54799400002</v>
      </c>
      <c r="X503">
        <v>78.156425999999996</v>
      </c>
      <c r="Y503">
        <v>10.536044</v>
      </c>
      <c r="Z503">
        <v>209.094335</v>
      </c>
      <c r="AA503">
        <v>204.84952999999999</v>
      </c>
      <c r="AB503">
        <v>0</v>
      </c>
    </row>
    <row r="504" spans="1:28" x14ac:dyDescent="0.25">
      <c r="A504" s="1" t="s">
        <v>585</v>
      </c>
      <c r="B504">
        <v>575</v>
      </c>
      <c r="C504" s="1" t="s">
        <v>4009</v>
      </c>
      <c r="D504">
        <v>5.0999999999999996</v>
      </c>
      <c r="E504">
        <v>0</v>
      </c>
      <c r="F504">
        <v>0</v>
      </c>
      <c r="G504">
        <v>652</v>
      </c>
      <c r="H504" s="1" t="s">
        <v>4082</v>
      </c>
      <c r="I504">
        <v>19.239999999999998</v>
      </c>
      <c r="J504">
        <v>15.4</v>
      </c>
      <c r="K504">
        <v>77</v>
      </c>
      <c r="L504">
        <v>738.31</v>
      </c>
      <c r="M504">
        <v>0</v>
      </c>
      <c r="N504">
        <v>0</v>
      </c>
      <c r="O504">
        <v>0</v>
      </c>
      <c r="P504">
        <v>32.36</v>
      </c>
      <c r="Q504">
        <v>0</v>
      </c>
      <c r="R504" s="1" t="s">
        <v>4740</v>
      </c>
      <c r="S504" s="1" t="s">
        <v>8156</v>
      </c>
      <c r="T504">
        <v>1.22</v>
      </c>
      <c r="U504" s="1"/>
      <c r="V504">
        <v>4887.2165100000002</v>
      </c>
      <c r="W504">
        <v>281590.07137100003</v>
      </c>
      <c r="X504">
        <v>28.985918000000002</v>
      </c>
      <c r="Y504">
        <v>5.6886429999999999</v>
      </c>
      <c r="Z504">
        <v>120.44749</v>
      </c>
      <c r="AA504">
        <v>121.042839</v>
      </c>
      <c r="AB504">
        <v>0</v>
      </c>
    </row>
    <row r="505" spans="1:28" x14ac:dyDescent="0.25">
      <c r="A505" s="1" t="s">
        <v>587</v>
      </c>
      <c r="B505">
        <v>476</v>
      </c>
      <c r="C505" s="1" t="s">
        <v>4013</v>
      </c>
      <c r="D505">
        <v>5.0999999999999996</v>
      </c>
      <c r="E505">
        <v>0</v>
      </c>
      <c r="F505">
        <v>0.14000000000000001</v>
      </c>
      <c r="G505">
        <v>655</v>
      </c>
      <c r="H505" s="1" t="s">
        <v>4086</v>
      </c>
      <c r="I505">
        <v>0.2</v>
      </c>
      <c r="J505">
        <v>4.8099999999999996</v>
      </c>
      <c r="K505">
        <v>179</v>
      </c>
      <c r="L505">
        <v>1241.6600000000001</v>
      </c>
      <c r="M505">
        <v>53</v>
      </c>
      <c r="N505">
        <v>4</v>
      </c>
      <c r="O505">
        <v>0</v>
      </c>
      <c r="P505">
        <v>88.33</v>
      </c>
      <c r="Q505">
        <v>0</v>
      </c>
      <c r="R505" s="1" t="s">
        <v>4742</v>
      </c>
      <c r="S505" s="1" t="s">
        <v>8156</v>
      </c>
      <c r="T505">
        <v>0.99</v>
      </c>
      <c r="U505" s="1"/>
      <c r="V505">
        <v>12155.044030999999</v>
      </c>
      <c r="W505">
        <v>478828.34885399998</v>
      </c>
      <c r="X505">
        <v>66.675950999999998</v>
      </c>
      <c r="Y505">
        <v>9.6456540000000004</v>
      </c>
      <c r="Z505">
        <v>204.07071400000001</v>
      </c>
      <c r="AA505">
        <v>205.83004600000001</v>
      </c>
      <c r="AB505">
        <v>0</v>
      </c>
    </row>
    <row r="506" spans="1:28" x14ac:dyDescent="0.25">
      <c r="A506" s="1" t="s">
        <v>588</v>
      </c>
      <c r="B506">
        <v>450</v>
      </c>
      <c r="C506" s="1" t="s">
        <v>4001</v>
      </c>
      <c r="D506">
        <v>0.2</v>
      </c>
      <c r="E506">
        <v>0</v>
      </c>
      <c r="F506">
        <v>0</v>
      </c>
      <c r="G506">
        <v>657</v>
      </c>
      <c r="H506" s="1" t="s">
        <v>4085</v>
      </c>
      <c r="I506">
        <v>50.59</v>
      </c>
      <c r="J506">
        <v>11.16</v>
      </c>
      <c r="K506">
        <v>207</v>
      </c>
      <c r="L506">
        <v>796.83</v>
      </c>
      <c r="M506">
        <v>97</v>
      </c>
      <c r="N506">
        <v>9</v>
      </c>
      <c r="O506">
        <v>0</v>
      </c>
      <c r="P506">
        <v>142.43</v>
      </c>
      <c r="Q506">
        <v>0</v>
      </c>
      <c r="R506" s="1" t="s">
        <v>4743</v>
      </c>
      <c r="S506" s="1" t="s">
        <v>8156</v>
      </c>
      <c r="T506">
        <v>0.88</v>
      </c>
      <c r="U506" s="1"/>
      <c r="V506">
        <v>16364.1348</v>
      </c>
      <c r="W506">
        <v>466910.64864999999</v>
      </c>
      <c r="X506">
        <v>85.550461999999996</v>
      </c>
      <c r="Y506">
        <v>10.118786999999999</v>
      </c>
      <c r="Z506">
        <v>204.53234399999999</v>
      </c>
      <c r="AA506">
        <v>200.709756</v>
      </c>
      <c r="AB506">
        <v>0</v>
      </c>
    </row>
    <row r="507" spans="1:28" x14ac:dyDescent="0.25">
      <c r="A507" s="1" t="s">
        <v>589</v>
      </c>
      <c r="B507">
        <v>565</v>
      </c>
      <c r="C507" s="1" t="s">
        <v>4002</v>
      </c>
      <c r="D507">
        <v>5.0999999999999996</v>
      </c>
      <c r="E507">
        <v>0</v>
      </c>
      <c r="F507">
        <v>0.47</v>
      </c>
      <c r="G507">
        <v>657</v>
      </c>
      <c r="H507" s="1" t="s">
        <v>4072</v>
      </c>
      <c r="I507">
        <v>31.58</v>
      </c>
      <c r="J507">
        <v>8.33</v>
      </c>
      <c r="K507">
        <v>92</v>
      </c>
      <c r="L507">
        <v>367.23</v>
      </c>
      <c r="M507">
        <v>22</v>
      </c>
      <c r="N507">
        <v>1</v>
      </c>
      <c r="O507">
        <v>0</v>
      </c>
      <c r="P507">
        <v>60.24</v>
      </c>
      <c r="Q507">
        <v>0</v>
      </c>
      <c r="R507" s="1" t="s">
        <v>4744</v>
      </c>
      <c r="S507" s="1" t="s">
        <v>8156</v>
      </c>
      <c r="T507">
        <v>0.85</v>
      </c>
      <c r="U507" s="1"/>
      <c r="V507">
        <v>7189.56214</v>
      </c>
      <c r="W507">
        <v>222825.277929</v>
      </c>
      <c r="X507">
        <v>38.001230999999997</v>
      </c>
      <c r="Y507">
        <v>4.7605880000000003</v>
      </c>
      <c r="Z507">
        <v>97.771673000000007</v>
      </c>
      <c r="AA507">
        <v>95.784875999999997</v>
      </c>
      <c r="AB507">
        <v>0</v>
      </c>
    </row>
    <row r="508" spans="1:28" x14ac:dyDescent="0.25">
      <c r="A508" s="1" t="s">
        <v>590</v>
      </c>
      <c r="B508">
        <v>203</v>
      </c>
      <c r="C508" s="1" t="s">
        <v>4054</v>
      </c>
      <c r="D508">
        <v>5.0999999999999996</v>
      </c>
      <c r="E508">
        <v>0</v>
      </c>
      <c r="F508">
        <v>0.06</v>
      </c>
      <c r="G508">
        <v>658</v>
      </c>
      <c r="H508" s="1" t="s">
        <v>4076</v>
      </c>
      <c r="I508">
        <v>1.4</v>
      </c>
      <c r="J508">
        <v>9.5299999999999994</v>
      </c>
      <c r="K508">
        <v>455</v>
      </c>
      <c r="L508">
        <v>2323.92</v>
      </c>
      <c r="M508">
        <v>160</v>
      </c>
      <c r="N508">
        <v>8</v>
      </c>
      <c r="O508">
        <v>0</v>
      </c>
      <c r="P508">
        <v>243.15</v>
      </c>
      <c r="Q508">
        <v>0</v>
      </c>
      <c r="R508" s="1" t="s">
        <v>4745</v>
      </c>
      <c r="S508" s="1" t="s">
        <v>8156</v>
      </c>
      <c r="T508">
        <v>0.78</v>
      </c>
      <c r="U508" s="1"/>
      <c r="V508">
        <v>34591.507405999997</v>
      </c>
      <c r="W508">
        <v>1049841.999697</v>
      </c>
      <c r="X508">
        <v>182.18037000000001</v>
      </c>
      <c r="Y508">
        <v>21.663485000000001</v>
      </c>
      <c r="Z508">
        <v>453.15846599999998</v>
      </c>
      <c r="AA508">
        <v>451.29279700000001</v>
      </c>
      <c r="AB508">
        <v>0</v>
      </c>
    </row>
    <row r="509" spans="1:28" x14ac:dyDescent="0.25">
      <c r="A509" s="1" t="s">
        <v>591</v>
      </c>
      <c r="B509">
        <v>460</v>
      </c>
      <c r="C509" s="1" t="s">
        <v>4014</v>
      </c>
      <c r="D509">
        <v>5.0999999999999996</v>
      </c>
      <c r="E509">
        <v>0</v>
      </c>
      <c r="F509">
        <v>0</v>
      </c>
      <c r="G509">
        <v>658</v>
      </c>
      <c r="H509" s="1" t="s">
        <v>4087</v>
      </c>
      <c r="I509">
        <v>59.72</v>
      </c>
      <c r="J509">
        <v>14.03</v>
      </c>
      <c r="K509">
        <v>198</v>
      </c>
      <c r="L509">
        <v>1183.1099999999999</v>
      </c>
      <c r="M509">
        <v>53</v>
      </c>
      <c r="N509">
        <v>1</v>
      </c>
      <c r="O509">
        <v>0</v>
      </c>
      <c r="P509">
        <v>114.03</v>
      </c>
      <c r="Q509">
        <v>0</v>
      </c>
      <c r="R509" s="1" t="s">
        <v>4746</v>
      </c>
      <c r="S509" s="1" t="s">
        <v>8156</v>
      </c>
      <c r="T509">
        <v>1.03</v>
      </c>
      <c r="U509" s="1"/>
      <c r="V509">
        <v>15684.741039</v>
      </c>
      <c r="W509">
        <v>536351.38540300005</v>
      </c>
      <c r="X509">
        <v>84.096074999999999</v>
      </c>
      <c r="Y509">
        <v>11.230842000000001</v>
      </c>
      <c r="Z509">
        <v>232.64268000000001</v>
      </c>
      <c r="AA509">
        <v>230.557987</v>
      </c>
      <c r="AB509">
        <v>0</v>
      </c>
    </row>
    <row r="510" spans="1:28" x14ac:dyDescent="0.25">
      <c r="A510" s="1" t="s">
        <v>593</v>
      </c>
      <c r="B510">
        <v>596</v>
      </c>
      <c r="C510" s="1" t="s">
        <v>4002</v>
      </c>
      <c r="D510">
        <v>5.0999999999999996</v>
      </c>
      <c r="E510">
        <v>0</v>
      </c>
      <c r="F510">
        <v>0.1</v>
      </c>
      <c r="G510">
        <v>662</v>
      </c>
      <c r="H510" s="1" t="s">
        <v>4105</v>
      </c>
      <c r="I510">
        <v>31.58</v>
      </c>
      <c r="J510">
        <v>10.38</v>
      </c>
      <c r="K510">
        <v>66</v>
      </c>
      <c r="L510">
        <v>367.23</v>
      </c>
      <c r="M510">
        <v>2</v>
      </c>
      <c r="N510">
        <v>2</v>
      </c>
      <c r="O510">
        <v>0</v>
      </c>
      <c r="P510">
        <v>31.92</v>
      </c>
      <c r="Q510">
        <v>0</v>
      </c>
      <c r="R510" s="1" t="s">
        <v>4748</v>
      </c>
      <c r="S510" s="1" t="s">
        <v>8156</v>
      </c>
      <c r="T510">
        <v>0.8</v>
      </c>
      <c r="U510" s="1"/>
      <c r="V510">
        <v>4050.322921</v>
      </c>
      <c r="W510">
        <v>157466.20031799999</v>
      </c>
      <c r="X510">
        <v>22.130935999999998</v>
      </c>
      <c r="Y510">
        <v>3.025639</v>
      </c>
      <c r="Z510">
        <v>66.777393000000004</v>
      </c>
      <c r="AA510">
        <v>67.688919999999996</v>
      </c>
      <c r="AB510">
        <v>0</v>
      </c>
    </row>
    <row r="511" spans="1:28" x14ac:dyDescent="0.25">
      <c r="A511" s="1" t="s">
        <v>596</v>
      </c>
      <c r="B511">
        <v>550</v>
      </c>
      <c r="C511" s="1" t="s">
        <v>4001</v>
      </c>
      <c r="D511">
        <v>0.2</v>
      </c>
      <c r="E511">
        <v>0</v>
      </c>
      <c r="F511">
        <v>0</v>
      </c>
      <c r="G511">
        <v>665</v>
      </c>
      <c r="H511" s="1" t="s">
        <v>4085</v>
      </c>
      <c r="I511">
        <v>50.59</v>
      </c>
      <c r="J511">
        <v>8.68</v>
      </c>
      <c r="K511">
        <v>115</v>
      </c>
      <c r="L511">
        <v>796.83</v>
      </c>
      <c r="M511">
        <v>13</v>
      </c>
      <c r="N511">
        <v>3</v>
      </c>
      <c r="O511">
        <v>0</v>
      </c>
      <c r="P511">
        <v>40.15</v>
      </c>
      <c r="Q511">
        <v>0</v>
      </c>
      <c r="R511" s="1" t="s">
        <v>4751</v>
      </c>
      <c r="S511" s="1" t="s">
        <v>8156</v>
      </c>
      <c r="T511">
        <v>0.75</v>
      </c>
      <c r="U511" s="1"/>
      <c r="V511">
        <v>6528.089035</v>
      </c>
      <c r="W511">
        <v>280246.953607</v>
      </c>
      <c r="X511">
        <v>36.300037000000003</v>
      </c>
      <c r="Y511">
        <v>5.3257300000000001</v>
      </c>
      <c r="Z511">
        <v>118.351051</v>
      </c>
      <c r="AA511">
        <v>120.46736300000001</v>
      </c>
      <c r="AB511">
        <v>0</v>
      </c>
    </row>
    <row r="512" spans="1:28" x14ac:dyDescent="0.25">
      <c r="A512" s="1" t="s">
        <v>597</v>
      </c>
      <c r="B512">
        <v>628</v>
      </c>
      <c r="C512" s="1" t="s">
        <v>4002</v>
      </c>
      <c r="D512">
        <v>5.0999999999999996</v>
      </c>
      <c r="E512">
        <v>0</v>
      </c>
      <c r="F512">
        <v>0.74</v>
      </c>
      <c r="G512">
        <v>665</v>
      </c>
      <c r="H512" s="1" t="s">
        <v>4105</v>
      </c>
      <c r="I512">
        <v>31.58</v>
      </c>
      <c r="J512">
        <v>13.35</v>
      </c>
      <c r="K512">
        <v>37</v>
      </c>
      <c r="L512">
        <v>367.23</v>
      </c>
      <c r="M512">
        <v>0</v>
      </c>
      <c r="N512">
        <v>0</v>
      </c>
      <c r="O512">
        <v>0</v>
      </c>
      <c r="P512">
        <v>9.44</v>
      </c>
      <c r="Q512">
        <v>0</v>
      </c>
      <c r="R512" s="1" t="s">
        <v>4752</v>
      </c>
      <c r="S512" s="1" t="s">
        <v>8156</v>
      </c>
      <c r="T512">
        <v>0.99</v>
      </c>
      <c r="U512" s="1"/>
      <c r="V512">
        <v>2638.7007400000002</v>
      </c>
      <c r="W512">
        <v>157984.707995</v>
      </c>
      <c r="X512">
        <v>15.797478999999999</v>
      </c>
      <c r="Y512">
        <v>3.2094860000000001</v>
      </c>
      <c r="Z512">
        <v>67.784754000000007</v>
      </c>
      <c r="AA512">
        <v>67.910357000000005</v>
      </c>
      <c r="AB512">
        <v>0</v>
      </c>
    </row>
    <row r="513" spans="1:28" x14ac:dyDescent="0.25">
      <c r="A513" s="1" t="s">
        <v>600</v>
      </c>
      <c r="B513">
        <v>502</v>
      </c>
      <c r="C513" s="1" t="s">
        <v>4002</v>
      </c>
      <c r="D513">
        <v>5.0999999999999996</v>
      </c>
      <c r="E513">
        <v>0</v>
      </c>
      <c r="F513">
        <v>0.19</v>
      </c>
      <c r="G513">
        <v>671</v>
      </c>
      <c r="H513" s="1" t="s">
        <v>4072</v>
      </c>
      <c r="I513">
        <v>31.58</v>
      </c>
      <c r="J513">
        <v>3.91</v>
      </c>
      <c r="K513">
        <v>169</v>
      </c>
      <c r="L513">
        <v>367.23</v>
      </c>
      <c r="M513">
        <v>73</v>
      </c>
      <c r="N513">
        <v>1</v>
      </c>
      <c r="O513">
        <v>0</v>
      </c>
      <c r="P513">
        <v>97.34</v>
      </c>
      <c r="Q513">
        <v>0</v>
      </c>
      <c r="R513" s="1" t="s">
        <v>4755</v>
      </c>
      <c r="S513" s="1" t="s">
        <v>8156</v>
      </c>
      <c r="T513">
        <v>0.37</v>
      </c>
      <c r="U513" s="1"/>
      <c r="V513">
        <v>16672.97206</v>
      </c>
      <c r="W513">
        <v>335397.630642</v>
      </c>
      <c r="X513">
        <v>83.719121999999999</v>
      </c>
      <c r="Y513">
        <v>7.4280299999999997</v>
      </c>
      <c r="Z513">
        <v>148.570311</v>
      </c>
      <c r="AA513">
        <v>144.18047200000001</v>
      </c>
      <c r="AB513">
        <v>0</v>
      </c>
    </row>
    <row r="514" spans="1:28" x14ac:dyDescent="0.25">
      <c r="A514" s="1" t="s">
        <v>601</v>
      </c>
      <c r="B514">
        <v>536</v>
      </c>
      <c r="C514" s="1" t="s">
        <v>4005</v>
      </c>
      <c r="D514">
        <v>5.0999999999999996</v>
      </c>
      <c r="E514">
        <v>0</v>
      </c>
      <c r="F514">
        <v>0.66</v>
      </c>
      <c r="G514">
        <v>673</v>
      </c>
      <c r="H514" s="1" t="s">
        <v>4075</v>
      </c>
      <c r="I514">
        <v>89.74</v>
      </c>
      <c r="J514">
        <v>15.09</v>
      </c>
      <c r="K514">
        <v>137</v>
      </c>
      <c r="L514">
        <v>698.35</v>
      </c>
      <c r="M514">
        <v>48</v>
      </c>
      <c r="N514">
        <v>1</v>
      </c>
      <c r="O514">
        <v>0</v>
      </c>
      <c r="P514">
        <v>92.96</v>
      </c>
      <c r="Q514">
        <v>0</v>
      </c>
      <c r="R514" s="1" t="s">
        <v>4756</v>
      </c>
      <c r="S514" s="1" t="s">
        <v>8156</v>
      </c>
      <c r="T514">
        <v>1.17</v>
      </c>
      <c r="U514" s="1"/>
      <c r="V514">
        <v>13355.242437999999</v>
      </c>
      <c r="W514">
        <v>417277.62567400001</v>
      </c>
      <c r="X514">
        <v>70.706913999999998</v>
      </c>
      <c r="Y514">
        <v>9.0571070000000002</v>
      </c>
      <c r="Z514">
        <v>182.81893199999999</v>
      </c>
      <c r="AA514">
        <v>179.37302399999999</v>
      </c>
      <c r="AB514">
        <v>0</v>
      </c>
    </row>
    <row r="515" spans="1:28" x14ac:dyDescent="0.25">
      <c r="A515" s="1" t="s">
        <v>602</v>
      </c>
      <c r="B515">
        <v>600</v>
      </c>
      <c r="C515" s="1" t="s">
        <v>4004</v>
      </c>
      <c r="D515">
        <v>5.0999999999999996</v>
      </c>
      <c r="E515">
        <v>0</v>
      </c>
      <c r="F515">
        <v>0</v>
      </c>
      <c r="G515">
        <v>673</v>
      </c>
      <c r="H515" s="1" t="s">
        <v>4074</v>
      </c>
      <c r="I515">
        <v>0.2</v>
      </c>
      <c r="J515">
        <v>7.45</v>
      </c>
      <c r="K515">
        <v>73</v>
      </c>
      <c r="L515">
        <v>420.4</v>
      </c>
      <c r="M515">
        <v>14</v>
      </c>
      <c r="N515">
        <v>3</v>
      </c>
      <c r="O515">
        <v>0</v>
      </c>
      <c r="P515">
        <v>42.03</v>
      </c>
      <c r="Q515">
        <v>0</v>
      </c>
      <c r="R515" s="1" t="s">
        <v>4757</v>
      </c>
      <c r="S515" s="1" t="s">
        <v>8156</v>
      </c>
      <c r="T515">
        <v>0.99</v>
      </c>
      <c r="U515" s="1"/>
      <c r="V515">
        <v>5136.5812889999997</v>
      </c>
      <c r="W515">
        <v>198151.80010299999</v>
      </c>
      <c r="X515">
        <v>28.100256999999999</v>
      </c>
      <c r="Y515">
        <v>4.1709909999999999</v>
      </c>
      <c r="Z515">
        <v>86.296508000000003</v>
      </c>
      <c r="AA515">
        <v>85.177648000000005</v>
      </c>
      <c r="AB515">
        <v>0</v>
      </c>
    </row>
    <row r="516" spans="1:28" x14ac:dyDescent="0.25">
      <c r="A516" s="1" t="s">
        <v>604</v>
      </c>
      <c r="B516">
        <v>230</v>
      </c>
      <c r="C516" s="1" t="s">
        <v>4030</v>
      </c>
      <c r="D516">
        <v>5.0999999999999996</v>
      </c>
      <c r="E516">
        <v>0</v>
      </c>
      <c r="F516">
        <v>0</v>
      </c>
      <c r="G516">
        <v>676</v>
      </c>
      <c r="H516" s="1" t="s">
        <v>4152</v>
      </c>
      <c r="I516">
        <v>144.80000000000001</v>
      </c>
      <c r="J516">
        <v>9</v>
      </c>
      <c r="K516">
        <v>446</v>
      </c>
      <c r="L516">
        <v>3263.57</v>
      </c>
      <c r="M516">
        <v>91</v>
      </c>
      <c r="N516">
        <v>3</v>
      </c>
      <c r="O516">
        <v>0</v>
      </c>
      <c r="P516">
        <v>155.22999999999999</v>
      </c>
      <c r="Q516">
        <v>0</v>
      </c>
      <c r="R516" s="1" t="s">
        <v>4759</v>
      </c>
      <c r="S516" s="1" t="s">
        <v>8156</v>
      </c>
      <c r="T516">
        <v>0.8</v>
      </c>
      <c r="U516" s="1"/>
      <c r="V516">
        <v>27119.373346</v>
      </c>
      <c r="W516">
        <v>1047360.8140510001</v>
      </c>
      <c r="X516">
        <v>148.02979500000001</v>
      </c>
      <c r="Y516">
        <v>20.025925999999998</v>
      </c>
      <c r="Z516">
        <v>441.03948700000001</v>
      </c>
      <c r="AA516">
        <v>450.22239999999999</v>
      </c>
      <c r="AB516">
        <v>0</v>
      </c>
    </row>
    <row r="517" spans="1:28" x14ac:dyDescent="0.25">
      <c r="A517" s="1" t="s">
        <v>605</v>
      </c>
      <c r="B517">
        <v>628</v>
      </c>
      <c r="C517" s="1" t="s">
        <v>4004</v>
      </c>
      <c r="D517">
        <v>5.0999999999999996</v>
      </c>
      <c r="E517">
        <v>0</v>
      </c>
      <c r="F517">
        <v>0.74</v>
      </c>
      <c r="G517">
        <v>679</v>
      </c>
      <c r="H517" s="1" t="s">
        <v>4073</v>
      </c>
      <c r="I517">
        <v>40.79</v>
      </c>
      <c r="J517">
        <v>17.38</v>
      </c>
      <c r="K517">
        <v>51</v>
      </c>
      <c r="L517">
        <v>475.89</v>
      </c>
      <c r="M517">
        <v>1</v>
      </c>
      <c r="N517">
        <v>1</v>
      </c>
      <c r="O517">
        <v>0</v>
      </c>
      <c r="P517">
        <v>25.59</v>
      </c>
      <c r="Q517">
        <v>0</v>
      </c>
      <c r="R517" s="1" t="s">
        <v>4760</v>
      </c>
      <c r="S517" s="1" t="s">
        <v>8156</v>
      </c>
      <c r="T517">
        <v>1.37</v>
      </c>
      <c r="U517" s="1"/>
      <c r="V517">
        <v>5044.166432</v>
      </c>
      <c r="W517">
        <v>254587.04313199999</v>
      </c>
      <c r="X517">
        <v>29.095258000000001</v>
      </c>
      <c r="Y517">
        <v>5.4980840000000004</v>
      </c>
      <c r="Z517">
        <v>110.76999499999999</v>
      </c>
      <c r="AA517">
        <v>109.435492</v>
      </c>
      <c r="AB517">
        <v>0</v>
      </c>
    </row>
    <row r="518" spans="1:28" x14ac:dyDescent="0.25">
      <c r="A518" s="1" t="s">
        <v>607</v>
      </c>
      <c r="B518">
        <v>406</v>
      </c>
      <c r="C518" s="1" t="s">
        <v>4038</v>
      </c>
      <c r="D518">
        <v>5.0999999999999996</v>
      </c>
      <c r="E518">
        <v>0</v>
      </c>
      <c r="F518">
        <v>0.12</v>
      </c>
      <c r="G518">
        <v>680</v>
      </c>
      <c r="H518" s="1" t="s">
        <v>4130</v>
      </c>
      <c r="I518">
        <v>14.85</v>
      </c>
      <c r="J518">
        <v>15.36</v>
      </c>
      <c r="K518">
        <v>274</v>
      </c>
      <c r="L518">
        <v>1683.59</v>
      </c>
      <c r="M518">
        <v>94</v>
      </c>
      <c r="N518">
        <v>3</v>
      </c>
      <c r="O518">
        <v>0</v>
      </c>
      <c r="P518">
        <v>181.2</v>
      </c>
      <c r="Q518">
        <v>0</v>
      </c>
      <c r="R518" s="1" t="s">
        <v>4762</v>
      </c>
      <c r="S518" s="1" t="s">
        <v>8156</v>
      </c>
      <c r="T518">
        <v>1.32</v>
      </c>
      <c r="U518" s="1"/>
      <c r="V518">
        <v>26291.410101000001</v>
      </c>
      <c r="W518">
        <v>898347.24507199996</v>
      </c>
      <c r="X518">
        <v>141.08298600000001</v>
      </c>
      <c r="Y518">
        <v>19.264074999999998</v>
      </c>
      <c r="Z518">
        <v>391.44740400000001</v>
      </c>
      <c r="AA518">
        <v>386.166313</v>
      </c>
      <c r="AB518">
        <v>0</v>
      </c>
    </row>
    <row r="519" spans="1:28" x14ac:dyDescent="0.25">
      <c r="A519" s="1" t="s">
        <v>608</v>
      </c>
      <c r="B519">
        <v>531</v>
      </c>
      <c r="C519" s="1" t="s">
        <v>4026</v>
      </c>
      <c r="D519">
        <v>0.2</v>
      </c>
      <c r="E519">
        <v>0</v>
      </c>
      <c r="F519">
        <v>0.23</v>
      </c>
      <c r="G519">
        <v>680</v>
      </c>
      <c r="H519" s="1" t="s">
        <v>4090</v>
      </c>
      <c r="I519">
        <v>24.41</v>
      </c>
      <c r="J519">
        <v>15.92</v>
      </c>
      <c r="K519">
        <v>149</v>
      </c>
      <c r="L519">
        <v>1018.7</v>
      </c>
      <c r="M519">
        <v>61</v>
      </c>
      <c r="N519">
        <v>3</v>
      </c>
      <c r="O519">
        <v>0</v>
      </c>
      <c r="P519">
        <v>93.63</v>
      </c>
      <c r="Q519">
        <v>0</v>
      </c>
      <c r="R519" s="1" t="s">
        <v>4763</v>
      </c>
      <c r="S519" s="1" t="s">
        <v>8156</v>
      </c>
      <c r="T519">
        <v>1.36</v>
      </c>
      <c r="U519" s="1"/>
      <c r="V519">
        <v>15257.822738999999</v>
      </c>
      <c r="W519">
        <v>562896.87470000004</v>
      </c>
      <c r="X519">
        <v>83.009147999999996</v>
      </c>
      <c r="Y519">
        <v>12.523721999999999</v>
      </c>
      <c r="Z519">
        <v>246.82274899999999</v>
      </c>
      <c r="AA519">
        <v>241.966995</v>
      </c>
      <c r="AB519">
        <v>0</v>
      </c>
    </row>
    <row r="520" spans="1:28" x14ac:dyDescent="0.25">
      <c r="A520" s="1" t="s">
        <v>609</v>
      </c>
      <c r="B520">
        <v>154</v>
      </c>
      <c r="C520" s="1" t="s">
        <v>4043</v>
      </c>
      <c r="D520">
        <v>5.0999999999999996</v>
      </c>
      <c r="E520">
        <v>0</v>
      </c>
      <c r="F520">
        <v>0.67</v>
      </c>
      <c r="G520">
        <v>681</v>
      </c>
      <c r="H520" s="1" t="s">
        <v>4129</v>
      </c>
      <c r="I520">
        <v>135.09</v>
      </c>
      <c r="J520">
        <v>6.02</v>
      </c>
      <c r="K520">
        <v>527</v>
      </c>
      <c r="L520">
        <v>2630.12</v>
      </c>
      <c r="M520">
        <v>85</v>
      </c>
      <c r="N520">
        <v>4</v>
      </c>
      <c r="O520">
        <v>0</v>
      </c>
      <c r="P520">
        <v>171.31</v>
      </c>
      <c r="Q520">
        <v>0</v>
      </c>
      <c r="R520" s="1" t="s">
        <v>4764</v>
      </c>
      <c r="S520" s="1" t="s">
        <v>8156</v>
      </c>
      <c r="T520">
        <v>0.54</v>
      </c>
      <c r="U520" s="1"/>
      <c r="V520">
        <v>31966.156204999999</v>
      </c>
      <c r="W520">
        <v>995137.87372100004</v>
      </c>
      <c r="X520">
        <v>168.544749</v>
      </c>
      <c r="Y520">
        <v>18.595352999999999</v>
      </c>
      <c r="Z520">
        <v>420.10747900000001</v>
      </c>
      <c r="AA520">
        <v>427.77921600000002</v>
      </c>
      <c r="AB520">
        <v>0</v>
      </c>
    </row>
    <row r="521" spans="1:28" x14ac:dyDescent="0.25">
      <c r="A521" s="1" t="s">
        <v>610</v>
      </c>
      <c r="B521">
        <v>247</v>
      </c>
      <c r="C521" s="1" t="s">
        <v>4030</v>
      </c>
      <c r="D521">
        <v>5.0999999999999996</v>
      </c>
      <c r="E521">
        <v>0</v>
      </c>
      <c r="F521">
        <v>0.56999999999999995</v>
      </c>
      <c r="G521">
        <v>684</v>
      </c>
      <c r="H521" s="1" t="s">
        <v>4155</v>
      </c>
      <c r="I521">
        <v>81.98</v>
      </c>
      <c r="J521">
        <v>12.65</v>
      </c>
      <c r="K521">
        <v>437</v>
      </c>
      <c r="L521">
        <v>2816.2</v>
      </c>
      <c r="M521">
        <v>132</v>
      </c>
      <c r="N521">
        <v>6</v>
      </c>
      <c r="O521">
        <v>0</v>
      </c>
      <c r="P521">
        <v>218.18</v>
      </c>
      <c r="Q521">
        <v>0</v>
      </c>
      <c r="R521" s="1" t="s">
        <v>4765</v>
      </c>
      <c r="S521" s="1" t="s">
        <v>8156</v>
      </c>
      <c r="T521">
        <v>0.93</v>
      </c>
      <c r="U521" s="1"/>
      <c r="V521">
        <v>31854.794161000002</v>
      </c>
      <c r="W521">
        <v>1114784.682971</v>
      </c>
      <c r="X521">
        <v>171.30841699999999</v>
      </c>
      <c r="Y521">
        <v>22.409966000000001</v>
      </c>
      <c r="Z521">
        <v>475.43141800000001</v>
      </c>
      <c r="AA521">
        <v>479.20647100000002</v>
      </c>
      <c r="AB521">
        <v>0</v>
      </c>
    </row>
    <row r="522" spans="1:28" x14ac:dyDescent="0.25">
      <c r="A522" s="1" t="s">
        <v>611</v>
      </c>
      <c r="B522">
        <v>198</v>
      </c>
      <c r="C522" s="1" t="s">
        <v>4061</v>
      </c>
      <c r="D522">
        <v>5.0999999999999996</v>
      </c>
      <c r="E522">
        <v>0</v>
      </c>
      <c r="F522">
        <v>0.86</v>
      </c>
      <c r="G522">
        <v>685</v>
      </c>
      <c r="H522" s="1" t="s">
        <v>4161</v>
      </c>
      <c r="I522">
        <v>168.74</v>
      </c>
      <c r="J522">
        <v>15.84</v>
      </c>
      <c r="K522">
        <v>487</v>
      </c>
      <c r="L522">
        <v>2615.73</v>
      </c>
      <c r="M522">
        <v>225</v>
      </c>
      <c r="N522">
        <v>7</v>
      </c>
      <c r="O522">
        <v>0</v>
      </c>
      <c r="P522">
        <v>332.84</v>
      </c>
      <c r="Q522">
        <v>0</v>
      </c>
      <c r="R522" s="1" t="s">
        <v>4766</v>
      </c>
      <c r="S522" s="1" t="s">
        <v>8156</v>
      </c>
      <c r="T522">
        <v>1.24</v>
      </c>
      <c r="U522" s="1"/>
      <c r="V522">
        <v>48228.939451999999</v>
      </c>
      <c r="W522">
        <v>1486369.798439</v>
      </c>
      <c r="X522">
        <v>254.91197399999999</v>
      </c>
      <c r="Y522">
        <v>32.630690000000001</v>
      </c>
      <c r="Z522">
        <v>649.855907</v>
      </c>
      <c r="AA522">
        <v>638.93865300000004</v>
      </c>
      <c r="AB522">
        <v>0</v>
      </c>
    </row>
    <row r="523" spans="1:28" x14ac:dyDescent="0.25">
      <c r="A523" s="1" t="s">
        <v>613</v>
      </c>
      <c r="B523">
        <v>630</v>
      </c>
      <c r="C523" s="1" t="s">
        <v>4004</v>
      </c>
      <c r="D523">
        <v>5.0999999999999996</v>
      </c>
      <c r="E523">
        <v>0</v>
      </c>
      <c r="F523">
        <v>0</v>
      </c>
      <c r="G523">
        <v>686</v>
      </c>
      <c r="H523" s="1" t="s">
        <v>4074</v>
      </c>
      <c r="I523">
        <v>0.2</v>
      </c>
      <c r="J523">
        <v>8.6999999999999993</v>
      </c>
      <c r="K523">
        <v>56</v>
      </c>
      <c r="L523">
        <v>420.4</v>
      </c>
      <c r="M523">
        <v>2</v>
      </c>
      <c r="N523">
        <v>2</v>
      </c>
      <c r="O523">
        <v>0</v>
      </c>
      <c r="P523">
        <v>15.78</v>
      </c>
      <c r="Q523">
        <v>0</v>
      </c>
      <c r="R523" s="1" t="s">
        <v>4768</v>
      </c>
      <c r="S523" s="1" t="s">
        <v>8156</v>
      </c>
      <c r="T523">
        <v>0.77</v>
      </c>
      <c r="U523" s="1"/>
      <c r="V523">
        <v>2666.7914519999999</v>
      </c>
      <c r="W523">
        <v>120590.84275700001</v>
      </c>
      <c r="X523">
        <v>14.972756</v>
      </c>
      <c r="Y523">
        <v>2.2731669999999999</v>
      </c>
      <c r="Z523">
        <v>50.82244</v>
      </c>
      <c r="AA523">
        <v>51.837260000000001</v>
      </c>
      <c r="AB523">
        <v>0</v>
      </c>
    </row>
    <row r="524" spans="1:28" x14ac:dyDescent="0.25">
      <c r="A524" s="1" t="s">
        <v>614</v>
      </c>
      <c r="B524">
        <v>395</v>
      </c>
      <c r="C524" s="1" t="s">
        <v>4040</v>
      </c>
      <c r="D524">
        <v>5.0999999999999996</v>
      </c>
      <c r="E524">
        <v>0</v>
      </c>
      <c r="F524">
        <v>0.72</v>
      </c>
      <c r="G524">
        <v>687</v>
      </c>
      <c r="H524" s="1" t="s">
        <v>4096</v>
      </c>
      <c r="I524">
        <v>121.36</v>
      </c>
      <c r="J524">
        <v>17.3</v>
      </c>
      <c r="K524">
        <v>292</v>
      </c>
      <c r="L524">
        <v>1561.25</v>
      </c>
      <c r="M524">
        <v>133</v>
      </c>
      <c r="N524">
        <v>5</v>
      </c>
      <c r="O524">
        <v>0</v>
      </c>
      <c r="P524">
        <v>205.09</v>
      </c>
      <c r="Q524">
        <v>0</v>
      </c>
      <c r="R524" s="1" t="s">
        <v>4769</v>
      </c>
      <c r="S524" s="1" t="s">
        <v>8156</v>
      </c>
      <c r="T524">
        <v>1.32</v>
      </c>
      <c r="U524" s="1"/>
      <c r="V524">
        <v>30235.370053999999</v>
      </c>
      <c r="W524">
        <v>962799.97080999997</v>
      </c>
      <c r="X524">
        <v>160.57922099999999</v>
      </c>
      <c r="Y524">
        <v>21.342904999999998</v>
      </c>
      <c r="Z524">
        <v>423.05179199999998</v>
      </c>
      <c r="AA524">
        <v>413.87294300000002</v>
      </c>
      <c r="AB524">
        <v>0</v>
      </c>
    </row>
    <row r="525" spans="1:28" x14ac:dyDescent="0.25">
      <c r="A525" s="1" t="s">
        <v>615</v>
      </c>
      <c r="B525">
        <v>329</v>
      </c>
      <c r="C525" s="1" t="s">
        <v>4040</v>
      </c>
      <c r="D525">
        <v>5.0999999999999996</v>
      </c>
      <c r="E525">
        <v>0</v>
      </c>
      <c r="F525">
        <v>0.43</v>
      </c>
      <c r="G525">
        <v>688</v>
      </c>
      <c r="H525" s="1" t="s">
        <v>4161</v>
      </c>
      <c r="I525">
        <v>168.74</v>
      </c>
      <c r="J525">
        <v>12.19</v>
      </c>
      <c r="K525">
        <v>359</v>
      </c>
      <c r="L525">
        <v>1626.36</v>
      </c>
      <c r="M525">
        <v>202</v>
      </c>
      <c r="N525">
        <v>6</v>
      </c>
      <c r="O525">
        <v>0</v>
      </c>
      <c r="P525">
        <v>241.34</v>
      </c>
      <c r="Q525">
        <v>0</v>
      </c>
      <c r="R525" s="1" t="s">
        <v>4770</v>
      </c>
      <c r="S525" s="1" t="s">
        <v>8156</v>
      </c>
      <c r="T525">
        <v>1</v>
      </c>
      <c r="U525" s="1"/>
      <c r="V525">
        <v>37060.330235000001</v>
      </c>
      <c r="W525">
        <v>975899.85322799999</v>
      </c>
      <c r="X525">
        <v>191.80185599999999</v>
      </c>
      <c r="Y525">
        <v>21.380389000000001</v>
      </c>
      <c r="Z525">
        <v>426.71004499999998</v>
      </c>
      <c r="AA525">
        <v>419.51004599999999</v>
      </c>
      <c r="AB525">
        <v>0</v>
      </c>
    </row>
    <row r="526" spans="1:28" x14ac:dyDescent="0.25">
      <c r="A526" s="1" t="s">
        <v>616</v>
      </c>
      <c r="B526">
        <v>508</v>
      </c>
      <c r="C526" s="1" t="s">
        <v>4038</v>
      </c>
      <c r="D526">
        <v>5.0999999999999996</v>
      </c>
      <c r="E526">
        <v>0</v>
      </c>
      <c r="F526">
        <v>0.65</v>
      </c>
      <c r="G526">
        <v>688</v>
      </c>
      <c r="H526" s="1" t="s">
        <v>4130</v>
      </c>
      <c r="I526">
        <v>14.85</v>
      </c>
      <c r="J526">
        <v>15.47</v>
      </c>
      <c r="K526">
        <v>180</v>
      </c>
      <c r="L526">
        <v>1683.59</v>
      </c>
      <c r="M526">
        <v>23</v>
      </c>
      <c r="N526">
        <v>3</v>
      </c>
      <c r="O526">
        <v>0</v>
      </c>
      <c r="P526">
        <v>72.34</v>
      </c>
      <c r="Q526">
        <v>0</v>
      </c>
      <c r="R526" s="1" t="s">
        <v>4771</v>
      </c>
      <c r="S526" s="1" t="s">
        <v>8156</v>
      </c>
      <c r="T526">
        <v>1.1399999999999999</v>
      </c>
      <c r="U526" s="1"/>
      <c r="V526">
        <v>12213.136585</v>
      </c>
      <c r="W526">
        <v>645596.11038900004</v>
      </c>
      <c r="X526">
        <v>71.014043000000001</v>
      </c>
      <c r="Y526">
        <v>13.201235</v>
      </c>
      <c r="Z526">
        <v>275.84182700000002</v>
      </c>
      <c r="AA526">
        <v>277.51332500000001</v>
      </c>
      <c r="AB526">
        <v>0</v>
      </c>
    </row>
    <row r="527" spans="1:28" x14ac:dyDescent="0.25">
      <c r="A527" s="1" t="s">
        <v>617</v>
      </c>
      <c r="B527">
        <v>570</v>
      </c>
      <c r="C527" s="1" t="s">
        <v>4020</v>
      </c>
      <c r="D527">
        <v>5.0999999999999996</v>
      </c>
      <c r="E527">
        <v>0</v>
      </c>
      <c r="F527">
        <v>0.93</v>
      </c>
      <c r="G527">
        <v>688</v>
      </c>
      <c r="H527" s="1" t="s">
        <v>4094</v>
      </c>
      <c r="I527">
        <v>120.04</v>
      </c>
      <c r="J527">
        <v>15.03</v>
      </c>
      <c r="K527">
        <v>118</v>
      </c>
      <c r="L527">
        <v>743.49</v>
      </c>
      <c r="M527">
        <v>32</v>
      </c>
      <c r="N527">
        <v>3</v>
      </c>
      <c r="O527">
        <v>0</v>
      </c>
      <c r="P527">
        <v>73.849999999999994</v>
      </c>
      <c r="Q527">
        <v>0</v>
      </c>
      <c r="R527" s="1" t="s">
        <v>4772</v>
      </c>
      <c r="S527" s="1" t="s">
        <v>8156</v>
      </c>
      <c r="T527">
        <v>1.24</v>
      </c>
      <c r="U527" s="1"/>
      <c r="V527">
        <v>9196.247061</v>
      </c>
      <c r="W527">
        <v>372070.27618099999</v>
      </c>
      <c r="X527">
        <v>50.669220000000003</v>
      </c>
      <c r="Y527">
        <v>7.9184919999999996</v>
      </c>
      <c r="Z527">
        <v>160.96900299999999</v>
      </c>
      <c r="AA527">
        <v>159.93797799999999</v>
      </c>
      <c r="AB527">
        <v>0</v>
      </c>
    </row>
    <row r="528" spans="1:28" x14ac:dyDescent="0.25">
      <c r="A528" s="1" t="s">
        <v>618</v>
      </c>
      <c r="B528">
        <v>7</v>
      </c>
      <c r="C528" s="1" t="s">
        <v>4062</v>
      </c>
      <c r="D528">
        <v>5.0999999999999996</v>
      </c>
      <c r="E528">
        <v>0</v>
      </c>
      <c r="F528">
        <v>7</v>
      </c>
      <c r="G528">
        <v>689</v>
      </c>
      <c r="H528" s="1" t="s">
        <v>4156</v>
      </c>
      <c r="I528">
        <v>94.39</v>
      </c>
      <c r="J528">
        <v>8.08</v>
      </c>
      <c r="K528">
        <v>682</v>
      </c>
      <c r="L528">
        <v>2590.9299999999998</v>
      </c>
      <c r="M528">
        <v>329</v>
      </c>
      <c r="N528">
        <v>9</v>
      </c>
      <c r="O528">
        <v>0</v>
      </c>
      <c r="P528">
        <v>426.71</v>
      </c>
      <c r="Q528">
        <v>0</v>
      </c>
      <c r="R528" s="1" t="s">
        <v>4773</v>
      </c>
      <c r="S528" s="1" t="s">
        <v>8156</v>
      </c>
      <c r="T528">
        <v>0.63</v>
      </c>
      <c r="U528" s="1"/>
      <c r="V528">
        <v>65320.966135000002</v>
      </c>
      <c r="W528">
        <v>1628087.0371109999</v>
      </c>
      <c r="X528">
        <v>335.682455</v>
      </c>
      <c r="Y528">
        <v>35.328668</v>
      </c>
      <c r="Z528">
        <v>713.19580299999996</v>
      </c>
      <c r="AA528">
        <v>699.86888099999999</v>
      </c>
      <c r="AB528">
        <v>0</v>
      </c>
    </row>
    <row r="529" spans="1:28" x14ac:dyDescent="0.25">
      <c r="A529" s="1" t="s">
        <v>619</v>
      </c>
      <c r="B529">
        <v>602</v>
      </c>
      <c r="C529" s="1" t="s">
        <v>4004</v>
      </c>
      <c r="D529">
        <v>5.0999999999999996</v>
      </c>
      <c r="E529">
        <v>0</v>
      </c>
      <c r="F529">
        <v>0.87</v>
      </c>
      <c r="G529">
        <v>689</v>
      </c>
      <c r="H529" s="1" t="s">
        <v>4073</v>
      </c>
      <c r="I529">
        <v>40.79</v>
      </c>
      <c r="J529">
        <v>10.29</v>
      </c>
      <c r="K529">
        <v>87</v>
      </c>
      <c r="L529">
        <v>475.89</v>
      </c>
      <c r="M529">
        <v>18</v>
      </c>
      <c r="N529">
        <v>3</v>
      </c>
      <c r="O529">
        <v>0</v>
      </c>
      <c r="P529">
        <v>44.74</v>
      </c>
      <c r="Q529">
        <v>0</v>
      </c>
      <c r="R529" s="1" t="s">
        <v>4774</v>
      </c>
      <c r="S529" s="1" t="s">
        <v>8156</v>
      </c>
      <c r="T529">
        <v>0.83</v>
      </c>
      <c r="U529" s="1"/>
      <c r="V529">
        <v>5133.4627799999998</v>
      </c>
      <c r="W529">
        <v>193496.094988</v>
      </c>
      <c r="X529">
        <v>27.957234</v>
      </c>
      <c r="Y529">
        <v>4.0016259999999999</v>
      </c>
      <c r="Z529">
        <v>83.858949999999993</v>
      </c>
      <c r="AA529">
        <v>83.176547999999997</v>
      </c>
      <c r="AB529">
        <v>0</v>
      </c>
    </row>
    <row r="530" spans="1:28" x14ac:dyDescent="0.25">
      <c r="A530" s="1" t="s">
        <v>621</v>
      </c>
      <c r="B530">
        <v>296</v>
      </c>
      <c r="C530" s="1" t="s">
        <v>4061</v>
      </c>
      <c r="D530">
        <v>5.0999999999999996</v>
      </c>
      <c r="E530">
        <v>0</v>
      </c>
      <c r="F530">
        <v>0.28999999999999998</v>
      </c>
      <c r="G530">
        <v>690</v>
      </c>
      <c r="H530" s="1" t="s">
        <v>4145</v>
      </c>
      <c r="I530">
        <v>168.74</v>
      </c>
      <c r="J530">
        <v>17.170000000000002</v>
      </c>
      <c r="K530">
        <v>394</v>
      </c>
      <c r="L530">
        <v>2615.73</v>
      </c>
      <c r="M530">
        <v>150</v>
      </c>
      <c r="N530">
        <v>8</v>
      </c>
      <c r="O530">
        <v>0</v>
      </c>
      <c r="P530">
        <v>249.01</v>
      </c>
      <c r="Q530">
        <v>0</v>
      </c>
      <c r="R530" s="1" t="s">
        <v>4776</v>
      </c>
      <c r="S530" s="1" t="s">
        <v>8156</v>
      </c>
      <c r="T530">
        <v>1.32</v>
      </c>
      <c r="U530" s="1"/>
      <c r="V530">
        <v>35066.401453999999</v>
      </c>
      <c r="W530">
        <v>1273765.158152</v>
      </c>
      <c r="X530">
        <v>189.99124800000001</v>
      </c>
      <c r="Y530">
        <v>27.655234</v>
      </c>
      <c r="Z530">
        <v>554.02104299999996</v>
      </c>
      <c r="AA530">
        <v>547.54250500000001</v>
      </c>
      <c r="AB530">
        <v>0</v>
      </c>
    </row>
    <row r="531" spans="1:28" x14ac:dyDescent="0.25">
      <c r="A531" s="1" t="s">
        <v>623</v>
      </c>
      <c r="B531">
        <v>173</v>
      </c>
      <c r="C531" s="1" t="s">
        <v>4062</v>
      </c>
      <c r="D531">
        <v>5.0999999999999996</v>
      </c>
      <c r="E531">
        <v>0</v>
      </c>
      <c r="F531">
        <v>0.5</v>
      </c>
      <c r="G531">
        <v>694</v>
      </c>
      <c r="H531" s="1" t="s">
        <v>4156</v>
      </c>
      <c r="I531">
        <v>94.39</v>
      </c>
      <c r="J531">
        <v>14.09</v>
      </c>
      <c r="K531">
        <v>521</v>
      </c>
      <c r="L531">
        <v>2590.9299999999998</v>
      </c>
      <c r="M531">
        <v>285</v>
      </c>
      <c r="N531">
        <v>7</v>
      </c>
      <c r="O531">
        <v>0</v>
      </c>
      <c r="P531">
        <v>351.83</v>
      </c>
      <c r="Q531">
        <v>0</v>
      </c>
      <c r="R531" s="1" t="s">
        <v>4778</v>
      </c>
      <c r="S531" s="1" t="s">
        <v>8156</v>
      </c>
      <c r="T531">
        <v>1.03</v>
      </c>
      <c r="U531" s="1"/>
      <c r="V531">
        <v>53334.101666000002</v>
      </c>
      <c r="W531">
        <v>1425568.6907220001</v>
      </c>
      <c r="X531">
        <v>276.58446300000003</v>
      </c>
      <c r="Y531">
        <v>31.324819999999999</v>
      </c>
      <c r="Z531">
        <v>621.75786800000003</v>
      </c>
      <c r="AA531">
        <v>612.80857300000002</v>
      </c>
      <c r="AB531">
        <v>0</v>
      </c>
    </row>
    <row r="532" spans="1:28" x14ac:dyDescent="0.25">
      <c r="A532" s="1" t="s">
        <v>624</v>
      </c>
      <c r="B532">
        <v>535</v>
      </c>
      <c r="C532" s="1" t="s">
        <v>4020</v>
      </c>
      <c r="D532">
        <v>5.0999999999999996</v>
      </c>
      <c r="E532">
        <v>0</v>
      </c>
      <c r="F532">
        <v>1.5</v>
      </c>
      <c r="G532">
        <v>695</v>
      </c>
      <c r="H532" s="1" t="s">
        <v>4094</v>
      </c>
      <c r="I532">
        <v>120.04</v>
      </c>
      <c r="J532">
        <v>9.48</v>
      </c>
      <c r="K532">
        <v>160</v>
      </c>
      <c r="L532">
        <v>743.49</v>
      </c>
      <c r="M532">
        <v>55</v>
      </c>
      <c r="N532">
        <v>2</v>
      </c>
      <c r="O532">
        <v>0</v>
      </c>
      <c r="P532">
        <v>83.69</v>
      </c>
      <c r="Q532">
        <v>0</v>
      </c>
      <c r="R532" s="1" t="s">
        <v>4779</v>
      </c>
      <c r="S532" s="1" t="s">
        <v>8156</v>
      </c>
      <c r="T532">
        <v>0.72</v>
      </c>
      <c r="U532" s="1"/>
      <c r="V532">
        <v>11760.164348</v>
      </c>
      <c r="W532">
        <v>352599.35594400001</v>
      </c>
      <c r="X532">
        <v>61.789396000000004</v>
      </c>
      <c r="Y532">
        <v>7.0796840000000003</v>
      </c>
      <c r="Z532">
        <v>151.14591899999999</v>
      </c>
      <c r="AA532">
        <v>151.571349</v>
      </c>
      <c r="AB532">
        <v>0</v>
      </c>
    </row>
    <row r="533" spans="1:28" x14ac:dyDescent="0.25">
      <c r="A533" s="1" t="s">
        <v>626</v>
      </c>
      <c r="B533">
        <v>417</v>
      </c>
      <c r="C533" s="1" t="s">
        <v>4024</v>
      </c>
      <c r="D533">
        <v>5.0999999999999996</v>
      </c>
      <c r="E533">
        <v>0</v>
      </c>
      <c r="F533">
        <v>0.63</v>
      </c>
      <c r="G533">
        <v>698</v>
      </c>
      <c r="H533" s="1" t="s">
        <v>4112</v>
      </c>
      <c r="I533">
        <v>110.84</v>
      </c>
      <c r="J533">
        <v>10.06</v>
      </c>
      <c r="K533">
        <v>281</v>
      </c>
      <c r="L533">
        <v>1744.16</v>
      </c>
      <c r="M533">
        <v>72</v>
      </c>
      <c r="N533">
        <v>3</v>
      </c>
      <c r="O533">
        <v>0</v>
      </c>
      <c r="P533">
        <v>114.98</v>
      </c>
      <c r="Q533">
        <v>0</v>
      </c>
      <c r="R533" s="1" t="s">
        <v>4781</v>
      </c>
      <c r="S533" s="1" t="s">
        <v>8156</v>
      </c>
      <c r="T533">
        <v>0.73</v>
      </c>
      <c r="U533" s="1"/>
      <c r="V533">
        <v>19053.226043999999</v>
      </c>
      <c r="W533">
        <v>675918.61998199997</v>
      </c>
      <c r="X533">
        <v>102.66652000000001</v>
      </c>
      <c r="Y533">
        <v>13.563838000000001</v>
      </c>
      <c r="Z533">
        <v>289.19002</v>
      </c>
      <c r="AA533">
        <v>290.55318699999998</v>
      </c>
      <c r="AB533">
        <v>0</v>
      </c>
    </row>
    <row r="534" spans="1:28" x14ac:dyDescent="0.25">
      <c r="A534" s="1" t="s">
        <v>627</v>
      </c>
      <c r="B534">
        <v>531</v>
      </c>
      <c r="C534" s="1" t="s">
        <v>4016</v>
      </c>
      <c r="D534">
        <v>5.0999999999999996</v>
      </c>
      <c r="E534">
        <v>0</v>
      </c>
      <c r="F534">
        <v>0.23</v>
      </c>
      <c r="G534">
        <v>700</v>
      </c>
      <c r="H534" s="1" t="s">
        <v>4089</v>
      </c>
      <c r="I534">
        <v>182.21</v>
      </c>
      <c r="J534">
        <v>13.22</v>
      </c>
      <c r="K534">
        <v>169</v>
      </c>
      <c r="L534">
        <v>905.52</v>
      </c>
      <c r="M534">
        <v>90</v>
      </c>
      <c r="N534">
        <v>2</v>
      </c>
      <c r="O534">
        <v>0</v>
      </c>
      <c r="P534">
        <v>109.64</v>
      </c>
      <c r="Q534">
        <v>0</v>
      </c>
      <c r="R534" s="1" t="s">
        <v>4782</v>
      </c>
      <c r="S534" s="1" t="s">
        <v>8156</v>
      </c>
      <c r="T534">
        <v>1.1000000000000001</v>
      </c>
      <c r="U534" s="1"/>
      <c r="V534">
        <v>17406.846530999999</v>
      </c>
      <c r="W534">
        <v>501108.28519000002</v>
      </c>
      <c r="X534">
        <v>91.132104999999996</v>
      </c>
      <c r="Y534">
        <v>10.929031</v>
      </c>
      <c r="Z534">
        <v>218.328022</v>
      </c>
      <c r="AA534">
        <v>215.41013899999999</v>
      </c>
      <c r="AB534">
        <v>0</v>
      </c>
    </row>
    <row r="535" spans="1:28" x14ac:dyDescent="0.25">
      <c r="A535" s="1" t="s">
        <v>628</v>
      </c>
      <c r="B535">
        <v>518</v>
      </c>
      <c r="C535" s="1" t="s">
        <v>4053</v>
      </c>
      <c r="D535">
        <v>5.0999999999999996</v>
      </c>
      <c r="E535">
        <v>0</v>
      </c>
      <c r="F535">
        <v>0.5</v>
      </c>
      <c r="G535">
        <v>701</v>
      </c>
      <c r="H535" s="1" t="s">
        <v>4117</v>
      </c>
      <c r="I535">
        <v>120.04</v>
      </c>
      <c r="J535">
        <v>11.03</v>
      </c>
      <c r="K535">
        <v>183</v>
      </c>
      <c r="L535">
        <v>950.5</v>
      </c>
      <c r="M535">
        <v>87</v>
      </c>
      <c r="N535">
        <v>2</v>
      </c>
      <c r="O535">
        <v>0</v>
      </c>
      <c r="P535">
        <v>104.98</v>
      </c>
      <c r="Q535">
        <v>0</v>
      </c>
      <c r="R535" s="1" t="s">
        <v>4783</v>
      </c>
      <c r="S535" s="1" t="s">
        <v>8156</v>
      </c>
      <c r="T535">
        <v>0.9</v>
      </c>
      <c r="U535" s="1"/>
      <c r="V535">
        <v>17590.326013999998</v>
      </c>
      <c r="W535">
        <v>491956.86259199999</v>
      </c>
      <c r="X535">
        <v>91.702579999999998</v>
      </c>
      <c r="Y535">
        <v>10.543631</v>
      </c>
      <c r="Z535">
        <v>214.07627500000001</v>
      </c>
      <c r="AA535">
        <v>211.47685899999999</v>
      </c>
      <c r="AB535">
        <v>0</v>
      </c>
    </row>
    <row r="536" spans="1:28" x14ac:dyDescent="0.25">
      <c r="A536" s="1" t="s">
        <v>629</v>
      </c>
      <c r="B536">
        <v>476</v>
      </c>
      <c r="C536" s="1" t="s">
        <v>4024</v>
      </c>
      <c r="D536">
        <v>5.0999999999999996</v>
      </c>
      <c r="E536">
        <v>0</v>
      </c>
      <c r="F536">
        <v>0.14000000000000001</v>
      </c>
      <c r="G536">
        <v>702</v>
      </c>
      <c r="H536" s="1" t="s">
        <v>4112</v>
      </c>
      <c r="I536">
        <v>110.84</v>
      </c>
      <c r="J536">
        <v>10.23</v>
      </c>
      <c r="K536">
        <v>226</v>
      </c>
      <c r="L536">
        <v>1744.16</v>
      </c>
      <c r="M536">
        <v>28</v>
      </c>
      <c r="N536">
        <v>4</v>
      </c>
      <c r="O536">
        <v>0</v>
      </c>
      <c r="P536">
        <v>79.53</v>
      </c>
      <c r="Q536">
        <v>0</v>
      </c>
      <c r="R536" s="1" t="s">
        <v>4784</v>
      </c>
      <c r="S536" s="1" t="s">
        <v>8156</v>
      </c>
      <c r="T536">
        <v>0.82</v>
      </c>
      <c r="U536" s="1"/>
      <c r="V536">
        <v>14041.287563</v>
      </c>
      <c r="W536">
        <v>660878.91016800003</v>
      </c>
      <c r="X536">
        <v>79.611609999999999</v>
      </c>
      <c r="Y536">
        <v>13.125560999999999</v>
      </c>
      <c r="Z536">
        <v>281.41853500000002</v>
      </c>
      <c r="AA536">
        <v>284.08448499999997</v>
      </c>
      <c r="AB536">
        <v>0</v>
      </c>
    </row>
    <row r="537" spans="1:28" x14ac:dyDescent="0.25">
      <c r="A537" s="1" t="s">
        <v>631</v>
      </c>
      <c r="B537">
        <v>476</v>
      </c>
      <c r="C537" s="1" t="s">
        <v>4005</v>
      </c>
      <c r="D537">
        <v>5.0999999999999996</v>
      </c>
      <c r="E537">
        <v>0</v>
      </c>
      <c r="F537">
        <v>0.14000000000000001</v>
      </c>
      <c r="G537">
        <v>704</v>
      </c>
      <c r="H537" s="1" t="s">
        <v>4075</v>
      </c>
      <c r="I537">
        <v>89.74</v>
      </c>
      <c r="J537">
        <v>3.84</v>
      </c>
      <c r="K537">
        <v>228</v>
      </c>
      <c r="L537">
        <v>698.34</v>
      </c>
      <c r="M537">
        <v>71</v>
      </c>
      <c r="N537">
        <v>2</v>
      </c>
      <c r="O537">
        <v>0</v>
      </c>
      <c r="P537">
        <v>108.88</v>
      </c>
      <c r="Q537">
        <v>0</v>
      </c>
      <c r="R537" s="1" t="s">
        <v>4786</v>
      </c>
      <c r="S537" s="1" t="s">
        <v>8156</v>
      </c>
      <c r="T537">
        <v>0.43</v>
      </c>
      <c r="U537" s="1"/>
      <c r="V537">
        <v>17932.697080999998</v>
      </c>
      <c r="W537">
        <v>416573.06930500001</v>
      </c>
      <c r="X537">
        <v>91.295664000000002</v>
      </c>
      <c r="Y537">
        <v>8.5780569999999994</v>
      </c>
      <c r="Z537">
        <v>180.81063499999999</v>
      </c>
      <c r="AA537">
        <v>179.07467199999999</v>
      </c>
      <c r="AB537">
        <v>0</v>
      </c>
    </row>
    <row r="538" spans="1:28" x14ac:dyDescent="0.25">
      <c r="A538" s="1" t="s">
        <v>632</v>
      </c>
      <c r="B538">
        <v>536</v>
      </c>
      <c r="C538" s="1" t="s">
        <v>4024</v>
      </c>
      <c r="D538">
        <v>5.0999999999999996</v>
      </c>
      <c r="E538">
        <v>0</v>
      </c>
      <c r="F538">
        <v>0.66</v>
      </c>
      <c r="G538">
        <v>704</v>
      </c>
      <c r="H538" s="1" t="s">
        <v>4112</v>
      </c>
      <c r="I538">
        <v>110.84</v>
      </c>
      <c r="J538">
        <v>13.11</v>
      </c>
      <c r="K538">
        <v>168</v>
      </c>
      <c r="L538">
        <v>1744.16</v>
      </c>
      <c r="M538">
        <v>2</v>
      </c>
      <c r="N538">
        <v>1</v>
      </c>
      <c r="O538">
        <v>0</v>
      </c>
      <c r="P538">
        <v>51.19</v>
      </c>
      <c r="Q538">
        <v>0</v>
      </c>
      <c r="R538" s="1" t="s">
        <v>4787</v>
      </c>
      <c r="S538" s="1" t="s">
        <v>8156</v>
      </c>
      <c r="T538">
        <v>1.06</v>
      </c>
      <c r="U538" s="1"/>
      <c r="V538">
        <v>10421.692908999999</v>
      </c>
      <c r="W538">
        <v>627755.31900999998</v>
      </c>
      <c r="X538">
        <v>62.436684999999997</v>
      </c>
      <c r="Y538">
        <v>12.720208</v>
      </c>
      <c r="Z538">
        <v>267.95768099999998</v>
      </c>
      <c r="AA538">
        <v>269.84323499999999</v>
      </c>
      <c r="AB538">
        <v>0</v>
      </c>
    </row>
    <row r="539" spans="1:28" x14ac:dyDescent="0.25">
      <c r="A539" s="1" t="s">
        <v>634</v>
      </c>
      <c r="B539">
        <v>621</v>
      </c>
      <c r="C539" s="1" t="s">
        <v>4004</v>
      </c>
      <c r="D539">
        <v>5.0999999999999996</v>
      </c>
      <c r="E539">
        <v>0</v>
      </c>
      <c r="F539">
        <v>0</v>
      </c>
      <c r="G539">
        <v>707</v>
      </c>
      <c r="H539" s="1" t="s">
        <v>4166</v>
      </c>
      <c r="I539">
        <v>1.4</v>
      </c>
      <c r="J539">
        <v>16.5</v>
      </c>
      <c r="K539">
        <v>86</v>
      </c>
      <c r="L539">
        <v>609.39</v>
      </c>
      <c r="M539">
        <v>1</v>
      </c>
      <c r="N539">
        <v>1</v>
      </c>
      <c r="O539">
        <v>0</v>
      </c>
      <c r="P539">
        <v>52.34</v>
      </c>
      <c r="Q539">
        <v>0</v>
      </c>
      <c r="R539" s="1" t="s">
        <v>4789</v>
      </c>
      <c r="S539" s="1" t="s">
        <v>8156</v>
      </c>
      <c r="T539">
        <v>1.3</v>
      </c>
      <c r="U539" s="1"/>
      <c r="V539">
        <v>6059.7988649999998</v>
      </c>
      <c r="W539">
        <v>274927.25838700001</v>
      </c>
      <c r="X539">
        <v>34.182724999999998</v>
      </c>
      <c r="Y539">
        <v>5.8368650000000004</v>
      </c>
      <c r="Z539">
        <v>119.31996100000001</v>
      </c>
      <c r="AA539">
        <v>118.179478</v>
      </c>
      <c r="AB539">
        <v>0</v>
      </c>
    </row>
    <row r="540" spans="1:28" x14ac:dyDescent="0.25">
      <c r="A540" s="1" t="s">
        <v>637</v>
      </c>
      <c r="B540">
        <v>419</v>
      </c>
      <c r="C540" s="1" t="s">
        <v>4001</v>
      </c>
      <c r="D540">
        <v>0.2</v>
      </c>
      <c r="E540">
        <v>0</v>
      </c>
      <c r="F540">
        <v>0.82</v>
      </c>
      <c r="G540">
        <v>709</v>
      </c>
      <c r="H540" s="1" t="s">
        <v>4090</v>
      </c>
      <c r="I540">
        <v>24.41</v>
      </c>
      <c r="J540">
        <v>10.19</v>
      </c>
      <c r="K540">
        <v>290</v>
      </c>
      <c r="L540">
        <v>1066.78</v>
      </c>
      <c r="M540">
        <v>114</v>
      </c>
      <c r="N540">
        <v>5</v>
      </c>
      <c r="O540">
        <v>0</v>
      </c>
      <c r="P540">
        <v>189.72</v>
      </c>
      <c r="Q540">
        <v>0</v>
      </c>
      <c r="R540" s="1" t="s">
        <v>4792</v>
      </c>
      <c r="S540" s="1" t="s">
        <v>8156</v>
      </c>
      <c r="T540">
        <v>0.77</v>
      </c>
      <c r="U540" s="1"/>
      <c r="V540">
        <v>24921.048219</v>
      </c>
      <c r="W540">
        <v>640760.09941599995</v>
      </c>
      <c r="X540">
        <v>128.475268</v>
      </c>
      <c r="Y540">
        <v>13.519261</v>
      </c>
      <c r="Z540">
        <v>278.45863300000002</v>
      </c>
      <c r="AA540">
        <v>275.44465500000001</v>
      </c>
      <c r="AB540">
        <v>0</v>
      </c>
    </row>
    <row r="541" spans="1:28" x14ac:dyDescent="0.25">
      <c r="A541" s="1" t="s">
        <v>640</v>
      </c>
      <c r="B541">
        <v>345</v>
      </c>
      <c r="C541" s="1" t="s">
        <v>4062</v>
      </c>
      <c r="D541">
        <v>5.0999999999999996</v>
      </c>
      <c r="E541">
        <v>0</v>
      </c>
      <c r="F541">
        <v>0</v>
      </c>
      <c r="G541">
        <v>713</v>
      </c>
      <c r="H541" s="1" t="s">
        <v>4156</v>
      </c>
      <c r="I541">
        <v>94.39</v>
      </c>
      <c r="J541">
        <v>12.59</v>
      </c>
      <c r="K541">
        <v>368</v>
      </c>
      <c r="L541">
        <v>2590.9299999999998</v>
      </c>
      <c r="M541">
        <v>154</v>
      </c>
      <c r="N541">
        <v>3</v>
      </c>
      <c r="O541">
        <v>0</v>
      </c>
      <c r="P541">
        <v>196.95</v>
      </c>
      <c r="Q541">
        <v>0</v>
      </c>
      <c r="R541" s="1" t="s">
        <v>4795</v>
      </c>
      <c r="S541" s="1" t="s">
        <v>8156</v>
      </c>
      <c r="T541">
        <v>1.01</v>
      </c>
      <c r="U541" s="1"/>
      <c r="V541">
        <v>34249.493352999998</v>
      </c>
      <c r="W541">
        <v>1123619.1384960001</v>
      </c>
      <c r="X541">
        <v>182.489194</v>
      </c>
      <c r="Y541">
        <v>24.060533</v>
      </c>
      <c r="Z541">
        <v>484.988561</v>
      </c>
      <c r="AA541">
        <v>483.00402300000002</v>
      </c>
      <c r="AB541">
        <v>0</v>
      </c>
    </row>
    <row r="542" spans="1:28" x14ac:dyDescent="0.25">
      <c r="A542" s="1" t="s">
        <v>641</v>
      </c>
      <c r="B542">
        <v>635</v>
      </c>
      <c r="C542" s="1" t="s">
        <v>4004</v>
      </c>
      <c r="D542">
        <v>5.0999999999999996</v>
      </c>
      <c r="E542">
        <v>0</v>
      </c>
      <c r="F542">
        <v>0.2</v>
      </c>
      <c r="G542">
        <v>714</v>
      </c>
      <c r="H542" s="1" t="s">
        <v>4166</v>
      </c>
      <c r="I542">
        <v>1.4</v>
      </c>
      <c r="J542">
        <v>12.32</v>
      </c>
      <c r="K542">
        <v>79</v>
      </c>
      <c r="L542">
        <v>609.39</v>
      </c>
      <c r="M542">
        <v>1</v>
      </c>
      <c r="N542">
        <v>1</v>
      </c>
      <c r="O542">
        <v>0</v>
      </c>
      <c r="P542">
        <v>35.29</v>
      </c>
      <c r="Q542">
        <v>0</v>
      </c>
      <c r="R542" s="1" t="s">
        <v>4796</v>
      </c>
      <c r="S542" s="1" t="s">
        <v>8156</v>
      </c>
      <c r="T542">
        <v>0.97</v>
      </c>
      <c r="U542" s="1"/>
      <c r="V542">
        <v>4803.1109329999999</v>
      </c>
      <c r="W542">
        <v>234303.11879199999</v>
      </c>
      <c r="X542">
        <v>27.409737</v>
      </c>
      <c r="Y542">
        <v>4.5685979999999997</v>
      </c>
      <c r="Z542">
        <v>99.012775000000005</v>
      </c>
      <c r="AA542">
        <v>100.71721100000001</v>
      </c>
      <c r="AB542">
        <v>0</v>
      </c>
    </row>
    <row r="543" spans="1:28" x14ac:dyDescent="0.25">
      <c r="A543" s="1" t="s">
        <v>642</v>
      </c>
      <c r="B543">
        <v>649</v>
      </c>
      <c r="C543" s="1" t="s">
        <v>4004</v>
      </c>
      <c r="D543">
        <v>5.0999999999999996</v>
      </c>
      <c r="E543">
        <v>0</v>
      </c>
      <c r="F543">
        <v>0.4</v>
      </c>
      <c r="G543">
        <v>716</v>
      </c>
      <c r="H543" s="1" t="s">
        <v>4079</v>
      </c>
      <c r="I543">
        <v>1.4</v>
      </c>
      <c r="J543">
        <v>12.77</v>
      </c>
      <c r="K543">
        <v>67</v>
      </c>
      <c r="L543">
        <v>609.39</v>
      </c>
      <c r="M543">
        <v>0</v>
      </c>
      <c r="N543">
        <v>0</v>
      </c>
      <c r="O543">
        <v>0</v>
      </c>
      <c r="P543">
        <v>22.13</v>
      </c>
      <c r="Q543">
        <v>0</v>
      </c>
      <c r="R543" s="1" t="s">
        <v>4797</v>
      </c>
      <c r="S543" s="1" t="s">
        <v>8156</v>
      </c>
      <c r="T543">
        <v>0.94</v>
      </c>
      <c r="U543" s="1"/>
      <c r="V543">
        <v>4004.1911060000002</v>
      </c>
      <c r="W543">
        <v>221086.49752</v>
      </c>
      <c r="X543">
        <v>23.513767000000001</v>
      </c>
      <c r="Y543">
        <v>4.4615150000000003</v>
      </c>
      <c r="Z543">
        <v>94.456187</v>
      </c>
      <c r="AA543">
        <v>95.035246999999998</v>
      </c>
      <c r="AB543">
        <v>0</v>
      </c>
    </row>
    <row r="544" spans="1:28" x14ac:dyDescent="0.25">
      <c r="A544" s="1" t="s">
        <v>643</v>
      </c>
      <c r="B544">
        <v>654</v>
      </c>
      <c r="C544" s="1" t="s">
        <v>4004</v>
      </c>
      <c r="D544">
        <v>5.0999999999999996</v>
      </c>
      <c r="E544">
        <v>0</v>
      </c>
      <c r="F544">
        <v>0.6</v>
      </c>
      <c r="G544">
        <v>716</v>
      </c>
      <c r="H544" s="1" t="s">
        <v>4073</v>
      </c>
      <c r="I544">
        <v>40.79</v>
      </c>
      <c r="J544">
        <v>15.59</v>
      </c>
      <c r="K544">
        <v>62</v>
      </c>
      <c r="L544">
        <v>475.89</v>
      </c>
      <c r="M544">
        <v>6</v>
      </c>
      <c r="N544">
        <v>3</v>
      </c>
      <c r="O544">
        <v>0</v>
      </c>
      <c r="P544">
        <v>34.049999999999997</v>
      </c>
      <c r="Q544">
        <v>0</v>
      </c>
      <c r="R544" s="1" t="s">
        <v>4798</v>
      </c>
      <c r="S544" s="1" t="s">
        <v>8156</v>
      </c>
      <c r="T544">
        <v>1.26</v>
      </c>
      <c r="U544" s="1"/>
      <c r="V544">
        <v>5933.9086829999997</v>
      </c>
      <c r="W544">
        <v>269400.32229699998</v>
      </c>
      <c r="X544">
        <v>33.517459000000002</v>
      </c>
      <c r="Y544">
        <v>5.9619730000000004</v>
      </c>
      <c r="Z544">
        <v>118.91526</v>
      </c>
      <c r="AA544">
        <v>115.80326599999999</v>
      </c>
      <c r="AB544">
        <v>0</v>
      </c>
    </row>
    <row r="545" spans="1:28" x14ac:dyDescent="0.25">
      <c r="A545" s="1" t="s">
        <v>646</v>
      </c>
      <c r="B545">
        <v>485</v>
      </c>
      <c r="C545" s="1" t="s">
        <v>4004</v>
      </c>
      <c r="D545">
        <v>5.0999999999999996</v>
      </c>
      <c r="E545">
        <v>0</v>
      </c>
      <c r="F545">
        <v>0.79</v>
      </c>
      <c r="G545">
        <v>722</v>
      </c>
      <c r="H545" s="1" t="s">
        <v>4108</v>
      </c>
      <c r="I545">
        <v>122.01</v>
      </c>
      <c r="J545">
        <v>11.6</v>
      </c>
      <c r="K545">
        <v>237</v>
      </c>
      <c r="L545">
        <v>1425.91</v>
      </c>
      <c r="M545">
        <v>66</v>
      </c>
      <c r="N545">
        <v>7</v>
      </c>
      <c r="O545">
        <v>0</v>
      </c>
      <c r="P545">
        <v>130.74</v>
      </c>
      <c r="Q545">
        <v>0</v>
      </c>
      <c r="R545" s="1" t="s">
        <v>4801</v>
      </c>
      <c r="S545" s="1" t="s">
        <v>8156</v>
      </c>
      <c r="T545">
        <v>0.98</v>
      </c>
      <c r="U545" s="1"/>
      <c r="V545">
        <v>17606.158020999999</v>
      </c>
      <c r="W545">
        <v>596628.76935700001</v>
      </c>
      <c r="X545">
        <v>94.279050999999995</v>
      </c>
      <c r="Y545">
        <v>12.421901</v>
      </c>
      <c r="Z545">
        <v>257.81941</v>
      </c>
      <c r="AA545">
        <v>256.46934700000003</v>
      </c>
      <c r="AB545">
        <v>0</v>
      </c>
    </row>
    <row r="546" spans="1:28" x14ac:dyDescent="0.25">
      <c r="A546" s="1" t="s">
        <v>648</v>
      </c>
      <c r="B546">
        <v>564</v>
      </c>
      <c r="C546" s="1" t="s">
        <v>4016</v>
      </c>
      <c r="D546">
        <v>5.0999999999999996</v>
      </c>
      <c r="E546">
        <v>0</v>
      </c>
      <c r="F546">
        <v>0.06</v>
      </c>
      <c r="G546">
        <v>723</v>
      </c>
      <c r="H546" s="1" t="s">
        <v>4089</v>
      </c>
      <c r="I546">
        <v>182.21</v>
      </c>
      <c r="J546">
        <v>8.69</v>
      </c>
      <c r="K546">
        <v>159</v>
      </c>
      <c r="L546">
        <v>905.52</v>
      </c>
      <c r="M546">
        <v>48</v>
      </c>
      <c r="N546">
        <v>2</v>
      </c>
      <c r="O546">
        <v>0</v>
      </c>
      <c r="P546">
        <v>75.44</v>
      </c>
      <c r="Q546">
        <v>0</v>
      </c>
      <c r="R546" s="1" t="s">
        <v>4803</v>
      </c>
      <c r="S546" s="1" t="s">
        <v>8156</v>
      </c>
      <c r="T546">
        <v>0.79</v>
      </c>
      <c r="U546" s="1"/>
      <c r="V546">
        <v>11344.452603</v>
      </c>
      <c r="W546">
        <v>376110.720868</v>
      </c>
      <c r="X546">
        <v>60.479081000000001</v>
      </c>
      <c r="Y546">
        <v>7.5118850000000004</v>
      </c>
      <c r="Z546">
        <v>160.68861699999999</v>
      </c>
      <c r="AA546">
        <v>161.67720700000001</v>
      </c>
      <c r="AB546">
        <v>0</v>
      </c>
    </row>
    <row r="547" spans="1:28" x14ac:dyDescent="0.25">
      <c r="A547" s="1" t="s">
        <v>649</v>
      </c>
      <c r="B547">
        <v>608</v>
      </c>
      <c r="C547" s="1" t="s">
        <v>4004</v>
      </c>
      <c r="D547">
        <v>5.0999999999999996</v>
      </c>
      <c r="E547">
        <v>0</v>
      </c>
      <c r="F547">
        <v>0.8</v>
      </c>
      <c r="G547">
        <v>723</v>
      </c>
      <c r="H547" s="1" t="s">
        <v>4076</v>
      </c>
      <c r="I547">
        <v>1.4</v>
      </c>
      <c r="J547">
        <v>8.39</v>
      </c>
      <c r="K547">
        <v>115</v>
      </c>
      <c r="L547">
        <v>609.39</v>
      </c>
      <c r="M547">
        <v>2</v>
      </c>
      <c r="N547">
        <v>1</v>
      </c>
      <c r="O547">
        <v>0</v>
      </c>
      <c r="P547">
        <v>48.52</v>
      </c>
      <c r="Q547">
        <v>0</v>
      </c>
      <c r="R547" s="1" t="s">
        <v>4804</v>
      </c>
      <c r="S547" s="1" t="s">
        <v>8156</v>
      </c>
      <c r="T547">
        <v>0.61</v>
      </c>
      <c r="U547" s="1"/>
      <c r="V547">
        <v>6641.0665849999996</v>
      </c>
      <c r="W547">
        <v>254338.752882</v>
      </c>
      <c r="X547">
        <v>36.211941000000003</v>
      </c>
      <c r="Y547">
        <v>5.005458</v>
      </c>
      <c r="Z547">
        <v>108.92090899999999</v>
      </c>
      <c r="AA547">
        <v>109.330735</v>
      </c>
      <c r="AB547">
        <v>0</v>
      </c>
    </row>
    <row r="548" spans="1:28" x14ac:dyDescent="0.25">
      <c r="A548" s="1" t="s">
        <v>650</v>
      </c>
      <c r="B548">
        <v>660</v>
      </c>
      <c r="C548" s="1" t="s">
        <v>4004</v>
      </c>
      <c r="D548">
        <v>5.0999999999999996</v>
      </c>
      <c r="E548">
        <v>0</v>
      </c>
      <c r="F548">
        <v>0</v>
      </c>
      <c r="G548">
        <v>723</v>
      </c>
      <c r="H548" s="1" t="s">
        <v>4074</v>
      </c>
      <c r="I548">
        <v>0.2</v>
      </c>
      <c r="J548">
        <v>8.2200000000000006</v>
      </c>
      <c r="K548">
        <v>63</v>
      </c>
      <c r="L548">
        <v>420.4</v>
      </c>
      <c r="M548">
        <v>1</v>
      </c>
      <c r="N548">
        <v>1</v>
      </c>
      <c r="O548">
        <v>0</v>
      </c>
      <c r="P548">
        <v>14.46</v>
      </c>
      <c r="Q548">
        <v>0</v>
      </c>
      <c r="R548" s="1" t="s">
        <v>4805</v>
      </c>
      <c r="S548" s="1" t="s">
        <v>8156</v>
      </c>
      <c r="T548">
        <v>0.64</v>
      </c>
      <c r="U548" s="1"/>
      <c r="V548">
        <v>3212.8687580000001</v>
      </c>
      <c r="W548">
        <v>141475.835877</v>
      </c>
      <c r="X548">
        <v>17.920864999999999</v>
      </c>
      <c r="Y548">
        <v>2.5538099999999999</v>
      </c>
      <c r="Z548">
        <v>59.16583</v>
      </c>
      <c r="AA548">
        <v>60.815112999999997</v>
      </c>
      <c r="AB548">
        <v>0</v>
      </c>
    </row>
    <row r="549" spans="1:28" x14ac:dyDescent="0.25">
      <c r="A549" s="1" t="s">
        <v>652</v>
      </c>
      <c r="B549">
        <v>575</v>
      </c>
      <c r="C549" s="1" t="s">
        <v>4007</v>
      </c>
      <c r="D549">
        <v>5.0999999999999996</v>
      </c>
      <c r="E549">
        <v>0</v>
      </c>
      <c r="F549">
        <v>0</v>
      </c>
      <c r="G549">
        <v>724</v>
      </c>
      <c r="H549" s="1" t="s">
        <v>4075</v>
      </c>
      <c r="I549">
        <v>89.74</v>
      </c>
      <c r="J549">
        <v>7.82</v>
      </c>
      <c r="K549">
        <v>149</v>
      </c>
      <c r="L549">
        <v>569.77</v>
      </c>
      <c r="M549">
        <v>65</v>
      </c>
      <c r="N549">
        <v>2</v>
      </c>
      <c r="O549">
        <v>0</v>
      </c>
      <c r="P549">
        <v>83.72</v>
      </c>
      <c r="Q549">
        <v>0</v>
      </c>
      <c r="R549" s="1" t="s">
        <v>4807</v>
      </c>
      <c r="S549" s="1" t="s">
        <v>8156</v>
      </c>
      <c r="T549">
        <v>0.64</v>
      </c>
      <c r="U549" s="1"/>
      <c r="V549">
        <v>13077.335967999999</v>
      </c>
      <c r="W549">
        <v>331742.59874699998</v>
      </c>
      <c r="X549">
        <v>67.263114999999999</v>
      </c>
      <c r="Y549">
        <v>6.7965970000000002</v>
      </c>
      <c r="Z549">
        <v>143.164511</v>
      </c>
      <c r="AA549">
        <v>142.607193</v>
      </c>
      <c r="AB549">
        <v>0</v>
      </c>
    </row>
    <row r="550" spans="1:28" x14ac:dyDescent="0.25">
      <c r="A550" s="1" t="s">
        <v>653</v>
      </c>
      <c r="B550">
        <v>605</v>
      </c>
      <c r="C550" s="1" t="s">
        <v>4020</v>
      </c>
      <c r="D550">
        <v>5.0999999999999996</v>
      </c>
      <c r="E550">
        <v>0</v>
      </c>
      <c r="F550">
        <v>0.36</v>
      </c>
      <c r="G550">
        <v>724</v>
      </c>
      <c r="H550" s="1" t="s">
        <v>4094</v>
      </c>
      <c r="I550">
        <v>120.04</v>
      </c>
      <c r="J550">
        <v>11.25</v>
      </c>
      <c r="K550">
        <v>119</v>
      </c>
      <c r="L550">
        <v>743.49</v>
      </c>
      <c r="M550">
        <v>47</v>
      </c>
      <c r="N550">
        <v>1</v>
      </c>
      <c r="O550">
        <v>0</v>
      </c>
      <c r="P550">
        <v>60.05</v>
      </c>
      <c r="Q550">
        <v>0</v>
      </c>
      <c r="R550" s="1" t="s">
        <v>4808</v>
      </c>
      <c r="S550" s="1" t="s">
        <v>8156</v>
      </c>
      <c r="T550">
        <v>0.93</v>
      </c>
      <c r="U550" s="1"/>
      <c r="V550">
        <v>10685.073449</v>
      </c>
      <c r="W550">
        <v>332046.31858000002</v>
      </c>
      <c r="X550">
        <v>56.479413000000001</v>
      </c>
      <c r="Y550">
        <v>6.8611360000000001</v>
      </c>
      <c r="Z550">
        <v>142.507778</v>
      </c>
      <c r="AA550">
        <v>142.73572899999999</v>
      </c>
      <c r="AB550">
        <v>0</v>
      </c>
    </row>
    <row r="551" spans="1:28" x14ac:dyDescent="0.25">
      <c r="A551" s="1" t="s">
        <v>654</v>
      </c>
      <c r="B551">
        <v>663</v>
      </c>
      <c r="C551" s="1" t="s">
        <v>4004</v>
      </c>
      <c r="D551">
        <v>5.0999999999999996</v>
      </c>
      <c r="E551">
        <v>0</v>
      </c>
      <c r="F551">
        <v>0.6</v>
      </c>
      <c r="G551">
        <v>724</v>
      </c>
      <c r="H551" s="1" t="s">
        <v>4079</v>
      </c>
      <c r="I551">
        <v>1.4</v>
      </c>
      <c r="J551">
        <v>10.62</v>
      </c>
      <c r="K551">
        <v>61</v>
      </c>
      <c r="L551">
        <v>609.39</v>
      </c>
      <c r="M551">
        <v>0</v>
      </c>
      <c r="N551">
        <v>0</v>
      </c>
      <c r="O551">
        <v>0</v>
      </c>
      <c r="P551">
        <v>10.14</v>
      </c>
      <c r="Q551">
        <v>0</v>
      </c>
      <c r="R551" s="1" t="s">
        <v>4809</v>
      </c>
      <c r="S551" s="1" t="s">
        <v>8156</v>
      </c>
      <c r="T551">
        <v>0.82</v>
      </c>
      <c r="U551" s="1"/>
      <c r="V551">
        <v>3558.0018260000002</v>
      </c>
      <c r="W551">
        <v>213572.69651099999</v>
      </c>
      <c r="X551">
        <v>21.279772000000001</v>
      </c>
      <c r="Y551">
        <v>4.1406299999999998</v>
      </c>
      <c r="Z551">
        <v>90.128280000000004</v>
      </c>
      <c r="AA551">
        <v>91.805394000000007</v>
      </c>
      <c r="AB551">
        <v>0</v>
      </c>
    </row>
    <row r="552" spans="1:28" x14ac:dyDescent="0.25">
      <c r="A552" s="1" t="s">
        <v>655</v>
      </c>
      <c r="B552">
        <v>460</v>
      </c>
      <c r="C552" s="1" t="s">
        <v>4023</v>
      </c>
      <c r="D552">
        <v>5.0999999999999996</v>
      </c>
      <c r="E552">
        <v>0</v>
      </c>
      <c r="F552">
        <v>0</v>
      </c>
      <c r="G552">
        <v>726</v>
      </c>
      <c r="H552" s="1" t="s">
        <v>4099</v>
      </c>
      <c r="I552">
        <v>147.79</v>
      </c>
      <c r="J552">
        <v>9.73</v>
      </c>
      <c r="K552">
        <v>266</v>
      </c>
      <c r="L552">
        <v>1435.85</v>
      </c>
      <c r="M552">
        <v>83</v>
      </c>
      <c r="N552">
        <v>2</v>
      </c>
      <c r="O552">
        <v>0</v>
      </c>
      <c r="P552">
        <v>118.88</v>
      </c>
      <c r="Q552">
        <v>0</v>
      </c>
      <c r="R552" s="1" t="s">
        <v>4810</v>
      </c>
      <c r="S552" s="1" t="s">
        <v>8156</v>
      </c>
      <c r="T552">
        <v>0.71</v>
      </c>
      <c r="U552" s="1"/>
      <c r="V552">
        <v>20308.897805000001</v>
      </c>
      <c r="W552">
        <v>624044.38608700002</v>
      </c>
      <c r="X552">
        <v>107.05861</v>
      </c>
      <c r="Y552">
        <v>12.442202</v>
      </c>
      <c r="Z552">
        <v>266.87449600000002</v>
      </c>
      <c r="AA552">
        <v>268.25672100000003</v>
      </c>
      <c r="AB552">
        <v>0</v>
      </c>
    </row>
    <row r="553" spans="1:28" x14ac:dyDescent="0.25">
      <c r="A553" s="1" t="s">
        <v>656</v>
      </c>
      <c r="B553">
        <v>598</v>
      </c>
      <c r="C553" s="1" t="s">
        <v>4016</v>
      </c>
      <c r="D553">
        <v>5.0999999999999996</v>
      </c>
      <c r="E553">
        <v>0</v>
      </c>
      <c r="F553">
        <v>0.89</v>
      </c>
      <c r="G553">
        <v>726</v>
      </c>
      <c r="H553" s="1" t="s">
        <v>4089</v>
      </c>
      <c r="I553">
        <v>182.21</v>
      </c>
      <c r="J553">
        <v>10.68</v>
      </c>
      <c r="K553">
        <v>128</v>
      </c>
      <c r="L553">
        <v>905.52</v>
      </c>
      <c r="M553">
        <v>27</v>
      </c>
      <c r="N553">
        <v>3</v>
      </c>
      <c r="O553">
        <v>0</v>
      </c>
      <c r="P553">
        <v>51.56</v>
      </c>
      <c r="Q553">
        <v>0</v>
      </c>
      <c r="R553" s="1" t="s">
        <v>4811</v>
      </c>
      <c r="S553" s="1" t="s">
        <v>8156</v>
      </c>
      <c r="T553">
        <v>0.86</v>
      </c>
      <c r="U553" s="1"/>
      <c r="V553">
        <v>7969.2342179999996</v>
      </c>
      <c r="W553">
        <v>308809.291631</v>
      </c>
      <c r="X553">
        <v>43.530822999999998</v>
      </c>
      <c r="Y553">
        <v>5.9242619999999997</v>
      </c>
      <c r="Z553">
        <v>130.01472699999999</v>
      </c>
      <c r="AA553">
        <v>132.745869</v>
      </c>
      <c r="AB553">
        <v>0</v>
      </c>
    </row>
    <row r="554" spans="1:28" x14ac:dyDescent="0.25">
      <c r="A554" s="1" t="s">
        <v>657</v>
      </c>
      <c r="B554">
        <v>432</v>
      </c>
      <c r="C554" s="1" t="s">
        <v>4039</v>
      </c>
      <c r="D554">
        <v>5.0999999999999996</v>
      </c>
      <c r="E554">
        <v>0</v>
      </c>
      <c r="F554">
        <v>0.75</v>
      </c>
      <c r="G554">
        <v>728</v>
      </c>
      <c r="H554" s="1" t="s">
        <v>4079</v>
      </c>
      <c r="I554">
        <v>1.4</v>
      </c>
      <c r="J554">
        <v>14.09</v>
      </c>
      <c r="K554">
        <v>296</v>
      </c>
      <c r="L554">
        <v>1742.4</v>
      </c>
      <c r="M554">
        <v>101</v>
      </c>
      <c r="N554">
        <v>5</v>
      </c>
      <c r="O554">
        <v>0</v>
      </c>
      <c r="P554">
        <v>175.23</v>
      </c>
      <c r="Q554">
        <v>0</v>
      </c>
      <c r="R554" s="1" t="s">
        <v>4812</v>
      </c>
      <c r="S554" s="1" t="s">
        <v>8156</v>
      </c>
      <c r="T554">
        <v>1.04</v>
      </c>
      <c r="U554" s="1"/>
      <c r="V554">
        <v>23908.312486999999</v>
      </c>
      <c r="W554">
        <v>833245.601807</v>
      </c>
      <c r="X554">
        <v>128.56124500000001</v>
      </c>
      <c r="Y554">
        <v>17.368062999999999</v>
      </c>
      <c r="Z554">
        <v>359.20609000000002</v>
      </c>
      <c r="AA554">
        <v>358.18193300000001</v>
      </c>
      <c r="AB554">
        <v>0</v>
      </c>
    </row>
    <row r="555" spans="1:28" x14ac:dyDescent="0.25">
      <c r="A555" s="1" t="s">
        <v>658</v>
      </c>
      <c r="B555">
        <v>609</v>
      </c>
      <c r="C555" s="1" t="s">
        <v>4001</v>
      </c>
      <c r="D555">
        <v>0.2</v>
      </c>
      <c r="E555">
        <v>0</v>
      </c>
      <c r="F555">
        <v>0.18</v>
      </c>
      <c r="G555">
        <v>728</v>
      </c>
      <c r="H555" s="1" t="s">
        <v>4148</v>
      </c>
      <c r="I555">
        <v>108.49</v>
      </c>
      <c r="J555">
        <v>7.19</v>
      </c>
      <c r="K555">
        <v>119</v>
      </c>
      <c r="L555">
        <v>419.77</v>
      </c>
      <c r="M555">
        <v>56</v>
      </c>
      <c r="N555">
        <v>4</v>
      </c>
      <c r="O555">
        <v>0</v>
      </c>
      <c r="P555">
        <v>80.67</v>
      </c>
      <c r="Q555">
        <v>0</v>
      </c>
      <c r="R555" s="1" t="s">
        <v>4813</v>
      </c>
      <c r="S555" s="1" t="s">
        <v>8156</v>
      </c>
      <c r="T555">
        <v>0.72</v>
      </c>
      <c r="U555" s="1"/>
      <c r="V555">
        <v>9506.8355850000007</v>
      </c>
      <c r="W555">
        <v>261364.97183299999</v>
      </c>
      <c r="X555">
        <v>49.447476000000002</v>
      </c>
      <c r="Y555">
        <v>5.6294529999999998</v>
      </c>
      <c r="Z555">
        <v>114.43088</v>
      </c>
      <c r="AA555">
        <v>112.35266300000001</v>
      </c>
      <c r="AB555">
        <v>0</v>
      </c>
    </row>
    <row r="556" spans="1:28" x14ac:dyDescent="0.25">
      <c r="A556" s="1" t="s">
        <v>659</v>
      </c>
      <c r="B556">
        <v>414</v>
      </c>
      <c r="C556" s="1" t="s">
        <v>4050</v>
      </c>
      <c r="D556">
        <v>5.0999999999999996</v>
      </c>
      <c r="E556">
        <v>0</v>
      </c>
      <c r="F556">
        <v>0</v>
      </c>
      <c r="G556">
        <v>729</v>
      </c>
      <c r="H556" s="1" t="s">
        <v>4095</v>
      </c>
      <c r="I556">
        <v>63.59</v>
      </c>
      <c r="J556">
        <v>11.59</v>
      </c>
      <c r="K556">
        <v>315</v>
      </c>
      <c r="L556">
        <v>1628.87</v>
      </c>
      <c r="M556">
        <v>115</v>
      </c>
      <c r="N556">
        <v>5</v>
      </c>
      <c r="O556">
        <v>0</v>
      </c>
      <c r="P556">
        <v>182.96</v>
      </c>
      <c r="Q556">
        <v>0</v>
      </c>
      <c r="R556" s="1" t="s">
        <v>4814</v>
      </c>
      <c r="S556" s="1" t="s">
        <v>8156</v>
      </c>
      <c r="T556">
        <v>0.91</v>
      </c>
      <c r="U556" s="1"/>
      <c r="V556">
        <v>26877.984478999999</v>
      </c>
      <c r="W556">
        <v>856075.60275700002</v>
      </c>
      <c r="X556">
        <v>142.64962</v>
      </c>
      <c r="Y556">
        <v>18.192495000000001</v>
      </c>
      <c r="Z556">
        <v>372.71236399999998</v>
      </c>
      <c r="AA556">
        <v>367.997029</v>
      </c>
      <c r="AB556">
        <v>0</v>
      </c>
    </row>
    <row r="557" spans="1:28" x14ac:dyDescent="0.25">
      <c r="A557" s="1" t="s">
        <v>660</v>
      </c>
      <c r="B557">
        <v>424</v>
      </c>
      <c r="C557" s="1" t="s">
        <v>4001</v>
      </c>
      <c r="D557">
        <v>0.2</v>
      </c>
      <c r="E557">
        <v>0</v>
      </c>
      <c r="F557">
        <v>0.47</v>
      </c>
      <c r="G557">
        <v>730</v>
      </c>
      <c r="H557" s="1" t="s">
        <v>4128</v>
      </c>
      <c r="I557">
        <v>116.2</v>
      </c>
      <c r="J557">
        <v>14.22</v>
      </c>
      <c r="K557">
        <v>306</v>
      </c>
      <c r="L557">
        <v>2118.0100000000002</v>
      </c>
      <c r="M557">
        <v>81</v>
      </c>
      <c r="N557">
        <v>8</v>
      </c>
      <c r="O557">
        <v>0</v>
      </c>
      <c r="P557">
        <v>164.06</v>
      </c>
      <c r="Q557">
        <v>0</v>
      </c>
      <c r="R557" s="1" t="s">
        <v>4815</v>
      </c>
      <c r="S557" s="1" t="s">
        <v>8156</v>
      </c>
      <c r="T557">
        <v>1.06</v>
      </c>
      <c r="U557" s="1"/>
      <c r="V557">
        <v>22260.672215999999</v>
      </c>
      <c r="W557">
        <v>872144.51816199999</v>
      </c>
      <c r="X557">
        <v>122.08705</v>
      </c>
      <c r="Y557">
        <v>18.19558</v>
      </c>
      <c r="Z557">
        <v>375.473589</v>
      </c>
      <c r="AA557">
        <v>374.90083600000003</v>
      </c>
      <c r="AB557">
        <v>0</v>
      </c>
    </row>
    <row r="558" spans="1:28" x14ac:dyDescent="0.25">
      <c r="A558" s="1" t="s">
        <v>661</v>
      </c>
      <c r="B558">
        <v>677</v>
      </c>
      <c r="C558" s="1" t="s">
        <v>4004</v>
      </c>
      <c r="D558">
        <v>5.0999999999999996</v>
      </c>
      <c r="E558">
        <v>0</v>
      </c>
      <c r="F558">
        <v>0.8</v>
      </c>
      <c r="G558">
        <v>730</v>
      </c>
      <c r="H558" s="1" t="s">
        <v>4079</v>
      </c>
      <c r="I558">
        <v>1.4</v>
      </c>
      <c r="J558">
        <v>16.399999999999999</v>
      </c>
      <c r="K558">
        <v>53</v>
      </c>
      <c r="L558">
        <v>609.39</v>
      </c>
      <c r="M558">
        <v>0</v>
      </c>
      <c r="N558">
        <v>0</v>
      </c>
      <c r="O558">
        <v>0</v>
      </c>
      <c r="P558">
        <v>16.079999999999998</v>
      </c>
      <c r="Q558">
        <v>0</v>
      </c>
      <c r="R558" s="1" t="s">
        <v>4816</v>
      </c>
      <c r="S558" s="1" t="s">
        <v>8156</v>
      </c>
      <c r="T558">
        <v>1.2</v>
      </c>
      <c r="U558" s="1"/>
      <c r="V558">
        <v>3853.8170180000002</v>
      </c>
      <c r="W558">
        <v>235011.948565</v>
      </c>
      <c r="X558">
        <v>23.212246</v>
      </c>
      <c r="Y558">
        <v>4.9004570000000003</v>
      </c>
      <c r="Z558">
        <v>100.909211</v>
      </c>
      <c r="AA558">
        <v>101.020647</v>
      </c>
      <c r="AB558">
        <v>0</v>
      </c>
    </row>
    <row r="559" spans="1:28" x14ac:dyDescent="0.25">
      <c r="A559" s="1" t="s">
        <v>666</v>
      </c>
      <c r="B559">
        <v>578</v>
      </c>
      <c r="C559" s="1" t="s">
        <v>4011</v>
      </c>
      <c r="D559">
        <v>5.0999999999999996</v>
      </c>
      <c r="E559">
        <v>0</v>
      </c>
      <c r="F559">
        <v>3</v>
      </c>
      <c r="G559">
        <v>734</v>
      </c>
      <c r="H559" s="1" t="s">
        <v>4084</v>
      </c>
      <c r="I559">
        <v>105.53</v>
      </c>
      <c r="J559">
        <v>12.4</v>
      </c>
      <c r="K559">
        <v>156</v>
      </c>
      <c r="L559">
        <v>690.83</v>
      </c>
      <c r="M559">
        <v>61</v>
      </c>
      <c r="N559">
        <v>2</v>
      </c>
      <c r="O559">
        <v>0</v>
      </c>
      <c r="P559">
        <v>103.93</v>
      </c>
      <c r="Q559">
        <v>0</v>
      </c>
      <c r="R559" s="1" t="s">
        <v>4821</v>
      </c>
      <c r="S559" s="1" t="s">
        <v>8156</v>
      </c>
      <c r="T559">
        <v>0.99</v>
      </c>
      <c r="U559" s="1"/>
      <c r="V559">
        <v>14389.425835</v>
      </c>
      <c r="W559">
        <v>414185.37615999999</v>
      </c>
      <c r="X559">
        <v>75.284889000000007</v>
      </c>
      <c r="Y559">
        <v>8.7999080000000003</v>
      </c>
      <c r="Z559">
        <v>180.12141</v>
      </c>
      <c r="AA559">
        <v>178.04504900000001</v>
      </c>
      <c r="AB559">
        <v>0</v>
      </c>
    </row>
    <row r="560" spans="1:28" x14ac:dyDescent="0.25">
      <c r="A560" s="1" t="s">
        <v>668</v>
      </c>
      <c r="B560">
        <v>411</v>
      </c>
      <c r="C560" s="1" t="s">
        <v>4004</v>
      </c>
      <c r="D560">
        <v>5.0999999999999996</v>
      </c>
      <c r="E560">
        <v>0</v>
      </c>
      <c r="F560">
        <v>0.28999999999999998</v>
      </c>
      <c r="G560">
        <v>736</v>
      </c>
      <c r="H560" s="1" t="s">
        <v>4096</v>
      </c>
      <c r="I560">
        <v>121.36</v>
      </c>
      <c r="J560">
        <v>5.62</v>
      </c>
      <c r="K560">
        <v>325</v>
      </c>
      <c r="L560">
        <v>1417.41</v>
      </c>
      <c r="M560">
        <v>67</v>
      </c>
      <c r="N560">
        <v>5</v>
      </c>
      <c r="O560">
        <v>0</v>
      </c>
      <c r="P560">
        <v>119.75</v>
      </c>
      <c r="Q560">
        <v>0</v>
      </c>
      <c r="R560" s="1" t="s">
        <v>4823</v>
      </c>
      <c r="S560" s="1" t="s">
        <v>8156</v>
      </c>
      <c r="T560">
        <v>0.5</v>
      </c>
      <c r="U560" s="1"/>
      <c r="V560">
        <v>20555.061444999999</v>
      </c>
      <c r="W560">
        <v>601690.76833300001</v>
      </c>
      <c r="X560">
        <v>107.52478600000001</v>
      </c>
      <c r="Y560">
        <v>11.597739000000001</v>
      </c>
      <c r="Z560">
        <v>256.43715300000002</v>
      </c>
      <c r="AA560">
        <v>258.64888100000002</v>
      </c>
      <c r="AB560">
        <v>0</v>
      </c>
    </row>
    <row r="561" spans="1:28" x14ac:dyDescent="0.25">
      <c r="A561" s="1" t="s">
        <v>669</v>
      </c>
      <c r="B561">
        <v>357</v>
      </c>
      <c r="C561" s="1" t="s">
        <v>4048</v>
      </c>
      <c r="D561">
        <v>5.0999999999999996</v>
      </c>
      <c r="E561">
        <v>0</v>
      </c>
      <c r="F561">
        <v>0.11</v>
      </c>
      <c r="G561">
        <v>738</v>
      </c>
      <c r="H561" s="1" t="s">
        <v>4096</v>
      </c>
      <c r="I561">
        <v>121.36</v>
      </c>
      <c r="J561">
        <v>12.83</v>
      </c>
      <c r="K561">
        <v>381</v>
      </c>
      <c r="L561">
        <v>2440.69</v>
      </c>
      <c r="M561">
        <v>98</v>
      </c>
      <c r="N561">
        <v>4</v>
      </c>
      <c r="O561">
        <v>0</v>
      </c>
      <c r="P561">
        <v>187.75</v>
      </c>
      <c r="Q561">
        <v>0</v>
      </c>
      <c r="R561" s="1" t="s">
        <v>4824</v>
      </c>
      <c r="S561" s="1" t="s">
        <v>8156</v>
      </c>
      <c r="T561">
        <v>0.93</v>
      </c>
      <c r="U561" s="1"/>
      <c r="V561">
        <v>27987.691030999998</v>
      </c>
      <c r="W561">
        <v>998545.60186599998</v>
      </c>
      <c r="X561">
        <v>151.022749</v>
      </c>
      <c r="Y561">
        <v>20.389434000000001</v>
      </c>
      <c r="Z561">
        <v>429.00052399999998</v>
      </c>
      <c r="AA561">
        <v>429.23834099999999</v>
      </c>
      <c r="AB561">
        <v>0</v>
      </c>
    </row>
    <row r="562" spans="1:28" x14ac:dyDescent="0.25">
      <c r="A562" s="1" t="s">
        <v>670</v>
      </c>
      <c r="B562">
        <v>432</v>
      </c>
      <c r="C562" s="1" t="s">
        <v>4019</v>
      </c>
      <c r="D562">
        <v>5.0999999999999996</v>
      </c>
      <c r="E562">
        <v>0</v>
      </c>
      <c r="F562">
        <v>0.75</v>
      </c>
      <c r="G562">
        <v>739</v>
      </c>
      <c r="H562" s="1" t="s">
        <v>4093</v>
      </c>
      <c r="I562">
        <v>2.0699999999999998</v>
      </c>
      <c r="J562">
        <v>10.81</v>
      </c>
      <c r="K562">
        <v>307</v>
      </c>
      <c r="L562">
        <v>1335.45</v>
      </c>
      <c r="M562">
        <v>70</v>
      </c>
      <c r="N562">
        <v>6</v>
      </c>
      <c r="O562">
        <v>0</v>
      </c>
      <c r="P562">
        <v>204.34</v>
      </c>
      <c r="Q562">
        <v>0</v>
      </c>
      <c r="R562" s="1" t="s">
        <v>4825</v>
      </c>
      <c r="S562" s="1" t="s">
        <v>8156</v>
      </c>
      <c r="T562">
        <v>0.93</v>
      </c>
      <c r="U562" s="1"/>
      <c r="V562">
        <v>23144.205440999998</v>
      </c>
      <c r="W562">
        <v>731536.66408300004</v>
      </c>
      <c r="X562">
        <v>122.67635</v>
      </c>
      <c r="Y562">
        <v>15.515253</v>
      </c>
      <c r="Z562">
        <v>319.13638500000002</v>
      </c>
      <c r="AA562">
        <v>314.46219500000001</v>
      </c>
      <c r="AB562">
        <v>0</v>
      </c>
    </row>
    <row r="563" spans="1:28" x14ac:dyDescent="0.25">
      <c r="A563" s="1" t="s">
        <v>671</v>
      </c>
      <c r="B563">
        <v>345</v>
      </c>
      <c r="C563" s="1" t="s">
        <v>4044</v>
      </c>
      <c r="D563">
        <v>5.0999999999999996</v>
      </c>
      <c r="E563">
        <v>0</v>
      </c>
      <c r="F563">
        <v>0</v>
      </c>
      <c r="G563">
        <v>740</v>
      </c>
      <c r="H563" s="1" t="s">
        <v>4149</v>
      </c>
      <c r="I563">
        <v>0.69</v>
      </c>
      <c r="J563">
        <v>8.5</v>
      </c>
      <c r="K563">
        <v>395</v>
      </c>
      <c r="L563">
        <v>2187.13</v>
      </c>
      <c r="M563">
        <v>83</v>
      </c>
      <c r="N563">
        <v>5</v>
      </c>
      <c r="O563">
        <v>0</v>
      </c>
      <c r="P563">
        <v>170.43</v>
      </c>
      <c r="Q563">
        <v>0</v>
      </c>
      <c r="R563" s="1" t="s">
        <v>4826</v>
      </c>
      <c r="S563" s="1" t="s">
        <v>8156</v>
      </c>
      <c r="T563">
        <v>0.69</v>
      </c>
      <c r="U563" s="1"/>
      <c r="V563">
        <v>23081.220141000002</v>
      </c>
      <c r="W563">
        <v>828939.37937099999</v>
      </c>
      <c r="X563">
        <v>124.420402</v>
      </c>
      <c r="Y563">
        <v>15.743762</v>
      </c>
      <c r="Z563">
        <v>350.61017099999998</v>
      </c>
      <c r="AA563">
        <v>356.332266</v>
      </c>
      <c r="AB563">
        <v>0</v>
      </c>
    </row>
    <row r="564" spans="1:28" x14ac:dyDescent="0.25">
      <c r="A564" s="1" t="s">
        <v>674</v>
      </c>
      <c r="B564">
        <v>690</v>
      </c>
      <c r="C564" s="1" t="s">
        <v>4004</v>
      </c>
      <c r="D564">
        <v>5.0999999999999996</v>
      </c>
      <c r="E564">
        <v>0</v>
      </c>
      <c r="F564">
        <v>0</v>
      </c>
      <c r="G564">
        <v>747</v>
      </c>
      <c r="H564" s="1" t="s">
        <v>4074</v>
      </c>
      <c r="I564">
        <v>0.2</v>
      </c>
      <c r="J564">
        <v>10.87</v>
      </c>
      <c r="K564">
        <v>57</v>
      </c>
      <c r="L564">
        <v>420.4</v>
      </c>
      <c r="M564">
        <v>1</v>
      </c>
      <c r="N564">
        <v>1</v>
      </c>
      <c r="O564">
        <v>0</v>
      </c>
      <c r="P564">
        <v>29.05</v>
      </c>
      <c r="Q564">
        <v>0</v>
      </c>
      <c r="R564" s="1" t="s">
        <v>4829</v>
      </c>
      <c r="S564" s="1" t="s">
        <v>8156</v>
      </c>
      <c r="T564">
        <v>1.1000000000000001</v>
      </c>
      <c r="U564" s="1"/>
      <c r="V564">
        <v>3797.8686899999998</v>
      </c>
      <c r="W564">
        <v>175583.81781499999</v>
      </c>
      <c r="X564">
        <v>21.459620999999999</v>
      </c>
      <c r="Y564">
        <v>3.5692910000000002</v>
      </c>
      <c r="Z564">
        <v>75.697941999999998</v>
      </c>
      <c r="AA564">
        <v>75.476104000000007</v>
      </c>
      <c r="AB564">
        <v>0</v>
      </c>
    </row>
    <row r="565" spans="1:28" x14ac:dyDescent="0.25">
      <c r="A565" s="1" t="s">
        <v>678</v>
      </c>
      <c r="B565">
        <v>600</v>
      </c>
      <c r="C565" s="1" t="s">
        <v>4001</v>
      </c>
      <c r="D565">
        <v>0.2</v>
      </c>
      <c r="E565">
        <v>0</v>
      </c>
      <c r="F565">
        <v>0</v>
      </c>
      <c r="G565">
        <v>750</v>
      </c>
      <c r="H565" s="1" t="s">
        <v>4085</v>
      </c>
      <c r="I565">
        <v>50.59</v>
      </c>
      <c r="J565">
        <v>10.08</v>
      </c>
      <c r="K565">
        <v>150</v>
      </c>
      <c r="L565">
        <v>796.83</v>
      </c>
      <c r="M565">
        <v>64</v>
      </c>
      <c r="N565">
        <v>2</v>
      </c>
      <c r="O565">
        <v>0</v>
      </c>
      <c r="P565">
        <v>85.34</v>
      </c>
      <c r="Q565">
        <v>0</v>
      </c>
      <c r="R565" s="1" t="s">
        <v>4833</v>
      </c>
      <c r="S565" s="1" t="s">
        <v>8156</v>
      </c>
      <c r="T565">
        <v>0.87</v>
      </c>
      <c r="U565" s="1"/>
      <c r="V565">
        <v>13270.866470999999</v>
      </c>
      <c r="W565">
        <v>390906.51782900002</v>
      </c>
      <c r="X565">
        <v>69.687218999999999</v>
      </c>
      <c r="Y565">
        <v>8.4748870000000007</v>
      </c>
      <c r="Z565">
        <v>170.94833299999999</v>
      </c>
      <c r="AA565">
        <v>168.03770299999999</v>
      </c>
      <c r="AB565">
        <v>0</v>
      </c>
    </row>
    <row r="566" spans="1:28" x14ac:dyDescent="0.25">
      <c r="A566" s="1" t="s">
        <v>680</v>
      </c>
      <c r="B566">
        <v>425</v>
      </c>
      <c r="C566" s="1" t="s">
        <v>4004</v>
      </c>
      <c r="D566">
        <v>5.0999999999999996</v>
      </c>
      <c r="E566">
        <v>0</v>
      </c>
      <c r="F566">
        <v>1.32</v>
      </c>
      <c r="G566">
        <v>755</v>
      </c>
      <c r="H566" s="1" t="s">
        <v>4167</v>
      </c>
      <c r="I566">
        <v>122.01</v>
      </c>
      <c r="J566">
        <v>6.73</v>
      </c>
      <c r="K566">
        <v>330</v>
      </c>
      <c r="L566">
        <v>1425.91</v>
      </c>
      <c r="M566">
        <v>69</v>
      </c>
      <c r="N566">
        <v>4</v>
      </c>
      <c r="O566">
        <v>0</v>
      </c>
      <c r="P566">
        <v>137</v>
      </c>
      <c r="Q566">
        <v>0</v>
      </c>
      <c r="R566" s="1" t="s">
        <v>4835</v>
      </c>
      <c r="S566" s="1" t="s">
        <v>8156</v>
      </c>
      <c r="T566">
        <v>0.54</v>
      </c>
      <c r="U566" s="1"/>
      <c r="V566">
        <v>23062.144378000001</v>
      </c>
      <c r="W566">
        <v>670474.96372799994</v>
      </c>
      <c r="X566">
        <v>120.618295</v>
      </c>
      <c r="Y566">
        <v>13.370621999999999</v>
      </c>
      <c r="Z566">
        <v>288.38165099999998</v>
      </c>
      <c r="AA566">
        <v>288.21663000000001</v>
      </c>
      <c r="AB566">
        <v>0</v>
      </c>
    </row>
    <row r="567" spans="1:28" x14ac:dyDescent="0.25">
      <c r="A567" s="1" t="s">
        <v>682</v>
      </c>
      <c r="B567">
        <v>471</v>
      </c>
      <c r="C567" s="1" t="s">
        <v>4032</v>
      </c>
      <c r="D567">
        <v>5.0999999999999996</v>
      </c>
      <c r="E567">
        <v>0</v>
      </c>
      <c r="F567">
        <v>0.55000000000000004</v>
      </c>
      <c r="G567">
        <v>756</v>
      </c>
      <c r="H567" s="1" t="s">
        <v>4113</v>
      </c>
      <c r="I567">
        <v>0.2</v>
      </c>
      <c r="J567">
        <v>4.8899999999999997</v>
      </c>
      <c r="K567">
        <v>285</v>
      </c>
      <c r="L567">
        <v>1269.6500000000001</v>
      </c>
      <c r="M567">
        <v>36</v>
      </c>
      <c r="N567">
        <v>4</v>
      </c>
      <c r="O567">
        <v>0</v>
      </c>
      <c r="P567">
        <v>104.36</v>
      </c>
      <c r="Q567">
        <v>0</v>
      </c>
      <c r="R567" s="1" t="s">
        <v>4837</v>
      </c>
      <c r="S567" s="1" t="s">
        <v>8156</v>
      </c>
      <c r="T567">
        <v>0.51</v>
      </c>
      <c r="U567" s="1"/>
      <c r="V567">
        <v>16241.661555000001</v>
      </c>
      <c r="W567">
        <v>507604.04841599998</v>
      </c>
      <c r="X567">
        <v>85.694755000000001</v>
      </c>
      <c r="Y567">
        <v>9.5769169999999999</v>
      </c>
      <c r="Z567">
        <v>215.31501700000001</v>
      </c>
      <c r="AA567">
        <v>218.20315500000001</v>
      </c>
      <c r="AB567">
        <v>0</v>
      </c>
    </row>
    <row r="568" spans="1:28" x14ac:dyDescent="0.25">
      <c r="A568" s="1" t="s">
        <v>683</v>
      </c>
      <c r="B568">
        <v>446</v>
      </c>
      <c r="C568" s="1" t="s">
        <v>4032</v>
      </c>
      <c r="D568">
        <v>5.0999999999999996</v>
      </c>
      <c r="E568">
        <v>0</v>
      </c>
      <c r="F568">
        <v>0.84</v>
      </c>
      <c r="G568">
        <v>757</v>
      </c>
      <c r="H568" s="1" t="s">
        <v>4093</v>
      </c>
      <c r="I568">
        <v>2.0699999999999998</v>
      </c>
      <c r="J568">
        <v>7.92</v>
      </c>
      <c r="K568">
        <v>311</v>
      </c>
      <c r="L568">
        <v>1444.44</v>
      </c>
      <c r="M568">
        <v>97</v>
      </c>
      <c r="N568">
        <v>4</v>
      </c>
      <c r="O568">
        <v>0</v>
      </c>
      <c r="P568">
        <v>164.92</v>
      </c>
      <c r="Q568">
        <v>0</v>
      </c>
      <c r="R568" s="1" t="s">
        <v>4838</v>
      </c>
      <c r="S568" s="1" t="s">
        <v>8156</v>
      </c>
      <c r="T568">
        <v>0.72</v>
      </c>
      <c r="U568" s="1"/>
      <c r="V568">
        <v>23111.077573999999</v>
      </c>
      <c r="W568">
        <v>693025.56498100003</v>
      </c>
      <c r="X568">
        <v>121.46264600000001</v>
      </c>
      <c r="Y568">
        <v>14.106234000000001</v>
      </c>
      <c r="Z568">
        <v>298.65169800000001</v>
      </c>
      <c r="AA568">
        <v>297.909516</v>
      </c>
      <c r="AB568">
        <v>0</v>
      </c>
    </row>
    <row r="569" spans="1:28" x14ac:dyDescent="0.25">
      <c r="A569" s="1" t="s">
        <v>684</v>
      </c>
      <c r="B569">
        <v>471</v>
      </c>
      <c r="C569" s="1" t="s">
        <v>4031</v>
      </c>
      <c r="D569">
        <v>5.0999999999999996</v>
      </c>
      <c r="E569">
        <v>0</v>
      </c>
      <c r="F569">
        <v>0.55000000000000004</v>
      </c>
      <c r="G569">
        <v>757</v>
      </c>
      <c r="H569" s="1" t="s">
        <v>4086</v>
      </c>
      <c r="I569">
        <v>0.2</v>
      </c>
      <c r="J569">
        <v>4.53</v>
      </c>
      <c r="K569">
        <v>286</v>
      </c>
      <c r="L569">
        <v>1365.91</v>
      </c>
      <c r="M569">
        <v>48</v>
      </c>
      <c r="N569">
        <v>6</v>
      </c>
      <c r="O569">
        <v>0</v>
      </c>
      <c r="P569">
        <v>186.89</v>
      </c>
      <c r="Q569">
        <v>0</v>
      </c>
      <c r="R569" s="1" t="s">
        <v>4839</v>
      </c>
      <c r="S569" s="1" t="s">
        <v>8156</v>
      </c>
      <c r="T569">
        <v>1.01</v>
      </c>
      <c r="U569" s="1"/>
      <c r="V569">
        <v>20392.825405</v>
      </c>
      <c r="W569">
        <v>689037.92231000005</v>
      </c>
      <c r="X569">
        <v>109.145624</v>
      </c>
      <c r="Y569">
        <v>14.413648</v>
      </c>
      <c r="Z569">
        <v>299.45470699999998</v>
      </c>
      <c r="AA569">
        <v>296.19254899999999</v>
      </c>
      <c r="AB569">
        <v>0</v>
      </c>
    </row>
    <row r="570" spans="1:28" x14ac:dyDescent="0.25">
      <c r="A570" s="1" t="s">
        <v>686</v>
      </c>
      <c r="B570">
        <v>518</v>
      </c>
      <c r="C570" s="1" t="s">
        <v>4030</v>
      </c>
      <c r="D570">
        <v>5.0999999999999996</v>
      </c>
      <c r="E570">
        <v>0</v>
      </c>
      <c r="F570">
        <v>0.5</v>
      </c>
      <c r="G570">
        <v>761</v>
      </c>
      <c r="H570" s="1" t="s">
        <v>4139</v>
      </c>
      <c r="I570">
        <v>77.290000000000006</v>
      </c>
      <c r="J570">
        <v>11.81</v>
      </c>
      <c r="K570">
        <v>243</v>
      </c>
      <c r="L570">
        <v>2007.2</v>
      </c>
      <c r="M570">
        <v>40</v>
      </c>
      <c r="N570">
        <v>1</v>
      </c>
      <c r="O570">
        <v>0</v>
      </c>
      <c r="P570">
        <v>73.31</v>
      </c>
      <c r="Q570">
        <v>0</v>
      </c>
      <c r="R570" s="1" t="s">
        <v>4841</v>
      </c>
      <c r="S570" s="1" t="s">
        <v>8156</v>
      </c>
      <c r="T570">
        <v>0.86</v>
      </c>
      <c r="U570" s="1"/>
      <c r="V570">
        <v>13742.666168</v>
      </c>
      <c r="W570">
        <v>630654.95620200003</v>
      </c>
      <c r="X570">
        <v>77.385872000000006</v>
      </c>
      <c r="Y570">
        <v>11.758800000000001</v>
      </c>
      <c r="Z570">
        <v>262.98177500000003</v>
      </c>
      <c r="AA570">
        <v>271.09398800000002</v>
      </c>
      <c r="AB570">
        <v>0</v>
      </c>
    </row>
    <row r="571" spans="1:28" x14ac:dyDescent="0.25">
      <c r="A571" s="1" t="s">
        <v>687</v>
      </c>
      <c r="B571">
        <v>594</v>
      </c>
      <c r="C571" s="1" t="s">
        <v>4004</v>
      </c>
      <c r="D571">
        <v>5.0999999999999996</v>
      </c>
      <c r="E571">
        <v>0</v>
      </c>
      <c r="F571">
        <v>0.6</v>
      </c>
      <c r="G571">
        <v>761</v>
      </c>
      <c r="H571" s="1" t="s">
        <v>4076</v>
      </c>
      <c r="I571">
        <v>1.4</v>
      </c>
      <c r="J571">
        <v>4.4400000000000004</v>
      </c>
      <c r="K571">
        <v>167</v>
      </c>
      <c r="L571">
        <v>609.39</v>
      </c>
      <c r="M571">
        <v>0</v>
      </c>
      <c r="N571">
        <v>0</v>
      </c>
      <c r="O571">
        <v>0</v>
      </c>
      <c r="P571">
        <v>42.85</v>
      </c>
      <c r="Q571">
        <v>0</v>
      </c>
      <c r="R571" s="1" t="s">
        <v>4842</v>
      </c>
      <c r="S571" s="1" t="s">
        <v>8156</v>
      </c>
      <c r="T571">
        <v>0.33</v>
      </c>
      <c r="U571" s="1"/>
      <c r="V571">
        <v>9431.7903970000007</v>
      </c>
      <c r="W571">
        <v>265362.23035700002</v>
      </c>
      <c r="X571">
        <v>49.053738000000003</v>
      </c>
      <c r="Y571">
        <v>5.0189589999999997</v>
      </c>
      <c r="Z571">
        <v>112.907571</v>
      </c>
      <c r="AA571">
        <v>114.071708</v>
      </c>
      <c r="AB571">
        <v>0</v>
      </c>
    </row>
    <row r="572" spans="1:28" x14ac:dyDescent="0.25">
      <c r="A572" s="1" t="s">
        <v>688</v>
      </c>
      <c r="B572">
        <v>680</v>
      </c>
      <c r="C572" s="1" t="s">
        <v>4004</v>
      </c>
      <c r="D572">
        <v>5.0999999999999996</v>
      </c>
      <c r="E572">
        <v>0</v>
      </c>
      <c r="F572">
        <v>0.46</v>
      </c>
      <c r="G572">
        <v>761</v>
      </c>
      <c r="H572" s="1" t="s">
        <v>4073</v>
      </c>
      <c r="I572">
        <v>40.79</v>
      </c>
      <c r="J572">
        <v>15.29</v>
      </c>
      <c r="K572">
        <v>81</v>
      </c>
      <c r="L572">
        <v>475.89</v>
      </c>
      <c r="M572">
        <v>0</v>
      </c>
      <c r="N572">
        <v>0</v>
      </c>
      <c r="O572">
        <v>0</v>
      </c>
      <c r="P572">
        <v>52.38</v>
      </c>
      <c r="Q572">
        <v>0</v>
      </c>
      <c r="R572" s="1" t="s">
        <v>4843</v>
      </c>
      <c r="S572" s="1" t="s">
        <v>8156</v>
      </c>
      <c r="T572">
        <v>1.22</v>
      </c>
      <c r="U572" s="1"/>
      <c r="V572">
        <v>6257.711053</v>
      </c>
      <c r="W572">
        <v>265600.87226700003</v>
      </c>
      <c r="X572">
        <v>34.822896999999998</v>
      </c>
      <c r="Y572">
        <v>5.5922780000000003</v>
      </c>
      <c r="Z572">
        <v>116.040649</v>
      </c>
      <c r="AA572">
        <v>114.170768</v>
      </c>
      <c r="AB572">
        <v>0</v>
      </c>
    </row>
    <row r="573" spans="1:28" x14ac:dyDescent="0.25">
      <c r="A573" s="1" t="s">
        <v>689</v>
      </c>
      <c r="B573">
        <v>575</v>
      </c>
      <c r="C573" s="1" t="s">
        <v>4014</v>
      </c>
      <c r="D573">
        <v>5.0999999999999996</v>
      </c>
      <c r="E573">
        <v>0</v>
      </c>
      <c r="F573">
        <v>0</v>
      </c>
      <c r="G573">
        <v>764</v>
      </c>
      <c r="H573" s="1" t="s">
        <v>4087</v>
      </c>
      <c r="I573">
        <v>59.72</v>
      </c>
      <c r="J573">
        <v>13.15</v>
      </c>
      <c r="K573">
        <v>189</v>
      </c>
      <c r="L573">
        <v>1183.1099999999999</v>
      </c>
      <c r="M573">
        <v>58</v>
      </c>
      <c r="N573">
        <v>3</v>
      </c>
      <c r="O573">
        <v>0</v>
      </c>
      <c r="P573">
        <v>100.04</v>
      </c>
      <c r="Q573">
        <v>0</v>
      </c>
      <c r="R573" s="1" t="s">
        <v>4844</v>
      </c>
      <c r="S573" s="1" t="s">
        <v>8156</v>
      </c>
      <c r="T573">
        <v>0.98</v>
      </c>
      <c r="U573" s="1"/>
      <c r="V573">
        <v>14894.514653</v>
      </c>
      <c r="W573">
        <v>520093.12050399999</v>
      </c>
      <c r="X573">
        <v>80.101010000000002</v>
      </c>
      <c r="Y573">
        <v>10.6623</v>
      </c>
      <c r="Z573">
        <v>223.33487</v>
      </c>
      <c r="AA573">
        <v>223.569312</v>
      </c>
      <c r="AB573">
        <v>0</v>
      </c>
    </row>
    <row r="574" spans="1:28" x14ac:dyDescent="0.25">
      <c r="A574" s="1" t="s">
        <v>690</v>
      </c>
      <c r="B574">
        <v>690</v>
      </c>
      <c r="C574" s="1" t="s">
        <v>4001</v>
      </c>
      <c r="D574">
        <v>0.2</v>
      </c>
      <c r="E574">
        <v>0</v>
      </c>
      <c r="F574">
        <v>0</v>
      </c>
      <c r="G574">
        <v>764</v>
      </c>
      <c r="H574" s="1" t="s">
        <v>4071</v>
      </c>
      <c r="I574">
        <v>108.49</v>
      </c>
      <c r="J574">
        <v>10.050000000000001</v>
      </c>
      <c r="K574">
        <v>74</v>
      </c>
      <c r="L574">
        <v>419.77</v>
      </c>
      <c r="M574">
        <v>16</v>
      </c>
      <c r="N574">
        <v>2</v>
      </c>
      <c r="O574">
        <v>0</v>
      </c>
      <c r="P574">
        <v>40.26</v>
      </c>
      <c r="Q574">
        <v>0</v>
      </c>
      <c r="R574" s="1" t="s">
        <v>4845</v>
      </c>
      <c r="S574" s="1" t="s">
        <v>8156</v>
      </c>
      <c r="T574">
        <v>0.84</v>
      </c>
      <c r="U574" s="1"/>
      <c r="V574">
        <v>5922.3836490000003</v>
      </c>
      <c r="W574">
        <v>212288.47188999999</v>
      </c>
      <c r="X574">
        <v>31.988437999999999</v>
      </c>
      <c r="Y574">
        <v>4.3751420000000003</v>
      </c>
      <c r="Z574">
        <v>91.531768</v>
      </c>
      <c r="AA574">
        <v>91.254980000000003</v>
      </c>
      <c r="AB574">
        <v>0</v>
      </c>
    </row>
    <row r="575" spans="1:28" x14ac:dyDescent="0.25">
      <c r="A575" s="1" t="s">
        <v>692</v>
      </c>
      <c r="B575">
        <v>467</v>
      </c>
      <c r="C575" s="1" t="s">
        <v>4048</v>
      </c>
      <c r="D575">
        <v>5.0999999999999996</v>
      </c>
      <c r="E575">
        <v>0</v>
      </c>
      <c r="F575">
        <v>0.79</v>
      </c>
      <c r="G575">
        <v>765</v>
      </c>
      <c r="H575" s="1" t="s">
        <v>4151</v>
      </c>
      <c r="I575">
        <v>72.8</v>
      </c>
      <c r="J575">
        <v>8.9</v>
      </c>
      <c r="K575">
        <v>298</v>
      </c>
      <c r="L575">
        <v>1956.19</v>
      </c>
      <c r="M575">
        <v>57</v>
      </c>
      <c r="N575">
        <v>5</v>
      </c>
      <c r="O575">
        <v>0</v>
      </c>
      <c r="P575">
        <v>105.46</v>
      </c>
      <c r="Q575">
        <v>0</v>
      </c>
      <c r="R575" s="1" t="s">
        <v>4847</v>
      </c>
      <c r="S575" s="1" t="s">
        <v>8156</v>
      </c>
      <c r="T575">
        <v>0.72</v>
      </c>
      <c r="U575" s="1"/>
      <c r="V575">
        <v>16086.725476</v>
      </c>
      <c r="W575">
        <v>638338.23109599994</v>
      </c>
      <c r="X575">
        <v>88.204949999999997</v>
      </c>
      <c r="Y575">
        <v>12.189125000000001</v>
      </c>
      <c r="Z575">
        <v>269.61616500000002</v>
      </c>
      <c r="AA575">
        <v>274.397988</v>
      </c>
      <c r="AB575">
        <v>0</v>
      </c>
    </row>
    <row r="576" spans="1:28" x14ac:dyDescent="0.25">
      <c r="A576" s="1" t="s">
        <v>694</v>
      </c>
      <c r="B576">
        <v>655</v>
      </c>
      <c r="C576" s="1" t="s">
        <v>4005</v>
      </c>
      <c r="D576">
        <v>5.0999999999999996</v>
      </c>
      <c r="E576">
        <v>0</v>
      </c>
      <c r="F576">
        <v>0.7</v>
      </c>
      <c r="G576">
        <v>768</v>
      </c>
      <c r="H576" s="1" t="s">
        <v>4075</v>
      </c>
      <c r="I576">
        <v>89.74</v>
      </c>
      <c r="J576">
        <v>11.29</v>
      </c>
      <c r="K576">
        <v>113</v>
      </c>
      <c r="L576">
        <v>698.35</v>
      </c>
      <c r="M576">
        <v>27</v>
      </c>
      <c r="N576">
        <v>1</v>
      </c>
      <c r="O576">
        <v>0</v>
      </c>
      <c r="P576">
        <v>57.04</v>
      </c>
      <c r="Q576">
        <v>0</v>
      </c>
      <c r="R576" s="1" t="s">
        <v>4849</v>
      </c>
      <c r="S576" s="1" t="s">
        <v>8156</v>
      </c>
      <c r="T576">
        <v>0.92</v>
      </c>
      <c r="U576" s="1"/>
      <c r="V576">
        <v>8425.1353650000001</v>
      </c>
      <c r="W576">
        <v>311901.81453099998</v>
      </c>
      <c r="X576">
        <v>45.750197</v>
      </c>
      <c r="Y576">
        <v>6.4375260000000001</v>
      </c>
      <c r="Z576">
        <v>134.59271699999999</v>
      </c>
      <c r="AA576">
        <v>134.07482400000001</v>
      </c>
      <c r="AB576">
        <v>0</v>
      </c>
    </row>
    <row r="577" spans="1:28" x14ac:dyDescent="0.25">
      <c r="A577" s="1" t="s">
        <v>695</v>
      </c>
      <c r="B577">
        <v>697</v>
      </c>
      <c r="C577" s="1" t="s">
        <v>4004</v>
      </c>
      <c r="D577">
        <v>5.0999999999999996</v>
      </c>
      <c r="E577">
        <v>0</v>
      </c>
      <c r="F577">
        <v>7</v>
      </c>
      <c r="G577">
        <v>768</v>
      </c>
      <c r="H577" s="1" t="s">
        <v>4076</v>
      </c>
      <c r="I577">
        <v>1.4</v>
      </c>
      <c r="J577">
        <v>7.9</v>
      </c>
      <c r="K577">
        <v>71</v>
      </c>
      <c r="L577">
        <v>609.39</v>
      </c>
      <c r="M577">
        <v>0</v>
      </c>
      <c r="N577">
        <v>0</v>
      </c>
      <c r="O577">
        <v>0</v>
      </c>
      <c r="P577">
        <v>10.91</v>
      </c>
      <c r="Q577">
        <v>0</v>
      </c>
      <c r="R577" s="1" t="s">
        <v>4850</v>
      </c>
      <c r="S577" s="1" t="s">
        <v>8156</v>
      </c>
      <c r="T577">
        <v>0.68</v>
      </c>
      <c r="U577" s="1"/>
      <c r="V577">
        <v>3317.533144</v>
      </c>
      <c r="W577">
        <v>182228.71862</v>
      </c>
      <c r="X577">
        <v>19.382923999999999</v>
      </c>
      <c r="Y577">
        <v>3.312122</v>
      </c>
      <c r="Z577">
        <v>75.827614999999994</v>
      </c>
      <c r="AA577">
        <v>78.332554999999999</v>
      </c>
      <c r="AB577">
        <v>0</v>
      </c>
    </row>
    <row r="578" spans="1:28" x14ac:dyDescent="0.25">
      <c r="A578" s="1" t="s">
        <v>697</v>
      </c>
      <c r="B578">
        <v>518</v>
      </c>
      <c r="C578" s="1" t="s">
        <v>4018</v>
      </c>
      <c r="D578">
        <v>5.0999999999999996</v>
      </c>
      <c r="E578">
        <v>0</v>
      </c>
      <c r="F578">
        <v>0.5</v>
      </c>
      <c r="G578">
        <v>769</v>
      </c>
      <c r="H578" s="1" t="s">
        <v>4092</v>
      </c>
      <c r="I578">
        <v>182.21</v>
      </c>
      <c r="J578">
        <v>10.210000000000001</v>
      </c>
      <c r="K578">
        <v>251</v>
      </c>
      <c r="L578">
        <v>1351.38</v>
      </c>
      <c r="M578">
        <v>93</v>
      </c>
      <c r="N578">
        <v>4</v>
      </c>
      <c r="O578">
        <v>0</v>
      </c>
      <c r="P578">
        <v>139.18</v>
      </c>
      <c r="Q578">
        <v>0</v>
      </c>
      <c r="R578" s="1" t="s">
        <v>4852</v>
      </c>
      <c r="S578" s="1" t="s">
        <v>8156</v>
      </c>
      <c r="T578">
        <v>0.85</v>
      </c>
      <c r="U578" s="1"/>
      <c r="V578">
        <v>21043.072154000001</v>
      </c>
      <c r="W578">
        <v>645773.546049</v>
      </c>
      <c r="X578">
        <v>111.081013</v>
      </c>
      <c r="Y578">
        <v>13.687416000000001</v>
      </c>
      <c r="Z578">
        <v>280.37040100000002</v>
      </c>
      <c r="AA578">
        <v>277.59628300000003</v>
      </c>
      <c r="AB578">
        <v>0</v>
      </c>
    </row>
    <row r="579" spans="1:28" x14ac:dyDescent="0.25">
      <c r="A579" s="1" t="s">
        <v>699</v>
      </c>
      <c r="B579">
        <v>500</v>
      </c>
      <c r="C579" s="1" t="s">
        <v>4011</v>
      </c>
      <c r="D579">
        <v>5.0999999999999996</v>
      </c>
      <c r="E579">
        <v>0</v>
      </c>
      <c r="F579">
        <v>7.14</v>
      </c>
      <c r="G579">
        <v>771</v>
      </c>
      <c r="H579" s="1" t="s">
        <v>4153</v>
      </c>
      <c r="I579">
        <v>204.71</v>
      </c>
      <c r="J579">
        <v>10.88</v>
      </c>
      <c r="K579">
        <v>271</v>
      </c>
      <c r="L579">
        <v>1204.51</v>
      </c>
      <c r="M579">
        <v>105</v>
      </c>
      <c r="N579">
        <v>5</v>
      </c>
      <c r="O579">
        <v>0</v>
      </c>
      <c r="P579">
        <v>170.06</v>
      </c>
      <c r="Q579">
        <v>0</v>
      </c>
      <c r="R579" s="1" t="s">
        <v>4854</v>
      </c>
      <c r="S579" s="1" t="s">
        <v>8156</v>
      </c>
      <c r="T579">
        <v>0.87</v>
      </c>
      <c r="U579" s="1"/>
      <c r="V579">
        <v>22879.827496999998</v>
      </c>
      <c r="W579">
        <v>662317.64925999998</v>
      </c>
      <c r="X579">
        <v>119.802891</v>
      </c>
      <c r="Y579">
        <v>14.138096000000001</v>
      </c>
      <c r="Z579">
        <v>289.01810399999999</v>
      </c>
      <c r="AA579">
        <v>284.70890700000001</v>
      </c>
      <c r="AB579">
        <v>0</v>
      </c>
    </row>
    <row r="580" spans="1:28" x14ac:dyDescent="0.25">
      <c r="A580" s="1" t="s">
        <v>701</v>
      </c>
      <c r="B580">
        <v>590</v>
      </c>
      <c r="C580" s="1" t="s">
        <v>4004</v>
      </c>
      <c r="D580">
        <v>5.0999999999999996</v>
      </c>
      <c r="E580">
        <v>0</v>
      </c>
      <c r="F580">
        <v>0.98</v>
      </c>
      <c r="G580">
        <v>773</v>
      </c>
      <c r="H580" s="1" t="s">
        <v>4104</v>
      </c>
      <c r="I580">
        <v>0.2</v>
      </c>
      <c r="J580">
        <v>10.89</v>
      </c>
      <c r="K580">
        <v>183</v>
      </c>
      <c r="L580">
        <v>1312.65</v>
      </c>
      <c r="M580">
        <v>31</v>
      </c>
      <c r="N580">
        <v>1</v>
      </c>
      <c r="O580">
        <v>0</v>
      </c>
      <c r="P580">
        <v>72.73</v>
      </c>
      <c r="Q580">
        <v>0</v>
      </c>
      <c r="R580" s="1" t="s">
        <v>4856</v>
      </c>
      <c r="S580" s="1" t="s">
        <v>8156</v>
      </c>
      <c r="T580">
        <v>0.85</v>
      </c>
      <c r="U580" s="1"/>
      <c r="V580">
        <v>11056.810858000001</v>
      </c>
      <c r="W580">
        <v>438169.75787700003</v>
      </c>
      <c r="X580">
        <v>60.642927999999998</v>
      </c>
      <c r="Y580">
        <v>8.4962230000000005</v>
      </c>
      <c r="Z580">
        <v>185.48028299999999</v>
      </c>
      <c r="AA580">
        <v>188.35282599999999</v>
      </c>
      <c r="AB580">
        <v>0</v>
      </c>
    </row>
    <row r="581" spans="1:28" x14ac:dyDescent="0.25">
      <c r="A581" s="1" t="s">
        <v>702</v>
      </c>
      <c r="B581">
        <v>345</v>
      </c>
      <c r="C581" s="1" t="s">
        <v>4024</v>
      </c>
      <c r="D581">
        <v>5.0999999999999996</v>
      </c>
      <c r="E581">
        <v>0</v>
      </c>
      <c r="F581">
        <v>0</v>
      </c>
      <c r="G581">
        <v>774</v>
      </c>
      <c r="H581" s="1" t="s">
        <v>4144</v>
      </c>
      <c r="I581">
        <v>26.09</v>
      </c>
      <c r="J581">
        <v>10.79</v>
      </c>
      <c r="K581">
        <v>429</v>
      </c>
      <c r="L581">
        <v>2392.42</v>
      </c>
      <c r="M581">
        <v>139</v>
      </c>
      <c r="N581">
        <v>7</v>
      </c>
      <c r="O581">
        <v>0</v>
      </c>
      <c r="P581">
        <v>234</v>
      </c>
      <c r="Q581">
        <v>0</v>
      </c>
      <c r="R581" s="1" t="s">
        <v>4857</v>
      </c>
      <c r="S581" s="1" t="s">
        <v>8156</v>
      </c>
      <c r="T581">
        <v>0.88</v>
      </c>
      <c r="U581" s="1"/>
      <c r="V581">
        <v>33642.222873999999</v>
      </c>
      <c r="W581">
        <v>1064676.008591</v>
      </c>
      <c r="X581">
        <v>178.26515000000001</v>
      </c>
      <c r="Y581">
        <v>22.019366000000002</v>
      </c>
      <c r="Z581">
        <v>459.53930600000001</v>
      </c>
      <c r="AA581">
        <v>457.668183</v>
      </c>
      <c r="AB581">
        <v>0</v>
      </c>
    </row>
    <row r="582" spans="1:28" x14ac:dyDescent="0.25">
      <c r="A582" s="1" t="s">
        <v>703</v>
      </c>
      <c r="B582">
        <v>633</v>
      </c>
      <c r="C582" s="1" t="s">
        <v>4016</v>
      </c>
      <c r="D582">
        <v>5.0999999999999996</v>
      </c>
      <c r="E582">
        <v>0</v>
      </c>
      <c r="F582">
        <v>2.71</v>
      </c>
      <c r="G582">
        <v>774</v>
      </c>
      <c r="H582" s="1" t="s">
        <v>4092</v>
      </c>
      <c r="I582">
        <v>182.21</v>
      </c>
      <c r="J582">
        <v>7.79</v>
      </c>
      <c r="K582">
        <v>141</v>
      </c>
      <c r="L582">
        <v>905.52</v>
      </c>
      <c r="M582">
        <v>12</v>
      </c>
      <c r="N582">
        <v>1</v>
      </c>
      <c r="O582">
        <v>0</v>
      </c>
      <c r="P582">
        <v>46.64</v>
      </c>
      <c r="Q582">
        <v>0</v>
      </c>
      <c r="R582" s="1" t="s">
        <v>4858</v>
      </c>
      <c r="S582" s="1" t="s">
        <v>8156</v>
      </c>
      <c r="T582">
        <v>0.69</v>
      </c>
      <c r="U582" s="1"/>
      <c r="V582">
        <v>6879.714954</v>
      </c>
      <c r="W582">
        <v>308776.75261299999</v>
      </c>
      <c r="X582">
        <v>38.556564000000002</v>
      </c>
      <c r="Y582">
        <v>5.7722559999999996</v>
      </c>
      <c r="Z582">
        <v>130.11302499999999</v>
      </c>
      <c r="AA582">
        <v>132.73106799999999</v>
      </c>
      <c r="AB582">
        <v>0</v>
      </c>
    </row>
    <row r="583" spans="1:28" x14ac:dyDescent="0.25">
      <c r="A583" s="1" t="s">
        <v>704</v>
      </c>
      <c r="B583">
        <v>676</v>
      </c>
      <c r="C583" s="1" t="s">
        <v>4020</v>
      </c>
      <c r="D583">
        <v>5.0999999999999996</v>
      </c>
      <c r="E583">
        <v>0</v>
      </c>
      <c r="F583">
        <v>0.23</v>
      </c>
      <c r="G583">
        <v>775</v>
      </c>
      <c r="H583" s="1" t="s">
        <v>4117</v>
      </c>
      <c r="I583">
        <v>120.04</v>
      </c>
      <c r="J583">
        <v>14.68</v>
      </c>
      <c r="K583">
        <v>99</v>
      </c>
      <c r="L583">
        <v>743.49</v>
      </c>
      <c r="M583">
        <v>36</v>
      </c>
      <c r="N583">
        <v>1</v>
      </c>
      <c r="O583">
        <v>0</v>
      </c>
      <c r="P583">
        <v>48.31</v>
      </c>
      <c r="Q583">
        <v>0</v>
      </c>
      <c r="R583" s="1" t="s">
        <v>4859</v>
      </c>
      <c r="S583" s="1" t="s">
        <v>8156</v>
      </c>
      <c r="T583">
        <v>1.07</v>
      </c>
      <c r="U583" s="1"/>
      <c r="V583">
        <v>8907.3959739999991</v>
      </c>
      <c r="W583">
        <v>334480.05276400002</v>
      </c>
      <c r="X583">
        <v>48.508445000000002</v>
      </c>
      <c r="Y583">
        <v>6.9737809999999998</v>
      </c>
      <c r="Z583">
        <v>143.61579599999999</v>
      </c>
      <c r="AA583">
        <v>143.78026199999999</v>
      </c>
      <c r="AB583">
        <v>0</v>
      </c>
    </row>
    <row r="584" spans="1:28" x14ac:dyDescent="0.25">
      <c r="A584" s="1" t="s">
        <v>706</v>
      </c>
      <c r="B584">
        <v>708</v>
      </c>
      <c r="C584" s="1" t="s">
        <v>4004</v>
      </c>
      <c r="D584">
        <v>5.0999999999999996</v>
      </c>
      <c r="E584">
        <v>0</v>
      </c>
      <c r="F584">
        <v>2.33</v>
      </c>
      <c r="G584">
        <v>776</v>
      </c>
      <c r="H584" s="1" t="s">
        <v>4073</v>
      </c>
      <c r="I584">
        <v>40.79</v>
      </c>
      <c r="J584">
        <v>14.78</v>
      </c>
      <c r="K584">
        <v>68</v>
      </c>
      <c r="L584">
        <v>475.89</v>
      </c>
      <c r="M584">
        <v>0</v>
      </c>
      <c r="N584">
        <v>0</v>
      </c>
      <c r="O584">
        <v>0</v>
      </c>
      <c r="P584">
        <v>38.54</v>
      </c>
      <c r="Q584">
        <v>0</v>
      </c>
      <c r="R584" s="1" t="s">
        <v>4861</v>
      </c>
      <c r="S584" s="1" t="s">
        <v>8156</v>
      </c>
      <c r="T584">
        <v>1.2</v>
      </c>
      <c r="U584" s="1"/>
      <c r="V584">
        <v>4899.2241819999999</v>
      </c>
      <c r="W584">
        <v>239415.94906700001</v>
      </c>
      <c r="X584">
        <v>28.024967</v>
      </c>
      <c r="Y584">
        <v>4.963184</v>
      </c>
      <c r="Z584">
        <v>103.822723</v>
      </c>
      <c r="AA584">
        <v>102.914472</v>
      </c>
      <c r="AB584">
        <v>0</v>
      </c>
    </row>
    <row r="585" spans="1:28" x14ac:dyDescent="0.25">
      <c r="A585" s="1" t="s">
        <v>707</v>
      </c>
      <c r="B585">
        <v>718</v>
      </c>
      <c r="C585" s="1" t="s">
        <v>4004</v>
      </c>
      <c r="D585">
        <v>5.0999999999999996</v>
      </c>
      <c r="E585">
        <v>0</v>
      </c>
      <c r="F585">
        <v>0.4</v>
      </c>
      <c r="G585">
        <v>778</v>
      </c>
      <c r="H585" s="1" t="s">
        <v>4079</v>
      </c>
      <c r="I585">
        <v>1.4</v>
      </c>
      <c r="J585">
        <v>12.38</v>
      </c>
      <c r="K585">
        <v>60</v>
      </c>
      <c r="L585">
        <v>609.39</v>
      </c>
      <c r="M585">
        <v>1</v>
      </c>
      <c r="N585">
        <v>1</v>
      </c>
      <c r="O585">
        <v>0</v>
      </c>
      <c r="P585">
        <v>13.71</v>
      </c>
      <c r="Q585">
        <v>0</v>
      </c>
      <c r="R585" s="1" t="s">
        <v>4862</v>
      </c>
      <c r="S585" s="1" t="s">
        <v>8156</v>
      </c>
      <c r="T585">
        <v>0.9</v>
      </c>
      <c r="U585" s="1"/>
      <c r="V585">
        <v>3865.4001469999998</v>
      </c>
      <c r="W585">
        <v>230748.234673</v>
      </c>
      <c r="X585">
        <v>23.085905</v>
      </c>
      <c r="Y585">
        <v>4.4449129999999997</v>
      </c>
      <c r="Z585">
        <v>96.914336000000006</v>
      </c>
      <c r="AA585">
        <v>99.188484000000003</v>
      </c>
      <c r="AB585">
        <v>0</v>
      </c>
    </row>
    <row r="586" spans="1:28" x14ac:dyDescent="0.25">
      <c r="A586" s="1" t="s">
        <v>708</v>
      </c>
      <c r="B586">
        <v>720</v>
      </c>
      <c r="C586" s="1" t="s">
        <v>4004</v>
      </c>
      <c r="D586">
        <v>5.0999999999999996</v>
      </c>
      <c r="E586">
        <v>0</v>
      </c>
      <c r="F586">
        <v>0</v>
      </c>
      <c r="G586">
        <v>778</v>
      </c>
      <c r="H586" s="1" t="s">
        <v>4074</v>
      </c>
      <c r="I586">
        <v>0.2</v>
      </c>
      <c r="J586">
        <v>7.68</v>
      </c>
      <c r="K586">
        <v>58</v>
      </c>
      <c r="L586">
        <v>420.4</v>
      </c>
      <c r="M586">
        <v>4</v>
      </c>
      <c r="N586">
        <v>3</v>
      </c>
      <c r="O586">
        <v>0</v>
      </c>
      <c r="P586">
        <v>31.49</v>
      </c>
      <c r="Q586">
        <v>0</v>
      </c>
      <c r="R586" s="1" t="s">
        <v>4863</v>
      </c>
      <c r="S586" s="1" t="s">
        <v>8156</v>
      </c>
      <c r="T586">
        <v>1.17</v>
      </c>
      <c r="U586" s="1"/>
      <c r="V586">
        <v>4158.0814410000003</v>
      </c>
      <c r="W586">
        <v>189676.43593100001</v>
      </c>
      <c r="X586">
        <v>23.450697000000002</v>
      </c>
      <c r="Y586">
        <v>3.897027</v>
      </c>
      <c r="Z586">
        <v>81.805667999999997</v>
      </c>
      <c r="AA586">
        <v>81.533938000000006</v>
      </c>
      <c r="AB586">
        <v>0</v>
      </c>
    </row>
    <row r="587" spans="1:28" x14ac:dyDescent="0.25">
      <c r="A587" s="1" t="s">
        <v>709</v>
      </c>
      <c r="B587">
        <v>402</v>
      </c>
      <c r="C587" s="1" t="s">
        <v>4037</v>
      </c>
      <c r="D587">
        <v>5.0999999999999996</v>
      </c>
      <c r="E587">
        <v>0</v>
      </c>
      <c r="F587">
        <v>0.84</v>
      </c>
      <c r="G587">
        <v>782</v>
      </c>
      <c r="H587" s="1" t="s">
        <v>4096</v>
      </c>
      <c r="I587">
        <v>121.36</v>
      </c>
      <c r="J587">
        <v>10.68</v>
      </c>
      <c r="K587">
        <v>380</v>
      </c>
      <c r="L587">
        <v>1417.38</v>
      </c>
      <c r="M587">
        <v>180</v>
      </c>
      <c r="N587">
        <v>9</v>
      </c>
      <c r="O587">
        <v>0</v>
      </c>
      <c r="P587">
        <v>260.08</v>
      </c>
      <c r="Q587">
        <v>0</v>
      </c>
      <c r="R587" s="1" t="s">
        <v>4864</v>
      </c>
      <c r="S587" s="1" t="s">
        <v>8156</v>
      </c>
      <c r="T587">
        <v>0.85</v>
      </c>
      <c r="U587" s="1"/>
      <c r="V587">
        <v>33673.758018</v>
      </c>
      <c r="W587">
        <v>869760.97174099996</v>
      </c>
      <c r="X587">
        <v>173.75839500000001</v>
      </c>
      <c r="Y587">
        <v>18.628426000000001</v>
      </c>
      <c r="Z587">
        <v>379.13822099999999</v>
      </c>
      <c r="AA587">
        <v>373.88516700000002</v>
      </c>
      <c r="AB587">
        <v>0</v>
      </c>
    </row>
    <row r="588" spans="1:28" x14ac:dyDescent="0.25">
      <c r="A588" s="1" t="s">
        <v>710</v>
      </c>
      <c r="B588">
        <v>314</v>
      </c>
      <c r="C588" s="1" t="s">
        <v>4030</v>
      </c>
      <c r="D588">
        <v>5.0999999999999996</v>
      </c>
      <c r="E588">
        <v>0</v>
      </c>
      <c r="F588">
        <v>0.36</v>
      </c>
      <c r="G588">
        <v>783</v>
      </c>
      <c r="H588" s="1" t="s">
        <v>4118</v>
      </c>
      <c r="I588">
        <v>23.77</v>
      </c>
      <c r="J588">
        <v>6.82</v>
      </c>
      <c r="K588">
        <v>469</v>
      </c>
      <c r="L588">
        <v>2694.53</v>
      </c>
      <c r="M588">
        <v>98</v>
      </c>
      <c r="N588">
        <v>4</v>
      </c>
      <c r="O588">
        <v>0</v>
      </c>
      <c r="P588">
        <v>158.38</v>
      </c>
      <c r="Q588">
        <v>0</v>
      </c>
      <c r="R588" s="1" t="s">
        <v>4865</v>
      </c>
      <c r="S588" s="1" t="s">
        <v>8156</v>
      </c>
      <c r="T588">
        <v>0.62</v>
      </c>
      <c r="U588" s="1"/>
      <c r="V588">
        <v>28497.118461999999</v>
      </c>
      <c r="W588">
        <v>966482.00105299999</v>
      </c>
      <c r="X588">
        <v>152.162372</v>
      </c>
      <c r="Y588">
        <v>17.945882000000001</v>
      </c>
      <c r="Z588">
        <v>405.96040399999998</v>
      </c>
      <c r="AA588">
        <v>415.459067</v>
      </c>
      <c r="AB588">
        <v>0</v>
      </c>
    </row>
    <row r="589" spans="1:28" x14ac:dyDescent="0.25">
      <c r="A589" s="1" t="s">
        <v>711</v>
      </c>
      <c r="B589">
        <v>373</v>
      </c>
      <c r="C589" s="1" t="s">
        <v>4004</v>
      </c>
      <c r="D589">
        <v>5.0999999999999996</v>
      </c>
      <c r="E589">
        <v>0</v>
      </c>
      <c r="F589">
        <v>0.03</v>
      </c>
      <c r="G589">
        <v>783</v>
      </c>
      <c r="H589" s="1" t="s">
        <v>4114</v>
      </c>
      <c r="I589">
        <v>159.35</v>
      </c>
      <c r="J589">
        <v>6.4</v>
      </c>
      <c r="K589">
        <v>410</v>
      </c>
      <c r="L589">
        <v>2021.57</v>
      </c>
      <c r="M589">
        <v>68</v>
      </c>
      <c r="N589">
        <v>5</v>
      </c>
      <c r="O589">
        <v>0</v>
      </c>
      <c r="P589">
        <v>147.35</v>
      </c>
      <c r="Q589">
        <v>0</v>
      </c>
      <c r="R589" s="1" t="s">
        <v>4866</v>
      </c>
      <c r="S589" s="1" t="s">
        <v>8156</v>
      </c>
      <c r="T589">
        <v>0.56000000000000005</v>
      </c>
      <c r="U589" s="1"/>
      <c r="V589">
        <v>23945.662778000002</v>
      </c>
      <c r="W589">
        <v>778585.51029999997</v>
      </c>
      <c r="X589">
        <v>127.14149</v>
      </c>
      <c r="Y589">
        <v>14.996252999999999</v>
      </c>
      <c r="Z589">
        <v>331.48972400000002</v>
      </c>
      <c r="AA589">
        <v>334.68842000000001</v>
      </c>
      <c r="AB589">
        <v>0</v>
      </c>
    </row>
    <row r="590" spans="1:28" x14ac:dyDescent="0.25">
      <c r="A590" s="1" t="s">
        <v>712</v>
      </c>
      <c r="B590">
        <v>704</v>
      </c>
      <c r="C590" s="1" t="s">
        <v>4004</v>
      </c>
      <c r="D590">
        <v>5.0999999999999996</v>
      </c>
      <c r="E590">
        <v>0</v>
      </c>
      <c r="F590">
        <v>0.2</v>
      </c>
      <c r="G590">
        <v>783</v>
      </c>
      <c r="H590" s="1" t="s">
        <v>4076</v>
      </c>
      <c r="I590">
        <v>1.4</v>
      </c>
      <c r="J590">
        <v>6.4</v>
      </c>
      <c r="K590">
        <v>79</v>
      </c>
      <c r="L590">
        <v>609.39</v>
      </c>
      <c r="M590">
        <v>0</v>
      </c>
      <c r="N590">
        <v>0</v>
      </c>
      <c r="O590">
        <v>0</v>
      </c>
      <c r="P590">
        <v>12.44</v>
      </c>
      <c r="Q590">
        <v>0</v>
      </c>
      <c r="R590" s="1" t="s">
        <v>4867</v>
      </c>
      <c r="S590" s="1" t="s">
        <v>8156</v>
      </c>
      <c r="T590">
        <v>0.62</v>
      </c>
      <c r="U590" s="1"/>
      <c r="V590">
        <v>3804.6552409999999</v>
      </c>
      <c r="W590">
        <v>194772.676412</v>
      </c>
      <c r="X590">
        <v>21.817128</v>
      </c>
      <c r="Y590">
        <v>3.4842070000000001</v>
      </c>
      <c r="Z590">
        <v>80.780458999999993</v>
      </c>
      <c r="AA590">
        <v>83.724967000000007</v>
      </c>
      <c r="AB590">
        <v>0</v>
      </c>
    </row>
    <row r="591" spans="1:28" x14ac:dyDescent="0.25">
      <c r="A591" s="1" t="s">
        <v>713</v>
      </c>
      <c r="B591">
        <v>462</v>
      </c>
      <c r="C591" s="1" t="s">
        <v>4004</v>
      </c>
      <c r="D591">
        <v>5.0999999999999996</v>
      </c>
      <c r="E591">
        <v>0</v>
      </c>
      <c r="F591">
        <v>2</v>
      </c>
      <c r="G591">
        <v>784</v>
      </c>
      <c r="H591" s="1" t="s">
        <v>4110</v>
      </c>
      <c r="I591">
        <v>0.2</v>
      </c>
      <c r="J591">
        <v>13.27</v>
      </c>
      <c r="K591">
        <v>322</v>
      </c>
      <c r="L591">
        <v>1913.75</v>
      </c>
      <c r="M591">
        <v>94</v>
      </c>
      <c r="N591">
        <v>4</v>
      </c>
      <c r="O591">
        <v>0</v>
      </c>
      <c r="P591">
        <v>182.67</v>
      </c>
      <c r="Q591">
        <v>0</v>
      </c>
      <c r="R591" s="1" t="s">
        <v>4868</v>
      </c>
      <c r="S591" s="1" t="s">
        <v>8156</v>
      </c>
      <c r="T591">
        <v>0.99</v>
      </c>
      <c r="U591" s="1"/>
      <c r="V591">
        <v>24804.138767</v>
      </c>
      <c r="W591">
        <v>845948.47807299998</v>
      </c>
      <c r="X591">
        <v>132.912128</v>
      </c>
      <c r="Y591">
        <v>17.389702</v>
      </c>
      <c r="Z591">
        <v>363.93490100000002</v>
      </c>
      <c r="AA591">
        <v>363.64318600000001</v>
      </c>
      <c r="AB591">
        <v>0</v>
      </c>
    </row>
    <row r="592" spans="1:28" x14ac:dyDescent="0.25">
      <c r="A592" s="1" t="s">
        <v>714</v>
      </c>
      <c r="B592">
        <v>641</v>
      </c>
      <c r="C592" s="1" t="s">
        <v>4020</v>
      </c>
      <c r="D592">
        <v>5.0999999999999996</v>
      </c>
      <c r="E592">
        <v>0</v>
      </c>
      <c r="F592">
        <v>0.79</v>
      </c>
      <c r="G592">
        <v>784</v>
      </c>
      <c r="H592" s="1" t="s">
        <v>4117</v>
      </c>
      <c r="I592">
        <v>120.04</v>
      </c>
      <c r="J592">
        <v>5.92</v>
      </c>
      <c r="K592">
        <v>143</v>
      </c>
      <c r="L592">
        <v>743.49</v>
      </c>
      <c r="M592">
        <v>26</v>
      </c>
      <c r="N592">
        <v>2</v>
      </c>
      <c r="O592">
        <v>0</v>
      </c>
      <c r="P592">
        <v>51.08</v>
      </c>
      <c r="Q592">
        <v>0</v>
      </c>
      <c r="R592" s="1" t="s">
        <v>4869</v>
      </c>
      <c r="S592" s="1" t="s">
        <v>8156</v>
      </c>
      <c r="T592">
        <v>0.59</v>
      </c>
      <c r="U592" s="1"/>
      <c r="V592">
        <v>8263.7688440000002</v>
      </c>
      <c r="W592">
        <v>284211.52201000002</v>
      </c>
      <c r="X592">
        <v>44.238590000000002</v>
      </c>
      <c r="Y592">
        <v>5.3972090000000001</v>
      </c>
      <c r="Z592">
        <v>120.453681</v>
      </c>
      <c r="AA592">
        <v>122.172943</v>
      </c>
      <c r="AB592">
        <v>0</v>
      </c>
    </row>
    <row r="593" spans="1:28" x14ac:dyDescent="0.25">
      <c r="A593" s="1" t="s">
        <v>715</v>
      </c>
      <c r="B593">
        <v>545</v>
      </c>
      <c r="C593" s="1" t="s">
        <v>4053</v>
      </c>
      <c r="D593">
        <v>5.0999999999999996</v>
      </c>
      <c r="E593">
        <v>0</v>
      </c>
      <c r="F593">
        <v>0.27</v>
      </c>
      <c r="G593">
        <v>785</v>
      </c>
      <c r="H593" s="1" t="s">
        <v>4153</v>
      </c>
      <c r="I593">
        <v>204.71</v>
      </c>
      <c r="J593">
        <v>13</v>
      </c>
      <c r="K593">
        <v>240</v>
      </c>
      <c r="L593">
        <v>1496.48</v>
      </c>
      <c r="M593">
        <v>66</v>
      </c>
      <c r="N593">
        <v>3</v>
      </c>
      <c r="O593">
        <v>0</v>
      </c>
      <c r="P593">
        <v>127.21</v>
      </c>
      <c r="Q593">
        <v>0</v>
      </c>
      <c r="R593" s="1" t="s">
        <v>4870</v>
      </c>
      <c r="S593" s="1" t="s">
        <v>8156</v>
      </c>
      <c r="T593">
        <v>0.97</v>
      </c>
      <c r="U593" s="1"/>
      <c r="V593">
        <v>17818.316365999999</v>
      </c>
      <c r="W593">
        <v>666017.93338099995</v>
      </c>
      <c r="X593">
        <v>96.926883000000004</v>
      </c>
      <c r="Y593">
        <v>13.803326</v>
      </c>
      <c r="Z593">
        <v>287.60296299999999</v>
      </c>
      <c r="AA593">
        <v>286.29576900000001</v>
      </c>
      <c r="AB593">
        <v>0</v>
      </c>
    </row>
    <row r="594" spans="1:28" x14ac:dyDescent="0.25">
      <c r="A594" s="1" t="s">
        <v>716</v>
      </c>
      <c r="B594">
        <v>690</v>
      </c>
      <c r="C594" s="1" t="s">
        <v>4002</v>
      </c>
      <c r="D594">
        <v>5.0999999999999996</v>
      </c>
      <c r="E594">
        <v>0</v>
      </c>
      <c r="F594">
        <v>0.01</v>
      </c>
      <c r="G594">
        <v>785</v>
      </c>
      <c r="H594" s="1" t="s">
        <v>4072</v>
      </c>
      <c r="I594">
        <v>31.58</v>
      </c>
      <c r="J594">
        <v>7.28</v>
      </c>
      <c r="K594">
        <v>95</v>
      </c>
      <c r="L594">
        <v>367.23</v>
      </c>
      <c r="M594">
        <v>41</v>
      </c>
      <c r="N594">
        <v>2</v>
      </c>
      <c r="O594">
        <v>0</v>
      </c>
      <c r="P594">
        <v>53.61</v>
      </c>
      <c r="Q594">
        <v>0</v>
      </c>
      <c r="R594" s="1" t="s">
        <v>4871</v>
      </c>
      <c r="S594" s="1" t="s">
        <v>8156</v>
      </c>
      <c r="T594">
        <v>0.64</v>
      </c>
      <c r="U594" s="1"/>
      <c r="V594">
        <v>8214.5525639999996</v>
      </c>
      <c r="W594">
        <v>204395.756673</v>
      </c>
      <c r="X594">
        <v>42.177295000000001</v>
      </c>
      <c r="Y594">
        <v>4.309914</v>
      </c>
      <c r="Z594">
        <v>89.009685000000005</v>
      </c>
      <c r="AA594">
        <v>87.864168000000006</v>
      </c>
      <c r="AB594">
        <v>0</v>
      </c>
    </row>
    <row r="595" spans="1:28" x14ac:dyDescent="0.25">
      <c r="A595" s="1" t="s">
        <v>717</v>
      </c>
      <c r="B595">
        <v>722</v>
      </c>
      <c r="C595" s="1" t="s">
        <v>4002</v>
      </c>
      <c r="D595">
        <v>5.0999999999999996</v>
      </c>
      <c r="E595">
        <v>0</v>
      </c>
      <c r="F595">
        <v>0.65</v>
      </c>
      <c r="G595">
        <v>786</v>
      </c>
      <c r="H595" s="1" t="s">
        <v>4105</v>
      </c>
      <c r="I595">
        <v>31.58</v>
      </c>
      <c r="J595">
        <v>10.95</v>
      </c>
      <c r="K595">
        <v>64</v>
      </c>
      <c r="L595">
        <v>367.23</v>
      </c>
      <c r="M595">
        <v>15</v>
      </c>
      <c r="N595">
        <v>2</v>
      </c>
      <c r="O595">
        <v>0</v>
      </c>
      <c r="P595">
        <v>34.409999999999997</v>
      </c>
      <c r="Q595">
        <v>0</v>
      </c>
      <c r="R595" s="1" t="s">
        <v>4872</v>
      </c>
      <c r="S595" s="1" t="s">
        <v>8156</v>
      </c>
      <c r="T595">
        <v>0.91</v>
      </c>
      <c r="U595" s="1"/>
      <c r="V595">
        <v>4905.5456860000004</v>
      </c>
      <c r="W595">
        <v>183563.72031199999</v>
      </c>
      <c r="X595">
        <v>26.684353999999999</v>
      </c>
      <c r="Y595">
        <v>3.7812519999999998</v>
      </c>
      <c r="Z595">
        <v>79.185192000000001</v>
      </c>
      <c r="AA595">
        <v>78.907083</v>
      </c>
      <c r="AB595">
        <v>0</v>
      </c>
    </row>
    <row r="596" spans="1:28" x14ac:dyDescent="0.25">
      <c r="A596" s="1" t="s">
        <v>718</v>
      </c>
      <c r="B596">
        <v>732</v>
      </c>
      <c r="C596" s="1" t="s">
        <v>4004</v>
      </c>
      <c r="D596">
        <v>5.0999999999999996</v>
      </c>
      <c r="E596">
        <v>0</v>
      </c>
      <c r="F596">
        <v>0.19</v>
      </c>
      <c r="G596">
        <v>786</v>
      </c>
      <c r="H596" s="1" t="s">
        <v>4073</v>
      </c>
      <c r="I596">
        <v>40.79</v>
      </c>
      <c r="J596">
        <v>12.44</v>
      </c>
      <c r="K596">
        <v>54</v>
      </c>
      <c r="L596">
        <v>475.89</v>
      </c>
      <c r="M596">
        <v>2</v>
      </c>
      <c r="N596">
        <v>1</v>
      </c>
      <c r="O596">
        <v>0</v>
      </c>
      <c r="P596">
        <v>19</v>
      </c>
      <c r="Q596">
        <v>0</v>
      </c>
      <c r="R596" s="1" t="s">
        <v>4873</v>
      </c>
      <c r="S596" s="1" t="s">
        <v>8156</v>
      </c>
      <c r="T596">
        <v>0.99</v>
      </c>
      <c r="U596" s="1"/>
      <c r="V596">
        <v>3676.9348920000002</v>
      </c>
      <c r="W596">
        <v>199323.40747999999</v>
      </c>
      <c r="X596">
        <v>21.476403000000001</v>
      </c>
      <c r="Y596">
        <v>3.912868</v>
      </c>
      <c r="Z596">
        <v>84.730261999999996</v>
      </c>
      <c r="AA596">
        <v>85.680458999999999</v>
      </c>
      <c r="AB596">
        <v>0</v>
      </c>
    </row>
    <row r="597" spans="1:28" x14ac:dyDescent="0.25">
      <c r="A597" s="1" t="s">
        <v>719</v>
      </c>
      <c r="B597">
        <v>735</v>
      </c>
      <c r="C597" s="1" t="s">
        <v>4004</v>
      </c>
      <c r="D597">
        <v>5.0999999999999996</v>
      </c>
      <c r="E597">
        <v>0</v>
      </c>
      <c r="F597">
        <v>3.6</v>
      </c>
      <c r="G597">
        <v>786</v>
      </c>
      <c r="H597" s="1" t="s">
        <v>4076</v>
      </c>
      <c r="I597">
        <v>1.4</v>
      </c>
      <c r="J597">
        <v>12.51</v>
      </c>
      <c r="K597">
        <v>51</v>
      </c>
      <c r="L597">
        <v>609.39</v>
      </c>
      <c r="M597">
        <v>0</v>
      </c>
      <c r="N597">
        <v>0</v>
      </c>
      <c r="O597">
        <v>0</v>
      </c>
      <c r="P597">
        <v>9.5399999999999991</v>
      </c>
      <c r="Q597">
        <v>0</v>
      </c>
      <c r="R597" s="1" t="s">
        <v>4874</v>
      </c>
      <c r="S597" s="1" t="s">
        <v>8156</v>
      </c>
      <c r="T597">
        <v>1.04</v>
      </c>
      <c r="U597" s="1"/>
      <c r="V597">
        <v>2701.2956349999999</v>
      </c>
      <c r="W597">
        <v>172136.69885700001</v>
      </c>
      <c r="X597">
        <v>16.419806000000001</v>
      </c>
      <c r="Y597">
        <v>3.3994369999999998</v>
      </c>
      <c r="Z597">
        <v>72.431775999999999</v>
      </c>
      <c r="AA597">
        <v>73.993729999999999</v>
      </c>
      <c r="AB597">
        <v>0</v>
      </c>
    </row>
    <row r="598" spans="1:28" x14ac:dyDescent="0.25">
      <c r="A598" s="1" t="s">
        <v>720</v>
      </c>
      <c r="B598">
        <v>690</v>
      </c>
      <c r="C598" s="1" t="s">
        <v>4003</v>
      </c>
      <c r="D598">
        <v>5.0999999999999996</v>
      </c>
      <c r="E598">
        <v>0</v>
      </c>
      <c r="F598">
        <v>0</v>
      </c>
      <c r="G598">
        <v>788</v>
      </c>
      <c r="H598" s="1" t="s">
        <v>4073</v>
      </c>
      <c r="I598">
        <v>40.79</v>
      </c>
      <c r="J598">
        <v>13.48</v>
      </c>
      <c r="K598">
        <v>98</v>
      </c>
      <c r="L598">
        <v>606.14</v>
      </c>
      <c r="M598">
        <v>30</v>
      </c>
      <c r="N598">
        <v>2</v>
      </c>
      <c r="O598">
        <v>0</v>
      </c>
      <c r="P598">
        <v>56.28</v>
      </c>
      <c r="Q598">
        <v>0</v>
      </c>
      <c r="R598" s="1" t="s">
        <v>4875</v>
      </c>
      <c r="S598" s="1" t="s">
        <v>8156</v>
      </c>
      <c r="T598">
        <v>1.01</v>
      </c>
      <c r="U598" s="1"/>
      <c r="V598">
        <v>7170.5294350000004</v>
      </c>
      <c r="W598">
        <v>258747.23472199999</v>
      </c>
      <c r="X598">
        <v>38.792109000000004</v>
      </c>
      <c r="Y598">
        <v>5.3838119999999998</v>
      </c>
      <c r="Z598">
        <v>111.225793</v>
      </c>
      <c r="AA598">
        <v>111.225838</v>
      </c>
      <c r="AB598">
        <v>0</v>
      </c>
    </row>
    <row r="599" spans="1:28" x14ac:dyDescent="0.25">
      <c r="A599" s="1" t="s">
        <v>721</v>
      </c>
      <c r="B599">
        <v>494</v>
      </c>
      <c r="C599" s="1" t="s">
        <v>4004</v>
      </c>
      <c r="D599">
        <v>5.0999999999999996</v>
      </c>
      <c r="E599">
        <v>0</v>
      </c>
      <c r="F599">
        <v>1.1499999999999999</v>
      </c>
      <c r="G599">
        <v>789</v>
      </c>
      <c r="H599" s="1" t="s">
        <v>4096</v>
      </c>
      <c r="I599">
        <v>121.36</v>
      </c>
      <c r="J599">
        <v>8.25</v>
      </c>
      <c r="K599">
        <v>295</v>
      </c>
      <c r="L599">
        <v>1417.41</v>
      </c>
      <c r="M599">
        <v>87</v>
      </c>
      <c r="N599">
        <v>5</v>
      </c>
      <c r="O599">
        <v>0</v>
      </c>
      <c r="P599">
        <v>128.41</v>
      </c>
      <c r="Q599">
        <v>0</v>
      </c>
      <c r="R599" s="1" t="s">
        <v>4876</v>
      </c>
      <c r="S599" s="1" t="s">
        <v>8156</v>
      </c>
      <c r="T599">
        <v>0.62</v>
      </c>
      <c r="U599" s="1"/>
      <c r="V599">
        <v>21085.322714999998</v>
      </c>
      <c r="W599">
        <v>621858.16036600003</v>
      </c>
      <c r="X599">
        <v>110.495633</v>
      </c>
      <c r="Y599">
        <v>12.34604</v>
      </c>
      <c r="Z599">
        <v>266.345685</v>
      </c>
      <c r="AA599">
        <v>267.31765999999999</v>
      </c>
      <c r="AB599">
        <v>0</v>
      </c>
    </row>
    <row r="600" spans="1:28" x14ac:dyDescent="0.25">
      <c r="A600" s="1" t="s">
        <v>724</v>
      </c>
      <c r="B600">
        <v>753</v>
      </c>
      <c r="C600" s="1" t="s">
        <v>4002</v>
      </c>
      <c r="D600">
        <v>5.0999999999999996</v>
      </c>
      <c r="E600">
        <v>0</v>
      </c>
      <c r="F600">
        <v>0.28999999999999998</v>
      </c>
      <c r="G600">
        <v>792</v>
      </c>
      <c r="H600" s="1" t="s">
        <v>4105</v>
      </c>
      <c r="I600">
        <v>31.58</v>
      </c>
      <c r="J600">
        <v>13.04</v>
      </c>
      <c r="K600">
        <v>39</v>
      </c>
      <c r="L600">
        <v>367.23</v>
      </c>
      <c r="M600">
        <v>0</v>
      </c>
      <c r="N600">
        <v>0</v>
      </c>
      <c r="O600">
        <v>0</v>
      </c>
      <c r="P600">
        <v>14.1</v>
      </c>
      <c r="Q600">
        <v>0</v>
      </c>
      <c r="R600" s="1" t="s">
        <v>4879</v>
      </c>
      <c r="S600" s="1" t="s">
        <v>8156</v>
      </c>
      <c r="T600">
        <v>1.07</v>
      </c>
      <c r="U600" s="1"/>
      <c r="V600">
        <v>2478.4123500000001</v>
      </c>
      <c r="W600">
        <v>145729.32685899999</v>
      </c>
      <c r="X600">
        <v>14.771710000000001</v>
      </c>
      <c r="Y600">
        <v>2.9521449999999998</v>
      </c>
      <c r="Z600">
        <v>62.441208000000003</v>
      </c>
      <c r="AA600">
        <v>62.642386999999999</v>
      </c>
      <c r="AB600">
        <v>0</v>
      </c>
    </row>
    <row r="601" spans="1:28" x14ac:dyDescent="0.25">
      <c r="A601" s="1" t="s">
        <v>726</v>
      </c>
      <c r="B601">
        <v>520</v>
      </c>
      <c r="C601" s="1" t="s">
        <v>4018</v>
      </c>
      <c r="D601">
        <v>5.0999999999999996</v>
      </c>
      <c r="E601">
        <v>0</v>
      </c>
      <c r="F601">
        <v>2.5</v>
      </c>
      <c r="G601">
        <v>794</v>
      </c>
      <c r="H601" s="1" t="s">
        <v>4095</v>
      </c>
      <c r="I601">
        <v>63.59</v>
      </c>
      <c r="J601">
        <v>12.96</v>
      </c>
      <c r="K601">
        <v>274</v>
      </c>
      <c r="L601">
        <v>1936.73</v>
      </c>
      <c r="M601">
        <v>47</v>
      </c>
      <c r="N601">
        <v>2</v>
      </c>
      <c r="O601">
        <v>0</v>
      </c>
      <c r="P601">
        <v>171.9</v>
      </c>
      <c r="Q601">
        <v>0</v>
      </c>
      <c r="R601" s="1" t="s">
        <v>4881</v>
      </c>
      <c r="S601" s="1" t="s">
        <v>8156</v>
      </c>
      <c r="T601">
        <v>1.38</v>
      </c>
      <c r="U601" s="1"/>
      <c r="V601">
        <v>19801.954557000001</v>
      </c>
      <c r="W601">
        <v>809353.42946799996</v>
      </c>
      <c r="X601">
        <v>109.42135399999999</v>
      </c>
      <c r="Y601">
        <v>16.787148999999999</v>
      </c>
      <c r="Z601">
        <v>349.29672599999998</v>
      </c>
      <c r="AA601">
        <v>347.90867100000003</v>
      </c>
      <c r="AB601">
        <v>0</v>
      </c>
    </row>
    <row r="602" spans="1:28" x14ac:dyDescent="0.25">
      <c r="A602" s="1" t="s">
        <v>727</v>
      </c>
      <c r="B602">
        <v>482</v>
      </c>
      <c r="C602" s="1" t="s">
        <v>4037</v>
      </c>
      <c r="D602">
        <v>5.0999999999999996</v>
      </c>
      <c r="E602">
        <v>0</v>
      </c>
      <c r="F602">
        <v>0.61</v>
      </c>
      <c r="G602">
        <v>795</v>
      </c>
      <c r="H602" s="1" t="s">
        <v>4096</v>
      </c>
      <c r="I602">
        <v>121.36</v>
      </c>
      <c r="J602">
        <v>7.64</v>
      </c>
      <c r="K602">
        <v>313</v>
      </c>
      <c r="L602">
        <v>1417.38</v>
      </c>
      <c r="M602">
        <v>71</v>
      </c>
      <c r="N602">
        <v>4</v>
      </c>
      <c r="O602">
        <v>0</v>
      </c>
      <c r="P602">
        <v>140.16</v>
      </c>
      <c r="Q602">
        <v>0</v>
      </c>
      <c r="R602" s="1" t="s">
        <v>4882</v>
      </c>
      <c r="S602" s="1" t="s">
        <v>8156</v>
      </c>
      <c r="T602">
        <v>0.59</v>
      </c>
      <c r="U602" s="1"/>
      <c r="V602">
        <v>21452.006049</v>
      </c>
      <c r="W602">
        <v>629105.62525599997</v>
      </c>
      <c r="X602">
        <v>112.345466</v>
      </c>
      <c r="Y602">
        <v>12.590035</v>
      </c>
      <c r="Z602">
        <v>270.379591</v>
      </c>
      <c r="AA602">
        <v>270.433043</v>
      </c>
      <c r="AB602">
        <v>0</v>
      </c>
    </row>
    <row r="603" spans="1:28" x14ac:dyDescent="0.25">
      <c r="A603" s="1" t="s">
        <v>729</v>
      </c>
      <c r="B603">
        <v>518</v>
      </c>
      <c r="C603" s="1" t="s">
        <v>4024</v>
      </c>
      <c r="D603">
        <v>5.0999999999999996</v>
      </c>
      <c r="E603">
        <v>0</v>
      </c>
      <c r="F603">
        <v>0.5</v>
      </c>
      <c r="G603">
        <v>796</v>
      </c>
      <c r="H603" s="1" t="s">
        <v>4159</v>
      </c>
      <c r="I603">
        <v>26.09</v>
      </c>
      <c r="J603">
        <v>13.97</v>
      </c>
      <c r="K603">
        <v>278</v>
      </c>
      <c r="L603">
        <v>2392.42</v>
      </c>
      <c r="M603">
        <v>47</v>
      </c>
      <c r="N603">
        <v>2</v>
      </c>
      <c r="O603">
        <v>0</v>
      </c>
      <c r="P603">
        <v>126.25</v>
      </c>
      <c r="Q603">
        <v>0</v>
      </c>
      <c r="R603" s="1" t="s">
        <v>4884</v>
      </c>
      <c r="S603" s="1" t="s">
        <v>8156</v>
      </c>
      <c r="T603">
        <v>1.1399999999999999</v>
      </c>
      <c r="U603" s="1"/>
      <c r="V603">
        <v>19036.640800000001</v>
      </c>
      <c r="W603">
        <v>891189.58770599996</v>
      </c>
      <c r="X603">
        <v>107.88742499999999</v>
      </c>
      <c r="Y603">
        <v>18.033477999999999</v>
      </c>
      <c r="Z603">
        <v>379.64087899999998</v>
      </c>
      <c r="AA603">
        <v>383.08529299999998</v>
      </c>
      <c r="AB603">
        <v>0</v>
      </c>
    </row>
    <row r="604" spans="1:28" x14ac:dyDescent="0.25">
      <c r="A604" s="1" t="s">
        <v>730</v>
      </c>
      <c r="B604">
        <v>576</v>
      </c>
      <c r="C604" s="1" t="s">
        <v>4004</v>
      </c>
      <c r="D604">
        <v>5.0999999999999996</v>
      </c>
      <c r="E604">
        <v>0</v>
      </c>
      <c r="F604">
        <v>1.01</v>
      </c>
      <c r="G604">
        <v>796</v>
      </c>
      <c r="H604" s="1" t="s">
        <v>4096</v>
      </c>
      <c r="I604">
        <v>121.36</v>
      </c>
      <c r="J604">
        <v>10.32</v>
      </c>
      <c r="K604">
        <v>220</v>
      </c>
      <c r="L604">
        <v>1417.41</v>
      </c>
      <c r="M604">
        <v>41</v>
      </c>
      <c r="N604">
        <v>4</v>
      </c>
      <c r="O604">
        <v>0</v>
      </c>
      <c r="P604">
        <v>137.36000000000001</v>
      </c>
      <c r="Q604">
        <v>0</v>
      </c>
      <c r="R604" s="1" t="s">
        <v>4885</v>
      </c>
      <c r="S604" s="1" t="s">
        <v>8156</v>
      </c>
      <c r="T604">
        <v>1.25</v>
      </c>
      <c r="U604" s="1"/>
      <c r="V604">
        <v>16721.552958</v>
      </c>
      <c r="W604">
        <v>655318.94506099995</v>
      </c>
      <c r="X604">
        <v>91.676382000000004</v>
      </c>
      <c r="Y604">
        <v>13.440522</v>
      </c>
      <c r="Z604">
        <v>282.09109799999999</v>
      </c>
      <c r="AA604">
        <v>281.69620099999997</v>
      </c>
      <c r="AB604">
        <v>0</v>
      </c>
    </row>
    <row r="605" spans="1:28" x14ac:dyDescent="0.25">
      <c r="A605" s="1" t="s">
        <v>731</v>
      </c>
      <c r="B605">
        <v>420</v>
      </c>
      <c r="C605" s="1" t="s">
        <v>4004</v>
      </c>
      <c r="D605">
        <v>5.0999999999999996</v>
      </c>
      <c r="E605">
        <v>0</v>
      </c>
      <c r="F605">
        <v>1.82</v>
      </c>
      <c r="G605">
        <v>798</v>
      </c>
      <c r="H605" s="1" t="s">
        <v>4090</v>
      </c>
      <c r="I605">
        <v>24.41</v>
      </c>
      <c r="J605">
        <v>5.6</v>
      </c>
      <c r="K605">
        <v>378</v>
      </c>
      <c r="L605">
        <v>1286.42</v>
      </c>
      <c r="M605">
        <v>117</v>
      </c>
      <c r="N605">
        <v>6</v>
      </c>
      <c r="O605">
        <v>0</v>
      </c>
      <c r="P605">
        <v>181.08</v>
      </c>
      <c r="Q605">
        <v>0</v>
      </c>
      <c r="R605" s="1" t="s">
        <v>4886</v>
      </c>
      <c r="S605" s="1" t="s">
        <v>8156</v>
      </c>
      <c r="T605">
        <v>0.48</v>
      </c>
      <c r="U605" s="1"/>
      <c r="V605">
        <v>28079.561135</v>
      </c>
      <c r="W605">
        <v>702729.98033000005</v>
      </c>
      <c r="X605">
        <v>144.14526900000001</v>
      </c>
      <c r="Y605">
        <v>14.252272</v>
      </c>
      <c r="Z605">
        <v>303.595979</v>
      </c>
      <c r="AA605">
        <v>302.08507300000002</v>
      </c>
      <c r="AB605">
        <v>0</v>
      </c>
    </row>
    <row r="606" spans="1:28" x14ac:dyDescent="0.25">
      <c r="A606" s="1" t="s">
        <v>732</v>
      </c>
      <c r="B606">
        <v>515</v>
      </c>
      <c r="C606" s="1" t="s">
        <v>4012</v>
      </c>
      <c r="D606">
        <v>5.0999999999999996</v>
      </c>
      <c r="E606">
        <v>0</v>
      </c>
      <c r="F606">
        <v>3.89</v>
      </c>
      <c r="G606">
        <v>798</v>
      </c>
      <c r="H606" s="1" t="s">
        <v>4096</v>
      </c>
      <c r="I606">
        <v>121.36</v>
      </c>
      <c r="J606">
        <v>12.18</v>
      </c>
      <c r="K606">
        <v>283</v>
      </c>
      <c r="L606">
        <v>1363.57</v>
      </c>
      <c r="M606">
        <v>111</v>
      </c>
      <c r="N606">
        <v>6</v>
      </c>
      <c r="O606">
        <v>0</v>
      </c>
      <c r="P606">
        <v>188.02</v>
      </c>
      <c r="Q606">
        <v>0</v>
      </c>
      <c r="R606" s="1" t="s">
        <v>4887</v>
      </c>
      <c r="S606" s="1" t="s">
        <v>8156</v>
      </c>
      <c r="T606">
        <v>1.05</v>
      </c>
      <c r="U606" s="1"/>
      <c r="V606">
        <v>24801.50592</v>
      </c>
      <c r="W606">
        <v>770888.98548000003</v>
      </c>
      <c r="X606">
        <v>131.14665199999999</v>
      </c>
      <c r="Y606">
        <v>16.492729000000001</v>
      </c>
      <c r="Z606">
        <v>335.793361</v>
      </c>
      <c r="AA606">
        <v>331.37866700000001</v>
      </c>
      <c r="AB606">
        <v>0</v>
      </c>
    </row>
    <row r="607" spans="1:28" x14ac:dyDescent="0.25">
      <c r="A607" s="1" t="s">
        <v>735</v>
      </c>
      <c r="B607">
        <v>523</v>
      </c>
      <c r="C607" s="1" t="s">
        <v>4001</v>
      </c>
      <c r="D607">
        <v>0.2</v>
      </c>
      <c r="E607">
        <v>0</v>
      </c>
      <c r="F607">
        <v>0.28000000000000003</v>
      </c>
      <c r="G607">
        <v>799</v>
      </c>
      <c r="H607" s="1" t="s">
        <v>4090</v>
      </c>
      <c r="I607">
        <v>24.41</v>
      </c>
      <c r="J607">
        <v>10.5</v>
      </c>
      <c r="K607">
        <v>276</v>
      </c>
      <c r="L607">
        <v>1066.78</v>
      </c>
      <c r="M607">
        <v>102</v>
      </c>
      <c r="N607">
        <v>6</v>
      </c>
      <c r="O607">
        <v>0</v>
      </c>
      <c r="P607">
        <v>188.04</v>
      </c>
      <c r="Q607">
        <v>0</v>
      </c>
      <c r="R607" s="1" t="s">
        <v>4890</v>
      </c>
      <c r="S607" s="1" t="s">
        <v>8156</v>
      </c>
      <c r="T607">
        <v>0.88</v>
      </c>
      <c r="U607" s="1"/>
      <c r="V607">
        <v>22288.927847999999</v>
      </c>
      <c r="W607">
        <v>617095.06431599997</v>
      </c>
      <c r="X607">
        <v>115.996225</v>
      </c>
      <c r="Y607">
        <v>13.057345</v>
      </c>
      <c r="Z607">
        <v>268.37457699999999</v>
      </c>
      <c r="AA607">
        <v>265.27020700000003</v>
      </c>
      <c r="AB607">
        <v>0</v>
      </c>
    </row>
    <row r="608" spans="1:28" x14ac:dyDescent="0.25">
      <c r="A608" s="1" t="s">
        <v>738</v>
      </c>
      <c r="B608">
        <v>495</v>
      </c>
      <c r="C608" s="1" t="s">
        <v>4040</v>
      </c>
      <c r="D608">
        <v>5.0999999999999996</v>
      </c>
      <c r="E608">
        <v>0</v>
      </c>
      <c r="F608">
        <v>2.15</v>
      </c>
      <c r="G608">
        <v>800</v>
      </c>
      <c r="H608" s="1" t="s">
        <v>4096</v>
      </c>
      <c r="I608">
        <v>121.36</v>
      </c>
      <c r="J608">
        <v>13.34</v>
      </c>
      <c r="K608">
        <v>305</v>
      </c>
      <c r="L608">
        <v>1561.25</v>
      </c>
      <c r="M608">
        <v>97</v>
      </c>
      <c r="N608">
        <v>5</v>
      </c>
      <c r="O608">
        <v>0</v>
      </c>
      <c r="P608">
        <v>199.67</v>
      </c>
      <c r="Q608">
        <v>0</v>
      </c>
      <c r="R608" s="1" t="s">
        <v>4893</v>
      </c>
      <c r="S608" s="1" t="s">
        <v>8156</v>
      </c>
      <c r="T608">
        <v>1.08</v>
      </c>
      <c r="U608" s="1"/>
      <c r="V608">
        <v>26184.834391</v>
      </c>
      <c r="W608">
        <v>860686.32065999997</v>
      </c>
      <c r="X608">
        <v>139.598535</v>
      </c>
      <c r="Y608">
        <v>18.194295</v>
      </c>
      <c r="Z608">
        <v>374.828101</v>
      </c>
      <c r="AA608">
        <v>369.97836999999998</v>
      </c>
      <c r="AB608">
        <v>0</v>
      </c>
    </row>
    <row r="609" spans="1:28" x14ac:dyDescent="0.25">
      <c r="A609" s="1" t="s">
        <v>739</v>
      </c>
      <c r="B609">
        <v>690</v>
      </c>
      <c r="C609" s="1" t="s">
        <v>4053</v>
      </c>
      <c r="D609">
        <v>5.0999999999999996</v>
      </c>
      <c r="E609">
        <v>0</v>
      </c>
      <c r="F609">
        <v>0</v>
      </c>
      <c r="G609">
        <v>800</v>
      </c>
      <c r="H609" s="1" t="s">
        <v>4117</v>
      </c>
      <c r="I609">
        <v>120.04</v>
      </c>
      <c r="J609">
        <v>12.64</v>
      </c>
      <c r="K609">
        <v>110</v>
      </c>
      <c r="L609">
        <v>950.5</v>
      </c>
      <c r="M609">
        <v>32</v>
      </c>
      <c r="N609">
        <v>1</v>
      </c>
      <c r="O609">
        <v>0</v>
      </c>
      <c r="P609">
        <v>43.11</v>
      </c>
      <c r="Q609">
        <v>0</v>
      </c>
      <c r="R609" s="1" t="s">
        <v>4894</v>
      </c>
      <c r="S609" s="1" t="s">
        <v>8156</v>
      </c>
      <c r="T609">
        <v>1.05</v>
      </c>
      <c r="U609" s="1"/>
      <c r="V609">
        <v>7962.2996990000001</v>
      </c>
      <c r="W609">
        <v>344106.87148199999</v>
      </c>
      <c r="X609">
        <v>44.392302999999998</v>
      </c>
      <c r="Y609">
        <v>6.8657779999999997</v>
      </c>
      <c r="Z609">
        <v>145.30136999999999</v>
      </c>
      <c r="AA609">
        <v>147.91795099999999</v>
      </c>
      <c r="AB609">
        <v>0</v>
      </c>
    </row>
    <row r="610" spans="1:28" x14ac:dyDescent="0.25">
      <c r="A610" s="1" t="s">
        <v>740</v>
      </c>
      <c r="B610">
        <v>203</v>
      </c>
      <c r="C610" s="1" t="s">
        <v>4031</v>
      </c>
      <c r="D610">
        <v>5.0999999999999996</v>
      </c>
      <c r="E610">
        <v>0</v>
      </c>
      <c r="F610">
        <v>0.06</v>
      </c>
      <c r="G610">
        <v>801</v>
      </c>
      <c r="H610" s="1" t="s">
        <v>4127</v>
      </c>
      <c r="I610">
        <v>2.0699999999999998</v>
      </c>
      <c r="J610">
        <v>5.23</v>
      </c>
      <c r="K610">
        <v>598</v>
      </c>
      <c r="L610">
        <v>2268.7600000000002</v>
      </c>
      <c r="M610">
        <v>128</v>
      </c>
      <c r="N610">
        <v>4</v>
      </c>
      <c r="O610">
        <v>0</v>
      </c>
      <c r="P610">
        <v>242.21</v>
      </c>
      <c r="Q610">
        <v>0</v>
      </c>
      <c r="R610" s="1" t="s">
        <v>4895</v>
      </c>
      <c r="S610" s="1" t="s">
        <v>8156</v>
      </c>
      <c r="T610">
        <v>0.46</v>
      </c>
      <c r="U610" s="1"/>
      <c r="V610">
        <v>39117.270213999996</v>
      </c>
      <c r="W610">
        <v>1036259.225213</v>
      </c>
      <c r="X610">
        <v>202.093425</v>
      </c>
      <c r="Y610">
        <v>20.494643</v>
      </c>
      <c r="Z610">
        <v>445.01340900000002</v>
      </c>
      <c r="AA610">
        <v>445.45925899999997</v>
      </c>
      <c r="AB610">
        <v>0</v>
      </c>
    </row>
    <row r="611" spans="1:28" x14ac:dyDescent="0.25">
      <c r="A611" s="1" t="s">
        <v>741</v>
      </c>
      <c r="B611">
        <v>493</v>
      </c>
      <c r="C611" s="1" t="s">
        <v>4040</v>
      </c>
      <c r="D611">
        <v>5.0999999999999996</v>
      </c>
      <c r="E611">
        <v>0</v>
      </c>
      <c r="F611">
        <v>0.15</v>
      </c>
      <c r="G611">
        <v>801</v>
      </c>
      <c r="H611" s="1" t="s">
        <v>4145</v>
      </c>
      <c r="I611">
        <v>168.74</v>
      </c>
      <c r="J611">
        <v>14.38</v>
      </c>
      <c r="K611">
        <v>308</v>
      </c>
      <c r="L611">
        <v>1626.37</v>
      </c>
      <c r="M611">
        <v>124</v>
      </c>
      <c r="N611">
        <v>8</v>
      </c>
      <c r="O611">
        <v>0</v>
      </c>
      <c r="P611">
        <v>195.51</v>
      </c>
      <c r="Q611">
        <v>0</v>
      </c>
      <c r="R611" s="1" t="s">
        <v>4896</v>
      </c>
      <c r="S611" s="1" t="s">
        <v>8156</v>
      </c>
      <c r="T611">
        <v>1.04</v>
      </c>
      <c r="U611" s="1"/>
      <c r="V611">
        <v>26584.022601000001</v>
      </c>
      <c r="W611">
        <v>861417.57727999997</v>
      </c>
      <c r="X611">
        <v>141.45315500000001</v>
      </c>
      <c r="Y611">
        <v>18.322157000000001</v>
      </c>
      <c r="Z611">
        <v>374.18225899999999</v>
      </c>
      <c r="AA611">
        <v>370.29303499999997</v>
      </c>
      <c r="AB611">
        <v>0</v>
      </c>
    </row>
    <row r="612" spans="1:28" x14ac:dyDescent="0.25">
      <c r="A612" s="1" t="s">
        <v>742</v>
      </c>
      <c r="B612">
        <v>524</v>
      </c>
      <c r="C612" s="1" t="s">
        <v>4004</v>
      </c>
      <c r="D612">
        <v>5.0999999999999996</v>
      </c>
      <c r="E612">
        <v>0</v>
      </c>
      <c r="F612">
        <v>1.28</v>
      </c>
      <c r="G612">
        <v>801</v>
      </c>
      <c r="H612" s="1" t="s">
        <v>4090</v>
      </c>
      <c r="I612">
        <v>24.41</v>
      </c>
      <c r="J612">
        <v>14.07</v>
      </c>
      <c r="K612">
        <v>277</v>
      </c>
      <c r="L612">
        <v>1286.42</v>
      </c>
      <c r="M612">
        <v>68</v>
      </c>
      <c r="N612">
        <v>5</v>
      </c>
      <c r="O612">
        <v>0</v>
      </c>
      <c r="P612">
        <v>183.38</v>
      </c>
      <c r="Q612">
        <v>0</v>
      </c>
      <c r="R612" s="1" t="s">
        <v>4897</v>
      </c>
      <c r="S612" s="1" t="s">
        <v>8156</v>
      </c>
      <c r="T612">
        <v>1.02</v>
      </c>
      <c r="U612" s="1"/>
      <c r="V612">
        <v>19969.086969</v>
      </c>
      <c r="W612">
        <v>671227.34162700002</v>
      </c>
      <c r="X612">
        <v>106.844087</v>
      </c>
      <c r="Y612">
        <v>14.275175000000001</v>
      </c>
      <c r="Z612">
        <v>292.76725800000003</v>
      </c>
      <c r="AA612">
        <v>288.53620100000001</v>
      </c>
      <c r="AB612">
        <v>0</v>
      </c>
    </row>
    <row r="613" spans="1:28" x14ac:dyDescent="0.25">
      <c r="A613" s="1" t="s">
        <v>744</v>
      </c>
      <c r="B613">
        <v>406</v>
      </c>
      <c r="C613" s="1" t="s">
        <v>4031</v>
      </c>
      <c r="D613">
        <v>5.0999999999999996</v>
      </c>
      <c r="E613">
        <v>0</v>
      </c>
      <c r="F613">
        <v>0.12</v>
      </c>
      <c r="G613">
        <v>802</v>
      </c>
      <c r="H613" s="1" t="s">
        <v>4127</v>
      </c>
      <c r="I613">
        <v>2.0699999999999998</v>
      </c>
      <c r="J613">
        <v>10.27</v>
      </c>
      <c r="K613">
        <v>396</v>
      </c>
      <c r="L613">
        <v>2268.7600000000002</v>
      </c>
      <c r="M613">
        <v>109</v>
      </c>
      <c r="N613">
        <v>6</v>
      </c>
      <c r="O613">
        <v>0</v>
      </c>
      <c r="P613">
        <v>213.37</v>
      </c>
      <c r="Q613">
        <v>0</v>
      </c>
      <c r="R613" s="1" t="s">
        <v>4899</v>
      </c>
      <c r="S613" s="1" t="s">
        <v>8156</v>
      </c>
      <c r="T613">
        <v>0.9</v>
      </c>
      <c r="U613" s="1"/>
      <c r="V613">
        <v>28956.216023000001</v>
      </c>
      <c r="W613">
        <v>974490.36425999994</v>
      </c>
      <c r="X613">
        <v>154.81671399999999</v>
      </c>
      <c r="Y613">
        <v>19.905245000000001</v>
      </c>
      <c r="Z613">
        <v>418.66047500000002</v>
      </c>
      <c r="AA613">
        <v>418.899271</v>
      </c>
      <c r="AB613">
        <v>0</v>
      </c>
    </row>
    <row r="614" spans="1:28" x14ac:dyDescent="0.25">
      <c r="A614" s="1" t="s">
        <v>745</v>
      </c>
      <c r="B614">
        <v>531</v>
      </c>
      <c r="C614" s="1" t="s">
        <v>4020</v>
      </c>
      <c r="D614">
        <v>5.0999999999999996</v>
      </c>
      <c r="E614">
        <v>0</v>
      </c>
      <c r="F614">
        <v>0.23</v>
      </c>
      <c r="G614">
        <v>803</v>
      </c>
      <c r="H614" s="1" t="s">
        <v>4116</v>
      </c>
      <c r="I614">
        <v>87.33</v>
      </c>
      <c r="J614">
        <v>11.61</v>
      </c>
      <c r="K614">
        <v>272</v>
      </c>
      <c r="L614">
        <v>1632.51</v>
      </c>
      <c r="M614">
        <v>104</v>
      </c>
      <c r="N614">
        <v>4</v>
      </c>
      <c r="O614">
        <v>0</v>
      </c>
      <c r="P614">
        <v>136.65</v>
      </c>
      <c r="Q614">
        <v>0</v>
      </c>
      <c r="R614" s="1" t="s">
        <v>4900</v>
      </c>
      <c r="S614" s="1" t="s">
        <v>8156</v>
      </c>
      <c r="T614">
        <v>0.88</v>
      </c>
      <c r="U614" s="1"/>
      <c r="V614">
        <v>22039.571813999999</v>
      </c>
      <c r="W614">
        <v>689170.71166999999</v>
      </c>
      <c r="X614">
        <v>116.569723</v>
      </c>
      <c r="Y614">
        <v>14.116284</v>
      </c>
      <c r="Z614">
        <v>295.54296399999998</v>
      </c>
      <c r="AA614">
        <v>296.25170600000001</v>
      </c>
      <c r="AB614">
        <v>0</v>
      </c>
    </row>
    <row r="615" spans="1:28" x14ac:dyDescent="0.25">
      <c r="A615" s="1" t="s">
        <v>746</v>
      </c>
      <c r="B615">
        <v>518</v>
      </c>
      <c r="C615" s="1" t="s">
        <v>4011</v>
      </c>
      <c r="D615">
        <v>5.0999999999999996</v>
      </c>
      <c r="E615">
        <v>0</v>
      </c>
      <c r="F615">
        <v>0.5</v>
      </c>
      <c r="G615">
        <v>804</v>
      </c>
      <c r="H615" s="1" t="s">
        <v>4090</v>
      </c>
      <c r="I615">
        <v>24.41</v>
      </c>
      <c r="J615">
        <v>11.14</v>
      </c>
      <c r="K615">
        <v>286</v>
      </c>
      <c r="L615">
        <v>1138.06</v>
      </c>
      <c r="M615">
        <v>125</v>
      </c>
      <c r="N615">
        <v>6</v>
      </c>
      <c r="O615">
        <v>0</v>
      </c>
      <c r="P615">
        <v>194.27</v>
      </c>
      <c r="Q615">
        <v>0</v>
      </c>
      <c r="R615" s="1" t="s">
        <v>4901</v>
      </c>
      <c r="S615" s="1" t="s">
        <v>8156</v>
      </c>
      <c r="T615">
        <v>0.91</v>
      </c>
      <c r="U615" s="1"/>
      <c r="V615">
        <v>25692.270228000001</v>
      </c>
      <c r="W615">
        <v>719015.29720999999</v>
      </c>
      <c r="X615">
        <v>133.97905</v>
      </c>
      <c r="Y615">
        <v>15.649791</v>
      </c>
      <c r="Z615">
        <v>315.670142</v>
      </c>
      <c r="AA615">
        <v>309.08166399999999</v>
      </c>
      <c r="AB615">
        <v>0</v>
      </c>
    </row>
    <row r="616" spans="1:28" x14ac:dyDescent="0.25">
      <c r="A616" s="1" t="s">
        <v>748</v>
      </c>
      <c r="B616">
        <v>395</v>
      </c>
      <c r="C616" s="1" t="s">
        <v>4061</v>
      </c>
      <c r="D616">
        <v>5.0999999999999996</v>
      </c>
      <c r="E616">
        <v>0</v>
      </c>
      <c r="F616">
        <v>0.72</v>
      </c>
      <c r="G616">
        <v>806</v>
      </c>
      <c r="H616" s="1" t="s">
        <v>4145</v>
      </c>
      <c r="I616">
        <v>168.74</v>
      </c>
      <c r="J616">
        <v>14.75</v>
      </c>
      <c r="K616">
        <v>411</v>
      </c>
      <c r="L616">
        <v>2615.73</v>
      </c>
      <c r="M616">
        <v>138</v>
      </c>
      <c r="N616">
        <v>7</v>
      </c>
      <c r="O616">
        <v>0</v>
      </c>
      <c r="P616">
        <v>251.96</v>
      </c>
      <c r="Q616">
        <v>0</v>
      </c>
      <c r="R616" s="1" t="s">
        <v>4903</v>
      </c>
      <c r="S616" s="1" t="s">
        <v>8156</v>
      </c>
      <c r="T616">
        <v>1.2</v>
      </c>
      <c r="U616" s="1"/>
      <c r="V616">
        <v>35230.722199000003</v>
      </c>
      <c r="W616">
        <v>1274784.5922089999</v>
      </c>
      <c r="X616">
        <v>190.713201</v>
      </c>
      <c r="Y616">
        <v>27.377531000000001</v>
      </c>
      <c r="Z616">
        <v>554.92454199999997</v>
      </c>
      <c r="AA616">
        <v>547.98105399999997</v>
      </c>
      <c r="AB616">
        <v>0</v>
      </c>
    </row>
    <row r="617" spans="1:28" x14ac:dyDescent="0.25">
      <c r="A617" s="1" t="s">
        <v>749</v>
      </c>
      <c r="B617">
        <v>531</v>
      </c>
      <c r="C617" s="1" t="s">
        <v>4017</v>
      </c>
      <c r="D617">
        <v>5.0999999999999996</v>
      </c>
      <c r="E617">
        <v>0</v>
      </c>
      <c r="F617">
        <v>0.24</v>
      </c>
      <c r="G617">
        <v>806</v>
      </c>
      <c r="H617" s="1" t="s">
        <v>4140</v>
      </c>
      <c r="I617">
        <v>93.18</v>
      </c>
      <c r="J617">
        <v>12.32</v>
      </c>
      <c r="K617">
        <v>275</v>
      </c>
      <c r="L617">
        <v>1018.45</v>
      </c>
      <c r="M617">
        <v>80</v>
      </c>
      <c r="N617">
        <v>2</v>
      </c>
      <c r="O617">
        <v>0</v>
      </c>
      <c r="P617">
        <v>196.8</v>
      </c>
      <c r="Q617">
        <v>0</v>
      </c>
      <c r="R617" s="1" t="s">
        <v>4904</v>
      </c>
      <c r="S617" s="1" t="s">
        <v>8156</v>
      </c>
      <c r="T617">
        <v>0.92</v>
      </c>
      <c r="U617" s="1"/>
      <c r="V617">
        <v>22715.380192000001</v>
      </c>
      <c r="W617">
        <v>650154.250994</v>
      </c>
      <c r="X617">
        <v>118.756895</v>
      </c>
      <c r="Y617">
        <v>13.923643</v>
      </c>
      <c r="Z617">
        <v>284.74546299999997</v>
      </c>
      <c r="AA617">
        <v>279.48032899999998</v>
      </c>
      <c r="AB617">
        <v>0</v>
      </c>
    </row>
    <row r="618" spans="1:28" x14ac:dyDescent="0.25">
      <c r="A618" s="1" t="s">
        <v>750</v>
      </c>
      <c r="B618">
        <v>545</v>
      </c>
      <c r="C618" s="1" t="s">
        <v>4004</v>
      </c>
      <c r="D618">
        <v>5.0999999999999996</v>
      </c>
      <c r="E618">
        <v>0</v>
      </c>
      <c r="F618">
        <v>0.27</v>
      </c>
      <c r="G618">
        <v>811</v>
      </c>
      <c r="H618" s="1" t="s">
        <v>4108</v>
      </c>
      <c r="I618">
        <v>122.01</v>
      </c>
      <c r="J618">
        <v>9.5399999999999991</v>
      </c>
      <c r="K618">
        <v>266</v>
      </c>
      <c r="L618">
        <v>1425.91</v>
      </c>
      <c r="M618">
        <v>61</v>
      </c>
      <c r="N618">
        <v>4</v>
      </c>
      <c r="O618">
        <v>0</v>
      </c>
      <c r="P618">
        <v>130.22</v>
      </c>
      <c r="Q618">
        <v>0</v>
      </c>
      <c r="R618" s="1" t="s">
        <v>4905</v>
      </c>
      <c r="S618" s="1" t="s">
        <v>8156</v>
      </c>
      <c r="T618">
        <v>0.77</v>
      </c>
      <c r="U618" s="1"/>
      <c r="V618">
        <v>17572.071671999998</v>
      </c>
      <c r="W618">
        <v>594364.04670299997</v>
      </c>
      <c r="X618">
        <v>93.958465000000004</v>
      </c>
      <c r="Y618">
        <v>11.885431000000001</v>
      </c>
      <c r="Z618">
        <v>254.765052</v>
      </c>
      <c r="AA618">
        <v>255.496486</v>
      </c>
      <c r="AB618">
        <v>0</v>
      </c>
    </row>
    <row r="619" spans="1:28" x14ac:dyDescent="0.25">
      <c r="A619" s="1" t="s">
        <v>754</v>
      </c>
      <c r="B619">
        <v>575</v>
      </c>
      <c r="C619" s="1" t="s">
        <v>4039</v>
      </c>
      <c r="D619">
        <v>5.0999999999999996</v>
      </c>
      <c r="E619">
        <v>0</v>
      </c>
      <c r="F619">
        <v>0</v>
      </c>
      <c r="G619">
        <v>816</v>
      </c>
      <c r="H619" s="1" t="s">
        <v>4111</v>
      </c>
      <c r="I619">
        <v>13.29</v>
      </c>
      <c r="J619">
        <v>13.64</v>
      </c>
      <c r="K619">
        <v>241</v>
      </c>
      <c r="L619">
        <v>1792.38</v>
      </c>
      <c r="M619">
        <v>41</v>
      </c>
      <c r="N619">
        <v>3</v>
      </c>
      <c r="O619">
        <v>0</v>
      </c>
      <c r="P619">
        <v>116.71</v>
      </c>
      <c r="Q619">
        <v>0</v>
      </c>
      <c r="R619" s="1" t="s">
        <v>4909</v>
      </c>
      <c r="S619" s="1" t="s">
        <v>8156</v>
      </c>
      <c r="T619">
        <v>1.03</v>
      </c>
      <c r="U619" s="1"/>
      <c r="V619">
        <v>17612.708116999998</v>
      </c>
      <c r="W619">
        <v>784046.42861399997</v>
      </c>
      <c r="X619">
        <v>98.873806000000002</v>
      </c>
      <c r="Y619">
        <v>16.155995000000001</v>
      </c>
      <c r="Z619">
        <v>337.97551399999998</v>
      </c>
      <c r="AA619">
        <v>337.02899200000002</v>
      </c>
      <c r="AB619">
        <v>0</v>
      </c>
    </row>
    <row r="620" spans="1:28" x14ac:dyDescent="0.25">
      <c r="A620" s="1" t="s">
        <v>755</v>
      </c>
      <c r="B620">
        <v>483</v>
      </c>
      <c r="C620" s="1" t="s">
        <v>4050</v>
      </c>
      <c r="D620">
        <v>5.0999999999999996</v>
      </c>
      <c r="E620">
        <v>0</v>
      </c>
      <c r="F620">
        <v>0</v>
      </c>
      <c r="G620">
        <v>817</v>
      </c>
      <c r="H620" s="1" t="s">
        <v>4095</v>
      </c>
      <c r="I620">
        <v>63.59</v>
      </c>
      <c r="J620">
        <v>11.28</v>
      </c>
      <c r="K620">
        <v>334</v>
      </c>
      <c r="L620">
        <v>1623.67</v>
      </c>
      <c r="M620">
        <v>115</v>
      </c>
      <c r="N620">
        <v>7</v>
      </c>
      <c r="O620">
        <v>0</v>
      </c>
      <c r="P620">
        <v>199.89</v>
      </c>
      <c r="Q620">
        <v>0</v>
      </c>
      <c r="R620" s="1" t="s">
        <v>4910</v>
      </c>
      <c r="S620" s="1" t="s">
        <v>8156</v>
      </c>
      <c r="T620">
        <v>0.89</v>
      </c>
      <c r="U620" s="1"/>
      <c r="V620">
        <v>28503.395941999999</v>
      </c>
      <c r="W620">
        <v>885004.02992200002</v>
      </c>
      <c r="X620">
        <v>150.648819</v>
      </c>
      <c r="Y620">
        <v>18.512492999999999</v>
      </c>
      <c r="Z620">
        <v>383.92855400000002</v>
      </c>
      <c r="AA620">
        <v>380.43335999999999</v>
      </c>
      <c r="AB620">
        <v>0</v>
      </c>
    </row>
    <row r="621" spans="1:28" x14ac:dyDescent="0.25">
      <c r="A621" s="1" t="s">
        <v>756</v>
      </c>
      <c r="B621">
        <v>552</v>
      </c>
      <c r="C621" s="1" t="s">
        <v>4034</v>
      </c>
      <c r="D621">
        <v>5.0999999999999996</v>
      </c>
      <c r="E621">
        <v>0</v>
      </c>
      <c r="F621">
        <v>0</v>
      </c>
      <c r="G621">
        <v>817</v>
      </c>
      <c r="H621" s="1" t="s">
        <v>4150</v>
      </c>
      <c r="I621">
        <v>82</v>
      </c>
      <c r="J621">
        <v>13.94</v>
      </c>
      <c r="K621">
        <v>265</v>
      </c>
      <c r="L621">
        <v>1808.36</v>
      </c>
      <c r="M621">
        <v>90</v>
      </c>
      <c r="N621">
        <v>4</v>
      </c>
      <c r="O621">
        <v>0</v>
      </c>
      <c r="P621">
        <v>147.02000000000001</v>
      </c>
      <c r="Q621">
        <v>0</v>
      </c>
      <c r="R621" s="1" t="s">
        <v>4911</v>
      </c>
      <c r="S621" s="1" t="s">
        <v>8156</v>
      </c>
      <c r="T621">
        <v>1.1000000000000001</v>
      </c>
      <c r="U621" s="1"/>
      <c r="V621">
        <v>21001.864116000001</v>
      </c>
      <c r="W621">
        <v>754971.93667099997</v>
      </c>
      <c r="X621">
        <v>113.418875</v>
      </c>
      <c r="Y621">
        <v>15.393799</v>
      </c>
      <c r="Z621">
        <v>321.24118099999998</v>
      </c>
      <c r="AA621">
        <v>324.53509500000001</v>
      </c>
      <c r="AB621">
        <v>0</v>
      </c>
    </row>
    <row r="622" spans="1:28" x14ac:dyDescent="0.25">
      <c r="A622" s="1" t="s">
        <v>757</v>
      </c>
      <c r="B622">
        <v>785</v>
      </c>
      <c r="C622" s="1" t="s">
        <v>4002</v>
      </c>
      <c r="D622">
        <v>5.0999999999999996</v>
      </c>
      <c r="E622">
        <v>0</v>
      </c>
      <c r="F622">
        <v>0.93</v>
      </c>
      <c r="G622">
        <v>817</v>
      </c>
      <c r="H622" s="1" t="s">
        <v>4105</v>
      </c>
      <c r="I622">
        <v>31.58</v>
      </c>
      <c r="J622">
        <v>12.26</v>
      </c>
      <c r="K622">
        <v>32</v>
      </c>
      <c r="L622">
        <v>367.23</v>
      </c>
      <c r="M622">
        <v>0</v>
      </c>
      <c r="N622">
        <v>0</v>
      </c>
      <c r="O622">
        <v>0</v>
      </c>
      <c r="P622">
        <v>4.54</v>
      </c>
      <c r="Q622">
        <v>0</v>
      </c>
      <c r="R622" s="1" t="s">
        <v>4912</v>
      </c>
      <c r="S622" s="1" t="s">
        <v>8156</v>
      </c>
      <c r="T622">
        <v>0.98</v>
      </c>
      <c r="U622" s="1"/>
      <c r="V622">
        <v>1752.2868860000001</v>
      </c>
      <c r="W622">
        <v>116798.705122</v>
      </c>
      <c r="X622">
        <v>10.759373</v>
      </c>
      <c r="Y622">
        <v>2.2353390000000002</v>
      </c>
      <c r="Z622">
        <v>48.919753999999998</v>
      </c>
      <c r="AA622">
        <v>50.206460999999997</v>
      </c>
      <c r="AB622">
        <v>0</v>
      </c>
    </row>
    <row r="623" spans="1:28" x14ac:dyDescent="0.25">
      <c r="A623" s="1" t="s">
        <v>758</v>
      </c>
      <c r="B623">
        <v>750</v>
      </c>
      <c r="C623" s="1" t="s">
        <v>4004</v>
      </c>
      <c r="D623">
        <v>5.0999999999999996</v>
      </c>
      <c r="E623">
        <v>0</v>
      </c>
      <c r="F623">
        <v>0</v>
      </c>
      <c r="G623">
        <v>819</v>
      </c>
      <c r="H623" s="1" t="s">
        <v>4168</v>
      </c>
      <c r="I623">
        <v>0.2</v>
      </c>
      <c r="J623">
        <v>14.39</v>
      </c>
      <c r="K623">
        <v>69</v>
      </c>
      <c r="L623">
        <v>420.4</v>
      </c>
      <c r="M623">
        <v>0</v>
      </c>
      <c r="N623">
        <v>0</v>
      </c>
      <c r="O623">
        <v>0</v>
      </c>
      <c r="P623">
        <v>42.73</v>
      </c>
      <c r="Q623">
        <v>0</v>
      </c>
      <c r="R623" s="1" t="s">
        <v>4913</v>
      </c>
      <c r="S623" s="1" t="s">
        <v>8156</v>
      </c>
      <c r="T623">
        <v>1.18</v>
      </c>
      <c r="U623" s="1"/>
      <c r="V623">
        <v>5441.4069820000004</v>
      </c>
      <c r="W623">
        <v>245572.72002899999</v>
      </c>
      <c r="X623">
        <v>30.642614999999999</v>
      </c>
      <c r="Y623">
        <v>5.1970879999999999</v>
      </c>
      <c r="Z623">
        <v>107.573284</v>
      </c>
      <c r="AA623">
        <v>105.56115200000001</v>
      </c>
      <c r="AB623">
        <v>0</v>
      </c>
    </row>
    <row r="624" spans="1:28" x14ac:dyDescent="0.25">
      <c r="A624" s="1" t="s">
        <v>759</v>
      </c>
      <c r="B624">
        <v>560</v>
      </c>
      <c r="C624" s="1" t="s">
        <v>4048</v>
      </c>
      <c r="D624">
        <v>5.0999999999999996</v>
      </c>
      <c r="E624">
        <v>0</v>
      </c>
      <c r="F624">
        <v>0.54</v>
      </c>
      <c r="G624">
        <v>820</v>
      </c>
      <c r="H624" s="1" t="s">
        <v>4141</v>
      </c>
      <c r="I624">
        <v>72.8</v>
      </c>
      <c r="J624">
        <v>11.64</v>
      </c>
      <c r="K624">
        <v>260</v>
      </c>
      <c r="L624">
        <v>1954.68</v>
      </c>
      <c r="M624">
        <v>58</v>
      </c>
      <c r="N624">
        <v>5</v>
      </c>
      <c r="O624">
        <v>0</v>
      </c>
      <c r="P624">
        <v>103.17</v>
      </c>
      <c r="Q624">
        <v>0</v>
      </c>
      <c r="R624" s="1" t="s">
        <v>4914</v>
      </c>
      <c r="S624" s="1" t="s">
        <v>8156</v>
      </c>
      <c r="T624">
        <v>0.9</v>
      </c>
      <c r="U624" s="1"/>
      <c r="V624">
        <v>16219.759919</v>
      </c>
      <c r="W624">
        <v>706348.53536099999</v>
      </c>
      <c r="X624">
        <v>90.516057000000004</v>
      </c>
      <c r="Y624">
        <v>13.67126</v>
      </c>
      <c r="Z624">
        <v>297.65246400000001</v>
      </c>
      <c r="AA624">
        <v>303.631664</v>
      </c>
      <c r="AB624">
        <v>0</v>
      </c>
    </row>
    <row r="625" spans="1:28" x14ac:dyDescent="0.25">
      <c r="A625" s="1" t="s">
        <v>760</v>
      </c>
      <c r="B625">
        <v>652</v>
      </c>
      <c r="C625" s="1" t="s">
        <v>4001</v>
      </c>
      <c r="D625">
        <v>0.2</v>
      </c>
      <c r="E625">
        <v>0</v>
      </c>
      <c r="F625">
        <v>2</v>
      </c>
      <c r="G625">
        <v>820</v>
      </c>
      <c r="H625" s="1" t="s">
        <v>4085</v>
      </c>
      <c r="I625">
        <v>50.59</v>
      </c>
      <c r="J625">
        <v>12.19</v>
      </c>
      <c r="K625">
        <v>168</v>
      </c>
      <c r="L625">
        <v>796.83</v>
      </c>
      <c r="M625">
        <v>64</v>
      </c>
      <c r="N625">
        <v>4</v>
      </c>
      <c r="O625">
        <v>0</v>
      </c>
      <c r="P625">
        <v>111.49</v>
      </c>
      <c r="Q625">
        <v>0</v>
      </c>
      <c r="R625" s="1" t="s">
        <v>4915</v>
      </c>
      <c r="S625" s="1" t="s">
        <v>8156</v>
      </c>
      <c r="T625">
        <v>1.01</v>
      </c>
      <c r="U625" s="1"/>
      <c r="V625">
        <v>13180.873205</v>
      </c>
      <c r="W625">
        <v>407170.472022</v>
      </c>
      <c r="X625">
        <v>69.624408000000003</v>
      </c>
      <c r="Y625">
        <v>8.5896860000000004</v>
      </c>
      <c r="Z625">
        <v>176.61177900000001</v>
      </c>
      <c r="AA625">
        <v>175.02883800000001</v>
      </c>
      <c r="AB625">
        <v>0</v>
      </c>
    </row>
    <row r="626" spans="1:28" x14ac:dyDescent="0.25">
      <c r="A626" s="1" t="s">
        <v>761</v>
      </c>
      <c r="B626">
        <v>690</v>
      </c>
      <c r="C626" s="1" t="s">
        <v>4009</v>
      </c>
      <c r="D626">
        <v>5.0999999999999996</v>
      </c>
      <c r="E626">
        <v>0</v>
      </c>
      <c r="F626">
        <v>0</v>
      </c>
      <c r="G626">
        <v>821</v>
      </c>
      <c r="H626" s="1" t="s">
        <v>4081</v>
      </c>
      <c r="I626">
        <v>19.239999999999998</v>
      </c>
      <c r="J626">
        <v>10.19</v>
      </c>
      <c r="K626">
        <v>131</v>
      </c>
      <c r="L626">
        <v>738.31</v>
      </c>
      <c r="M626">
        <v>40</v>
      </c>
      <c r="N626">
        <v>5</v>
      </c>
      <c r="O626">
        <v>0</v>
      </c>
      <c r="P626">
        <v>73.33</v>
      </c>
      <c r="Q626">
        <v>0</v>
      </c>
      <c r="R626" s="1" t="s">
        <v>4916</v>
      </c>
      <c r="S626" s="1" t="s">
        <v>8156</v>
      </c>
      <c r="T626">
        <v>0.94</v>
      </c>
      <c r="U626" s="1"/>
      <c r="V626">
        <v>9920.4625149999993</v>
      </c>
      <c r="W626">
        <v>349444.20063899999</v>
      </c>
      <c r="X626">
        <v>53.442382000000002</v>
      </c>
      <c r="Y626">
        <v>7.2708940000000002</v>
      </c>
      <c r="Z626">
        <v>151.33116999999999</v>
      </c>
      <c r="AA626">
        <v>150.21318600000001</v>
      </c>
      <c r="AB626">
        <v>0</v>
      </c>
    </row>
    <row r="627" spans="1:28" x14ac:dyDescent="0.25">
      <c r="A627" s="1" t="s">
        <v>762</v>
      </c>
      <c r="B627">
        <v>731</v>
      </c>
      <c r="C627" s="1" t="s">
        <v>4001</v>
      </c>
      <c r="D627">
        <v>0.2</v>
      </c>
      <c r="E627">
        <v>0</v>
      </c>
      <c r="F627">
        <v>0.42</v>
      </c>
      <c r="G627">
        <v>821</v>
      </c>
      <c r="H627" s="1" t="s">
        <v>4071</v>
      </c>
      <c r="I627">
        <v>108.49</v>
      </c>
      <c r="J627">
        <v>11.8</v>
      </c>
      <c r="K627">
        <v>90</v>
      </c>
      <c r="L627">
        <v>419.77</v>
      </c>
      <c r="M627">
        <v>31</v>
      </c>
      <c r="N627">
        <v>3</v>
      </c>
      <c r="O627">
        <v>0</v>
      </c>
      <c r="P627">
        <v>64.72</v>
      </c>
      <c r="Q627">
        <v>0</v>
      </c>
      <c r="R627" s="1" t="s">
        <v>4917</v>
      </c>
      <c r="S627" s="1" t="s">
        <v>8156</v>
      </c>
      <c r="T627">
        <v>1.17</v>
      </c>
      <c r="U627" s="1"/>
      <c r="V627">
        <v>9383.3943319999998</v>
      </c>
      <c r="W627">
        <v>310807.22836200002</v>
      </c>
      <c r="X627">
        <v>50.152442000000001</v>
      </c>
      <c r="Y627">
        <v>6.9889250000000001</v>
      </c>
      <c r="Z627">
        <v>137.935317</v>
      </c>
      <c r="AA627">
        <v>133.60425799999999</v>
      </c>
      <c r="AB627">
        <v>0</v>
      </c>
    </row>
    <row r="628" spans="1:28" x14ac:dyDescent="0.25">
      <c r="A628" s="1" t="s">
        <v>763</v>
      </c>
      <c r="B628">
        <v>650</v>
      </c>
      <c r="C628" s="1" t="s">
        <v>4001</v>
      </c>
      <c r="D628">
        <v>0.2</v>
      </c>
      <c r="E628">
        <v>0</v>
      </c>
      <c r="F628">
        <v>0.59</v>
      </c>
      <c r="G628">
        <v>822</v>
      </c>
      <c r="H628" s="1" t="s">
        <v>4148</v>
      </c>
      <c r="I628">
        <v>108.49</v>
      </c>
      <c r="J628">
        <v>2.5299999999999998</v>
      </c>
      <c r="K628">
        <v>172</v>
      </c>
      <c r="L628">
        <v>419.77</v>
      </c>
      <c r="M628">
        <v>42</v>
      </c>
      <c r="N628">
        <v>2</v>
      </c>
      <c r="O628">
        <v>0</v>
      </c>
      <c r="P628">
        <v>80.38</v>
      </c>
      <c r="Q628">
        <v>0</v>
      </c>
      <c r="R628" s="1" t="s">
        <v>4918</v>
      </c>
      <c r="S628" s="1" t="s">
        <v>8156</v>
      </c>
      <c r="T628">
        <v>0.3</v>
      </c>
      <c r="U628" s="1"/>
      <c r="V628">
        <v>12748.352038000001</v>
      </c>
      <c r="W628">
        <v>285639.51707100001</v>
      </c>
      <c r="X628">
        <v>64.675141999999994</v>
      </c>
      <c r="Y628">
        <v>6.0404099999999996</v>
      </c>
      <c r="Z628">
        <v>125.04893199999999</v>
      </c>
      <c r="AA628">
        <v>122.789649</v>
      </c>
      <c r="AB628">
        <v>0</v>
      </c>
    </row>
    <row r="629" spans="1:28" x14ac:dyDescent="0.25">
      <c r="A629" s="1" t="s">
        <v>765</v>
      </c>
      <c r="B629">
        <v>747</v>
      </c>
      <c r="C629" s="1" t="s">
        <v>4004</v>
      </c>
      <c r="D629">
        <v>5.0999999999999996</v>
      </c>
      <c r="E629">
        <v>0</v>
      </c>
      <c r="F629">
        <v>1.8</v>
      </c>
      <c r="G629">
        <v>823</v>
      </c>
      <c r="H629" s="1" t="s">
        <v>4076</v>
      </c>
      <c r="I629">
        <v>1.4</v>
      </c>
      <c r="J629">
        <v>13.47</v>
      </c>
      <c r="K629">
        <v>76</v>
      </c>
      <c r="L629">
        <v>609.39</v>
      </c>
      <c r="M629">
        <v>0</v>
      </c>
      <c r="N629">
        <v>0</v>
      </c>
      <c r="O629">
        <v>0</v>
      </c>
      <c r="P629">
        <v>32.51</v>
      </c>
      <c r="Q629">
        <v>0</v>
      </c>
      <c r="R629" s="1" t="s">
        <v>4920</v>
      </c>
      <c r="S629" s="1" t="s">
        <v>8156</v>
      </c>
      <c r="T629">
        <v>0.98</v>
      </c>
      <c r="U629" s="1"/>
      <c r="V629">
        <v>4919.1561940000001</v>
      </c>
      <c r="W629">
        <v>253272.12929400001</v>
      </c>
      <c r="X629">
        <v>28.432283000000002</v>
      </c>
      <c r="Y629">
        <v>5.1562060000000001</v>
      </c>
      <c r="Z629">
        <v>108.748971</v>
      </c>
      <c r="AA629">
        <v>108.870605</v>
      </c>
      <c r="AB629">
        <v>0</v>
      </c>
    </row>
    <row r="630" spans="1:28" x14ac:dyDescent="0.25">
      <c r="A630" s="1" t="s">
        <v>766</v>
      </c>
      <c r="B630">
        <v>772</v>
      </c>
      <c r="C630" s="1" t="s">
        <v>4001</v>
      </c>
      <c r="D630">
        <v>0.2</v>
      </c>
      <c r="E630">
        <v>0</v>
      </c>
      <c r="F630">
        <v>0.83</v>
      </c>
      <c r="G630">
        <v>823</v>
      </c>
      <c r="H630" s="1" t="s">
        <v>4071</v>
      </c>
      <c r="I630">
        <v>108.49</v>
      </c>
      <c r="J630">
        <v>15.09</v>
      </c>
      <c r="K630">
        <v>51</v>
      </c>
      <c r="L630">
        <v>419.77</v>
      </c>
      <c r="M630">
        <v>0</v>
      </c>
      <c r="N630">
        <v>0</v>
      </c>
      <c r="O630">
        <v>0</v>
      </c>
      <c r="P630">
        <v>28.38</v>
      </c>
      <c r="Q630">
        <v>0</v>
      </c>
      <c r="R630" s="1" t="s">
        <v>4921</v>
      </c>
      <c r="S630" s="1" t="s">
        <v>8156</v>
      </c>
      <c r="T630">
        <v>1.37</v>
      </c>
      <c r="U630" s="1"/>
      <c r="V630">
        <v>4106.6724260000001</v>
      </c>
      <c r="W630">
        <v>211971.78957200001</v>
      </c>
      <c r="X630">
        <v>23.808800000000002</v>
      </c>
      <c r="Y630">
        <v>4.5859040000000002</v>
      </c>
      <c r="Z630">
        <v>92.899203</v>
      </c>
      <c r="AA630">
        <v>91.116962000000001</v>
      </c>
      <c r="AB630">
        <v>0</v>
      </c>
    </row>
    <row r="631" spans="1:28" x14ac:dyDescent="0.25">
      <c r="A631" s="1" t="s">
        <v>771</v>
      </c>
      <c r="B631">
        <v>598</v>
      </c>
      <c r="C631" s="1" t="s">
        <v>4034</v>
      </c>
      <c r="D631">
        <v>5.0999999999999996</v>
      </c>
      <c r="E631">
        <v>0</v>
      </c>
      <c r="F631">
        <v>0</v>
      </c>
      <c r="G631">
        <v>828</v>
      </c>
      <c r="H631" s="1" t="s">
        <v>4150</v>
      </c>
      <c r="I631">
        <v>82</v>
      </c>
      <c r="J631">
        <v>10.43</v>
      </c>
      <c r="K631">
        <v>230</v>
      </c>
      <c r="L631">
        <v>1808.36</v>
      </c>
      <c r="M631">
        <v>43</v>
      </c>
      <c r="N631">
        <v>3</v>
      </c>
      <c r="O631">
        <v>0</v>
      </c>
      <c r="P631">
        <v>86.84</v>
      </c>
      <c r="Q631">
        <v>0</v>
      </c>
      <c r="R631" s="1" t="s">
        <v>4926</v>
      </c>
      <c r="S631" s="1" t="s">
        <v>8156</v>
      </c>
      <c r="T631">
        <v>0.9</v>
      </c>
      <c r="U631" s="1"/>
      <c r="V631">
        <v>14155.924661999999</v>
      </c>
      <c r="W631">
        <v>618469.94015599997</v>
      </c>
      <c r="X631">
        <v>79.122618000000003</v>
      </c>
      <c r="Y631">
        <v>12.366979000000001</v>
      </c>
      <c r="Z631">
        <v>263.25299799999999</v>
      </c>
      <c r="AA631">
        <v>265.855433</v>
      </c>
      <c r="AB631">
        <v>0</v>
      </c>
    </row>
    <row r="632" spans="1:28" x14ac:dyDescent="0.25">
      <c r="A632" s="1" t="s">
        <v>774</v>
      </c>
      <c r="B632">
        <v>460</v>
      </c>
      <c r="C632" s="1" t="s">
        <v>4043</v>
      </c>
      <c r="D632">
        <v>5.0999999999999996</v>
      </c>
      <c r="E632">
        <v>0</v>
      </c>
      <c r="F632">
        <v>0</v>
      </c>
      <c r="G632">
        <v>830</v>
      </c>
      <c r="H632" s="1" t="s">
        <v>4129</v>
      </c>
      <c r="I632">
        <v>135.09</v>
      </c>
      <c r="J632">
        <v>16.45</v>
      </c>
      <c r="K632">
        <v>370</v>
      </c>
      <c r="L632">
        <v>2630.12</v>
      </c>
      <c r="M632">
        <v>139</v>
      </c>
      <c r="N632">
        <v>8</v>
      </c>
      <c r="O632">
        <v>0</v>
      </c>
      <c r="P632">
        <v>213.95</v>
      </c>
      <c r="Q632">
        <v>0</v>
      </c>
      <c r="R632" s="1" t="s">
        <v>4929</v>
      </c>
      <c r="S632" s="1" t="s">
        <v>8156</v>
      </c>
      <c r="T632">
        <v>1.23</v>
      </c>
      <c r="U632" s="1"/>
      <c r="V632">
        <v>31291.762252</v>
      </c>
      <c r="W632">
        <v>1111654.757274</v>
      </c>
      <c r="X632">
        <v>168.86502300000001</v>
      </c>
      <c r="Y632">
        <v>23.674996</v>
      </c>
      <c r="Z632">
        <v>478.723341</v>
      </c>
      <c r="AA632">
        <v>477.85897899999998</v>
      </c>
      <c r="AB632">
        <v>0</v>
      </c>
    </row>
    <row r="633" spans="1:28" x14ac:dyDescent="0.25">
      <c r="A633" s="1" t="s">
        <v>777</v>
      </c>
      <c r="B633">
        <v>769</v>
      </c>
      <c r="C633" s="1" t="s">
        <v>4004</v>
      </c>
      <c r="D633">
        <v>5.0999999999999996</v>
      </c>
      <c r="E633">
        <v>0</v>
      </c>
      <c r="F633">
        <v>10</v>
      </c>
      <c r="G633">
        <v>833</v>
      </c>
      <c r="H633" s="1" t="s">
        <v>4076</v>
      </c>
      <c r="I633">
        <v>1.4</v>
      </c>
      <c r="J633">
        <v>15.14</v>
      </c>
      <c r="K633">
        <v>64</v>
      </c>
      <c r="L633">
        <v>609.39</v>
      </c>
      <c r="M633">
        <v>0</v>
      </c>
      <c r="N633">
        <v>0</v>
      </c>
      <c r="O633">
        <v>0</v>
      </c>
      <c r="P633">
        <v>25.61</v>
      </c>
      <c r="Q633">
        <v>0</v>
      </c>
      <c r="R633" s="1" t="s">
        <v>4932</v>
      </c>
      <c r="S633" s="1" t="s">
        <v>8156</v>
      </c>
      <c r="T633">
        <v>1.1299999999999999</v>
      </c>
      <c r="U633" s="1"/>
      <c r="V633">
        <v>4482.211609</v>
      </c>
      <c r="W633">
        <v>242163.22638400001</v>
      </c>
      <c r="X633">
        <v>26.187374999999999</v>
      </c>
      <c r="Y633">
        <v>4.8308900000000001</v>
      </c>
      <c r="Z633">
        <v>102.618712</v>
      </c>
      <c r="AA633">
        <v>104.09541299999999</v>
      </c>
      <c r="AB633">
        <v>0</v>
      </c>
    </row>
    <row r="634" spans="1:28" x14ac:dyDescent="0.25">
      <c r="A634" s="1" t="s">
        <v>780</v>
      </c>
      <c r="B634">
        <v>761</v>
      </c>
      <c r="C634" s="1" t="s">
        <v>4004</v>
      </c>
      <c r="D634">
        <v>5.0999999999999996</v>
      </c>
      <c r="E634">
        <v>0</v>
      </c>
      <c r="F634">
        <v>3.06</v>
      </c>
      <c r="G634">
        <v>835</v>
      </c>
      <c r="H634" s="1" t="s">
        <v>4073</v>
      </c>
      <c r="I634">
        <v>40.79</v>
      </c>
      <c r="J634">
        <v>15.46</v>
      </c>
      <c r="K634">
        <v>74</v>
      </c>
      <c r="L634">
        <v>475.89</v>
      </c>
      <c r="M634">
        <v>1</v>
      </c>
      <c r="N634">
        <v>1</v>
      </c>
      <c r="O634">
        <v>0</v>
      </c>
      <c r="P634">
        <v>42.08</v>
      </c>
      <c r="Q634">
        <v>0</v>
      </c>
      <c r="R634" s="1" t="s">
        <v>4935</v>
      </c>
      <c r="S634" s="1" t="s">
        <v>8156</v>
      </c>
      <c r="T634">
        <v>1.1200000000000001</v>
      </c>
      <c r="U634" s="1"/>
      <c r="V634">
        <v>5753.5945670000001</v>
      </c>
      <c r="W634">
        <v>269822.28428399999</v>
      </c>
      <c r="X634">
        <v>32.632581000000002</v>
      </c>
      <c r="Y634">
        <v>5.6022470000000002</v>
      </c>
      <c r="Z634">
        <v>117.28538</v>
      </c>
      <c r="AA634">
        <v>115.98499099999999</v>
      </c>
      <c r="AB634">
        <v>0</v>
      </c>
    </row>
    <row r="635" spans="1:28" x14ac:dyDescent="0.25">
      <c r="A635" s="1" t="s">
        <v>782</v>
      </c>
      <c r="B635">
        <v>460</v>
      </c>
      <c r="C635" s="1" t="s">
        <v>4030</v>
      </c>
      <c r="D635">
        <v>5.0999999999999996</v>
      </c>
      <c r="E635">
        <v>0</v>
      </c>
      <c r="F635">
        <v>0</v>
      </c>
      <c r="G635">
        <v>840</v>
      </c>
      <c r="H635" s="1" t="s">
        <v>4152</v>
      </c>
      <c r="I635">
        <v>144.80000000000001</v>
      </c>
      <c r="J635">
        <v>11.72</v>
      </c>
      <c r="K635">
        <v>380</v>
      </c>
      <c r="L635">
        <v>3263.57</v>
      </c>
      <c r="M635">
        <v>51</v>
      </c>
      <c r="N635">
        <v>3</v>
      </c>
      <c r="O635">
        <v>0</v>
      </c>
      <c r="P635">
        <v>129.11000000000001</v>
      </c>
      <c r="Q635">
        <v>0</v>
      </c>
      <c r="R635" s="1" t="s">
        <v>4937</v>
      </c>
      <c r="S635" s="1" t="s">
        <v>8156</v>
      </c>
      <c r="T635">
        <v>0.93</v>
      </c>
      <c r="U635" s="1"/>
      <c r="V635">
        <v>21069.838571</v>
      </c>
      <c r="W635">
        <v>1025778.219275</v>
      </c>
      <c r="X635">
        <v>120.108394</v>
      </c>
      <c r="Y635">
        <v>19.274045000000001</v>
      </c>
      <c r="Z635">
        <v>427.88330000000002</v>
      </c>
      <c r="AA635">
        <v>440.94084099999998</v>
      </c>
      <c r="AB635">
        <v>0</v>
      </c>
    </row>
    <row r="636" spans="1:28" x14ac:dyDescent="0.25">
      <c r="A636" s="1" t="s">
        <v>783</v>
      </c>
      <c r="B636">
        <v>750</v>
      </c>
      <c r="C636" s="1" t="s">
        <v>4001</v>
      </c>
      <c r="D636">
        <v>0.2</v>
      </c>
      <c r="E636">
        <v>0</v>
      </c>
      <c r="F636">
        <v>0</v>
      </c>
      <c r="G636">
        <v>841</v>
      </c>
      <c r="H636" s="1" t="s">
        <v>4085</v>
      </c>
      <c r="I636">
        <v>50.59</v>
      </c>
      <c r="J636">
        <v>13.89</v>
      </c>
      <c r="K636">
        <v>91</v>
      </c>
      <c r="L636">
        <v>796.83</v>
      </c>
      <c r="M636">
        <v>22</v>
      </c>
      <c r="N636">
        <v>2</v>
      </c>
      <c r="O636">
        <v>0</v>
      </c>
      <c r="P636">
        <v>40.119999999999997</v>
      </c>
      <c r="Q636">
        <v>0</v>
      </c>
      <c r="R636" s="1" t="s">
        <v>4938</v>
      </c>
      <c r="S636" s="1" t="s">
        <v>8156</v>
      </c>
      <c r="T636">
        <v>1.1399999999999999</v>
      </c>
      <c r="U636" s="1"/>
      <c r="V636">
        <v>8211.6343269999998</v>
      </c>
      <c r="W636">
        <v>361135.04293</v>
      </c>
      <c r="X636">
        <v>46.043740999999997</v>
      </c>
      <c r="Y636">
        <v>7.6318159999999997</v>
      </c>
      <c r="Z636">
        <v>155.78366800000001</v>
      </c>
      <c r="AA636">
        <v>155.23686499999999</v>
      </c>
      <c r="AB636">
        <v>0</v>
      </c>
    </row>
    <row r="637" spans="1:28" x14ac:dyDescent="0.25">
      <c r="A637" s="1" t="s">
        <v>786</v>
      </c>
      <c r="B637">
        <v>659</v>
      </c>
      <c r="C637" s="1" t="s">
        <v>4002</v>
      </c>
      <c r="D637">
        <v>5.0999999999999996</v>
      </c>
      <c r="E637">
        <v>0</v>
      </c>
      <c r="F637">
        <v>0.38</v>
      </c>
      <c r="G637">
        <v>844</v>
      </c>
      <c r="H637" s="1" t="s">
        <v>4072</v>
      </c>
      <c r="I637">
        <v>31.58</v>
      </c>
      <c r="J637">
        <v>3.74</v>
      </c>
      <c r="K637">
        <v>185</v>
      </c>
      <c r="L637">
        <v>367.23</v>
      </c>
      <c r="M637">
        <v>60</v>
      </c>
      <c r="N637">
        <v>1</v>
      </c>
      <c r="O637">
        <v>0</v>
      </c>
      <c r="P637">
        <v>94.57</v>
      </c>
      <c r="Q637">
        <v>0</v>
      </c>
      <c r="R637" s="1" t="s">
        <v>4941</v>
      </c>
      <c r="S637" s="1" t="s">
        <v>8156</v>
      </c>
      <c r="T637">
        <v>0.28999999999999998</v>
      </c>
      <c r="U637" s="1"/>
      <c r="V637">
        <v>16900.738881000001</v>
      </c>
      <c r="W637">
        <v>339724.16472</v>
      </c>
      <c r="X637">
        <v>84.835260000000005</v>
      </c>
      <c r="Y637">
        <v>7.4294469999999997</v>
      </c>
      <c r="Z637">
        <v>150.075266</v>
      </c>
      <c r="AA637">
        <v>146.040493</v>
      </c>
      <c r="AB637">
        <v>0</v>
      </c>
    </row>
    <row r="638" spans="1:28" x14ac:dyDescent="0.25">
      <c r="A638" s="1" t="s">
        <v>787</v>
      </c>
      <c r="B638">
        <v>628</v>
      </c>
      <c r="C638" s="1" t="s">
        <v>4032</v>
      </c>
      <c r="D638">
        <v>5.0999999999999996</v>
      </c>
      <c r="E638">
        <v>0</v>
      </c>
      <c r="F638">
        <v>0.73</v>
      </c>
      <c r="G638">
        <v>846</v>
      </c>
      <c r="H638" s="1" t="s">
        <v>4113</v>
      </c>
      <c r="I638">
        <v>0.2</v>
      </c>
      <c r="J638">
        <v>10.26</v>
      </c>
      <c r="K638">
        <v>218</v>
      </c>
      <c r="L638">
        <v>1269.6500000000001</v>
      </c>
      <c r="M638">
        <v>89</v>
      </c>
      <c r="N638">
        <v>4</v>
      </c>
      <c r="O638">
        <v>0</v>
      </c>
      <c r="P638">
        <v>128.55000000000001</v>
      </c>
      <c r="Q638">
        <v>0</v>
      </c>
      <c r="R638" s="1" t="s">
        <v>4942</v>
      </c>
      <c r="S638" s="1" t="s">
        <v>8156</v>
      </c>
      <c r="T638">
        <v>1.02</v>
      </c>
      <c r="U638" s="1"/>
      <c r="V638">
        <v>19253.314617</v>
      </c>
      <c r="W638">
        <v>598528.152459</v>
      </c>
      <c r="X638">
        <v>101.85746899999999</v>
      </c>
      <c r="Y638">
        <v>12.834220999999999</v>
      </c>
      <c r="Z638">
        <v>260.39165300000002</v>
      </c>
      <c r="AA638">
        <v>257.28668399999998</v>
      </c>
      <c r="AB638">
        <v>0</v>
      </c>
    </row>
    <row r="639" spans="1:28" x14ac:dyDescent="0.25">
      <c r="A639" s="1" t="s">
        <v>791</v>
      </c>
      <c r="B639">
        <v>506</v>
      </c>
      <c r="C639" s="1" t="s">
        <v>4034</v>
      </c>
      <c r="D639">
        <v>5.0999999999999996</v>
      </c>
      <c r="E639">
        <v>0</v>
      </c>
      <c r="F639">
        <v>0</v>
      </c>
      <c r="G639">
        <v>850</v>
      </c>
      <c r="H639" s="1" t="s">
        <v>4150</v>
      </c>
      <c r="I639">
        <v>82</v>
      </c>
      <c r="J639">
        <v>6.9</v>
      </c>
      <c r="K639">
        <v>344</v>
      </c>
      <c r="L639">
        <v>1808.36</v>
      </c>
      <c r="M639">
        <v>93</v>
      </c>
      <c r="N639">
        <v>4</v>
      </c>
      <c r="O639">
        <v>0</v>
      </c>
      <c r="P639">
        <v>145.38999999999999</v>
      </c>
      <c r="Q639">
        <v>0</v>
      </c>
      <c r="R639" s="1" t="s">
        <v>4946</v>
      </c>
      <c r="S639" s="1" t="s">
        <v>8156</v>
      </c>
      <c r="T639">
        <v>0.64</v>
      </c>
      <c r="U639" s="1"/>
      <c r="V639">
        <v>23944.582481000001</v>
      </c>
      <c r="W639">
        <v>748612.33052399999</v>
      </c>
      <c r="X639">
        <v>126.463977</v>
      </c>
      <c r="Y639">
        <v>14.568168999999999</v>
      </c>
      <c r="Z639">
        <v>318.11923899999999</v>
      </c>
      <c r="AA639">
        <v>321.80465500000003</v>
      </c>
      <c r="AB639">
        <v>0</v>
      </c>
    </row>
    <row r="640" spans="1:28" x14ac:dyDescent="0.25">
      <c r="A640" s="1" t="s">
        <v>793</v>
      </c>
      <c r="B640">
        <v>780</v>
      </c>
      <c r="C640" s="1" t="s">
        <v>4004</v>
      </c>
      <c r="D640">
        <v>5.0999999999999996</v>
      </c>
      <c r="E640">
        <v>0</v>
      </c>
      <c r="F640">
        <v>0</v>
      </c>
      <c r="G640">
        <v>850</v>
      </c>
      <c r="H640" s="1" t="s">
        <v>4074</v>
      </c>
      <c r="I640">
        <v>0.2</v>
      </c>
      <c r="J640">
        <v>10.48</v>
      </c>
      <c r="K640">
        <v>70</v>
      </c>
      <c r="L640">
        <v>420.4</v>
      </c>
      <c r="M640">
        <v>7</v>
      </c>
      <c r="N640">
        <v>2</v>
      </c>
      <c r="O640">
        <v>0</v>
      </c>
      <c r="P640">
        <v>36.979999999999997</v>
      </c>
      <c r="Q640">
        <v>0</v>
      </c>
      <c r="R640" s="1" t="s">
        <v>4948</v>
      </c>
      <c r="S640" s="1" t="s">
        <v>8156</v>
      </c>
      <c r="T640">
        <v>0.93</v>
      </c>
      <c r="U640" s="1"/>
      <c r="V640">
        <v>4606.548605</v>
      </c>
      <c r="W640">
        <v>203016.668259</v>
      </c>
      <c r="X640">
        <v>25.816561</v>
      </c>
      <c r="Y640">
        <v>4.2512689999999997</v>
      </c>
      <c r="Z640">
        <v>88.381736000000004</v>
      </c>
      <c r="AA640">
        <v>87.268324000000007</v>
      </c>
      <c r="AB640">
        <v>0</v>
      </c>
    </row>
    <row r="641" spans="1:28" x14ac:dyDescent="0.25">
      <c r="A641" s="1" t="s">
        <v>795</v>
      </c>
      <c r="B641">
        <v>810</v>
      </c>
      <c r="C641" s="1" t="s">
        <v>4004</v>
      </c>
      <c r="D641">
        <v>5.0999999999999996</v>
      </c>
      <c r="E641">
        <v>0</v>
      </c>
      <c r="F641">
        <v>0</v>
      </c>
      <c r="G641">
        <v>855</v>
      </c>
      <c r="H641" s="1" t="s">
        <v>4074</v>
      </c>
      <c r="I641">
        <v>0.2</v>
      </c>
      <c r="J641">
        <v>15.61</v>
      </c>
      <c r="K641">
        <v>45</v>
      </c>
      <c r="L641">
        <v>420.4</v>
      </c>
      <c r="M641">
        <v>2</v>
      </c>
      <c r="N641">
        <v>2</v>
      </c>
      <c r="O641">
        <v>0</v>
      </c>
      <c r="P641">
        <v>19.22</v>
      </c>
      <c r="Q641">
        <v>0</v>
      </c>
      <c r="R641" s="1" t="s">
        <v>4950</v>
      </c>
      <c r="S641" s="1" t="s">
        <v>8156</v>
      </c>
      <c r="T641">
        <v>1.19</v>
      </c>
      <c r="U641" s="1"/>
      <c r="V641">
        <v>3563.1938089999999</v>
      </c>
      <c r="W641">
        <v>192916.671179</v>
      </c>
      <c r="X641">
        <v>20.836755</v>
      </c>
      <c r="Y641">
        <v>4.0182190000000002</v>
      </c>
      <c r="Z641">
        <v>83.132546000000005</v>
      </c>
      <c r="AA641">
        <v>82.926167000000007</v>
      </c>
      <c r="AB641">
        <v>0</v>
      </c>
    </row>
    <row r="642" spans="1:28" x14ac:dyDescent="0.25">
      <c r="A642" s="1" t="s">
        <v>796</v>
      </c>
      <c r="B642">
        <v>719</v>
      </c>
      <c r="C642" s="1" t="s">
        <v>4007</v>
      </c>
      <c r="D642">
        <v>5.0999999999999996</v>
      </c>
      <c r="E642">
        <v>0</v>
      </c>
      <c r="F642">
        <v>0.25</v>
      </c>
      <c r="G642">
        <v>856</v>
      </c>
      <c r="H642" s="1" t="s">
        <v>4170</v>
      </c>
      <c r="I642">
        <v>89.74</v>
      </c>
      <c r="J642">
        <v>7.57</v>
      </c>
      <c r="K642">
        <v>137</v>
      </c>
      <c r="L642">
        <v>569.77</v>
      </c>
      <c r="M642">
        <v>35</v>
      </c>
      <c r="N642">
        <v>1</v>
      </c>
      <c r="O642">
        <v>0</v>
      </c>
      <c r="P642">
        <v>76.599999999999994</v>
      </c>
      <c r="Q642">
        <v>0</v>
      </c>
      <c r="R642" s="1" t="s">
        <v>4951</v>
      </c>
      <c r="S642" s="1" t="s">
        <v>8156</v>
      </c>
      <c r="T642">
        <v>0.7</v>
      </c>
      <c r="U642" s="1"/>
      <c r="V642">
        <v>10846.456095</v>
      </c>
      <c r="W642">
        <v>308009.40006299998</v>
      </c>
      <c r="X642">
        <v>56.600853999999998</v>
      </c>
      <c r="Y642">
        <v>6.3710990000000001</v>
      </c>
      <c r="Z642">
        <v>133.534918</v>
      </c>
      <c r="AA642">
        <v>132.403707</v>
      </c>
      <c r="AB642">
        <v>0</v>
      </c>
    </row>
    <row r="643" spans="1:28" x14ac:dyDescent="0.25">
      <c r="A643" s="1" t="s">
        <v>798</v>
      </c>
      <c r="B643">
        <v>785</v>
      </c>
      <c r="C643" s="1" t="s">
        <v>4004</v>
      </c>
      <c r="D643">
        <v>5.0999999999999996</v>
      </c>
      <c r="E643">
        <v>0</v>
      </c>
      <c r="F643">
        <v>0.92</v>
      </c>
      <c r="G643">
        <v>859</v>
      </c>
      <c r="H643" s="1" t="s">
        <v>4073</v>
      </c>
      <c r="I643">
        <v>40.79</v>
      </c>
      <c r="J643">
        <v>11.12</v>
      </c>
      <c r="K643">
        <v>74</v>
      </c>
      <c r="L643">
        <v>475.89</v>
      </c>
      <c r="M643">
        <v>8</v>
      </c>
      <c r="N643">
        <v>2</v>
      </c>
      <c r="O643">
        <v>0</v>
      </c>
      <c r="P643">
        <v>34.61</v>
      </c>
      <c r="Q643">
        <v>0</v>
      </c>
      <c r="R643" s="1" t="s">
        <v>4953</v>
      </c>
      <c r="S643" s="1" t="s">
        <v>8156</v>
      </c>
      <c r="T643">
        <v>0.89</v>
      </c>
      <c r="U643" s="1"/>
      <c r="V643">
        <v>4525.6226790000001</v>
      </c>
      <c r="W643">
        <v>201456.18621099999</v>
      </c>
      <c r="X643">
        <v>25.35716</v>
      </c>
      <c r="Y643">
        <v>3.9139550000000001</v>
      </c>
      <c r="Z643">
        <v>85.490001000000007</v>
      </c>
      <c r="AA643">
        <v>86.597989999999996</v>
      </c>
      <c r="AB643">
        <v>0</v>
      </c>
    </row>
    <row r="644" spans="1:28" x14ac:dyDescent="0.25">
      <c r="A644" s="1" t="s">
        <v>799</v>
      </c>
      <c r="B644">
        <v>450</v>
      </c>
      <c r="C644" s="1" t="s">
        <v>4036</v>
      </c>
      <c r="D644">
        <v>5.0999999999999996</v>
      </c>
      <c r="E644">
        <v>0</v>
      </c>
      <c r="F644">
        <v>0</v>
      </c>
      <c r="G644">
        <v>860</v>
      </c>
      <c r="H644" s="1" t="s">
        <v>4120</v>
      </c>
      <c r="I644">
        <v>34.18</v>
      </c>
      <c r="J644">
        <v>11.47</v>
      </c>
      <c r="K644">
        <v>410</v>
      </c>
      <c r="L644">
        <v>2058.39</v>
      </c>
      <c r="M644">
        <v>143</v>
      </c>
      <c r="N644">
        <v>6</v>
      </c>
      <c r="O644">
        <v>0</v>
      </c>
      <c r="P644">
        <v>244.84</v>
      </c>
      <c r="Q644">
        <v>0</v>
      </c>
      <c r="R644" s="1" t="s">
        <v>4954</v>
      </c>
      <c r="S644" s="1" t="s">
        <v>8156</v>
      </c>
      <c r="T644">
        <v>0.9</v>
      </c>
      <c r="U644" s="1"/>
      <c r="V644">
        <v>35940.425544999998</v>
      </c>
      <c r="W644">
        <v>1108641.508621</v>
      </c>
      <c r="X644">
        <v>189.86215100000001</v>
      </c>
      <c r="Y644">
        <v>23.586978999999999</v>
      </c>
      <c r="Z644">
        <v>482.93836900000002</v>
      </c>
      <c r="AA644">
        <v>476.56721700000003</v>
      </c>
      <c r="AB644">
        <v>0</v>
      </c>
    </row>
    <row r="645" spans="1:28" x14ac:dyDescent="0.25">
      <c r="A645" s="1" t="s">
        <v>800</v>
      </c>
      <c r="B645">
        <v>773</v>
      </c>
      <c r="C645" s="1" t="s">
        <v>4004</v>
      </c>
      <c r="D645">
        <v>5.0999999999999996</v>
      </c>
      <c r="E645">
        <v>0</v>
      </c>
      <c r="F645">
        <v>0.2</v>
      </c>
      <c r="G645">
        <v>860</v>
      </c>
      <c r="H645" s="1" t="s">
        <v>4076</v>
      </c>
      <c r="I645">
        <v>1.4</v>
      </c>
      <c r="J645">
        <v>7.62</v>
      </c>
      <c r="K645">
        <v>87</v>
      </c>
      <c r="L645">
        <v>609.39</v>
      </c>
      <c r="M645">
        <v>0</v>
      </c>
      <c r="N645">
        <v>0</v>
      </c>
      <c r="O645">
        <v>0</v>
      </c>
      <c r="P645">
        <v>24.98</v>
      </c>
      <c r="Q645">
        <v>0</v>
      </c>
      <c r="R645" s="1" t="s">
        <v>4955</v>
      </c>
      <c r="S645" s="1" t="s">
        <v>8156</v>
      </c>
      <c r="T645">
        <v>0.65</v>
      </c>
      <c r="U645" s="1"/>
      <c r="V645">
        <v>4873.2818219999999</v>
      </c>
      <c r="W645">
        <v>221088.55369999999</v>
      </c>
      <c r="X645">
        <v>27.388180999999999</v>
      </c>
      <c r="Y645">
        <v>4.2214999999999998</v>
      </c>
      <c r="Z645">
        <v>93.576875000000001</v>
      </c>
      <c r="AA645">
        <v>95.037171000000001</v>
      </c>
      <c r="AB645">
        <v>0</v>
      </c>
    </row>
    <row r="646" spans="1:28" x14ac:dyDescent="0.25">
      <c r="A646" s="1" t="s">
        <v>801</v>
      </c>
      <c r="B646">
        <v>697</v>
      </c>
      <c r="C646" s="1" t="s">
        <v>4016</v>
      </c>
      <c r="D646">
        <v>5.0999999999999996</v>
      </c>
      <c r="E646">
        <v>0</v>
      </c>
      <c r="F646">
        <v>0.37</v>
      </c>
      <c r="G646">
        <v>861</v>
      </c>
      <c r="H646" s="1" t="s">
        <v>4089</v>
      </c>
      <c r="I646">
        <v>182.21</v>
      </c>
      <c r="J646">
        <v>10.6</v>
      </c>
      <c r="K646">
        <v>164</v>
      </c>
      <c r="L646">
        <v>905.52</v>
      </c>
      <c r="M646">
        <v>64</v>
      </c>
      <c r="N646">
        <v>3</v>
      </c>
      <c r="O646">
        <v>0</v>
      </c>
      <c r="P646">
        <v>84.67</v>
      </c>
      <c r="Q646">
        <v>0</v>
      </c>
      <c r="R646" s="1" t="s">
        <v>4956</v>
      </c>
      <c r="S646" s="1" t="s">
        <v>8156</v>
      </c>
      <c r="T646">
        <v>0.83</v>
      </c>
      <c r="U646" s="1"/>
      <c r="V646">
        <v>12803.228327999999</v>
      </c>
      <c r="W646">
        <v>387359.15872499999</v>
      </c>
      <c r="X646">
        <v>67.425044999999997</v>
      </c>
      <c r="Y646">
        <v>8.1082339999999995</v>
      </c>
      <c r="Z646">
        <v>167.755629</v>
      </c>
      <c r="AA646">
        <v>166.512933</v>
      </c>
      <c r="AB646">
        <v>0</v>
      </c>
    </row>
    <row r="647" spans="1:28" x14ac:dyDescent="0.25">
      <c r="A647" s="1" t="s">
        <v>802</v>
      </c>
      <c r="B647">
        <v>495</v>
      </c>
      <c r="C647" s="1" t="s">
        <v>4030</v>
      </c>
      <c r="D647">
        <v>5.0999999999999996</v>
      </c>
      <c r="E647">
        <v>0</v>
      </c>
      <c r="F647">
        <v>2.14</v>
      </c>
      <c r="G647">
        <v>864</v>
      </c>
      <c r="H647" s="1" t="s">
        <v>4155</v>
      </c>
      <c r="I647">
        <v>81.98</v>
      </c>
      <c r="J647">
        <v>10.8</v>
      </c>
      <c r="K647">
        <v>369</v>
      </c>
      <c r="L647">
        <v>2816.2</v>
      </c>
      <c r="M647">
        <v>92</v>
      </c>
      <c r="N647">
        <v>5</v>
      </c>
      <c r="O647">
        <v>0</v>
      </c>
      <c r="P647">
        <v>145.44999999999999</v>
      </c>
      <c r="Q647">
        <v>0</v>
      </c>
      <c r="R647" s="1" t="s">
        <v>4957</v>
      </c>
      <c r="S647" s="1" t="s">
        <v>8156</v>
      </c>
      <c r="T647">
        <v>0.91</v>
      </c>
      <c r="U647" s="1"/>
      <c r="V647">
        <v>23667.054671000002</v>
      </c>
      <c r="W647">
        <v>940977.67521500005</v>
      </c>
      <c r="X647">
        <v>129.895465</v>
      </c>
      <c r="Y647">
        <v>18.153877999999999</v>
      </c>
      <c r="Z647">
        <v>395.57060999999999</v>
      </c>
      <c r="AA647">
        <v>404.49148400000001</v>
      </c>
      <c r="AB647">
        <v>0</v>
      </c>
    </row>
    <row r="648" spans="1:28" x14ac:dyDescent="0.25">
      <c r="A648" s="1" t="s">
        <v>803</v>
      </c>
      <c r="B648">
        <v>595</v>
      </c>
      <c r="C648" s="1" t="s">
        <v>4013</v>
      </c>
      <c r="D648">
        <v>5.0999999999999996</v>
      </c>
      <c r="E648">
        <v>0</v>
      </c>
      <c r="F648">
        <v>0.18</v>
      </c>
      <c r="G648">
        <v>867</v>
      </c>
      <c r="H648" s="1" t="s">
        <v>4086</v>
      </c>
      <c r="I648">
        <v>0.2</v>
      </c>
      <c r="J648">
        <v>3.58</v>
      </c>
      <c r="K648">
        <v>272</v>
      </c>
      <c r="L648">
        <v>1241.6600000000001</v>
      </c>
      <c r="M648">
        <v>118</v>
      </c>
      <c r="N648">
        <v>3</v>
      </c>
      <c r="O648">
        <v>0</v>
      </c>
      <c r="P648">
        <v>179.88</v>
      </c>
      <c r="Q648">
        <v>0</v>
      </c>
      <c r="R648" s="1" t="s">
        <v>4958</v>
      </c>
      <c r="S648" s="1" t="s">
        <v>8156</v>
      </c>
      <c r="T648">
        <v>0.98</v>
      </c>
      <c r="U648" s="1"/>
      <c r="V648">
        <v>25694.963366</v>
      </c>
      <c r="W648">
        <v>731806.78555599996</v>
      </c>
      <c r="X648">
        <v>134.33240499999999</v>
      </c>
      <c r="Y648">
        <v>16.006809000000001</v>
      </c>
      <c r="Z648">
        <v>321.14649600000001</v>
      </c>
      <c r="AA648">
        <v>314.57987400000002</v>
      </c>
      <c r="AB648">
        <v>0</v>
      </c>
    </row>
    <row r="649" spans="1:28" x14ac:dyDescent="0.25">
      <c r="A649" s="1" t="s">
        <v>804</v>
      </c>
      <c r="B649">
        <v>655</v>
      </c>
      <c r="C649" s="1" t="s">
        <v>4024</v>
      </c>
      <c r="D649">
        <v>5.0999999999999996</v>
      </c>
      <c r="E649">
        <v>0</v>
      </c>
      <c r="F649">
        <v>0.7</v>
      </c>
      <c r="G649">
        <v>867</v>
      </c>
      <c r="H649" s="1" t="s">
        <v>4112</v>
      </c>
      <c r="I649">
        <v>110.84</v>
      </c>
      <c r="J649">
        <v>11.1</v>
      </c>
      <c r="K649">
        <v>212</v>
      </c>
      <c r="L649">
        <v>1746.22</v>
      </c>
      <c r="M649">
        <v>34</v>
      </c>
      <c r="N649">
        <v>3</v>
      </c>
      <c r="O649">
        <v>0</v>
      </c>
      <c r="P649">
        <v>77.92</v>
      </c>
      <c r="Q649">
        <v>0</v>
      </c>
      <c r="R649" s="1" t="s">
        <v>4959</v>
      </c>
      <c r="S649" s="1" t="s">
        <v>8156</v>
      </c>
      <c r="T649">
        <v>0.91</v>
      </c>
      <c r="U649" s="1"/>
      <c r="V649">
        <v>14066.016253</v>
      </c>
      <c r="W649">
        <v>636459.28494499996</v>
      </c>
      <c r="X649">
        <v>79.156773999999999</v>
      </c>
      <c r="Y649">
        <v>12.714327000000001</v>
      </c>
      <c r="Z649">
        <v>270.56064099999998</v>
      </c>
      <c r="AA649">
        <v>273.58794899999998</v>
      </c>
      <c r="AB649">
        <v>0</v>
      </c>
    </row>
    <row r="650" spans="1:28" x14ac:dyDescent="0.25">
      <c r="A650" s="1" t="s">
        <v>805</v>
      </c>
      <c r="B650">
        <v>575</v>
      </c>
      <c r="C650" s="1" t="s">
        <v>4019</v>
      </c>
      <c r="D650">
        <v>5.0999999999999996</v>
      </c>
      <c r="E650">
        <v>0</v>
      </c>
      <c r="F650">
        <v>0</v>
      </c>
      <c r="G650">
        <v>869</v>
      </c>
      <c r="H650" s="1" t="s">
        <v>4093</v>
      </c>
      <c r="I650">
        <v>2.0699999999999998</v>
      </c>
      <c r="J650">
        <v>7.32</v>
      </c>
      <c r="K650">
        <v>294</v>
      </c>
      <c r="L650">
        <v>1335.45</v>
      </c>
      <c r="M650">
        <v>87</v>
      </c>
      <c r="N650">
        <v>4</v>
      </c>
      <c r="O650">
        <v>0</v>
      </c>
      <c r="P650">
        <v>140.34</v>
      </c>
      <c r="Q650">
        <v>0</v>
      </c>
      <c r="R650" s="1" t="s">
        <v>4960</v>
      </c>
      <c r="S650" s="1" t="s">
        <v>8156</v>
      </c>
      <c r="T650">
        <v>0.62</v>
      </c>
      <c r="U650" s="1"/>
      <c r="V650">
        <v>22987.629066000001</v>
      </c>
      <c r="W650">
        <v>669653.18584699999</v>
      </c>
      <c r="X650">
        <v>120.35688399999999</v>
      </c>
      <c r="Y650">
        <v>13.772195999999999</v>
      </c>
      <c r="Z650">
        <v>289.73825399999998</v>
      </c>
      <c r="AA650">
        <v>287.862798</v>
      </c>
      <c r="AB650">
        <v>0</v>
      </c>
    </row>
    <row r="651" spans="1:28" x14ac:dyDescent="0.25">
      <c r="A651" s="1" t="s">
        <v>806</v>
      </c>
      <c r="B651">
        <v>712</v>
      </c>
      <c r="C651" s="1" t="s">
        <v>4020</v>
      </c>
      <c r="D651">
        <v>5.0999999999999996</v>
      </c>
      <c r="E651">
        <v>0</v>
      </c>
      <c r="F651">
        <v>0.66</v>
      </c>
      <c r="G651">
        <v>869</v>
      </c>
      <c r="H651" s="1" t="s">
        <v>4094</v>
      </c>
      <c r="I651">
        <v>120.04</v>
      </c>
      <c r="J651">
        <v>13.25</v>
      </c>
      <c r="K651">
        <v>157</v>
      </c>
      <c r="L651">
        <v>743.49</v>
      </c>
      <c r="M651">
        <v>67</v>
      </c>
      <c r="N651">
        <v>4</v>
      </c>
      <c r="O651">
        <v>0</v>
      </c>
      <c r="P651">
        <v>104.43</v>
      </c>
      <c r="Q651">
        <v>0</v>
      </c>
      <c r="R651" s="1" t="s">
        <v>4961</v>
      </c>
      <c r="S651" s="1" t="s">
        <v>8156</v>
      </c>
      <c r="T651">
        <v>1.03</v>
      </c>
      <c r="U651" s="1"/>
      <c r="V651">
        <v>14890.731589999999</v>
      </c>
      <c r="W651">
        <v>443884.89317300002</v>
      </c>
      <c r="X651">
        <v>78.320976999999999</v>
      </c>
      <c r="Y651">
        <v>9.6223030000000005</v>
      </c>
      <c r="Z651">
        <v>194.26081500000001</v>
      </c>
      <c r="AA651">
        <v>190.81117599999999</v>
      </c>
      <c r="AB651">
        <v>0</v>
      </c>
    </row>
    <row r="652" spans="1:28" x14ac:dyDescent="0.25">
      <c r="A652" s="1" t="s">
        <v>807</v>
      </c>
      <c r="B652">
        <v>557</v>
      </c>
      <c r="C652" s="1" t="s">
        <v>4032</v>
      </c>
      <c r="D652">
        <v>5.0999999999999996</v>
      </c>
      <c r="E652">
        <v>0</v>
      </c>
      <c r="F652">
        <v>0.55000000000000004</v>
      </c>
      <c r="G652">
        <v>870</v>
      </c>
      <c r="H652" s="1" t="s">
        <v>4093</v>
      </c>
      <c r="I652">
        <v>2.0699999999999998</v>
      </c>
      <c r="J652">
        <v>10</v>
      </c>
      <c r="K652">
        <v>313</v>
      </c>
      <c r="L652">
        <v>1444.44</v>
      </c>
      <c r="M652">
        <v>149</v>
      </c>
      <c r="N652">
        <v>5</v>
      </c>
      <c r="O652">
        <v>0</v>
      </c>
      <c r="P652">
        <v>209.92</v>
      </c>
      <c r="Q652">
        <v>0</v>
      </c>
      <c r="R652" s="1" t="s">
        <v>4962</v>
      </c>
      <c r="S652" s="1" t="s">
        <v>8156</v>
      </c>
      <c r="T652">
        <v>1.01</v>
      </c>
      <c r="U652" s="1"/>
      <c r="V652">
        <v>30383.832933000002</v>
      </c>
      <c r="W652">
        <v>846545.14440600004</v>
      </c>
      <c r="X652">
        <v>158.36547899999999</v>
      </c>
      <c r="Y652">
        <v>18.438279000000001</v>
      </c>
      <c r="Z652">
        <v>370.36340799999999</v>
      </c>
      <c r="AA652">
        <v>363.90290099999999</v>
      </c>
      <c r="AB652">
        <v>0</v>
      </c>
    </row>
    <row r="653" spans="1:28" x14ac:dyDescent="0.25">
      <c r="A653" s="1" t="s">
        <v>809</v>
      </c>
      <c r="B653">
        <v>493</v>
      </c>
      <c r="C653" s="1" t="s">
        <v>4016</v>
      </c>
      <c r="D653">
        <v>5.0999999999999996</v>
      </c>
      <c r="E653">
        <v>0</v>
      </c>
      <c r="F653">
        <v>0.15</v>
      </c>
      <c r="G653">
        <v>872</v>
      </c>
      <c r="H653" s="1" t="s">
        <v>4116</v>
      </c>
      <c r="I653">
        <v>87.33</v>
      </c>
      <c r="J653">
        <v>11.71</v>
      </c>
      <c r="K653">
        <v>379</v>
      </c>
      <c r="L653">
        <v>2369.54</v>
      </c>
      <c r="M653">
        <v>58</v>
      </c>
      <c r="N653">
        <v>6</v>
      </c>
      <c r="O653">
        <v>0</v>
      </c>
      <c r="P653">
        <v>200.89</v>
      </c>
      <c r="Q653">
        <v>0</v>
      </c>
      <c r="R653" s="1" t="s">
        <v>4964</v>
      </c>
      <c r="S653" s="1" t="s">
        <v>8156</v>
      </c>
      <c r="T653">
        <v>0.96</v>
      </c>
      <c r="U653" s="1"/>
      <c r="V653">
        <v>25188.481086</v>
      </c>
      <c r="W653">
        <v>977392.09827199997</v>
      </c>
      <c r="X653">
        <v>137.73345399999999</v>
      </c>
      <c r="Y653">
        <v>19.356083999999999</v>
      </c>
      <c r="Z653">
        <v>415.69641999999999</v>
      </c>
      <c r="AA653">
        <v>420.14428600000002</v>
      </c>
      <c r="AB653">
        <v>0</v>
      </c>
    </row>
    <row r="654" spans="1:28" x14ac:dyDescent="0.25">
      <c r="A654" s="1" t="s">
        <v>810</v>
      </c>
      <c r="B654">
        <v>545</v>
      </c>
      <c r="C654" s="1" t="s">
        <v>4031</v>
      </c>
      <c r="D654">
        <v>5.0999999999999996</v>
      </c>
      <c r="E654">
        <v>0</v>
      </c>
      <c r="F654">
        <v>0.27</v>
      </c>
      <c r="G654">
        <v>872</v>
      </c>
      <c r="H654" s="1" t="s">
        <v>4140</v>
      </c>
      <c r="I654">
        <v>93.18</v>
      </c>
      <c r="J654">
        <v>13.46</v>
      </c>
      <c r="K654">
        <v>327</v>
      </c>
      <c r="L654">
        <v>1375.09</v>
      </c>
      <c r="M654">
        <v>107</v>
      </c>
      <c r="N654">
        <v>6</v>
      </c>
      <c r="O654">
        <v>0</v>
      </c>
      <c r="P654">
        <v>255.75</v>
      </c>
      <c r="Q654">
        <v>0</v>
      </c>
      <c r="R654" s="1" t="s">
        <v>4965</v>
      </c>
      <c r="S654" s="1" t="s">
        <v>8156</v>
      </c>
      <c r="T654">
        <v>1.68</v>
      </c>
      <c r="U654" s="1"/>
      <c r="V654">
        <v>28686.782005000001</v>
      </c>
      <c r="W654">
        <v>882541.91953900002</v>
      </c>
      <c r="X654">
        <v>151.58527100000001</v>
      </c>
      <c r="Y654">
        <v>19.274446999999999</v>
      </c>
      <c r="Z654">
        <v>387.42005799999998</v>
      </c>
      <c r="AA654">
        <v>379.37403599999999</v>
      </c>
      <c r="AB654">
        <v>0</v>
      </c>
    </row>
    <row r="655" spans="1:28" x14ac:dyDescent="0.25">
      <c r="A655" s="1" t="s">
        <v>812</v>
      </c>
      <c r="B655">
        <v>493</v>
      </c>
      <c r="C655" s="1" t="s">
        <v>4052</v>
      </c>
      <c r="D655">
        <v>5.0999999999999996</v>
      </c>
      <c r="E655">
        <v>0</v>
      </c>
      <c r="F655">
        <v>0.14000000000000001</v>
      </c>
      <c r="G655">
        <v>873</v>
      </c>
      <c r="H655" s="1" t="s">
        <v>4076</v>
      </c>
      <c r="I655">
        <v>1.4</v>
      </c>
      <c r="J655">
        <v>11.68</v>
      </c>
      <c r="K655">
        <v>380</v>
      </c>
      <c r="L655">
        <v>2652.43</v>
      </c>
      <c r="M655">
        <v>76</v>
      </c>
      <c r="N655">
        <v>7</v>
      </c>
      <c r="O655">
        <v>0</v>
      </c>
      <c r="P655">
        <v>167.76</v>
      </c>
      <c r="Q655">
        <v>0</v>
      </c>
      <c r="R655" s="1" t="s">
        <v>4967</v>
      </c>
      <c r="S655" s="1" t="s">
        <v>8156</v>
      </c>
      <c r="T655">
        <v>0.88</v>
      </c>
      <c r="U655" s="1"/>
      <c r="V655">
        <v>24062.216186000001</v>
      </c>
      <c r="W655">
        <v>1002410.3091280001</v>
      </c>
      <c r="X655">
        <v>133.269002</v>
      </c>
      <c r="Y655">
        <v>19.958932999999998</v>
      </c>
      <c r="Z655">
        <v>427.07071999999999</v>
      </c>
      <c r="AA655">
        <v>430.896995</v>
      </c>
      <c r="AB655">
        <v>0</v>
      </c>
    </row>
    <row r="656" spans="1:28" x14ac:dyDescent="0.25">
      <c r="A656" s="1" t="s">
        <v>813</v>
      </c>
      <c r="B656">
        <v>595</v>
      </c>
      <c r="C656" s="1" t="s">
        <v>4005</v>
      </c>
      <c r="D656">
        <v>5.0999999999999996</v>
      </c>
      <c r="E656">
        <v>0</v>
      </c>
      <c r="F656">
        <v>0.18</v>
      </c>
      <c r="G656">
        <v>873</v>
      </c>
      <c r="H656" s="1" t="s">
        <v>4075</v>
      </c>
      <c r="I656">
        <v>89.74</v>
      </c>
      <c r="J656">
        <v>3.67</v>
      </c>
      <c r="K656">
        <v>278</v>
      </c>
      <c r="L656">
        <v>698.35</v>
      </c>
      <c r="M656">
        <v>20</v>
      </c>
      <c r="N656">
        <v>2</v>
      </c>
      <c r="O656">
        <v>0</v>
      </c>
      <c r="P656">
        <v>87.69</v>
      </c>
      <c r="Q656">
        <v>0</v>
      </c>
      <c r="R656" s="1" t="s">
        <v>4968</v>
      </c>
      <c r="S656" s="1" t="s">
        <v>8156</v>
      </c>
      <c r="T656">
        <v>0.27</v>
      </c>
      <c r="U656" s="1"/>
      <c r="V656">
        <v>18111.880772</v>
      </c>
      <c r="W656">
        <v>414316.665347</v>
      </c>
      <c r="X656">
        <v>92.011798999999996</v>
      </c>
      <c r="Y656">
        <v>8.3788800000000005</v>
      </c>
      <c r="Z656">
        <v>179.48314400000001</v>
      </c>
      <c r="AA656">
        <v>178.10510199999999</v>
      </c>
      <c r="AB656">
        <v>0</v>
      </c>
    </row>
    <row r="657" spans="1:28" x14ac:dyDescent="0.25">
      <c r="A657" s="1" t="s">
        <v>814</v>
      </c>
      <c r="B657">
        <v>763</v>
      </c>
      <c r="C657" s="1" t="s">
        <v>4016</v>
      </c>
      <c r="D657">
        <v>5.0999999999999996</v>
      </c>
      <c r="E657">
        <v>0</v>
      </c>
      <c r="F657">
        <v>0.02</v>
      </c>
      <c r="G657">
        <v>873</v>
      </c>
      <c r="H657" s="1" t="s">
        <v>4089</v>
      </c>
      <c r="I657">
        <v>182.21</v>
      </c>
      <c r="J657">
        <v>14.44</v>
      </c>
      <c r="K657">
        <v>110</v>
      </c>
      <c r="L657">
        <v>905.52</v>
      </c>
      <c r="M657">
        <v>14</v>
      </c>
      <c r="N657">
        <v>1</v>
      </c>
      <c r="O657">
        <v>0</v>
      </c>
      <c r="P657">
        <v>50.19</v>
      </c>
      <c r="Q657">
        <v>0</v>
      </c>
      <c r="R657" s="1" t="s">
        <v>4969</v>
      </c>
      <c r="S657" s="1" t="s">
        <v>8156</v>
      </c>
      <c r="T657">
        <v>1.0900000000000001</v>
      </c>
      <c r="U657" s="1"/>
      <c r="V657">
        <v>6797.1616160000003</v>
      </c>
      <c r="W657">
        <v>336692.11729099997</v>
      </c>
      <c r="X657">
        <v>38.915582000000001</v>
      </c>
      <c r="Y657">
        <v>6.4870799999999997</v>
      </c>
      <c r="Z657">
        <v>141.34311600000001</v>
      </c>
      <c r="AA657">
        <v>144.73007999999999</v>
      </c>
      <c r="AB657">
        <v>0</v>
      </c>
    </row>
    <row r="658" spans="1:28" x14ac:dyDescent="0.25">
      <c r="A658" s="1" t="s">
        <v>815</v>
      </c>
      <c r="B658">
        <v>714</v>
      </c>
      <c r="C658" s="1" t="s">
        <v>4005</v>
      </c>
      <c r="D658">
        <v>5.0999999999999996</v>
      </c>
      <c r="E658">
        <v>0</v>
      </c>
      <c r="F658">
        <v>0.22</v>
      </c>
      <c r="G658">
        <v>874</v>
      </c>
      <c r="H658" s="1" t="s">
        <v>4170</v>
      </c>
      <c r="I658">
        <v>89.74</v>
      </c>
      <c r="J658">
        <v>10.48</v>
      </c>
      <c r="K658">
        <v>160</v>
      </c>
      <c r="L658">
        <v>698.34</v>
      </c>
      <c r="M658">
        <v>71</v>
      </c>
      <c r="N658">
        <v>3</v>
      </c>
      <c r="O658">
        <v>0</v>
      </c>
      <c r="P658">
        <v>96.08</v>
      </c>
      <c r="Q658">
        <v>0</v>
      </c>
      <c r="R658" s="1" t="s">
        <v>4970</v>
      </c>
      <c r="S658" s="1" t="s">
        <v>8156</v>
      </c>
      <c r="T658">
        <v>0.81</v>
      </c>
      <c r="U658" s="1"/>
      <c r="V658">
        <v>13819.595439000001</v>
      </c>
      <c r="W658">
        <v>399886.692927</v>
      </c>
      <c r="X658">
        <v>72.374483999999995</v>
      </c>
      <c r="Y658">
        <v>8.6198139999999999</v>
      </c>
      <c r="Z658">
        <v>175.01719700000001</v>
      </c>
      <c r="AA658">
        <v>171.89821800000001</v>
      </c>
      <c r="AB658">
        <v>0</v>
      </c>
    </row>
    <row r="659" spans="1:28" x14ac:dyDescent="0.25">
      <c r="A659" s="1" t="s">
        <v>817</v>
      </c>
      <c r="B659">
        <v>668</v>
      </c>
      <c r="C659" s="1" t="s">
        <v>4032</v>
      </c>
      <c r="D659">
        <v>5.0999999999999996</v>
      </c>
      <c r="E659">
        <v>0</v>
      </c>
      <c r="F659">
        <v>0.26</v>
      </c>
      <c r="G659">
        <v>875</v>
      </c>
      <c r="H659" s="1" t="s">
        <v>4093</v>
      </c>
      <c r="I659">
        <v>2.0699999999999998</v>
      </c>
      <c r="J659">
        <v>11.58</v>
      </c>
      <c r="K659">
        <v>207</v>
      </c>
      <c r="L659">
        <v>1444.44</v>
      </c>
      <c r="M659">
        <v>68</v>
      </c>
      <c r="N659">
        <v>1</v>
      </c>
      <c r="O659">
        <v>0</v>
      </c>
      <c r="P659">
        <v>94.14</v>
      </c>
      <c r="Q659">
        <v>0</v>
      </c>
      <c r="R659" s="1" t="s">
        <v>4972</v>
      </c>
      <c r="S659" s="1" t="s">
        <v>8156</v>
      </c>
      <c r="T659">
        <v>0.93</v>
      </c>
      <c r="U659" s="1"/>
      <c r="V659">
        <v>16070.850501999999</v>
      </c>
      <c r="W659">
        <v>556687.728</v>
      </c>
      <c r="X659">
        <v>86.311712</v>
      </c>
      <c r="Y659">
        <v>11.300751</v>
      </c>
      <c r="Z659">
        <v>237.81578999999999</v>
      </c>
      <c r="AA659">
        <v>239.30035100000001</v>
      </c>
      <c r="AB659">
        <v>0</v>
      </c>
    </row>
    <row r="660" spans="1:28" x14ac:dyDescent="0.25">
      <c r="A660" s="1" t="s">
        <v>819</v>
      </c>
      <c r="B660">
        <v>637</v>
      </c>
      <c r="C660" s="1" t="s">
        <v>4017</v>
      </c>
      <c r="D660">
        <v>5.0999999999999996</v>
      </c>
      <c r="E660">
        <v>0</v>
      </c>
      <c r="F660">
        <v>0.09</v>
      </c>
      <c r="G660">
        <v>879</v>
      </c>
      <c r="H660" s="1" t="s">
        <v>4091</v>
      </c>
      <c r="I660">
        <v>93.18</v>
      </c>
      <c r="J660">
        <v>7.8</v>
      </c>
      <c r="K660">
        <v>242</v>
      </c>
      <c r="L660">
        <v>1018.45</v>
      </c>
      <c r="M660">
        <v>52</v>
      </c>
      <c r="N660">
        <v>4</v>
      </c>
      <c r="O660">
        <v>0</v>
      </c>
      <c r="P660">
        <v>173.45</v>
      </c>
      <c r="Q660">
        <v>0</v>
      </c>
      <c r="R660" s="1" t="s">
        <v>4974</v>
      </c>
      <c r="S660" s="1" t="s">
        <v>8156</v>
      </c>
      <c r="T660">
        <v>1.05</v>
      </c>
      <c r="U660" s="1"/>
      <c r="V660">
        <v>18139.751340999999</v>
      </c>
      <c r="W660">
        <v>574593.49635300005</v>
      </c>
      <c r="X660">
        <v>96.177024000000003</v>
      </c>
      <c r="Y660">
        <v>12.171654999999999</v>
      </c>
      <c r="Z660">
        <v>250.61499499999999</v>
      </c>
      <c r="AA660">
        <v>246.99776499999999</v>
      </c>
      <c r="AB660">
        <v>0</v>
      </c>
    </row>
    <row r="661" spans="1:28" x14ac:dyDescent="0.25">
      <c r="A661" s="1" t="s">
        <v>820</v>
      </c>
      <c r="B661">
        <v>783</v>
      </c>
      <c r="C661" s="1" t="s">
        <v>4020</v>
      </c>
      <c r="D661">
        <v>5.0999999999999996</v>
      </c>
      <c r="E661">
        <v>0</v>
      </c>
      <c r="F661">
        <v>0.53</v>
      </c>
      <c r="G661">
        <v>879</v>
      </c>
      <c r="H661" s="1" t="s">
        <v>4094</v>
      </c>
      <c r="I661">
        <v>120.04</v>
      </c>
      <c r="J661">
        <v>11.74</v>
      </c>
      <c r="K661">
        <v>96</v>
      </c>
      <c r="L661">
        <v>743.49</v>
      </c>
      <c r="M661">
        <v>21</v>
      </c>
      <c r="N661">
        <v>1</v>
      </c>
      <c r="O661">
        <v>0</v>
      </c>
      <c r="P661">
        <v>57.14</v>
      </c>
      <c r="Q661">
        <v>0</v>
      </c>
      <c r="R661" s="1" t="s">
        <v>4975</v>
      </c>
      <c r="S661" s="1" t="s">
        <v>8156</v>
      </c>
      <c r="T661">
        <v>1.54</v>
      </c>
      <c r="U661" s="1"/>
      <c r="V661">
        <v>7190.1985180000001</v>
      </c>
      <c r="W661">
        <v>317494.30477500003</v>
      </c>
      <c r="X661">
        <v>40.286025000000002</v>
      </c>
      <c r="Y661">
        <v>6.5554589999999999</v>
      </c>
      <c r="Z661">
        <v>135.77674999999999</v>
      </c>
      <c r="AA661">
        <v>136.47775799999999</v>
      </c>
      <c r="AB661">
        <v>0</v>
      </c>
    </row>
    <row r="662" spans="1:28" x14ac:dyDescent="0.25">
      <c r="A662" s="1" t="s">
        <v>823</v>
      </c>
      <c r="B662">
        <v>664</v>
      </c>
      <c r="C662" s="1" t="s">
        <v>4016</v>
      </c>
      <c r="D662">
        <v>5.0999999999999996</v>
      </c>
      <c r="E662">
        <v>0</v>
      </c>
      <c r="F662">
        <v>0.54</v>
      </c>
      <c r="G662">
        <v>881</v>
      </c>
      <c r="H662" s="1" t="s">
        <v>4092</v>
      </c>
      <c r="I662">
        <v>182.21</v>
      </c>
      <c r="J662">
        <v>7.74</v>
      </c>
      <c r="K662">
        <v>217</v>
      </c>
      <c r="L662">
        <v>905.52</v>
      </c>
      <c r="M662">
        <v>76</v>
      </c>
      <c r="N662">
        <v>1</v>
      </c>
      <c r="O662">
        <v>0</v>
      </c>
      <c r="P662">
        <v>100.46</v>
      </c>
      <c r="Q662">
        <v>0</v>
      </c>
      <c r="R662" s="1" t="s">
        <v>4978</v>
      </c>
      <c r="S662" s="1" t="s">
        <v>8156</v>
      </c>
      <c r="T662">
        <v>0.56000000000000005</v>
      </c>
      <c r="U662" s="1"/>
      <c r="V662">
        <v>17973.249770999999</v>
      </c>
      <c r="W662">
        <v>456152.27300500002</v>
      </c>
      <c r="X662">
        <v>92.435193999999996</v>
      </c>
      <c r="Y662">
        <v>9.2931709999999992</v>
      </c>
      <c r="Z662">
        <v>196.852138</v>
      </c>
      <c r="AA662">
        <v>196.087594</v>
      </c>
      <c r="AB662">
        <v>0</v>
      </c>
    </row>
    <row r="663" spans="1:28" x14ac:dyDescent="0.25">
      <c r="A663" s="1" t="s">
        <v>825</v>
      </c>
      <c r="B663">
        <v>690</v>
      </c>
      <c r="C663" s="1" t="s">
        <v>4018</v>
      </c>
      <c r="D663">
        <v>5.0999999999999996</v>
      </c>
      <c r="E663">
        <v>0</v>
      </c>
      <c r="F663">
        <v>0</v>
      </c>
      <c r="G663">
        <v>882</v>
      </c>
      <c r="H663" s="1" t="s">
        <v>4089</v>
      </c>
      <c r="I663">
        <v>182.21</v>
      </c>
      <c r="J663">
        <v>8.5299999999999994</v>
      </c>
      <c r="K663">
        <v>192</v>
      </c>
      <c r="L663">
        <v>1351.38</v>
      </c>
      <c r="M663">
        <v>16</v>
      </c>
      <c r="N663">
        <v>1</v>
      </c>
      <c r="O663">
        <v>0</v>
      </c>
      <c r="P663">
        <v>50.9</v>
      </c>
      <c r="Q663">
        <v>0</v>
      </c>
      <c r="R663" s="1" t="s">
        <v>4980</v>
      </c>
      <c r="S663" s="1" t="s">
        <v>8156</v>
      </c>
      <c r="T663">
        <v>0.67</v>
      </c>
      <c r="U663" s="1"/>
      <c r="V663">
        <v>9839.6022400000002</v>
      </c>
      <c r="W663">
        <v>441576.71532299998</v>
      </c>
      <c r="X663">
        <v>55.114564999999999</v>
      </c>
      <c r="Y663">
        <v>8.0649920000000002</v>
      </c>
      <c r="Z663">
        <v>184.356572</v>
      </c>
      <c r="AA663">
        <v>189.81692699999999</v>
      </c>
      <c r="AB663">
        <v>0</v>
      </c>
    </row>
    <row r="664" spans="1:28" x14ac:dyDescent="0.25">
      <c r="A664" s="1" t="s">
        <v>827</v>
      </c>
      <c r="B664">
        <v>562</v>
      </c>
      <c r="C664" s="1" t="s">
        <v>4037</v>
      </c>
      <c r="D664">
        <v>5.0999999999999996</v>
      </c>
      <c r="E664">
        <v>0</v>
      </c>
      <c r="F664">
        <v>0.38</v>
      </c>
      <c r="G664">
        <v>883</v>
      </c>
      <c r="H664" s="1" t="s">
        <v>4096</v>
      </c>
      <c r="I664">
        <v>121.36</v>
      </c>
      <c r="J664">
        <v>13.27</v>
      </c>
      <c r="K664">
        <v>321</v>
      </c>
      <c r="L664">
        <v>1417.38</v>
      </c>
      <c r="M664">
        <v>136</v>
      </c>
      <c r="N664">
        <v>5</v>
      </c>
      <c r="O664">
        <v>0</v>
      </c>
      <c r="P664">
        <v>220.92</v>
      </c>
      <c r="Q664">
        <v>0</v>
      </c>
      <c r="R664" s="1" t="s">
        <v>4982</v>
      </c>
      <c r="S664" s="1" t="s">
        <v>8156</v>
      </c>
      <c r="T664">
        <v>1.04</v>
      </c>
      <c r="U664" s="1"/>
      <c r="V664">
        <v>30530.509948999999</v>
      </c>
      <c r="W664">
        <v>850360.01743400004</v>
      </c>
      <c r="X664">
        <v>159.077462</v>
      </c>
      <c r="Y664">
        <v>18.306923000000001</v>
      </c>
      <c r="Z664">
        <v>371.50574599999999</v>
      </c>
      <c r="AA664">
        <v>365.54304200000001</v>
      </c>
      <c r="AB664">
        <v>0</v>
      </c>
    </row>
    <row r="665" spans="1:28" x14ac:dyDescent="0.25">
      <c r="A665" s="1" t="s">
        <v>828</v>
      </c>
      <c r="B665">
        <v>476</v>
      </c>
      <c r="C665" s="1" t="s">
        <v>4048</v>
      </c>
      <c r="D665">
        <v>5.0999999999999996</v>
      </c>
      <c r="E665">
        <v>0</v>
      </c>
      <c r="F665">
        <v>0.14000000000000001</v>
      </c>
      <c r="G665">
        <v>884</v>
      </c>
      <c r="H665" s="1" t="s">
        <v>4096</v>
      </c>
      <c r="I665">
        <v>121.36</v>
      </c>
      <c r="J665">
        <v>8.83</v>
      </c>
      <c r="K665">
        <v>408</v>
      </c>
      <c r="L665">
        <v>2442.1999999999998</v>
      </c>
      <c r="M665">
        <v>83</v>
      </c>
      <c r="N665">
        <v>6</v>
      </c>
      <c r="O665">
        <v>0</v>
      </c>
      <c r="P665">
        <v>184.11</v>
      </c>
      <c r="Q665">
        <v>0</v>
      </c>
      <c r="R665" s="1" t="s">
        <v>4983</v>
      </c>
      <c r="S665" s="1" t="s">
        <v>8156</v>
      </c>
      <c r="T665">
        <v>0.8</v>
      </c>
      <c r="U665" s="1"/>
      <c r="V665">
        <v>25636.001448999999</v>
      </c>
      <c r="W665">
        <v>966984.96685099998</v>
      </c>
      <c r="X665">
        <v>139.451065</v>
      </c>
      <c r="Y665">
        <v>18.998749</v>
      </c>
      <c r="Z665">
        <v>411.86800299999999</v>
      </c>
      <c r="AA665">
        <v>415.67132900000001</v>
      </c>
      <c r="AB665">
        <v>0</v>
      </c>
    </row>
    <row r="666" spans="1:28" x14ac:dyDescent="0.25">
      <c r="A666" s="1" t="s">
        <v>829</v>
      </c>
      <c r="B666">
        <v>658</v>
      </c>
      <c r="C666" s="1" t="s">
        <v>4004</v>
      </c>
      <c r="D666">
        <v>5.0999999999999996</v>
      </c>
      <c r="E666">
        <v>0</v>
      </c>
      <c r="F666">
        <v>0.86</v>
      </c>
      <c r="G666">
        <v>886</v>
      </c>
      <c r="H666" s="1" t="s">
        <v>4096</v>
      </c>
      <c r="I666">
        <v>121.36</v>
      </c>
      <c r="J666">
        <v>10.67</v>
      </c>
      <c r="K666">
        <v>228</v>
      </c>
      <c r="L666">
        <v>1417.41</v>
      </c>
      <c r="M666">
        <v>43</v>
      </c>
      <c r="N666">
        <v>2</v>
      </c>
      <c r="O666">
        <v>0</v>
      </c>
      <c r="P666">
        <v>102.93</v>
      </c>
      <c r="Q666">
        <v>0</v>
      </c>
      <c r="R666" s="1" t="s">
        <v>4984</v>
      </c>
      <c r="S666" s="1" t="s">
        <v>8156</v>
      </c>
      <c r="T666">
        <v>0.83</v>
      </c>
      <c r="U666" s="1"/>
      <c r="V666">
        <v>16039.589942000001</v>
      </c>
      <c r="W666">
        <v>590587.42708000005</v>
      </c>
      <c r="X666">
        <v>86.946400999999994</v>
      </c>
      <c r="Y666">
        <v>11.838927</v>
      </c>
      <c r="Z666">
        <v>252.961446</v>
      </c>
      <c r="AA666">
        <v>253.871827</v>
      </c>
      <c r="AB666">
        <v>0</v>
      </c>
    </row>
    <row r="667" spans="1:28" x14ac:dyDescent="0.25">
      <c r="A667" s="1" t="s">
        <v>830</v>
      </c>
      <c r="B667">
        <v>811</v>
      </c>
      <c r="C667" s="1" t="s">
        <v>4004</v>
      </c>
      <c r="D667">
        <v>5.0999999999999996</v>
      </c>
      <c r="E667">
        <v>0</v>
      </c>
      <c r="F667">
        <v>0.78</v>
      </c>
      <c r="G667">
        <v>886</v>
      </c>
      <c r="H667" s="1" t="s">
        <v>4073</v>
      </c>
      <c r="I667">
        <v>40.79</v>
      </c>
      <c r="J667">
        <v>6.98</v>
      </c>
      <c r="K667">
        <v>75</v>
      </c>
      <c r="L667">
        <v>475.89</v>
      </c>
      <c r="M667">
        <v>2</v>
      </c>
      <c r="N667">
        <v>1</v>
      </c>
      <c r="O667">
        <v>0</v>
      </c>
      <c r="P667">
        <v>14.9</v>
      </c>
      <c r="Q667">
        <v>0</v>
      </c>
      <c r="R667" s="1" t="s">
        <v>4985</v>
      </c>
      <c r="S667" s="1" t="s">
        <v>8156</v>
      </c>
      <c r="T667">
        <v>0.57999999999999996</v>
      </c>
      <c r="U667" s="1"/>
      <c r="V667">
        <v>4137.7157989999996</v>
      </c>
      <c r="W667">
        <v>176155.94832</v>
      </c>
      <c r="X667">
        <v>22.949546000000002</v>
      </c>
      <c r="Y667">
        <v>3.2652600000000001</v>
      </c>
      <c r="Z667">
        <v>74.329509999999999</v>
      </c>
      <c r="AA667">
        <v>75.722757999999999</v>
      </c>
      <c r="AB667">
        <v>0</v>
      </c>
    </row>
    <row r="668" spans="1:28" x14ac:dyDescent="0.25">
      <c r="A668" s="1" t="s">
        <v>831</v>
      </c>
      <c r="B668">
        <v>609</v>
      </c>
      <c r="C668" s="1" t="s">
        <v>4038</v>
      </c>
      <c r="D668">
        <v>5.0999999999999996</v>
      </c>
      <c r="E668">
        <v>0</v>
      </c>
      <c r="F668">
        <v>0.18</v>
      </c>
      <c r="G668">
        <v>887</v>
      </c>
      <c r="H668" s="1" t="s">
        <v>4130</v>
      </c>
      <c r="I668">
        <v>14.85</v>
      </c>
      <c r="J668">
        <v>10.28</v>
      </c>
      <c r="K668">
        <v>278</v>
      </c>
      <c r="L668">
        <v>1683.59</v>
      </c>
      <c r="M668">
        <v>73</v>
      </c>
      <c r="N668">
        <v>3</v>
      </c>
      <c r="O668">
        <v>0</v>
      </c>
      <c r="P668">
        <v>118.35</v>
      </c>
      <c r="Q668">
        <v>0</v>
      </c>
      <c r="R668" s="1" t="s">
        <v>4986</v>
      </c>
      <c r="S668" s="1" t="s">
        <v>8156</v>
      </c>
      <c r="T668">
        <v>0.77</v>
      </c>
      <c r="U668" s="1"/>
      <c r="V668">
        <v>19124.577318</v>
      </c>
      <c r="W668">
        <v>657075.60383899999</v>
      </c>
      <c r="X668">
        <v>102.510499</v>
      </c>
      <c r="Y668">
        <v>13.117433</v>
      </c>
      <c r="Z668">
        <v>281.073733</v>
      </c>
      <c r="AA668">
        <v>282.45382999999998</v>
      </c>
      <c r="AB668">
        <v>0</v>
      </c>
    </row>
    <row r="669" spans="1:28" x14ac:dyDescent="0.25">
      <c r="A669" s="1" t="s">
        <v>835</v>
      </c>
      <c r="B669">
        <v>837</v>
      </c>
      <c r="C669" s="1" t="s">
        <v>4004</v>
      </c>
      <c r="D669">
        <v>5.0999999999999996</v>
      </c>
      <c r="E669">
        <v>0</v>
      </c>
      <c r="F669">
        <v>0.65</v>
      </c>
      <c r="G669">
        <v>889</v>
      </c>
      <c r="H669" s="1" t="s">
        <v>4073</v>
      </c>
      <c r="I669">
        <v>40.79</v>
      </c>
      <c r="J669">
        <v>15.69</v>
      </c>
      <c r="K669">
        <v>52</v>
      </c>
      <c r="L669">
        <v>475.89</v>
      </c>
      <c r="M669">
        <v>1</v>
      </c>
      <c r="N669">
        <v>1</v>
      </c>
      <c r="O669">
        <v>0</v>
      </c>
      <c r="P669">
        <v>21.32</v>
      </c>
      <c r="Q669">
        <v>0</v>
      </c>
      <c r="R669" s="1" t="s">
        <v>4990</v>
      </c>
      <c r="S669" s="1" t="s">
        <v>8156</v>
      </c>
      <c r="T669">
        <v>1.1399999999999999</v>
      </c>
      <c r="U669" s="1"/>
      <c r="V669">
        <v>4078.4858880000002</v>
      </c>
      <c r="W669">
        <v>212929.94155300001</v>
      </c>
      <c r="X669">
        <v>23.695101000000001</v>
      </c>
      <c r="Y669">
        <v>4.5345319999999996</v>
      </c>
      <c r="Z669">
        <v>92.586150000000004</v>
      </c>
      <c r="AA669">
        <v>91.528925000000001</v>
      </c>
      <c r="AB669">
        <v>0</v>
      </c>
    </row>
    <row r="670" spans="1:28" x14ac:dyDescent="0.25">
      <c r="A670" s="1" t="s">
        <v>837</v>
      </c>
      <c r="B670">
        <v>674</v>
      </c>
      <c r="C670" s="1" t="s">
        <v>4004</v>
      </c>
      <c r="D670">
        <v>5.0999999999999996</v>
      </c>
      <c r="E670">
        <v>0</v>
      </c>
      <c r="F670">
        <v>0.83</v>
      </c>
      <c r="G670">
        <v>891</v>
      </c>
      <c r="H670" s="1" t="s">
        <v>4110</v>
      </c>
      <c r="I670">
        <v>0.2</v>
      </c>
      <c r="J670">
        <v>7.17</v>
      </c>
      <c r="K670">
        <v>217</v>
      </c>
      <c r="L670">
        <v>1312.65</v>
      </c>
      <c r="M670">
        <v>0</v>
      </c>
      <c r="N670">
        <v>0</v>
      </c>
      <c r="O670">
        <v>0</v>
      </c>
      <c r="P670">
        <v>43.2</v>
      </c>
      <c r="Q670">
        <v>0</v>
      </c>
      <c r="R670" s="1" t="s">
        <v>4992</v>
      </c>
      <c r="S670" s="1" t="s">
        <v>8156</v>
      </c>
      <c r="T670">
        <v>0.54</v>
      </c>
      <c r="U670" s="1"/>
      <c r="V670">
        <v>9594.5887170000005</v>
      </c>
      <c r="W670">
        <v>394961.533956</v>
      </c>
      <c r="X670">
        <v>52.814169999999997</v>
      </c>
      <c r="Y670">
        <v>6.9343149999999998</v>
      </c>
      <c r="Z670">
        <v>164.293992</v>
      </c>
      <c r="AA670">
        <v>169.77982600000001</v>
      </c>
      <c r="AB670">
        <v>0</v>
      </c>
    </row>
    <row r="671" spans="1:28" x14ac:dyDescent="0.25">
      <c r="A671" s="1" t="s">
        <v>839</v>
      </c>
      <c r="B671">
        <v>314</v>
      </c>
      <c r="C671" s="1" t="s">
        <v>4031</v>
      </c>
      <c r="D671">
        <v>5.0999999999999996</v>
      </c>
      <c r="E671">
        <v>0</v>
      </c>
      <c r="F671">
        <v>0.36</v>
      </c>
      <c r="G671">
        <v>895</v>
      </c>
      <c r="H671" s="1" t="s">
        <v>4086</v>
      </c>
      <c r="I671">
        <v>0.2</v>
      </c>
      <c r="J671">
        <v>1.7</v>
      </c>
      <c r="K671">
        <v>581</v>
      </c>
      <c r="L671">
        <v>1365.91</v>
      </c>
      <c r="M671">
        <v>145</v>
      </c>
      <c r="N671">
        <v>4</v>
      </c>
      <c r="O671">
        <v>0</v>
      </c>
      <c r="P671">
        <v>272.07</v>
      </c>
      <c r="Q671">
        <v>0</v>
      </c>
      <c r="R671" s="1" t="s">
        <v>4994</v>
      </c>
      <c r="S671" s="1" t="s">
        <v>8156</v>
      </c>
      <c r="T671">
        <v>0.32</v>
      </c>
      <c r="U671" s="1"/>
      <c r="V671">
        <v>45742.956610000001</v>
      </c>
      <c r="W671">
        <v>983612.90610699996</v>
      </c>
      <c r="X671">
        <v>231.07598899999999</v>
      </c>
      <c r="Y671">
        <v>20.93713</v>
      </c>
      <c r="Z671">
        <v>431.48384499999997</v>
      </c>
      <c r="AA671">
        <v>422.833214</v>
      </c>
      <c r="AB671">
        <v>0</v>
      </c>
    </row>
    <row r="672" spans="1:28" x14ac:dyDescent="0.25">
      <c r="A672" s="1" t="s">
        <v>840</v>
      </c>
      <c r="B672">
        <v>840</v>
      </c>
      <c r="C672" s="1" t="s">
        <v>4004</v>
      </c>
      <c r="D672">
        <v>5.0999999999999996</v>
      </c>
      <c r="E672">
        <v>0</v>
      </c>
      <c r="F672">
        <v>0</v>
      </c>
      <c r="G672">
        <v>896</v>
      </c>
      <c r="H672" s="1" t="s">
        <v>4074</v>
      </c>
      <c r="I672">
        <v>0.2</v>
      </c>
      <c r="J672">
        <v>10</v>
      </c>
      <c r="K672">
        <v>56</v>
      </c>
      <c r="L672">
        <v>420.4</v>
      </c>
      <c r="M672">
        <v>0</v>
      </c>
      <c r="N672">
        <v>0</v>
      </c>
      <c r="O672">
        <v>0</v>
      </c>
      <c r="P672">
        <v>16.93</v>
      </c>
      <c r="Q672">
        <v>0</v>
      </c>
      <c r="R672" s="1" t="s">
        <v>4995</v>
      </c>
      <c r="S672" s="1" t="s">
        <v>8156</v>
      </c>
      <c r="T672">
        <v>0.8</v>
      </c>
      <c r="U672" s="1"/>
      <c r="V672">
        <v>3048.873486</v>
      </c>
      <c r="W672">
        <v>154156.85362000001</v>
      </c>
      <c r="X672">
        <v>17.497966999999999</v>
      </c>
      <c r="Y672">
        <v>2.841148</v>
      </c>
      <c r="Z672">
        <v>64.597648000000007</v>
      </c>
      <c r="AA672">
        <v>66.265754000000001</v>
      </c>
      <c r="AB672">
        <v>0</v>
      </c>
    </row>
    <row r="673" spans="1:28" x14ac:dyDescent="0.25">
      <c r="A673" s="1" t="s">
        <v>842</v>
      </c>
      <c r="B673">
        <v>732</v>
      </c>
      <c r="C673" s="1" t="s">
        <v>4016</v>
      </c>
      <c r="D673">
        <v>5.0999999999999996</v>
      </c>
      <c r="E673">
        <v>0</v>
      </c>
      <c r="F673">
        <v>2.19</v>
      </c>
      <c r="G673">
        <v>898</v>
      </c>
      <c r="H673" s="1" t="s">
        <v>4092</v>
      </c>
      <c r="I673">
        <v>182.21</v>
      </c>
      <c r="J673">
        <v>8.84</v>
      </c>
      <c r="K673">
        <v>166</v>
      </c>
      <c r="L673">
        <v>905.52</v>
      </c>
      <c r="M673">
        <v>26</v>
      </c>
      <c r="N673">
        <v>3</v>
      </c>
      <c r="O673">
        <v>0</v>
      </c>
      <c r="P673">
        <v>72.88</v>
      </c>
      <c r="Q673">
        <v>0</v>
      </c>
      <c r="R673" s="1" t="s">
        <v>4997</v>
      </c>
      <c r="S673" s="1" t="s">
        <v>8156</v>
      </c>
      <c r="T673">
        <v>0.7</v>
      </c>
      <c r="U673" s="1"/>
      <c r="V673">
        <v>10220.634115999999</v>
      </c>
      <c r="W673">
        <v>363089.844637</v>
      </c>
      <c r="X673">
        <v>55.019624</v>
      </c>
      <c r="Y673">
        <v>6.9963420000000003</v>
      </c>
      <c r="Z673">
        <v>154.12374299999999</v>
      </c>
      <c r="AA673">
        <v>156.07967300000001</v>
      </c>
      <c r="AB673">
        <v>0</v>
      </c>
    </row>
    <row r="674" spans="1:28" x14ac:dyDescent="0.25">
      <c r="A674" s="1" t="s">
        <v>843</v>
      </c>
      <c r="B674">
        <v>801</v>
      </c>
      <c r="C674" s="1" t="s">
        <v>4004</v>
      </c>
      <c r="D674">
        <v>5.0999999999999996</v>
      </c>
      <c r="E674">
        <v>0</v>
      </c>
      <c r="F674">
        <v>0.6</v>
      </c>
      <c r="G674">
        <v>898</v>
      </c>
      <c r="H674" s="1" t="s">
        <v>4079</v>
      </c>
      <c r="I674">
        <v>1.4</v>
      </c>
      <c r="J674">
        <v>14.15</v>
      </c>
      <c r="K674">
        <v>97</v>
      </c>
      <c r="L674">
        <v>609.39</v>
      </c>
      <c r="M674">
        <v>0</v>
      </c>
      <c r="N674">
        <v>0</v>
      </c>
      <c r="O674">
        <v>0</v>
      </c>
      <c r="P674">
        <v>58.4</v>
      </c>
      <c r="Q674">
        <v>0</v>
      </c>
      <c r="R674" s="1" t="s">
        <v>4998</v>
      </c>
      <c r="S674" s="1" t="s">
        <v>8156</v>
      </c>
      <c r="T674">
        <v>1.1299999999999999</v>
      </c>
      <c r="U674" s="1"/>
      <c r="V674">
        <v>6236.930832</v>
      </c>
      <c r="W674">
        <v>266689.43332900002</v>
      </c>
      <c r="X674">
        <v>34.711426000000003</v>
      </c>
      <c r="Y674">
        <v>5.3904069999999997</v>
      </c>
      <c r="Z674">
        <v>114.096007</v>
      </c>
      <c r="AA674">
        <v>114.63909700000001</v>
      </c>
      <c r="AB674">
        <v>0</v>
      </c>
    </row>
    <row r="675" spans="1:28" x14ac:dyDescent="0.25">
      <c r="A675" s="1" t="s">
        <v>844</v>
      </c>
      <c r="B675">
        <v>815</v>
      </c>
      <c r="C675" s="1" t="s">
        <v>4004</v>
      </c>
      <c r="D675">
        <v>5.0999999999999996</v>
      </c>
      <c r="E675">
        <v>0</v>
      </c>
      <c r="F675">
        <v>0.8</v>
      </c>
      <c r="G675">
        <v>900</v>
      </c>
      <c r="H675" s="1" t="s">
        <v>4079</v>
      </c>
      <c r="I675">
        <v>1.4</v>
      </c>
      <c r="J675">
        <v>14.98</v>
      </c>
      <c r="K675">
        <v>85</v>
      </c>
      <c r="L675">
        <v>609.39</v>
      </c>
      <c r="M675">
        <v>0</v>
      </c>
      <c r="N675">
        <v>0</v>
      </c>
      <c r="O675">
        <v>0</v>
      </c>
      <c r="P675">
        <v>46.47</v>
      </c>
      <c r="Q675">
        <v>0</v>
      </c>
      <c r="R675" s="1" t="s">
        <v>4999</v>
      </c>
      <c r="S675" s="1" t="s">
        <v>8156</v>
      </c>
      <c r="T675">
        <v>1.1100000000000001</v>
      </c>
      <c r="U675" s="1"/>
      <c r="V675">
        <v>5803.7414589999998</v>
      </c>
      <c r="W675">
        <v>253354.34541899999</v>
      </c>
      <c r="X675">
        <v>32.449928</v>
      </c>
      <c r="Y675">
        <v>5.1718440000000001</v>
      </c>
      <c r="Z675">
        <v>108.79247100000001</v>
      </c>
      <c r="AA675">
        <v>108.906691</v>
      </c>
      <c r="AB675">
        <v>0</v>
      </c>
    </row>
    <row r="676" spans="1:28" x14ac:dyDescent="0.25">
      <c r="A676" s="1" t="s">
        <v>846</v>
      </c>
      <c r="B676">
        <v>812</v>
      </c>
      <c r="C676" s="1" t="s">
        <v>4001</v>
      </c>
      <c r="D676">
        <v>0.2</v>
      </c>
      <c r="E676">
        <v>0</v>
      </c>
      <c r="F676">
        <v>0.24</v>
      </c>
      <c r="G676">
        <v>902</v>
      </c>
      <c r="H676" s="1" t="s">
        <v>4071</v>
      </c>
      <c r="I676">
        <v>108.49</v>
      </c>
      <c r="J676">
        <v>5.04</v>
      </c>
      <c r="K676">
        <v>90</v>
      </c>
      <c r="L676">
        <v>419.77</v>
      </c>
      <c r="M676">
        <v>40</v>
      </c>
      <c r="N676">
        <v>2</v>
      </c>
      <c r="O676">
        <v>0</v>
      </c>
      <c r="P676">
        <v>57.47</v>
      </c>
      <c r="Q676">
        <v>0</v>
      </c>
      <c r="R676" s="1" t="s">
        <v>5001</v>
      </c>
      <c r="S676" s="1" t="s">
        <v>8156</v>
      </c>
      <c r="T676">
        <v>0.87</v>
      </c>
      <c r="U676" s="1"/>
      <c r="V676">
        <v>7883.4483600000003</v>
      </c>
      <c r="W676">
        <v>243582.244229</v>
      </c>
      <c r="X676">
        <v>41.659889</v>
      </c>
      <c r="Y676">
        <v>5.1952689999999997</v>
      </c>
      <c r="Z676">
        <v>106.083843</v>
      </c>
      <c r="AA676">
        <v>104.707689</v>
      </c>
      <c r="AB676">
        <v>0</v>
      </c>
    </row>
    <row r="677" spans="1:28" x14ac:dyDescent="0.25">
      <c r="A677" s="1" t="s">
        <v>847</v>
      </c>
      <c r="B677">
        <v>829</v>
      </c>
      <c r="C677" s="1" t="s">
        <v>4004</v>
      </c>
      <c r="D677">
        <v>5.0999999999999996</v>
      </c>
      <c r="E677">
        <v>0</v>
      </c>
      <c r="F677">
        <v>1</v>
      </c>
      <c r="G677">
        <v>902</v>
      </c>
      <c r="H677" s="1" t="s">
        <v>4079</v>
      </c>
      <c r="I677">
        <v>1.4</v>
      </c>
      <c r="J677">
        <v>16.760000000000002</v>
      </c>
      <c r="K677">
        <v>73</v>
      </c>
      <c r="L677">
        <v>609.39</v>
      </c>
      <c r="M677">
        <v>0</v>
      </c>
      <c r="N677">
        <v>0</v>
      </c>
      <c r="O677">
        <v>0</v>
      </c>
      <c r="P677">
        <v>39.630000000000003</v>
      </c>
      <c r="Q677">
        <v>0</v>
      </c>
      <c r="R677" s="1" t="s">
        <v>5002</v>
      </c>
      <c r="S677" s="1" t="s">
        <v>8156</v>
      </c>
      <c r="T677">
        <v>1.35</v>
      </c>
      <c r="U677" s="1"/>
      <c r="V677">
        <v>5737.8501640000004</v>
      </c>
      <c r="W677">
        <v>280005.40387400001</v>
      </c>
      <c r="X677">
        <v>32.850042999999999</v>
      </c>
      <c r="Y677">
        <v>5.9467619999999997</v>
      </c>
      <c r="Z677">
        <v>121.674888</v>
      </c>
      <c r="AA677">
        <v>120.36196700000001</v>
      </c>
      <c r="AB677">
        <v>0</v>
      </c>
    </row>
    <row r="678" spans="1:28" x14ac:dyDescent="0.25">
      <c r="A678" s="1" t="s">
        <v>849</v>
      </c>
      <c r="B678">
        <v>467</v>
      </c>
      <c r="C678" s="1" t="s">
        <v>4004</v>
      </c>
      <c r="D678">
        <v>5.0999999999999996</v>
      </c>
      <c r="E678">
        <v>0</v>
      </c>
      <c r="F678">
        <v>0.79</v>
      </c>
      <c r="G678">
        <v>904</v>
      </c>
      <c r="H678" s="1" t="s">
        <v>4114</v>
      </c>
      <c r="I678">
        <v>159.35</v>
      </c>
      <c r="J678">
        <v>13.08</v>
      </c>
      <c r="K678">
        <v>437</v>
      </c>
      <c r="L678">
        <v>2021.57</v>
      </c>
      <c r="M678">
        <v>182</v>
      </c>
      <c r="N678">
        <v>5</v>
      </c>
      <c r="O678">
        <v>0</v>
      </c>
      <c r="P678">
        <v>294.48</v>
      </c>
      <c r="Q678">
        <v>0</v>
      </c>
      <c r="R678" s="1" t="s">
        <v>5004</v>
      </c>
      <c r="S678" s="1" t="s">
        <v>8156</v>
      </c>
      <c r="T678">
        <v>1.04</v>
      </c>
      <c r="U678" s="1"/>
      <c r="V678">
        <v>40764.747524999999</v>
      </c>
      <c r="W678">
        <v>1138969.0876490001</v>
      </c>
      <c r="X678">
        <v>212.48953700000001</v>
      </c>
      <c r="Y678">
        <v>24.507092</v>
      </c>
      <c r="Z678">
        <v>497.172956</v>
      </c>
      <c r="AA678">
        <v>489.60695500000003</v>
      </c>
      <c r="AB678">
        <v>0</v>
      </c>
    </row>
    <row r="679" spans="1:28" x14ac:dyDescent="0.25">
      <c r="A679" s="1" t="s">
        <v>850</v>
      </c>
      <c r="B679">
        <v>853</v>
      </c>
      <c r="C679" s="1" t="s">
        <v>4001</v>
      </c>
      <c r="D679">
        <v>0.2</v>
      </c>
      <c r="E679">
        <v>0</v>
      </c>
      <c r="F679">
        <v>0.65</v>
      </c>
      <c r="G679">
        <v>905</v>
      </c>
      <c r="H679" s="1" t="s">
        <v>4071</v>
      </c>
      <c r="I679">
        <v>108.49</v>
      </c>
      <c r="J679">
        <v>16</v>
      </c>
      <c r="K679">
        <v>52</v>
      </c>
      <c r="L679">
        <v>419.77</v>
      </c>
      <c r="M679">
        <v>0</v>
      </c>
      <c r="N679">
        <v>0</v>
      </c>
      <c r="O679">
        <v>0</v>
      </c>
      <c r="P679">
        <v>27.39</v>
      </c>
      <c r="Q679">
        <v>0</v>
      </c>
      <c r="R679" s="1" t="s">
        <v>5005</v>
      </c>
      <c r="S679" s="1" t="s">
        <v>8156</v>
      </c>
      <c r="T679">
        <v>1.26</v>
      </c>
      <c r="U679" s="1"/>
      <c r="V679">
        <v>4345.60455</v>
      </c>
      <c r="W679">
        <v>219629.028616</v>
      </c>
      <c r="X679">
        <v>25.067022999999999</v>
      </c>
      <c r="Y679">
        <v>4.6987350000000001</v>
      </c>
      <c r="Z679">
        <v>96.003069999999994</v>
      </c>
      <c r="AA679">
        <v>94.408607000000003</v>
      </c>
      <c r="AB679">
        <v>0</v>
      </c>
    </row>
    <row r="680" spans="1:28" x14ac:dyDescent="0.25">
      <c r="A680" s="1" t="s">
        <v>852</v>
      </c>
      <c r="B680">
        <v>629</v>
      </c>
      <c r="C680" s="1" t="s">
        <v>4004</v>
      </c>
      <c r="D680">
        <v>5.0999999999999996</v>
      </c>
      <c r="E680">
        <v>0</v>
      </c>
      <c r="F680">
        <v>1.73</v>
      </c>
      <c r="G680">
        <v>906</v>
      </c>
      <c r="H680" s="1" t="s">
        <v>4090</v>
      </c>
      <c r="I680">
        <v>24.41</v>
      </c>
      <c r="J680">
        <v>16.07</v>
      </c>
      <c r="K680">
        <v>277</v>
      </c>
      <c r="L680">
        <v>1286.42</v>
      </c>
      <c r="M680">
        <v>142</v>
      </c>
      <c r="N680">
        <v>6</v>
      </c>
      <c r="O680">
        <v>0</v>
      </c>
      <c r="P680">
        <v>200.06</v>
      </c>
      <c r="Q680">
        <v>0</v>
      </c>
      <c r="R680" s="1" t="s">
        <v>5007</v>
      </c>
      <c r="S680" s="1" t="s">
        <v>8156</v>
      </c>
      <c r="T680">
        <v>1.25</v>
      </c>
      <c r="U680" s="1"/>
      <c r="V680">
        <v>29392.936211</v>
      </c>
      <c r="W680">
        <v>852036.09104600002</v>
      </c>
      <c r="X680">
        <v>154.05367899999999</v>
      </c>
      <c r="Y680">
        <v>19.022331999999999</v>
      </c>
      <c r="Z680">
        <v>374.61026299999997</v>
      </c>
      <c r="AA680">
        <v>366.26166599999999</v>
      </c>
      <c r="AB680">
        <v>0</v>
      </c>
    </row>
    <row r="681" spans="1:28" x14ac:dyDescent="0.25">
      <c r="A681" s="1" t="s">
        <v>854</v>
      </c>
      <c r="B681">
        <v>747</v>
      </c>
      <c r="C681" s="1" t="s">
        <v>4020</v>
      </c>
      <c r="D681">
        <v>5.0999999999999996</v>
      </c>
      <c r="E681">
        <v>0</v>
      </c>
      <c r="F681">
        <v>0.09</v>
      </c>
      <c r="G681">
        <v>907</v>
      </c>
      <c r="H681" s="1" t="s">
        <v>4094</v>
      </c>
      <c r="I681">
        <v>120.04</v>
      </c>
      <c r="J681">
        <v>12.67</v>
      </c>
      <c r="K681">
        <v>160</v>
      </c>
      <c r="L681">
        <v>743.49</v>
      </c>
      <c r="M681">
        <v>26</v>
      </c>
      <c r="N681">
        <v>4</v>
      </c>
      <c r="O681">
        <v>0</v>
      </c>
      <c r="P681">
        <v>119.42</v>
      </c>
      <c r="Q681">
        <v>0</v>
      </c>
      <c r="R681" s="1" t="s">
        <v>5009</v>
      </c>
      <c r="S681" s="1" t="s">
        <v>8156</v>
      </c>
      <c r="T681">
        <v>1.34</v>
      </c>
      <c r="U681" s="1"/>
      <c r="V681">
        <v>12833.494585</v>
      </c>
      <c r="W681">
        <v>459966.65129299997</v>
      </c>
      <c r="X681">
        <v>69.371492000000003</v>
      </c>
      <c r="Y681">
        <v>9.8103639999999999</v>
      </c>
      <c r="Z681">
        <v>201.01043799999999</v>
      </c>
      <c r="AA681">
        <v>197.722128</v>
      </c>
      <c r="AB681">
        <v>0</v>
      </c>
    </row>
    <row r="682" spans="1:28" x14ac:dyDescent="0.25">
      <c r="A682" s="1" t="s">
        <v>855</v>
      </c>
      <c r="B682">
        <v>628</v>
      </c>
      <c r="C682" s="1" t="s">
        <v>4001</v>
      </c>
      <c r="D682">
        <v>0.2</v>
      </c>
      <c r="E682">
        <v>0</v>
      </c>
      <c r="F682">
        <v>0.73</v>
      </c>
      <c r="G682">
        <v>908</v>
      </c>
      <c r="H682" s="1" t="s">
        <v>4090</v>
      </c>
      <c r="I682">
        <v>24.41</v>
      </c>
      <c r="J682">
        <v>14.62</v>
      </c>
      <c r="K682">
        <v>280</v>
      </c>
      <c r="L682">
        <v>1066.78</v>
      </c>
      <c r="M682">
        <v>149</v>
      </c>
      <c r="N682">
        <v>7</v>
      </c>
      <c r="O682">
        <v>0</v>
      </c>
      <c r="P682">
        <v>214.75</v>
      </c>
      <c r="Q682">
        <v>0</v>
      </c>
      <c r="R682" s="1" t="s">
        <v>5010</v>
      </c>
      <c r="S682" s="1" t="s">
        <v>8156</v>
      </c>
      <c r="T682">
        <v>1.2</v>
      </c>
      <c r="U682" s="1"/>
      <c r="V682">
        <v>28803.104385999999</v>
      </c>
      <c r="W682">
        <v>774404.38822199998</v>
      </c>
      <c r="X682">
        <v>149.521942</v>
      </c>
      <c r="Y682">
        <v>17.430365999999999</v>
      </c>
      <c r="Z682">
        <v>342.11224900000002</v>
      </c>
      <c r="AA682">
        <v>332.89191099999999</v>
      </c>
      <c r="AB682">
        <v>0</v>
      </c>
    </row>
    <row r="683" spans="1:28" x14ac:dyDescent="0.25">
      <c r="A683" s="1" t="s">
        <v>856</v>
      </c>
      <c r="B683">
        <v>805</v>
      </c>
      <c r="C683" s="1" t="s">
        <v>4009</v>
      </c>
      <c r="D683">
        <v>5.0999999999999996</v>
      </c>
      <c r="E683">
        <v>0</v>
      </c>
      <c r="F683">
        <v>0</v>
      </c>
      <c r="G683">
        <v>908</v>
      </c>
      <c r="H683" s="1" t="s">
        <v>4081</v>
      </c>
      <c r="I683">
        <v>19.239999999999998</v>
      </c>
      <c r="J683">
        <v>10.54</v>
      </c>
      <c r="K683">
        <v>103</v>
      </c>
      <c r="L683">
        <v>738.31</v>
      </c>
      <c r="M683">
        <v>1</v>
      </c>
      <c r="N683">
        <v>1</v>
      </c>
      <c r="O683">
        <v>0</v>
      </c>
      <c r="P683">
        <v>47.59</v>
      </c>
      <c r="Q683">
        <v>0</v>
      </c>
      <c r="R683" s="1" t="s">
        <v>5011</v>
      </c>
      <c r="S683" s="1" t="s">
        <v>8156</v>
      </c>
      <c r="T683">
        <v>0.97</v>
      </c>
      <c r="U683" s="1"/>
      <c r="V683">
        <v>5722.4544990000004</v>
      </c>
      <c r="W683">
        <v>280233.53170200001</v>
      </c>
      <c r="X683">
        <v>32.688741999999998</v>
      </c>
      <c r="Y683">
        <v>5.4885219999999997</v>
      </c>
      <c r="Z683">
        <v>119.307517</v>
      </c>
      <c r="AA683">
        <v>120.46066500000001</v>
      </c>
      <c r="AB683">
        <v>0</v>
      </c>
    </row>
    <row r="684" spans="1:28" x14ac:dyDescent="0.25">
      <c r="A684" s="1" t="s">
        <v>857</v>
      </c>
      <c r="B684">
        <v>847</v>
      </c>
      <c r="C684" s="1" t="s">
        <v>4004</v>
      </c>
      <c r="D684">
        <v>5.0999999999999996</v>
      </c>
      <c r="E684">
        <v>0</v>
      </c>
      <c r="F684">
        <v>5.2</v>
      </c>
      <c r="G684">
        <v>908</v>
      </c>
      <c r="H684" s="1" t="s">
        <v>4079</v>
      </c>
      <c r="I684">
        <v>1.4</v>
      </c>
      <c r="J684">
        <v>10.210000000000001</v>
      </c>
      <c r="K684">
        <v>61</v>
      </c>
      <c r="L684">
        <v>609.39</v>
      </c>
      <c r="M684">
        <v>0</v>
      </c>
      <c r="N684">
        <v>0</v>
      </c>
      <c r="O684">
        <v>0</v>
      </c>
      <c r="P684">
        <v>13.6</v>
      </c>
      <c r="Q684">
        <v>0</v>
      </c>
      <c r="R684" s="1" t="s">
        <v>5012</v>
      </c>
      <c r="S684" s="1" t="s">
        <v>8156</v>
      </c>
      <c r="T684">
        <v>0.88</v>
      </c>
      <c r="U684" s="1"/>
      <c r="V684">
        <v>3397.0661949999999</v>
      </c>
      <c r="W684">
        <v>207712.548511</v>
      </c>
      <c r="X684">
        <v>20.408695999999999</v>
      </c>
      <c r="Y684">
        <v>4.0145879999999998</v>
      </c>
      <c r="Z684">
        <v>87.472363000000001</v>
      </c>
      <c r="AA684">
        <v>89.286353000000005</v>
      </c>
      <c r="AB684">
        <v>0</v>
      </c>
    </row>
    <row r="685" spans="1:28" x14ac:dyDescent="0.25">
      <c r="A685" s="1" t="s">
        <v>859</v>
      </c>
      <c r="B685">
        <v>700</v>
      </c>
      <c r="C685" s="1" t="s">
        <v>4001</v>
      </c>
      <c r="D685">
        <v>0.2</v>
      </c>
      <c r="E685">
        <v>0</v>
      </c>
      <c r="F685">
        <v>0</v>
      </c>
      <c r="G685">
        <v>909</v>
      </c>
      <c r="H685" s="1" t="s">
        <v>4085</v>
      </c>
      <c r="I685">
        <v>50.59</v>
      </c>
      <c r="J685">
        <v>7.26</v>
      </c>
      <c r="K685">
        <v>209</v>
      </c>
      <c r="L685">
        <v>796.83</v>
      </c>
      <c r="M685">
        <v>87</v>
      </c>
      <c r="N685">
        <v>4</v>
      </c>
      <c r="O685">
        <v>0</v>
      </c>
      <c r="P685">
        <v>125.9</v>
      </c>
      <c r="Q685">
        <v>0</v>
      </c>
      <c r="R685" s="1" t="s">
        <v>5014</v>
      </c>
      <c r="S685" s="1" t="s">
        <v>8156</v>
      </c>
      <c r="T685">
        <v>0.67</v>
      </c>
      <c r="U685" s="1"/>
      <c r="V685">
        <v>16726.117796999999</v>
      </c>
      <c r="W685">
        <v>443153.99476500001</v>
      </c>
      <c r="X685">
        <v>86.523923999999994</v>
      </c>
      <c r="Y685">
        <v>9.2517569999999996</v>
      </c>
      <c r="Z685">
        <v>192.43213800000001</v>
      </c>
      <c r="AA685">
        <v>190.49904000000001</v>
      </c>
      <c r="AB685">
        <v>0</v>
      </c>
    </row>
    <row r="686" spans="1:28" x14ac:dyDescent="0.25">
      <c r="A686" s="1" t="s">
        <v>862</v>
      </c>
      <c r="B686">
        <v>595</v>
      </c>
      <c r="C686" s="1" t="s">
        <v>4024</v>
      </c>
      <c r="D686">
        <v>5.0999999999999996</v>
      </c>
      <c r="E686">
        <v>0</v>
      </c>
      <c r="F686">
        <v>0.18</v>
      </c>
      <c r="G686">
        <v>910</v>
      </c>
      <c r="H686" s="1" t="s">
        <v>4112</v>
      </c>
      <c r="I686">
        <v>110.84</v>
      </c>
      <c r="J686">
        <v>7.08</v>
      </c>
      <c r="K686">
        <v>315</v>
      </c>
      <c r="L686">
        <v>1744.16</v>
      </c>
      <c r="M686">
        <v>51</v>
      </c>
      <c r="N686">
        <v>4</v>
      </c>
      <c r="O686">
        <v>0</v>
      </c>
      <c r="P686">
        <v>116.39</v>
      </c>
      <c r="Q686">
        <v>0</v>
      </c>
      <c r="R686" s="1" t="s">
        <v>5017</v>
      </c>
      <c r="S686" s="1" t="s">
        <v>8156</v>
      </c>
      <c r="T686">
        <v>0.61</v>
      </c>
      <c r="U686" s="1"/>
      <c r="V686">
        <v>17143.430767000002</v>
      </c>
      <c r="W686">
        <v>640722.82176399999</v>
      </c>
      <c r="X686">
        <v>93.008088999999998</v>
      </c>
      <c r="Y686">
        <v>12.121097000000001</v>
      </c>
      <c r="Z686">
        <v>270.68587400000001</v>
      </c>
      <c r="AA686">
        <v>275.42397799999998</v>
      </c>
      <c r="AB686">
        <v>0</v>
      </c>
    </row>
    <row r="687" spans="1:28" x14ac:dyDescent="0.25">
      <c r="A687" s="1" t="s">
        <v>863</v>
      </c>
      <c r="B687">
        <v>856</v>
      </c>
      <c r="C687" s="1" t="s">
        <v>4004</v>
      </c>
      <c r="D687">
        <v>5.0999999999999996</v>
      </c>
      <c r="E687">
        <v>0</v>
      </c>
      <c r="F687">
        <v>0.4</v>
      </c>
      <c r="G687">
        <v>910</v>
      </c>
      <c r="H687" s="1" t="s">
        <v>4079</v>
      </c>
      <c r="I687">
        <v>1.4</v>
      </c>
      <c r="J687">
        <v>12.98</v>
      </c>
      <c r="K687">
        <v>54</v>
      </c>
      <c r="L687">
        <v>609.39</v>
      </c>
      <c r="M687">
        <v>0</v>
      </c>
      <c r="N687">
        <v>0</v>
      </c>
      <c r="O687">
        <v>0</v>
      </c>
      <c r="P687">
        <v>12.12</v>
      </c>
      <c r="Q687">
        <v>0</v>
      </c>
      <c r="R687" s="1" t="s">
        <v>5018</v>
      </c>
      <c r="S687" s="1" t="s">
        <v>8156</v>
      </c>
      <c r="T687">
        <v>1.04</v>
      </c>
      <c r="U687" s="1"/>
      <c r="V687">
        <v>3541.5495500000002</v>
      </c>
      <c r="W687">
        <v>222033.15687100001</v>
      </c>
      <c r="X687">
        <v>21.445553</v>
      </c>
      <c r="Y687">
        <v>4.4631970000000001</v>
      </c>
      <c r="Z687">
        <v>94.450508999999997</v>
      </c>
      <c r="AA687">
        <v>95.441821000000004</v>
      </c>
      <c r="AB687">
        <v>0</v>
      </c>
    </row>
    <row r="688" spans="1:28" x14ac:dyDescent="0.25">
      <c r="A688" s="1" t="s">
        <v>864</v>
      </c>
      <c r="B688">
        <v>863</v>
      </c>
      <c r="C688" s="1" t="s">
        <v>4003</v>
      </c>
      <c r="D688">
        <v>5.0999999999999996</v>
      </c>
      <c r="E688">
        <v>0</v>
      </c>
      <c r="F688">
        <v>0.5</v>
      </c>
      <c r="G688">
        <v>910</v>
      </c>
      <c r="H688" s="1" t="s">
        <v>4073</v>
      </c>
      <c r="I688">
        <v>40.79</v>
      </c>
      <c r="J688">
        <v>15.15</v>
      </c>
      <c r="K688">
        <v>47</v>
      </c>
      <c r="L688">
        <v>606.14</v>
      </c>
      <c r="M688">
        <v>0</v>
      </c>
      <c r="N688">
        <v>0</v>
      </c>
      <c r="O688">
        <v>0</v>
      </c>
      <c r="P688">
        <v>10.24</v>
      </c>
      <c r="Q688">
        <v>0</v>
      </c>
      <c r="R688" s="1" t="s">
        <v>5019</v>
      </c>
      <c r="S688" s="1" t="s">
        <v>8156</v>
      </c>
      <c r="T688">
        <v>1.2</v>
      </c>
      <c r="U688" s="1"/>
      <c r="V688">
        <v>3641.6972150000001</v>
      </c>
      <c r="W688">
        <v>226487.269011</v>
      </c>
      <c r="X688">
        <v>22.057479000000001</v>
      </c>
      <c r="Y688">
        <v>4.7813990000000004</v>
      </c>
      <c r="Z688">
        <v>97.426060000000007</v>
      </c>
      <c r="AA688">
        <v>97.356155000000001</v>
      </c>
      <c r="AB688">
        <v>0</v>
      </c>
    </row>
    <row r="689" spans="1:28" x14ac:dyDescent="0.25">
      <c r="A689" s="1" t="s">
        <v>865</v>
      </c>
      <c r="B689">
        <v>384</v>
      </c>
      <c r="C689" s="1" t="s">
        <v>4062</v>
      </c>
      <c r="D689">
        <v>5.0999999999999996</v>
      </c>
      <c r="E689">
        <v>0</v>
      </c>
      <c r="F689">
        <v>0.67</v>
      </c>
      <c r="G689">
        <v>914</v>
      </c>
      <c r="H689" s="1" t="s">
        <v>4138</v>
      </c>
      <c r="I689">
        <v>116.78</v>
      </c>
      <c r="J689">
        <v>12.83</v>
      </c>
      <c r="K689">
        <v>530</v>
      </c>
      <c r="L689">
        <v>2761.62</v>
      </c>
      <c r="M689">
        <v>250</v>
      </c>
      <c r="N689">
        <v>6</v>
      </c>
      <c r="O689">
        <v>0</v>
      </c>
      <c r="P689">
        <v>339.95</v>
      </c>
      <c r="Q689">
        <v>0</v>
      </c>
      <c r="R689" s="1" t="s">
        <v>5020</v>
      </c>
      <c r="S689" s="1" t="s">
        <v>8156</v>
      </c>
      <c r="T689">
        <v>0.94</v>
      </c>
      <c r="U689" s="1"/>
      <c r="V689">
        <v>52329.331710999999</v>
      </c>
      <c r="W689">
        <v>1478595.3550809999</v>
      </c>
      <c r="X689">
        <v>273.26325300000002</v>
      </c>
      <c r="Y689">
        <v>32.472192</v>
      </c>
      <c r="Z689">
        <v>646.29252499999996</v>
      </c>
      <c r="AA689">
        <v>635.60041999999999</v>
      </c>
      <c r="AB689">
        <v>0</v>
      </c>
    </row>
    <row r="690" spans="1:28" x14ac:dyDescent="0.25">
      <c r="A690" s="1" t="s">
        <v>866</v>
      </c>
      <c r="B690">
        <v>606</v>
      </c>
      <c r="C690" s="1" t="s">
        <v>4004</v>
      </c>
      <c r="D690">
        <v>5.0999999999999996</v>
      </c>
      <c r="E690">
        <v>0</v>
      </c>
      <c r="F690">
        <v>0.74</v>
      </c>
      <c r="G690">
        <v>915</v>
      </c>
      <c r="H690" s="1" t="s">
        <v>4167</v>
      </c>
      <c r="I690">
        <v>122.01</v>
      </c>
      <c r="J690">
        <v>10.27</v>
      </c>
      <c r="K690">
        <v>309</v>
      </c>
      <c r="L690">
        <v>1425.91</v>
      </c>
      <c r="M690">
        <v>129</v>
      </c>
      <c r="N690">
        <v>5</v>
      </c>
      <c r="O690">
        <v>0</v>
      </c>
      <c r="P690">
        <v>175.9</v>
      </c>
      <c r="Q690">
        <v>0</v>
      </c>
      <c r="R690" s="1" t="s">
        <v>5021</v>
      </c>
      <c r="S690" s="1" t="s">
        <v>8156</v>
      </c>
      <c r="T690">
        <v>0.78</v>
      </c>
      <c r="U690" s="1"/>
      <c r="V690">
        <v>26970.226089</v>
      </c>
      <c r="W690">
        <v>751747.33189000003</v>
      </c>
      <c r="X690">
        <v>140.479062</v>
      </c>
      <c r="Y690">
        <v>15.893238999999999</v>
      </c>
      <c r="Z690">
        <v>326.92883</v>
      </c>
      <c r="AA690">
        <v>323.15293600000001</v>
      </c>
      <c r="AB690">
        <v>0</v>
      </c>
    </row>
    <row r="691" spans="1:28" x14ac:dyDescent="0.25">
      <c r="A691" s="1" t="s">
        <v>867</v>
      </c>
      <c r="B691">
        <v>644</v>
      </c>
      <c r="C691" s="1" t="s">
        <v>4034</v>
      </c>
      <c r="D691">
        <v>5.0999999999999996</v>
      </c>
      <c r="E691">
        <v>0</v>
      </c>
      <c r="F691">
        <v>0</v>
      </c>
      <c r="G691">
        <v>915</v>
      </c>
      <c r="H691" s="1" t="s">
        <v>4150</v>
      </c>
      <c r="I691">
        <v>82</v>
      </c>
      <c r="J691">
        <v>9.84</v>
      </c>
      <c r="K691">
        <v>271</v>
      </c>
      <c r="L691">
        <v>1808.36</v>
      </c>
      <c r="M691">
        <v>89</v>
      </c>
      <c r="N691">
        <v>2</v>
      </c>
      <c r="O691">
        <v>0</v>
      </c>
      <c r="P691">
        <v>121.92</v>
      </c>
      <c r="Q691">
        <v>0</v>
      </c>
      <c r="R691" s="1" t="s">
        <v>5022</v>
      </c>
      <c r="S691" s="1" t="s">
        <v>8156</v>
      </c>
      <c r="T691">
        <v>0.86</v>
      </c>
      <c r="U691" s="1"/>
      <c r="V691">
        <v>21828.943643999999</v>
      </c>
      <c r="W691">
        <v>732311.01025499997</v>
      </c>
      <c r="X691">
        <v>116.654709</v>
      </c>
      <c r="Y691">
        <v>14.867936</v>
      </c>
      <c r="Z691">
        <v>312.79104999999998</v>
      </c>
      <c r="AA691">
        <v>314.79517700000002</v>
      </c>
      <c r="AB691">
        <v>0</v>
      </c>
    </row>
    <row r="692" spans="1:28" x14ac:dyDescent="0.25">
      <c r="A692" s="1" t="s">
        <v>868</v>
      </c>
      <c r="B692">
        <v>668</v>
      </c>
      <c r="C692" s="1" t="s">
        <v>4004</v>
      </c>
      <c r="D692">
        <v>5.0999999999999996</v>
      </c>
      <c r="E692">
        <v>0</v>
      </c>
      <c r="F692">
        <v>2.21</v>
      </c>
      <c r="G692">
        <v>915</v>
      </c>
      <c r="H692" s="1" t="s">
        <v>4108</v>
      </c>
      <c r="I692">
        <v>122.01</v>
      </c>
      <c r="J692">
        <v>13.66</v>
      </c>
      <c r="K692">
        <v>247</v>
      </c>
      <c r="L692">
        <v>1425.91</v>
      </c>
      <c r="M692">
        <v>90</v>
      </c>
      <c r="N692">
        <v>5</v>
      </c>
      <c r="O692">
        <v>0</v>
      </c>
      <c r="P692">
        <v>154.88</v>
      </c>
      <c r="Q692">
        <v>0</v>
      </c>
      <c r="R692" s="1" t="s">
        <v>5023</v>
      </c>
      <c r="S692" s="1" t="s">
        <v>8156</v>
      </c>
      <c r="T692">
        <v>1.1399999999999999</v>
      </c>
      <c r="U692" s="1"/>
      <c r="V692">
        <v>21960.211190000002</v>
      </c>
      <c r="W692">
        <v>756592.63049300003</v>
      </c>
      <c r="X692">
        <v>117.921435</v>
      </c>
      <c r="Y692">
        <v>16.115684999999999</v>
      </c>
      <c r="Z692">
        <v>329.15677099999999</v>
      </c>
      <c r="AA692">
        <v>325.23122000000001</v>
      </c>
      <c r="AB692">
        <v>0</v>
      </c>
    </row>
    <row r="693" spans="1:28" x14ac:dyDescent="0.25">
      <c r="A693" s="1" t="s">
        <v>869</v>
      </c>
      <c r="B693">
        <v>690</v>
      </c>
      <c r="C693" s="1" t="s">
        <v>4022</v>
      </c>
      <c r="D693">
        <v>5.0999999999999996</v>
      </c>
      <c r="E693">
        <v>0</v>
      </c>
      <c r="F693">
        <v>0</v>
      </c>
      <c r="G693">
        <v>916</v>
      </c>
      <c r="H693" s="1" t="s">
        <v>4098</v>
      </c>
      <c r="I693">
        <v>66.290000000000006</v>
      </c>
      <c r="J693">
        <v>11.67</v>
      </c>
      <c r="K693">
        <v>226</v>
      </c>
      <c r="L693">
        <v>1849.52</v>
      </c>
      <c r="M693">
        <v>13</v>
      </c>
      <c r="N693">
        <v>2</v>
      </c>
      <c r="O693">
        <v>0</v>
      </c>
      <c r="P693">
        <v>78.53</v>
      </c>
      <c r="Q693">
        <v>0</v>
      </c>
      <c r="R693" s="1" t="s">
        <v>5024</v>
      </c>
      <c r="S693" s="1" t="s">
        <v>8156</v>
      </c>
      <c r="T693">
        <v>0.89</v>
      </c>
      <c r="U693" s="1"/>
      <c r="V693">
        <v>11160.173629999999</v>
      </c>
      <c r="W693">
        <v>615025.40367399994</v>
      </c>
      <c r="X693">
        <v>65.382013000000001</v>
      </c>
      <c r="Y693">
        <v>11.781256000000001</v>
      </c>
      <c r="Z693">
        <v>258.93084900000002</v>
      </c>
      <c r="AA693">
        <v>264.37300800000003</v>
      </c>
      <c r="AB693">
        <v>0</v>
      </c>
    </row>
    <row r="694" spans="1:28" x14ac:dyDescent="0.25">
      <c r="A694" s="1" t="s">
        <v>872</v>
      </c>
      <c r="B694">
        <v>493</v>
      </c>
      <c r="C694" s="1" t="s">
        <v>4061</v>
      </c>
      <c r="D694">
        <v>5.0999999999999996</v>
      </c>
      <c r="E694">
        <v>0</v>
      </c>
      <c r="F694">
        <v>0.15</v>
      </c>
      <c r="G694">
        <v>926</v>
      </c>
      <c r="H694" s="1" t="s">
        <v>4145</v>
      </c>
      <c r="I694">
        <v>168.74</v>
      </c>
      <c r="J694">
        <v>14.66</v>
      </c>
      <c r="K694">
        <v>433</v>
      </c>
      <c r="L694">
        <v>2615.73</v>
      </c>
      <c r="M694">
        <v>142</v>
      </c>
      <c r="N694">
        <v>7</v>
      </c>
      <c r="O694">
        <v>0</v>
      </c>
      <c r="P694">
        <v>256.85000000000002</v>
      </c>
      <c r="Q694">
        <v>0</v>
      </c>
      <c r="R694" s="1" t="s">
        <v>5027</v>
      </c>
      <c r="S694" s="1" t="s">
        <v>8156</v>
      </c>
      <c r="T694">
        <v>1.0900000000000001</v>
      </c>
      <c r="U694" s="1"/>
      <c r="V694">
        <v>35950.404037</v>
      </c>
      <c r="W694">
        <v>1225142.8610419999</v>
      </c>
      <c r="X694">
        <v>192.73724000000001</v>
      </c>
      <c r="Y694">
        <v>26.121421000000002</v>
      </c>
      <c r="Z694">
        <v>532.01529800000003</v>
      </c>
      <c r="AA694">
        <v>526.64406799999995</v>
      </c>
      <c r="AB694">
        <v>0</v>
      </c>
    </row>
    <row r="695" spans="1:28" x14ac:dyDescent="0.25">
      <c r="A695" s="1" t="s">
        <v>874</v>
      </c>
      <c r="B695">
        <v>893</v>
      </c>
      <c r="C695" s="1" t="s">
        <v>4001</v>
      </c>
      <c r="D695">
        <v>0.2</v>
      </c>
      <c r="E695">
        <v>0</v>
      </c>
      <c r="F695">
        <v>0.06</v>
      </c>
      <c r="G695">
        <v>926</v>
      </c>
      <c r="H695" s="1" t="s">
        <v>4071</v>
      </c>
      <c r="I695">
        <v>108.49</v>
      </c>
      <c r="J695">
        <v>13.95</v>
      </c>
      <c r="K695">
        <v>33</v>
      </c>
      <c r="L695">
        <v>419.77</v>
      </c>
      <c r="M695">
        <v>0</v>
      </c>
      <c r="N695">
        <v>0</v>
      </c>
      <c r="O695">
        <v>0</v>
      </c>
      <c r="P695">
        <v>6.31</v>
      </c>
      <c r="Q695">
        <v>0</v>
      </c>
      <c r="R695" s="1" t="s">
        <v>5029</v>
      </c>
      <c r="S695" s="1" t="s">
        <v>8156</v>
      </c>
      <c r="T695">
        <v>1.1100000000000001</v>
      </c>
      <c r="U695" s="1"/>
      <c r="V695">
        <v>2089.311823</v>
      </c>
      <c r="W695">
        <v>139030.23887900001</v>
      </c>
      <c r="X695">
        <v>12.82404</v>
      </c>
      <c r="Y695">
        <v>2.8288120000000001</v>
      </c>
      <c r="Z695">
        <v>59.117221000000001</v>
      </c>
      <c r="AA695">
        <v>59.762549</v>
      </c>
      <c r="AB695">
        <v>0</v>
      </c>
    </row>
    <row r="696" spans="1:28" x14ac:dyDescent="0.25">
      <c r="A696" s="1" t="s">
        <v>875</v>
      </c>
      <c r="B696">
        <v>658</v>
      </c>
      <c r="C696" s="1" t="s">
        <v>4040</v>
      </c>
      <c r="D696">
        <v>5.0999999999999996</v>
      </c>
      <c r="E696">
        <v>0</v>
      </c>
      <c r="F696">
        <v>0.86</v>
      </c>
      <c r="G696">
        <v>927</v>
      </c>
      <c r="H696" s="1" t="s">
        <v>4145</v>
      </c>
      <c r="I696">
        <v>168.74</v>
      </c>
      <c r="J696">
        <v>13.19</v>
      </c>
      <c r="K696">
        <v>269</v>
      </c>
      <c r="L696">
        <v>1626.36</v>
      </c>
      <c r="M696">
        <v>117</v>
      </c>
      <c r="N696">
        <v>5</v>
      </c>
      <c r="O696">
        <v>0</v>
      </c>
      <c r="P696">
        <v>162.63</v>
      </c>
      <c r="Q696">
        <v>0</v>
      </c>
      <c r="R696" s="1" t="s">
        <v>5030</v>
      </c>
      <c r="S696" s="1" t="s">
        <v>8156</v>
      </c>
      <c r="T696">
        <v>1.1000000000000001</v>
      </c>
      <c r="U696" s="1"/>
      <c r="V696">
        <v>24820.623447000002</v>
      </c>
      <c r="W696">
        <v>796256.84428099997</v>
      </c>
      <c r="X696">
        <v>131.927886</v>
      </c>
      <c r="Y696">
        <v>17.053982999999999</v>
      </c>
      <c r="Z696">
        <v>345.01245299999999</v>
      </c>
      <c r="AA696">
        <v>342.282937</v>
      </c>
      <c r="AB696">
        <v>0</v>
      </c>
    </row>
    <row r="697" spans="1:28" x14ac:dyDescent="0.25">
      <c r="A697" s="1" t="s">
        <v>876</v>
      </c>
      <c r="B697">
        <v>690</v>
      </c>
      <c r="C697" s="1" t="s">
        <v>4034</v>
      </c>
      <c r="D697">
        <v>5.0999999999999996</v>
      </c>
      <c r="E697">
        <v>0</v>
      </c>
      <c r="F697">
        <v>0</v>
      </c>
      <c r="G697">
        <v>928</v>
      </c>
      <c r="H697" s="1" t="s">
        <v>4150</v>
      </c>
      <c r="I697">
        <v>82</v>
      </c>
      <c r="J697">
        <v>11.82</v>
      </c>
      <c r="K697">
        <v>238</v>
      </c>
      <c r="L697">
        <v>1808.36</v>
      </c>
      <c r="M697">
        <v>49</v>
      </c>
      <c r="N697">
        <v>3</v>
      </c>
      <c r="O697">
        <v>0</v>
      </c>
      <c r="P697">
        <v>88.01</v>
      </c>
      <c r="Q697">
        <v>0</v>
      </c>
      <c r="R697" s="1" t="s">
        <v>5031</v>
      </c>
      <c r="S697" s="1" t="s">
        <v>8156</v>
      </c>
      <c r="T697">
        <v>0.85</v>
      </c>
      <c r="U697" s="1"/>
      <c r="V697">
        <v>14118.743936999999</v>
      </c>
      <c r="W697">
        <v>605644.36413700006</v>
      </c>
      <c r="X697">
        <v>78.515287000000001</v>
      </c>
      <c r="Y697">
        <v>11.446255000000001</v>
      </c>
      <c r="Z697">
        <v>253.364968</v>
      </c>
      <c r="AA697">
        <v>260.343481</v>
      </c>
      <c r="AB697">
        <v>0</v>
      </c>
    </row>
    <row r="698" spans="1:28" x14ac:dyDescent="0.25">
      <c r="A698" s="1" t="s">
        <v>877</v>
      </c>
      <c r="B698">
        <v>759</v>
      </c>
      <c r="C698" s="1" t="s">
        <v>4004</v>
      </c>
      <c r="D698">
        <v>5.0999999999999996</v>
      </c>
      <c r="E698">
        <v>0</v>
      </c>
      <c r="F698">
        <v>1.69</v>
      </c>
      <c r="G698">
        <v>928</v>
      </c>
      <c r="H698" s="1" t="s">
        <v>4104</v>
      </c>
      <c r="I698">
        <v>0.2</v>
      </c>
      <c r="J698">
        <v>13.15</v>
      </c>
      <c r="K698">
        <v>169</v>
      </c>
      <c r="L698">
        <v>1312.65</v>
      </c>
      <c r="M698">
        <v>20</v>
      </c>
      <c r="N698">
        <v>2</v>
      </c>
      <c r="O698">
        <v>0</v>
      </c>
      <c r="P698">
        <v>76.3</v>
      </c>
      <c r="Q698">
        <v>0</v>
      </c>
      <c r="R698" s="1" t="s">
        <v>5032</v>
      </c>
      <c r="S698" s="1" t="s">
        <v>8156</v>
      </c>
      <c r="T698">
        <v>1.02</v>
      </c>
      <c r="U698" s="1"/>
      <c r="V698">
        <v>9412.8056649999999</v>
      </c>
      <c r="W698">
        <v>439691.49494399998</v>
      </c>
      <c r="X698">
        <v>53.300621999999997</v>
      </c>
      <c r="Y698">
        <v>8.7816799999999997</v>
      </c>
      <c r="Z698">
        <v>187.31088800000001</v>
      </c>
      <c r="AA698">
        <v>189.00518199999999</v>
      </c>
      <c r="AB698">
        <v>0</v>
      </c>
    </row>
    <row r="699" spans="1:28" x14ac:dyDescent="0.25">
      <c r="A699" s="1" t="s">
        <v>878</v>
      </c>
      <c r="B699">
        <v>816</v>
      </c>
      <c r="C699" s="1" t="s">
        <v>4002</v>
      </c>
      <c r="D699">
        <v>5.0999999999999996</v>
      </c>
      <c r="E699">
        <v>0</v>
      </c>
      <c r="F699">
        <v>0.56000000000000005</v>
      </c>
      <c r="G699">
        <v>928</v>
      </c>
      <c r="H699" s="1" t="s">
        <v>4105</v>
      </c>
      <c r="I699">
        <v>31.58</v>
      </c>
      <c r="J699">
        <v>10.1</v>
      </c>
      <c r="K699">
        <v>112</v>
      </c>
      <c r="L699">
        <v>367.23</v>
      </c>
      <c r="M699">
        <v>65</v>
      </c>
      <c r="N699">
        <v>2</v>
      </c>
      <c r="O699">
        <v>0</v>
      </c>
      <c r="P699">
        <v>76.83</v>
      </c>
      <c r="Q699">
        <v>0</v>
      </c>
      <c r="R699" s="1" t="s">
        <v>5033</v>
      </c>
      <c r="S699" s="1" t="s">
        <v>8156</v>
      </c>
      <c r="T699">
        <v>0.75</v>
      </c>
      <c r="U699" s="1"/>
      <c r="V699">
        <v>11912.027613</v>
      </c>
      <c r="W699">
        <v>279388.325747</v>
      </c>
      <c r="X699">
        <v>60.803125999999999</v>
      </c>
      <c r="Y699">
        <v>6.1728860000000001</v>
      </c>
      <c r="Z699">
        <v>123.15729899999999</v>
      </c>
      <c r="AA699">
        <v>120.101619</v>
      </c>
      <c r="AB699">
        <v>0</v>
      </c>
    </row>
    <row r="700" spans="1:28" x14ac:dyDescent="0.25">
      <c r="A700" s="1" t="s">
        <v>881</v>
      </c>
      <c r="B700">
        <v>847</v>
      </c>
      <c r="C700" s="1" t="s">
        <v>4002</v>
      </c>
      <c r="D700">
        <v>5.0999999999999996</v>
      </c>
      <c r="E700">
        <v>0</v>
      </c>
      <c r="F700">
        <v>0.2</v>
      </c>
      <c r="G700">
        <v>931</v>
      </c>
      <c r="H700" s="1" t="s">
        <v>4072</v>
      </c>
      <c r="I700">
        <v>31.58</v>
      </c>
      <c r="J700">
        <v>10.08</v>
      </c>
      <c r="K700">
        <v>84</v>
      </c>
      <c r="L700">
        <v>367.23</v>
      </c>
      <c r="M700">
        <v>38</v>
      </c>
      <c r="N700">
        <v>3</v>
      </c>
      <c r="O700">
        <v>0</v>
      </c>
      <c r="P700">
        <v>52.65</v>
      </c>
      <c r="Q700">
        <v>0</v>
      </c>
      <c r="R700" s="1" t="s">
        <v>5036</v>
      </c>
      <c r="S700" s="1" t="s">
        <v>8156</v>
      </c>
      <c r="T700">
        <v>0.85</v>
      </c>
      <c r="U700" s="1"/>
      <c r="V700">
        <v>7808.7101329999996</v>
      </c>
      <c r="W700">
        <v>219920.014016</v>
      </c>
      <c r="X700">
        <v>40.750081999999999</v>
      </c>
      <c r="Y700">
        <v>4.7624139999999997</v>
      </c>
      <c r="Z700">
        <v>96.402001999999996</v>
      </c>
      <c r="AA700">
        <v>94.536569</v>
      </c>
      <c r="AB700">
        <v>0</v>
      </c>
    </row>
    <row r="701" spans="1:28" x14ac:dyDescent="0.25">
      <c r="A701" s="1" t="s">
        <v>884</v>
      </c>
      <c r="B701">
        <v>879</v>
      </c>
      <c r="C701" s="1" t="s">
        <v>4002</v>
      </c>
      <c r="D701">
        <v>5.0999999999999996</v>
      </c>
      <c r="E701">
        <v>0</v>
      </c>
      <c r="F701">
        <v>0.84</v>
      </c>
      <c r="G701">
        <v>933</v>
      </c>
      <c r="H701" s="1" t="s">
        <v>4105</v>
      </c>
      <c r="I701">
        <v>31.58</v>
      </c>
      <c r="J701">
        <v>13.63</v>
      </c>
      <c r="K701">
        <v>54</v>
      </c>
      <c r="L701">
        <v>367.23</v>
      </c>
      <c r="M701">
        <v>6</v>
      </c>
      <c r="N701">
        <v>2</v>
      </c>
      <c r="O701">
        <v>0</v>
      </c>
      <c r="P701">
        <v>28.59</v>
      </c>
      <c r="Q701">
        <v>0</v>
      </c>
      <c r="R701" s="1" t="s">
        <v>5039</v>
      </c>
      <c r="S701" s="1" t="s">
        <v>8156</v>
      </c>
      <c r="T701">
        <v>1.06</v>
      </c>
      <c r="U701" s="1"/>
      <c r="V701">
        <v>3871.7823079999998</v>
      </c>
      <c r="W701">
        <v>185553.911524</v>
      </c>
      <c r="X701">
        <v>22.072167</v>
      </c>
      <c r="Y701">
        <v>3.9076240000000002</v>
      </c>
      <c r="Z701">
        <v>80.714590999999999</v>
      </c>
      <c r="AA701">
        <v>79.761517999999995</v>
      </c>
      <c r="AB701">
        <v>0</v>
      </c>
    </row>
    <row r="702" spans="1:28" x14ac:dyDescent="0.25">
      <c r="A702" s="1" t="s">
        <v>885</v>
      </c>
      <c r="B702">
        <v>872</v>
      </c>
      <c r="C702" s="1" t="s">
        <v>4004</v>
      </c>
      <c r="D702">
        <v>5.0999999999999996</v>
      </c>
      <c r="E702">
        <v>0</v>
      </c>
      <c r="F702">
        <v>2.6</v>
      </c>
      <c r="G702">
        <v>934</v>
      </c>
      <c r="H702" s="1" t="s">
        <v>4079</v>
      </c>
      <c r="I702">
        <v>1.4</v>
      </c>
      <c r="J702">
        <v>9.74</v>
      </c>
      <c r="K702">
        <v>62</v>
      </c>
      <c r="L702">
        <v>609.39</v>
      </c>
      <c r="M702">
        <v>0</v>
      </c>
      <c r="N702">
        <v>0</v>
      </c>
      <c r="O702">
        <v>0</v>
      </c>
      <c r="P702">
        <v>9.0500000000000007</v>
      </c>
      <c r="Q702">
        <v>0</v>
      </c>
      <c r="R702" s="1" t="s">
        <v>5040</v>
      </c>
      <c r="S702" s="1" t="s">
        <v>8156</v>
      </c>
      <c r="T702">
        <v>0.78</v>
      </c>
      <c r="U702" s="1"/>
      <c r="V702">
        <v>3207.2221119999999</v>
      </c>
      <c r="W702">
        <v>196337.91494399999</v>
      </c>
      <c r="X702">
        <v>19.238325</v>
      </c>
      <c r="Y702">
        <v>3.6158399999999999</v>
      </c>
      <c r="Z702">
        <v>81.591479000000007</v>
      </c>
      <c r="AA702">
        <v>84.397169000000005</v>
      </c>
      <c r="AB702">
        <v>0</v>
      </c>
    </row>
    <row r="703" spans="1:28" x14ac:dyDescent="0.25">
      <c r="A703" s="1" t="s">
        <v>886</v>
      </c>
      <c r="B703">
        <v>690</v>
      </c>
      <c r="C703" s="1" t="s">
        <v>4011</v>
      </c>
      <c r="D703">
        <v>5.0999999999999996</v>
      </c>
      <c r="E703">
        <v>0</v>
      </c>
      <c r="F703">
        <v>0</v>
      </c>
      <c r="G703">
        <v>935</v>
      </c>
      <c r="H703" s="1" t="s">
        <v>4090</v>
      </c>
      <c r="I703">
        <v>24.41</v>
      </c>
      <c r="J703">
        <v>9.89</v>
      </c>
      <c r="K703">
        <v>245</v>
      </c>
      <c r="L703">
        <v>1138.06</v>
      </c>
      <c r="M703">
        <v>90</v>
      </c>
      <c r="N703">
        <v>6</v>
      </c>
      <c r="O703">
        <v>0</v>
      </c>
      <c r="P703">
        <v>144.15</v>
      </c>
      <c r="Q703">
        <v>0</v>
      </c>
      <c r="R703" s="1" t="s">
        <v>5041</v>
      </c>
      <c r="S703" s="1" t="s">
        <v>8156</v>
      </c>
      <c r="T703">
        <v>0.83</v>
      </c>
      <c r="U703" s="1"/>
      <c r="V703">
        <v>18340.959372000001</v>
      </c>
      <c r="W703">
        <v>553816.61354399996</v>
      </c>
      <c r="X703">
        <v>96.586601000000002</v>
      </c>
      <c r="Y703">
        <v>11.756660999999999</v>
      </c>
      <c r="Z703">
        <v>241.33725100000001</v>
      </c>
      <c r="AA703">
        <v>238.06724</v>
      </c>
      <c r="AB703">
        <v>0</v>
      </c>
    </row>
    <row r="704" spans="1:28" x14ac:dyDescent="0.25">
      <c r="A704" s="1" t="s">
        <v>887</v>
      </c>
      <c r="B704">
        <v>692</v>
      </c>
      <c r="C704" s="1" t="s">
        <v>4018</v>
      </c>
      <c r="D704">
        <v>5.0999999999999996</v>
      </c>
      <c r="E704">
        <v>0</v>
      </c>
      <c r="F704">
        <v>2</v>
      </c>
      <c r="G704">
        <v>938</v>
      </c>
      <c r="H704" s="1" t="s">
        <v>4095</v>
      </c>
      <c r="I704">
        <v>63.59</v>
      </c>
      <c r="J704">
        <v>9.98</v>
      </c>
      <c r="K704">
        <v>246</v>
      </c>
      <c r="L704">
        <v>1936.73</v>
      </c>
      <c r="M704">
        <v>15</v>
      </c>
      <c r="N704">
        <v>1</v>
      </c>
      <c r="O704">
        <v>0</v>
      </c>
      <c r="P704">
        <v>75.92</v>
      </c>
      <c r="Q704">
        <v>0</v>
      </c>
      <c r="R704" s="1" t="s">
        <v>5042</v>
      </c>
      <c r="S704" s="1" t="s">
        <v>8156</v>
      </c>
      <c r="T704">
        <v>0.81</v>
      </c>
      <c r="U704" s="1"/>
      <c r="V704">
        <v>12518.989858000001</v>
      </c>
      <c r="W704">
        <v>628584.216961</v>
      </c>
      <c r="X704">
        <v>71.842663000000002</v>
      </c>
      <c r="Y704">
        <v>12.030274</v>
      </c>
      <c r="Z704">
        <v>265.34371399999998</v>
      </c>
      <c r="AA704">
        <v>270.202248</v>
      </c>
      <c r="AB704">
        <v>0</v>
      </c>
    </row>
    <row r="705" spans="1:28" x14ac:dyDescent="0.25">
      <c r="A705" s="1" t="s">
        <v>889</v>
      </c>
      <c r="B705">
        <v>575</v>
      </c>
      <c r="C705" s="1" t="s">
        <v>4040</v>
      </c>
      <c r="D705">
        <v>5.0999999999999996</v>
      </c>
      <c r="E705">
        <v>0</v>
      </c>
      <c r="F705">
        <v>0</v>
      </c>
      <c r="G705">
        <v>941</v>
      </c>
      <c r="H705" s="1" t="s">
        <v>4102</v>
      </c>
      <c r="I705">
        <v>204.71</v>
      </c>
      <c r="J705">
        <v>7.9</v>
      </c>
      <c r="K705">
        <v>366</v>
      </c>
      <c r="L705">
        <v>1536.68</v>
      </c>
      <c r="M705">
        <v>120</v>
      </c>
      <c r="N705">
        <v>6</v>
      </c>
      <c r="O705">
        <v>0</v>
      </c>
      <c r="P705">
        <v>181.58</v>
      </c>
      <c r="Q705">
        <v>0</v>
      </c>
      <c r="R705" s="1" t="s">
        <v>5044</v>
      </c>
      <c r="S705" s="1" t="s">
        <v>8156</v>
      </c>
      <c r="T705">
        <v>0.6</v>
      </c>
      <c r="U705" s="1"/>
      <c r="V705">
        <v>27452.015525999999</v>
      </c>
      <c r="W705">
        <v>759655.26353800006</v>
      </c>
      <c r="X705">
        <v>142.69364400000001</v>
      </c>
      <c r="Y705">
        <v>15.341443999999999</v>
      </c>
      <c r="Z705">
        <v>327.06904100000003</v>
      </c>
      <c r="AA705">
        <v>326.55343900000003</v>
      </c>
      <c r="AB705">
        <v>0</v>
      </c>
    </row>
    <row r="706" spans="1:28" x14ac:dyDescent="0.25">
      <c r="A706" s="1" t="s">
        <v>891</v>
      </c>
      <c r="B706">
        <v>690</v>
      </c>
      <c r="C706" s="1" t="s">
        <v>4014</v>
      </c>
      <c r="D706">
        <v>5.0999999999999996</v>
      </c>
      <c r="E706">
        <v>0</v>
      </c>
      <c r="F706">
        <v>0</v>
      </c>
      <c r="G706">
        <v>945</v>
      </c>
      <c r="H706" s="1" t="s">
        <v>4087</v>
      </c>
      <c r="I706">
        <v>59.72</v>
      </c>
      <c r="J706">
        <v>8.39</v>
      </c>
      <c r="K706">
        <v>255</v>
      </c>
      <c r="L706">
        <v>1183.1099999999999</v>
      </c>
      <c r="M706">
        <v>75</v>
      </c>
      <c r="N706">
        <v>5</v>
      </c>
      <c r="O706">
        <v>0</v>
      </c>
      <c r="P706">
        <v>132.35</v>
      </c>
      <c r="Q706">
        <v>0</v>
      </c>
      <c r="R706" s="1" t="s">
        <v>5046</v>
      </c>
      <c r="S706" s="1" t="s">
        <v>8156</v>
      </c>
      <c r="T706">
        <v>0.71</v>
      </c>
      <c r="U706" s="1"/>
      <c r="V706">
        <v>19091.046878000001</v>
      </c>
      <c r="W706">
        <v>588033.727373</v>
      </c>
      <c r="X706">
        <v>100.71925400000001</v>
      </c>
      <c r="Y706">
        <v>12.017725</v>
      </c>
      <c r="Z706">
        <v>254.06219300000001</v>
      </c>
      <c r="AA706">
        <v>252.776331</v>
      </c>
      <c r="AB706">
        <v>0</v>
      </c>
    </row>
    <row r="707" spans="1:28" x14ac:dyDescent="0.25">
      <c r="A707" s="1" t="s">
        <v>893</v>
      </c>
      <c r="B707">
        <v>914</v>
      </c>
      <c r="C707" s="1" t="s">
        <v>4002</v>
      </c>
      <c r="D707">
        <v>5.0999999999999996</v>
      </c>
      <c r="E707">
        <v>0</v>
      </c>
      <c r="F707">
        <v>4.47</v>
      </c>
      <c r="G707">
        <v>947</v>
      </c>
      <c r="H707" s="1" t="s">
        <v>4105</v>
      </c>
      <c r="I707">
        <v>31.58</v>
      </c>
      <c r="J707">
        <v>12.93</v>
      </c>
      <c r="K707">
        <v>33</v>
      </c>
      <c r="L707">
        <v>367.23</v>
      </c>
      <c r="M707">
        <v>0</v>
      </c>
      <c r="N707">
        <v>0</v>
      </c>
      <c r="O707">
        <v>0</v>
      </c>
      <c r="P707">
        <v>7.44</v>
      </c>
      <c r="Q707">
        <v>0</v>
      </c>
      <c r="R707" s="1" t="s">
        <v>5048</v>
      </c>
      <c r="S707" s="1" t="s">
        <v>8156</v>
      </c>
      <c r="T707">
        <v>1.07</v>
      </c>
      <c r="U707" s="1"/>
      <c r="V707">
        <v>1711.3625520000001</v>
      </c>
      <c r="W707">
        <v>113851.508416</v>
      </c>
      <c r="X707">
        <v>10.500088</v>
      </c>
      <c r="Y707">
        <v>2.1639379999999999</v>
      </c>
      <c r="Z707">
        <v>47.574257000000003</v>
      </c>
      <c r="AA707">
        <v>48.939622</v>
      </c>
      <c r="AB707">
        <v>0</v>
      </c>
    </row>
    <row r="708" spans="1:28" x14ac:dyDescent="0.25">
      <c r="A708" s="1" t="s">
        <v>895</v>
      </c>
      <c r="B708">
        <v>653</v>
      </c>
      <c r="C708" s="1" t="s">
        <v>4004</v>
      </c>
      <c r="D708">
        <v>5.0999999999999996</v>
      </c>
      <c r="E708">
        <v>0</v>
      </c>
      <c r="F708">
        <v>0.3</v>
      </c>
      <c r="G708">
        <v>949</v>
      </c>
      <c r="H708" s="1" t="s">
        <v>4122</v>
      </c>
      <c r="I708">
        <v>159.35</v>
      </c>
      <c r="J708">
        <v>8.4</v>
      </c>
      <c r="K708">
        <v>296</v>
      </c>
      <c r="L708">
        <v>2021.57</v>
      </c>
      <c r="M708">
        <v>55</v>
      </c>
      <c r="N708">
        <v>7</v>
      </c>
      <c r="O708">
        <v>0</v>
      </c>
      <c r="P708">
        <v>132.82</v>
      </c>
      <c r="Q708">
        <v>0</v>
      </c>
      <c r="R708" s="1" t="s">
        <v>5050</v>
      </c>
      <c r="S708" s="1" t="s">
        <v>8156</v>
      </c>
      <c r="T708">
        <v>0.9</v>
      </c>
      <c r="U708" s="1"/>
      <c r="V708">
        <v>17201.031804999999</v>
      </c>
      <c r="W708">
        <v>738316.68972200004</v>
      </c>
      <c r="X708">
        <v>95.735737</v>
      </c>
      <c r="Y708">
        <v>14.366921</v>
      </c>
      <c r="Z708">
        <v>312.269158</v>
      </c>
      <c r="AA708">
        <v>317.37355200000002</v>
      </c>
      <c r="AB708">
        <v>0</v>
      </c>
    </row>
    <row r="709" spans="1:28" x14ac:dyDescent="0.25">
      <c r="A709" s="1" t="s">
        <v>896</v>
      </c>
      <c r="B709">
        <v>560</v>
      </c>
      <c r="C709" s="1" t="s">
        <v>4004</v>
      </c>
      <c r="D709">
        <v>5.0999999999999996</v>
      </c>
      <c r="E709">
        <v>0</v>
      </c>
      <c r="F709">
        <v>0.54</v>
      </c>
      <c r="G709">
        <v>951</v>
      </c>
      <c r="H709" s="1" t="s">
        <v>4122</v>
      </c>
      <c r="I709">
        <v>159.35</v>
      </c>
      <c r="J709">
        <v>8.0299999999999994</v>
      </c>
      <c r="K709">
        <v>391</v>
      </c>
      <c r="L709">
        <v>2021.57</v>
      </c>
      <c r="M709">
        <v>97</v>
      </c>
      <c r="N709">
        <v>8</v>
      </c>
      <c r="O709">
        <v>0</v>
      </c>
      <c r="P709">
        <v>178.84</v>
      </c>
      <c r="Q709">
        <v>0</v>
      </c>
      <c r="R709" s="1" t="s">
        <v>5051</v>
      </c>
      <c r="S709" s="1" t="s">
        <v>8156</v>
      </c>
      <c r="T709">
        <v>0.7</v>
      </c>
      <c r="U709" s="1"/>
      <c r="V709">
        <v>24835.042386000001</v>
      </c>
      <c r="W709">
        <v>824797.96611699997</v>
      </c>
      <c r="X709">
        <v>132.36782500000001</v>
      </c>
      <c r="Y709">
        <v>16.235818999999999</v>
      </c>
      <c r="Z709">
        <v>352.21590500000002</v>
      </c>
      <c r="AA709">
        <v>354.55277799999999</v>
      </c>
      <c r="AB709">
        <v>0</v>
      </c>
    </row>
    <row r="710" spans="1:28" x14ac:dyDescent="0.25">
      <c r="A710" s="1" t="s">
        <v>897</v>
      </c>
      <c r="B710">
        <v>788</v>
      </c>
      <c r="C710" s="1" t="s">
        <v>4004</v>
      </c>
      <c r="D710">
        <v>5.0999999999999996</v>
      </c>
      <c r="E710">
        <v>0</v>
      </c>
      <c r="F710">
        <v>1.4</v>
      </c>
      <c r="G710">
        <v>954</v>
      </c>
      <c r="H710" s="1" t="s">
        <v>4076</v>
      </c>
      <c r="I710">
        <v>1.4</v>
      </c>
      <c r="J710">
        <v>3.27</v>
      </c>
      <c r="K710">
        <v>166</v>
      </c>
      <c r="L710">
        <v>609.39</v>
      </c>
      <c r="M710">
        <v>1</v>
      </c>
      <c r="N710">
        <v>1</v>
      </c>
      <c r="O710">
        <v>0</v>
      </c>
      <c r="P710">
        <v>37.97</v>
      </c>
      <c r="Q710">
        <v>0</v>
      </c>
      <c r="R710" s="1" t="s">
        <v>5052</v>
      </c>
      <c r="S710" s="1" t="s">
        <v>8156</v>
      </c>
      <c r="T710">
        <v>0.32</v>
      </c>
      <c r="U710" s="1"/>
      <c r="V710">
        <v>9125.6648220000006</v>
      </c>
      <c r="W710">
        <v>264404.684511</v>
      </c>
      <c r="X710">
        <v>47.656354</v>
      </c>
      <c r="Y710">
        <v>5.0539519999999998</v>
      </c>
      <c r="Z710">
        <v>112.84181</v>
      </c>
      <c r="AA710">
        <v>113.659773</v>
      </c>
      <c r="AB710">
        <v>0</v>
      </c>
    </row>
    <row r="711" spans="1:28" x14ac:dyDescent="0.25">
      <c r="A711" s="1" t="s">
        <v>899</v>
      </c>
      <c r="B711">
        <v>639</v>
      </c>
      <c r="C711" s="1" t="s">
        <v>4012</v>
      </c>
      <c r="D711">
        <v>5.0999999999999996</v>
      </c>
      <c r="E711">
        <v>0</v>
      </c>
      <c r="F711">
        <v>0.12</v>
      </c>
      <c r="G711">
        <v>955</v>
      </c>
      <c r="H711" s="1" t="s">
        <v>4096</v>
      </c>
      <c r="I711">
        <v>121.36</v>
      </c>
      <c r="J711">
        <v>13.99</v>
      </c>
      <c r="K711">
        <v>316</v>
      </c>
      <c r="L711">
        <v>1363.57</v>
      </c>
      <c r="M711">
        <v>174</v>
      </c>
      <c r="N711">
        <v>5</v>
      </c>
      <c r="O711">
        <v>0</v>
      </c>
      <c r="P711">
        <v>230</v>
      </c>
      <c r="Q711">
        <v>0</v>
      </c>
      <c r="R711" s="1" t="s">
        <v>5054</v>
      </c>
      <c r="S711" s="1" t="s">
        <v>8156</v>
      </c>
      <c r="T711">
        <v>1.1599999999999999</v>
      </c>
      <c r="U711" s="1"/>
      <c r="V711">
        <v>34518.232931999999</v>
      </c>
      <c r="W711">
        <v>925774.86424100003</v>
      </c>
      <c r="X711">
        <v>179.16899100000001</v>
      </c>
      <c r="Y711">
        <v>21.074543999999999</v>
      </c>
      <c r="Z711">
        <v>410.44244800000001</v>
      </c>
      <c r="AA711">
        <v>397.96099900000002</v>
      </c>
      <c r="AB711">
        <v>0</v>
      </c>
    </row>
    <row r="712" spans="1:28" x14ac:dyDescent="0.25">
      <c r="A712" s="1" t="s">
        <v>901</v>
      </c>
      <c r="B712">
        <v>884</v>
      </c>
      <c r="C712" s="1" t="s">
        <v>4004</v>
      </c>
      <c r="D712">
        <v>5.0999999999999996</v>
      </c>
      <c r="E712">
        <v>0</v>
      </c>
      <c r="F712">
        <v>0.8</v>
      </c>
      <c r="G712">
        <v>956</v>
      </c>
      <c r="H712" s="1" t="s">
        <v>4076</v>
      </c>
      <c r="I712">
        <v>1.4</v>
      </c>
      <c r="J712">
        <v>8.98</v>
      </c>
      <c r="K712">
        <v>72</v>
      </c>
      <c r="L712">
        <v>609.39</v>
      </c>
      <c r="M712">
        <v>0</v>
      </c>
      <c r="N712">
        <v>0</v>
      </c>
      <c r="O712">
        <v>0</v>
      </c>
      <c r="P712">
        <v>15.47</v>
      </c>
      <c r="Q712">
        <v>0</v>
      </c>
      <c r="R712" s="1" t="s">
        <v>5056</v>
      </c>
      <c r="S712" s="1" t="s">
        <v>8156</v>
      </c>
      <c r="T712">
        <v>0.73</v>
      </c>
      <c r="U712" s="1"/>
      <c r="V712">
        <v>3978.3056609999999</v>
      </c>
      <c r="W712">
        <v>214908.897245</v>
      </c>
      <c r="X712">
        <v>23.186613999999999</v>
      </c>
      <c r="Y712">
        <v>4.0592990000000002</v>
      </c>
      <c r="Z712">
        <v>90.390843000000004</v>
      </c>
      <c r="AA712">
        <v>92.380230999999995</v>
      </c>
      <c r="AB712">
        <v>0</v>
      </c>
    </row>
    <row r="713" spans="1:28" x14ac:dyDescent="0.25">
      <c r="A713" s="1" t="s">
        <v>903</v>
      </c>
      <c r="B713">
        <v>690</v>
      </c>
      <c r="C713" s="1" t="s">
        <v>4017</v>
      </c>
      <c r="D713">
        <v>5.0999999999999996</v>
      </c>
      <c r="E713">
        <v>0</v>
      </c>
      <c r="F713">
        <v>0.01</v>
      </c>
      <c r="G713">
        <v>957</v>
      </c>
      <c r="H713" s="1" t="s">
        <v>4140</v>
      </c>
      <c r="I713">
        <v>93.18</v>
      </c>
      <c r="J713">
        <v>8.48</v>
      </c>
      <c r="K713">
        <v>267</v>
      </c>
      <c r="L713">
        <v>1018.45</v>
      </c>
      <c r="M713">
        <v>83</v>
      </c>
      <c r="N713">
        <v>6</v>
      </c>
      <c r="O713">
        <v>0</v>
      </c>
      <c r="P713">
        <v>173.38</v>
      </c>
      <c r="Q713">
        <v>0</v>
      </c>
      <c r="R713" s="1" t="s">
        <v>5058</v>
      </c>
      <c r="S713" s="1" t="s">
        <v>8156</v>
      </c>
      <c r="T713">
        <v>0.77</v>
      </c>
      <c r="U713" s="1"/>
      <c r="V713">
        <v>21466.598826000001</v>
      </c>
      <c r="W713">
        <v>608181.07399800001</v>
      </c>
      <c r="X713">
        <v>112.02136900000001</v>
      </c>
      <c r="Y713">
        <v>12.768903</v>
      </c>
      <c r="Z713">
        <v>264.97301800000002</v>
      </c>
      <c r="AA713">
        <v>261.43796400000002</v>
      </c>
      <c r="AB713">
        <v>0</v>
      </c>
    </row>
    <row r="714" spans="1:28" x14ac:dyDescent="0.25">
      <c r="A714" s="1" t="s">
        <v>906</v>
      </c>
      <c r="B714">
        <v>744</v>
      </c>
      <c r="C714" s="1" t="s">
        <v>4017</v>
      </c>
      <c r="D714">
        <v>5.0999999999999996</v>
      </c>
      <c r="E714">
        <v>0</v>
      </c>
      <c r="F714">
        <v>0.94</v>
      </c>
      <c r="G714">
        <v>958</v>
      </c>
      <c r="H714" s="1" t="s">
        <v>4140</v>
      </c>
      <c r="I714">
        <v>93.18</v>
      </c>
      <c r="J714">
        <v>11.39</v>
      </c>
      <c r="K714">
        <v>214</v>
      </c>
      <c r="L714">
        <v>1018.45</v>
      </c>
      <c r="M714">
        <v>33</v>
      </c>
      <c r="N714">
        <v>3</v>
      </c>
      <c r="O714">
        <v>0</v>
      </c>
      <c r="P714">
        <v>128.34</v>
      </c>
      <c r="Q714">
        <v>0</v>
      </c>
      <c r="R714" s="1" t="s">
        <v>5061</v>
      </c>
      <c r="S714" s="1" t="s">
        <v>8156</v>
      </c>
      <c r="T714">
        <v>0.84</v>
      </c>
      <c r="U714" s="1"/>
      <c r="V714">
        <v>14796.639423000001</v>
      </c>
      <c r="W714">
        <v>510448.03270899999</v>
      </c>
      <c r="X714">
        <v>79.390837000000005</v>
      </c>
      <c r="Y714">
        <v>10.403831</v>
      </c>
      <c r="Z714">
        <v>220.58846299999999</v>
      </c>
      <c r="AA714">
        <v>219.42329599999999</v>
      </c>
      <c r="AB714">
        <v>0</v>
      </c>
    </row>
    <row r="715" spans="1:28" x14ac:dyDescent="0.25">
      <c r="A715" s="1" t="s">
        <v>907</v>
      </c>
      <c r="B715">
        <v>774</v>
      </c>
      <c r="C715" s="1" t="s">
        <v>4024</v>
      </c>
      <c r="D715">
        <v>5.0999999999999996</v>
      </c>
      <c r="E715">
        <v>0</v>
      </c>
      <c r="F715">
        <v>0.73</v>
      </c>
      <c r="G715">
        <v>958</v>
      </c>
      <c r="H715" s="1" t="s">
        <v>4112</v>
      </c>
      <c r="I715">
        <v>110.84</v>
      </c>
      <c r="J715">
        <v>17.72</v>
      </c>
      <c r="K715">
        <v>184</v>
      </c>
      <c r="L715">
        <v>1744.16</v>
      </c>
      <c r="M715">
        <v>26</v>
      </c>
      <c r="N715">
        <v>1</v>
      </c>
      <c r="O715">
        <v>0</v>
      </c>
      <c r="P715">
        <v>92.34</v>
      </c>
      <c r="Q715">
        <v>0</v>
      </c>
      <c r="R715" s="1" t="s">
        <v>5062</v>
      </c>
      <c r="S715" s="1" t="s">
        <v>8156</v>
      </c>
      <c r="T715">
        <v>1.4</v>
      </c>
      <c r="U715" s="1"/>
      <c r="V715">
        <v>15316.853981</v>
      </c>
      <c r="W715">
        <v>748344.29047100001</v>
      </c>
      <c r="X715">
        <v>87.733680000000007</v>
      </c>
      <c r="Y715">
        <v>16.090212000000001</v>
      </c>
      <c r="Z715">
        <v>324.25903799999998</v>
      </c>
      <c r="AA715">
        <v>321.680091</v>
      </c>
      <c r="AB715">
        <v>0</v>
      </c>
    </row>
    <row r="716" spans="1:28" x14ac:dyDescent="0.25">
      <c r="A716" s="1" t="s">
        <v>908</v>
      </c>
      <c r="B716">
        <v>819</v>
      </c>
      <c r="C716" s="1" t="s">
        <v>4020</v>
      </c>
      <c r="D716">
        <v>5.0999999999999996</v>
      </c>
      <c r="E716">
        <v>0</v>
      </c>
      <c r="F716">
        <v>0.96</v>
      </c>
      <c r="G716">
        <v>959</v>
      </c>
      <c r="H716" s="1" t="s">
        <v>4094</v>
      </c>
      <c r="I716">
        <v>120.04</v>
      </c>
      <c r="J716">
        <v>15.59</v>
      </c>
      <c r="K716">
        <v>140</v>
      </c>
      <c r="L716">
        <v>743.49</v>
      </c>
      <c r="M716">
        <v>63</v>
      </c>
      <c r="N716">
        <v>3</v>
      </c>
      <c r="O716">
        <v>0</v>
      </c>
      <c r="P716">
        <v>94.71</v>
      </c>
      <c r="Q716">
        <v>0</v>
      </c>
      <c r="R716" s="1" t="s">
        <v>5063</v>
      </c>
      <c r="S716" s="1" t="s">
        <v>8156</v>
      </c>
      <c r="T716">
        <v>1.21</v>
      </c>
      <c r="U716" s="1"/>
      <c r="V716">
        <v>13117.166782</v>
      </c>
      <c r="W716">
        <v>431070.69386900001</v>
      </c>
      <c r="X716">
        <v>69.976786000000004</v>
      </c>
      <c r="Y716">
        <v>9.4731529999999999</v>
      </c>
      <c r="Z716">
        <v>188.886921</v>
      </c>
      <c r="AA716">
        <v>185.301492</v>
      </c>
      <c r="AB716">
        <v>0</v>
      </c>
    </row>
    <row r="717" spans="1:28" x14ac:dyDescent="0.25">
      <c r="A717" s="1" t="s">
        <v>909</v>
      </c>
      <c r="B717">
        <v>592</v>
      </c>
      <c r="C717" s="1" t="s">
        <v>4040</v>
      </c>
      <c r="D717">
        <v>5.0999999999999996</v>
      </c>
      <c r="E717">
        <v>0</v>
      </c>
      <c r="F717">
        <v>0.56999999999999995</v>
      </c>
      <c r="G717">
        <v>960</v>
      </c>
      <c r="H717" s="1" t="s">
        <v>4096</v>
      </c>
      <c r="I717">
        <v>121.36</v>
      </c>
      <c r="J717">
        <v>13.47</v>
      </c>
      <c r="K717">
        <v>368</v>
      </c>
      <c r="L717">
        <v>1561.24</v>
      </c>
      <c r="M717">
        <v>210</v>
      </c>
      <c r="N717">
        <v>6</v>
      </c>
      <c r="O717">
        <v>0</v>
      </c>
      <c r="P717">
        <v>261.98</v>
      </c>
      <c r="Q717">
        <v>0</v>
      </c>
      <c r="R717" s="1" t="s">
        <v>5064</v>
      </c>
      <c r="S717" s="1" t="s">
        <v>8156</v>
      </c>
      <c r="T717">
        <v>1.08</v>
      </c>
      <c r="U717" s="1"/>
      <c r="V717">
        <v>37908.504591999998</v>
      </c>
      <c r="W717">
        <v>1014942.28014</v>
      </c>
      <c r="X717">
        <v>196.62579199999999</v>
      </c>
      <c r="Y717">
        <v>22.482177</v>
      </c>
      <c r="Z717">
        <v>445.72131000000002</v>
      </c>
      <c r="AA717">
        <v>436.29225300000002</v>
      </c>
      <c r="AB717">
        <v>0</v>
      </c>
    </row>
    <row r="718" spans="1:28" x14ac:dyDescent="0.25">
      <c r="A718" s="1" t="s">
        <v>910</v>
      </c>
      <c r="B718">
        <v>854</v>
      </c>
      <c r="C718" s="1" t="s">
        <v>4020</v>
      </c>
      <c r="D718">
        <v>5.0999999999999996</v>
      </c>
      <c r="E718">
        <v>0</v>
      </c>
      <c r="F718">
        <v>0.39</v>
      </c>
      <c r="G718">
        <v>965</v>
      </c>
      <c r="H718" s="1" t="s">
        <v>4094</v>
      </c>
      <c r="I718">
        <v>120.04</v>
      </c>
      <c r="J718">
        <v>12.19</v>
      </c>
      <c r="K718">
        <v>111</v>
      </c>
      <c r="L718">
        <v>743.49</v>
      </c>
      <c r="M718">
        <v>35</v>
      </c>
      <c r="N718">
        <v>2</v>
      </c>
      <c r="O718">
        <v>0</v>
      </c>
      <c r="P718">
        <v>57.32</v>
      </c>
      <c r="Q718">
        <v>0</v>
      </c>
      <c r="R718" s="1" t="s">
        <v>5065</v>
      </c>
      <c r="S718" s="1" t="s">
        <v>8156</v>
      </c>
      <c r="T718">
        <v>1.02</v>
      </c>
      <c r="U718" s="1"/>
      <c r="V718">
        <v>9368.2051850000007</v>
      </c>
      <c r="W718">
        <v>362753.111829</v>
      </c>
      <c r="X718">
        <v>51.284753000000002</v>
      </c>
      <c r="Y718">
        <v>7.6492040000000001</v>
      </c>
      <c r="Z718">
        <v>157.20191600000001</v>
      </c>
      <c r="AA718">
        <v>155.9333</v>
      </c>
      <c r="AB718">
        <v>0</v>
      </c>
    </row>
    <row r="719" spans="1:28" x14ac:dyDescent="0.25">
      <c r="A719" s="1" t="s">
        <v>911</v>
      </c>
      <c r="B719">
        <v>586</v>
      </c>
      <c r="C719" s="1" t="s">
        <v>4017</v>
      </c>
      <c r="D719">
        <v>5.0999999999999996</v>
      </c>
      <c r="E719">
        <v>0</v>
      </c>
      <c r="F719">
        <v>2.16</v>
      </c>
      <c r="G719">
        <v>968</v>
      </c>
      <c r="H719" s="1" t="s">
        <v>4091</v>
      </c>
      <c r="I719">
        <v>93.18</v>
      </c>
      <c r="J719">
        <v>3.87</v>
      </c>
      <c r="K719">
        <v>382</v>
      </c>
      <c r="L719">
        <v>1018.45</v>
      </c>
      <c r="M719">
        <v>63</v>
      </c>
      <c r="N719">
        <v>3</v>
      </c>
      <c r="O719">
        <v>0</v>
      </c>
      <c r="P719">
        <v>146.76</v>
      </c>
      <c r="Q719">
        <v>0</v>
      </c>
      <c r="R719" s="1" t="s">
        <v>5066</v>
      </c>
      <c r="S719" s="1" t="s">
        <v>8156</v>
      </c>
      <c r="T719">
        <v>0.3</v>
      </c>
      <c r="U719" s="1"/>
      <c r="V719">
        <v>26454.808218999999</v>
      </c>
      <c r="W719">
        <v>614903.26088700001</v>
      </c>
      <c r="X719">
        <v>134.68399099999999</v>
      </c>
      <c r="Y719">
        <v>12.674390000000001</v>
      </c>
      <c r="Z719">
        <v>267.57944900000001</v>
      </c>
      <c r="AA719">
        <v>264.33192200000002</v>
      </c>
      <c r="AB719">
        <v>0</v>
      </c>
    </row>
    <row r="720" spans="1:28" x14ac:dyDescent="0.25">
      <c r="A720" s="1" t="s">
        <v>912</v>
      </c>
      <c r="B720">
        <v>406</v>
      </c>
      <c r="C720" s="1" t="s">
        <v>4054</v>
      </c>
      <c r="D720">
        <v>5.0999999999999996</v>
      </c>
      <c r="E720">
        <v>0</v>
      </c>
      <c r="F720">
        <v>0.12</v>
      </c>
      <c r="G720">
        <v>971</v>
      </c>
      <c r="H720" s="1" t="s">
        <v>4076</v>
      </c>
      <c r="I720">
        <v>1.4</v>
      </c>
      <c r="J720">
        <v>7.79</v>
      </c>
      <c r="K720">
        <v>565</v>
      </c>
      <c r="L720">
        <v>2323.92</v>
      </c>
      <c r="M720">
        <v>221</v>
      </c>
      <c r="N720">
        <v>8</v>
      </c>
      <c r="O720">
        <v>0</v>
      </c>
      <c r="P720">
        <v>297.27999999999997</v>
      </c>
      <c r="Q720">
        <v>0</v>
      </c>
      <c r="R720" s="1" t="s">
        <v>5067</v>
      </c>
      <c r="S720" s="1" t="s">
        <v>8156</v>
      </c>
      <c r="T720">
        <v>0.61</v>
      </c>
      <c r="U720" s="1"/>
      <c r="V720">
        <v>48015.031350999998</v>
      </c>
      <c r="W720">
        <v>1248694.594207</v>
      </c>
      <c r="X720">
        <v>247.76836900000001</v>
      </c>
      <c r="Y720">
        <v>25.857993</v>
      </c>
      <c r="Z720">
        <v>540.62608499999999</v>
      </c>
      <c r="AA720">
        <v>536.77866700000004</v>
      </c>
      <c r="AB720">
        <v>0</v>
      </c>
    </row>
    <row r="721" spans="1:28" x14ac:dyDescent="0.25">
      <c r="A721" s="1" t="s">
        <v>914</v>
      </c>
      <c r="B721">
        <v>653</v>
      </c>
      <c r="C721" s="1" t="s">
        <v>4048</v>
      </c>
      <c r="D721">
        <v>5.0999999999999996</v>
      </c>
      <c r="E721">
        <v>0</v>
      </c>
      <c r="F721">
        <v>0.3</v>
      </c>
      <c r="G721">
        <v>972</v>
      </c>
      <c r="H721" s="1" t="s">
        <v>4151</v>
      </c>
      <c r="I721">
        <v>72.8</v>
      </c>
      <c r="J721">
        <v>17.670000000000002</v>
      </c>
      <c r="K721">
        <v>319</v>
      </c>
      <c r="L721">
        <v>1954.68</v>
      </c>
      <c r="M721">
        <v>146</v>
      </c>
      <c r="N721">
        <v>7</v>
      </c>
      <c r="O721">
        <v>0</v>
      </c>
      <c r="P721">
        <v>212.45</v>
      </c>
      <c r="Q721">
        <v>0</v>
      </c>
      <c r="R721" s="1" t="s">
        <v>5069</v>
      </c>
      <c r="S721" s="1" t="s">
        <v>8156</v>
      </c>
      <c r="T721">
        <v>1.35</v>
      </c>
      <c r="U721" s="1"/>
      <c r="V721">
        <v>33246.151091</v>
      </c>
      <c r="W721">
        <v>1092672.1301879999</v>
      </c>
      <c r="X721">
        <v>177.52767299999999</v>
      </c>
      <c r="Y721">
        <v>24.357175999999999</v>
      </c>
      <c r="Z721">
        <v>479.34828700000003</v>
      </c>
      <c r="AA721">
        <v>469.69935900000002</v>
      </c>
      <c r="AB721">
        <v>0</v>
      </c>
    </row>
    <row r="722" spans="1:28" x14ac:dyDescent="0.25">
      <c r="A722" s="1" t="s">
        <v>915</v>
      </c>
      <c r="B722">
        <v>783</v>
      </c>
      <c r="C722" s="1" t="s">
        <v>4005</v>
      </c>
      <c r="D722">
        <v>5.0999999999999996</v>
      </c>
      <c r="E722">
        <v>0</v>
      </c>
      <c r="F722">
        <v>9.73</v>
      </c>
      <c r="G722">
        <v>972</v>
      </c>
      <c r="H722" s="1" t="s">
        <v>4075</v>
      </c>
      <c r="I722">
        <v>89.74</v>
      </c>
      <c r="J722">
        <v>12.57</v>
      </c>
      <c r="K722">
        <v>189</v>
      </c>
      <c r="L722">
        <v>698.35</v>
      </c>
      <c r="M722">
        <v>106</v>
      </c>
      <c r="N722">
        <v>5</v>
      </c>
      <c r="O722">
        <v>0</v>
      </c>
      <c r="P722">
        <v>136.44999999999999</v>
      </c>
      <c r="Q722">
        <v>0</v>
      </c>
      <c r="R722" s="1" t="s">
        <v>5070</v>
      </c>
      <c r="S722" s="1" t="s">
        <v>8156</v>
      </c>
      <c r="T722">
        <v>0.99</v>
      </c>
      <c r="U722" s="1"/>
      <c r="V722">
        <v>20042.25649</v>
      </c>
      <c r="W722">
        <v>501621.495261</v>
      </c>
      <c r="X722">
        <v>103.13187600000001</v>
      </c>
      <c r="Y722">
        <v>11.285372000000001</v>
      </c>
      <c r="Z722">
        <v>221.885572</v>
      </c>
      <c r="AA722">
        <v>215.632352</v>
      </c>
      <c r="AB722">
        <v>0</v>
      </c>
    </row>
    <row r="723" spans="1:28" x14ac:dyDescent="0.25">
      <c r="A723" s="1" t="s">
        <v>918</v>
      </c>
      <c r="B723">
        <v>432</v>
      </c>
      <c r="C723" s="1" t="s">
        <v>4031</v>
      </c>
      <c r="D723">
        <v>5.0999999999999996</v>
      </c>
      <c r="E723">
        <v>0</v>
      </c>
      <c r="F723">
        <v>0.75</v>
      </c>
      <c r="G723">
        <v>973</v>
      </c>
      <c r="H723" s="1" t="s">
        <v>4076</v>
      </c>
      <c r="I723">
        <v>1.4</v>
      </c>
      <c r="J723">
        <v>9.2799999999999994</v>
      </c>
      <c r="K723">
        <v>541</v>
      </c>
      <c r="L723">
        <v>2407.63</v>
      </c>
      <c r="M723">
        <v>122</v>
      </c>
      <c r="N723">
        <v>7</v>
      </c>
      <c r="O723">
        <v>0</v>
      </c>
      <c r="P723">
        <v>321.19</v>
      </c>
      <c r="Q723">
        <v>0</v>
      </c>
      <c r="R723" s="1" t="s">
        <v>5073</v>
      </c>
      <c r="S723" s="1" t="s">
        <v>8156</v>
      </c>
      <c r="T723">
        <v>0.77</v>
      </c>
      <c r="U723" s="1"/>
      <c r="V723">
        <v>38989.231242000002</v>
      </c>
      <c r="W723">
        <v>1189771.6997769999</v>
      </c>
      <c r="X723">
        <v>205.45254</v>
      </c>
      <c r="Y723">
        <v>24.425642</v>
      </c>
      <c r="Z723">
        <v>514.27819899999997</v>
      </c>
      <c r="AA723">
        <v>511.44385699999998</v>
      </c>
      <c r="AB723">
        <v>0</v>
      </c>
    </row>
    <row r="724" spans="1:28" x14ac:dyDescent="0.25">
      <c r="A724" s="1" t="s">
        <v>919</v>
      </c>
      <c r="B724">
        <v>628</v>
      </c>
      <c r="C724" s="1" t="s">
        <v>4031</v>
      </c>
      <c r="D724">
        <v>5.0999999999999996</v>
      </c>
      <c r="E724">
        <v>0</v>
      </c>
      <c r="F724">
        <v>0.73</v>
      </c>
      <c r="G724">
        <v>973</v>
      </c>
      <c r="H724" s="1" t="s">
        <v>4086</v>
      </c>
      <c r="I724">
        <v>0.2</v>
      </c>
      <c r="J724">
        <v>4.7</v>
      </c>
      <c r="K724">
        <v>345</v>
      </c>
      <c r="L724">
        <v>1365.91</v>
      </c>
      <c r="M724">
        <v>175</v>
      </c>
      <c r="N724">
        <v>6</v>
      </c>
      <c r="O724">
        <v>0</v>
      </c>
      <c r="P724">
        <v>255.39</v>
      </c>
      <c r="Q724">
        <v>0</v>
      </c>
      <c r="R724" s="1" t="s">
        <v>5074</v>
      </c>
      <c r="S724" s="1" t="s">
        <v>8156</v>
      </c>
      <c r="T724">
        <v>1.1200000000000001</v>
      </c>
      <c r="U724" s="1"/>
      <c r="V724">
        <v>35401.106232999999</v>
      </c>
      <c r="W724">
        <v>937361.69284899998</v>
      </c>
      <c r="X724">
        <v>183.390986</v>
      </c>
      <c r="Y724">
        <v>21.048162000000001</v>
      </c>
      <c r="Z724">
        <v>414.08372300000002</v>
      </c>
      <c r="AA724">
        <v>402.94259599999998</v>
      </c>
      <c r="AB724">
        <v>0</v>
      </c>
    </row>
    <row r="725" spans="1:28" x14ac:dyDescent="0.25">
      <c r="A725" s="1" t="s">
        <v>921</v>
      </c>
      <c r="B725">
        <v>621</v>
      </c>
      <c r="C725" s="1" t="s">
        <v>4050</v>
      </c>
      <c r="D725">
        <v>5.0999999999999996</v>
      </c>
      <c r="E725">
        <v>0</v>
      </c>
      <c r="F725">
        <v>0</v>
      </c>
      <c r="G725">
        <v>974</v>
      </c>
      <c r="H725" s="1" t="s">
        <v>4095</v>
      </c>
      <c r="I725">
        <v>63.59</v>
      </c>
      <c r="J725">
        <v>12.17</v>
      </c>
      <c r="K725">
        <v>353</v>
      </c>
      <c r="L725">
        <v>1628.87</v>
      </c>
      <c r="M725">
        <v>162</v>
      </c>
      <c r="N725">
        <v>6</v>
      </c>
      <c r="O725">
        <v>0</v>
      </c>
      <c r="P725">
        <v>242.8</v>
      </c>
      <c r="Q725">
        <v>0</v>
      </c>
      <c r="R725" s="1" t="s">
        <v>5076</v>
      </c>
      <c r="S725" s="1" t="s">
        <v>8156</v>
      </c>
      <c r="T725">
        <v>1.1000000000000001</v>
      </c>
      <c r="U725" s="1"/>
      <c r="V725">
        <v>34473.959513000002</v>
      </c>
      <c r="W725">
        <v>1005685.438504</v>
      </c>
      <c r="X725">
        <v>180.836004</v>
      </c>
      <c r="Y725">
        <v>22.150494999999999</v>
      </c>
      <c r="Z725">
        <v>442.44746900000001</v>
      </c>
      <c r="AA725">
        <v>432.31041099999999</v>
      </c>
      <c r="AB725">
        <v>0</v>
      </c>
    </row>
    <row r="726" spans="1:28" x14ac:dyDescent="0.25">
      <c r="A726" s="1" t="s">
        <v>922</v>
      </c>
      <c r="B726">
        <v>889</v>
      </c>
      <c r="C726" s="1" t="s">
        <v>4004</v>
      </c>
      <c r="D726">
        <v>5.0999999999999996</v>
      </c>
      <c r="E726">
        <v>0</v>
      </c>
      <c r="F726">
        <v>0.38</v>
      </c>
      <c r="G726">
        <v>974</v>
      </c>
      <c r="H726" s="1" t="s">
        <v>4073</v>
      </c>
      <c r="I726">
        <v>40.79</v>
      </c>
      <c r="J726">
        <v>14.98</v>
      </c>
      <c r="K726">
        <v>85</v>
      </c>
      <c r="L726">
        <v>475.89</v>
      </c>
      <c r="M726">
        <v>7</v>
      </c>
      <c r="N726">
        <v>3</v>
      </c>
      <c r="O726">
        <v>0</v>
      </c>
      <c r="P726">
        <v>53.31</v>
      </c>
      <c r="Q726">
        <v>0</v>
      </c>
      <c r="R726" s="1" t="s">
        <v>5077</v>
      </c>
      <c r="S726" s="1" t="s">
        <v>8156</v>
      </c>
      <c r="T726">
        <v>1.1299999999999999</v>
      </c>
      <c r="U726" s="1"/>
      <c r="V726">
        <v>7122.1731540000001</v>
      </c>
      <c r="W726">
        <v>289341.90272900002</v>
      </c>
      <c r="X726">
        <v>39.327620000000003</v>
      </c>
      <c r="Y726">
        <v>6.1239189999999999</v>
      </c>
      <c r="Z726">
        <v>126.225939</v>
      </c>
      <c r="AA726">
        <v>124.37630299999999</v>
      </c>
      <c r="AB726">
        <v>0</v>
      </c>
    </row>
    <row r="727" spans="1:28" x14ac:dyDescent="0.25">
      <c r="A727" s="1" t="s">
        <v>923</v>
      </c>
      <c r="B727">
        <v>719</v>
      </c>
      <c r="C727" s="1" t="s">
        <v>4019</v>
      </c>
      <c r="D727">
        <v>5.0999999999999996</v>
      </c>
      <c r="E727">
        <v>0</v>
      </c>
      <c r="F727">
        <v>0.25</v>
      </c>
      <c r="G727">
        <v>975</v>
      </c>
      <c r="H727" s="1" t="s">
        <v>4093</v>
      </c>
      <c r="I727">
        <v>2.0699999999999998</v>
      </c>
      <c r="J727">
        <v>12.6</v>
      </c>
      <c r="K727">
        <v>256</v>
      </c>
      <c r="L727">
        <v>1335.45</v>
      </c>
      <c r="M727">
        <v>93</v>
      </c>
      <c r="N727">
        <v>3</v>
      </c>
      <c r="O727">
        <v>0</v>
      </c>
      <c r="P727">
        <v>155.28</v>
      </c>
      <c r="Q727">
        <v>0</v>
      </c>
      <c r="R727" s="1" t="s">
        <v>5078</v>
      </c>
      <c r="S727" s="1" t="s">
        <v>8156</v>
      </c>
      <c r="T727">
        <v>0.95</v>
      </c>
      <c r="U727" s="1"/>
      <c r="V727">
        <v>22803.227343999999</v>
      </c>
      <c r="W727">
        <v>715527.33900499996</v>
      </c>
      <c r="X727">
        <v>120.77119999999999</v>
      </c>
      <c r="Y727">
        <v>15.222213999999999</v>
      </c>
      <c r="Z727">
        <v>310.99979400000001</v>
      </c>
      <c r="AA727">
        <v>307.58056499999998</v>
      </c>
      <c r="AB727">
        <v>0</v>
      </c>
    </row>
    <row r="728" spans="1:28" x14ac:dyDescent="0.25">
      <c r="A728" s="1" t="s">
        <v>924</v>
      </c>
      <c r="B728">
        <v>693</v>
      </c>
      <c r="C728" s="1" t="s">
        <v>4050</v>
      </c>
      <c r="D728">
        <v>5.0999999999999996</v>
      </c>
      <c r="E728">
        <v>0</v>
      </c>
      <c r="F728">
        <v>3</v>
      </c>
      <c r="G728">
        <v>976</v>
      </c>
      <c r="H728" s="1" t="s">
        <v>4095</v>
      </c>
      <c r="I728">
        <v>63.59</v>
      </c>
      <c r="J728">
        <v>11.76</v>
      </c>
      <c r="K728">
        <v>283</v>
      </c>
      <c r="L728">
        <v>1626.59</v>
      </c>
      <c r="M728">
        <v>72</v>
      </c>
      <c r="N728">
        <v>4</v>
      </c>
      <c r="O728">
        <v>0</v>
      </c>
      <c r="P728">
        <v>153.52000000000001</v>
      </c>
      <c r="Q728">
        <v>0</v>
      </c>
      <c r="R728" s="1" t="s">
        <v>5079</v>
      </c>
      <c r="S728" s="1" t="s">
        <v>8156</v>
      </c>
      <c r="T728">
        <v>0.93</v>
      </c>
      <c r="U728" s="1"/>
      <c r="V728">
        <v>20090.403007000001</v>
      </c>
      <c r="W728">
        <v>739222.96189699997</v>
      </c>
      <c r="X728">
        <v>108.958461</v>
      </c>
      <c r="Y728">
        <v>15.141768000000001</v>
      </c>
      <c r="Z728">
        <v>318.45471500000002</v>
      </c>
      <c r="AA728">
        <v>317.76432499999999</v>
      </c>
      <c r="AB728">
        <v>0</v>
      </c>
    </row>
    <row r="729" spans="1:28" x14ac:dyDescent="0.25">
      <c r="A729" s="1" t="s">
        <v>926</v>
      </c>
      <c r="B729">
        <v>714</v>
      </c>
      <c r="C729" s="1" t="s">
        <v>4013</v>
      </c>
      <c r="D729">
        <v>5.0999999999999996</v>
      </c>
      <c r="E729">
        <v>0</v>
      </c>
      <c r="F729">
        <v>0.21</v>
      </c>
      <c r="G729">
        <v>978</v>
      </c>
      <c r="H729" s="1" t="s">
        <v>4086</v>
      </c>
      <c r="I729">
        <v>0.2</v>
      </c>
      <c r="J729">
        <v>1.97</v>
      </c>
      <c r="K729">
        <v>264</v>
      </c>
      <c r="L729">
        <v>1241.6600000000001</v>
      </c>
      <c r="M729">
        <v>69</v>
      </c>
      <c r="N729">
        <v>4</v>
      </c>
      <c r="O729">
        <v>0</v>
      </c>
      <c r="P729">
        <v>112.38</v>
      </c>
      <c r="Q729">
        <v>0</v>
      </c>
      <c r="R729" s="1" t="s">
        <v>5081</v>
      </c>
      <c r="S729" s="1" t="s">
        <v>8156</v>
      </c>
      <c r="T729">
        <v>0.59</v>
      </c>
      <c r="U729" s="1"/>
      <c r="V729">
        <v>18763.978638000001</v>
      </c>
      <c r="W729">
        <v>531284.427516</v>
      </c>
      <c r="X729">
        <v>97.792871000000005</v>
      </c>
      <c r="Y729">
        <v>10.557057</v>
      </c>
      <c r="Z729">
        <v>227.73260300000001</v>
      </c>
      <c r="AA729">
        <v>228.38341800000001</v>
      </c>
      <c r="AB729">
        <v>0</v>
      </c>
    </row>
    <row r="730" spans="1:28" x14ac:dyDescent="0.25">
      <c r="A730" s="1" t="s">
        <v>927</v>
      </c>
      <c r="B730">
        <v>493</v>
      </c>
      <c r="C730" s="1" t="s">
        <v>4043</v>
      </c>
      <c r="D730">
        <v>5.0999999999999996</v>
      </c>
      <c r="E730">
        <v>0</v>
      </c>
      <c r="F730">
        <v>0.14000000000000001</v>
      </c>
      <c r="G730">
        <v>979</v>
      </c>
      <c r="H730" s="1" t="s">
        <v>4129</v>
      </c>
      <c r="I730">
        <v>135.09</v>
      </c>
      <c r="J730">
        <v>12.79</v>
      </c>
      <c r="K730">
        <v>486</v>
      </c>
      <c r="L730">
        <v>2630.12</v>
      </c>
      <c r="M730">
        <v>206</v>
      </c>
      <c r="N730">
        <v>8</v>
      </c>
      <c r="O730">
        <v>0</v>
      </c>
      <c r="P730">
        <v>284.01</v>
      </c>
      <c r="Q730">
        <v>0</v>
      </c>
      <c r="R730" s="1" t="s">
        <v>5082</v>
      </c>
      <c r="S730" s="1" t="s">
        <v>8156</v>
      </c>
      <c r="T730">
        <v>0.95</v>
      </c>
      <c r="U730" s="1"/>
      <c r="V730">
        <v>40334.107333</v>
      </c>
      <c r="W730">
        <v>1210785.779565</v>
      </c>
      <c r="X730">
        <v>212.215172</v>
      </c>
      <c r="Y730">
        <v>25.439191000000001</v>
      </c>
      <c r="Z730">
        <v>523.30469100000005</v>
      </c>
      <c r="AA730">
        <v>520.47718999999995</v>
      </c>
      <c r="AB730">
        <v>0</v>
      </c>
    </row>
    <row r="731" spans="1:28" x14ac:dyDescent="0.25">
      <c r="A731" s="1" t="s">
        <v>928</v>
      </c>
      <c r="B731">
        <v>780</v>
      </c>
      <c r="C731" s="1" t="s">
        <v>4032</v>
      </c>
      <c r="D731">
        <v>5.0999999999999996</v>
      </c>
      <c r="E731">
        <v>0</v>
      </c>
      <c r="F731">
        <v>0.97</v>
      </c>
      <c r="G731">
        <v>979</v>
      </c>
      <c r="H731" s="1" t="s">
        <v>4093</v>
      </c>
      <c r="I731">
        <v>2.0699999999999998</v>
      </c>
      <c r="J731">
        <v>15.52</v>
      </c>
      <c r="K731">
        <v>199</v>
      </c>
      <c r="L731">
        <v>1444.44</v>
      </c>
      <c r="M731">
        <v>65</v>
      </c>
      <c r="N731">
        <v>3</v>
      </c>
      <c r="O731">
        <v>0</v>
      </c>
      <c r="P731">
        <v>110.52</v>
      </c>
      <c r="Q731">
        <v>0</v>
      </c>
      <c r="R731" s="1" t="s">
        <v>5083</v>
      </c>
      <c r="S731" s="1" t="s">
        <v>8156</v>
      </c>
      <c r="T731">
        <v>1.18</v>
      </c>
      <c r="U731" s="1"/>
      <c r="V731">
        <v>18593.594711000002</v>
      </c>
      <c r="W731">
        <v>680349.67255799996</v>
      </c>
      <c r="X731">
        <v>100.86351500000001</v>
      </c>
      <c r="Y731">
        <v>14.466322</v>
      </c>
      <c r="Z731">
        <v>294.39580799999999</v>
      </c>
      <c r="AA731">
        <v>292.45639399999999</v>
      </c>
      <c r="AB731">
        <v>0</v>
      </c>
    </row>
    <row r="732" spans="1:28" x14ac:dyDescent="0.25">
      <c r="A732" s="1" t="s">
        <v>929</v>
      </c>
      <c r="B732">
        <v>942</v>
      </c>
      <c r="C732" s="1" t="s">
        <v>4002</v>
      </c>
      <c r="D732">
        <v>5.0999999999999996</v>
      </c>
      <c r="E732">
        <v>0</v>
      </c>
      <c r="F732">
        <v>1.1100000000000001</v>
      </c>
      <c r="G732">
        <v>981</v>
      </c>
      <c r="H732" s="1" t="s">
        <v>4105</v>
      </c>
      <c r="I732">
        <v>31.58</v>
      </c>
      <c r="J732">
        <v>11.36</v>
      </c>
      <c r="K732">
        <v>39</v>
      </c>
      <c r="L732">
        <v>367.23</v>
      </c>
      <c r="M732">
        <v>0</v>
      </c>
      <c r="N732">
        <v>0</v>
      </c>
      <c r="O732">
        <v>0</v>
      </c>
      <c r="P732">
        <v>7.2</v>
      </c>
      <c r="Q732">
        <v>0</v>
      </c>
      <c r="R732" s="1" t="s">
        <v>5084</v>
      </c>
      <c r="S732" s="1" t="s">
        <v>8156</v>
      </c>
      <c r="T732">
        <v>0.84</v>
      </c>
      <c r="U732" s="1"/>
      <c r="V732">
        <v>1751.255566</v>
      </c>
      <c r="W732">
        <v>109422.73134</v>
      </c>
      <c r="X732">
        <v>10.519920000000001</v>
      </c>
      <c r="Y732">
        <v>1.821869</v>
      </c>
      <c r="Z732">
        <v>44.288266999999998</v>
      </c>
      <c r="AA732">
        <v>47.036352000000001</v>
      </c>
      <c r="AB732">
        <v>0</v>
      </c>
    </row>
    <row r="733" spans="1:28" x14ac:dyDescent="0.25">
      <c r="A733" s="1" t="s">
        <v>930</v>
      </c>
      <c r="B733">
        <v>727</v>
      </c>
      <c r="C733" s="1" t="s">
        <v>4031</v>
      </c>
      <c r="D733">
        <v>5.0999999999999996</v>
      </c>
      <c r="E733">
        <v>0</v>
      </c>
      <c r="F733">
        <v>0.69</v>
      </c>
      <c r="G733">
        <v>982</v>
      </c>
      <c r="H733" s="1" t="s">
        <v>4091</v>
      </c>
      <c r="I733">
        <v>93.18</v>
      </c>
      <c r="J733">
        <v>12.8</v>
      </c>
      <c r="K733">
        <v>255</v>
      </c>
      <c r="L733">
        <v>1375.09</v>
      </c>
      <c r="M733">
        <v>100</v>
      </c>
      <c r="N733">
        <v>5</v>
      </c>
      <c r="O733">
        <v>0</v>
      </c>
      <c r="P733">
        <v>162.27000000000001</v>
      </c>
      <c r="Q733">
        <v>0</v>
      </c>
      <c r="R733" s="1" t="s">
        <v>5085</v>
      </c>
      <c r="S733" s="1" t="s">
        <v>8156</v>
      </c>
      <c r="T733">
        <v>1.08</v>
      </c>
      <c r="U733" s="1"/>
      <c r="V733">
        <v>22187.658299999999</v>
      </c>
      <c r="W733">
        <v>738303.72341199999</v>
      </c>
      <c r="X733">
        <v>118.567099</v>
      </c>
      <c r="Y733">
        <v>15.822565000000001</v>
      </c>
      <c r="Z733">
        <v>321.71165200000002</v>
      </c>
      <c r="AA733">
        <v>317.37001600000002</v>
      </c>
      <c r="AB733">
        <v>0</v>
      </c>
    </row>
    <row r="734" spans="1:28" x14ac:dyDescent="0.25">
      <c r="A734" s="1" t="s">
        <v>933</v>
      </c>
      <c r="B734">
        <v>675</v>
      </c>
      <c r="C734" s="1" t="s">
        <v>4036</v>
      </c>
      <c r="D734">
        <v>5.0999999999999996</v>
      </c>
      <c r="E734">
        <v>0</v>
      </c>
      <c r="F734">
        <v>0</v>
      </c>
      <c r="G734">
        <v>988</v>
      </c>
      <c r="H734" s="1" t="s">
        <v>4120</v>
      </c>
      <c r="I734">
        <v>34.18</v>
      </c>
      <c r="J734">
        <v>12.2</v>
      </c>
      <c r="K734">
        <v>313</v>
      </c>
      <c r="L734">
        <v>2058.39</v>
      </c>
      <c r="M734">
        <v>89</v>
      </c>
      <c r="N734">
        <v>5</v>
      </c>
      <c r="O734">
        <v>0</v>
      </c>
      <c r="P734">
        <v>168.58</v>
      </c>
      <c r="Q734">
        <v>0</v>
      </c>
      <c r="R734" s="1" t="s">
        <v>5088</v>
      </c>
      <c r="S734" s="1" t="s">
        <v>8156</v>
      </c>
      <c r="T734">
        <v>1.03</v>
      </c>
      <c r="U734" s="1"/>
      <c r="V734">
        <v>26711.462375999999</v>
      </c>
      <c r="W734">
        <v>992278.91425300005</v>
      </c>
      <c r="X734">
        <v>145.28286900000001</v>
      </c>
      <c r="Y734">
        <v>21.203161999999999</v>
      </c>
      <c r="Z734">
        <v>432.12431400000003</v>
      </c>
      <c r="AA734">
        <v>426.542168</v>
      </c>
      <c r="AB734">
        <v>0</v>
      </c>
    </row>
    <row r="735" spans="1:28" x14ac:dyDescent="0.25">
      <c r="A735" s="1" t="s">
        <v>934</v>
      </c>
      <c r="B735">
        <v>690</v>
      </c>
      <c r="C735" s="1" t="s">
        <v>4023</v>
      </c>
      <c r="D735">
        <v>5.0999999999999996</v>
      </c>
      <c r="E735">
        <v>0</v>
      </c>
      <c r="F735">
        <v>0</v>
      </c>
      <c r="G735">
        <v>988</v>
      </c>
      <c r="H735" s="1" t="s">
        <v>4099</v>
      </c>
      <c r="I735">
        <v>147.79</v>
      </c>
      <c r="J735">
        <v>12.46</v>
      </c>
      <c r="K735">
        <v>298</v>
      </c>
      <c r="L735">
        <v>1435.85</v>
      </c>
      <c r="M735">
        <v>132</v>
      </c>
      <c r="N735">
        <v>5</v>
      </c>
      <c r="O735">
        <v>0</v>
      </c>
      <c r="P735">
        <v>196.84</v>
      </c>
      <c r="Q735">
        <v>0</v>
      </c>
      <c r="R735" s="1" t="s">
        <v>5089</v>
      </c>
      <c r="S735" s="1" t="s">
        <v>8156</v>
      </c>
      <c r="T735">
        <v>1.04</v>
      </c>
      <c r="U735" s="1"/>
      <c r="V735">
        <v>27419.999554000002</v>
      </c>
      <c r="W735">
        <v>829690.36841400003</v>
      </c>
      <c r="X735">
        <v>144.51731899999999</v>
      </c>
      <c r="Y735">
        <v>17.922515000000001</v>
      </c>
      <c r="Z735">
        <v>362.446459</v>
      </c>
      <c r="AA735">
        <v>356.65573499999999</v>
      </c>
      <c r="AB735">
        <v>0</v>
      </c>
    </row>
    <row r="736" spans="1:28" x14ac:dyDescent="0.25">
      <c r="A736" s="1" t="s">
        <v>935</v>
      </c>
      <c r="B736">
        <v>897</v>
      </c>
      <c r="C736" s="1" t="s">
        <v>4004</v>
      </c>
      <c r="D736">
        <v>5.0999999999999996</v>
      </c>
      <c r="E736">
        <v>0</v>
      </c>
      <c r="F736">
        <v>0</v>
      </c>
      <c r="G736">
        <v>988</v>
      </c>
      <c r="H736" s="1" t="s">
        <v>4076</v>
      </c>
      <c r="I736">
        <v>1.4</v>
      </c>
      <c r="J736">
        <v>8</v>
      </c>
      <c r="K736">
        <v>91</v>
      </c>
      <c r="L736">
        <v>609.39</v>
      </c>
      <c r="M736">
        <v>6</v>
      </c>
      <c r="N736">
        <v>3</v>
      </c>
      <c r="O736">
        <v>0</v>
      </c>
      <c r="P736">
        <v>32.950000000000003</v>
      </c>
      <c r="Q736">
        <v>0</v>
      </c>
      <c r="R736" s="1" t="s">
        <v>5090</v>
      </c>
      <c r="S736" s="1" t="s">
        <v>8156</v>
      </c>
      <c r="T736">
        <v>0.71</v>
      </c>
      <c r="U736" s="1"/>
      <c r="V736">
        <v>5131.4150259999997</v>
      </c>
      <c r="W736">
        <v>216533.37835300001</v>
      </c>
      <c r="X736">
        <v>28.467521000000001</v>
      </c>
      <c r="Y736">
        <v>4.2212899999999998</v>
      </c>
      <c r="Z736">
        <v>91.862030000000004</v>
      </c>
      <c r="AA736">
        <v>93.079293000000007</v>
      </c>
      <c r="AB736">
        <v>0</v>
      </c>
    </row>
    <row r="737" spans="1:28" x14ac:dyDescent="0.25">
      <c r="A737" s="1" t="s">
        <v>937</v>
      </c>
      <c r="B737">
        <v>833</v>
      </c>
      <c r="C737" s="1" t="s">
        <v>4005</v>
      </c>
      <c r="D737">
        <v>5.0999999999999996</v>
      </c>
      <c r="E737">
        <v>0</v>
      </c>
      <c r="F737">
        <v>0.25</v>
      </c>
      <c r="G737">
        <v>990</v>
      </c>
      <c r="H737" s="1" t="s">
        <v>4075</v>
      </c>
      <c r="I737">
        <v>89.74</v>
      </c>
      <c r="J737">
        <v>9.32</v>
      </c>
      <c r="K737">
        <v>157</v>
      </c>
      <c r="L737">
        <v>698.34</v>
      </c>
      <c r="M737">
        <v>67</v>
      </c>
      <c r="N737">
        <v>5</v>
      </c>
      <c r="O737">
        <v>0</v>
      </c>
      <c r="P737">
        <v>91.76</v>
      </c>
      <c r="Q737">
        <v>0</v>
      </c>
      <c r="R737" s="1" t="s">
        <v>5092</v>
      </c>
      <c r="S737" s="1" t="s">
        <v>8156</v>
      </c>
      <c r="T737">
        <v>0.79</v>
      </c>
      <c r="U737" s="1"/>
      <c r="V737">
        <v>13802.019305</v>
      </c>
      <c r="W737">
        <v>372196.65297699999</v>
      </c>
      <c r="X737">
        <v>71.598236</v>
      </c>
      <c r="Y737">
        <v>7.9498689999999996</v>
      </c>
      <c r="Z737">
        <v>162.37489099999999</v>
      </c>
      <c r="AA737">
        <v>159.99609599999999</v>
      </c>
      <c r="AB737">
        <v>0</v>
      </c>
    </row>
    <row r="738" spans="1:28" x14ac:dyDescent="0.25">
      <c r="A738" s="1" t="s">
        <v>939</v>
      </c>
      <c r="B738">
        <v>250</v>
      </c>
      <c r="C738" s="1" t="s">
        <v>4063</v>
      </c>
      <c r="D738">
        <v>5.0999999999999996</v>
      </c>
      <c r="E738">
        <v>0</v>
      </c>
      <c r="F738">
        <v>0</v>
      </c>
      <c r="G738">
        <v>992</v>
      </c>
      <c r="H738" s="1" t="s">
        <v>4129</v>
      </c>
      <c r="I738">
        <v>135.09</v>
      </c>
      <c r="J738">
        <v>8.07</v>
      </c>
      <c r="K738">
        <v>742</v>
      </c>
      <c r="L738">
        <v>3377.38</v>
      </c>
      <c r="M738">
        <v>284</v>
      </c>
      <c r="N738">
        <v>12</v>
      </c>
      <c r="O738">
        <v>0</v>
      </c>
      <c r="P738">
        <v>400.56</v>
      </c>
      <c r="Q738">
        <v>0</v>
      </c>
      <c r="R738" s="1" t="s">
        <v>5094</v>
      </c>
      <c r="S738" s="1" t="s">
        <v>8156</v>
      </c>
      <c r="T738">
        <v>0.72</v>
      </c>
      <c r="U738" s="1"/>
      <c r="V738">
        <v>58711.114633999998</v>
      </c>
      <c r="W738">
        <v>1612372.6205219999</v>
      </c>
      <c r="X738">
        <v>305.07041299999997</v>
      </c>
      <c r="Y738">
        <v>33.38364</v>
      </c>
      <c r="Z738">
        <v>697.166201</v>
      </c>
      <c r="AA738">
        <v>693.11090200000001</v>
      </c>
      <c r="AB738">
        <v>0</v>
      </c>
    </row>
    <row r="739" spans="1:28" x14ac:dyDescent="0.25">
      <c r="A739" s="1" t="s">
        <v>940</v>
      </c>
      <c r="B739">
        <v>577</v>
      </c>
      <c r="C739" s="1" t="s">
        <v>4004</v>
      </c>
      <c r="D739">
        <v>5.0999999999999996</v>
      </c>
      <c r="E739">
        <v>0</v>
      </c>
      <c r="F739">
        <v>2</v>
      </c>
      <c r="G739">
        <v>992</v>
      </c>
      <c r="H739" s="1" t="s">
        <v>4100</v>
      </c>
      <c r="I739">
        <v>91.57</v>
      </c>
      <c r="J739">
        <v>9.4700000000000006</v>
      </c>
      <c r="K739">
        <v>415</v>
      </c>
      <c r="L739">
        <v>2205.37</v>
      </c>
      <c r="M739">
        <v>143</v>
      </c>
      <c r="N739">
        <v>3</v>
      </c>
      <c r="O739">
        <v>0</v>
      </c>
      <c r="P739">
        <v>213.97</v>
      </c>
      <c r="Q739">
        <v>0</v>
      </c>
      <c r="R739" s="1" t="s">
        <v>5095</v>
      </c>
      <c r="S739" s="1" t="s">
        <v>8156</v>
      </c>
      <c r="T739">
        <v>0.8</v>
      </c>
      <c r="U739" s="1"/>
      <c r="V739">
        <v>33421.781805999999</v>
      </c>
      <c r="W739">
        <v>990950.19678200001</v>
      </c>
      <c r="X739">
        <v>175.41484199999999</v>
      </c>
      <c r="Y739">
        <v>20.276506000000001</v>
      </c>
      <c r="Z739">
        <v>426.54211299999997</v>
      </c>
      <c r="AA739">
        <v>425.97806500000002</v>
      </c>
      <c r="AB739">
        <v>0</v>
      </c>
    </row>
    <row r="740" spans="1:28" x14ac:dyDescent="0.25">
      <c r="A740" s="1" t="s">
        <v>941</v>
      </c>
      <c r="B740">
        <v>609</v>
      </c>
      <c r="C740" s="1" t="s">
        <v>4031</v>
      </c>
      <c r="D740">
        <v>5.0999999999999996</v>
      </c>
      <c r="E740">
        <v>0</v>
      </c>
      <c r="F740">
        <v>0.18</v>
      </c>
      <c r="G740">
        <v>992</v>
      </c>
      <c r="H740" s="1" t="s">
        <v>4127</v>
      </c>
      <c r="I740">
        <v>2.0699999999999998</v>
      </c>
      <c r="J740">
        <v>13.93</v>
      </c>
      <c r="K740">
        <v>383</v>
      </c>
      <c r="L740">
        <v>2268.7600000000002</v>
      </c>
      <c r="M740">
        <v>183</v>
      </c>
      <c r="N740">
        <v>6</v>
      </c>
      <c r="O740">
        <v>0</v>
      </c>
      <c r="P740">
        <v>238.84</v>
      </c>
      <c r="Q740">
        <v>0</v>
      </c>
      <c r="R740" s="1" t="s">
        <v>5096</v>
      </c>
      <c r="S740" s="1" t="s">
        <v>8156</v>
      </c>
      <c r="T740">
        <v>1.1399999999999999</v>
      </c>
      <c r="U740" s="1"/>
      <c r="V740">
        <v>37254.266335</v>
      </c>
      <c r="W740">
        <v>1133451.6167520001</v>
      </c>
      <c r="X740">
        <v>196.42681099999999</v>
      </c>
      <c r="Y740">
        <v>24.568370000000002</v>
      </c>
      <c r="Z740">
        <v>492.41177199999998</v>
      </c>
      <c r="AA740">
        <v>487.23239899999999</v>
      </c>
      <c r="AB740">
        <v>0</v>
      </c>
    </row>
    <row r="741" spans="1:28" x14ac:dyDescent="0.25">
      <c r="A741" s="1" t="s">
        <v>942</v>
      </c>
      <c r="B741">
        <v>432</v>
      </c>
      <c r="C741" s="1" t="s">
        <v>4006</v>
      </c>
      <c r="D741">
        <v>5.0999999999999996</v>
      </c>
      <c r="E741">
        <v>0</v>
      </c>
      <c r="F741">
        <v>0.75</v>
      </c>
      <c r="G741">
        <v>993</v>
      </c>
      <c r="H741" s="1" t="s">
        <v>4116</v>
      </c>
      <c r="I741">
        <v>87.33</v>
      </c>
      <c r="J741">
        <v>7.86</v>
      </c>
      <c r="K741">
        <v>561</v>
      </c>
      <c r="L741">
        <v>2326.5700000000002</v>
      </c>
      <c r="M741">
        <v>176</v>
      </c>
      <c r="N741">
        <v>7</v>
      </c>
      <c r="O741">
        <v>0</v>
      </c>
      <c r="P741">
        <v>330.69</v>
      </c>
      <c r="Q741">
        <v>0</v>
      </c>
      <c r="R741" s="1" t="s">
        <v>5097</v>
      </c>
      <c r="S741" s="1" t="s">
        <v>8156</v>
      </c>
      <c r="T741">
        <v>0.72</v>
      </c>
      <c r="U741" s="1"/>
      <c r="V741">
        <v>43207.958334000003</v>
      </c>
      <c r="W741">
        <v>1192706.6956450001</v>
      </c>
      <c r="X741">
        <v>224.685633</v>
      </c>
      <c r="Y741">
        <v>24.907869000000002</v>
      </c>
      <c r="Z741">
        <v>518.341634</v>
      </c>
      <c r="AA741">
        <v>512.70839100000001</v>
      </c>
      <c r="AB741">
        <v>0</v>
      </c>
    </row>
    <row r="742" spans="1:28" x14ac:dyDescent="0.25">
      <c r="A742" s="1" t="s">
        <v>944</v>
      </c>
      <c r="B742">
        <v>785</v>
      </c>
      <c r="C742" s="1" t="s">
        <v>4032</v>
      </c>
      <c r="D742">
        <v>5.0999999999999996</v>
      </c>
      <c r="E742">
        <v>0</v>
      </c>
      <c r="F742">
        <v>0.91</v>
      </c>
      <c r="G742">
        <v>993</v>
      </c>
      <c r="H742" s="1" t="s">
        <v>4162</v>
      </c>
      <c r="I742">
        <v>0.2</v>
      </c>
      <c r="J742">
        <v>7.07</v>
      </c>
      <c r="K742">
        <v>208</v>
      </c>
      <c r="L742">
        <v>1269.6500000000001</v>
      </c>
      <c r="M742">
        <v>43</v>
      </c>
      <c r="N742">
        <v>2</v>
      </c>
      <c r="O742">
        <v>0</v>
      </c>
      <c r="P742">
        <v>69.67</v>
      </c>
      <c r="Q742">
        <v>0</v>
      </c>
      <c r="R742" s="1" t="s">
        <v>5099</v>
      </c>
      <c r="S742" s="1" t="s">
        <v>8156</v>
      </c>
      <c r="T742">
        <v>0.66</v>
      </c>
      <c r="U742" s="1"/>
      <c r="V742">
        <v>12418.833124999999</v>
      </c>
      <c r="W742">
        <v>444554.19878099998</v>
      </c>
      <c r="X742">
        <v>66.928420000000003</v>
      </c>
      <c r="Y742">
        <v>8.5277100000000008</v>
      </c>
      <c r="Z742">
        <v>188.37679900000001</v>
      </c>
      <c r="AA742">
        <v>191.09834599999999</v>
      </c>
      <c r="AB742">
        <v>0</v>
      </c>
    </row>
    <row r="743" spans="1:28" x14ac:dyDescent="0.25">
      <c r="A743" s="1" t="s">
        <v>946</v>
      </c>
      <c r="B743">
        <v>723</v>
      </c>
      <c r="C743" s="1" t="s">
        <v>4037</v>
      </c>
      <c r="D743">
        <v>5.0999999999999996</v>
      </c>
      <c r="E743">
        <v>0</v>
      </c>
      <c r="F743">
        <v>0.91</v>
      </c>
      <c r="G743">
        <v>994</v>
      </c>
      <c r="H743" s="1" t="s">
        <v>4096</v>
      </c>
      <c r="I743">
        <v>121.36</v>
      </c>
      <c r="J743">
        <v>11.47</v>
      </c>
      <c r="K743">
        <v>271</v>
      </c>
      <c r="L743">
        <v>1417.38</v>
      </c>
      <c r="M743">
        <v>103</v>
      </c>
      <c r="N743">
        <v>2</v>
      </c>
      <c r="O743">
        <v>0</v>
      </c>
      <c r="P743">
        <v>158.46</v>
      </c>
      <c r="Q743">
        <v>0</v>
      </c>
      <c r="R743" s="1" t="s">
        <v>5101</v>
      </c>
      <c r="S743" s="1" t="s">
        <v>8156</v>
      </c>
      <c r="T743">
        <v>0.91</v>
      </c>
      <c r="U743" s="1"/>
      <c r="V743">
        <v>24035.653850999999</v>
      </c>
      <c r="W743">
        <v>765983.82472899999</v>
      </c>
      <c r="X743">
        <v>127.55462199999999</v>
      </c>
      <c r="Y743">
        <v>16.154071999999999</v>
      </c>
      <c r="Z743">
        <v>332.47423700000002</v>
      </c>
      <c r="AA743">
        <v>329.26991800000002</v>
      </c>
      <c r="AB743">
        <v>0</v>
      </c>
    </row>
    <row r="744" spans="1:28" x14ac:dyDescent="0.25">
      <c r="A744" s="1" t="s">
        <v>947</v>
      </c>
      <c r="B744">
        <v>863</v>
      </c>
      <c r="C744" s="1" t="s">
        <v>4004</v>
      </c>
      <c r="D744">
        <v>5.0999999999999996</v>
      </c>
      <c r="E744">
        <v>0</v>
      </c>
      <c r="F744">
        <v>0.51</v>
      </c>
      <c r="G744">
        <v>994</v>
      </c>
      <c r="H744" s="1" t="s">
        <v>4073</v>
      </c>
      <c r="I744">
        <v>40.79</v>
      </c>
      <c r="J744">
        <v>11.21</v>
      </c>
      <c r="K744">
        <v>131</v>
      </c>
      <c r="L744">
        <v>475.89</v>
      </c>
      <c r="M744">
        <v>27</v>
      </c>
      <c r="N744">
        <v>3</v>
      </c>
      <c r="O744">
        <v>0</v>
      </c>
      <c r="P744">
        <v>94.39</v>
      </c>
      <c r="Q744">
        <v>0</v>
      </c>
      <c r="R744" s="1" t="s">
        <v>5102</v>
      </c>
      <c r="S744" s="1" t="s">
        <v>8156</v>
      </c>
      <c r="T744">
        <v>0.96</v>
      </c>
      <c r="U744" s="1"/>
      <c r="V744">
        <v>10003.272934000001</v>
      </c>
      <c r="W744">
        <v>310093.95070400002</v>
      </c>
      <c r="X744">
        <v>52.854757999999997</v>
      </c>
      <c r="Y744">
        <v>6.516229</v>
      </c>
      <c r="Z744">
        <v>135.30906200000001</v>
      </c>
      <c r="AA744">
        <v>133.29882900000001</v>
      </c>
      <c r="AB744">
        <v>0</v>
      </c>
    </row>
    <row r="745" spans="1:28" x14ac:dyDescent="0.25">
      <c r="A745" s="1" t="s">
        <v>949</v>
      </c>
      <c r="B745">
        <v>900</v>
      </c>
      <c r="C745" s="1" t="s">
        <v>4004</v>
      </c>
      <c r="D745">
        <v>5.0999999999999996</v>
      </c>
      <c r="E745">
        <v>0</v>
      </c>
      <c r="F745">
        <v>0</v>
      </c>
      <c r="G745">
        <v>995</v>
      </c>
      <c r="H745" s="1" t="s">
        <v>4168</v>
      </c>
      <c r="I745">
        <v>0.2</v>
      </c>
      <c r="J745">
        <v>6.23</v>
      </c>
      <c r="K745">
        <v>95</v>
      </c>
      <c r="L745">
        <v>420.4</v>
      </c>
      <c r="M745">
        <v>8</v>
      </c>
      <c r="N745">
        <v>3</v>
      </c>
      <c r="O745">
        <v>0</v>
      </c>
      <c r="P745">
        <v>41.71</v>
      </c>
      <c r="Q745">
        <v>0</v>
      </c>
      <c r="R745" s="1" t="s">
        <v>5104</v>
      </c>
      <c r="S745" s="1" t="s">
        <v>8156</v>
      </c>
      <c r="T745">
        <v>0.57999999999999996</v>
      </c>
      <c r="U745" s="1"/>
      <c r="V745">
        <v>5653.644225</v>
      </c>
      <c r="W745">
        <v>188256.82380899999</v>
      </c>
      <c r="X745">
        <v>30.125845999999999</v>
      </c>
      <c r="Y745">
        <v>3.6354820000000001</v>
      </c>
      <c r="Z745">
        <v>80.323877999999993</v>
      </c>
      <c r="AA745">
        <v>80.925302000000002</v>
      </c>
      <c r="AB745">
        <v>0</v>
      </c>
    </row>
    <row r="746" spans="1:28" x14ac:dyDescent="0.25">
      <c r="A746" s="1" t="s">
        <v>951</v>
      </c>
      <c r="B746">
        <v>742</v>
      </c>
      <c r="C746" s="1" t="s">
        <v>4004</v>
      </c>
      <c r="D746">
        <v>5.0999999999999996</v>
      </c>
      <c r="E746">
        <v>0</v>
      </c>
      <c r="F746">
        <v>2.72</v>
      </c>
      <c r="G746">
        <v>996</v>
      </c>
      <c r="H746" s="1" t="s">
        <v>4096</v>
      </c>
      <c r="I746">
        <v>121.36</v>
      </c>
      <c r="J746">
        <v>12.36</v>
      </c>
      <c r="K746">
        <v>254</v>
      </c>
      <c r="L746">
        <v>1417.41</v>
      </c>
      <c r="M746">
        <v>66</v>
      </c>
      <c r="N746">
        <v>1</v>
      </c>
      <c r="O746">
        <v>0</v>
      </c>
      <c r="P746">
        <v>146.59</v>
      </c>
      <c r="Q746">
        <v>0</v>
      </c>
      <c r="R746" s="1" t="s">
        <v>5106</v>
      </c>
      <c r="S746" s="1" t="s">
        <v>8156</v>
      </c>
      <c r="T746">
        <v>0.97</v>
      </c>
      <c r="U746" s="1"/>
      <c r="V746">
        <v>20794.154633999999</v>
      </c>
      <c r="W746">
        <v>696136.32870199997</v>
      </c>
      <c r="X746">
        <v>111.179552</v>
      </c>
      <c r="Y746">
        <v>14.739964000000001</v>
      </c>
      <c r="Z746">
        <v>303.01151099999998</v>
      </c>
      <c r="AA746">
        <v>299.24385999999998</v>
      </c>
      <c r="AB746">
        <v>0</v>
      </c>
    </row>
    <row r="747" spans="1:28" x14ac:dyDescent="0.25">
      <c r="A747" s="1" t="s">
        <v>952</v>
      </c>
      <c r="B747">
        <v>595</v>
      </c>
      <c r="C747" s="1" t="s">
        <v>4048</v>
      </c>
      <c r="D747">
        <v>5.0999999999999996</v>
      </c>
      <c r="E747">
        <v>0</v>
      </c>
      <c r="F747">
        <v>0.18</v>
      </c>
      <c r="G747">
        <v>997</v>
      </c>
      <c r="H747" s="1" t="s">
        <v>4096</v>
      </c>
      <c r="I747">
        <v>121.36</v>
      </c>
      <c r="J747">
        <v>13.23</v>
      </c>
      <c r="K747">
        <v>402</v>
      </c>
      <c r="L747">
        <v>2442.1999999999998</v>
      </c>
      <c r="M747">
        <v>121</v>
      </c>
      <c r="N747">
        <v>4</v>
      </c>
      <c r="O747">
        <v>0</v>
      </c>
      <c r="P747">
        <v>222.71</v>
      </c>
      <c r="Q747">
        <v>0</v>
      </c>
      <c r="R747" s="1" t="s">
        <v>5107</v>
      </c>
      <c r="S747" s="1" t="s">
        <v>8156</v>
      </c>
      <c r="T747">
        <v>0.99</v>
      </c>
      <c r="U747" s="1"/>
      <c r="V747">
        <v>32197.439127000001</v>
      </c>
      <c r="W747">
        <v>1093186.7880450001</v>
      </c>
      <c r="X747">
        <v>172.44576900000001</v>
      </c>
      <c r="Y747">
        <v>22.630116999999998</v>
      </c>
      <c r="Z747">
        <v>471.17929099999998</v>
      </c>
      <c r="AA747">
        <v>469.92204600000002</v>
      </c>
      <c r="AB747">
        <v>0</v>
      </c>
    </row>
    <row r="748" spans="1:28" x14ac:dyDescent="0.25">
      <c r="A748" s="1" t="s">
        <v>953</v>
      </c>
      <c r="B748">
        <v>833</v>
      </c>
      <c r="C748" s="1" t="s">
        <v>4024</v>
      </c>
      <c r="D748">
        <v>5.0999999999999996</v>
      </c>
      <c r="E748">
        <v>0</v>
      </c>
      <c r="F748">
        <v>0.25</v>
      </c>
      <c r="G748">
        <v>997</v>
      </c>
      <c r="H748" s="1" t="s">
        <v>4112</v>
      </c>
      <c r="I748">
        <v>110.84</v>
      </c>
      <c r="J748">
        <v>13.24</v>
      </c>
      <c r="K748">
        <v>164</v>
      </c>
      <c r="L748">
        <v>1746.22</v>
      </c>
      <c r="M748">
        <v>14</v>
      </c>
      <c r="N748">
        <v>3</v>
      </c>
      <c r="O748">
        <v>0</v>
      </c>
      <c r="P748">
        <v>44.92</v>
      </c>
      <c r="Q748">
        <v>0</v>
      </c>
      <c r="R748" s="1" t="s">
        <v>5108</v>
      </c>
      <c r="S748" s="1" t="s">
        <v>8156</v>
      </c>
      <c r="T748">
        <v>1.04</v>
      </c>
      <c r="U748" s="1"/>
      <c r="V748">
        <v>10098.36427</v>
      </c>
      <c r="W748">
        <v>582557.02945200005</v>
      </c>
      <c r="X748">
        <v>59.870184000000002</v>
      </c>
      <c r="Y748">
        <v>11.510785</v>
      </c>
      <c r="Z748">
        <v>245.4075</v>
      </c>
      <c r="AA748">
        <v>250.415525</v>
      </c>
      <c r="AB748">
        <v>0</v>
      </c>
    </row>
    <row r="749" spans="1:28" x14ac:dyDescent="0.25">
      <c r="A749" s="1" t="s">
        <v>954</v>
      </c>
      <c r="B749">
        <v>915</v>
      </c>
      <c r="C749" s="1" t="s">
        <v>4004</v>
      </c>
      <c r="D749">
        <v>5.0999999999999996</v>
      </c>
      <c r="E749">
        <v>0</v>
      </c>
      <c r="F749">
        <v>4.2</v>
      </c>
      <c r="G749">
        <v>997</v>
      </c>
      <c r="H749" s="1" t="s">
        <v>4076</v>
      </c>
      <c r="I749">
        <v>1.4</v>
      </c>
      <c r="J749">
        <v>12.61</v>
      </c>
      <c r="K749">
        <v>82</v>
      </c>
      <c r="L749">
        <v>609.39</v>
      </c>
      <c r="M749">
        <v>1</v>
      </c>
      <c r="N749">
        <v>1</v>
      </c>
      <c r="O749">
        <v>0</v>
      </c>
      <c r="P749">
        <v>40.51</v>
      </c>
      <c r="Q749">
        <v>0</v>
      </c>
      <c r="R749" s="1" t="s">
        <v>5109</v>
      </c>
      <c r="S749" s="1" t="s">
        <v>8156</v>
      </c>
      <c r="T749">
        <v>1.04</v>
      </c>
      <c r="U749" s="1"/>
      <c r="V749">
        <v>4970.8223520000001</v>
      </c>
      <c r="W749">
        <v>229975.38171700001</v>
      </c>
      <c r="X749">
        <v>28.057912999999999</v>
      </c>
      <c r="Y749">
        <v>4.4289550000000002</v>
      </c>
      <c r="Z749">
        <v>96.660393999999997</v>
      </c>
      <c r="AA749">
        <v>98.857218000000003</v>
      </c>
      <c r="AB749">
        <v>0</v>
      </c>
    </row>
    <row r="750" spans="1:28" x14ac:dyDescent="0.25">
      <c r="A750" s="1" t="s">
        <v>957</v>
      </c>
      <c r="B750">
        <v>850</v>
      </c>
      <c r="C750" s="1" t="s">
        <v>4001</v>
      </c>
      <c r="D750">
        <v>0.2</v>
      </c>
      <c r="E750">
        <v>0</v>
      </c>
      <c r="F750">
        <v>0</v>
      </c>
      <c r="G750">
        <v>1001</v>
      </c>
      <c r="H750" s="1" t="s">
        <v>4085</v>
      </c>
      <c r="I750">
        <v>50.59</v>
      </c>
      <c r="J750">
        <v>10.4</v>
      </c>
      <c r="K750">
        <v>151</v>
      </c>
      <c r="L750">
        <v>796.83</v>
      </c>
      <c r="M750">
        <v>50</v>
      </c>
      <c r="N750">
        <v>2</v>
      </c>
      <c r="O750">
        <v>0</v>
      </c>
      <c r="P750">
        <v>77.19</v>
      </c>
      <c r="Q750">
        <v>0</v>
      </c>
      <c r="R750" s="1" t="s">
        <v>5112</v>
      </c>
      <c r="S750" s="1" t="s">
        <v>8156</v>
      </c>
      <c r="T750">
        <v>0.77</v>
      </c>
      <c r="U750" s="1"/>
      <c r="V750">
        <v>11984.903102</v>
      </c>
      <c r="W750">
        <v>378446.07551499997</v>
      </c>
      <c r="X750">
        <v>63.521022000000002</v>
      </c>
      <c r="Y750">
        <v>8.0335070000000002</v>
      </c>
      <c r="Z750">
        <v>164.97591800000001</v>
      </c>
      <c r="AA750">
        <v>162.680836</v>
      </c>
      <c r="AB750">
        <v>0</v>
      </c>
    </row>
    <row r="751" spans="1:28" x14ac:dyDescent="0.25">
      <c r="A751" s="1" t="s">
        <v>958</v>
      </c>
      <c r="B751">
        <v>552</v>
      </c>
      <c r="C751" s="1" t="s">
        <v>4050</v>
      </c>
      <c r="D751">
        <v>5.0999999999999996</v>
      </c>
      <c r="E751">
        <v>0</v>
      </c>
      <c r="F751">
        <v>0</v>
      </c>
      <c r="G751">
        <v>1004</v>
      </c>
      <c r="H751" s="1" t="s">
        <v>4095</v>
      </c>
      <c r="I751">
        <v>63.59</v>
      </c>
      <c r="J751">
        <v>7.56</v>
      </c>
      <c r="K751">
        <v>452</v>
      </c>
      <c r="L751">
        <v>1626.59</v>
      </c>
      <c r="M751">
        <v>174</v>
      </c>
      <c r="N751">
        <v>8</v>
      </c>
      <c r="O751">
        <v>0</v>
      </c>
      <c r="P751">
        <v>244.77</v>
      </c>
      <c r="Q751">
        <v>0</v>
      </c>
      <c r="R751" s="1" t="s">
        <v>5113</v>
      </c>
      <c r="S751" s="1" t="s">
        <v>8156</v>
      </c>
      <c r="T751">
        <v>0.57999999999999996</v>
      </c>
      <c r="U751" s="1"/>
      <c r="V751">
        <v>36219.029687000002</v>
      </c>
      <c r="W751">
        <v>910888.80555599998</v>
      </c>
      <c r="X751">
        <v>186.202899</v>
      </c>
      <c r="Y751">
        <v>19.257477999999999</v>
      </c>
      <c r="Z751">
        <v>397.65470599999998</v>
      </c>
      <c r="AA751">
        <v>391.56580600000001</v>
      </c>
      <c r="AB751">
        <v>0</v>
      </c>
    </row>
    <row r="752" spans="1:28" x14ac:dyDescent="0.25">
      <c r="A752" s="1" t="s">
        <v>960</v>
      </c>
      <c r="B752">
        <v>934</v>
      </c>
      <c r="C752" s="1" t="s">
        <v>4001</v>
      </c>
      <c r="D752">
        <v>0.2</v>
      </c>
      <c r="E752">
        <v>0</v>
      </c>
      <c r="F752">
        <v>0.48</v>
      </c>
      <c r="G752">
        <v>1004</v>
      </c>
      <c r="H752" s="1" t="s">
        <v>4148</v>
      </c>
      <c r="I752">
        <v>108.49</v>
      </c>
      <c r="J752">
        <v>6.87</v>
      </c>
      <c r="K752">
        <v>70</v>
      </c>
      <c r="L752">
        <v>419.77</v>
      </c>
      <c r="M752">
        <v>1</v>
      </c>
      <c r="N752">
        <v>1</v>
      </c>
      <c r="O752">
        <v>0</v>
      </c>
      <c r="P752">
        <v>16.29</v>
      </c>
      <c r="Q752">
        <v>0</v>
      </c>
      <c r="R752" s="1" t="s">
        <v>5115</v>
      </c>
      <c r="S752" s="1" t="s">
        <v>8156</v>
      </c>
      <c r="T752">
        <v>0.52</v>
      </c>
      <c r="U752" s="1"/>
      <c r="V752">
        <v>4080.1935589999998</v>
      </c>
      <c r="W752">
        <v>174711.61192200001</v>
      </c>
      <c r="X752">
        <v>22.667480999999999</v>
      </c>
      <c r="Y752">
        <v>3.2964069999999999</v>
      </c>
      <c r="Z752">
        <v>73.984983</v>
      </c>
      <c r="AA752">
        <v>75.101795999999993</v>
      </c>
      <c r="AB752">
        <v>0</v>
      </c>
    </row>
    <row r="753" spans="1:28" x14ac:dyDescent="0.25">
      <c r="A753" s="1" t="s">
        <v>963</v>
      </c>
      <c r="B753">
        <v>917</v>
      </c>
      <c r="C753" s="1" t="s">
        <v>4004</v>
      </c>
      <c r="D753">
        <v>5.0999999999999996</v>
      </c>
      <c r="E753">
        <v>0</v>
      </c>
      <c r="F753">
        <v>2.2400000000000002</v>
      </c>
      <c r="G753">
        <v>1006</v>
      </c>
      <c r="H753" s="1" t="s">
        <v>4073</v>
      </c>
      <c r="I753">
        <v>40.79</v>
      </c>
      <c r="J753">
        <v>13.88</v>
      </c>
      <c r="K753">
        <v>89</v>
      </c>
      <c r="L753">
        <v>475.89</v>
      </c>
      <c r="M753">
        <v>2</v>
      </c>
      <c r="N753">
        <v>2</v>
      </c>
      <c r="O753">
        <v>0</v>
      </c>
      <c r="P753">
        <v>55.29</v>
      </c>
      <c r="Q753">
        <v>0</v>
      </c>
      <c r="R753" s="1" t="s">
        <v>5118</v>
      </c>
      <c r="S753" s="1" t="s">
        <v>8156</v>
      </c>
      <c r="T753">
        <v>1.05</v>
      </c>
      <c r="U753" s="1"/>
      <c r="V753">
        <v>6208.1672200000003</v>
      </c>
      <c r="W753">
        <v>238733.23941499999</v>
      </c>
      <c r="X753">
        <v>33.927264000000001</v>
      </c>
      <c r="Y753">
        <v>4.9415230000000001</v>
      </c>
      <c r="Z753">
        <v>103.46178</v>
      </c>
      <c r="AA753">
        <v>102.62215</v>
      </c>
      <c r="AB753">
        <v>0</v>
      </c>
    </row>
    <row r="754" spans="1:28" x14ac:dyDescent="0.25">
      <c r="A754" s="1" t="s">
        <v>964</v>
      </c>
      <c r="B754">
        <v>870</v>
      </c>
      <c r="C754" s="1" t="s">
        <v>4004</v>
      </c>
      <c r="D754">
        <v>5.0999999999999996</v>
      </c>
      <c r="E754">
        <v>0</v>
      </c>
      <c r="F754">
        <v>0</v>
      </c>
      <c r="G754">
        <v>1008</v>
      </c>
      <c r="H754" s="1" t="s">
        <v>4074</v>
      </c>
      <c r="I754">
        <v>0.2</v>
      </c>
      <c r="J754">
        <v>4.8</v>
      </c>
      <c r="K754">
        <v>138</v>
      </c>
      <c r="L754">
        <v>420.4</v>
      </c>
      <c r="M754">
        <v>27</v>
      </c>
      <c r="N754">
        <v>3</v>
      </c>
      <c r="O754">
        <v>0</v>
      </c>
      <c r="P754">
        <v>105.94</v>
      </c>
      <c r="Q754">
        <v>0</v>
      </c>
      <c r="R754" s="1" t="s">
        <v>5119</v>
      </c>
      <c r="S754" s="1" t="s">
        <v>8156</v>
      </c>
      <c r="T754">
        <v>0.96</v>
      </c>
      <c r="U754" s="1"/>
      <c r="V754">
        <v>10785.855132000001</v>
      </c>
      <c r="W754">
        <v>301856.55501700001</v>
      </c>
      <c r="X754">
        <v>56.202773999999998</v>
      </c>
      <c r="Y754">
        <v>6.4258360000000003</v>
      </c>
      <c r="Z754">
        <v>132.60047800000001</v>
      </c>
      <c r="AA754">
        <v>129.75858700000001</v>
      </c>
      <c r="AB754">
        <v>0</v>
      </c>
    </row>
    <row r="755" spans="1:28" x14ac:dyDescent="0.25">
      <c r="A755" s="1" t="s">
        <v>966</v>
      </c>
      <c r="B755">
        <v>609</v>
      </c>
      <c r="C755" s="1" t="s">
        <v>4054</v>
      </c>
      <c r="D755">
        <v>5.0999999999999996</v>
      </c>
      <c r="E755">
        <v>0</v>
      </c>
      <c r="F755">
        <v>0.18</v>
      </c>
      <c r="G755">
        <v>1010</v>
      </c>
      <c r="H755" s="1" t="s">
        <v>4079</v>
      </c>
      <c r="I755">
        <v>1.4</v>
      </c>
      <c r="J755">
        <v>13.67</v>
      </c>
      <c r="K755">
        <v>401</v>
      </c>
      <c r="L755">
        <v>2323.92</v>
      </c>
      <c r="M755">
        <v>182</v>
      </c>
      <c r="N755">
        <v>6</v>
      </c>
      <c r="O755">
        <v>0</v>
      </c>
      <c r="P755">
        <v>235.46</v>
      </c>
      <c r="Q755">
        <v>0</v>
      </c>
      <c r="R755" s="1" t="s">
        <v>5121</v>
      </c>
      <c r="S755" s="1" t="s">
        <v>8156</v>
      </c>
      <c r="T755">
        <v>1.01</v>
      </c>
      <c r="U755" s="1"/>
      <c r="V755">
        <v>38414.900256000001</v>
      </c>
      <c r="W755">
        <v>1194418.9508130001</v>
      </c>
      <c r="X755">
        <v>203.25965099999999</v>
      </c>
      <c r="Y755">
        <v>25.798233</v>
      </c>
      <c r="Z755">
        <v>520.09159899999997</v>
      </c>
      <c r="AA755">
        <v>513.43944299999998</v>
      </c>
      <c r="AB755">
        <v>0</v>
      </c>
    </row>
    <row r="756" spans="1:28" x14ac:dyDescent="0.25">
      <c r="A756" s="1" t="s">
        <v>967</v>
      </c>
      <c r="B756">
        <v>812</v>
      </c>
      <c r="C756" s="1" t="s">
        <v>4038</v>
      </c>
      <c r="D756">
        <v>5.0999999999999996</v>
      </c>
      <c r="E756">
        <v>0</v>
      </c>
      <c r="F756">
        <v>0.24</v>
      </c>
      <c r="G756">
        <v>1012</v>
      </c>
      <c r="H756" s="1" t="s">
        <v>4130</v>
      </c>
      <c r="I756">
        <v>14.85</v>
      </c>
      <c r="J756">
        <v>9.36</v>
      </c>
      <c r="K756">
        <v>200</v>
      </c>
      <c r="L756">
        <v>1683.59</v>
      </c>
      <c r="M756">
        <v>42</v>
      </c>
      <c r="N756">
        <v>4</v>
      </c>
      <c r="O756">
        <v>0</v>
      </c>
      <c r="P756">
        <v>112.79</v>
      </c>
      <c r="Q756">
        <v>0</v>
      </c>
      <c r="R756" s="1" t="s">
        <v>5122</v>
      </c>
      <c r="S756" s="1" t="s">
        <v>8156</v>
      </c>
      <c r="T756">
        <v>1.47</v>
      </c>
      <c r="U756" s="1"/>
      <c r="V756">
        <v>17559.351397999999</v>
      </c>
      <c r="W756">
        <v>802408.90207499999</v>
      </c>
      <c r="X756">
        <v>99.234404999999995</v>
      </c>
      <c r="Y756">
        <v>17.481867000000001</v>
      </c>
      <c r="Z756">
        <v>349.45821899999999</v>
      </c>
      <c r="AA756">
        <v>344.92066299999999</v>
      </c>
      <c r="AB756">
        <v>0</v>
      </c>
    </row>
    <row r="757" spans="1:28" x14ac:dyDescent="0.25">
      <c r="A757" s="1" t="s">
        <v>968</v>
      </c>
      <c r="B757">
        <v>384</v>
      </c>
      <c r="C757" s="1" t="s">
        <v>4043</v>
      </c>
      <c r="D757">
        <v>5.0999999999999996</v>
      </c>
      <c r="E757">
        <v>0</v>
      </c>
      <c r="F757">
        <v>0.67</v>
      </c>
      <c r="G757">
        <v>1013</v>
      </c>
      <c r="H757" s="1" t="s">
        <v>4129</v>
      </c>
      <c r="I757">
        <v>135.09</v>
      </c>
      <c r="J757">
        <v>7.3</v>
      </c>
      <c r="K757">
        <v>629</v>
      </c>
      <c r="L757">
        <v>2630.12</v>
      </c>
      <c r="M757">
        <v>174</v>
      </c>
      <c r="N757">
        <v>9</v>
      </c>
      <c r="O757">
        <v>0</v>
      </c>
      <c r="P757">
        <v>279.31</v>
      </c>
      <c r="Q757">
        <v>0</v>
      </c>
      <c r="R757" s="1" t="s">
        <v>5123</v>
      </c>
      <c r="S757" s="1" t="s">
        <v>8156</v>
      </c>
      <c r="T757">
        <v>0.55000000000000004</v>
      </c>
      <c r="U757" s="1"/>
      <c r="V757">
        <v>44934.981400999997</v>
      </c>
      <c r="W757">
        <v>1239729.419919</v>
      </c>
      <c r="X757">
        <v>233.38294500000001</v>
      </c>
      <c r="Y757">
        <v>24.605250999999999</v>
      </c>
      <c r="Z757">
        <v>531.77332699999999</v>
      </c>
      <c r="AA757">
        <v>532.92388000000005</v>
      </c>
      <c r="AB757">
        <v>0</v>
      </c>
    </row>
    <row r="758" spans="1:28" x14ac:dyDescent="0.25">
      <c r="A758" s="1" t="s">
        <v>969</v>
      </c>
      <c r="B758">
        <v>691</v>
      </c>
      <c r="C758" s="1" t="s">
        <v>4050</v>
      </c>
      <c r="D758">
        <v>5.0999999999999996</v>
      </c>
      <c r="E758">
        <v>0</v>
      </c>
      <c r="F758">
        <v>1</v>
      </c>
      <c r="G758">
        <v>1013</v>
      </c>
      <c r="H758" s="1" t="s">
        <v>4116</v>
      </c>
      <c r="I758">
        <v>87.33</v>
      </c>
      <c r="J758">
        <v>16.8</v>
      </c>
      <c r="K758">
        <v>322</v>
      </c>
      <c r="L758">
        <v>2303.04</v>
      </c>
      <c r="M758">
        <v>92</v>
      </c>
      <c r="N758">
        <v>5</v>
      </c>
      <c r="O758">
        <v>0</v>
      </c>
      <c r="P758">
        <v>187.81</v>
      </c>
      <c r="Q758">
        <v>0</v>
      </c>
      <c r="R758" s="1" t="s">
        <v>5124</v>
      </c>
      <c r="S758" s="1" t="s">
        <v>8156</v>
      </c>
      <c r="T758">
        <v>1.26</v>
      </c>
      <c r="U758" s="1"/>
      <c r="V758">
        <v>27757.645064</v>
      </c>
      <c r="W758">
        <v>1072404.070609</v>
      </c>
      <c r="X758">
        <v>151.95320000000001</v>
      </c>
      <c r="Y758">
        <v>22.836091</v>
      </c>
      <c r="Z758">
        <v>464.72680600000001</v>
      </c>
      <c r="AA758">
        <v>460.98420700000003</v>
      </c>
      <c r="AB758">
        <v>0</v>
      </c>
    </row>
    <row r="759" spans="1:28" x14ac:dyDescent="0.25">
      <c r="A759" s="1" t="s">
        <v>970</v>
      </c>
      <c r="B759">
        <v>733</v>
      </c>
      <c r="C759" s="1" t="s">
        <v>4001</v>
      </c>
      <c r="D759">
        <v>0.2</v>
      </c>
      <c r="E759">
        <v>0</v>
      </c>
      <c r="F759">
        <v>1.19</v>
      </c>
      <c r="G759">
        <v>1013</v>
      </c>
      <c r="H759" s="1" t="s">
        <v>4090</v>
      </c>
      <c r="I759">
        <v>24.41</v>
      </c>
      <c r="J759">
        <v>13.6</v>
      </c>
      <c r="K759">
        <v>280</v>
      </c>
      <c r="L759">
        <v>1066.78</v>
      </c>
      <c r="M759">
        <v>151</v>
      </c>
      <c r="N759">
        <v>5</v>
      </c>
      <c r="O759">
        <v>0</v>
      </c>
      <c r="P759">
        <v>210.35</v>
      </c>
      <c r="Q759">
        <v>0</v>
      </c>
      <c r="R759" s="1" t="s">
        <v>5125</v>
      </c>
      <c r="S759" s="1" t="s">
        <v>8156</v>
      </c>
      <c r="T759">
        <v>1.1299999999999999</v>
      </c>
      <c r="U759" s="1"/>
      <c r="V759">
        <v>30174.952173999998</v>
      </c>
      <c r="W759">
        <v>792531.09783400001</v>
      </c>
      <c r="X759">
        <v>156.172393</v>
      </c>
      <c r="Y759">
        <v>17.886244000000001</v>
      </c>
      <c r="Z759">
        <v>351.17650800000001</v>
      </c>
      <c r="AA759">
        <v>340.68445500000001</v>
      </c>
      <c r="AB759">
        <v>0</v>
      </c>
    </row>
    <row r="760" spans="1:28" x14ac:dyDescent="0.25">
      <c r="A760" s="1" t="s">
        <v>972</v>
      </c>
      <c r="B760">
        <v>838</v>
      </c>
      <c r="C760" s="1" t="s">
        <v>4004</v>
      </c>
      <c r="D760">
        <v>5.0999999999999996</v>
      </c>
      <c r="E760">
        <v>0</v>
      </c>
      <c r="F760">
        <v>1.64</v>
      </c>
      <c r="G760">
        <v>1019</v>
      </c>
      <c r="H760" s="1" t="s">
        <v>4090</v>
      </c>
      <c r="I760">
        <v>24.41</v>
      </c>
      <c r="J760">
        <v>9.24</v>
      </c>
      <c r="K760">
        <v>181</v>
      </c>
      <c r="L760">
        <v>1286.42</v>
      </c>
      <c r="M760">
        <v>5</v>
      </c>
      <c r="N760">
        <v>4</v>
      </c>
      <c r="O760">
        <v>0</v>
      </c>
      <c r="P760">
        <v>50.57</v>
      </c>
      <c r="Q760">
        <v>0</v>
      </c>
      <c r="R760" s="1" t="s">
        <v>5127</v>
      </c>
      <c r="S760" s="1" t="s">
        <v>8156</v>
      </c>
      <c r="T760">
        <v>0.73</v>
      </c>
      <c r="U760" s="1"/>
      <c r="V760">
        <v>8169.7599929999997</v>
      </c>
      <c r="W760">
        <v>390036.68307199999</v>
      </c>
      <c r="X760">
        <v>46.309325999999999</v>
      </c>
      <c r="Y760">
        <v>7.0671949999999999</v>
      </c>
      <c r="Z760">
        <v>162.69325000000001</v>
      </c>
      <c r="AA760">
        <v>167.66145800000001</v>
      </c>
      <c r="AB760">
        <v>0</v>
      </c>
    </row>
    <row r="761" spans="1:28" x14ac:dyDescent="0.25">
      <c r="A761" s="1" t="s">
        <v>973</v>
      </c>
      <c r="B761">
        <v>736</v>
      </c>
      <c r="C761" s="1" t="s">
        <v>4034</v>
      </c>
      <c r="D761">
        <v>5.0999999999999996</v>
      </c>
      <c r="E761">
        <v>0</v>
      </c>
      <c r="F761">
        <v>0</v>
      </c>
      <c r="G761">
        <v>1020</v>
      </c>
      <c r="H761" s="1" t="s">
        <v>4115</v>
      </c>
      <c r="I761">
        <v>82</v>
      </c>
      <c r="J761">
        <v>8.99</v>
      </c>
      <c r="K761">
        <v>284</v>
      </c>
      <c r="L761">
        <v>1808.36</v>
      </c>
      <c r="M761">
        <v>41</v>
      </c>
      <c r="N761">
        <v>1</v>
      </c>
      <c r="O761">
        <v>0</v>
      </c>
      <c r="P761">
        <v>92.28</v>
      </c>
      <c r="Q761">
        <v>0</v>
      </c>
      <c r="R761" s="1" t="s">
        <v>5128</v>
      </c>
      <c r="S761" s="1" t="s">
        <v>8156</v>
      </c>
      <c r="T761">
        <v>0.66</v>
      </c>
      <c r="U761" s="1"/>
      <c r="V761">
        <v>16450.917107000001</v>
      </c>
      <c r="W761">
        <v>617772.214683</v>
      </c>
      <c r="X761">
        <v>89.296659000000005</v>
      </c>
      <c r="Y761">
        <v>11.512339000000001</v>
      </c>
      <c r="Z761">
        <v>259.29535800000002</v>
      </c>
      <c r="AA761">
        <v>265.55858599999999</v>
      </c>
      <c r="AB761">
        <v>0</v>
      </c>
    </row>
    <row r="762" spans="1:28" x14ac:dyDescent="0.25">
      <c r="A762" s="1" t="s">
        <v>975</v>
      </c>
      <c r="B762">
        <v>925</v>
      </c>
      <c r="C762" s="1" t="s">
        <v>4004</v>
      </c>
      <c r="D762">
        <v>5.0999999999999996</v>
      </c>
      <c r="E762">
        <v>0</v>
      </c>
      <c r="F762">
        <v>0.4</v>
      </c>
      <c r="G762">
        <v>1023</v>
      </c>
      <c r="H762" s="1" t="s">
        <v>4076</v>
      </c>
      <c r="I762">
        <v>1.4</v>
      </c>
      <c r="J762">
        <v>9.14</v>
      </c>
      <c r="K762">
        <v>98</v>
      </c>
      <c r="L762">
        <v>609.39</v>
      </c>
      <c r="M762">
        <v>3</v>
      </c>
      <c r="N762">
        <v>2</v>
      </c>
      <c r="O762">
        <v>0</v>
      </c>
      <c r="P762">
        <v>42.27</v>
      </c>
      <c r="Q762">
        <v>0</v>
      </c>
      <c r="R762" s="1" t="s">
        <v>5130</v>
      </c>
      <c r="S762" s="1" t="s">
        <v>8156</v>
      </c>
      <c r="T762">
        <v>0.74</v>
      </c>
      <c r="U762" s="1"/>
      <c r="V762">
        <v>6198.366532</v>
      </c>
      <c r="W762">
        <v>255507.03922999999</v>
      </c>
      <c r="X762">
        <v>34.251913000000002</v>
      </c>
      <c r="Y762">
        <v>5.0375810000000003</v>
      </c>
      <c r="Z762">
        <v>108.676941</v>
      </c>
      <c r="AA762">
        <v>109.83260199999999</v>
      </c>
      <c r="AB762">
        <v>0</v>
      </c>
    </row>
    <row r="763" spans="1:28" x14ac:dyDescent="0.25">
      <c r="A763" s="1" t="s">
        <v>976</v>
      </c>
      <c r="B763">
        <v>930</v>
      </c>
      <c r="C763" s="1" t="s">
        <v>4004</v>
      </c>
      <c r="D763">
        <v>5.0999999999999996</v>
      </c>
      <c r="E763">
        <v>0</v>
      </c>
      <c r="F763">
        <v>0</v>
      </c>
      <c r="G763">
        <v>1023</v>
      </c>
      <c r="H763" s="1" t="s">
        <v>4074</v>
      </c>
      <c r="I763">
        <v>0.2</v>
      </c>
      <c r="J763">
        <v>8.08</v>
      </c>
      <c r="K763">
        <v>93</v>
      </c>
      <c r="L763">
        <v>420.4</v>
      </c>
      <c r="M763">
        <v>1</v>
      </c>
      <c r="N763">
        <v>1</v>
      </c>
      <c r="O763">
        <v>0</v>
      </c>
      <c r="P763">
        <v>44.84</v>
      </c>
      <c r="Q763">
        <v>0</v>
      </c>
      <c r="R763" s="1" t="s">
        <v>5131</v>
      </c>
      <c r="S763" s="1" t="s">
        <v>8156</v>
      </c>
      <c r="T763">
        <v>0.66</v>
      </c>
      <c r="U763" s="1"/>
      <c r="V763">
        <v>5560.6097049999998</v>
      </c>
      <c r="W763">
        <v>187573.621713</v>
      </c>
      <c r="X763">
        <v>29.707035999999999</v>
      </c>
      <c r="Y763">
        <v>3.7083059999999999</v>
      </c>
      <c r="Z763">
        <v>80.461755999999994</v>
      </c>
      <c r="AA763">
        <v>80.631435999999994</v>
      </c>
      <c r="AB763">
        <v>0</v>
      </c>
    </row>
    <row r="764" spans="1:28" x14ac:dyDescent="0.25">
      <c r="A764" s="1" t="s">
        <v>978</v>
      </c>
      <c r="B764">
        <v>711</v>
      </c>
      <c r="C764" s="1" t="s">
        <v>4038</v>
      </c>
      <c r="D764">
        <v>5.0999999999999996</v>
      </c>
      <c r="E764">
        <v>0</v>
      </c>
      <c r="F764">
        <v>0.71</v>
      </c>
      <c r="G764">
        <v>1028</v>
      </c>
      <c r="H764" s="1" t="s">
        <v>4121</v>
      </c>
      <c r="I764">
        <v>14.85</v>
      </c>
      <c r="J764">
        <v>9.81</v>
      </c>
      <c r="K764">
        <v>317</v>
      </c>
      <c r="L764">
        <v>1683.59</v>
      </c>
      <c r="M764">
        <v>87</v>
      </c>
      <c r="N764">
        <v>8</v>
      </c>
      <c r="O764">
        <v>0</v>
      </c>
      <c r="P764">
        <v>171.09</v>
      </c>
      <c r="Q764">
        <v>0</v>
      </c>
      <c r="R764" s="1" t="s">
        <v>5133</v>
      </c>
      <c r="S764" s="1" t="s">
        <v>8156</v>
      </c>
      <c r="T764">
        <v>0.84</v>
      </c>
      <c r="U764" s="1"/>
      <c r="V764">
        <v>23917.129549000001</v>
      </c>
      <c r="W764">
        <v>753892.04277900001</v>
      </c>
      <c r="X764">
        <v>126.58523700000001</v>
      </c>
      <c r="Y764">
        <v>15.235013</v>
      </c>
      <c r="Z764">
        <v>323.44644499999998</v>
      </c>
      <c r="AA764">
        <v>324.07326399999999</v>
      </c>
      <c r="AB764">
        <v>0</v>
      </c>
    </row>
    <row r="765" spans="1:28" x14ac:dyDescent="0.25">
      <c r="A765" s="1" t="s">
        <v>979</v>
      </c>
      <c r="B765">
        <v>727</v>
      </c>
      <c r="C765" s="1" t="s">
        <v>4004</v>
      </c>
      <c r="D765">
        <v>5.0999999999999996</v>
      </c>
      <c r="E765">
        <v>0</v>
      </c>
      <c r="F765">
        <v>0.69</v>
      </c>
      <c r="G765">
        <v>1028</v>
      </c>
      <c r="H765" s="1" t="s">
        <v>4167</v>
      </c>
      <c r="I765">
        <v>122.01</v>
      </c>
      <c r="J765">
        <v>10.97</v>
      </c>
      <c r="K765">
        <v>301</v>
      </c>
      <c r="L765">
        <v>1425.91</v>
      </c>
      <c r="M765">
        <v>128</v>
      </c>
      <c r="N765">
        <v>8</v>
      </c>
      <c r="O765">
        <v>0</v>
      </c>
      <c r="P765">
        <v>184.89</v>
      </c>
      <c r="Q765">
        <v>0</v>
      </c>
      <c r="R765" s="1" t="s">
        <v>5134</v>
      </c>
      <c r="S765" s="1" t="s">
        <v>8156</v>
      </c>
      <c r="T765">
        <v>0.89</v>
      </c>
      <c r="U765" s="1"/>
      <c r="V765">
        <v>25937.238474000002</v>
      </c>
      <c r="W765">
        <v>741507.55509399995</v>
      </c>
      <c r="X765">
        <v>135.57326399999999</v>
      </c>
      <c r="Y765">
        <v>15.703566</v>
      </c>
      <c r="Z765">
        <v>321.78418499999998</v>
      </c>
      <c r="AA765">
        <v>318.750652</v>
      </c>
      <c r="AB765">
        <v>0</v>
      </c>
    </row>
    <row r="766" spans="1:28" x14ac:dyDescent="0.25">
      <c r="A766" s="1" t="s">
        <v>980</v>
      </c>
      <c r="B766">
        <v>942</v>
      </c>
      <c r="C766" s="1" t="s">
        <v>4004</v>
      </c>
      <c r="D766">
        <v>5.0999999999999996</v>
      </c>
      <c r="E766">
        <v>0</v>
      </c>
      <c r="F766">
        <v>3.6</v>
      </c>
      <c r="G766">
        <v>1031</v>
      </c>
      <c r="H766" s="1" t="s">
        <v>4076</v>
      </c>
      <c r="I766">
        <v>1.4</v>
      </c>
      <c r="J766">
        <v>12.28</v>
      </c>
      <c r="K766">
        <v>89</v>
      </c>
      <c r="L766">
        <v>609.39</v>
      </c>
      <c r="M766">
        <v>2</v>
      </c>
      <c r="N766">
        <v>2</v>
      </c>
      <c r="O766">
        <v>0</v>
      </c>
      <c r="P766">
        <v>45.91</v>
      </c>
      <c r="Q766">
        <v>0</v>
      </c>
      <c r="R766" s="1" t="s">
        <v>5135</v>
      </c>
      <c r="S766" s="1" t="s">
        <v>8156</v>
      </c>
      <c r="T766">
        <v>0.99</v>
      </c>
      <c r="U766" s="1"/>
      <c r="V766">
        <v>6070.098583</v>
      </c>
      <c r="W766">
        <v>260231.03795599999</v>
      </c>
      <c r="X766">
        <v>33.821201000000002</v>
      </c>
      <c r="Y766">
        <v>5.289949</v>
      </c>
      <c r="Z766">
        <v>111.376214</v>
      </c>
      <c r="AA766">
        <v>111.86285100000001</v>
      </c>
      <c r="AB766">
        <v>0</v>
      </c>
    </row>
    <row r="767" spans="1:28" x14ac:dyDescent="0.25">
      <c r="A767" s="1" t="s">
        <v>981</v>
      </c>
      <c r="B767">
        <v>746</v>
      </c>
      <c r="C767" s="1" t="s">
        <v>4048</v>
      </c>
      <c r="D767">
        <v>5.0999999999999996</v>
      </c>
      <c r="E767">
        <v>0</v>
      </c>
      <c r="F767">
        <v>0.06</v>
      </c>
      <c r="G767">
        <v>1032</v>
      </c>
      <c r="H767" s="1" t="s">
        <v>4141</v>
      </c>
      <c r="I767">
        <v>72.8</v>
      </c>
      <c r="J767">
        <v>9</v>
      </c>
      <c r="K767">
        <v>286</v>
      </c>
      <c r="L767">
        <v>1954.68</v>
      </c>
      <c r="M767">
        <v>22</v>
      </c>
      <c r="N767">
        <v>4</v>
      </c>
      <c r="O767">
        <v>0</v>
      </c>
      <c r="P767">
        <v>83.02</v>
      </c>
      <c r="Q767">
        <v>0</v>
      </c>
      <c r="R767" s="1" t="s">
        <v>5136</v>
      </c>
      <c r="S767" s="1" t="s">
        <v>8156</v>
      </c>
      <c r="T767">
        <v>0.69</v>
      </c>
      <c r="U767" s="1"/>
      <c r="V767">
        <v>13467.365737</v>
      </c>
      <c r="W767">
        <v>616848.71248999995</v>
      </c>
      <c r="X767">
        <v>75.698650999999998</v>
      </c>
      <c r="Y767">
        <v>11.097498</v>
      </c>
      <c r="Z767">
        <v>256.65007100000003</v>
      </c>
      <c r="AA767">
        <v>265.159648</v>
      </c>
      <c r="AB767">
        <v>0</v>
      </c>
    </row>
    <row r="768" spans="1:28" x14ac:dyDescent="0.25">
      <c r="A768" s="1" t="s">
        <v>982</v>
      </c>
      <c r="B768">
        <v>805</v>
      </c>
      <c r="C768" s="1" t="s">
        <v>4014</v>
      </c>
      <c r="D768">
        <v>5.0999999999999996</v>
      </c>
      <c r="E768">
        <v>0</v>
      </c>
      <c r="F768">
        <v>0</v>
      </c>
      <c r="G768">
        <v>1033</v>
      </c>
      <c r="H768" s="1" t="s">
        <v>4087</v>
      </c>
      <c r="I768">
        <v>59.72</v>
      </c>
      <c r="J768">
        <v>12.28</v>
      </c>
      <c r="K768">
        <v>228</v>
      </c>
      <c r="L768">
        <v>1183.1099999999999</v>
      </c>
      <c r="M768">
        <v>97</v>
      </c>
      <c r="N768">
        <v>3</v>
      </c>
      <c r="O768">
        <v>0</v>
      </c>
      <c r="P768">
        <v>139.44</v>
      </c>
      <c r="Q768">
        <v>0</v>
      </c>
      <c r="R768" s="1" t="s">
        <v>5137</v>
      </c>
      <c r="S768" s="1" t="s">
        <v>8156</v>
      </c>
      <c r="T768">
        <v>0.98</v>
      </c>
      <c r="U768" s="1"/>
      <c r="V768">
        <v>20553.151366999999</v>
      </c>
      <c r="W768">
        <v>612621.38291000004</v>
      </c>
      <c r="X768">
        <v>108.06173</v>
      </c>
      <c r="Y768">
        <v>13.029346</v>
      </c>
      <c r="Z768">
        <v>265.96707600000002</v>
      </c>
      <c r="AA768">
        <v>263.345753</v>
      </c>
      <c r="AB768">
        <v>0</v>
      </c>
    </row>
    <row r="769" spans="1:28" x14ac:dyDescent="0.25">
      <c r="A769" s="1" t="s">
        <v>983</v>
      </c>
      <c r="B769">
        <v>837</v>
      </c>
      <c r="C769" s="1" t="s">
        <v>4001</v>
      </c>
      <c r="D769">
        <v>0.2</v>
      </c>
      <c r="E769">
        <v>0</v>
      </c>
      <c r="F769">
        <v>0.64</v>
      </c>
      <c r="G769">
        <v>1035</v>
      </c>
      <c r="H769" s="1" t="s">
        <v>4090</v>
      </c>
      <c r="I769">
        <v>24.41</v>
      </c>
      <c r="J769">
        <v>5.92</v>
      </c>
      <c r="K769">
        <v>198</v>
      </c>
      <c r="L769">
        <v>1066.78</v>
      </c>
      <c r="M769">
        <v>7</v>
      </c>
      <c r="N769">
        <v>1</v>
      </c>
      <c r="O769">
        <v>0</v>
      </c>
      <c r="P769">
        <v>62.15</v>
      </c>
      <c r="Q769">
        <v>0</v>
      </c>
      <c r="R769" s="1" t="s">
        <v>5138</v>
      </c>
      <c r="S769" s="1" t="s">
        <v>8156</v>
      </c>
      <c r="T769">
        <v>0.56000000000000005</v>
      </c>
      <c r="U769" s="1"/>
      <c r="V769">
        <v>10731.029864</v>
      </c>
      <c r="W769">
        <v>415067.97787399997</v>
      </c>
      <c r="X769">
        <v>58.519961000000002</v>
      </c>
      <c r="Y769">
        <v>7.7200769999999999</v>
      </c>
      <c r="Z769">
        <v>175.26887500000001</v>
      </c>
      <c r="AA769">
        <v>178.42277899999999</v>
      </c>
      <c r="AB769">
        <v>0</v>
      </c>
    </row>
    <row r="770" spans="1:28" x14ac:dyDescent="0.25">
      <c r="A770" s="1" t="s">
        <v>984</v>
      </c>
      <c r="B770">
        <v>843</v>
      </c>
      <c r="C770" s="1" t="s">
        <v>4004</v>
      </c>
      <c r="D770">
        <v>5.0999999999999996</v>
      </c>
      <c r="E770">
        <v>0</v>
      </c>
      <c r="F770">
        <v>1.54</v>
      </c>
      <c r="G770">
        <v>1035</v>
      </c>
      <c r="H770" s="1" t="s">
        <v>4104</v>
      </c>
      <c r="I770">
        <v>0.2</v>
      </c>
      <c r="J770">
        <v>10.130000000000001</v>
      </c>
      <c r="K770">
        <v>192</v>
      </c>
      <c r="L770">
        <v>1312.65</v>
      </c>
      <c r="M770">
        <v>18</v>
      </c>
      <c r="N770">
        <v>3</v>
      </c>
      <c r="O770">
        <v>0</v>
      </c>
      <c r="P770">
        <v>73.44</v>
      </c>
      <c r="Q770">
        <v>0</v>
      </c>
      <c r="R770" s="1" t="s">
        <v>5139</v>
      </c>
      <c r="S770" s="1" t="s">
        <v>8156</v>
      </c>
      <c r="T770">
        <v>0.8</v>
      </c>
      <c r="U770" s="1"/>
      <c r="V770">
        <v>10555.921601</v>
      </c>
      <c r="W770">
        <v>468993.94734700001</v>
      </c>
      <c r="X770">
        <v>59.059823999999999</v>
      </c>
      <c r="Y770">
        <v>8.8225239999999996</v>
      </c>
      <c r="Z770">
        <v>197.65814700000001</v>
      </c>
      <c r="AA770">
        <v>201.60222300000001</v>
      </c>
      <c r="AB770">
        <v>0</v>
      </c>
    </row>
    <row r="771" spans="1:28" x14ac:dyDescent="0.25">
      <c r="A771" s="1" t="s">
        <v>985</v>
      </c>
      <c r="B771">
        <v>943</v>
      </c>
      <c r="C771" s="1" t="s">
        <v>4004</v>
      </c>
      <c r="D771">
        <v>5.0999999999999996</v>
      </c>
      <c r="E771">
        <v>0</v>
      </c>
      <c r="F771">
        <v>2.1</v>
      </c>
      <c r="G771">
        <v>1036</v>
      </c>
      <c r="H771" s="1" t="s">
        <v>4073</v>
      </c>
      <c r="I771">
        <v>40.79</v>
      </c>
      <c r="J771">
        <v>8.77</v>
      </c>
      <c r="K771">
        <v>93</v>
      </c>
      <c r="L771">
        <v>475.89</v>
      </c>
      <c r="M771">
        <v>3</v>
      </c>
      <c r="N771">
        <v>3</v>
      </c>
      <c r="O771">
        <v>0</v>
      </c>
      <c r="P771">
        <v>44.41</v>
      </c>
      <c r="Q771">
        <v>0</v>
      </c>
      <c r="R771" s="1" t="s">
        <v>5140</v>
      </c>
      <c r="S771" s="1" t="s">
        <v>8156</v>
      </c>
      <c r="T771">
        <v>0.72</v>
      </c>
      <c r="U771" s="1"/>
      <c r="V771">
        <v>5291.1206060000004</v>
      </c>
      <c r="W771">
        <v>202249.51014900001</v>
      </c>
      <c r="X771">
        <v>28.836986</v>
      </c>
      <c r="Y771">
        <v>3.958005</v>
      </c>
      <c r="Z771">
        <v>86.489874</v>
      </c>
      <c r="AA771">
        <v>86.939554999999999</v>
      </c>
      <c r="AB771">
        <v>0</v>
      </c>
    </row>
    <row r="772" spans="1:28" x14ac:dyDescent="0.25">
      <c r="A772" s="1" t="s">
        <v>987</v>
      </c>
      <c r="B772">
        <v>714</v>
      </c>
      <c r="C772" s="1" t="s">
        <v>4024</v>
      </c>
      <c r="D772">
        <v>5.0999999999999996</v>
      </c>
      <c r="E772">
        <v>0</v>
      </c>
      <c r="F772">
        <v>0.22</v>
      </c>
      <c r="G772">
        <v>1038</v>
      </c>
      <c r="H772" s="1" t="s">
        <v>4112</v>
      </c>
      <c r="I772">
        <v>110.84</v>
      </c>
      <c r="J772">
        <v>8.4700000000000006</v>
      </c>
      <c r="K772">
        <v>324</v>
      </c>
      <c r="L772">
        <v>1746.22</v>
      </c>
      <c r="M772">
        <v>89</v>
      </c>
      <c r="N772">
        <v>4</v>
      </c>
      <c r="O772">
        <v>0</v>
      </c>
      <c r="P772">
        <v>135.46</v>
      </c>
      <c r="Q772">
        <v>0</v>
      </c>
      <c r="R772" s="1" t="s">
        <v>5142</v>
      </c>
      <c r="S772" s="1" t="s">
        <v>8156</v>
      </c>
      <c r="T772">
        <v>0.64</v>
      </c>
      <c r="U772" s="1"/>
      <c r="V772">
        <v>23118.927651999998</v>
      </c>
      <c r="W772">
        <v>742022.41669300001</v>
      </c>
      <c r="X772">
        <v>122.59159200000001</v>
      </c>
      <c r="Y772">
        <v>14.810131</v>
      </c>
      <c r="Z772">
        <v>317.565742</v>
      </c>
      <c r="AA772">
        <v>318.97077400000001</v>
      </c>
      <c r="AB772">
        <v>0</v>
      </c>
    </row>
    <row r="773" spans="1:28" x14ac:dyDescent="0.25">
      <c r="A773" s="1" t="s">
        <v>988</v>
      </c>
      <c r="B773">
        <v>797</v>
      </c>
      <c r="C773" s="1" t="s">
        <v>4017</v>
      </c>
      <c r="D773">
        <v>5.0999999999999996</v>
      </c>
      <c r="E773">
        <v>0</v>
      </c>
      <c r="F773">
        <v>0.86</v>
      </c>
      <c r="G773">
        <v>1038</v>
      </c>
      <c r="H773" s="1" t="s">
        <v>4091</v>
      </c>
      <c r="I773">
        <v>93.18</v>
      </c>
      <c r="J773">
        <v>6.71</v>
      </c>
      <c r="K773">
        <v>241</v>
      </c>
      <c r="L773">
        <v>1018.45</v>
      </c>
      <c r="M773">
        <v>90</v>
      </c>
      <c r="N773">
        <v>3</v>
      </c>
      <c r="O773">
        <v>0</v>
      </c>
      <c r="P773">
        <v>131.27000000000001</v>
      </c>
      <c r="Q773">
        <v>0</v>
      </c>
      <c r="R773" s="1" t="s">
        <v>5143</v>
      </c>
      <c r="S773" s="1" t="s">
        <v>8156</v>
      </c>
      <c r="T773">
        <v>0.66</v>
      </c>
      <c r="U773" s="1"/>
      <c r="V773">
        <v>20755.850838999999</v>
      </c>
      <c r="W773">
        <v>574347.80161800003</v>
      </c>
      <c r="X773">
        <v>108.011079</v>
      </c>
      <c r="Y773">
        <v>12.216661999999999</v>
      </c>
      <c r="Z773">
        <v>250.96205800000001</v>
      </c>
      <c r="AA773">
        <v>246.894305</v>
      </c>
      <c r="AB773">
        <v>0</v>
      </c>
    </row>
    <row r="774" spans="1:28" x14ac:dyDescent="0.25">
      <c r="A774" s="1" t="s">
        <v>989</v>
      </c>
      <c r="B774">
        <v>863</v>
      </c>
      <c r="C774" s="1" t="s">
        <v>4007</v>
      </c>
      <c r="D774">
        <v>5.0999999999999996</v>
      </c>
      <c r="E774">
        <v>0</v>
      </c>
      <c r="F774">
        <v>0.5</v>
      </c>
      <c r="G774">
        <v>1039</v>
      </c>
      <c r="H774" s="1" t="s">
        <v>4075</v>
      </c>
      <c r="I774">
        <v>89.74</v>
      </c>
      <c r="J774">
        <v>9.69</v>
      </c>
      <c r="K774">
        <v>176</v>
      </c>
      <c r="L774">
        <v>569.77</v>
      </c>
      <c r="M774">
        <v>90</v>
      </c>
      <c r="N774">
        <v>2</v>
      </c>
      <c r="O774">
        <v>0</v>
      </c>
      <c r="P774">
        <v>116.13</v>
      </c>
      <c r="Q774">
        <v>0</v>
      </c>
      <c r="R774" s="1" t="s">
        <v>5144</v>
      </c>
      <c r="S774" s="1" t="s">
        <v>8156</v>
      </c>
      <c r="T774">
        <v>0.71</v>
      </c>
      <c r="U774" s="1"/>
      <c r="V774">
        <v>18446.392709</v>
      </c>
      <c r="W774">
        <v>442728.01114900003</v>
      </c>
      <c r="X774">
        <v>94.404141999999993</v>
      </c>
      <c r="Y774">
        <v>9.8011809999999997</v>
      </c>
      <c r="Z774">
        <v>195.70191500000001</v>
      </c>
      <c r="AA774">
        <v>190.31657000000001</v>
      </c>
      <c r="AB774">
        <v>0</v>
      </c>
    </row>
    <row r="775" spans="1:28" x14ac:dyDescent="0.25">
      <c r="A775" s="1" t="s">
        <v>993</v>
      </c>
      <c r="B775">
        <v>966</v>
      </c>
      <c r="C775" s="1" t="s">
        <v>4004</v>
      </c>
      <c r="D775">
        <v>5.0999999999999996</v>
      </c>
      <c r="E775">
        <v>0</v>
      </c>
      <c r="F775">
        <v>0</v>
      </c>
      <c r="G775">
        <v>1040</v>
      </c>
      <c r="H775" s="1" t="s">
        <v>4079</v>
      </c>
      <c r="I775">
        <v>1.4</v>
      </c>
      <c r="J775">
        <v>10.08</v>
      </c>
      <c r="K775">
        <v>74</v>
      </c>
      <c r="L775">
        <v>609.39</v>
      </c>
      <c r="M775">
        <v>2</v>
      </c>
      <c r="N775">
        <v>1</v>
      </c>
      <c r="O775">
        <v>0</v>
      </c>
      <c r="P775">
        <v>26.81</v>
      </c>
      <c r="Q775">
        <v>0</v>
      </c>
      <c r="R775" s="1" t="s">
        <v>5148</v>
      </c>
      <c r="S775" s="1" t="s">
        <v>8156</v>
      </c>
      <c r="T775">
        <v>0.88</v>
      </c>
      <c r="U775" s="1"/>
      <c r="V775">
        <v>4781.7158570000001</v>
      </c>
      <c r="W775">
        <v>243192.373762</v>
      </c>
      <c r="X775">
        <v>27.555454000000001</v>
      </c>
      <c r="Y775">
        <v>4.8423569999999998</v>
      </c>
      <c r="Z775">
        <v>103.654141</v>
      </c>
      <c r="AA775">
        <v>104.53798399999999</v>
      </c>
      <c r="AB775">
        <v>0</v>
      </c>
    </row>
    <row r="776" spans="1:28" x14ac:dyDescent="0.25">
      <c r="A776" s="1" t="s">
        <v>994</v>
      </c>
      <c r="B776">
        <v>830</v>
      </c>
      <c r="C776" s="1" t="s">
        <v>4016</v>
      </c>
      <c r="D776">
        <v>5.0999999999999996</v>
      </c>
      <c r="E776">
        <v>0</v>
      </c>
      <c r="F776">
        <v>0.68</v>
      </c>
      <c r="G776">
        <v>1041</v>
      </c>
      <c r="H776" s="1" t="s">
        <v>4092</v>
      </c>
      <c r="I776">
        <v>182.21</v>
      </c>
      <c r="J776">
        <v>9.43</v>
      </c>
      <c r="K776">
        <v>211</v>
      </c>
      <c r="L776">
        <v>905.52</v>
      </c>
      <c r="M776">
        <v>101</v>
      </c>
      <c r="N776">
        <v>2</v>
      </c>
      <c r="O776">
        <v>0</v>
      </c>
      <c r="P776">
        <v>137.88999999999999</v>
      </c>
      <c r="Q776">
        <v>0</v>
      </c>
      <c r="R776" s="1" t="s">
        <v>5149</v>
      </c>
      <c r="S776" s="1" t="s">
        <v>8156</v>
      </c>
      <c r="T776">
        <v>0.89</v>
      </c>
      <c r="U776" s="1"/>
      <c r="V776">
        <v>20594.578914999998</v>
      </c>
      <c r="W776">
        <v>547670.21851100004</v>
      </c>
      <c r="X776">
        <v>106.70192</v>
      </c>
      <c r="Y776">
        <v>11.965588</v>
      </c>
      <c r="Z776">
        <v>240.30782600000001</v>
      </c>
      <c r="AA776">
        <v>235.426751</v>
      </c>
      <c r="AB776">
        <v>0</v>
      </c>
    </row>
    <row r="777" spans="1:28" x14ac:dyDescent="0.25">
      <c r="A777" s="1" t="s">
        <v>995</v>
      </c>
      <c r="B777">
        <v>863</v>
      </c>
      <c r="C777" s="1" t="s">
        <v>4016</v>
      </c>
      <c r="D777">
        <v>5.0999999999999996</v>
      </c>
      <c r="E777">
        <v>0</v>
      </c>
      <c r="F777">
        <v>0.5</v>
      </c>
      <c r="G777">
        <v>1041</v>
      </c>
      <c r="H777" s="1" t="s">
        <v>4089</v>
      </c>
      <c r="I777">
        <v>182.21</v>
      </c>
      <c r="J777">
        <v>11.32</v>
      </c>
      <c r="K777">
        <v>178</v>
      </c>
      <c r="L777">
        <v>905.52</v>
      </c>
      <c r="M777">
        <v>68</v>
      </c>
      <c r="N777">
        <v>3</v>
      </c>
      <c r="O777">
        <v>0</v>
      </c>
      <c r="P777">
        <v>125.33</v>
      </c>
      <c r="Q777">
        <v>0</v>
      </c>
      <c r="R777" s="1" t="s">
        <v>5150</v>
      </c>
      <c r="S777" s="1" t="s">
        <v>8156</v>
      </c>
      <c r="T777">
        <v>1.25</v>
      </c>
      <c r="U777" s="1"/>
      <c r="V777">
        <v>16650.508410999999</v>
      </c>
      <c r="W777">
        <v>527391.77044899995</v>
      </c>
      <c r="X777">
        <v>88.269122999999993</v>
      </c>
      <c r="Y777">
        <v>11.531317</v>
      </c>
      <c r="Z777">
        <v>230.61847900000001</v>
      </c>
      <c r="AA777">
        <v>226.706996</v>
      </c>
      <c r="AB777">
        <v>0</v>
      </c>
    </row>
    <row r="778" spans="1:28" x14ac:dyDescent="0.25">
      <c r="A778" s="1" t="s">
        <v>997</v>
      </c>
      <c r="B778">
        <v>692</v>
      </c>
      <c r="C778" s="1" t="s">
        <v>4030</v>
      </c>
      <c r="D778">
        <v>5.0999999999999996</v>
      </c>
      <c r="E778">
        <v>0</v>
      </c>
      <c r="F778">
        <v>2</v>
      </c>
      <c r="G778">
        <v>1042</v>
      </c>
      <c r="H778" s="1" t="s">
        <v>4139</v>
      </c>
      <c r="I778">
        <v>77.290000000000006</v>
      </c>
      <c r="J778">
        <v>10.19</v>
      </c>
      <c r="K778">
        <v>350</v>
      </c>
      <c r="L778">
        <v>2007.2</v>
      </c>
      <c r="M778">
        <v>74</v>
      </c>
      <c r="N778">
        <v>4</v>
      </c>
      <c r="O778">
        <v>0</v>
      </c>
      <c r="P778">
        <v>158.63</v>
      </c>
      <c r="Q778">
        <v>0</v>
      </c>
      <c r="R778" s="1" t="s">
        <v>5152</v>
      </c>
      <c r="S778" s="1" t="s">
        <v>8156</v>
      </c>
      <c r="T778">
        <v>0.76</v>
      </c>
      <c r="U778" s="1"/>
      <c r="V778">
        <v>22665.163709</v>
      </c>
      <c r="W778">
        <v>762333.971716</v>
      </c>
      <c r="X778">
        <v>121.01199099999999</v>
      </c>
      <c r="Y778">
        <v>14.831480000000001</v>
      </c>
      <c r="Z778">
        <v>323.76281299999999</v>
      </c>
      <c r="AA778">
        <v>327.701705</v>
      </c>
      <c r="AB778">
        <v>0</v>
      </c>
    </row>
    <row r="779" spans="1:28" x14ac:dyDescent="0.25">
      <c r="A779" s="1" t="s">
        <v>998</v>
      </c>
      <c r="B779">
        <v>850</v>
      </c>
      <c r="C779" s="1" t="s">
        <v>4017</v>
      </c>
      <c r="D779">
        <v>5.0999999999999996</v>
      </c>
      <c r="E779">
        <v>0</v>
      </c>
      <c r="F779">
        <v>0.78</v>
      </c>
      <c r="G779">
        <v>1043</v>
      </c>
      <c r="H779" s="1" t="s">
        <v>4140</v>
      </c>
      <c r="I779">
        <v>93.18</v>
      </c>
      <c r="J779">
        <v>8.9600000000000009</v>
      </c>
      <c r="K779">
        <v>193</v>
      </c>
      <c r="L779">
        <v>1018.45</v>
      </c>
      <c r="M779">
        <v>38</v>
      </c>
      <c r="N779">
        <v>2</v>
      </c>
      <c r="O779">
        <v>0</v>
      </c>
      <c r="P779">
        <v>86.08</v>
      </c>
      <c r="Q779">
        <v>0</v>
      </c>
      <c r="R779" s="1" t="s">
        <v>5153</v>
      </c>
      <c r="S779" s="1" t="s">
        <v>8156</v>
      </c>
      <c r="T779">
        <v>0.67</v>
      </c>
      <c r="U779" s="1"/>
      <c r="V779">
        <v>12372.118028999999</v>
      </c>
      <c r="W779">
        <v>426829.21145100001</v>
      </c>
      <c r="X779">
        <v>66.322444000000004</v>
      </c>
      <c r="Y779">
        <v>8.3969179999999994</v>
      </c>
      <c r="Z779">
        <v>182.61963399999999</v>
      </c>
      <c r="AA779">
        <v>183.47901400000001</v>
      </c>
      <c r="AB779">
        <v>0</v>
      </c>
    </row>
    <row r="780" spans="1:28" x14ac:dyDescent="0.25">
      <c r="A780" s="1" t="s">
        <v>1002</v>
      </c>
      <c r="B780">
        <v>920</v>
      </c>
      <c r="C780" s="1" t="s">
        <v>4009</v>
      </c>
      <c r="D780">
        <v>5.0999999999999996</v>
      </c>
      <c r="E780">
        <v>0</v>
      </c>
      <c r="F780">
        <v>0</v>
      </c>
      <c r="G780">
        <v>1044</v>
      </c>
      <c r="H780" s="1" t="s">
        <v>4081</v>
      </c>
      <c r="I780">
        <v>19.239999999999998</v>
      </c>
      <c r="J780">
        <v>10.56</v>
      </c>
      <c r="K780">
        <v>124</v>
      </c>
      <c r="L780">
        <v>738.31</v>
      </c>
      <c r="M780">
        <v>2</v>
      </c>
      <c r="N780">
        <v>2</v>
      </c>
      <c r="O780">
        <v>0</v>
      </c>
      <c r="P780">
        <v>56.56</v>
      </c>
      <c r="Q780">
        <v>0</v>
      </c>
      <c r="R780" s="1" t="s">
        <v>5157</v>
      </c>
      <c r="S780" s="1" t="s">
        <v>8156</v>
      </c>
      <c r="T780">
        <v>0.81</v>
      </c>
      <c r="U780" s="1"/>
      <c r="V780">
        <v>6726.3257480000002</v>
      </c>
      <c r="W780">
        <v>261182.13780999999</v>
      </c>
      <c r="X780">
        <v>36.744686000000002</v>
      </c>
      <c r="Y780">
        <v>5.0046480000000004</v>
      </c>
      <c r="Z780">
        <v>110.50500700000001</v>
      </c>
      <c r="AA780">
        <v>112.272627</v>
      </c>
      <c r="AB780">
        <v>0</v>
      </c>
    </row>
    <row r="781" spans="1:28" x14ac:dyDescent="0.25">
      <c r="A781" s="1" t="s">
        <v>1003</v>
      </c>
      <c r="B781">
        <v>980</v>
      </c>
      <c r="C781" s="1" t="s">
        <v>4004</v>
      </c>
      <c r="D781">
        <v>5.0999999999999996</v>
      </c>
      <c r="E781">
        <v>0</v>
      </c>
      <c r="F781">
        <v>0.2</v>
      </c>
      <c r="G781">
        <v>1044</v>
      </c>
      <c r="H781" s="1" t="s">
        <v>4079</v>
      </c>
      <c r="I781">
        <v>1.4</v>
      </c>
      <c r="J781">
        <v>10.029999999999999</v>
      </c>
      <c r="K781">
        <v>64</v>
      </c>
      <c r="L781">
        <v>609.39</v>
      </c>
      <c r="M781">
        <v>0</v>
      </c>
      <c r="N781">
        <v>0</v>
      </c>
      <c r="O781">
        <v>0</v>
      </c>
      <c r="P781">
        <v>13.25</v>
      </c>
      <c r="Q781">
        <v>0</v>
      </c>
      <c r="R781" s="1" t="s">
        <v>5158</v>
      </c>
      <c r="S781" s="1" t="s">
        <v>8156</v>
      </c>
      <c r="T781">
        <v>0.83</v>
      </c>
      <c r="U781" s="1"/>
      <c r="V781">
        <v>3256.4347269999998</v>
      </c>
      <c r="W781">
        <v>189455.45802200001</v>
      </c>
      <c r="X781">
        <v>19.314323000000002</v>
      </c>
      <c r="Y781">
        <v>3.5968960000000001</v>
      </c>
      <c r="Z781">
        <v>79.527028999999999</v>
      </c>
      <c r="AA781">
        <v>81.438661999999994</v>
      </c>
      <c r="AB781">
        <v>0</v>
      </c>
    </row>
    <row r="782" spans="1:28" x14ac:dyDescent="0.25">
      <c r="A782" s="1" t="s">
        <v>1004</v>
      </c>
      <c r="B782">
        <v>990</v>
      </c>
      <c r="C782" s="1" t="s">
        <v>4004</v>
      </c>
      <c r="D782">
        <v>5.0999999999999996</v>
      </c>
      <c r="E782">
        <v>0</v>
      </c>
      <c r="F782">
        <v>0</v>
      </c>
      <c r="G782">
        <v>1044</v>
      </c>
      <c r="H782" s="1" t="s">
        <v>4074</v>
      </c>
      <c r="I782">
        <v>0.2</v>
      </c>
      <c r="J782">
        <v>10.98</v>
      </c>
      <c r="K782">
        <v>54</v>
      </c>
      <c r="L782">
        <v>420.4</v>
      </c>
      <c r="M782">
        <v>3</v>
      </c>
      <c r="N782">
        <v>2</v>
      </c>
      <c r="O782">
        <v>0</v>
      </c>
      <c r="P782">
        <v>26.51</v>
      </c>
      <c r="Q782">
        <v>0</v>
      </c>
      <c r="R782" s="1" t="s">
        <v>5159</v>
      </c>
      <c r="S782" s="1" t="s">
        <v>8156</v>
      </c>
      <c r="T782">
        <v>1.1399999999999999</v>
      </c>
      <c r="U782" s="1"/>
      <c r="V782">
        <v>3974.6430529999998</v>
      </c>
      <c r="W782">
        <v>186897.07436599999</v>
      </c>
      <c r="X782">
        <v>22.553411000000001</v>
      </c>
      <c r="Y782">
        <v>3.829196</v>
      </c>
      <c r="Z782">
        <v>80.371590999999995</v>
      </c>
      <c r="AA782">
        <v>80.339135999999996</v>
      </c>
      <c r="AB782">
        <v>0</v>
      </c>
    </row>
    <row r="783" spans="1:28" x14ac:dyDescent="0.25">
      <c r="A783" s="1" t="s">
        <v>1006</v>
      </c>
      <c r="B783">
        <v>690</v>
      </c>
      <c r="C783" s="1" t="s">
        <v>4062</v>
      </c>
      <c r="D783">
        <v>5.0999999999999996</v>
      </c>
      <c r="E783">
        <v>0</v>
      </c>
      <c r="F783">
        <v>0</v>
      </c>
      <c r="G783">
        <v>1045</v>
      </c>
      <c r="H783" s="1" t="s">
        <v>4156</v>
      </c>
      <c r="I783">
        <v>94.39</v>
      </c>
      <c r="J783">
        <v>11.66</v>
      </c>
      <c r="K783">
        <v>355</v>
      </c>
      <c r="L783">
        <v>2590.9299999999998</v>
      </c>
      <c r="M783">
        <v>120</v>
      </c>
      <c r="N783">
        <v>5</v>
      </c>
      <c r="O783">
        <v>0</v>
      </c>
      <c r="P783">
        <v>181.8</v>
      </c>
      <c r="Q783">
        <v>0</v>
      </c>
      <c r="R783" s="1" t="s">
        <v>5161</v>
      </c>
      <c r="S783" s="1" t="s">
        <v>8156</v>
      </c>
      <c r="T783">
        <v>0.99</v>
      </c>
      <c r="U783" s="1"/>
      <c r="V783">
        <v>29713.911920999999</v>
      </c>
      <c r="W783">
        <v>1059777.6745539999</v>
      </c>
      <c r="X783">
        <v>160.40197900000001</v>
      </c>
      <c r="Y783">
        <v>22.093800000000002</v>
      </c>
      <c r="Z783">
        <v>453.81186200000002</v>
      </c>
      <c r="AA783">
        <v>455.55953699999998</v>
      </c>
      <c r="AB783">
        <v>0</v>
      </c>
    </row>
    <row r="784" spans="1:28" x14ac:dyDescent="0.25">
      <c r="A784" s="1" t="s">
        <v>1008</v>
      </c>
      <c r="B784">
        <v>929</v>
      </c>
      <c r="C784" s="1" t="s">
        <v>4016</v>
      </c>
      <c r="D784">
        <v>5.0999999999999996</v>
      </c>
      <c r="E784">
        <v>0</v>
      </c>
      <c r="F784">
        <v>0.16</v>
      </c>
      <c r="G784">
        <v>1045</v>
      </c>
      <c r="H784" s="1" t="s">
        <v>4089</v>
      </c>
      <c r="I784">
        <v>182.21</v>
      </c>
      <c r="J784">
        <v>15.45</v>
      </c>
      <c r="K784">
        <v>116</v>
      </c>
      <c r="L784">
        <v>905.52</v>
      </c>
      <c r="M784">
        <v>21</v>
      </c>
      <c r="N784">
        <v>2</v>
      </c>
      <c r="O784">
        <v>0</v>
      </c>
      <c r="P784">
        <v>62.96</v>
      </c>
      <c r="Q784">
        <v>0</v>
      </c>
      <c r="R784" s="1" t="s">
        <v>5163</v>
      </c>
      <c r="S784" s="1" t="s">
        <v>8156</v>
      </c>
      <c r="T784">
        <v>1.25</v>
      </c>
      <c r="U784" s="1"/>
      <c r="V784">
        <v>8298.0379219999995</v>
      </c>
      <c r="W784">
        <v>383743.497844</v>
      </c>
      <c r="X784">
        <v>46.939047000000002</v>
      </c>
      <c r="Y784">
        <v>7.9006660000000002</v>
      </c>
      <c r="Z784">
        <v>165.01766599999999</v>
      </c>
      <c r="AA784">
        <v>164.955162</v>
      </c>
      <c r="AB784">
        <v>0</v>
      </c>
    </row>
    <row r="785" spans="1:28" x14ac:dyDescent="0.25">
      <c r="A785" s="1" t="s">
        <v>1009</v>
      </c>
      <c r="B785">
        <v>953</v>
      </c>
      <c r="C785" s="1" t="s">
        <v>4004</v>
      </c>
      <c r="D785">
        <v>5.0999999999999996</v>
      </c>
      <c r="E785">
        <v>0</v>
      </c>
      <c r="F785">
        <v>0.8</v>
      </c>
      <c r="G785">
        <v>1045</v>
      </c>
      <c r="H785" s="1" t="s">
        <v>4076</v>
      </c>
      <c r="I785">
        <v>1.4</v>
      </c>
      <c r="J785">
        <v>7.91</v>
      </c>
      <c r="K785">
        <v>92</v>
      </c>
      <c r="L785">
        <v>609.39</v>
      </c>
      <c r="M785">
        <v>0</v>
      </c>
      <c r="N785">
        <v>0</v>
      </c>
      <c r="O785">
        <v>0</v>
      </c>
      <c r="P785">
        <v>30.74</v>
      </c>
      <c r="Q785">
        <v>0</v>
      </c>
      <c r="R785" s="1" t="s">
        <v>5164</v>
      </c>
      <c r="S785" s="1" t="s">
        <v>8156</v>
      </c>
      <c r="T785">
        <v>0.67</v>
      </c>
      <c r="U785" s="1"/>
      <c r="V785">
        <v>5516.2362119999998</v>
      </c>
      <c r="W785">
        <v>248292.238874</v>
      </c>
      <c r="X785">
        <v>30.967237999999998</v>
      </c>
      <c r="Y785">
        <v>4.8125929999999997</v>
      </c>
      <c r="Z785">
        <v>105.59925200000001</v>
      </c>
      <c r="AA785">
        <v>106.73087599999999</v>
      </c>
      <c r="AB785">
        <v>0</v>
      </c>
    </row>
    <row r="786" spans="1:28" x14ac:dyDescent="0.25">
      <c r="A786" s="1" t="s">
        <v>1010</v>
      </c>
      <c r="B786">
        <v>903</v>
      </c>
      <c r="C786" s="1" t="s">
        <v>4017</v>
      </c>
      <c r="D786">
        <v>5.0999999999999996</v>
      </c>
      <c r="E786">
        <v>0</v>
      </c>
      <c r="F786">
        <v>0.71</v>
      </c>
      <c r="G786">
        <v>1046</v>
      </c>
      <c r="H786" s="1" t="s">
        <v>4140</v>
      </c>
      <c r="I786">
        <v>93.18</v>
      </c>
      <c r="J786">
        <v>10.45</v>
      </c>
      <c r="K786">
        <v>143</v>
      </c>
      <c r="L786">
        <v>1018.45</v>
      </c>
      <c r="M786">
        <v>12</v>
      </c>
      <c r="N786">
        <v>2</v>
      </c>
      <c r="O786">
        <v>0</v>
      </c>
      <c r="P786">
        <v>63.7</v>
      </c>
      <c r="Q786">
        <v>0</v>
      </c>
      <c r="R786" s="1" t="s">
        <v>5165</v>
      </c>
      <c r="S786" s="1" t="s">
        <v>8156</v>
      </c>
      <c r="T786">
        <v>0.9</v>
      </c>
      <c r="U786" s="1"/>
      <c r="V786">
        <v>7788.4767890000003</v>
      </c>
      <c r="W786">
        <v>400008.50550199999</v>
      </c>
      <c r="X786">
        <v>44.904121000000004</v>
      </c>
      <c r="Y786">
        <v>7.6388790000000002</v>
      </c>
      <c r="Z786">
        <v>169.07423199999999</v>
      </c>
      <c r="AA786">
        <v>171.94688199999999</v>
      </c>
      <c r="AB786">
        <v>0</v>
      </c>
    </row>
    <row r="787" spans="1:28" x14ac:dyDescent="0.25">
      <c r="A787" s="1" t="s">
        <v>1011</v>
      </c>
      <c r="B787">
        <v>963</v>
      </c>
      <c r="C787" s="1" t="s">
        <v>4004</v>
      </c>
      <c r="D787">
        <v>5.0999999999999996</v>
      </c>
      <c r="E787">
        <v>0</v>
      </c>
      <c r="F787">
        <v>3</v>
      </c>
      <c r="G787">
        <v>1046</v>
      </c>
      <c r="H787" s="1" t="s">
        <v>4074</v>
      </c>
      <c r="I787">
        <v>0.2</v>
      </c>
      <c r="J787">
        <v>10.98</v>
      </c>
      <c r="K787">
        <v>83</v>
      </c>
      <c r="L787">
        <v>420.4</v>
      </c>
      <c r="M787">
        <v>0</v>
      </c>
      <c r="N787">
        <v>0</v>
      </c>
      <c r="O787">
        <v>0</v>
      </c>
      <c r="P787">
        <v>50.57</v>
      </c>
      <c r="Q787">
        <v>0</v>
      </c>
      <c r="R787" s="1" t="s">
        <v>5166</v>
      </c>
      <c r="S787" s="1" t="s">
        <v>8156</v>
      </c>
      <c r="T787">
        <v>0.95</v>
      </c>
      <c r="U787" s="1"/>
      <c r="V787">
        <v>5154.0439679999999</v>
      </c>
      <c r="W787">
        <v>197056.58844399999</v>
      </c>
      <c r="X787">
        <v>28.124191</v>
      </c>
      <c r="Y787">
        <v>4.0304479999999998</v>
      </c>
      <c r="Z787">
        <v>85.422754999999995</v>
      </c>
      <c r="AA787">
        <v>84.707040000000006</v>
      </c>
      <c r="AB787">
        <v>0</v>
      </c>
    </row>
    <row r="788" spans="1:28" x14ac:dyDescent="0.25">
      <c r="A788" s="1" t="s">
        <v>1012</v>
      </c>
      <c r="B788">
        <v>890</v>
      </c>
      <c r="C788" s="1" t="s">
        <v>4020</v>
      </c>
      <c r="D788">
        <v>5.0999999999999996</v>
      </c>
      <c r="E788">
        <v>0</v>
      </c>
      <c r="F788">
        <v>0.83</v>
      </c>
      <c r="G788">
        <v>1050</v>
      </c>
      <c r="H788" s="1" t="s">
        <v>4094</v>
      </c>
      <c r="I788">
        <v>120.04</v>
      </c>
      <c r="J788">
        <v>13.09</v>
      </c>
      <c r="K788">
        <v>160</v>
      </c>
      <c r="L788">
        <v>743.49</v>
      </c>
      <c r="M788">
        <v>88</v>
      </c>
      <c r="N788">
        <v>3</v>
      </c>
      <c r="O788">
        <v>0</v>
      </c>
      <c r="P788">
        <v>106.95</v>
      </c>
      <c r="Q788">
        <v>0</v>
      </c>
      <c r="R788" s="1" t="s">
        <v>5167</v>
      </c>
      <c r="S788" s="1" t="s">
        <v>8156</v>
      </c>
      <c r="T788">
        <v>1.02</v>
      </c>
      <c r="U788" s="1"/>
      <c r="V788">
        <v>16733.297153</v>
      </c>
      <c r="W788">
        <v>460552.92728</v>
      </c>
      <c r="X788">
        <v>87.065253999999996</v>
      </c>
      <c r="Y788">
        <v>9.9939970000000002</v>
      </c>
      <c r="Z788">
        <v>200.843536</v>
      </c>
      <c r="AA788">
        <v>197.97736399999999</v>
      </c>
      <c r="AB788">
        <v>0</v>
      </c>
    </row>
    <row r="789" spans="1:28" x14ac:dyDescent="0.25">
      <c r="A789" s="1" t="s">
        <v>1013</v>
      </c>
      <c r="B789">
        <v>826</v>
      </c>
      <c r="C789" s="1" t="s">
        <v>4004</v>
      </c>
      <c r="D789">
        <v>5.0999999999999996</v>
      </c>
      <c r="E789">
        <v>0</v>
      </c>
      <c r="F789">
        <v>4.58</v>
      </c>
      <c r="G789">
        <v>1052</v>
      </c>
      <c r="H789" s="1" t="s">
        <v>4096</v>
      </c>
      <c r="I789">
        <v>121.36</v>
      </c>
      <c r="J789">
        <v>12.42</v>
      </c>
      <c r="K789">
        <v>226</v>
      </c>
      <c r="L789">
        <v>1417.41</v>
      </c>
      <c r="M789">
        <v>58</v>
      </c>
      <c r="N789">
        <v>4</v>
      </c>
      <c r="O789">
        <v>0</v>
      </c>
      <c r="P789">
        <v>123.41</v>
      </c>
      <c r="Q789">
        <v>0</v>
      </c>
      <c r="R789" s="1" t="s">
        <v>5168</v>
      </c>
      <c r="S789" s="1" t="s">
        <v>8156</v>
      </c>
      <c r="T789">
        <v>1</v>
      </c>
      <c r="U789" s="1"/>
      <c r="V789">
        <v>15668.195481000001</v>
      </c>
      <c r="W789">
        <v>587144.7132</v>
      </c>
      <c r="X789">
        <v>85.280119999999997</v>
      </c>
      <c r="Y789">
        <v>12.228600999999999</v>
      </c>
      <c r="Z789">
        <v>253.85824099999999</v>
      </c>
      <c r="AA789">
        <v>252.391054</v>
      </c>
      <c r="AB789">
        <v>0</v>
      </c>
    </row>
    <row r="790" spans="1:28" x14ac:dyDescent="0.25">
      <c r="A790" s="1" t="s">
        <v>1014</v>
      </c>
      <c r="B790">
        <v>925</v>
      </c>
      <c r="C790" s="1" t="s">
        <v>4020</v>
      </c>
      <c r="D790">
        <v>5.0999999999999996</v>
      </c>
      <c r="E790">
        <v>0</v>
      </c>
      <c r="F790">
        <v>0.26</v>
      </c>
      <c r="G790">
        <v>1052</v>
      </c>
      <c r="H790" s="1" t="s">
        <v>4094</v>
      </c>
      <c r="I790">
        <v>120.04</v>
      </c>
      <c r="J790">
        <v>13.03</v>
      </c>
      <c r="K790">
        <v>127</v>
      </c>
      <c r="L790">
        <v>743.49</v>
      </c>
      <c r="M790">
        <v>45</v>
      </c>
      <c r="N790">
        <v>4</v>
      </c>
      <c r="O790">
        <v>0</v>
      </c>
      <c r="P790">
        <v>74.41</v>
      </c>
      <c r="Q790">
        <v>0</v>
      </c>
      <c r="R790" s="1" t="s">
        <v>5169</v>
      </c>
      <c r="S790" s="1" t="s">
        <v>8156</v>
      </c>
      <c r="T790">
        <v>1.04</v>
      </c>
      <c r="U790" s="1"/>
      <c r="V790">
        <v>10105.756839</v>
      </c>
      <c r="W790">
        <v>352770.58396900003</v>
      </c>
      <c r="X790">
        <v>54.402816000000001</v>
      </c>
      <c r="Y790">
        <v>7.4949640000000004</v>
      </c>
      <c r="Z790">
        <v>153.05219299999999</v>
      </c>
      <c r="AA790">
        <v>151.64299099999999</v>
      </c>
      <c r="AB790">
        <v>0</v>
      </c>
    </row>
    <row r="791" spans="1:28" x14ac:dyDescent="0.25">
      <c r="A791" s="1" t="s">
        <v>1015</v>
      </c>
      <c r="B791">
        <v>968</v>
      </c>
      <c r="C791" s="1" t="s">
        <v>4004</v>
      </c>
      <c r="D791">
        <v>5.0999999999999996</v>
      </c>
      <c r="E791">
        <v>0</v>
      </c>
      <c r="F791">
        <v>0.97</v>
      </c>
      <c r="G791">
        <v>1056</v>
      </c>
      <c r="H791" s="1" t="s">
        <v>4073</v>
      </c>
      <c r="I791">
        <v>40.79</v>
      </c>
      <c r="J791">
        <v>13.12</v>
      </c>
      <c r="K791">
        <v>88</v>
      </c>
      <c r="L791">
        <v>475.89</v>
      </c>
      <c r="M791">
        <v>0</v>
      </c>
      <c r="N791">
        <v>0</v>
      </c>
      <c r="O791">
        <v>0</v>
      </c>
      <c r="P791">
        <v>51.63</v>
      </c>
      <c r="Q791">
        <v>0</v>
      </c>
      <c r="R791" s="1" t="s">
        <v>5170</v>
      </c>
      <c r="S791" s="1" t="s">
        <v>8156</v>
      </c>
      <c r="T791">
        <v>0.97</v>
      </c>
      <c r="U791" s="1"/>
      <c r="V791">
        <v>6315.1958569999997</v>
      </c>
      <c r="W791">
        <v>261118.747309</v>
      </c>
      <c r="X791">
        <v>34.963158</v>
      </c>
      <c r="Y791">
        <v>5.4470869999999998</v>
      </c>
      <c r="Z791">
        <v>113.747925</v>
      </c>
      <c r="AA791">
        <v>112.24430700000001</v>
      </c>
      <c r="AB791">
        <v>0</v>
      </c>
    </row>
    <row r="792" spans="1:28" x14ac:dyDescent="0.25">
      <c r="A792" s="1" t="s">
        <v>1016</v>
      </c>
      <c r="B792">
        <v>961</v>
      </c>
      <c r="C792" s="1" t="s">
        <v>4020</v>
      </c>
      <c r="D792">
        <v>5.0999999999999996</v>
      </c>
      <c r="E792">
        <v>0</v>
      </c>
      <c r="F792">
        <v>0.69</v>
      </c>
      <c r="G792">
        <v>1057</v>
      </c>
      <c r="H792" s="1" t="s">
        <v>4094</v>
      </c>
      <c r="I792">
        <v>120.04</v>
      </c>
      <c r="J792">
        <v>11.55</v>
      </c>
      <c r="K792">
        <v>96</v>
      </c>
      <c r="L792">
        <v>743.49</v>
      </c>
      <c r="M792">
        <v>10</v>
      </c>
      <c r="N792">
        <v>1</v>
      </c>
      <c r="O792">
        <v>0</v>
      </c>
      <c r="P792">
        <v>32.659999999999997</v>
      </c>
      <c r="Q792">
        <v>0</v>
      </c>
      <c r="R792" s="1" t="s">
        <v>5171</v>
      </c>
      <c r="S792" s="1" t="s">
        <v>8156</v>
      </c>
      <c r="T792">
        <v>0.86</v>
      </c>
      <c r="U792" s="1"/>
      <c r="V792">
        <v>4771.2782580000003</v>
      </c>
      <c r="W792">
        <v>239470.86670899999</v>
      </c>
      <c r="X792">
        <v>27.391881000000001</v>
      </c>
      <c r="Y792">
        <v>4.6482789999999996</v>
      </c>
      <c r="Z792">
        <v>101.458118</v>
      </c>
      <c r="AA792">
        <v>102.93848699999999</v>
      </c>
      <c r="AB792">
        <v>0</v>
      </c>
    </row>
    <row r="793" spans="1:28" x14ac:dyDescent="0.25">
      <c r="A793" s="1" t="s">
        <v>1018</v>
      </c>
      <c r="B793">
        <v>1004</v>
      </c>
      <c r="C793" s="1" t="s">
        <v>4002</v>
      </c>
      <c r="D793">
        <v>5.0999999999999996</v>
      </c>
      <c r="E793">
        <v>0</v>
      </c>
      <c r="F793">
        <v>0.38</v>
      </c>
      <c r="G793">
        <v>1061</v>
      </c>
      <c r="H793" s="1" t="s">
        <v>4105</v>
      </c>
      <c r="I793">
        <v>31.58</v>
      </c>
      <c r="J793">
        <v>16.3</v>
      </c>
      <c r="K793">
        <v>57</v>
      </c>
      <c r="L793">
        <v>367.23</v>
      </c>
      <c r="M793">
        <v>25</v>
      </c>
      <c r="N793">
        <v>1</v>
      </c>
      <c r="O793">
        <v>0</v>
      </c>
      <c r="P793">
        <v>35.1</v>
      </c>
      <c r="Q793">
        <v>0</v>
      </c>
      <c r="R793" s="1" t="s">
        <v>5173</v>
      </c>
      <c r="S793" s="1" t="s">
        <v>8156</v>
      </c>
      <c r="T793">
        <v>1.22</v>
      </c>
      <c r="U793" s="1"/>
      <c r="V793">
        <v>5782.903714</v>
      </c>
      <c r="W793">
        <v>203862.552987</v>
      </c>
      <c r="X793">
        <v>31.205095</v>
      </c>
      <c r="Y793">
        <v>4.4156779999999998</v>
      </c>
      <c r="Z793">
        <v>88.444739999999996</v>
      </c>
      <c r="AA793">
        <v>87.632830999999996</v>
      </c>
      <c r="AB793">
        <v>0</v>
      </c>
    </row>
    <row r="794" spans="1:28" x14ac:dyDescent="0.25">
      <c r="A794" s="1" t="s">
        <v>1019</v>
      </c>
      <c r="B794">
        <v>694</v>
      </c>
      <c r="C794" s="1" t="s">
        <v>4004</v>
      </c>
      <c r="D794">
        <v>5.0999999999999996</v>
      </c>
      <c r="E794">
        <v>0</v>
      </c>
      <c r="F794">
        <v>4</v>
      </c>
      <c r="G794">
        <v>1062</v>
      </c>
      <c r="H794" s="1" t="s">
        <v>4110</v>
      </c>
      <c r="I794">
        <v>0.2</v>
      </c>
      <c r="J794">
        <v>8.6</v>
      </c>
      <c r="K794">
        <v>368</v>
      </c>
      <c r="L794">
        <v>1913.75</v>
      </c>
      <c r="M794">
        <v>97</v>
      </c>
      <c r="N794">
        <v>4</v>
      </c>
      <c r="O794">
        <v>0</v>
      </c>
      <c r="P794">
        <v>164.26</v>
      </c>
      <c r="Q794">
        <v>0</v>
      </c>
      <c r="R794" s="1" t="s">
        <v>5174</v>
      </c>
      <c r="S794" s="1" t="s">
        <v>8156</v>
      </c>
      <c r="T794">
        <v>0.67</v>
      </c>
      <c r="U794" s="1"/>
      <c r="V794">
        <v>27201.087738999999</v>
      </c>
      <c r="W794">
        <v>849827.16331800004</v>
      </c>
      <c r="X794">
        <v>143.675983</v>
      </c>
      <c r="Y794">
        <v>16.719352000000001</v>
      </c>
      <c r="Z794">
        <v>362.82148799999999</v>
      </c>
      <c r="AA794">
        <v>365.31338</v>
      </c>
      <c r="AB794">
        <v>0</v>
      </c>
    </row>
    <row r="795" spans="1:28" x14ac:dyDescent="0.25">
      <c r="A795" s="1" t="s">
        <v>1022</v>
      </c>
      <c r="B795">
        <v>994</v>
      </c>
      <c r="C795" s="1" t="s">
        <v>4004</v>
      </c>
      <c r="D795">
        <v>5.0999999999999996</v>
      </c>
      <c r="E795">
        <v>0</v>
      </c>
      <c r="F795">
        <v>0.83</v>
      </c>
      <c r="G795">
        <v>1063</v>
      </c>
      <c r="H795" s="1" t="s">
        <v>4073</v>
      </c>
      <c r="I795">
        <v>40.79</v>
      </c>
      <c r="J795">
        <v>8.8699999999999992</v>
      </c>
      <c r="K795">
        <v>69</v>
      </c>
      <c r="L795">
        <v>475.89</v>
      </c>
      <c r="M795">
        <v>1</v>
      </c>
      <c r="N795">
        <v>1</v>
      </c>
      <c r="O795">
        <v>0</v>
      </c>
      <c r="P795">
        <v>17.510000000000002</v>
      </c>
      <c r="Q795">
        <v>0</v>
      </c>
      <c r="R795" s="1" t="s">
        <v>5177</v>
      </c>
      <c r="S795" s="1" t="s">
        <v>8156</v>
      </c>
      <c r="T795">
        <v>0.68</v>
      </c>
      <c r="U795" s="1"/>
      <c r="V795">
        <v>3765.855951</v>
      </c>
      <c r="W795">
        <v>180220.803797</v>
      </c>
      <c r="X795">
        <v>21.370795000000001</v>
      </c>
      <c r="Y795">
        <v>3.3525640000000001</v>
      </c>
      <c r="Z795">
        <v>75.916473999999994</v>
      </c>
      <c r="AA795">
        <v>77.469689000000002</v>
      </c>
      <c r="AB795">
        <v>0</v>
      </c>
    </row>
    <row r="796" spans="1:28" x14ac:dyDescent="0.25">
      <c r="A796" s="1" t="s">
        <v>1023</v>
      </c>
      <c r="B796">
        <v>750</v>
      </c>
      <c r="C796" s="1" t="s">
        <v>4005</v>
      </c>
      <c r="D796">
        <v>5.0999999999999996</v>
      </c>
      <c r="E796">
        <v>0</v>
      </c>
      <c r="F796">
        <v>0</v>
      </c>
      <c r="G796">
        <v>1065</v>
      </c>
      <c r="H796" s="1" t="s">
        <v>4099</v>
      </c>
      <c r="I796">
        <v>147.79</v>
      </c>
      <c r="J796">
        <v>17.96</v>
      </c>
      <c r="K796">
        <v>315</v>
      </c>
      <c r="L796">
        <v>2570.39</v>
      </c>
      <c r="M796">
        <v>113</v>
      </c>
      <c r="N796">
        <v>3</v>
      </c>
      <c r="O796">
        <v>0</v>
      </c>
      <c r="P796">
        <v>175.13</v>
      </c>
      <c r="Q796">
        <v>0</v>
      </c>
      <c r="R796" s="1" t="s">
        <v>5178</v>
      </c>
      <c r="S796" s="1" t="s">
        <v>8156</v>
      </c>
      <c r="T796">
        <v>1.33</v>
      </c>
      <c r="U796" s="1"/>
      <c r="V796">
        <v>28245.442310999999</v>
      </c>
      <c r="W796">
        <v>1058222.499117</v>
      </c>
      <c r="X796">
        <v>153.794456</v>
      </c>
      <c r="Y796">
        <v>22.707295999999999</v>
      </c>
      <c r="Z796">
        <v>455.56395900000001</v>
      </c>
      <c r="AA796">
        <v>454.88898599999999</v>
      </c>
      <c r="AB796">
        <v>0</v>
      </c>
    </row>
    <row r="797" spans="1:28" x14ac:dyDescent="0.25">
      <c r="A797" s="1" t="s">
        <v>1028</v>
      </c>
      <c r="B797">
        <v>1020</v>
      </c>
      <c r="C797" s="1" t="s">
        <v>4004</v>
      </c>
      <c r="D797">
        <v>5.0999999999999996</v>
      </c>
      <c r="E797">
        <v>0</v>
      </c>
      <c r="F797">
        <v>0</v>
      </c>
      <c r="G797">
        <v>1072</v>
      </c>
      <c r="H797" s="1" t="s">
        <v>4074</v>
      </c>
      <c r="I797">
        <v>0.2</v>
      </c>
      <c r="J797">
        <v>13.13</v>
      </c>
      <c r="K797">
        <v>52</v>
      </c>
      <c r="L797">
        <v>420.4</v>
      </c>
      <c r="M797">
        <v>1</v>
      </c>
      <c r="N797">
        <v>1</v>
      </c>
      <c r="O797">
        <v>0</v>
      </c>
      <c r="P797">
        <v>21.54</v>
      </c>
      <c r="Q797">
        <v>0</v>
      </c>
      <c r="R797" s="1" t="s">
        <v>5183</v>
      </c>
      <c r="S797" s="1" t="s">
        <v>8156</v>
      </c>
      <c r="T797">
        <v>1.03</v>
      </c>
      <c r="U797" s="1"/>
      <c r="V797">
        <v>3448.9980599999999</v>
      </c>
      <c r="W797">
        <v>174559.244978</v>
      </c>
      <c r="X797">
        <v>19.861467999999999</v>
      </c>
      <c r="Y797">
        <v>3.5255000000000001</v>
      </c>
      <c r="Z797">
        <v>74.906762000000001</v>
      </c>
      <c r="AA797">
        <v>75.035460999999998</v>
      </c>
      <c r="AB797">
        <v>0</v>
      </c>
    </row>
    <row r="798" spans="1:28" x14ac:dyDescent="0.25">
      <c r="A798" s="1" t="s">
        <v>1029</v>
      </c>
      <c r="B798">
        <v>642</v>
      </c>
      <c r="C798" s="1" t="s">
        <v>4037</v>
      </c>
      <c r="D798">
        <v>5.0999999999999996</v>
      </c>
      <c r="E798">
        <v>0</v>
      </c>
      <c r="F798">
        <v>0.14000000000000001</v>
      </c>
      <c r="G798">
        <v>1074</v>
      </c>
      <c r="H798" s="1" t="s">
        <v>4096</v>
      </c>
      <c r="I798">
        <v>121.36</v>
      </c>
      <c r="J798">
        <v>5.44</v>
      </c>
      <c r="K798">
        <v>432</v>
      </c>
      <c r="L798">
        <v>1417.38</v>
      </c>
      <c r="M798">
        <v>97</v>
      </c>
      <c r="N798">
        <v>6</v>
      </c>
      <c r="O798">
        <v>0</v>
      </c>
      <c r="P798">
        <v>188.72</v>
      </c>
      <c r="Q798">
        <v>0</v>
      </c>
      <c r="R798" s="1" t="s">
        <v>5184</v>
      </c>
      <c r="S798" s="1" t="s">
        <v>8156</v>
      </c>
      <c r="T798">
        <v>0.42</v>
      </c>
      <c r="U798" s="1"/>
      <c r="V798">
        <v>31159.258714</v>
      </c>
      <c r="W798">
        <v>778698.70506099996</v>
      </c>
      <c r="X798">
        <v>159.90937299999999</v>
      </c>
      <c r="Y798">
        <v>15.731659000000001</v>
      </c>
      <c r="Z798">
        <v>336.45679699999999</v>
      </c>
      <c r="AA798">
        <v>334.74210900000003</v>
      </c>
      <c r="AB798">
        <v>0</v>
      </c>
    </row>
    <row r="799" spans="1:28" x14ac:dyDescent="0.25">
      <c r="A799" s="1" t="s">
        <v>1030</v>
      </c>
      <c r="B799">
        <v>973</v>
      </c>
      <c r="C799" s="1" t="s">
        <v>4002</v>
      </c>
      <c r="D799">
        <v>5.0999999999999996</v>
      </c>
      <c r="E799">
        <v>0</v>
      </c>
      <c r="F799">
        <v>0.75</v>
      </c>
      <c r="G799">
        <v>1074</v>
      </c>
      <c r="H799" s="1" t="s">
        <v>4072</v>
      </c>
      <c r="I799">
        <v>31.58</v>
      </c>
      <c r="J799">
        <v>7.96</v>
      </c>
      <c r="K799">
        <v>101</v>
      </c>
      <c r="L799">
        <v>367.23</v>
      </c>
      <c r="M799">
        <v>54</v>
      </c>
      <c r="N799">
        <v>1</v>
      </c>
      <c r="O799">
        <v>0</v>
      </c>
      <c r="P799">
        <v>63.23</v>
      </c>
      <c r="Q799">
        <v>0</v>
      </c>
      <c r="R799" s="1" t="s">
        <v>5185</v>
      </c>
      <c r="S799" s="1" t="s">
        <v>8156</v>
      </c>
      <c r="T799">
        <v>0.71</v>
      </c>
      <c r="U799" s="1"/>
      <c r="V799">
        <v>9915.9391410000007</v>
      </c>
      <c r="W799">
        <v>234697.629193</v>
      </c>
      <c r="X799">
        <v>50.638305000000003</v>
      </c>
      <c r="Y799">
        <v>5.0380060000000002</v>
      </c>
      <c r="Z799">
        <v>102.527328</v>
      </c>
      <c r="AA799">
        <v>100.890422</v>
      </c>
      <c r="AB799">
        <v>0</v>
      </c>
    </row>
    <row r="800" spans="1:28" x14ac:dyDescent="0.25">
      <c r="A800" s="1" t="s">
        <v>1031</v>
      </c>
      <c r="B800">
        <v>803</v>
      </c>
      <c r="C800" s="1" t="s">
        <v>4037</v>
      </c>
      <c r="D800">
        <v>5.0999999999999996</v>
      </c>
      <c r="E800">
        <v>0</v>
      </c>
      <c r="F800">
        <v>0.68</v>
      </c>
      <c r="G800">
        <v>1075</v>
      </c>
      <c r="H800" s="1" t="s">
        <v>4096</v>
      </c>
      <c r="I800">
        <v>121.36</v>
      </c>
      <c r="J800">
        <v>8.85</v>
      </c>
      <c r="K800">
        <v>272</v>
      </c>
      <c r="L800">
        <v>1417.38</v>
      </c>
      <c r="M800">
        <v>85</v>
      </c>
      <c r="N800">
        <v>4</v>
      </c>
      <c r="O800">
        <v>0</v>
      </c>
      <c r="P800">
        <v>188.53</v>
      </c>
      <c r="Q800">
        <v>0</v>
      </c>
      <c r="R800" s="1" t="s">
        <v>5186</v>
      </c>
      <c r="S800" s="1" t="s">
        <v>8156</v>
      </c>
      <c r="T800">
        <v>1.23</v>
      </c>
      <c r="U800" s="1"/>
      <c r="V800">
        <v>23757.046794999998</v>
      </c>
      <c r="W800">
        <v>787461.26366199995</v>
      </c>
      <c r="X800">
        <v>126.82071999999999</v>
      </c>
      <c r="Y800">
        <v>16.98357</v>
      </c>
      <c r="Z800">
        <v>343.93704100000002</v>
      </c>
      <c r="AA800">
        <v>338.50094999999999</v>
      </c>
      <c r="AB800">
        <v>0</v>
      </c>
    </row>
    <row r="801" spans="1:28" x14ac:dyDescent="0.25">
      <c r="A801" s="1" t="s">
        <v>1035</v>
      </c>
      <c r="B801">
        <v>690</v>
      </c>
      <c r="C801" s="1" t="s">
        <v>4040</v>
      </c>
      <c r="D801">
        <v>5.0999999999999996</v>
      </c>
      <c r="E801">
        <v>0</v>
      </c>
      <c r="F801">
        <v>0</v>
      </c>
      <c r="G801">
        <v>1077</v>
      </c>
      <c r="H801" s="1" t="s">
        <v>4096</v>
      </c>
      <c r="I801">
        <v>121.36</v>
      </c>
      <c r="J801">
        <v>12.94</v>
      </c>
      <c r="K801">
        <v>387</v>
      </c>
      <c r="L801">
        <v>1561.25</v>
      </c>
      <c r="M801">
        <v>173</v>
      </c>
      <c r="N801">
        <v>7</v>
      </c>
      <c r="O801">
        <v>0</v>
      </c>
      <c r="P801">
        <v>275.5</v>
      </c>
      <c r="Q801">
        <v>0</v>
      </c>
      <c r="R801" s="1" t="s">
        <v>5190</v>
      </c>
      <c r="S801" s="1" t="s">
        <v>8156</v>
      </c>
      <c r="T801">
        <v>1.02</v>
      </c>
      <c r="U801" s="1"/>
      <c r="V801">
        <v>36734.022958000001</v>
      </c>
      <c r="W801">
        <v>1025239.113717</v>
      </c>
      <c r="X801">
        <v>191.51516000000001</v>
      </c>
      <c r="Y801">
        <v>22.408090000000001</v>
      </c>
      <c r="Z801">
        <v>450.25489599999997</v>
      </c>
      <c r="AA801">
        <v>440.71747299999998</v>
      </c>
      <c r="AB801">
        <v>0</v>
      </c>
    </row>
    <row r="802" spans="1:28" x14ac:dyDescent="0.25">
      <c r="A802" s="1" t="s">
        <v>1037</v>
      </c>
      <c r="B802">
        <v>1021</v>
      </c>
      <c r="C802" s="1" t="s">
        <v>4004</v>
      </c>
      <c r="D802">
        <v>5.0999999999999996</v>
      </c>
      <c r="E802">
        <v>0</v>
      </c>
      <c r="F802">
        <v>1.7</v>
      </c>
      <c r="G802">
        <v>1078</v>
      </c>
      <c r="H802" s="1" t="s">
        <v>4073</v>
      </c>
      <c r="I802">
        <v>40.79</v>
      </c>
      <c r="J802">
        <v>16.28</v>
      </c>
      <c r="K802">
        <v>57</v>
      </c>
      <c r="L802">
        <v>475.89</v>
      </c>
      <c r="M802">
        <v>0</v>
      </c>
      <c r="N802">
        <v>0</v>
      </c>
      <c r="O802">
        <v>0</v>
      </c>
      <c r="P802">
        <v>28.76</v>
      </c>
      <c r="Q802">
        <v>0</v>
      </c>
      <c r="R802" s="1" t="s">
        <v>5192</v>
      </c>
      <c r="S802" s="1" t="s">
        <v>8156</v>
      </c>
      <c r="T802">
        <v>1.26</v>
      </c>
      <c r="U802" s="1"/>
      <c r="V802">
        <v>4495.8790689999996</v>
      </c>
      <c r="W802">
        <v>234294.182313</v>
      </c>
      <c r="X802">
        <v>26.113669000000002</v>
      </c>
      <c r="Y802">
        <v>5.0396020000000004</v>
      </c>
      <c r="Z802">
        <v>102.565777</v>
      </c>
      <c r="AA802">
        <v>100.71233599999999</v>
      </c>
      <c r="AB802">
        <v>0</v>
      </c>
    </row>
    <row r="803" spans="1:28" x14ac:dyDescent="0.25">
      <c r="A803" s="1" t="s">
        <v>1039</v>
      </c>
      <c r="B803">
        <v>518</v>
      </c>
      <c r="C803" s="1" t="s">
        <v>4062</v>
      </c>
      <c r="D803">
        <v>5.0999999999999996</v>
      </c>
      <c r="E803">
        <v>0</v>
      </c>
      <c r="F803">
        <v>0.5</v>
      </c>
      <c r="G803">
        <v>1080</v>
      </c>
      <c r="H803" s="1" t="s">
        <v>4156</v>
      </c>
      <c r="I803">
        <v>94.39</v>
      </c>
      <c r="J803">
        <v>9.4</v>
      </c>
      <c r="K803">
        <v>562</v>
      </c>
      <c r="L803">
        <v>2590.9299999999998</v>
      </c>
      <c r="M803">
        <v>272</v>
      </c>
      <c r="N803">
        <v>6</v>
      </c>
      <c r="O803">
        <v>0</v>
      </c>
      <c r="P803">
        <v>341.1</v>
      </c>
      <c r="Q803">
        <v>0</v>
      </c>
      <c r="R803" s="1" t="s">
        <v>5194</v>
      </c>
      <c r="S803" s="1" t="s">
        <v>8156</v>
      </c>
      <c r="T803">
        <v>0.74</v>
      </c>
      <c r="U803" s="1"/>
      <c r="V803">
        <v>54974.757363999997</v>
      </c>
      <c r="W803">
        <v>1472420.591088</v>
      </c>
      <c r="X803">
        <v>284.81798099999997</v>
      </c>
      <c r="Y803">
        <v>31.221923</v>
      </c>
      <c r="Z803">
        <v>637.84976300000005</v>
      </c>
      <c r="AA803">
        <v>632.95008600000006</v>
      </c>
      <c r="AB803">
        <v>0</v>
      </c>
    </row>
    <row r="804" spans="1:28" x14ac:dyDescent="0.25">
      <c r="A804" s="1" t="s">
        <v>1040</v>
      </c>
      <c r="B804">
        <v>865</v>
      </c>
      <c r="C804" s="1" t="s">
        <v>4011</v>
      </c>
      <c r="D804">
        <v>5.0999999999999996</v>
      </c>
      <c r="E804">
        <v>0</v>
      </c>
      <c r="F804">
        <v>2.5</v>
      </c>
      <c r="G804">
        <v>1080</v>
      </c>
      <c r="H804" s="1" t="s">
        <v>4084</v>
      </c>
      <c r="I804">
        <v>105.53</v>
      </c>
      <c r="J804">
        <v>10.66</v>
      </c>
      <c r="K804">
        <v>215</v>
      </c>
      <c r="L804">
        <v>690.83</v>
      </c>
      <c r="M804">
        <v>104</v>
      </c>
      <c r="N804">
        <v>6</v>
      </c>
      <c r="O804">
        <v>0</v>
      </c>
      <c r="P804">
        <v>160.69</v>
      </c>
      <c r="Q804">
        <v>0</v>
      </c>
      <c r="R804" s="1" t="s">
        <v>5195</v>
      </c>
      <c r="S804" s="1" t="s">
        <v>8156</v>
      </c>
      <c r="T804">
        <v>0.93</v>
      </c>
      <c r="U804" s="1"/>
      <c r="V804">
        <v>21010.524390999999</v>
      </c>
      <c r="W804">
        <v>538891.22094899998</v>
      </c>
      <c r="X804">
        <v>108.392669</v>
      </c>
      <c r="Y804">
        <v>11.937075999999999</v>
      </c>
      <c r="Z804">
        <v>237.826078</v>
      </c>
      <c r="AA804">
        <v>231.65328400000001</v>
      </c>
      <c r="AB804">
        <v>0</v>
      </c>
    </row>
    <row r="805" spans="1:28" x14ac:dyDescent="0.25">
      <c r="A805" s="1" t="s">
        <v>1041</v>
      </c>
      <c r="B805">
        <v>883</v>
      </c>
      <c r="C805" s="1" t="s">
        <v>4037</v>
      </c>
      <c r="D805">
        <v>5.0999999999999996</v>
      </c>
      <c r="E805">
        <v>0</v>
      </c>
      <c r="F805">
        <v>0.45</v>
      </c>
      <c r="G805">
        <v>1080</v>
      </c>
      <c r="H805" s="1" t="s">
        <v>4096</v>
      </c>
      <c r="I805">
        <v>121.36</v>
      </c>
      <c r="J805">
        <v>14.18</v>
      </c>
      <c r="K805">
        <v>197</v>
      </c>
      <c r="L805">
        <v>1417.38</v>
      </c>
      <c r="M805">
        <v>22</v>
      </c>
      <c r="N805">
        <v>1</v>
      </c>
      <c r="O805">
        <v>0</v>
      </c>
      <c r="P805">
        <v>98.35</v>
      </c>
      <c r="Q805">
        <v>0</v>
      </c>
      <c r="R805" s="1" t="s">
        <v>5196</v>
      </c>
      <c r="S805" s="1" t="s">
        <v>8156</v>
      </c>
      <c r="T805">
        <v>1.04</v>
      </c>
      <c r="U805" s="1"/>
      <c r="V805">
        <v>12660.497191</v>
      </c>
      <c r="W805">
        <v>550233.30427600001</v>
      </c>
      <c r="X805">
        <v>70.664100000000005</v>
      </c>
      <c r="Y805">
        <v>10.910536</v>
      </c>
      <c r="Z805">
        <v>234.37183999999999</v>
      </c>
      <c r="AA805">
        <v>236.523357</v>
      </c>
      <c r="AB805">
        <v>0</v>
      </c>
    </row>
    <row r="806" spans="1:28" x14ac:dyDescent="0.25">
      <c r="A806" s="1" t="s">
        <v>1042</v>
      </c>
      <c r="B806">
        <v>995</v>
      </c>
      <c r="C806" s="1" t="s">
        <v>4004</v>
      </c>
      <c r="D806">
        <v>5.0999999999999996</v>
      </c>
      <c r="E806">
        <v>0</v>
      </c>
      <c r="F806">
        <v>1.4</v>
      </c>
      <c r="G806">
        <v>1080</v>
      </c>
      <c r="H806" s="1" t="s">
        <v>4076</v>
      </c>
      <c r="I806">
        <v>1.4</v>
      </c>
      <c r="J806">
        <v>11.87</v>
      </c>
      <c r="K806">
        <v>85</v>
      </c>
      <c r="L806">
        <v>609.39</v>
      </c>
      <c r="M806">
        <v>0</v>
      </c>
      <c r="N806">
        <v>0</v>
      </c>
      <c r="O806">
        <v>0</v>
      </c>
      <c r="P806">
        <v>40.93</v>
      </c>
      <c r="Q806">
        <v>0</v>
      </c>
      <c r="R806" s="1" t="s">
        <v>5197</v>
      </c>
      <c r="S806" s="1" t="s">
        <v>8156</v>
      </c>
      <c r="T806">
        <v>0.98</v>
      </c>
      <c r="U806" s="1"/>
      <c r="V806">
        <v>5598.6123159999997</v>
      </c>
      <c r="W806">
        <v>247497.418137</v>
      </c>
      <c r="X806">
        <v>31.370785000000001</v>
      </c>
      <c r="Y806">
        <v>4.9976229999999999</v>
      </c>
      <c r="Z806">
        <v>105.79110900000001</v>
      </c>
      <c r="AA806">
        <v>106.38907399999999</v>
      </c>
      <c r="AB806">
        <v>0</v>
      </c>
    </row>
    <row r="807" spans="1:28" x14ac:dyDescent="0.25">
      <c r="A807" s="1" t="s">
        <v>1043</v>
      </c>
      <c r="B807">
        <v>1010</v>
      </c>
      <c r="C807" s="1" t="s">
        <v>4004</v>
      </c>
      <c r="D807">
        <v>5.0999999999999996</v>
      </c>
      <c r="E807">
        <v>0</v>
      </c>
      <c r="F807">
        <v>2.6</v>
      </c>
      <c r="G807">
        <v>1080</v>
      </c>
      <c r="H807" s="1" t="s">
        <v>4079</v>
      </c>
      <c r="I807">
        <v>1.4</v>
      </c>
      <c r="J807">
        <v>12.74</v>
      </c>
      <c r="K807">
        <v>70</v>
      </c>
      <c r="L807">
        <v>609.39</v>
      </c>
      <c r="M807">
        <v>0</v>
      </c>
      <c r="N807">
        <v>0</v>
      </c>
      <c r="O807">
        <v>0</v>
      </c>
      <c r="P807">
        <v>28.85</v>
      </c>
      <c r="Q807">
        <v>0</v>
      </c>
      <c r="R807" s="1" t="s">
        <v>5198</v>
      </c>
      <c r="S807" s="1" t="s">
        <v>8156</v>
      </c>
      <c r="T807">
        <v>1.05</v>
      </c>
      <c r="U807" s="1"/>
      <c r="V807">
        <v>4077.0241689999998</v>
      </c>
      <c r="W807">
        <v>204311.77366199999</v>
      </c>
      <c r="X807">
        <v>23.442398000000001</v>
      </c>
      <c r="Y807">
        <v>4.1533810000000004</v>
      </c>
      <c r="Z807">
        <v>87.266347999999994</v>
      </c>
      <c r="AA807">
        <v>87.824838999999997</v>
      </c>
      <c r="AB807">
        <v>0</v>
      </c>
    </row>
    <row r="808" spans="1:28" x14ac:dyDescent="0.25">
      <c r="A808" s="1" t="s">
        <v>1044</v>
      </c>
      <c r="B808">
        <v>767</v>
      </c>
      <c r="C808" s="1" t="s">
        <v>4012</v>
      </c>
      <c r="D808">
        <v>5.0999999999999996</v>
      </c>
      <c r="E808">
        <v>0</v>
      </c>
      <c r="F808">
        <v>0.34</v>
      </c>
      <c r="G808">
        <v>1082</v>
      </c>
      <c r="H808" s="1" t="s">
        <v>4096</v>
      </c>
      <c r="I808">
        <v>121.36</v>
      </c>
      <c r="J808">
        <v>9.8699999999999992</v>
      </c>
      <c r="K808">
        <v>315</v>
      </c>
      <c r="L808">
        <v>1363.57</v>
      </c>
      <c r="M808">
        <v>122</v>
      </c>
      <c r="N808">
        <v>7</v>
      </c>
      <c r="O808">
        <v>0</v>
      </c>
      <c r="P808">
        <v>188.15</v>
      </c>
      <c r="Q808">
        <v>0</v>
      </c>
      <c r="R808" s="1" t="s">
        <v>5199</v>
      </c>
      <c r="S808" s="1" t="s">
        <v>8156</v>
      </c>
      <c r="T808">
        <v>0.79</v>
      </c>
      <c r="U808" s="1"/>
      <c r="V808">
        <v>25209.278687999999</v>
      </c>
      <c r="W808">
        <v>721203.26142600004</v>
      </c>
      <c r="X808">
        <v>131.73600200000001</v>
      </c>
      <c r="Y808">
        <v>15.136635999999999</v>
      </c>
      <c r="Z808">
        <v>313.29971499999999</v>
      </c>
      <c r="AA808">
        <v>310.02254599999998</v>
      </c>
      <c r="AB808">
        <v>0</v>
      </c>
    </row>
    <row r="809" spans="1:28" x14ac:dyDescent="0.25">
      <c r="A809" s="1" t="s">
        <v>1045</v>
      </c>
      <c r="B809">
        <v>1023</v>
      </c>
      <c r="C809" s="1" t="s">
        <v>4004</v>
      </c>
      <c r="D809">
        <v>5.0999999999999996</v>
      </c>
      <c r="E809">
        <v>0</v>
      </c>
      <c r="F809">
        <v>1.8</v>
      </c>
      <c r="G809">
        <v>1083</v>
      </c>
      <c r="H809" s="1" t="s">
        <v>4076</v>
      </c>
      <c r="I809">
        <v>1.4</v>
      </c>
      <c r="J809">
        <v>12.82</v>
      </c>
      <c r="K809">
        <v>60</v>
      </c>
      <c r="L809">
        <v>609.39</v>
      </c>
      <c r="M809">
        <v>0</v>
      </c>
      <c r="N809">
        <v>0</v>
      </c>
      <c r="O809">
        <v>0</v>
      </c>
      <c r="P809">
        <v>16.04</v>
      </c>
      <c r="Q809">
        <v>0</v>
      </c>
      <c r="R809" s="1" t="s">
        <v>5200</v>
      </c>
      <c r="S809" s="1" t="s">
        <v>8156</v>
      </c>
      <c r="T809">
        <v>0.96</v>
      </c>
      <c r="U809" s="1"/>
      <c r="V809">
        <v>3457.785257</v>
      </c>
      <c r="W809">
        <v>201692.772432</v>
      </c>
      <c r="X809">
        <v>20.549416999999998</v>
      </c>
      <c r="Y809">
        <v>3.9523700000000002</v>
      </c>
      <c r="Z809">
        <v>85.165592000000004</v>
      </c>
      <c r="AA809">
        <v>86.698785999999998</v>
      </c>
      <c r="AB809">
        <v>0</v>
      </c>
    </row>
    <row r="810" spans="1:28" x14ac:dyDescent="0.25">
      <c r="A810" s="1" t="s">
        <v>1047</v>
      </c>
      <c r="B810">
        <v>785</v>
      </c>
      <c r="C810" s="1" t="s">
        <v>4031</v>
      </c>
      <c r="D810">
        <v>5.0999999999999996</v>
      </c>
      <c r="E810">
        <v>0</v>
      </c>
      <c r="F810">
        <v>0.91</v>
      </c>
      <c r="G810">
        <v>1085</v>
      </c>
      <c r="H810" s="1" t="s">
        <v>4086</v>
      </c>
      <c r="I810">
        <v>0.2</v>
      </c>
      <c r="J810">
        <v>2.27</v>
      </c>
      <c r="K810">
        <v>300</v>
      </c>
      <c r="L810">
        <v>1365.91</v>
      </c>
      <c r="M810">
        <v>102</v>
      </c>
      <c r="N810">
        <v>4</v>
      </c>
      <c r="O810">
        <v>0</v>
      </c>
      <c r="P810">
        <v>142.25</v>
      </c>
      <c r="Q810">
        <v>0</v>
      </c>
      <c r="R810" s="1" t="s">
        <v>5202</v>
      </c>
      <c r="S810" s="1" t="s">
        <v>8156</v>
      </c>
      <c r="T810">
        <v>0.64</v>
      </c>
      <c r="U810" s="1"/>
      <c r="V810">
        <v>23110.171265000001</v>
      </c>
      <c r="W810">
        <v>656482.72670300002</v>
      </c>
      <c r="X810">
        <v>120.58434200000001</v>
      </c>
      <c r="Y810">
        <v>13.473765999999999</v>
      </c>
      <c r="Z810">
        <v>283.80861800000002</v>
      </c>
      <c r="AA810">
        <v>282.20177200000001</v>
      </c>
      <c r="AB810">
        <v>0</v>
      </c>
    </row>
    <row r="811" spans="1:28" x14ac:dyDescent="0.25">
      <c r="A811" s="1" t="s">
        <v>1053</v>
      </c>
      <c r="B811">
        <v>658</v>
      </c>
      <c r="C811" s="1" t="s">
        <v>4016</v>
      </c>
      <c r="D811">
        <v>5.0999999999999996</v>
      </c>
      <c r="E811">
        <v>0</v>
      </c>
      <c r="F811">
        <v>0.86</v>
      </c>
      <c r="G811">
        <v>1089</v>
      </c>
      <c r="H811" s="1" t="s">
        <v>4116</v>
      </c>
      <c r="I811">
        <v>87.33</v>
      </c>
      <c r="J811">
        <v>15.3</v>
      </c>
      <c r="K811">
        <v>431</v>
      </c>
      <c r="L811">
        <v>2369.54</v>
      </c>
      <c r="M811">
        <v>60</v>
      </c>
      <c r="N811">
        <v>4</v>
      </c>
      <c r="O811">
        <v>0</v>
      </c>
      <c r="P811">
        <v>278.51</v>
      </c>
      <c r="Q811">
        <v>0</v>
      </c>
      <c r="R811" s="1" t="s">
        <v>5208</v>
      </c>
      <c r="S811" s="1" t="s">
        <v>8156</v>
      </c>
      <c r="T811">
        <v>1.1200000000000001</v>
      </c>
      <c r="U811" s="1"/>
      <c r="V811">
        <v>29134.802317000001</v>
      </c>
      <c r="W811">
        <v>1089751.3909799999</v>
      </c>
      <c r="X811">
        <v>158.346135</v>
      </c>
      <c r="Y811">
        <v>22.183502000000001</v>
      </c>
      <c r="Z811">
        <v>468.21313199999997</v>
      </c>
      <c r="AA811">
        <v>468.443218</v>
      </c>
      <c r="AB811">
        <v>0</v>
      </c>
    </row>
    <row r="812" spans="1:28" x14ac:dyDescent="0.25">
      <c r="A812" s="1" t="s">
        <v>1059</v>
      </c>
      <c r="B812">
        <v>1036</v>
      </c>
      <c r="C812" s="1" t="s">
        <v>4004</v>
      </c>
      <c r="D812">
        <v>5.0999999999999996</v>
      </c>
      <c r="E812">
        <v>0</v>
      </c>
      <c r="F812">
        <v>1</v>
      </c>
      <c r="G812">
        <v>1093</v>
      </c>
      <c r="H812" s="1" t="s">
        <v>4076</v>
      </c>
      <c r="I812">
        <v>1.4</v>
      </c>
      <c r="J812">
        <v>11.84</v>
      </c>
      <c r="K812">
        <v>57</v>
      </c>
      <c r="L812">
        <v>609.39</v>
      </c>
      <c r="M812">
        <v>0</v>
      </c>
      <c r="N812">
        <v>0</v>
      </c>
      <c r="O812">
        <v>0</v>
      </c>
      <c r="P812">
        <v>12.44</v>
      </c>
      <c r="Q812">
        <v>0</v>
      </c>
      <c r="R812" s="1" t="s">
        <v>5214</v>
      </c>
      <c r="S812" s="1" t="s">
        <v>8156</v>
      </c>
      <c r="T812">
        <v>0.95</v>
      </c>
      <c r="U812" s="1"/>
      <c r="V812">
        <v>3606.7884239999998</v>
      </c>
      <c r="W812">
        <v>228222.57605999999</v>
      </c>
      <c r="X812">
        <v>21.845956000000001</v>
      </c>
      <c r="Y812">
        <v>4.4264409999999996</v>
      </c>
      <c r="Z812">
        <v>96.001958000000002</v>
      </c>
      <c r="AA812">
        <v>98.102586000000002</v>
      </c>
      <c r="AB812">
        <v>0</v>
      </c>
    </row>
    <row r="813" spans="1:28" x14ac:dyDescent="0.25">
      <c r="A813" s="1" t="s">
        <v>1060</v>
      </c>
      <c r="B813">
        <v>694</v>
      </c>
      <c r="C813" s="1" t="s">
        <v>4030</v>
      </c>
      <c r="D813">
        <v>5.0999999999999996</v>
      </c>
      <c r="E813">
        <v>0</v>
      </c>
      <c r="F813">
        <v>4</v>
      </c>
      <c r="G813">
        <v>1096</v>
      </c>
      <c r="H813" s="1" t="s">
        <v>4174</v>
      </c>
      <c r="I813">
        <v>144.80000000000001</v>
      </c>
      <c r="J813">
        <v>18.29</v>
      </c>
      <c r="K813">
        <v>402</v>
      </c>
      <c r="L813">
        <v>3263.57</v>
      </c>
      <c r="M813">
        <v>124</v>
      </c>
      <c r="N813">
        <v>6</v>
      </c>
      <c r="O813">
        <v>0</v>
      </c>
      <c r="P813">
        <v>234.28</v>
      </c>
      <c r="Q813">
        <v>0</v>
      </c>
      <c r="R813" s="1" t="s">
        <v>5215</v>
      </c>
      <c r="S813" s="1" t="s">
        <v>8156</v>
      </c>
      <c r="T813">
        <v>1.44</v>
      </c>
      <c r="U813" s="1"/>
      <c r="V813">
        <v>33683.178733000001</v>
      </c>
      <c r="W813">
        <v>1358805.9875459999</v>
      </c>
      <c r="X813">
        <v>185.854681</v>
      </c>
      <c r="Y813">
        <v>29.397546999999999</v>
      </c>
      <c r="Z813">
        <v>586.77810399999998</v>
      </c>
      <c r="AA813">
        <v>584.09561799999994</v>
      </c>
      <c r="AB813">
        <v>0</v>
      </c>
    </row>
    <row r="814" spans="1:28" x14ac:dyDescent="0.25">
      <c r="A814" s="1" t="s">
        <v>1061</v>
      </c>
      <c r="B814">
        <v>690</v>
      </c>
      <c r="C814" s="1" t="s">
        <v>4044</v>
      </c>
      <c r="D814">
        <v>5.0999999999999996</v>
      </c>
      <c r="E814">
        <v>0</v>
      </c>
      <c r="F814">
        <v>0</v>
      </c>
      <c r="G814">
        <v>1096</v>
      </c>
      <c r="H814" s="1" t="s">
        <v>4149</v>
      </c>
      <c r="I814">
        <v>0.69</v>
      </c>
      <c r="J814">
        <v>14.03</v>
      </c>
      <c r="K814">
        <v>406</v>
      </c>
      <c r="L814">
        <v>2187.13</v>
      </c>
      <c r="M814">
        <v>175</v>
      </c>
      <c r="N814">
        <v>8</v>
      </c>
      <c r="O814">
        <v>0</v>
      </c>
      <c r="P814">
        <v>266.64</v>
      </c>
      <c r="Q814">
        <v>0</v>
      </c>
      <c r="R814" s="1" t="s">
        <v>5216</v>
      </c>
      <c r="S814" s="1" t="s">
        <v>8156</v>
      </c>
      <c r="T814">
        <v>1.1299999999999999</v>
      </c>
      <c r="U814" s="1"/>
      <c r="V814">
        <v>38384.635754000003</v>
      </c>
      <c r="W814">
        <v>1199710.4412519999</v>
      </c>
      <c r="X814">
        <v>203.22563400000001</v>
      </c>
      <c r="Y814">
        <v>26.083575</v>
      </c>
      <c r="Z814">
        <v>524.20038899999997</v>
      </c>
      <c r="AA814">
        <v>515.71355700000004</v>
      </c>
      <c r="AB814">
        <v>0</v>
      </c>
    </row>
    <row r="815" spans="1:28" x14ac:dyDescent="0.25">
      <c r="A815" s="1" t="s">
        <v>1064</v>
      </c>
      <c r="B815">
        <v>800</v>
      </c>
      <c r="C815" s="1" t="s">
        <v>4001</v>
      </c>
      <c r="D815">
        <v>0.2</v>
      </c>
      <c r="E815">
        <v>0</v>
      </c>
      <c r="F815">
        <v>0</v>
      </c>
      <c r="G815">
        <v>1099</v>
      </c>
      <c r="H815" s="1" t="s">
        <v>4085</v>
      </c>
      <c r="I815">
        <v>50.59</v>
      </c>
      <c r="J815">
        <v>4.4000000000000004</v>
      </c>
      <c r="K815">
        <v>299</v>
      </c>
      <c r="L815">
        <v>796.83</v>
      </c>
      <c r="M815">
        <v>85</v>
      </c>
      <c r="N815">
        <v>4</v>
      </c>
      <c r="O815">
        <v>0</v>
      </c>
      <c r="P815">
        <v>139.33000000000001</v>
      </c>
      <c r="Q815">
        <v>0</v>
      </c>
      <c r="R815" s="1" t="s">
        <v>5219</v>
      </c>
      <c r="S815" s="1" t="s">
        <v>8156</v>
      </c>
      <c r="T815">
        <v>0.35</v>
      </c>
      <c r="U815" s="1"/>
      <c r="V815">
        <v>24057.923874</v>
      </c>
      <c r="W815">
        <v>544296.55977599998</v>
      </c>
      <c r="X815">
        <v>122.181596</v>
      </c>
      <c r="Y815">
        <v>11.512902</v>
      </c>
      <c r="Z815">
        <v>238.23818199999999</v>
      </c>
      <c r="AA815">
        <v>233.979975</v>
      </c>
      <c r="AB815">
        <v>0</v>
      </c>
    </row>
    <row r="816" spans="1:28" x14ac:dyDescent="0.25">
      <c r="A816" s="1" t="s">
        <v>1065</v>
      </c>
      <c r="B816">
        <v>1049</v>
      </c>
      <c r="C816" s="1" t="s">
        <v>4004</v>
      </c>
      <c r="D816">
        <v>5.0999999999999996</v>
      </c>
      <c r="E816">
        <v>0</v>
      </c>
      <c r="F816">
        <v>0.2</v>
      </c>
      <c r="G816">
        <v>1100</v>
      </c>
      <c r="H816" s="1" t="s">
        <v>4076</v>
      </c>
      <c r="I816">
        <v>1.4</v>
      </c>
      <c r="J816">
        <v>11.18</v>
      </c>
      <c r="K816">
        <v>51</v>
      </c>
      <c r="L816">
        <v>609.39</v>
      </c>
      <c r="M816">
        <v>0</v>
      </c>
      <c r="N816">
        <v>0</v>
      </c>
      <c r="O816">
        <v>0</v>
      </c>
      <c r="P816">
        <v>6.72</v>
      </c>
      <c r="Q816">
        <v>0</v>
      </c>
      <c r="R816" s="1" t="s">
        <v>5220</v>
      </c>
      <c r="S816" s="1" t="s">
        <v>8156</v>
      </c>
      <c r="T816">
        <v>0.95</v>
      </c>
      <c r="U816" s="1"/>
      <c r="V816">
        <v>2337.817055</v>
      </c>
      <c r="W816">
        <v>160102.37277099999</v>
      </c>
      <c r="X816">
        <v>14.449991000000001</v>
      </c>
      <c r="Y816">
        <v>3.004699</v>
      </c>
      <c r="Z816">
        <v>66.469097000000005</v>
      </c>
      <c r="AA816">
        <v>68.820798999999994</v>
      </c>
      <c r="AB816">
        <v>0</v>
      </c>
    </row>
    <row r="817" spans="1:28" x14ac:dyDescent="0.25">
      <c r="A817" s="1" t="s">
        <v>1066</v>
      </c>
      <c r="B817">
        <v>782</v>
      </c>
      <c r="C817" s="1" t="s">
        <v>4034</v>
      </c>
      <c r="D817">
        <v>5.0999999999999996</v>
      </c>
      <c r="E817">
        <v>0</v>
      </c>
      <c r="F817">
        <v>0</v>
      </c>
      <c r="G817">
        <v>1101</v>
      </c>
      <c r="H817" s="1" t="s">
        <v>4150</v>
      </c>
      <c r="I817">
        <v>82</v>
      </c>
      <c r="J817">
        <v>11.2</v>
      </c>
      <c r="K817">
        <v>319</v>
      </c>
      <c r="L817">
        <v>1808.36</v>
      </c>
      <c r="M817">
        <v>131</v>
      </c>
      <c r="N817">
        <v>4</v>
      </c>
      <c r="O817">
        <v>0</v>
      </c>
      <c r="P817">
        <v>167.74</v>
      </c>
      <c r="Q817">
        <v>0</v>
      </c>
      <c r="R817" s="1" t="s">
        <v>5221</v>
      </c>
      <c r="S817" s="1" t="s">
        <v>8156</v>
      </c>
      <c r="T817">
        <v>0.85</v>
      </c>
      <c r="U817" s="1"/>
      <c r="V817">
        <v>26101.151992999999</v>
      </c>
      <c r="W817">
        <v>796794.89500100003</v>
      </c>
      <c r="X817">
        <v>137.588021</v>
      </c>
      <c r="Y817">
        <v>16.514036000000001</v>
      </c>
      <c r="Z817">
        <v>343.15983399999999</v>
      </c>
      <c r="AA817">
        <v>342.51599299999998</v>
      </c>
      <c r="AB817">
        <v>0</v>
      </c>
    </row>
    <row r="818" spans="1:28" x14ac:dyDescent="0.25">
      <c r="A818" s="1" t="s">
        <v>1068</v>
      </c>
      <c r="B818">
        <v>900</v>
      </c>
      <c r="C818" s="1" t="s">
        <v>4001</v>
      </c>
      <c r="D818">
        <v>0.2</v>
      </c>
      <c r="E818">
        <v>0</v>
      </c>
      <c r="F818">
        <v>0</v>
      </c>
      <c r="G818">
        <v>1101</v>
      </c>
      <c r="H818" s="1" t="s">
        <v>4085</v>
      </c>
      <c r="I818">
        <v>50.59</v>
      </c>
      <c r="J818">
        <v>9.57</v>
      </c>
      <c r="K818">
        <v>201</v>
      </c>
      <c r="L818">
        <v>796.83</v>
      </c>
      <c r="M818">
        <v>48</v>
      </c>
      <c r="N818">
        <v>2</v>
      </c>
      <c r="O818">
        <v>0</v>
      </c>
      <c r="P818">
        <v>153.63999999999999</v>
      </c>
      <c r="Q818">
        <v>0</v>
      </c>
      <c r="R818" s="1" t="s">
        <v>5223</v>
      </c>
      <c r="S818" s="1" t="s">
        <v>8156</v>
      </c>
      <c r="T818">
        <v>1.22</v>
      </c>
      <c r="U818" s="1"/>
      <c r="V818">
        <v>16492.273357999999</v>
      </c>
      <c r="W818">
        <v>508578.18532300001</v>
      </c>
      <c r="X818">
        <v>87.138227000000001</v>
      </c>
      <c r="Y818">
        <v>10.991823999999999</v>
      </c>
      <c r="Z818">
        <v>223.62293299999999</v>
      </c>
      <c r="AA818">
        <v>218.62007800000001</v>
      </c>
      <c r="AB818">
        <v>0</v>
      </c>
    </row>
    <row r="819" spans="1:28" x14ac:dyDescent="0.25">
      <c r="A819" s="1" t="s">
        <v>1070</v>
      </c>
      <c r="B819">
        <v>920</v>
      </c>
      <c r="C819" s="1" t="s">
        <v>4034</v>
      </c>
      <c r="D819">
        <v>5.0999999999999996</v>
      </c>
      <c r="E819">
        <v>0</v>
      </c>
      <c r="F819">
        <v>0</v>
      </c>
      <c r="G819">
        <v>1103</v>
      </c>
      <c r="H819" s="1" t="s">
        <v>4150</v>
      </c>
      <c r="I819">
        <v>82</v>
      </c>
      <c r="J819">
        <v>11.04</v>
      </c>
      <c r="K819">
        <v>183</v>
      </c>
      <c r="L819">
        <v>1808.36</v>
      </c>
      <c r="M819">
        <v>6</v>
      </c>
      <c r="N819">
        <v>1</v>
      </c>
      <c r="O819">
        <v>0</v>
      </c>
      <c r="P819">
        <v>36.729999999999997</v>
      </c>
      <c r="Q819">
        <v>0</v>
      </c>
      <c r="R819" s="1" t="s">
        <v>5225</v>
      </c>
      <c r="S819" s="1" t="s">
        <v>8156</v>
      </c>
      <c r="T819">
        <v>0.88</v>
      </c>
      <c r="U819" s="1"/>
      <c r="V819">
        <v>7682.1916600000004</v>
      </c>
      <c r="W819">
        <v>496853.31882300001</v>
      </c>
      <c r="X819">
        <v>46.669910000000002</v>
      </c>
      <c r="Y819">
        <v>8.8313860000000002</v>
      </c>
      <c r="Z819">
        <v>203.76170400000001</v>
      </c>
      <c r="AA819">
        <v>213.57591400000001</v>
      </c>
      <c r="AB819">
        <v>0</v>
      </c>
    </row>
    <row r="820" spans="1:28" x14ac:dyDescent="0.25">
      <c r="A820" s="1" t="s">
        <v>1071</v>
      </c>
      <c r="B820">
        <v>950</v>
      </c>
      <c r="C820" s="1" t="s">
        <v>4001</v>
      </c>
      <c r="D820">
        <v>0.2</v>
      </c>
      <c r="E820">
        <v>0</v>
      </c>
      <c r="F820">
        <v>0</v>
      </c>
      <c r="G820">
        <v>1103</v>
      </c>
      <c r="H820" s="1" t="s">
        <v>4085</v>
      </c>
      <c r="I820">
        <v>50.59</v>
      </c>
      <c r="J820">
        <v>9.84</v>
      </c>
      <c r="K820">
        <v>153</v>
      </c>
      <c r="L820">
        <v>796.83</v>
      </c>
      <c r="M820">
        <v>37</v>
      </c>
      <c r="N820">
        <v>2</v>
      </c>
      <c r="O820">
        <v>0</v>
      </c>
      <c r="P820">
        <v>79.94</v>
      </c>
      <c r="Q820">
        <v>0</v>
      </c>
      <c r="R820" s="1" t="s">
        <v>5226</v>
      </c>
      <c r="S820" s="1" t="s">
        <v>8156</v>
      </c>
      <c r="T820">
        <v>0.77</v>
      </c>
      <c r="U820" s="1"/>
      <c r="V820">
        <v>12027.779748999999</v>
      </c>
      <c r="W820">
        <v>393742.80998100003</v>
      </c>
      <c r="X820">
        <v>64.018144000000007</v>
      </c>
      <c r="Y820">
        <v>7.9858510000000003</v>
      </c>
      <c r="Z820">
        <v>169.33408700000001</v>
      </c>
      <c r="AA820">
        <v>169.256552</v>
      </c>
      <c r="AB820">
        <v>0</v>
      </c>
    </row>
    <row r="821" spans="1:28" x14ac:dyDescent="0.25">
      <c r="A821" s="1" t="s">
        <v>1073</v>
      </c>
      <c r="B821">
        <v>759</v>
      </c>
      <c r="C821" s="1" t="s">
        <v>4050</v>
      </c>
      <c r="D821">
        <v>5.0999999999999996</v>
      </c>
      <c r="E821">
        <v>0</v>
      </c>
      <c r="F821">
        <v>0</v>
      </c>
      <c r="G821">
        <v>1106</v>
      </c>
      <c r="H821" s="1" t="s">
        <v>4095</v>
      </c>
      <c r="I821">
        <v>63.59</v>
      </c>
      <c r="J821">
        <v>14.63</v>
      </c>
      <c r="K821">
        <v>347</v>
      </c>
      <c r="L821">
        <v>1626.59</v>
      </c>
      <c r="M821">
        <v>123</v>
      </c>
      <c r="N821">
        <v>5</v>
      </c>
      <c r="O821">
        <v>0</v>
      </c>
      <c r="P821">
        <v>245.96</v>
      </c>
      <c r="Q821">
        <v>0</v>
      </c>
      <c r="R821" s="1" t="s">
        <v>5228</v>
      </c>
      <c r="S821" s="1" t="s">
        <v>8156</v>
      </c>
      <c r="T821">
        <v>1.19</v>
      </c>
      <c r="U821" s="1"/>
      <c r="V821">
        <v>31016.913043</v>
      </c>
      <c r="W821">
        <v>954373.97471500002</v>
      </c>
      <c r="X821">
        <v>163.85619500000001</v>
      </c>
      <c r="Y821">
        <v>20.685877000000001</v>
      </c>
      <c r="Z821">
        <v>417.11581999999999</v>
      </c>
      <c r="AA821">
        <v>410.25245200000001</v>
      </c>
      <c r="AB821">
        <v>0</v>
      </c>
    </row>
    <row r="822" spans="1:28" x14ac:dyDescent="0.25">
      <c r="A822" s="1" t="s">
        <v>1074</v>
      </c>
      <c r="B822">
        <v>927</v>
      </c>
      <c r="C822" s="1" t="s">
        <v>4004</v>
      </c>
      <c r="D822">
        <v>5.0999999999999996</v>
      </c>
      <c r="E822">
        <v>0</v>
      </c>
      <c r="F822">
        <v>1.39</v>
      </c>
      <c r="G822">
        <v>1106</v>
      </c>
      <c r="H822" s="1" t="s">
        <v>4104</v>
      </c>
      <c r="I822">
        <v>0.2</v>
      </c>
      <c r="J822">
        <v>10.28</v>
      </c>
      <c r="K822">
        <v>179</v>
      </c>
      <c r="L822">
        <v>1312.65</v>
      </c>
      <c r="M822">
        <v>10</v>
      </c>
      <c r="N822">
        <v>3</v>
      </c>
      <c r="O822">
        <v>0</v>
      </c>
      <c r="P822">
        <v>88.7</v>
      </c>
      <c r="Q822">
        <v>0</v>
      </c>
      <c r="R822" s="1" t="s">
        <v>5229</v>
      </c>
      <c r="S822" s="1" t="s">
        <v>8156</v>
      </c>
      <c r="T822">
        <v>1.04</v>
      </c>
      <c r="U822" s="1"/>
      <c r="V822">
        <v>10461.540407</v>
      </c>
      <c r="W822">
        <v>485600.53255599999</v>
      </c>
      <c r="X822">
        <v>59.145619000000003</v>
      </c>
      <c r="Y822">
        <v>9.6155930000000005</v>
      </c>
      <c r="Z822">
        <v>206.48995500000001</v>
      </c>
      <c r="AA822">
        <v>208.739745</v>
      </c>
      <c r="AB822">
        <v>0</v>
      </c>
    </row>
    <row r="823" spans="1:28" x14ac:dyDescent="0.25">
      <c r="A823" s="1" t="s">
        <v>1076</v>
      </c>
      <c r="B823">
        <v>920</v>
      </c>
      <c r="C823" s="1" t="s">
        <v>4014</v>
      </c>
      <c r="D823">
        <v>5.0999999999999996</v>
      </c>
      <c r="E823">
        <v>0</v>
      </c>
      <c r="F823">
        <v>0</v>
      </c>
      <c r="G823">
        <v>1107</v>
      </c>
      <c r="H823" s="1" t="s">
        <v>4087</v>
      </c>
      <c r="I823">
        <v>59.72</v>
      </c>
      <c r="J823">
        <v>10.71</v>
      </c>
      <c r="K823">
        <v>187</v>
      </c>
      <c r="L823">
        <v>1184.6199999999999</v>
      </c>
      <c r="M823">
        <v>52</v>
      </c>
      <c r="N823">
        <v>3</v>
      </c>
      <c r="O823">
        <v>0</v>
      </c>
      <c r="P823">
        <v>93.99</v>
      </c>
      <c r="Q823">
        <v>0</v>
      </c>
      <c r="R823" s="1" t="s">
        <v>5231</v>
      </c>
      <c r="S823" s="1" t="s">
        <v>8156</v>
      </c>
      <c r="T823">
        <v>0.93</v>
      </c>
      <c r="U823" s="1"/>
      <c r="V823">
        <v>13651.750475000001</v>
      </c>
      <c r="W823">
        <v>500837.99629600003</v>
      </c>
      <c r="X823">
        <v>74.019850000000005</v>
      </c>
      <c r="Y823">
        <v>10.321763000000001</v>
      </c>
      <c r="Z823">
        <v>215.84740099999999</v>
      </c>
      <c r="AA823">
        <v>215.29150899999999</v>
      </c>
      <c r="AB823">
        <v>0</v>
      </c>
    </row>
    <row r="824" spans="1:28" x14ac:dyDescent="0.25">
      <c r="A824" s="1" t="s">
        <v>1077</v>
      </c>
      <c r="B824">
        <v>1035</v>
      </c>
      <c r="C824" s="1" t="s">
        <v>4009</v>
      </c>
      <c r="D824">
        <v>5.0999999999999996</v>
      </c>
      <c r="E824">
        <v>0</v>
      </c>
      <c r="F824">
        <v>0</v>
      </c>
      <c r="G824">
        <v>1109</v>
      </c>
      <c r="H824" s="1" t="s">
        <v>4082</v>
      </c>
      <c r="I824">
        <v>19.239999999999998</v>
      </c>
      <c r="J824">
        <v>12.04</v>
      </c>
      <c r="K824">
        <v>74</v>
      </c>
      <c r="L824">
        <v>738.31</v>
      </c>
      <c r="M824">
        <v>0</v>
      </c>
      <c r="N824">
        <v>0</v>
      </c>
      <c r="O824">
        <v>0</v>
      </c>
      <c r="P824">
        <v>14.17</v>
      </c>
      <c r="Q824">
        <v>0</v>
      </c>
      <c r="R824" s="1" t="s">
        <v>5232</v>
      </c>
      <c r="S824" s="1" t="s">
        <v>8156</v>
      </c>
      <c r="T824">
        <v>0.91</v>
      </c>
      <c r="U824" s="1"/>
      <c r="V824">
        <v>3987.6139029999999</v>
      </c>
      <c r="W824">
        <v>238108.51602800001</v>
      </c>
      <c r="X824">
        <v>23.797136999999999</v>
      </c>
      <c r="Y824">
        <v>4.5078849999999999</v>
      </c>
      <c r="Z824">
        <v>99.830588000000006</v>
      </c>
      <c r="AA824">
        <v>102.352429</v>
      </c>
      <c r="AB824">
        <v>0</v>
      </c>
    </row>
    <row r="825" spans="1:28" x14ac:dyDescent="0.25">
      <c r="A825" s="1" t="s">
        <v>1078</v>
      </c>
      <c r="B825">
        <v>1051</v>
      </c>
      <c r="C825" s="1" t="s">
        <v>4004</v>
      </c>
      <c r="D825">
        <v>5.0999999999999996</v>
      </c>
      <c r="E825">
        <v>0</v>
      </c>
      <c r="F825">
        <v>1</v>
      </c>
      <c r="G825">
        <v>1109</v>
      </c>
      <c r="H825" s="1" t="s">
        <v>4074</v>
      </c>
      <c r="I825">
        <v>0.2</v>
      </c>
      <c r="J825">
        <v>5.14</v>
      </c>
      <c r="K825">
        <v>58</v>
      </c>
      <c r="L825">
        <v>420.4</v>
      </c>
      <c r="M825">
        <v>0</v>
      </c>
      <c r="N825">
        <v>0</v>
      </c>
      <c r="O825">
        <v>0</v>
      </c>
      <c r="P825">
        <v>23.54</v>
      </c>
      <c r="Q825">
        <v>0</v>
      </c>
      <c r="R825" s="1" t="s">
        <v>5233</v>
      </c>
      <c r="S825" s="1" t="s">
        <v>8156</v>
      </c>
      <c r="T825">
        <v>0.91</v>
      </c>
      <c r="U825" s="1"/>
      <c r="V825">
        <v>3483.4637640000001</v>
      </c>
      <c r="W825">
        <v>169220.970951</v>
      </c>
      <c r="X825">
        <v>19.882726999999999</v>
      </c>
      <c r="Y825">
        <v>3.417287</v>
      </c>
      <c r="Z825">
        <v>72.892213999999996</v>
      </c>
      <c r="AA825">
        <v>72.740859</v>
      </c>
      <c r="AB825">
        <v>0</v>
      </c>
    </row>
    <row r="826" spans="1:28" x14ac:dyDescent="0.25">
      <c r="A826" s="1" t="s">
        <v>1079</v>
      </c>
      <c r="B826">
        <v>797</v>
      </c>
      <c r="C826" s="1" t="s">
        <v>4020</v>
      </c>
      <c r="D826">
        <v>5.0999999999999996</v>
      </c>
      <c r="E826">
        <v>0</v>
      </c>
      <c r="F826">
        <v>0.85</v>
      </c>
      <c r="G826">
        <v>1110</v>
      </c>
      <c r="H826" s="1" t="s">
        <v>4125</v>
      </c>
      <c r="I826">
        <v>87.33</v>
      </c>
      <c r="J826">
        <v>9.1199999999999992</v>
      </c>
      <c r="K826">
        <v>313</v>
      </c>
      <c r="L826">
        <v>1635.43</v>
      </c>
      <c r="M826">
        <v>81</v>
      </c>
      <c r="N826">
        <v>4</v>
      </c>
      <c r="O826">
        <v>0</v>
      </c>
      <c r="P826">
        <v>154.79</v>
      </c>
      <c r="Q826">
        <v>0</v>
      </c>
      <c r="R826" s="1" t="s">
        <v>5234</v>
      </c>
      <c r="S826" s="1" t="s">
        <v>8156</v>
      </c>
      <c r="T826">
        <v>0.75</v>
      </c>
      <c r="U826" s="1"/>
      <c r="V826">
        <v>21774.348963</v>
      </c>
      <c r="W826">
        <v>705643.32970999996</v>
      </c>
      <c r="X826">
        <v>115.693112</v>
      </c>
      <c r="Y826">
        <v>14.184466</v>
      </c>
      <c r="Z826">
        <v>302.76847099999998</v>
      </c>
      <c r="AA826">
        <v>303.33227599999998</v>
      </c>
      <c r="AB826">
        <v>0</v>
      </c>
    </row>
    <row r="827" spans="1:28" x14ac:dyDescent="0.25">
      <c r="A827" s="1" t="s">
        <v>1081</v>
      </c>
      <c r="B827">
        <v>614</v>
      </c>
      <c r="C827" s="1" t="s">
        <v>4043</v>
      </c>
      <c r="D827">
        <v>5.0999999999999996</v>
      </c>
      <c r="E827">
        <v>0</v>
      </c>
      <c r="F827">
        <v>0.67</v>
      </c>
      <c r="G827">
        <v>1111</v>
      </c>
      <c r="H827" s="1" t="s">
        <v>4129</v>
      </c>
      <c r="I827">
        <v>135.09</v>
      </c>
      <c r="J827">
        <v>7.41</v>
      </c>
      <c r="K827">
        <v>497</v>
      </c>
      <c r="L827">
        <v>2630.12</v>
      </c>
      <c r="M827">
        <v>86</v>
      </c>
      <c r="N827">
        <v>4</v>
      </c>
      <c r="O827">
        <v>0</v>
      </c>
      <c r="P827">
        <v>162.31</v>
      </c>
      <c r="Q827">
        <v>0</v>
      </c>
      <c r="R827" s="1" t="s">
        <v>5236</v>
      </c>
      <c r="S827" s="1" t="s">
        <v>8156</v>
      </c>
      <c r="T827">
        <v>0.56999999999999995</v>
      </c>
      <c r="U827" s="1"/>
      <c r="V827">
        <v>29507.056818000001</v>
      </c>
      <c r="W827">
        <v>959179.46527299995</v>
      </c>
      <c r="X827">
        <v>156.499188</v>
      </c>
      <c r="Y827">
        <v>17.593146999999998</v>
      </c>
      <c r="Z827">
        <v>402.37051000000002</v>
      </c>
      <c r="AA827">
        <v>412.321234</v>
      </c>
      <c r="AB827">
        <v>0</v>
      </c>
    </row>
    <row r="828" spans="1:28" x14ac:dyDescent="0.25">
      <c r="A828" s="1" t="s">
        <v>1082</v>
      </c>
      <c r="B828">
        <v>866</v>
      </c>
      <c r="C828" s="1" t="s">
        <v>4030</v>
      </c>
      <c r="D828">
        <v>5.0999999999999996</v>
      </c>
      <c r="E828">
        <v>0</v>
      </c>
      <c r="F828">
        <v>3.5</v>
      </c>
      <c r="G828">
        <v>1111</v>
      </c>
      <c r="H828" s="1" t="s">
        <v>4139</v>
      </c>
      <c r="I828">
        <v>77.290000000000006</v>
      </c>
      <c r="J828">
        <v>13.36</v>
      </c>
      <c r="K828">
        <v>245</v>
      </c>
      <c r="L828">
        <v>2007.2</v>
      </c>
      <c r="M828">
        <v>59</v>
      </c>
      <c r="N828">
        <v>4</v>
      </c>
      <c r="O828">
        <v>0</v>
      </c>
      <c r="P828">
        <v>99.94</v>
      </c>
      <c r="Q828">
        <v>0</v>
      </c>
      <c r="R828" s="1" t="s">
        <v>5237</v>
      </c>
      <c r="S828" s="1" t="s">
        <v>8156</v>
      </c>
      <c r="T828">
        <v>1.01</v>
      </c>
      <c r="U828" s="1"/>
      <c r="V828">
        <v>16775.038634</v>
      </c>
      <c r="W828">
        <v>712900.07462800003</v>
      </c>
      <c r="X828">
        <v>93.250079999999997</v>
      </c>
      <c r="Y828">
        <v>14.110135</v>
      </c>
      <c r="Z828">
        <v>301.64467000000002</v>
      </c>
      <c r="AA828">
        <v>306.44786399999998</v>
      </c>
      <c r="AB828">
        <v>0</v>
      </c>
    </row>
    <row r="829" spans="1:28" x14ac:dyDescent="0.25">
      <c r="A829" s="1" t="s">
        <v>1083</v>
      </c>
      <c r="B829">
        <v>1067</v>
      </c>
      <c r="C829" s="1" t="s">
        <v>4002</v>
      </c>
      <c r="D829">
        <v>5.0999999999999996</v>
      </c>
      <c r="E829">
        <v>0</v>
      </c>
      <c r="F829">
        <v>0.66</v>
      </c>
      <c r="G829">
        <v>1111</v>
      </c>
      <c r="H829" s="1" t="s">
        <v>4105</v>
      </c>
      <c r="I829">
        <v>31.58</v>
      </c>
      <c r="J829">
        <v>15.26</v>
      </c>
      <c r="K829">
        <v>44</v>
      </c>
      <c r="L829">
        <v>367.23</v>
      </c>
      <c r="M829">
        <v>0</v>
      </c>
      <c r="N829">
        <v>0</v>
      </c>
      <c r="O829">
        <v>0</v>
      </c>
      <c r="P829">
        <v>21.29</v>
      </c>
      <c r="Q829">
        <v>0</v>
      </c>
      <c r="R829" s="1" t="s">
        <v>5238</v>
      </c>
      <c r="S829" s="1" t="s">
        <v>8156</v>
      </c>
      <c r="T829">
        <v>1.2</v>
      </c>
      <c r="U829" s="1"/>
      <c r="V829">
        <v>2970.9272919999999</v>
      </c>
      <c r="W829">
        <v>159304.88731699999</v>
      </c>
      <c r="X829">
        <v>17.322856999999999</v>
      </c>
      <c r="Y829">
        <v>3.188882</v>
      </c>
      <c r="Z829">
        <v>68.070034000000007</v>
      </c>
      <c r="AA829">
        <v>68.478177000000002</v>
      </c>
      <c r="AB829">
        <v>0</v>
      </c>
    </row>
    <row r="830" spans="1:28" x14ac:dyDescent="0.25">
      <c r="A830" s="1" t="s">
        <v>1085</v>
      </c>
      <c r="B830">
        <v>1035</v>
      </c>
      <c r="C830" s="1" t="s">
        <v>4002</v>
      </c>
      <c r="D830">
        <v>5.0999999999999996</v>
      </c>
      <c r="E830">
        <v>0</v>
      </c>
      <c r="F830">
        <v>0.02</v>
      </c>
      <c r="G830">
        <v>1113</v>
      </c>
      <c r="H830" s="1" t="s">
        <v>4105</v>
      </c>
      <c r="I830">
        <v>31.58</v>
      </c>
      <c r="J830">
        <v>13</v>
      </c>
      <c r="K830">
        <v>78</v>
      </c>
      <c r="L830">
        <v>367.23</v>
      </c>
      <c r="M830">
        <v>2</v>
      </c>
      <c r="N830">
        <v>2</v>
      </c>
      <c r="O830">
        <v>0</v>
      </c>
      <c r="P830">
        <v>49.64</v>
      </c>
      <c r="Q830">
        <v>0</v>
      </c>
      <c r="R830" s="1" t="s">
        <v>5240</v>
      </c>
      <c r="S830" s="1" t="s">
        <v>8156</v>
      </c>
      <c r="T830">
        <v>0.96</v>
      </c>
      <c r="U830" s="1"/>
      <c r="V830">
        <v>5468.615331</v>
      </c>
      <c r="W830">
        <v>212949.10580600001</v>
      </c>
      <c r="X830">
        <v>29.931336000000002</v>
      </c>
      <c r="Y830">
        <v>4.3342559999999999</v>
      </c>
      <c r="Z830">
        <v>92.154431000000002</v>
      </c>
      <c r="AA830">
        <v>91.538570000000007</v>
      </c>
      <c r="AB830">
        <v>0</v>
      </c>
    </row>
    <row r="831" spans="1:28" x14ac:dyDescent="0.25">
      <c r="A831" s="1" t="s">
        <v>1087</v>
      </c>
      <c r="B831">
        <v>537</v>
      </c>
      <c r="C831" s="1" t="s">
        <v>4043</v>
      </c>
      <c r="D831">
        <v>5.0999999999999996</v>
      </c>
      <c r="E831">
        <v>0</v>
      </c>
      <c r="F831">
        <v>0.34</v>
      </c>
      <c r="G831">
        <v>1116</v>
      </c>
      <c r="H831" s="1" t="s">
        <v>4129</v>
      </c>
      <c r="I831">
        <v>135.09</v>
      </c>
      <c r="J831">
        <v>5.66</v>
      </c>
      <c r="K831">
        <v>579</v>
      </c>
      <c r="L831">
        <v>2630.12</v>
      </c>
      <c r="M831">
        <v>155</v>
      </c>
      <c r="N831">
        <v>5</v>
      </c>
      <c r="O831">
        <v>0</v>
      </c>
      <c r="P831">
        <v>232.43</v>
      </c>
      <c r="Q831">
        <v>0</v>
      </c>
      <c r="R831" s="1" t="s">
        <v>5242</v>
      </c>
      <c r="S831" s="1" t="s">
        <v>8156</v>
      </c>
      <c r="T831">
        <v>0.55000000000000004</v>
      </c>
      <c r="U831" s="1"/>
      <c r="V831">
        <v>41216.498799000001</v>
      </c>
      <c r="W831">
        <v>1150438.160778</v>
      </c>
      <c r="X831">
        <v>214.35468499999999</v>
      </c>
      <c r="Y831">
        <v>22.619551000000001</v>
      </c>
      <c r="Z831">
        <v>491.92346400000002</v>
      </c>
      <c r="AA831">
        <v>494.540077</v>
      </c>
      <c r="AB831">
        <v>0</v>
      </c>
    </row>
    <row r="832" spans="1:28" x14ac:dyDescent="0.25">
      <c r="A832" s="1" t="s">
        <v>1088</v>
      </c>
      <c r="B832">
        <v>893</v>
      </c>
      <c r="C832" s="1" t="s">
        <v>4005</v>
      </c>
      <c r="D832">
        <v>5.0999999999999996</v>
      </c>
      <c r="E832">
        <v>0</v>
      </c>
      <c r="F832">
        <v>0.77</v>
      </c>
      <c r="G832">
        <v>1116</v>
      </c>
      <c r="H832" s="1" t="s">
        <v>4075</v>
      </c>
      <c r="I832">
        <v>89.74</v>
      </c>
      <c r="J832">
        <v>5.12</v>
      </c>
      <c r="K832">
        <v>223</v>
      </c>
      <c r="L832">
        <v>698.35</v>
      </c>
      <c r="M832">
        <v>92</v>
      </c>
      <c r="N832">
        <v>2</v>
      </c>
      <c r="O832">
        <v>0</v>
      </c>
      <c r="P832">
        <v>125.92</v>
      </c>
      <c r="Q832">
        <v>0</v>
      </c>
      <c r="R832" s="1" t="s">
        <v>5243</v>
      </c>
      <c r="S832" s="1" t="s">
        <v>8156</v>
      </c>
      <c r="T832">
        <v>0.53</v>
      </c>
      <c r="U832" s="1"/>
      <c r="V832">
        <v>20359.64501</v>
      </c>
      <c r="W832">
        <v>462204.58043600002</v>
      </c>
      <c r="X832">
        <v>103.47315999999999</v>
      </c>
      <c r="Y832">
        <v>9.9132300000000004</v>
      </c>
      <c r="Z832">
        <v>202.619247</v>
      </c>
      <c r="AA832">
        <v>198.69040200000001</v>
      </c>
      <c r="AB832">
        <v>0</v>
      </c>
    </row>
    <row r="833" spans="1:28" x14ac:dyDescent="0.25">
      <c r="A833" s="1" t="s">
        <v>1089</v>
      </c>
      <c r="B833">
        <v>1046</v>
      </c>
      <c r="C833" s="1" t="s">
        <v>4004</v>
      </c>
      <c r="D833">
        <v>5.0999999999999996</v>
      </c>
      <c r="E833">
        <v>0</v>
      </c>
      <c r="F833">
        <v>0.56000000000000005</v>
      </c>
      <c r="G833">
        <v>1116</v>
      </c>
      <c r="H833" s="1" t="s">
        <v>4073</v>
      </c>
      <c r="I833">
        <v>40.79</v>
      </c>
      <c r="J833">
        <v>7</v>
      </c>
      <c r="K833">
        <v>70</v>
      </c>
      <c r="L833">
        <v>475.89</v>
      </c>
      <c r="M833">
        <v>1</v>
      </c>
      <c r="N833">
        <v>1</v>
      </c>
      <c r="O833">
        <v>0</v>
      </c>
      <c r="P833">
        <v>13.98</v>
      </c>
      <c r="Q833">
        <v>0</v>
      </c>
      <c r="R833" s="1" t="s">
        <v>5244</v>
      </c>
      <c r="S833" s="1" t="s">
        <v>8156</v>
      </c>
      <c r="T833">
        <v>0.62</v>
      </c>
      <c r="U833" s="1"/>
      <c r="V833">
        <v>3531.1189469999999</v>
      </c>
      <c r="W833">
        <v>160344.414437</v>
      </c>
      <c r="X833">
        <v>19.802606999999998</v>
      </c>
      <c r="Y833">
        <v>2.8443010000000002</v>
      </c>
      <c r="Z833">
        <v>66.735900999999998</v>
      </c>
      <c r="AA833">
        <v>68.925984</v>
      </c>
      <c r="AB833">
        <v>0</v>
      </c>
    </row>
    <row r="834" spans="1:28" x14ac:dyDescent="0.25">
      <c r="A834" s="1" t="s">
        <v>1091</v>
      </c>
      <c r="B834">
        <v>952</v>
      </c>
      <c r="C834" s="1" t="s">
        <v>4005</v>
      </c>
      <c r="D834">
        <v>5.0999999999999996</v>
      </c>
      <c r="E834">
        <v>0</v>
      </c>
      <c r="F834">
        <v>0.28999999999999998</v>
      </c>
      <c r="G834">
        <v>1117</v>
      </c>
      <c r="H834" s="1" t="s">
        <v>4170</v>
      </c>
      <c r="I834">
        <v>89.74</v>
      </c>
      <c r="J834">
        <v>10.16</v>
      </c>
      <c r="K834">
        <v>165</v>
      </c>
      <c r="L834">
        <v>698.35</v>
      </c>
      <c r="M834">
        <v>56</v>
      </c>
      <c r="N834">
        <v>5</v>
      </c>
      <c r="O834">
        <v>0</v>
      </c>
      <c r="P834">
        <v>96.41</v>
      </c>
      <c r="Q834">
        <v>0</v>
      </c>
      <c r="R834" s="1" t="s">
        <v>5246</v>
      </c>
      <c r="S834" s="1" t="s">
        <v>8156</v>
      </c>
      <c r="T834">
        <v>0.76</v>
      </c>
      <c r="U834" s="1"/>
      <c r="V834">
        <v>13260.538613999999</v>
      </c>
      <c r="W834">
        <v>379664.05872999999</v>
      </c>
      <c r="X834">
        <v>69.287628999999995</v>
      </c>
      <c r="Y834">
        <v>7.9160880000000002</v>
      </c>
      <c r="Z834">
        <v>164.93235799999999</v>
      </c>
      <c r="AA834">
        <v>163.205645</v>
      </c>
      <c r="AB834">
        <v>0</v>
      </c>
    </row>
    <row r="835" spans="1:28" x14ac:dyDescent="0.25">
      <c r="A835" s="1" t="s">
        <v>1092</v>
      </c>
      <c r="B835">
        <v>1007</v>
      </c>
      <c r="C835" s="1" t="s">
        <v>4007</v>
      </c>
      <c r="D835">
        <v>5.0999999999999996</v>
      </c>
      <c r="E835">
        <v>0</v>
      </c>
      <c r="F835">
        <v>0.75</v>
      </c>
      <c r="G835">
        <v>1118</v>
      </c>
      <c r="H835" s="1" t="s">
        <v>4075</v>
      </c>
      <c r="I835">
        <v>89.74</v>
      </c>
      <c r="J835">
        <v>17.059999999999999</v>
      </c>
      <c r="K835">
        <v>111</v>
      </c>
      <c r="L835">
        <v>569.77</v>
      </c>
      <c r="M835">
        <v>63</v>
      </c>
      <c r="N835">
        <v>1</v>
      </c>
      <c r="O835">
        <v>0</v>
      </c>
      <c r="P835">
        <v>77.36</v>
      </c>
      <c r="Q835">
        <v>0</v>
      </c>
      <c r="R835" s="1" t="s">
        <v>5247</v>
      </c>
      <c r="S835" s="1" t="s">
        <v>8156</v>
      </c>
      <c r="T835">
        <v>1.25</v>
      </c>
      <c r="U835" s="1"/>
      <c r="V835">
        <v>13955.845757999999</v>
      </c>
      <c r="W835">
        <v>418181.595501</v>
      </c>
      <c r="X835">
        <v>73.542545000000004</v>
      </c>
      <c r="Y835">
        <v>9.4407599999999992</v>
      </c>
      <c r="Z835">
        <v>184.59151800000001</v>
      </c>
      <c r="AA835">
        <v>179.76164600000001</v>
      </c>
      <c r="AB835">
        <v>0</v>
      </c>
    </row>
    <row r="836" spans="1:28" x14ac:dyDescent="0.25">
      <c r="A836" s="1" t="s">
        <v>1094</v>
      </c>
      <c r="B836">
        <v>840</v>
      </c>
      <c r="C836" s="1" t="s">
        <v>4048</v>
      </c>
      <c r="D836">
        <v>5.0999999999999996</v>
      </c>
      <c r="E836">
        <v>0</v>
      </c>
      <c r="F836">
        <v>0.81</v>
      </c>
      <c r="G836">
        <v>1120</v>
      </c>
      <c r="H836" s="1" t="s">
        <v>4141</v>
      </c>
      <c r="I836">
        <v>72.8</v>
      </c>
      <c r="J836">
        <v>10.45</v>
      </c>
      <c r="K836">
        <v>280</v>
      </c>
      <c r="L836">
        <v>1951.76</v>
      </c>
      <c r="M836">
        <v>14</v>
      </c>
      <c r="N836">
        <v>3</v>
      </c>
      <c r="O836">
        <v>0</v>
      </c>
      <c r="P836">
        <v>102.17</v>
      </c>
      <c r="Q836">
        <v>0</v>
      </c>
      <c r="R836" s="1" t="s">
        <v>5249</v>
      </c>
      <c r="S836" s="1" t="s">
        <v>8156</v>
      </c>
      <c r="T836">
        <v>0.78</v>
      </c>
      <c r="U836" s="1"/>
      <c r="V836">
        <v>14978.529866000001</v>
      </c>
      <c r="W836">
        <v>702304.19090000005</v>
      </c>
      <c r="X836">
        <v>84.731875000000002</v>
      </c>
      <c r="Y836">
        <v>13.387304</v>
      </c>
      <c r="Z836">
        <v>296.75751400000001</v>
      </c>
      <c r="AA836">
        <v>301.892267</v>
      </c>
      <c r="AB836">
        <v>0</v>
      </c>
    </row>
    <row r="837" spans="1:28" x14ac:dyDescent="0.25">
      <c r="A837" s="1" t="s">
        <v>1096</v>
      </c>
      <c r="B837">
        <v>975</v>
      </c>
      <c r="C837" s="1" t="s">
        <v>4001</v>
      </c>
      <c r="D837">
        <v>0.2</v>
      </c>
      <c r="E837">
        <v>0</v>
      </c>
      <c r="F837">
        <v>0.89</v>
      </c>
      <c r="G837">
        <v>1121</v>
      </c>
      <c r="H837" s="1" t="s">
        <v>4071</v>
      </c>
      <c r="I837">
        <v>108.49</v>
      </c>
      <c r="J837">
        <v>12.66</v>
      </c>
      <c r="K837">
        <v>146</v>
      </c>
      <c r="L837">
        <v>419.77</v>
      </c>
      <c r="M837">
        <v>101</v>
      </c>
      <c r="N837">
        <v>2</v>
      </c>
      <c r="O837">
        <v>0</v>
      </c>
      <c r="P837">
        <v>114.46</v>
      </c>
      <c r="Q837">
        <v>0</v>
      </c>
      <c r="R837" s="1" t="s">
        <v>5251</v>
      </c>
      <c r="S837" s="1" t="s">
        <v>8156</v>
      </c>
      <c r="T837">
        <v>0.92</v>
      </c>
      <c r="U837" s="1"/>
      <c r="V837">
        <v>18487.360186999998</v>
      </c>
      <c r="W837">
        <v>418370.18652799999</v>
      </c>
      <c r="X837">
        <v>94.081292000000005</v>
      </c>
      <c r="Y837">
        <v>9.6872950000000007</v>
      </c>
      <c r="Z837">
        <v>186.79023100000001</v>
      </c>
      <c r="AA837">
        <v>179.846159</v>
      </c>
      <c r="AB837">
        <v>0</v>
      </c>
    </row>
    <row r="838" spans="1:28" x14ac:dyDescent="0.25">
      <c r="A838" s="1" t="s">
        <v>1097</v>
      </c>
      <c r="B838">
        <v>690</v>
      </c>
      <c r="C838" s="1" t="s">
        <v>4024</v>
      </c>
      <c r="D838">
        <v>5.0999999999999996</v>
      </c>
      <c r="E838">
        <v>0</v>
      </c>
      <c r="F838">
        <v>0</v>
      </c>
      <c r="G838">
        <v>1122</v>
      </c>
      <c r="H838" s="1" t="s">
        <v>4159</v>
      </c>
      <c r="I838">
        <v>26.09</v>
      </c>
      <c r="J838">
        <v>11.56</v>
      </c>
      <c r="K838">
        <v>432</v>
      </c>
      <c r="L838">
        <v>2392.42</v>
      </c>
      <c r="M838">
        <v>154</v>
      </c>
      <c r="N838">
        <v>7</v>
      </c>
      <c r="O838">
        <v>0</v>
      </c>
      <c r="P838">
        <v>246.02</v>
      </c>
      <c r="Q838">
        <v>0</v>
      </c>
      <c r="R838" s="1" t="s">
        <v>5252</v>
      </c>
      <c r="S838" s="1" t="s">
        <v>8156</v>
      </c>
      <c r="T838">
        <v>0.93</v>
      </c>
      <c r="U838" s="1"/>
      <c r="V838">
        <v>33996.231935999996</v>
      </c>
      <c r="W838">
        <v>1089199.8098200001</v>
      </c>
      <c r="X838">
        <v>180.43571800000001</v>
      </c>
      <c r="Y838">
        <v>22.315131000000001</v>
      </c>
      <c r="Z838">
        <v>468.16790300000002</v>
      </c>
      <c r="AA838">
        <v>468.21015899999998</v>
      </c>
      <c r="AB838">
        <v>0</v>
      </c>
    </row>
    <row r="839" spans="1:28" x14ac:dyDescent="0.25">
      <c r="A839" s="1" t="s">
        <v>1098</v>
      </c>
      <c r="B839">
        <v>636</v>
      </c>
      <c r="C839" s="1" t="s">
        <v>4001</v>
      </c>
      <c r="D839">
        <v>0.2</v>
      </c>
      <c r="E839">
        <v>0</v>
      </c>
      <c r="F839">
        <v>0.71</v>
      </c>
      <c r="G839">
        <v>1124</v>
      </c>
      <c r="H839" s="1" t="s">
        <v>4128</v>
      </c>
      <c r="I839">
        <v>116.2</v>
      </c>
      <c r="J839">
        <v>8.86</v>
      </c>
      <c r="K839">
        <v>488</v>
      </c>
      <c r="L839">
        <v>2118.0100000000002</v>
      </c>
      <c r="M839">
        <v>229</v>
      </c>
      <c r="N839">
        <v>6</v>
      </c>
      <c r="O839">
        <v>0</v>
      </c>
      <c r="P839">
        <v>295.45999999999998</v>
      </c>
      <c r="Q839">
        <v>0</v>
      </c>
      <c r="R839" s="1" t="s">
        <v>5253</v>
      </c>
      <c r="S839" s="1" t="s">
        <v>8156</v>
      </c>
      <c r="T839">
        <v>0.78</v>
      </c>
      <c r="U839" s="1"/>
      <c r="V839">
        <v>44614.382835999997</v>
      </c>
      <c r="W839">
        <v>1184305.379711</v>
      </c>
      <c r="X839">
        <v>230.952629</v>
      </c>
      <c r="Y839">
        <v>25.139576999999999</v>
      </c>
      <c r="Z839">
        <v>515.10915399999999</v>
      </c>
      <c r="AA839">
        <v>509.09799299999997</v>
      </c>
      <c r="AB839">
        <v>0</v>
      </c>
    </row>
    <row r="840" spans="1:28" x14ac:dyDescent="0.25">
      <c r="A840" s="1" t="s">
        <v>1100</v>
      </c>
      <c r="B840">
        <v>828</v>
      </c>
      <c r="C840" s="1" t="s">
        <v>4034</v>
      </c>
      <c r="D840">
        <v>5.0999999999999996</v>
      </c>
      <c r="E840">
        <v>0</v>
      </c>
      <c r="F840">
        <v>0</v>
      </c>
      <c r="G840">
        <v>1127</v>
      </c>
      <c r="H840" s="1" t="s">
        <v>4115</v>
      </c>
      <c r="I840">
        <v>82</v>
      </c>
      <c r="J840">
        <v>7.94</v>
      </c>
      <c r="K840">
        <v>299</v>
      </c>
      <c r="L840">
        <v>1808.36</v>
      </c>
      <c r="M840">
        <v>38</v>
      </c>
      <c r="N840">
        <v>1</v>
      </c>
      <c r="O840">
        <v>0</v>
      </c>
      <c r="P840">
        <v>102.9</v>
      </c>
      <c r="Q840">
        <v>0</v>
      </c>
      <c r="R840" s="1" t="s">
        <v>5255</v>
      </c>
      <c r="S840" s="1" t="s">
        <v>8156</v>
      </c>
      <c r="T840">
        <v>0.65</v>
      </c>
      <c r="U840" s="1"/>
      <c r="V840">
        <v>17159.408982000001</v>
      </c>
      <c r="W840">
        <v>627107.43769599998</v>
      </c>
      <c r="X840">
        <v>92.741838000000001</v>
      </c>
      <c r="Y840">
        <v>11.791038</v>
      </c>
      <c r="Z840">
        <v>264.18721199999999</v>
      </c>
      <c r="AA840">
        <v>269.57167399999997</v>
      </c>
      <c r="AB840">
        <v>0</v>
      </c>
    </row>
    <row r="841" spans="1:28" x14ac:dyDescent="0.25">
      <c r="A841" s="1" t="s">
        <v>1102</v>
      </c>
      <c r="B841">
        <v>1072</v>
      </c>
      <c r="C841" s="1" t="s">
        <v>4004</v>
      </c>
      <c r="D841">
        <v>5.0999999999999996</v>
      </c>
      <c r="E841">
        <v>0</v>
      </c>
      <c r="F841">
        <v>0.42</v>
      </c>
      <c r="G841">
        <v>1128</v>
      </c>
      <c r="H841" s="1" t="s">
        <v>4073</v>
      </c>
      <c r="I841">
        <v>40.79</v>
      </c>
      <c r="J841">
        <v>12.08</v>
      </c>
      <c r="K841">
        <v>56</v>
      </c>
      <c r="L841">
        <v>475.89</v>
      </c>
      <c r="M841">
        <v>10</v>
      </c>
      <c r="N841">
        <v>1</v>
      </c>
      <c r="O841">
        <v>0</v>
      </c>
      <c r="P841">
        <v>18.940000000000001</v>
      </c>
      <c r="Q841">
        <v>0</v>
      </c>
      <c r="R841" s="1" t="s">
        <v>5257</v>
      </c>
      <c r="S841" s="1" t="s">
        <v>8156</v>
      </c>
      <c r="T841">
        <v>0.94</v>
      </c>
      <c r="U841" s="1"/>
      <c r="V841">
        <v>3902.2149199999999</v>
      </c>
      <c r="W841">
        <v>189413.671997</v>
      </c>
      <c r="X841">
        <v>22.25564</v>
      </c>
      <c r="Y841">
        <v>3.6894999999999998</v>
      </c>
      <c r="Z841">
        <v>79.880930000000006</v>
      </c>
      <c r="AA841">
        <v>81.421135000000007</v>
      </c>
      <c r="AB841">
        <v>0</v>
      </c>
    </row>
    <row r="842" spans="1:28" x14ac:dyDescent="0.25">
      <c r="A842" s="1" t="s">
        <v>1103</v>
      </c>
      <c r="B842">
        <v>1080</v>
      </c>
      <c r="C842" s="1" t="s">
        <v>4004</v>
      </c>
      <c r="D842">
        <v>5.0999999999999996</v>
      </c>
      <c r="E842">
        <v>0</v>
      </c>
      <c r="F842">
        <v>0</v>
      </c>
      <c r="G842">
        <v>1129</v>
      </c>
      <c r="H842" s="1" t="s">
        <v>4074</v>
      </c>
      <c r="I842">
        <v>0.2</v>
      </c>
      <c r="J842">
        <v>10.86</v>
      </c>
      <c r="K842">
        <v>49</v>
      </c>
      <c r="L842">
        <v>420.4</v>
      </c>
      <c r="M842">
        <v>4</v>
      </c>
      <c r="N842">
        <v>2</v>
      </c>
      <c r="O842">
        <v>0</v>
      </c>
      <c r="P842">
        <v>15.78</v>
      </c>
      <c r="Q842">
        <v>0</v>
      </c>
      <c r="R842" s="1" t="s">
        <v>5258</v>
      </c>
      <c r="S842" s="1" t="s">
        <v>8156</v>
      </c>
      <c r="T842">
        <v>0.93</v>
      </c>
      <c r="U842" s="1"/>
      <c r="V842">
        <v>2956.3235380000001</v>
      </c>
      <c r="W842">
        <v>161162.57613199999</v>
      </c>
      <c r="X842">
        <v>17.288701</v>
      </c>
      <c r="Y842">
        <v>3.1515849999999999</v>
      </c>
      <c r="Z842">
        <v>68.319301999999993</v>
      </c>
      <c r="AA842">
        <v>69.276793999999995</v>
      </c>
      <c r="AB842">
        <v>0</v>
      </c>
    </row>
    <row r="843" spans="1:28" x14ac:dyDescent="0.25">
      <c r="A843" s="1" t="s">
        <v>1104</v>
      </c>
      <c r="B843">
        <v>733</v>
      </c>
      <c r="C843" s="1" t="s">
        <v>4004</v>
      </c>
      <c r="D843">
        <v>5.0999999999999996</v>
      </c>
      <c r="E843">
        <v>0</v>
      </c>
      <c r="F843">
        <v>1.19</v>
      </c>
      <c r="G843">
        <v>1135</v>
      </c>
      <c r="H843" s="1" t="s">
        <v>4090</v>
      </c>
      <c r="I843">
        <v>24.41</v>
      </c>
      <c r="J843">
        <v>4.18</v>
      </c>
      <c r="K843">
        <v>402</v>
      </c>
      <c r="L843">
        <v>1286.42</v>
      </c>
      <c r="M843">
        <v>80</v>
      </c>
      <c r="N843">
        <v>3</v>
      </c>
      <c r="O843">
        <v>0</v>
      </c>
      <c r="P843">
        <v>155.16999999999999</v>
      </c>
      <c r="Q843">
        <v>0</v>
      </c>
      <c r="R843" s="1" t="s">
        <v>5259</v>
      </c>
      <c r="S843" s="1" t="s">
        <v>8156</v>
      </c>
      <c r="T843">
        <v>0.39</v>
      </c>
      <c r="U843" s="1"/>
      <c r="V843">
        <v>28004.624389000001</v>
      </c>
      <c r="W843">
        <v>690920.50961099996</v>
      </c>
      <c r="X843">
        <v>143.50772699999999</v>
      </c>
      <c r="Y843">
        <v>14.005630999999999</v>
      </c>
      <c r="Z843">
        <v>299.05208199999998</v>
      </c>
      <c r="AA843">
        <v>297.008781</v>
      </c>
      <c r="AB843">
        <v>0</v>
      </c>
    </row>
    <row r="844" spans="1:28" x14ac:dyDescent="0.25">
      <c r="A844" s="1" t="s">
        <v>1105</v>
      </c>
      <c r="B844">
        <v>797</v>
      </c>
      <c r="C844" s="1" t="s">
        <v>4026</v>
      </c>
      <c r="D844">
        <v>0.2</v>
      </c>
      <c r="E844">
        <v>0</v>
      </c>
      <c r="F844">
        <v>0.85</v>
      </c>
      <c r="G844">
        <v>1136</v>
      </c>
      <c r="H844" s="1" t="s">
        <v>4090</v>
      </c>
      <c r="I844">
        <v>24.41</v>
      </c>
      <c r="J844">
        <v>7.84</v>
      </c>
      <c r="K844">
        <v>339</v>
      </c>
      <c r="L844">
        <v>1018.7</v>
      </c>
      <c r="M844">
        <v>216</v>
      </c>
      <c r="N844">
        <v>6</v>
      </c>
      <c r="O844">
        <v>0</v>
      </c>
      <c r="P844">
        <v>264.33999999999997</v>
      </c>
      <c r="Q844">
        <v>0</v>
      </c>
      <c r="R844" s="1" t="s">
        <v>5260</v>
      </c>
      <c r="S844" s="1" t="s">
        <v>8156</v>
      </c>
      <c r="T844">
        <v>1</v>
      </c>
      <c r="U844" s="1"/>
      <c r="V844">
        <v>38459.876790000002</v>
      </c>
      <c r="W844">
        <v>897438.76759199996</v>
      </c>
      <c r="X844">
        <v>196.33362600000001</v>
      </c>
      <c r="Y844">
        <v>20.456751000000001</v>
      </c>
      <c r="Z844">
        <v>398.72758499999998</v>
      </c>
      <c r="AA844">
        <v>385.78439200000003</v>
      </c>
      <c r="AB844">
        <v>0</v>
      </c>
    </row>
    <row r="845" spans="1:28" x14ac:dyDescent="0.25">
      <c r="A845" s="1" t="s">
        <v>1106</v>
      </c>
      <c r="B845">
        <v>789</v>
      </c>
      <c r="C845" s="1" t="s">
        <v>4040</v>
      </c>
      <c r="D845">
        <v>5.0999999999999996</v>
      </c>
      <c r="E845">
        <v>0</v>
      </c>
      <c r="F845">
        <v>0.43</v>
      </c>
      <c r="G845">
        <v>1137</v>
      </c>
      <c r="H845" s="1" t="s">
        <v>4096</v>
      </c>
      <c r="I845">
        <v>121.36</v>
      </c>
      <c r="J845">
        <v>12.04</v>
      </c>
      <c r="K845">
        <v>348</v>
      </c>
      <c r="L845">
        <v>1561.25</v>
      </c>
      <c r="M845">
        <v>189</v>
      </c>
      <c r="N845">
        <v>6</v>
      </c>
      <c r="O845">
        <v>0</v>
      </c>
      <c r="P845">
        <v>236.18</v>
      </c>
      <c r="Q845">
        <v>0</v>
      </c>
      <c r="R845" s="1" t="s">
        <v>5261</v>
      </c>
      <c r="S845" s="1" t="s">
        <v>8156</v>
      </c>
      <c r="T845">
        <v>1.02</v>
      </c>
      <c r="U845" s="1"/>
      <c r="V845">
        <v>37141.918876000003</v>
      </c>
      <c r="W845">
        <v>1025837.999085</v>
      </c>
      <c r="X845">
        <v>193.448105</v>
      </c>
      <c r="Y845">
        <v>22.771588000000001</v>
      </c>
      <c r="Z845">
        <v>451.58324599999997</v>
      </c>
      <c r="AA845">
        <v>440.97483199999999</v>
      </c>
      <c r="AB845">
        <v>0</v>
      </c>
    </row>
    <row r="846" spans="1:28" x14ac:dyDescent="0.25">
      <c r="A846" s="1" t="s">
        <v>1108</v>
      </c>
      <c r="B846">
        <v>787</v>
      </c>
      <c r="C846" s="1" t="s">
        <v>4004</v>
      </c>
      <c r="D846">
        <v>5.0999999999999996</v>
      </c>
      <c r="E846">
        <v>0</v>
      </c>
      <c r="F846">
        <v>0.16</v>
      </c>
      <c r="G846">
        <v>1139</v>
      </c>
      <c r="H846" s="1" t="s">
        <v>4108</v>
      </c>
      <c r="I846">
        <v>122.01</v>
      </c>
      <c r="J846">
        <v>13.68</v>
      </c>
      <c r="K846">
        <v>352</v>
      </c>
      <c r="L846">
        <v>1425.91</v>
      </c>
      <c r="M846">
        <v>108</v>
      </c>
      <c r="N846">
        <v>7</v>
      </c>
      <c r="O846">
        <v>0</v>
      </c>
      <c r="P846">
        <v>257.08</v>
      </c>
      <c r="Q846">
        <v>0</v>
      </c>
      <c r="R846" s="1" t="s">
        <v>5263</v>
      </c>
      <c r="S846" s="1" t="s">
        <v>8156</v>
      </c>
      <c r="T846">
        <v>1.1000000000000001</v>
      </c>
      <c r="U846" s="1"/>
      <c r="V846">
        <v>29550.905482999999</v>
      </c>
      <c r="W846">
        <v>876075.664001</v>
      </c>
      <c r="X846">
        <v>155.24715399999999</v>
      </c>
      <c r="Y846">
        <v>18.750357000000001</v>
      </c>
      <c r="Z846">
        <v>382.94123500000001</v>
      </c>
      <c r="AA846">
        <v>376.59583600000002</v>
      </c>
      <c r="AB846">
        <v>0</v>
      </c>
    </row>
    <row r="847" spans="1:28" x14ac:dyDescent="0.25">
      <c r="A847" s="1" t="s">
        <v>1109</v>
      </c>
      <c r="B847">
        <v>592</v>
      </c>
      <c r="C847" s="1" t="s">
        <v>4061</v>
      </c>
      <c r="D847">
        <v>5.0999999999999996</v>
      </c>
      <c r="E847">
        <v>0</v>
      </c>
      <c r="F847">
        <v>0.56999999999999995</v>
      </c>
      <c r="G847">
        <v>1140</v>
      </c>
      <c r="H847" s="1" t="s">
        <v>4145</v>
      </c>
      <c r="I847">
        <v>168.74</v>
      </c>
      <c r="J847">
        <v>11.4</v>
      </c>
      <c r="K847">
        <v>548</v>
      </c>
      <c r="L847">
        <v>2615.73</v>
      </c>
      <c r="M847">
        <v>229</v>
      </c>
      <c r="N847">
        <v>11</v>
      </c>
      <c r="O847">
        <v>0</v>
      </c>
      <c r="P847">
        <v>336.42</v>
      </c>
      <c r="Q847">
        <v>0</v>
      </c>
      <c r="R847" s="1" t="s">
        <v>5264</v>
      </c>
      <c r="S847" s="1" t="s">
        <v>8156</v>
      </c>
      <c r="T847">
        <v>0.9</v>
      </c>
      <c r="U847" s="1"/>
      <c r="V847">
        <v>45594.649731999998</v>
      </c>
      <c r="W847">
        <v>1338313.5085740001</v>
      </c>
      <c r="X847">
        <v>239.122311</v>
      </c>
      <c r="Y847">
        <v>28.080794000000001</v>
      </c>
      <c r="Z847">
        <v>579.54299700000001</v>
      </c>
      <c r="AA847">
        <v>575.29796999999996</v>
      </c>
      <c r="AB847">
        <v>0</v>
      </c>
    </row>
    <row r="848" spans="1:28" x14ac:dyDescent="0.25">
      <c r="A848" s="1" t="s">
        <v>1110</v>
      </c>
      <c r="B848">
        <v>1063</v>
      </c>
      <c r="C848" s="1" t="s">
        <v>4004</v>
      </c>
      <c r="D848">
        <v>5.0999999999999996</v>
      </c>
      <c r="E848">
        <v>0</v>
      </c>
      <c r="F848">
        <v>0.4</v>
      </c>
      <c r="G848">
        <v>1140</v>
      </c>
      <c r="H848" s="1" t="s">
        <v>4079</v>
      </c>
      <c r="I848">
        <v>1.4</v>
      </c>
      <c r="J848">
        <v>9.16</v>
      </c>
      <c r="K848">
        <v>77</v>
      </c>
      <c r="L848">
        <v>609.39</v>
      </c>
      <c r="M848">
        <v>14</v>
      </c>
      <c r="N848">
        <v>1</v>
      </c>
      <c r="O848">
        <v>0</v>
      </c>
      <c r="P848">
        <v>24.59</v>
      </c>
      <c r="Q848">
        <v>0</v>
      </c>
      <c r="R848" s="1" t="s">
        <v>5265</v>
      </c>
      <c r="S848" s="1" t="s">
        <v>8156</v>
      </c>
      <c r="T848">
        <v>0.79</v>
      </c>
      <c r="U848" s="1"/>
      <c r="V848">
        <v>4406.8096800000003</v>
      </c>
      <c r="W848">
        <v>200985.62520899999</v>
      </c>
      <c r="X848">
        <v>24.828676000000002</v>
      </c>
      <c r="Y848">
        <v>3.988972</v>
      </c>
      <c r="Z848">
        <v>85.564311000000004</v>
      </c>
      <c r="AA848">
        <v>86.395521000000002</v>
      </c>
      <c r="AB848">
        <v>0</v>
      </c>
    </row>
    <row r="849" spans="1:28" x14ac:dyDescent="0.25">
      <c r="A849" s="1" t="s">
        <v>1111</v>
      </c>
      <c r="B849">
        <v>746</v>
      </c>
      <c r="C849" s="1" t="s">
        <v>4004</v>
      </c>
      <c r="D849">
        <v>5.0999999999999996</v>
      </c>
      <c r="E849">
        <v>0</v>
      </c>
      <c r="F849">
        <v>0.06</v>
      </c>
      <c r="G849">
        <v>1141</v>
      </c>
      <c r="H849" s="1" t="s">
        <v>4122</v>
      </c>
      <c r="I849">
        <v>159.35</v>
      </c>
      <c r="J849">
        <v>10.5</v>
      </c>
      <c r="K849">
        <v>395</v>
      </c>
      <c r="L849">
        <v>2021.57</v>
      </c>
      <c r="M849">
        <v>89</v>
      </c>
      <c r="N849">
        <v>9</v>
      </c>
      <c r="O849">
        <v>0</v>
      </c>
      <c r="P849">
        <v>221.32</v>
      </c>
      <c r="Q849">
        <v>0</v>
      </c>
      <c r="R849" s="1" t="s">
        <v>5266</v>
      </c>
      <c r="S849" s="1" t="s">
        <v>8156</v>
      </c>
      <c r="T849">
        <v>0.85</v>
      </c>
      <c r="U849" s="1"/>
      <c r="V849">
        <v>26449.100868000001</v>
      </c>
      <c r="W849">
        <v>941822.25185899995</v>
      </c>
      <c r="X849">
        <v>142.64385300000001</v>
      </c>
      <c r="Y849">
        <v>19.169554000000002</v>
      </c>
      <c r="Z849">
        <v>405.55196000000001</v>
      </c>
      <c r="AA849">
        <v>404.85504100000003</v>
      </c>
      <c r="AB849">
        <v>0</v>
      </c>
    </row>
    <row r="850" spans="1:28" x14ac:dyDescent="0.25">
      <c r="A850" s="1" t="s">
        <v>1112</v>
      </c>
      <c r="B850">
        <v>1077</v>
      </c>
      <c r="C850" s="1" t="s">
        <v>4004</v>
      </c>
      <c r="D850">
        <v>5.0999999999999996</v>
      </c>
      <c r="E850">
        <v>0</v>
      </c>
      <c r="F850">
        <v>0.6</v>
      </c>
      <c r="G850">
        <v>1141</v>
      </c>
      <c r="H850" s="1" t="s">
        <v>4079</v>
      </c>
      <c r="I850">
        <v>1.4</v>
      </c>
      <c r="J850">
        <v>11.61</v>
      </c>
      <c r="K850">
        <v>64</v>
      </c>
      <c r="L850">
        <v>609.39</v>
      </c>
      <c r="M850">
        <v>4</v>
      </c>
      <c r="N850">
        <v>1</v>
      </c>
      <c r="O850">
        <v>0</v>
      </c>
      <c r="P850">
        <v>16.899999999999999</v>
      </c>
      <c r="Q850">
        <v>0</v>
      </c>
      <c r="R850" s="1" t="s">
        <v>5267</v>
      </c>
      <c r="S850" s="1" t="s">
        <v>8156</v>
      </c>
      <c r="T850">
        <v>0.88</v>
      </c>
      <c r="U850" s="1"/>
      <c r="V850">
        <v>3687.5511350000002</v>
      </c>
      <c r="W850">
        <v>195570.10997600001</v>
      </c>
      <c r="X850">
        <v>21.443795999999999</v>
      </c>
      <c r="Y850">
        <v>3.882771</v>
      </c>
      <c r="Z850">
        <v>83.269553999999999</v>
      </c>
      <c r="AA850">
        <v>84.067096000000006</v>
      </c>
      <c r="AB850">
        <v>0</v>
      </c>
    </row>
    <row r="851" spans="1:28" x14ac:dyDescent="0.25">
      <c r="A851" s="1" t="s">
        <v>1116</v>
      </c>
      <c r="B851">
        <v>1032</v>
      </c>
      <c r="C851" s="1" t="s">
        <v>4020</v>
      </c>
      <c r="D851">
        <v>5.0999999999999996</v>
      </c>
      <c r="E851">
        <v>0</v>
      </c>
      <c r="F851">
        <v>0.56000000000000005</v>
      </c>
      <c r="G851">
        <v>1149</v>
      </c>
      <c r="H851" s="1" t="s">
        <v>4117</v>
      </c>
      <c r="I851">
        <v>120.04</v>
      </c>
      <c r="J851">
        <v>9.64</v>
      </c>
      <c r="K851">
        <v>117</v>
      </c>
      <c r="L851">
        <v>743.49</v>
      </c>
      <c r="M851">
        <v>10</v>
      </c>
      <c r="N851">
        <v>2</v>
      </c>
      <c r="O851">
        <v>0</v>
      </c>
      <c r="P851">
        <v>39.729999999999997</v>
      </c>
      <c r="Q851">
        <v>0</v>
      </c>
      <c r="R851" s="1" t="s">
        <v>5271</v>
      </c>
      <c r="S851" s="1" t="s">
        <v>8156</v>
      </c>
      <c r="T851">
        <v>0.7</v>
      </c>
      <c r="U851" s="1"/>
      <c r="V851">
        <v>6008.5157950000003</v>
      </c>
      <c r="W851">
        <v>261530.73654799999</v>
      </c>
      <c r="X851">
        <v>33.449492999999997</v>
      </c>
      <c r="Y851">
        <v>4.7451220000000003</v>
      </c>
      <c r="Z851">
        <v>109.30859</v>
      </c>
      <c r="AA851">
        <v>112.422222</v>
      </c>
      <c r="AB851">
        <v>0</v>
      </c>
    </row>
    <row r="852" spans="1:28" x14ac:dyDescent="0.25">
      <c r="A852" s="1" t="s">
        <v>1117</v>
      </c>
      <c r="B852">
        <v>941</v>
      </c>
      <c r="C852" s="1" t="s">
        <v>4001</v>
      </c>
      <c r="D852">
        <v>0.2</v>
      </c>
      <c r="E852">
        <v>0</v>
      </c>
      <c r="F852">
        <v>0.1</v>
      </c>
      <c r="G852">
        <v>1151</v>
      </c>
      <c r="H852" s="1" t="s">
        <v>4090</v>
      </c>
      <c r="I852">
        <v>24.41</v>
      </c>
      <c r="J852">
        <v>10.050000000000001</v>
      </c>
      <c r="K852">
        <v>210</v>
      </c>
      <c r="L852">
        <v>1066.78</v>
      </c>
      <c r="M852">
        <v>73</v>
      </c>
      <c r="N852">
        <v>3</v>
      </c>
      <c r="O852">
        <v>0</v>
      </c>
      <c r="P852">
        <v>121.08</v>
      </c>
      <c r="Q852">
        <v>0</v>
      </c>
      <c r="R852" s="1" t="s">
        <v>5272</v>
      </c>
      <c r="S852" s="1" t="s">
        <v>8156</v>
      </c>
      <c r="T852">
        <v>0.86</v>
      </c>
      <c r="U852" s="1"/>
      <c r="V852">
        <v>17728.763274000001</v>
      </c>
      <c r="W852">
        <v>554110.37820899999</v>
      </c>
      <c r="X852">
        <v>93.842365999999998</v>
      </c>
      <c r="Y852">
        <v>11.840643</v>
      </c>
      <c r="Z852">
        <v>241.80615599999999</v>
      </c>
      <c r="AA852">
        <v>238.19288599999999</v>
      </c>
      <c r="AB852">
        <v>0</v>
      </c>
    </row>
    <row r="853" spans="1:28" x14ac:dyDescent="0.25">
      <c r="A853" s="1" t="s">
        <v>1119</v>
      </c>
      <c r="B853">
        <v>996</v>
      </c>
      <c r="C853" s="1" t="s">
        <v>4016</v>
      </c>
      <c r="D853">
        <v>5.0999999999999996</v>
      </c>
      <c r="E853">
        <v>0</v>
      </c>
      <c r="F853">
        <v>0.81</v>
      </c>
      <c r="G853">
        <v>1151</v>
      </c>
      <c r="H853" s="1" t="s">
        <v>4089</v>
      </c>
      <c r="I853">
        <v>182.21</v>
      </c>
      <c r="J853">
        <v>12.74</v>
      </c>
      <c r="K853">
        <v>155</v>
      </c>
      <c r="L853">
        <v>905.52</v>
      </c>
      <c r="M853">
        <v>47</v>
      </c>
      <c r="N853">
        <v>1</v>
      </c>
      <c r="O853">
        <v>0</v>
      </c>
      <c r="P853">
        <v>87.88</v>
      </c>
      <c r="Q853">
        <v>0</v>
      </c>
      <c r="R853" s="1" t="s">
        <v>5274</v>
      </c>
      <c r="S853" s="1" t="s">
        <v>8156</v>
      </c>
      <c r="T853">
        <v>0.98</v>
      </c>
      <c r="U853" s="1"/>
      <c r="V853">
        <v>12584.369025</v>
      </c>
      <c r="W853">
        <v>422669.19544400001</v>
      </c>
      <c r="X853">
        <v>67.281282000000004</v>
      </c>
      <c r="Y853">
        <v>8.7240389999999994</v>
      </c>
      <c r="Z853">
        <v>182.094908</v>
      </c>
      <c r="AA853">
        <v>181.690572</v>
      </c>
      <c r="AB853">
        <v>0</v>
      </c>
    </row>
    <row r="854" spans="1:28" x14ac:dyDescent="0.25">
      <c r="A854" s="1" t="s">
        <v>1120</v>
      </c>
      <c r="B854">
        <v>904</v>
      </c>
      <c r="C854" s="1" t="s">
        <v>4004</v>
      </c>
      <c r="D854">
        <v>5.0999999999999996</v>
      </c>
      <c r="E854">
        <v>0</v>
      </c>
      <c r="F854">
        <v>0.44</v>
      </c>
      <c r="G854">
        <v>1152</v>
      </c>
      <c r="H854" s="1" t="s">
        <v>4096</v>
      </c>
      <c r="I854">
        <v>121.36</v>
      </c>
      <c r="J854">
        <v>9.2200000000000006</v>
      </c>
      <c r="K854">
        <v>248</v>
      </c>
      <c r="L854">
        <v>1417.41</v>
      </c>
      <c r="M854">
        <v>65</v>
      </c>
      <c r="N854">
        <v>3</v>
      </c>
      <c r="O854">
        <v>0</v>
      </c>
      <c r="P854">
        <v>116.76</v>
      </c>
      <c r="Q854">
        <v>0</v>
      </c>
      <c r="R854" s="1" t="s">
        <v>5275</v>
      </c>
      <c r="S854" s="1" t="s">
        <v>8156</v>
      </c>
      <c r="T854">
        <v>0.79</v>
      </c>
      <c r="U854" s="1"/>
      <c r="V854">
        <v>16196.322047</v>
      </c>
      <c r="W854">
        <v>547211.06447300001</v>
      </c>
      <c r="X854">
        <v>86.582441000000003</v>
      </c>
      <c r="Y854">
        <v>10.875493000000001</v>
      </c>
      <c r="Z854">
        <v>233.57959500000001</v>
      </c>
      <c r="AA854">
        <v>235.22722899999999</v>
      </c>
      <c r="AB854">
        <v>0</v>
      </c>
    </row>
    <row r="855" spans="1:28" x14ac:dyDescent="0.25">
      <c r="A855" s="1" t="s">
        <v>1121</v>
      </c>
      <c r="B855">
        <v>767</v>
      </c>
      <c r="C855" s="1" t="s">
        <v>4039</v>
      </c>
      <c r="D855">
        <v>5.0999999999999996</v>
      </c>
      <c r="E855">
        <v>0</v>
      </c>
      <c r="F855">
        <v>0.33</v>
      </c>
      <c r="G855">
        <v>1153</v>
      </c>
      <c r="H855" s="1" t="s">
        <v>4095</v>
      </c>
      <c r="I855">
        <v>63.59</v>
      </c>
      <c r="J855">
        <v>11.41</v>
      </c>
      <c r="K855">
        <v>386</v>
      </c>
      <c r="L855">
        <v>1614.28</v>
      </c>
      <c r="M855">
        <v>179</v>
      </c>
      <c r="N855">
        <v>7</v>
      </c>
      <c r="O855">
        <v>0</v>
      </c>
      <c r="P855">
        <v>245.55</v>
      </c>
      <c r="Q855">
        <v>0</v>
      </c>
      <c r="R855" s="1" t="s">
        <v>5276</v>
      </c>
      <c r="S855" s="1" t="s">
        <v>8156</v>
      </c>
      <c r="T855">
        <v>0.84</v>
      </c>
      <c r="U855" s="1"/>
      <c r="V855">
        <v>33697.426668</v>
      </c>
      <c r="W855">
        <v>912818.62485499994</v>
      </c>
      <c r="X855">
        <v>174.940631</v>
      </c>
      <c r="Y855">
        <v>19.66309</v>
      </c>
      <c r="Z855">
        <v>399.20700799999997</v>
      </c>
      <c r="AA855">
        <v>392.39277299999998</v>
      </c>
      <c r="AB855">
        <v>0</v>
      </c>
    </row>
    <row r="856" spans="1:28" x14ac:dyDescent="0.25">
      <c r="A856" s="1" t="s">
        <v>1122</v>
      </c>
      <c r="B856">
        <v>908</v>
      </c>
      <c r="C856" s="1" t="s">
        <v>4031</v>
      </c>
      <c r="D856">
        <v>5.0999999999999996</v>
      </c>
      <c r="E856">
        <v>0</v>
      </c>
      <c r="F856">
        <v>0.11</v>
      </c>
      <c r="G856">
        <v>1155</v>
      </c>
      <c r="H856" s="1" t="s">
        <v>4140</v>
      </c>
      <c r="I856">
        <v>93.18</v>
      </c>
      <c r="J856">
        <v>10.26</v>
      </c>
      <c r="K856">
        <v>247</v>
      </c>
      <c r="L856">
        <v>1375.09</v>
      </c>
      <c r="M856">
        <v>49</v>
      </c>
      <c r="N856">
        <v>4</v>
      </c>
      <c r="O856">
        <v>0</v>
      </c>
      <c r="P856">
        <v>124.87</v>
      </c>
      <c r="Q856">
        <v>0</v>
      </c>
      <c r="R856" s="1" t="s">
        <v>5277</v>
      </c>
      <c r="S856" s="1" t="s">
        <v>8156</v>
      </c>
      <c r="T856">
        <v>0.81</v>
      </c>
      <c r="U856" s="1"/>
      <c r="V856">
        <v>15305.342478</v>
      </c>
      <c r="W856">
        <v>567929.20778299996</v>
      </c>
      <c r="X856">
        <v>83.012747000000005</v>
      </c>
      <c r="Y856">
        <v>11.108449</v>
      </c>
      <c r="Z856">
        <v>241.92951099999999</v>
      </c>
      <c r="AA856">
        <v>244.13216399999999</v>
      </c>
      <c r="AB856">
        <v>0</v>
      </c>
    </row>
    <row r="857" spans="1:28" x14ac:dyDescent="0.25">
      <c r="A857" s="1" t="s">
        <v>1124</v>
      </c>
      <c r="B857">
        <v>828</v>
      </c>
      <c r="C857" s="1" t="s">
        <v>4050</v>
      </c>
      <c r="D857">
        <v>5.0999999999999996</v>
      </c>
      <c r="E857">
        <v>0</v>
      </c>
      <c r="F857">
        <v>0</v>
      </c>
      <c r="G857">
        <v>1158</v>
      </c>
      <c r="H857" s="1" t="s">
        <v>4095</v>
      </c>
      <c r="I857">
        <v>63.59</v>
      </c>
      <c r="J857">
        <v>10.96</v>
      </c>
      <c r="K857">
        <v>330</v>
      </c>
      <c r="L857">
        <v>1628.87</v>
      </c>
      <c r="M857">
        <v>110</v>
      </c>
      <c r="N857">
        <v>8</v>
      </c>
      <c r="O857">
        <v>0</v>
      </c>
      <c r="P857">
        <v>185.77</v>
      </c>
      <c r="Q857">
        <v>0</v>
      </c>
      <c r="R857" s="1" t="s">
        <v>5279</v>
      </c>
      <c r="S857" s="1" t="s">
        <v>8156</v>
      </c>
      <c r="T857">
        <v>0.84</v>
      </c>
      <c r="U857" s="1"/>
      <c r="V857">
        <v>25445.850910000001</v>
      </c>
      <c r="W857">
        <v>802625.69956800004</v>
      </c>
      <c r="X857">
        <v>134.74786599999999</v>
      </c>
      <c r="Y857">
        <v>16.550198999999999</v>
      </c>
      <c r="Z857">
        <v>346.851181</v>
      </c>
      <c r="AA857">
        <v>345.02169400000002</v>
      </c>
      <c r="AB857">
        <v>0</v>
      </c>
    </row>
    <row r="858" spans="1:28" x14ac:dyDescent="0.25">
      <c r="A858" s="1" t="s">
        <v>1125</v>
      </c>
      <c r="B858">
        <v>986</v>
      </c>
      <c r="C858" s="1" t="s">
        <v>4004</v>
      </c>
      <c r="D858">
        <v>5.0999999999999996</v>
      </c>
      <c r="E858">
        <v>0</v>
      </c>
      <c r="F858">
        <v>0.3</v>
      </c>
      <c r="G858">
        <v>1159</v>
      </c>
      <c r="H858" s="1" t="s">
        <v>4096</v>
      </c>
      <c r="I858">
        <v>121.36</v>
      </c>
      <c r="J858">
        <v>11.71</v>
      </c>
      <c r="K858">
        <v>173</v>
      </c>
      <c r="L858">
        <v>1417.41</v>
      </c>
      <c r="M858">
        <v>9</v>
      </c>
      <c r="N858">
        <v>2</v>
      </c>
      <c r="O858">
        <v>0</v>
      </c>
      <c r="P858">
        <v>52.41</v>
      </c>
      <c r="Q858">
        <v>0</v>
      </c>
      <c r="R858" s="1" t="s">
        <v>5280</v>
      </c>
      <c r="S858" s="1" t="s">
        <v>8156</v>
      </c>
      <c r="T858">
        <v>0.86</v>
      </c>
      <c r="U858" s="1"/>
      <c r="V858">
        <v>9436.5892690000001</v>
      </c>
      <c r="W858">
        <v>483166.63997999998</v>
      </c>
      <c r="X858">
        <v>54.400193999999999</v>
      </c>
      <c r="Y858">
        <v>9.3476219999999994</v>
      </c>
      <c r="Z858">
        <v>204.562814</v>
      </c>
      <c r="AA858">
        <v>207.69296299999999</v>
      </c>
      <c r="AB858">
        <v>0</v>
      </c>
    </row>
    <row r="859" spans="1:28" x14ac:dyDescent="0.25">
      <c r="A859" s="1" t="s">
        <v>1126</v>
      </c>
      <c r="B859">
        <v>1009</v>
      </c>
      <c r="C859" s="1" t="s">
        <v>4017</v>
      </c>
      <c r="D859">
        <v>5.0999999999999996</v>
      </c>
      <c r="E859">
        <v>0</v>
      </c>
      <c r="F859">
        <v>0.56000000000000005</v>
      </c>
      <c r="G859">
        <v>1159</v>
      </c>
      <c r="H859" s="1" t="s">
        <v>4140</v>
      </c>
      <c r="I859">
        <v>93.18</v>
      </c>
      <c r="J859">
        <v>17.03</v>
      </c>
      <c r="K859">
        <v>150</v>
      </c>
      <c r="L859">
        <v>1018.45</v>
      </c>
      <c r="M859">
        <v>25</v>
      </c>
      <c r="N859">
        <v>5</v>
      </c>
      <c r="O859">
        <v>0</v>
      </c>
      <c r="P859">
        <v>89.95</v>
      </c>
      <c r="Q859">
        <v>0</v>
      </c>
      <c r="R859" s="1" t="s">
        <v>5281</v>
      </c>
      <c r="S859" s="1" t="s">
        <v>8156</v>
      </c>
      <c r="T859">
        <v>1.23</v>
      </c>
      <c r="U859" s="1"/>
      <c r="V859">
        <v>10667.475551</v>
      </c>
      <c r="W859">
        <v>474186.17620099999</v>
      </c>
      <c r="X859">
        <v>59.878189999999996</v>
      </c>
      <c r="Y859">
        <v>9.8859180000000002</v>
      </c>
      <c r="Z859">
        <v>204.772637</v>
      </c>
      <c r="AA859">
        <v>203.83281400000001</v>
      </c>
      <c r="AB859">
        <v>0</v>
      </c>
    </row>
    <row r="860" spans="1:28" x14ac:dyDescent="0.25">
      <c r="A860" s="1" t="s">
        <v>1128</v>
      </c>
      <c r="B860">
        <v>1091</v>
      </c>
      <c r="C860" s="1" t="s">
        <v>4004</v>
      </c>
      <c r="D860">
        <v>5.0999999999999996</v>
      </c>
      <c r="E860">
        <v>0</v>
      </c>
      <c r="F860">
        <v>0.8</v>
      </c>
      <c r="G860">
        <v>1161</v>
      </c>
      <c r="H860" s="1" t="s">
        <v>4079</v>
      </c>
      <c r="I860">
        <v>1.4</v>
      </c>
      <c r="J860">
        <v>7.59</v>
      </c>
      <c r="K860">
        <v>70</v>
      </c>
      <c r="L860">
        <v>609.39</v>
      </c>
      <c r="M860">
        <v>0</v>
      </c>
      <c r="N860">
        <v>0</v>
      </c>
      <c r="O860">
        <v>0</v>
      </c>
      <c r="P860">
        <v>10.97</v>
      </c>
      <c r="Q860">
        <v>0</v>
      </c>
      <c r="R860" s="1" t="s">
        <v>5283</v>
      </c>
      <c r="S860" s="1" t="s">
        <v>8156</v>
      </c>
      <c r="T860">
        <v>0.69</v>
      </c>
      <c r="U860" s="1"/>
      <c r="V860">
        <v>3394.819403</v>
      </c>
      <c r="W860">
        <v>190427.80162099999</v>
      </c>
      <c r="X860">
        <v>19.946503</v>
      </c>
      <c r="Y860">
        <v>3.540988</v>
      </c>
      <c r="Z860">
        <v>79.647177999999997</v>
      </c>
      <c r="AA860">
        <v>81.856827999999993</v>
      </c>
      <c r="AB860">
        <v>0</v>
      </c>
    </row>
    <row r="861" spans="1:28" x14ac:dyDescent="0.25">
      <c r="A861" s="1" t="s">
        <v>1129</v>
      </c>
      <c r="B861">
        <v>863</v>
      </c>
      <c r="C861" s="1" t="s">
        <v>4019</v>
      </c>
      <c r="D861">
        <v>5.0999999999999996</v>
      </c>
      <c r="E861">
        <v>0</v>
      </c>
      <c r="F861">
        <v>0.5</v>
      </c>
      <c r="G861">
        <v>1162</v>
      </c>
      <c r="H861" s="1" t="s">
        <v>4093</v>
      </c>
      <c r="I861">
        <v>2.0699999999999998</v>
      </c>
      <c r="J861">
        <v>7.92</v>
      </c>
      <c r="K861">
        <v>299</v>
      </c>
      <c r="L861">
        <v>1335.45</v>
      </c>
      <c r="M861">
        <v>89</v>
      </c>
      <c r="N861">
        <v>4</v>
      </c>
      <c r="O861">
        <v>0</v>
      </c>
      <c r="P861">
        <v>134.58000000000001</v>
      </c>
      <c r="Q861">
        <v>0</v>
      </c>
      <c r="R861" s="1" t="s">
        <v>5284</v>
      </c>
      <c r="S861" s="1" t="s">
        <v>8156</v>
      </c>
      <c r="T861">
        <v>0.57999999999999996</v>
      </c>
      <c r="U861" s="1"/>
      <c r="V861">
        <v>22285.138821</v>
      </c>
      <c r="W861">
        <v>650040.228994</v>
      </c>
      <c r="X861">
        <v>116.66121099999999</v>
      </c>
      <c r="Y861">
        <v>13.192629999999999</v>
      </c>
      <c r="Z861">
        <v>280.409221</v>
      </c>
      <c r="AA861">
        <v>279.43201900000003</v>
      </c>
      <c r="AB861">
        <v>0</v>
      </c>
    </row>
    <row r="862" spans="1:28" x14ac:dyDescent="0.25">
      <c r="A862" s="1" t="s">
        <v>1130</v>
      </c>
      <c r="B862">
        <v>956</v>
      </c>
      <c r="C862" s="1" t="s">
        <v>4017</v>
      </c>
      <c r="D862">
        <v>5.0999999999999996</v>
      </c>
      <c r="E862">
        <v>0</v>
      </c>
      <c r="F862">
        <v>0.63</v>
      </c>
      <c r="G862">
        <v>1162</v>
      </c>
      <c r="H862" s="1" t="s">
        <v>4140</v>
      </c>
      <c r="I862">
        <v>93.18</v>
      </c>
      <c r="J862">
        <v>17.39</v>
      </c>
      <c r="K862">
        <v>206</v>
      </c>
      <c r="L862">
        <v>1018.45</v>
      </c>
      <c r="M862">
        <v>78</v>
      </c>
      <c r="N862">
        <v>3</v>
      </c>
      <c r="O862">
        <v>0</v>
      </c>
      <c r="P862">
        <v>153.46</v>
      </c>
      <c r="Q862">
        <v>0</v>
      </c>
      <c r="R862" s="1" t="s">
        <v>5285</v>
      </c>
      <c r="S862" s="1" t="s">
        <v>8156</v>
      </c>
      <c r="T862">
        <v>1.42</v>
      </c>
      <c r="U862" s="1"/>
      <c r="V862">
        <v>20678.389330999998</v>
      </c>
      <c r="W862">
        <v>664490.02734000003</v>
      </c>
      <c r="X862">
        <v>109.978989</v>
      </c>
      <c r="Y862">
        <v>14.58559</v>
      </c>
      <c r="Z862">
        <v>291.45264700000001</v>
      </c>
      <c r="AA862">
        <v>285.64029399999998</v>
      </c>
      <c r="AB862">
        <v>0</v>
      </c>
    </row>
    <row r="863" spans="1:28" x14ac:dyDescent="0.25">
      <c r="A863" s="1" t="s">
        <v>1132</v>
      </c>
      <c r="B863">
        <v>1104</v>
      </c>
      <c r="C863" s="1" t="s">
        <v>4004</v>
      </c>
      <c r="D863">
        <v>5.0999999999999996</v>
      </c>
      <c r="E863">
        <v>0</v>
      </c>
      <c r="F863">
        <v>0</v>
      </c>
      <c r="G863">
        <v>1163</v>
      </c>
      <c r="H863" s="1" t="s">
        <v>4079</v>
      </c>
      <c r="I863">
        <v>1.4</v>
      </c>
      <c r="J863">
        <v>12.01</v>
      </c>
      <c r="K863">
        <v>59</v>
      </c>
      <c r="L863">
        <v>609.39</v>
      </c>
      <c r="M863">
        <v>0</v>
      </c>
      <c r="N863">
        <v>0</v>
      </c>
      <c r="O863">
        <v>0</v>
      </c>
      <c r="P863">
        <v>13.51</v>
      </c>
      <c r="Q863">
        <v>0</v>
      </c>
      <c r="R863" s="1" t="s">
        <v>5287</v>
      </c>
      <c r="S863" s="1" t="s">
        <v>8156</v>
      </c>
      <c r="T863">
        <v>0.94</v>
      </c>
      <c r="U863" s="1"/>
      <c r="V863">
        <v>3451.7858310000001</v>
      </c>
      <c r="W863">
        <v>210705.72908700001</v>
      </c>
      <c r="X863">
        <v>20.752382000000001</v>
      </c>
      <c r="Y863">
        <v>4.1986020000000002</v>
      </c>
      <c r="Z863">
        <v>89.603232000000006</v>
      </c>
      <c r="AA863">
        <v>90.572794000000002</v>
      </c>
      <c r="AB863">
        <v>0</v>
      </c>
    </row>
    <row r="864" spans="1:28" x14ac:dyDescent="0.25">
      <c r="A864" s="1" t="s">
        <v>1133</v>
      </c>
      <c r="B864">
        <v>891</v>
      </c>
      <c r="C864" s="1" t="s">
        <v>4032</v>
      </c>
      <c r="D864">
        <v>5.0999999999999996</v>
      </c>
      <c r="E864">
        <v>0</v>
      </c>
      <c r="F864">
        <v>0.68</v>
      </c>
      <c r="G864">
        <v>1164</v>
      </c>
      <c r="H864" s="1" t="s">
        <v>4093</v>
      </c>
      <c r="I864">
        <v>2.0699999999999998</v>
      </c>
      <c r="J864">
        <v>12.36</v>
      </c>
      <c r="K864">
        <v>273</v>
      </c>
      <c r="L864">
        <v>1444.44</v>
      </c>
      <c r="M864">
        <v>112</v>
      </c>
      <c r="N864">
        <v>4</v>
      </c>
      <c r="O864">
        <v>0</v>
      </c>
      <c r="P864">
        <v>172.28</v>
      </c>
      <c r="Q864">
        <v>0</v>
      </c>
      <c r="R864" s="1" t="s">
        <v>5288</v>
      </c>
      <c r="S864" s="1" t="s">
        <v>8156</v>
      </c>
      <c r="T864">
        <v>1.04</v>
      </c>
      <c r="U864" s="1"/>
      <c r="V864">
        <v>23372.984516</v>
      </c>
      <c r="W864">
        <v>711511.33710100001</v>
      </c>
      <c r="X864">
        <v>123.263667</v>
      </c>
      <c r="Y864">
        <v>15.18158</v>
      </c>
      <c r="Z864">
        <v>309.15714100000002</v>
      </c>
      <c r="AA864">
        <v>305.85479299999997</v>
      </c>
      <c r="AB864">
        <v>0</v>
      </c>
    </row>
    <row r="865" spans="1:28" x14ac:dyDescent="0.25">
      <c r="A865" s="1" t="s">
        <v>1134</v>
      </c>
      <c r="B865">
        <v>714</v>
      </c>
      <c r="C865" s="1" t="s">
        <v>4048</v>
      </c>
      <c r="D865">
        <v>5.0999999999999996</v>
      </c>
      <c r="E865">
        <v>0</v>
      </c>
      <c r="F865">
        <v>0.21</v>
      </c>
      <c r="G865">
        <v>1165</v>
      </c>
      <c r="H865" s="1" t="s">
        <v>4096</v>
      </c>
      <c r="I865">
        <v>121.36</v>
      </c>
      <c r="J865">
        <v>9.6</v>
      </c>
      <c r="K865">
        <v>451</v>
      </c>
      <c r="L865">
        <v>2440.69</v>
      </c>
      <c r="M865">
        <v>114</v>
      </c>
      <c r="N865">
        <v>5</v>
      </c>
      <c r="O865">
        <v>0</v>
      </c>
      <c r="P865">
        <v>219.2</v>
      </c>
      <c r="Q865">
        <v>0</v>
      </c>
      <c r="R865" s="1" t="s">
        <v>5289</v>
      </c>
      <c r="S865" s="1" t="s">
        <v>8156</v>
      </c>
      <c r="T865">
        <v>0.77</v>
      </c>
      <c r="U865" s="1"/>
      <c r="V865">
        <v>30334.996738999998</v>
      </c>
      <c r="W865">
        <v>1005464.159372</v>
      </c>
      <c r="X865">
        <v>161.68068099999999</v>
      </c>
      <c r="Y865">
        <v>19.999015</v>
      </c>
      <c r="Z865">
        <v>430.22152899999998</v>
      </c>
      <c r="AA865">
        <v>432.214856</v>
      </c>
      <c r="AB865">
        <v>0</v>
      </c>
    </row>
    <row r="866" spans="1:28" x14ac:dyDescent="0.25">
      <c r="A866" s="1" t="s">
        <v>1135</v>
      </c>
      <c r="B866">
        <v>740</v>
      </c>
      <c r="C866" s="1" t="s">
        <v>4030</v>
      </c>
      <c r="D866">
        <v>5.0999999999999996</v>
      </c>
      <c r="E866">
        <v>0</v>
      </c>
      <c r="F866">
        <v>0.72</v>
      </c>
      <c r="G866">
        <v>1165</v>
      </c>
      <c r="H866" s="1" t="s">
        <v>4155</v>
      </c>
      <c r="I866">
        <v>81.98</v>
      </c>
      <c r="J866">
        <v>15.84</v>
      </c>
      <c r="K866">
        <v>425</v>
      </c>
      <c r="L866">
        <v>2816.2</v>
      </c>
      <c r="M866">
        <v>130</v>
      </c>
      <c r="N866">
        <v>12</v>
      </c>
      <c r="O866">
        <v>0</v>
      </c>
      <c r="P866">
        <v>262.41000000000003</v>
      </c>
      <c r="Q866">
        <v>0</v>
      </c>
      <c r="R866" s="1" t="s">
        <v>5290</v>
      </c>
      <c r="S866" s="1" t="s">
        <v>8156</v>
      </c>
      <c r="T866">
        <v>1.26</v>
      </c>
      <c r="U866" s="1"/>
      <c r="V866">
        <v>32276.999588999999</v>
      </c>
      <c r="W866">
        <v>1202878.8983799999</v>
      </c>
      <c r="X866">
        <v>175.38888900000001</v>
      </c>
      <c r="Y866">
        <v>25.540966999999998</v>
      </c>
      <c r="Z866">
        <v>517.991488</v>
      </c>
      <c r="AA866">
        <v>517.07152399999995</v>
      </c>
      <c r="AB866">
        <v>0</v>
      </c>
    </row>
    <row r="867" spans="1:28" x14ac:dyDescent="0.25">
      <c r="A867" s="1" t="s">
        <v>1136</v>
      </c>
      <c r="B867">
        <v>896</v>
      </c>
      <c r="C867" s="1" t="s">
        <v>4016</v>
      </c>
      <c r="D867">
        <v>5.0999999999999996</v>
      </c>
      <c r="E867">
        <v>0</v>
      </c>
      <c r="F867">
        <v>0.33</v>
      </c>
      <c r="G867">
        <v>1169</v>
      </c>
      <c r="H867" s="1" t="s">
        <v>4092</v>
      </c>
      <c r="I867">
        <v>182.21</v>
      </c>
      <c r="J867">
        <v>8.9600000000000009</v>
      </c>
      <c r="K867">
        <v>273</v>
      </c>
      <c r="L867">
        <v>905.52</v>
      </c>
      <c r="M867">
        <v>85</v>
      </c>
      <c r="N867">
        <v>2</v>
      </c>
      <c r="O867">
        <v>0</v>
      </c>
      <c r="P867">
        <v>179.23</v>
      </c>
      <c r="Q867">
        <v>0</v>
      </c>
      <c r="R867" s="1" t="s">
        <v>5291</v>
      </c>
      <c r="S867" s="1" t="s">
        <v>8156</v>
      </c>
      <c r="T867">
        <v>0.7</v>
      </c>
      <c r="U867" s="1"/>
      <c r="V867">
        <v>22175.52793</v>
      </c>
      <c r="W867">
        <v>532341.39572100004</v>
      </c>
      <c r="X867">
        <v>113.40610700000001</v>
      </c>
      <c r="Y867">
        <v>11.361777</v>
      </c>
      <c r="Z867">
        <v>232.839404</v>
      </c>
      <c r="AA867">
        <v>228.83950999999999</v>
      </c>
      <c r="AB867">
        <v>0</v>
      </c>
    </row>
    <row r="868" spans="1:28" x14ac:dyDescent="0.25">
      <c r="A868" s="1" t="s">
        <v>1137</v>
      </c>
      <c r="B868">
        <v>920</v>
      </c>
      <c r="C868" s="1" t="s">
        <v>4023</v>
      </c>
      <c r="D868">
        <v>5.0999999999999996</v>
      </c>
      <c r="E868">
        <v>0</v>
      </c>
      <c r="F868">
        <v>0</v>
      </c>
      <c r="G868">
        <v>1170</v>
      </c>
      <c r="H868" s="1" t="s">
        <v>4099</v>
      </c>
      <c r="I868">
        <v>147.79</v>
      </c>
      <c r="J868">
        <v>17.059999999999999</v>
      </c>
      <c r="K868">
        <v>250</v>
      </c>
      <c r="L868">
        <v>1435.85</v>
      </c>
      <c r="M868">
        <v>97</v>
      </c>
      <c r="N868">
        <v>3</v>
      </c>
      <c r="O868">
        <v>0</v>
      </c>
      <c r="P868">
        <v>166.56</v>
      </c>
      <c r="Q868">
        <v>0</v>
      </c>
      <c r="R868" s="1" t="s">
        <v>5292</v>
      </c>
      <c r="S868" s="1" t="s">
        <v>8156</v>
      </c>
      <c r="T868">
        <v>1.26</v>
      </c>
      <c r="U868" s="1"/>
      <c r="V868">
        <v>24024.718439</v>
      </c>
      <c r="W868">
        <v>807816.90032400005</v>
      </c>
      <c r="X868">
        <v>128.62507500000001</v>
      </c>
      <c r="Y868">
        <v>17.599540999999999</v>
      </c>
      <c r="Z868">
        <v>353.65927499999998</v>
      </c>
      <c r="AA868">
        <v>347.25057299999997</v>
      </c>
      <c r="AB868">
        <v>0</v>
      </c>
    </row>
    <row r="869" spans="1:28" x14ac:dyDescent="0.25">
      <c r="A869" s="1" t="s">
        <v>1138</v>
      </c>
      <c r="B869">
        <v>863</v>
      </c>
      <c r="C869" s="1" t="s">
        <v>4018</v>
      </c>
      <c r="D869">
        <v>5.0999999999999996</v>
      </c>
      <c r="E869">
        <v>0</v>
      </c>
      <c r="F869">
        <v>0.5</v>
      </c>
      <c r="G869">
        <v>1174</v>
      </c>
      <c r="H869" s="1" t="s">
        <v>4092</v>
      </c>
      <c r="I869">
        <v>182.21</v>
      </c>
      <c r="J869">
        <v>9.89</v>
      </c>
      <c r="K869">
        <v>311</v>
      </c>
      <c r="L869">
        <v>1351.38</v>
      </c>
      <c r="M869">
        <v>77</v>
      </c>
      <c r="N869">
        <v>4</v>
      </c>
      <c r="O869">
        <v>0</v>
      </c>
      <c r="P869">
        <v>181.99</v>
      </c>
      <c r="Q869">
        <v>0</v>
      </c>
      <c r="R869" s="1" t="s">
        <v>5293</v>
      </c>
      <c r="S869" s="1" t="s">
        <v>8156</v>
      </c>
      <c r="T869">
        <v>0.74</v>
      </c>
      <c r="U869" s="1"/>
      <c r="V869">
        <v>23145.794031000001</v>
      </c>
      <c r="W869">
        <v>652101.82691099995</v>
      </c>
      <c r="X869">
        <v>120.61568800000001</v>
      </c>
      <c r="Y869">
        <v>13.518046999999999</v>
      </c>
      <c r="Z869">
        <v>282.384321</v>
      </c>
      <c r="AA869">
        <v>280.31854600000003</v>
      </c>
      <c r="AB869">
        <v>0</v>
      </c>
    </row>
    <row r="870" spans="1:28" x14ac:dyDescent="0.25">
      <c r="A870" s="1" t="s">
        <v>1140</v>
      </c>
      <c r="B870">
        <v>1015</v>
      </c>
      <c r="C870" s="1" t="s">
        <v>4001</v>
      </c>
      <c r="D870">
        <v>0.2</v>
      </c>
      <c r="E870">
        <v>0</v>
      </c>
      <c r="F870">
        <v>0.3</v>
      </c>
      <c r="G870">
        <v>1175</v>
      </c>
      <c r="H870" s="1" t="s">
        <v>4148</v>
      </c>
      <c r="I870">
        <v>108.49</v>
      </c>
      <c r="J870">
        <v>5.03</v>
      </c>
      <c r="K870">
        <v>160</v>
      </c>
      <c r="L870">
        <v>419.77</v>
      </c>
      <c r="M870">
        <v>74</v>
      </c>
      <c r="N870">
        <v>4</v>
      </c>
      <c r="O870">
        <v>0</v>
      </c>
      <c r="P870">
        <v>97.68</v>
      </c>
      <c r="Q870">
        <v>0</v>
      </c>
      <c r="R870" s="1" t="s">
        <v>5295</v>
      </c>
      <c r="S870" s="1" t="s">
        <v>8156</v>
      </c>
      <c r="T870">
        <v>0.44</v>
      </c>
      <c r="U870" s="1"/>
      <c r="V870">
        <v>15077.674975</v>
      </c>
      <c r="W870">
        <v>343639.49989199999</v>
      </c>
      <c r="X870">
        <v>76.705083000000002</v>
      </c>
      <c r="Y870">
        <v>7.591405</v>
      </c>
      <c r="Z870">
        <v>152.04056399999999</v>
      </c>
      <c r="AA870">
        <v>147.7218</v>
      </c>
      <c r="AB870">
        <v>0</v>
      </c>
    </row>
    <row r="871" spans="1:28" x14ac:dyDescent="0.25">
      <c r="A871" s="1" t="s">
        <v>1143</v>
      </c>
      <c r="B871">
        <v>1035</v>
      </c>
      <c r="C871" s="1" t="s">
        <v>4003</v>
      </c>
      <c r="D871">
        <v>5.0999999999999996</v>
      </c>
      <c r="E871">
        <v>0</v>
      </c>
      <c r="F871">
        <v>0</v>
      </c>
      <c r="G871">
        <v>1176</v>
      </c>
      <c r="H871" s="1" t="s">
        <v>4073</v>
      </c>
      <c r="I871">
        <v>40.79</v>
      </c>
      <c r="J871">
        <v>8.0299999999999994</v>
      </c>
      <c r="K871">
        <v>141</v>
      </c>
      <c r="L871">
        <v>606.14</v>
      </c>
      <c r="M871">
        <v>24</v>
      </c>
      <c r="N871">
        <v>3</v>
      </c>
      <c r="O871">
        <v>0</v>
      </c>
      <c r="P871">
        <v>79.56</v>
      </c>
      <c r="Q871">
        <v>0</v>
      </c>
      <c r="R871" s="1" t="s">
        <v>5298</v>
      </c>
      <c r="S871" s="1" t="s">
        <v>8156</v>
      </c>
      <c r="T871">
        <v>0.66</v>
      </c>
      <c r="U871" s="1"/>
      <c r="V871">
        <v>8580.8763340000005</v>
      </c>
      <c r="W871">
        <v>279713.487043</v>
      </c>
      <c r="X871">
        <v>45.624397999999999</v>
      </c>
      <c r="Y871">
        <v>5.5976160000000004</v>
      </c>
      <c r="Z871">
        <v>120.06190700000001</v>
      </c>
      <c r="AA871">
        <v>120.23937100000001</v>
      </c>
      <c r="AB871">
        <v>0</v>
      </c>
    </row>
    <row r="872" spans="1:28" x14ac:dyDescent="0.25">
      <c r="A872" s="1" t="s">
        <v>1144</v>
      </c>
      <c r="B872">
        <v>1101</v>
      </c>
      <c r="C872" s="1" t="s">
        <v>4004</v>
      </c>
      <c r="D872">
        <v>5.0999999999999996</v>
      </c>
      <c r="E872">
        <v>0</v>
      </c>
      <c r="F872">
        <v>3.29</v>
      </c>
      <c r="G872">
        <v>1177</v>
      </c>
      <c r="H872" s="1" t="s">
        <v>4073</v>
      </c>
      <c r="I872">
        <v>40.79</v>
      </c>
      <c r="J872">
        <v>12.51</v>
      </c>
      <c r="K872">
        <v>76</v>
      </c>
      <c r="L872">
        <v>475.89</v>
      </c>
      <c r="M872">
        <v>7</v>
      </c>
      <c r="N872">
        <v>2</v>
      </c>
      <c r="O872">
        <v>0</v>
      </c>
      <c r="P872">
        <v>50.09</v>
      </c>
      <c r="Q872">
        <v>0</v>
      </c>
      <c r="R872" s="1" t="s">
        <v>5299</v>
      </c>
      <c r="S872" s="1" t="s">
        <v>8156</v>
      </c>
      <c r="T872">
        <v>1.34</v>
      </c>
      <c r="U872" s="1"/>
      <c r="V872">
        <v>5548.5507770000004</v>
      </c>
      <c r="W872">
        <v>248488.28230300001</v>
      </c>
      <c r="X872">
        <v>31.185918000000001</v>
      </c>
      <c r="Y872">
        <v>5.1828409999999998</v>
      </c>
      <c r="Z872">
        <v>108.244249</v>
      </c>
      <c r="AA872">
        <v>106.81459099999999</v>
      </c>
      <c r="AB872">
        <v>0</v>
      </c>
    </row>
    <row r="873" spans="1:28" x14ac:dyDescent="0.25">
      <c r="A873" s="1" t="s">
        <v>1146</v>
      </c>
      <c r="B873">
        <v>767</v>
      </c>
      <c r="C873" s="1" t="s">
        <v>4062</v>
      </c>
      <c r="D873">
        <v>5.0999999999999996</v>
      </c>
      <c r="E873">
        <v>0</v>
      </c>
      <c r="F873">
        <v>0.33</v>
      </c>
      <c r="G873">
        <v>1179</v>
      </c>
      <c r="H873" s="1" t="s">
        <v>4172</v>
      </c>
      <c r="I873">
        <v>116.78</v>
      </c>
      <c r="J873">
        <v>14.59</v>
      </c>
      <c r="K873">
        <v>412</v>
      </c>
      <c r="L873">
        <v>2761.62</v>
      </c>
      <c r="M873">
        <v>169</v>
      </c>
      <c r="N873">
        <v>5</v>
      </c>
      <c r="O873">
        <v>0</v>
      </c>
      <c r="P873">
        <v>240.72</v>
      </c>
      <c r="Q873">
        <v>0</v>
      </c>
      <c r="R873" s="1" t="s">
        <v>5301</v>
      </c>
      <c r="S873" s="1" t="s">
        <v>8156</v>
      </c>
      <c r="T873">
        <v>1.08</v>
      </c>
      <c r="U873" s="1"/>
      <c r="V873">
        <v>39866.127875999999</v>
      </c>
      <c r="W873">
        <v>1336570.571433</v>
      </c>
      <c r="X873">
        <v>213.320109</v>
      </c>
      <c r="Y873">
        <v>28.736229000000002</v>
      </c>
      <c r="Z873">
        <v>578.55057399999998</v>
      </c>
      <c r="AA873">
        <v>574.54331000000002</v>
      </c>
      <c r="AB873">
        <v>0</v>
      </c>
    </row>
    <row r="874" spans="1:28" x14ac:dyDescent="0.25">
      <c r="A874" s="1" t="s">
        <v>1148</v>
      </c>
      <c r="B874">
        <v>874</v>
      </c>
      <c r="C874" s="1" t="s">
        <v>4034</v>
      </c>
      <c r="D874">
        <v>5.0999999999999996</v>
      </c>
      <c r="E874">
        <v>0</v>
      </c>
      <c r="F874">
        <v>0</v>
      </c>
      <c r="G874">
        <v>1180</v>
      </c>
      <c r="H874" s="1" t="s">
        <v>4115</v>
      </c>
      <c r="I874">
        <v>82</v>
      </c>
      <c r="J874">
        <v>6.29</v>
      </c>
      <c r="K874">
        <v>306</v>
      </c>
      <c r="L874">
        <v>1808.36</v>
      </c>
      <c r="M874">
        <v>2</v>
      </c>
      <c r="N874">
        <v>2</v>
      </c>
      <c r="O874">
        <v>0</v>
      </c>
      <c r="P874">
        <v>57.39</v>
      </c>
      <c r="Q874">
        <v>0</v>
      </c>
      <c r="R874" s="1" t="s">
        <v>5303</v>
      </c>
      <c r="S874" s="1" t="s">
        <v>8156</v>
      </c>
      <c r="T874">
        <v>0.51</v>
      </c>
      <c r="U874" s="1"/>
      <c r="V874">
        <v>15141.020084</v>
      </c>
      <c r="W874">
        <v>607786.41372900002</v>
      </c>
      <c r="X874">
        <v>83.021154999999993</v>
      </c>
      <c r="Y874">
        <v>10.911939</v>
      </c>
      <c r="Z874">
        <v>254.434596</v>
      </c>
      <c r="AA874">
        <v>261.26557200000002</v>
      </c>
      <c r="AB874">
        <v>0</v>
      </c>
    </row>
    <row r="875" spans="1:28" x14ac:dyDescent="0.25">
      <c r="A875" s="1" t="s">
        <v>1149</v>
      </c>
      <c r="B875">
        <v>288</v>
      </c>
      <c r="C875" s="1" t="s">
        <v>4031</v>
      </c>
      <c r="D875">
        <v>5.0999999999999996</v>
      </c>
      <c r="E875">
        <v>0</v>
      </c>
      <c r="F875">
        <v>0.5</v>
      </c>
      <c r="G875">
        <v>1181</v>
      </c>
      <c r="H875" s="1" t="s">
        <v>4076</v>
      </c>
      <c r="I875">
        <v>1.4</v>
      </c>
      <c r="J875">
        <v>2.88</v>
      </c>
      <c r="K875">
        <v>893</v>
      </c>
      <c r="L875">
        <v>2407.63</v>
      </c>
      <c r="M875">
        <v>154</v>
      </c>
      <c r="N875">
        <v>5</v>
      </c>
      <c r="O875">
        <v>0</v>
      </c>
      <c r="P875">
        <v>347.33</v>
      </c>
      <c r="Q875">
        <v>0</v>
      </c>
      <c r="R875" s="1" t="s">
        <v>5304</v>
      </c>
      <c r="S875" s="1" t="s">
        <v>8156</v>
      </c>
      <c r="T875">
        <v>0.31</v>
      </c>
      <c r="U875" s="1"/>
      <c r="V875">
        <v>63059.792554</v>
      </c>
      <c r="W875">
        <v>1479699.7614510001</v>
      </c>
      <c r="X875">
        <v>321.38713200000001</v>
      </c>
      <c r="Y875">
        <v>30.507809000000002</v>
      </c>
      <c r="Z875">
        <v>643.91502000000003</v>
      </c>
      <c r="AA875">
        <v>636.08633299999997</v>
      </c>
      <c r="AB875">
        <v>0</v>
      </c>
    </row>
    <row r="876" spans="1:28" x14ac:dyDescent="0.25">
      <c r="A876" s="1" t="s">
        <v>1153</v>
      </c>
      <c r="B876">
        <v>719</v>
      </c>
      <c r="C876" s="1" t="s">
        <v>4031</v>
      </c>
      <c r="D876">
        <v>5.0999999999999996</v>
      </c>
      <c r="E876">
        <v>0</v>
      </c>
      <c r="F876">
        <v>0.25</v>
      </c>
      <c r="G876">
        <v>1183</v>
      </c>
      <c r="H876" s="1" t="s">
        <v>4076</v>
      </c>
      <c r="I876">
        <v>1.4</v>
      </c>
      <c r="J876">
        <v>8.31</v>
      </c>
      <c r="K876">
        <v>464</v>
      </c>
      <c r="L876">
        <v>2407.63</v>
      </c>
      <c r="M876">
        <v>112</v>
      </c>
      <c r="N876">
        <v>6</v>
      </c>
      <c r="O876">
        <v>0</v>
      </c>
      <c r="P876">
        <v>203.65</v>
      </c>
      <c r="Q876">
        <v>0</v>
      </c>
      <c r="R876" s="1" t="s">
        <v>5308</v>
      </c>
      <c r="S876" s="1" t="s">
        <v>8156</v>
      </c>
      <c r="T876">
        <v>0.65</v>
      </c>
      <c r="U876" s="1"/>
      <c r="V876">
        <v>31040.445247</v>
      </c>
      <c r="W876">
        <v>1011625.966859</v>
      </c>
      <c r="X876">
        <v>165.01573500000001</v>
      </c>
      <c r="Y876">
        <v>20.131868000000001</v>
      </c>
      <c r="Z876">
        <v>433.42896500000001</v>
      </c>
      <c r="AA876">
        <v>434.86398300000002</v>
      </c>
      <c r="AB876">
        <v>0</v>
      </c>
    </row>
    <row r="877" spans="1:28" x14ac:dyDescent="0.25">
      <c r="A877" s="1" t="s">
        <v>1157</v>
      </c>
      <c r="B877">
        <v>575</v>
      </c>
      <c r="C877" s="1" t="s">
        <v>4031</v>
      </c>
      <c r="D877">
        <v>5.0999999999999996</v>
      </c>
      <c r="E877">
        <v>0</v>
      </c>
      <c r="F877">
        <v>0</v>
      </c>
      <c r="G877">
        <v>1187</v>
      </c>
      <c r="H877" s="1" t="s">
        <v>4076</v>
      </c>
      <c r="I877">
        <v>1.4</v>
      </c>
      <c r="J877">
        <v>6.21</v>
      </c>
      <c r="K877">
        <v>612</v>
      </c>
      <c r="L877">
        <v>2407.63</v>
      </c>
      <c r="M877">
        <v>137</v>
      </c>
      <c r="N877">
        <v>7</v>
      </c>
      <c r="O877">
        <v>0</v>
      </c>
      <c r="P877">
        <v>293.61</v>
      </c>
      <c r="Q877">
        <v>0</v>
      </c>
      <c r="R877" s="1" t="s">
        <v>5312</v>
      </c>
      <c r="S877" s="1" t="s">
        <v>8156</v>
      </c>
      <c r="T877">
        <v>0.53</v>
      </c>
      <c r="U877" s="1"/>
      <c r="V877">
        <v>41186.282884</v>
      </c>
      <c r="W877">
        <v>1149201.0650909999</v>
      </c>
      <c r="X877">
        <v>214.264995</v>
      </c>
      <c r="Y877">
        <v>23.037438000000002</v>
      </c>
      <c r="Z877">
        <v>494.801512</v>
      </c>
      <c r="AA877">
        <v>494.007565</v>
      </c>
      <c r="AB877">
        <v>0</v>
      </c>
    </row>
    <row r="878" spans="1:28" x14ac:dyDescent="0.25">
      <c r="A878" s="1" t="s">
        <v>1158</v>
      </c>
      <c r="B878">
        <v>1056</v>
      </c>
      <c r="C878" s="1" t="s">
        <v>4001</v>
      </c>
      <c r="D878">
        <v>0.2</v>
      </c>
      <c r="E878">
        <v>0</v>
      </c>
      <c r="F878">
        <v>0.71</v>
      </c>
      <c r="G878">
        <v>1187</v>
      </c>
      <c r="H878" s="1" t="s">
        <v>4148</v>
      </c>
      <c r="I878">
        <v>108.49</v>
      </c>
      <c r="J878">
        <v>7.05</v>
      </c>
      <c r="K878">
        <v>131</v>
      </c>
      <c r="L878">
        <v>419.77</v>
      </c>
      <c r="M878">
        <v>41</v>
      </c>
      <c r="N878">
        <v>3</v>
      </c>
      <c r="O878">
        <v>0</v>
      </c>
      <c r="P878">
        <v>81.31</v>
      </c>
      <c r="Q878">
        <v>0</v>
      </c>
      <c r="R878" s="1" t="s">
        <v>5313</v>
      </c>
      <c r="S878" s="1" t="s">
        <v>8156</v>
      </c>
      <c r="T878">
        <v>0.56999999999999995</v>
      </c>
      <c r="U878" s="1"/>
      <c r="V878">
        <v>9617.4969490000003</v>
      </c>
      <c r="W878">
        <v>248424.24427600001</v>
      </c>
      <c r="X878">
        <v>49.595923999999997</v>
      </c>
      <c r="Y878">
        <v>5.2068459999999996</v>
      </c>
      <c r="Z878">
        <v>108.166505</v>
      </c>
      <c r="AA878">
        <v>106.79053</v>
      </c>
      <c r="AB878">
        <v>0</v>
      </c>
    </row>
    <row r="879" spans="1:28" x14ac:dyDescent="0.25">
      <c r="A879" s="1" t="s">
        <v>1159</v>
      </c>
      <c r="B879">
        <v>1118</v>
      </c>
      <c r="C879" s="1" t="s">
        <v>4004</v>
      </c>
      <c r="D879">
        <v>5.0999999999999996</v>
      </c>
      <c r="E879">
        <v>0</v>
      </c>
      <c r="F879">
        <v>0.2</v>
      </c>
      <c r="G879">
        <v>1188</v>
      </c>
      <c r="H879" s="1" t="s">
        <v>4076</v>
      </c>
      <c r="I879">
        <v>1.4</v>
      </c>
      <c r="J879">
        <v>11.07</v>
      </c>
      <c r="K879">
        <v>70</v>
      </c>
      <c r="L879">
        <v>609.39</v>
      </c>
      <c r="M879">
        <v>6</v>
      </c>
      <c r="N879">
        <v>2</v>
      </c>
      <c r="O879">
        <v>0</v>
      </c>
      <c r="P879">
        <v>27.81</v>
      </c>
      <c r="Q879">
        <v>0</v>
      </c>
      <c r="R879" s="1" t="s">
        <v>5314</v>
      </c>
      <c r="S879" s="1" t="s">
        <v>8156</v>
      </c>
      <c r="T879">
        <v>1</v>
      </c>
      <c r="U879" s="1"/>
      <c r="V879">
        <v>4470.9375620000001</v>
      </c>
      <c r="W879">
        <v>228730.526557</v>
      </c>
      <c r="X879">
        <v>25.804637</v>
      </c>
      <c r="Y879">
        <v>4.5755499999999998</v>
      </c>
      <c r="Z879">
        <v>97.411480999999995</v>
      </c>
      <c r="AA879">
        <v>98.321422999999996</v>
      </c>
      <c r="AB879">
        <v>0</v>
      </c>
    </row>
    <row r="880" spans="1:28" x14ac:dyDescent="0.25">
      <c r="A880" s="1" t="s">
        <v>1161</v>
      </c>
      <c r="B880">
        <v>941</v>
      </c>
      <c r="C880" s="1" t="s">
        <v>4031</v>
      </c>
      <c r="D880">
        <v>5.0999999999999996</v>
      </c>
      <c r="E880">
        <v>0</v>
      </c>
      <c r="F880">
        <v>0.09</v>
      </c>
      <c r="G880">
        <v>1189</v>
      </c>
      <c r="H880" s="1" t="s">
        <v>4086</v>
      </c>
      <c r="I880">
        <v>0.2</v>
      </c>
      <c r="J880">
        <v>5.1100000000000003</v>
      </c>
      <c r="K880">
        <v>248</v>
      </c>
      <c r="L880">
        <v>1365.91</v>
      </c>
      <c r="M880">
        <v>103</v>
      </c>
      <c r="N880">
        <v>6</v>
      </c>
      <c r="O880">
        <v>0</v>
      </c>
      <c r="P880">
        <v>147.52000000000001</v>
      </c>
      <c r="Q880">
        <v>0</v>
      </c>
      <c r="R880" s="1" t="s">
        <v>5316</v>
      </c>
      <c r="S880" s="1" t="s">
        <v>8156</v>
      </c>
      <c r="T880">
        <v>0.99</v>
      </c>
      <c r="U880" s="1"/>
      <c r="V880">
        <v>22376.415653</v>
      </c>
      <c r="W880">
        <v>690952.64147100004</v>
      </c>
      <c r="X880">
        <v>118.229703</v>
      </c>
      <c r="Y880">
        <v>14.686324000000001</v>
      </c>
      <c r="Z880">
        <v>299.84365700000001</v>
      </c>
      <c r="AA880">
        <v>297.017112</v>
      </c>
      <c r="AB880">
        <v>0</v>
      </c>
    </row>
    <row r="881" spans="1:28" x14ac:dyDescent="0.25">
      <c r="A881" s="1" t="s">
        <v>1163</v>
      </c>
      <c r="B881">
        <v>814</v>
      </c>
      <c r="C881" s="1" t="s">
        <v>4054</v>
      </c>
      <c r="D881">
        <v>5.0999999999999996</v>
      </c>
      <c r="E881">
        <v>0</v>
      </c>
      <c r="F881">
        <v>2.2400000000000002</v>
      </c>
      <c r="G881">
        <v>1190</v>
      </c>
      <c r="H881" s="1" t="s">
        <v>4079</v>
      </c>
      <c r="I881">
        <v>1.4</v>
      </c>
      <c r="J881">
        <v>15.66</v>
      </c>
      <c r="K881">
        <v>376</v>
      </c>
      <c r="L881">
        <v>2323.91</v>
      </c>
      <c r="M881">
        <v>158</v>
      </c>
      <c r="N881">
        <v>8</v>
      </c>
      <c r="O881">
        <v>0</v>
      </c>
      <c r="P881">
        <v>234.05</v>
      </c>
      <c r="Q881">
        <v>0</v>
      </c>
      <c r="R881" s="1" t="s">
        <v>5318</v>
      </c>
      <c r="S881" s="1" t="s">
        <v>8156</v>
      </c>
      <c r="T881">
        <v>1.18</v>
      </c>
      <c r="U881" s="1"/>
      <c r="V881">
        <v>35480.139137999999</v>
      </c>
      <c r="W881">
        <v>1174408.8519840001</v>
      </c>
      <c r="X881">
        <v>189.52122800000001</v>
      </c>
      <c r="Y881">
        <v>25.397880000000001</v>
      </c>
      <c r="Z881">
        <v>510.44914399999999</v>
      </c>
      <c r="AA881">
        <v>504.83590400000003</v>
      </c>
      <c r="AB881">
        <v>0</v>
      </c>
    </row>
    <row r="882" spans="1:28" x14ac:dyDescent="0.25">
      <c r="A882" s="1" t="s">
        <v>1165</v>
      </c>
      <c r="B882">
        <v>867</v>
      </c>
      <c r="C882" s="1" t="s">
        <v>4018</v>
      </c>
      <c r="D882">
        <v>5.0999999999999996</v>
      </c>
      <c r="E882">
        <v>0</v>
      </c>
      <c r="F882">
        <v>4.5</v>
      </c>
      <c r="G882">
        <v>1190</v>
      </c>
      <c r="H882" s="1" t="s">
        <v>4095</v>
      </c>
      <c r="I882">
        <v>63.59</v>
      </c>
      <c r="J882">
        <v>15.41</v>
      </c>
      <c r="K882">
        <v>323</v>
      </c>
      <c r="L882">
        <v>1936.73</v>
      </c>
      <c r="M882">
        <v>80</v>
      </c>
      <c r="N882">
        <v>4</v>
      </c>
      <c r="O882">
        <v>0</v>
      </c>
      <c r="P882">
        <v>219.78</v>
      </c>
      <c r="Q882">
        <v>0</v>
      </c>
      <c r="R882" s="1" t="s">
        <v>5320</v>
      </c>
      <c r="S882" s="1" t="s">
        <v>8156</v>
      </c>
      <c r="T882">
        <v>1.37</v>
      </c>
      <c r="U882" s="1"/>
      <c r="V882">
        <v>29469.757064000001</v>
      </c>
      <c r="W882">
        <v>1009698.1363219999</v>
      </c>
      <c r="X882">
        <v>158.27675400000001</v>
      </c>
      <c r="Y882">
        <v>22.111059999999998</v>
      </c>
      <c r="Z882">
        <v>441.655573</v>
      </c>
      <c r="AA882">
        <v>434.03130599999997</v>
      </c>
      <c r="AB882">
        <v>0</v>
      </c>
    </row>
    <row r="883" spans="1:28" x14ac:dyDescent="0.25">
      <c r="A883" s="1" t="s">
        <v>1166</v>
      </c>
      <c r="B883">
        <v>1012</v>
      </c>
      <c r="C883" s="1" t="s">
        <v>4004</v>
      </c>
      <c r="D883">
        <v>5.0999999999999996</v>
      </c>
      <c r="E883">
        <v>0</v>
      </c>
      <c r="F883">
        <v>2.25</v>
      </c>
      <c r="G883">
        <v>1190</v>
      </c>
      <c r="H883" s="1" t="s">
        <v>4104</v>
      </c>
      <c r="I883">
        <v>0.2</v>
      </c>
      <c r="J883">
        <v>6.08</v>
      </c>
      <c r="K883">
        <v>178</v>
      </c>
      <c r="L883">
        <v>1312.65</v>
      </c>
      <c r="M883">
        <v>11</v>
      </c>
      <c r="N883">
        <v>6</v>
      </c>
      <c r="O883">
        <v>0</v>
      </c>
      <c r="P883">
        <v>47.2</v>
      </c>
      <c r="Q883">
        <v>0</v>
      </c>
      <c r="R883" s="1" t="s">
        <v>5321</v>
      </c>
      <c r="S883" s="1" t="s">
        <v>8156</v>
      </c>
      <c r="T883">
        <v>0.72</v>
      </c>
      <c r="U883" s="1"/>
      <c r="V883">
        <v>8675.5491309999998</v>
      </c>
      <c r="W883">
        <v>432554.88849899999</v>
      </c>
      <c r="X883">
        <v>49.649962000000002</v>
      </c>
      <c r="Y883">
        <v>8.0019600000000004</v>
      </c>
      <c r="Z883">
        <v>181.41546199999999</v>
      </c>
      <c r="AA883">
        <v>185.937792</v>
      </c>
      <c r="AB883">
        <v>0</v>
      </c>
    </row>
    <row r="884" spans="1:28" x14ac:dyDescent="0.25">
      <c r="A884" s="1" t="s">
        <v>1167</v>
      </c>
      <c r="B884">
        <v>1050</v>
      </c>
      <c r="C884" s="1" t="s">
        <v>4001</v>
      </c>
      <c r="D884">
        <v>0.2</v>
      </c>
      <c r="E884">
        <v>0</v>
      </c>
      <c r="F884">
        <v>0</v>
      </c>
      <c r="G884">
        <v>1190</v>
      </c>
      <c r="H884" s="1" t="s">
        <v>4085</v>
      </c>
      <c r="I884">
        <v>50.59</v>
      </c>
      <c r="J884">
        <v>15.77</v>
      </c>
      <c r="K884">
        <v>140</v>
      </c>
      <c r="L884">
        <v>796.83</v>
      </c>
      <c r="M884">
        <v>53</v>
      </c>
      <c r="N884">
        <v>3</v>
      </c>
      <c r="O884">
        <v>0</v>
      </c>
      <c r="P884">
        <v>89.72</v>
      </c>
      <c r="Q884">
        <v>0</v>
      </c>
      <c r="R884" s="1" t="s">
        <v>5322</v>
      </c>
      <c r="S884" s="1" t="s">
        <v>8156</v>
      </c>
      <c r="T884">
        <v>1.1499999999999999</v>
      </c>
      <c r="U884" s="1"/>
      <c r="V884">
        <v>12209.879083</v>
      </c>
      <c r="W884">
        <v>399376.03258300002</v>
      </c>
      <c r="X884">
        <v>65.092388999999997</v>
      </c>
      <c r="Y884">
        <v>8.6893259999999994</v>
      </c>
      <c r="Z884">
        <v>173.970437</v>
      </c>
      <c r="AA884">
        <v>171.67735200000001</v>
      </c>
      <c r="AB884">
        <v>0</v>
      </c>
    </row>
    <row r="885" spans="1:28" x14ac:dyDescent="0.25">
      <c r="A885" s="1" t="s">
        <v>1169</v>
      </c>
      <c r="B885">
        <v>1113</v>
      </c>
      <c r="C885" s="1" t="s">
        <v>4004</v>
      </c>
      <c r="D885">
        <v>5.0999999999999996</v>
      </c>
      <c r="E885">
        <v>0</v>
      </c>
      <c r="F885">
        <v>3</v>
      </c>
      <c r="G885">
        <v>1191</v>
      </c>
      <c r="H885" s="1" t="s">
        <v>4074</v>
      </c>
      <c r="I885">
        <v>0.2</v>
      </c>
      <c r="J885">
        <v>7.52</v>
      </c>
      <c r="K885">
        <v>78</v>
      </c>
      <c r="L885">
        <v>420.4</v>
      </c>
      <c r="M885">
        <v>10</v>
      </c>
      <c r="N885">
        <v>3</v>
      </c>
      <c r="O885">
        <v>0</v>
      </c>
      <c r="P885">
        <v>25.1</v>
      </c>
      <c r="Q885">
        <v>0</v>
      </c>
      <c r="R885" s="1" t="s">
        <v>5324</v>
      </c>
      <c r="S885" s="1" t="s">
        <v>8156</v>
      </c>
      <c r="T885">
        <v>0.59</v>
      </c>
      <c r="U885" s="1"/>
      <c r="V885">
        <v>4240.960075</v>
      </c>
      <c r="W885">
        <v>157699.42441199999</v>
      </c>
      <c r="X885">
        <v>22.961335999999999</v>
      </c>
      <c r="Y885">
        <v>2.857691</v>
      </c>
      <c r="Z885">
        <v>66.040897000000001</v>
      </c>
      <c r="AA885">
        <v>67.789565999999994</v>
      </c>
      <c r="AB885">
        <v>0</v>
      </c>
    </row>
    <row r="886" spans="1:28" x14ac:dyDescent="0.25">
      <c r="A886" s="1" t="s">
        <v>1170</v>
      </c>
      <c r="B886">
        <v>1035</v>
      </c>
      <c r="C886" s="1" t="s">
        <v>4014</v>
      </c>
      <c r="D886">
        <v>5.0999999999999996</v>
      </c>
      <c r="E886">
        <v>0</v>
      </c>
      <c r="F886">
        <v>0</v>
      </c>
      <c r="G886">
        <v>1192</v>
      </c>
      <c r="H886" s="1" t="s">
        <v>4087</v>
      </c>
      <c r="I886">
        <v>59.72</v>
      </c>
      <c r="J886">
        <v>15.67</v>
      </c>
      <c r="K886">
        <v>157</v>
      </c>
      <c r="L886">
        <v>1184.6199999999999</v>
      </c>
      <c r="M886">
        <v>33</v>
      </c>
      <c r="N886">
        <v>4</v>
      </c>
      <c r="O886">
        <v>0</v>
      </c>
      <c r="P886">
        <v>87.67</v>
      </c>
      <c r="Q886">
        <v>0</v>
      </c>
      <c r="R886" s="1" t="s">
        <v>5325</v>
      </c>
      <c r="S886" s="1" t="s">
        <v>8156</v>
      </c>
      <c r="T886">
        <v>1.26</v>
      </c>
      <c r="U886" s="1"/>
      <c r="V886">
        <v>12134.967288</v>
      </c>
      <c r="W886">
        <v>532731.56715000002</v>
      </c>
      <c r="X886">
        <v>67.892313999999999</v>
      </c>
      <c r="Y886">
        <v>11.269759000000001</v>
      </c>
      <c r="Z886">
        <v>230.49657500000001</v>
      </c>
      <c r="AA886">
        <v>228.998954</v>
      </c>
      <c r="AB886">
        <v>0</v>
      </c>
    </row>
    <row r="887" spans="1:28" x14ac:dyDescent="0.25">
      <c r="A887" s="1" t="s">
        <v>1171</v>
      </c>
      <c r="B887">
        <v>1140</v>
      </c>
      <c r="C887" s="1" t="s">
        <v>4004</v>
      </c>
      <c r="D887">
        <v>5.0999999999999996</v>
      </c>
      <c r="E887">
        <v>0</v>
      </c>
      <c r="F887">
        <v>0</v>
      </c>
      <c r="G887">
        <v>1192</v>
      </c>
      <c r="H887" s="1" t="s">
        <v>4074</v>
      </c>
      <c r="I887">
        <v>0.2</v>
      </c>
      <c r="J887">
        <v>11.99</v>
      </c>
      <c r="K887">
        <v>52</v>
      </c>
      <c r="L887">
        <v>420.4</v>
      </c>
      <c r="M887">
        <v>0</v>
      </c>
      <c r="N887">
        <v>0</v>
      </c>
      <c r="O887">
        <v>0</v>
      </c>
      <c r="P887">
        <v>16.87</v>
      </c>
      <c r="Q887">
        <v>0</v>
      </c>
      <c r="R887" s="1" t="s">
        <v>5326</v>
      </c>
      <c r="S887" s="1" t="s">
        <v>8156</v>
      </c>
      <c r="T887">
        <v>0.88</v>
      </c>
      <c r="U887" s="1"/>
      <c r="V887">
        <v>3505.4615490000001</v>
      </c>
      <c r="W887">
        <v>173531.385434</v>
      </c>
      <c r="X887">
        <v>20.077335999999999</v>
      </c>
      <c r="Y887">
        <v>3.442504</v>
      </c>
      <c r="Z887">
        <v>74.222849999999994</v>
      </c>
      <c r="AA887">
        <v>74.593772999999999</v>
      </c>
      <c r="AB887">
        <v>0</v>
      </c>
    </row>
    <row r="888" spans="1:28" x14ac:dyDescent="0.25">
      <c r="A888" s="1" t="s">
        <v>1172</v>
      </c>
      <c r="B888">
        <v>996</v>
      </c>
      <c r="C888" s="1" t="s">
        <v>4020</v>
      </c>
      <c r="D888">
        <v>5.0999999999999996</v>
      </c>
      <c r="E888">
        <v>0</v>
      </c>
      <c r="F888">
        <v>0.12</v>
      </c>
      <c r="G888">
        <v>1195</v>
      </c>
      <c r="H888" s="1" t="s">
        <v>4117</v>
      </c>
      <c r="I888">
        <v>120.04</v>
      </c>
      <c r="J888">
        <v>5.43</v>
      </c>
      <c r="K888">
        <v>199</v>
      </c>
      <c r="L888">
        <v>743.49</v>
      </c>
      <c r="M888">
        <v>9</v>
      </c>
      <c r="N888">
        <v>4</v>
      </c>
      <c r="O888">
        <v>0</v>
      </c>
      <c r="P888">
        <v>62.97</v>
      </c>
      <c r="Q888">
        <v>0</v>
      </c>
      <c r="R888" s="1" t="s">
        <v>5327</v>
      </c>
      <c r="S888" s="1" t="s">
        <v>8156</v>
      </c>
      <c r="T888">
        <v>0.4</v>
      </c>
      <c r="U888" s="1"/>
      <c r="V888">
        <v>11392.834177999999</v>
      </c>
      <c r="W888">
        <v>335380.14823599998</v>
      </c>
      <c r="X888">
        <v>59.603040999999997</v>
      </c>
      <c r="Y888">
        <v>6.3079900000000002</v>
      </c>
      <c r="Z888">
        <v>142.52329900000001</v>
      </c>
      <c r="AA888">
        <v>144.17002500000001</v>
      </c>
      <c r="AB888">
        <v>0</v>
      </c>
    </row>
    <row r="889" spans="1:28" x14ac:dyDescent="0.25">
      <c r="A889" s="1" t="s">
        <v>1175</v>
      </c>
      <c r="B889">
        <v>1125</v>
      </c>
      <c r="C889" s="1" t="s">
        <v>4004</v>
      </c>
      <c r="D889">
        <v>5.0999999999999996</v>
      </c>
      <c r="E889">
        <v>0</v>
      </c>
      <c r="F889">
        <v>1.1499999999999999</v>
      </c>
      <c r="G889">
        <v>1197</v>
      </c>
      <c r="H889" s="1" t="s">
        <v>4073</v>
      </c>
      <c r="I889">
        <v>40.79</v>
      </c>
      <c r="J889">
        <v>14.2</v>
      </c>
      <c r="K889">
        <v>72</v>
      </c>
      <c r="L889">
        <v>475.89</v>
      </c>
      <c r="M889">
        <v>4</v>
      </c>
      <c r="N889">
        <v>3</v>
      </c>
      <c r="O889">
        <v>0</v>
      </c>
      <c r="P889">
        <v>41.06</v>
      </c>
      <c r="Q889">
        <v>0</v>
      </c>
      <c r="R889" s="1" t="s">
        <v>5330</v>
      </c>
      <c r="S889" s="1" t="s">
        <v>8156</v>
      </c>
      <c r="T889">
        <v>1.1399999999999999</v>
      </c>
      <c r="U889" s="1"/>
      <c r="V889">
        <v>4536.2866700000004</v>
      </c>
      <c r="W889">
        <v>213708.32362700001</v>
      </c>
      <c r="X889">
        <v>25.750447000000001</v>
      </c>
      <c r="Y889">
        <v>4.4121940000000004</v>
      </c>
      <c r="Z889">
        <v>92.531931</v>
      </c>
      <c r="AA889">
        <v>91.864054999999993</v>
      </c>
      <c r="AB889">
        <v>0</v>
      </c>
    </row>
    <row r="890" spans="1:28" x14ac:dyDescent="0.25">
      <c r="A890" s="1" t="s">
        <v>1176</v>
      </c>
      <c r="B890">
        <v>933</v>
      </c>
      <c r="C890" s="1" t="s">
        <v>4048</v>
      </c>
      <c r="D890">
        <v>5.0999999999999996</v>
      </c>
      <c r="E890">
        <v>0</v>
      </c>
      <c r="F890">
        <v>0.56999999999999995</v>
      </c>
      <c r="G890">
        <v>1198</v>
      </c>
      <c r="H890" s="1" t="s">
        <v>4151</v>
      </c>
      <c r="I890">
        <v>72.8</v>
      </c>
      <c r="J890">
        <v>9.1300000000000008</v>
      </c>
      <c r="K890">
        <v>265</v>
      </c>
      <c r="L890">
        <v>1954.68</v>
      </c>
      <c r="M890">
        <v>8</v>
      </c>
      <c r="N890">
        <v>3</v>
      </c>
      <c r="O890">
        <v>0</v>
      </c>
      <c r="P890">
        <v>58.74</v>
      </c>
      <c r="Q890">
        <v>0</v>
      </c>
      <c r="R890" s="1" t="s">
        <v>5331</v>
      </c>
      <c r="S890" s="1" t="s">
        <v>8156</v>
      </c>
      <c r="T890">
        <v>0.68</v>
      </c>
      <c r="U890" s="1"/>
      <c r="V890">
        <v>12455.72012</v>
      </c>
      <c r="W890">
        <v>615057.32237099996</v>
      </c>
      <c r="X890">
        <v>71.105157000000005</v>
      </c>
      <c r="Y890">
        <v>11.219566</v>
      </c>
      <c r="Z890">
        <v>257.21567599999997</v>
      </c>
      <c r="AA890">
        <v>264.38849800000003</v>
      </c>
      <c r="AB890">
        <v>0</v>
      </c>
    </row>
    <row r="891" spans="1:28" x14ac:dyDescent="0.25">
      <c r="A891" s="1" t="s">
        <v>1178</v>
      </c>
      <c r="B891">
        <v>914</v>
      </c>
      <c r="C891" s="1" t="s">
        <v>4038</v>
      </c>
      <c r="D891">
        <v>5.0999999999999996</v>
      </c>
      <c r="E891">
        <v>0</v>
      </c>
      <c r="F891">
        <v>0.77</v>
      </c>
      <c r="G891">
        <v>1200</v>
      </c>
      <c r="H891" s="1" t="s">
        <v>4130</v>
      </c>
      <c r="I891">
        <v>14.85</v>
      </c>
      <c r="J891">
        <v>10.48</v>
      </c>
      <c r="K891">
        <v>286</v>
      </c>
      <c r="L891">
        <v>1683.59</v>
      </c>
      <c r="M891">
        <v>63</v>
      </c>
      <c r="N891">
        <v>5</v>
      </c>
      <c r="O891">
        <v>0</v>
      </c>
      <c r="P891">
        <v>138.63999999999999</v>
      </c>
      <c r="Q891">
        <v>0</v>
      </c>
      <c r="R891" s="1" t="s">
        <v>5333</v>
      </c>
      <c r="S891" s="1" t="s">
        <v>8156</v>
      </c>
      <c r="T891">
        <v>0.83</v>
      </c>
      <c r="U891" s="1"/>
      <c r="V891">
        <v>20073.793116000001</v>
      </c>
      <c r="W891">
        <v>695386.08944600006</v>
      </c>
      <c r="X891">
        <v>107.758663</v>
      </c>
      <c r="Y891">
        <v>13.991225999999999</v>
      </c>
      <c r="Z891">
        <v>298.14201200000002</v>
      </c>
      <c r="AA891">
        <v>298.92186199999998</v>
      </c>
      <c r="AB891">
        <v>0</v>
      </c>
    </row>
    <row r="892" spans="1:28" x14ac:dyDescent="0.25">
      <c r="A892" s="1" t="s">
        <v>1180</v>
      </c>
      <c r="B892">
        <v>1151</v>
      </c>
      <c r="C892" s="1" t="s">
        <v>4004</v>
      </c>
      <c r="D892">
        <v>5.0999999999999996</v>
      </c>
      <c r="E892">
        <v>0</v>
      </c>
      <c r="F892">
        <v>1.02</v>
      </c>
      <c r="G892">
        <v>1201</v>
      </c>
      <c r="H892" s="1" t="s">
        <v>4073</v>
      </c>
      <c r="I892">
        <v>40.79</v>
      </c>
      <c r="J892">
        <v>10.52</v>
      </c>
      <c r="K892">
        <v>50</v>
      </c>
      <c r="L892">
        <v>475.89</v>
      </c>
      <c r="M892">
        <v>0</v>
      </c>
      <c r="N892">
        <v>0</v>
      </c>
      <c r="O892">
        <v>0</v>
      </c>
      <c r="P892">
        <v>9</v>
      </c>
      <c r="Q892">
        <v>0</v>
      </c>
      <c r="R892" s="1" t="s">
        <v>5335</v>
      </c>
      <c r="S892" s="1" t="s">
        <v>8156</v>
      </c>
      <c r="T892">
        <v>0.86</v>
      </c>
      <c r="U892" s="1"/>
      <c r="V892">
        <v>2512.374581</v>
      </c>
      <c r="W892">
        <v>149286.79537800001</v>
      </c>
      <c r="X892">
        <v>14.991565</v>
      </c>
      <c r="Y892">
        <v>2.9220839999999999</v>
      </c>
      <c r="Z892">
        <v>63.372083000000003</v>
      </c>
      <c r="AA892">
        <v>64.171706</v>
      </c>
      <c r="AB892">
        <v>0</v>
      </c>
    </row>
    <row r="893" spans="1:28" x14ac:dyDescent="0.25">
      <c r="A893" s="1" t="s">
        <v>1181</v>
      </c>
      <c r="B893">
        <v>812</v>
      </c>
      <c r="C893" s="1" t="s">
        <v>4031</v>
      </c>
      <c r="D893">
        <v>5.0999999999999996</v>
      </c>
      <c r="E893">
        <v>0</v>
      </c>
      <c r="F893">
        <v>0.24</v>
      </c>
      <c r="G893">
        <v>1203</v>
      </c>
      <c r="H893" s="1" t="s">
        <v>4127</v>
      </c>
      <c r="I893">
        <v>2.0699999999999998</v>
      </c>
      <c r="J893">
        <v>13.78</v>
      </c>
      <c r="K893">
        <v>391</v>
      </c>
      <c r="L893">
        <v>2268.7600000000002</v>
      </c>
      <c r="M893">
        <v>165</v>
      </c>
      <c r="N893">
        <v>6</v>
      </c>
      <c r="O893">
        <v>0</v>
      </c>
      <c r="P893">
        <v>244.76</v>
      </c>
      <c r="Q893">
        <v>0</v>
      </c>
      <c r="R893" s="1" t="s">
        <v>5336</v>
      </c>
      <c r="S893" s="1" t="s">
        <v>8156</v>
      </c>
      <c r="T893">
        <v>1.1299999999999999</v>
      </c>
      <c r="U893" s="1"/>
      <c r="V893">
        <v>36214.001573000001</v>
      </c>
      <c r="W893">
        <v>1192892.297757</v>
      </c>
      <c r="X893">
        <v>193.22010399999999</v>
      </c>
      <c r="Y893">
        <v>25.749198</v>
      </c>
      <c r="Z893">
        <v>518.68556799999999</v>
      </c>
      <c r="AA893">
        <v>512.78142800000001</v>
      </c>
      <c r="AB893">
        <v>0</v>
      </c>
    </row>
    <row r="894" spans="1:28" x14ac:dyDescent="0.25">
      <c r="A894" s="1" t="s">
        <v>1183</v>
      </c>
      <c r="B894">
        <v>1015</v>
      </c>
      <c r="C894" s="1" t="s">
        <v>4038</v>
      </c>
      <c r="D894">
        <v>5.0999999999999996</v>
      </c>
      <c r="E894">
        <v>0</v>
      </c>
      <c r="F894">
        <v>0.3</v>
      </c>
      <c r="G894">
        <v>1203</v>
      </c>
      <c r="H894" s="1" t="s">
        <v>4130</v>
      </c>
      <c r="I894">
        <v>14.85</v>
      </c>
      <c r="J894">
        <v>16.079999999999998</v>
      </c>
      <c r="K894">
        <v>188</v>
      </c>
      <c r="L894">
        <v>1683.59</v>
      </c>
      <c r="M894">
        <v>50</v>
      </c>
      <c r="N894">
        <v>4</v>
      </c>
      <c r="O894">
        <v>0</v>
      </c>
      <c r="P894">
        <v>100.82</v>
      </c>
      <c r="Q894">
        <v>0</v>
      </c>
      <c r="R894" s="1" t="s">
        <v>5338</v>
      </c>
      <c r="S894" s="1" t="s">
        <v>8156</v>
      </c>
      <c r="T894">
        <v>1.65</v>
      </c>
      <c r="U894" s="1"/>
      <c r="V894">
        <v>14940.003183999999</v>
      </c>
      <c r="W894">
        <v>687311.94609999994</v>
      </c>
      <c r="X894">
        <v>84.508385000000004</v>
      </c>
      <c r="Y894">
        <v>14.714328999999999</v>
      </c>
      <c r="Z894">
        <v>297.09953899999999</v>
      </c>
      <c r="AA894">
        <v>295.44586099999998</v>
      </c>
      <c r="AB894">
        <v>0</v>
      </c>
    </row>
    <row r="895" spans="1:28" x14ac:dyDescent="0.25">
      <c r="A895" s="1" t="s">
        <v>1184</v>
      </c>
      <c r="B895">
        <v>1146</v>
      </c>
      <c r="C895" s="1" t="s">
        <v>4004</v>
      </c>
      <c r="D895">
        <v>5.0999999999999996</v>
      </c>
      <c r="E895">
        <v>0</v>
      </c>
      <c r="F895">
        <v>0.6</v>
      </c>
      <c r="G895">
        <v>1210</v>
      </c>
      <c r="H895" s="1" t="s">
        <v>4079</v>
      </c>
      <c r="I895">
        <v>1.4</v>
      </c>
      <c r="J895">
        <v>11.89</v>
      </c>
      <c r="K895">
        <v>64</v>
      </c>
      <c r="L895">
        <v>609.39</v>
      </c>
      <c r="M895">
        <v>0</v>
      </c>
      <c r="N895">
        <v>0</v>
      </c>
      <c r="O895">
        <v>0</v>
      </c>
      <c r="P895">
        <v>18.34</v>
      </c>
      <c r="Q895">
        <v>0</v>
      </c>
      <c r="R895" s="1" t="s">
        <v>5339</v>
      </c>
      <c r="S895" s="1" t="s">
        <v>8156</v>
      </c>
      <c r="T895">
        <v>0.93</v>
      </c>
      <c r="U895" s="1"/>
      <c r="V895">
        <v>3566.2434509999998</v>
      </c>
      <c r="W895">
        <v>195049.396378</v>
      </c>
      <c r="X895">
        <v>20.870027</v>
      </c>
      <c r="Y895">
        <v>3.8023850000000001</v>
      </c>
      <c r="Z895">
        <v>82.52261</v>
      </c>
      <c r="AA895">
        <v>83.843283</v>
      </c>
      <c r="AB895">
        <v>0</v>
      </c>
    </row>
    <row r="896" spans="1:28" x14ac:dyDescent="0.25">
      <c r="A896" s="1" t="s">
        <v>1185</v>
      </c>
      <c r="B896">
        <v>1098</v>
      </c>
      <c r="C896" s="1" t="s">
        <v>4002</v>
      </c>
      <c r="D896">
        <v>5.0999999999999996</v>
      </c>
      <c r="E896">
        <v>0</v>
      </c>
      <c r="F896">
        <v>0.3</v>
      </c>
      <c r="G896">
        <v>1211</v>
      </c>
      <c r="H896" s="1" t="s">
        <v>4105</v>
      </c>
      <c r="I896">
        <v>31.58</v>
      </c>
      <c r="J896">
        <v>15.14</v>
      </c>
      <c r="K896">
        <v>113</v>
      </c>
      <c r="L896">
        <v>367.23</v>
      </c>
      <c r="M896">
        <v>76</v>
      </c>
      <c r="N896">
        <v>1</v>
      </c>
      <c r="O896">
        <v>0</v>
      </c>
      <c r="P896">
        <v>91.95</v>
      </c>
      <c r="Q896">
        <v>0</v>
      </c>
      <c r="R896" s="1" t="s">
        <v>5340</v>
      </c>
      <c r="S896" s="1" t="s">
        <v>8156</v>
      </c>
      <c r="T896">
        <v>1.28</v>
      </c>
      <c r="U896" s="1"/>
      <c r="V896">
        <v>14499.697797000001</v>
      </c>
      <c r="W896">
        <v>348229.13793899998</v>
      </c>
      <c r="X896">
        <v>74.302892999999997</v>
      </c>
      <c r="Y896">
        <v>8.1301170000000003</v>
      </c>
      <c r="Z896">
        <v>155.97631100000001</v>
      </c>
      <c r="AA896">
        <v>149.69352799999999</v>
      </c>
      <c r="AB896">
        <v>0</v>
      </c>
    </row>
    <row r="897" spans="1:28" x14ac:dyDescent="0.25">
      <c r="A897" s="1" t="s">
        <v>1186</v>
      </c>
      <c r="B897">
        <v>1161</v>
      </c>
      <c r="C897" s="1" t="s">
        <v>4004</v>
      </c>
      <c r="D897">
        <v>5.0999999999999996</v>
      </c>
      <c r="E897">
        <v>0</v>
      </c>
      <c r="F897">
        <v>1.8</v>
      </c>
      <c r="G897">
        <v>1211</v>
      </c>
      <c r="H897" s="1" t="s">
        <v>4079</v>
      </c>
      <c r="I897">
        <v>1.4</v>
      </c>
      <c r="J897">
        <v>16.71</v>
      </c>
      <c r="K897">
        <v>50</v>
      </c>
      <c r="L897">
        <v>609.39</v>
      </c>
      <c r="M897">
        <v>0</v>
      </c>
      <c r="N897">
        <v>0</v>
      </c>
      <c r="O897">
        <v>0</v>
      </c>
      <c r="P897">
        <v>15.18</v>
      </c>
      <c r="Q897">
        <v>0</v>
      </c>
      <c r="R897" s="1" t="s">
        <v>5341</v>
      </c>
      <c r="S897" s="1" t="s">
        <v>8156</v>
      </c>
      <c r="T897">
        <v>1.25</v>
      </c>
      <c r="U897" s="1"/>
      <c r="V897">
        <v>3903.5016179999998</v>
      </c>
      <c r="W897">
        <v>240716.155317</v>
      </c>
      <c r="X897">
        <v>23.575343</v>
      </c>
      <c r="Y897">
        <v>5.0381739999999997</v>
      </c>
      <c r="Z897">
        <v>103.286551</v>
      </c>
      <c r="AA897">
        <v>103.472571</v>
      </c>
      <c r="AB897">
        <v>0</v>
      </c>
    </row>
    <row r="898" spans="1:28" x14ac:dyDescent="0.25">
      <c r="A898" s="1" t="s">
        <v>1187</v>
      </c>
      <c r="B898">
        <v>893</v>
      </c>
      <c r="C898" s="1" t="s">
        <v>4024</v>
      </c>
      <c r="D898">
        <v>5.0999999999999996</v>
      </c>
      <c r="E898">
        <v>0</v>
      </c>
      <c r="F898">
        <v>0.77</v>
      </c>
      <c r="G898">
        <v>1212</v>
      </c>
      <c r="H898" s="1" t="s">
        <v>4112</v>
      </c>
      <c r="I898">
        <v>110.84</v>
      </c>
      <c r="J898">
        <v>9.39</v>
      </c>
      <c r="K898">
        <v>319</v>
      </c>
      <c r="L898">
        <v>1744.16</v>
      </c>
      <c r="M898">
        <v>69</v>
      </c>
      <c r="N898">
        <v>4</v>
      </c>
      <c r="O898">
        <v>0</v>
      </c>
      <c r="P898">
        <v>154.18</v>
      </c>
      <c r="Q898">
        <v>0</v>
      </c>
      <c r="R898" s="1" t="s">
        <v>5342</v>
      </c>
      <c r="S898" s="1" t="s">
        <v>8156</v>
      </c>
      <c r="T898">
        <v>0.73</v>
      </c>
      <c r="U898" s="1"/>
      <c r="V898">
        <v>23625.321231000002</v>
      </c>
      <c r="W898">
        <v>817474.85306700005</v>
      </c>
      <c r="X898">
        <v>126.820382</v>
      </c>
      <c r="Y898">
        <v>16.688718999999999</v>
      </c>
      <c r="Z898">
        <v>352.53855900000002</v>
      </c>
      <c r="AA898">
        <v>351.403099</v>
      </c>
      <c r="AB898">
        <v>0</v>
      </c>
    </row>
    <row r="899" spans="1:28" x14ac:dyDescent="0.25">
      <c r="A899" s="1" t="s">
        <v>1188</v>
      </c>
      <c r="B899">
        <v>941</v>
      </c>
      <c r="C899" s="1" t="s">
        <v>4032</v>
      </c>
      <c r="D899">
        <v>5.0999999999999996</v>
      </c>
      <c r="E899">
        <v>0</v>
      </c>
      <c r="F899">
        <v>0.09</v>
      </c>
      <c r="G899">
        <v>1212</v>
      </c>
      <c r="H899" s="1" t="s">
        <v>4162</v>
      </c>
      <c r="I899">
        <v>0.2</v>
      </c>
      <c r="J899">
        <v>6.23</v>
      </c>
      <c r="K899">
        <v>271</v>
      </c>
      <c r="L899">
        <v>1269.6500000000001</v>
      </c>
      <c r="M899">
        <v>69</v>
      </c>
      <c r="N899">
        <v>3</v>
      </c>
      <c r="O899">
        <v>0</v>
      </c>
      <c r="P899">
        <v>112.63</v>
      </c>
      <c r="Q899">
        <v>0</v>
      </c>
      <c r="R899" s="1" t="s">
        <v>5343</v>
      </c>
      <c r="S899" s="1" t="s">
        <v>8156</v>
      </c>
      <c r="T899">
        <v>0.57999999999999996</v>
      </c>
      <c r="U899" s="1"/>
      <c r="V899">
        <v>18839.23646</v>
      </c>
      <c r="W899">
        <v>535468.10141999996</v>
      </c>
      <c r="X899">
        <v>98.237049999999996</v>
      </c>
      <c r="Y899">
        <v>10.659164000000001</v>
      </c>
      <c r="Z899">
        <v>229.75748899999999</v>
      </c>
      <c r="AA899">
        <v>230.18175299999999</v>
      </c>
      <c r="AB899">
        <v>0</v>
      </c>
    </row>
    <row r="900" spans="1:28" x14ac:dyDescent="0.25">
      <c r="A900" s="1" t="s">
        <v>1189</v>
      </c>
      <c r="B900">
        <v>1132</v>
      </c>
      <c r="C900" s="1" t="s">
        <v>4002</v>
      </c>
      <c r="D900">
        <v>5.0999999999999996</v>
      </c>
      <c r="E900">
        <v>0</v>
      </c>
      <c r="F900">
        <v>2.93</v>
      </c>
      <c r="G900">
        <v>1213</v>
      </c>
      <c r="H900" s="1" t="s">
        <v>4105</v>
      </c>
      <c r="I900">
        <v>31.58</v>
      </c>
      <c r="J900">
        <v>12.87</v>
      </c>
      <c r="K900">
        <v>81</v>
      </c>
      <c r="L900">
        <v>367.23</v>
      </c>
      <c r="M900">
        <v>45</v>
      </c>
      <c r="N900">
        <v>1</v>
      </c>
      <c r="O900">
        <v>0</v>
      </c>
      <c r="P900">
        <v>55.33</v>
      </c>
      <c r="Q900">
        <v>0</v>
      </c>
      <c r="R900" s="1" t="s">
        <v>5344</v>
      </c>
      <c r="S900" s="1" t="s">
        <v>8156</v>
      </c>
      <c r="T900">
        <v>1.03</v>
      </c>
      <c r="U900" s="1"/>
      <c r="V900">
        <v>8625.6596379999992</v>
      </c>
      <c r="W900">
        <v>229151.37508</v>
      </c>
      <c r="X900">
        <v>44.690089999999998</v>
      </c>
      <c r="Y900">
        <v>5.0000819999999999</v>
      </c>
      <c r="Z900">
        <v>100.04898799999999</v>
      </c>
      <c r="AA900">
        <v>98.505263999999997</v>
      </c>
      <c r="AB900">
        <v>0</v>
      </c>
    </row>
    <row r="901" spans="1:28" x14ac:dyDescent="0.25">
      <c r="A901" s="1" t="s">
        <v>1191</v>
      </c>
      <c r="B901">
        <v>1096</v>
      </c>
      <c r="C901" s="1" t="s">
        <v>4001</v>
      </c>
      <c r="D901">
        <v>0.2</v>
      </c>
      <c r="E901">
        <v>0</v>
      </c>
      <c r="F901">
        <v>0.12</v>
      </c>
      <c r="G901">
        <v>1218</v>
      </c>
      <c r="H901" s="1" t="s">
        <v>4071</v>
      </c>
      <c r="I901">
        <v>108.49</v>
      </c>
      <c r="J901">
        <v>12.93</v>
      </c>
      <c r="K901">
        <v>122</v>
      </c>
      <c r="L901">
        <v>419.77</v>
      </c>
      <c r="M901">
        <v>37</v>
      </c>
      <c r="N901">
        <v>4</v>
      </c>
      <c r="O901">
        <v>0</v>
      </c>
      <c r="P901">
        <v>92.58</v>
      </c>
      <c r="Q901">
        <v>0</v>
      </c>
      <c r="R901" s="1" t="s">
        <v>5346</v>
      </c>
      <c r="S901" s="1" t="s">
        <v>8156</v>
      </c>
      <c r="T901">
        <v>0.99</v>
      </c>
      <c r="U901" s="1"/>
      <c r="V901">
        <v>8592.4063640000004</v>
      </c>
      <c r="W901">
        <v>259037.19588700001</v>
      </c>
      <c r="X901">
        <v>45.247171000000002</v>
      </c>
      <c r="Y901">
        <v>5.5325930000000003</v>
      </c>
      <c r="Z901">
        <v>112.97596299999999</v>
      </c>
      <c r="AA901">
        <v>111.3514</v>
      </c>
      <c r="AB901">
        <v>0</v>
      </c>
    </row>
    <row r="902" spans="1:28" x14ac:dyDescent="0.25">
      <c r="A902" s="1" t="s">
        <v>1193</v>
      </c>
      <c r="B902">
        <v>1029</v>
      </c>
      <c r="C902" s="1" t="s">
        <v>4016</v>
      </c>
      <c r="D902">
        <v>5.0999999999999996</v>
      </c>
      <c r="E902">
        <v>0</v>
      </c>
      <c r="F902">
        <v>0.64</v>
      </c>
      <c r="G902">
        <v>1219</v>
      </c>
      <c r="H902" s="1" t="s">
        <v>4092</v>
      </c>
      <c r="I902">
        <v>182.21</v>
      </c>
      <c r="J902">
        <v>8.58</v>
      </c>
      <c r="K902">
        <v>190</v>
      </c>
      <c r="L902">
        <v>905.52</v>
      </c>
      <c r="M902">
        <v>61</v>
      </c>
      <c r="N902">
        <v>4</v>
      </c>
      <c r="O902">
        <v>0</v>
      </c>
      <c r="P902">
        <v>107.39</v>
      </c>
      <c r="Q902">
        <v>0</v>
      </c>
      <c r="R902" s="1" t="s">
        <v>5348</v>
      </c>
      <c r="S902" s="1" t="s">
        <v>8156</v>
      </c>
      <c r="T902">
        <v>0.79</v>
      </c>
      <c r="U902" s="1"/>
      <c r="V902">
        <v>14459.725184000001</v>
      </c>
      <c r="W902">
        <v>427015.22343399998</v>
      </c>
      <c r="X902">
        <v>75.848543000000006</v>
      </c>
      <c r="Y902">
        <v>8.7369090000000007</v>
      </c>
      <c r="Z902">
        <v>183.903312</v>
      </c>
      <c r="AA902">
        <v>183.56034299999999</v>
      </c>
      <c r="AB902">
        <v>0</v>
      </c>
    </row>
    <row r="903" spans="1:28" x14ac:dyDescent="0.25">
      <c r="A903" s="1" t="s">
        <v>1194</v>
      </c>
      <c r="B903">
        <v>1062</v>
      </c>
      <c r="C903" s="1" t="s">
        <v>4016</v>
      </c>
      <c r="D903">
        <v>5.0999999999999996</v>
      </c>
      <c r="E903">
        <v>0</v>
      </c>
      <c r="F903">
        <v>0.46</v>
      </c>
      <c r="G903">
        <v>1221</v>
      </c>
      <c r="H903" s="1" t="s">
        <v>4089</v>
      </c>
      <c r="I903">
        <v>182.21</v>
      </c>
      <c r="J903">
        <v>11.04</v>
      </c>
      <c r="K903">
        <v>159</v>
      </c>
      <c r="L903">
        <v>905.52</v>
      </c>
      <c r="M903">
        <v>64</v>
      </c>
      <c r="N903">
        <v>3</v>
      </c>
      <c r="O903">
        <v>0</v>
      </c>
      <c r="P903">
        <v>101.58</v>
      </c>
      <c r="Q903">
        <v>0</v>
      </c>
      <c r="R903" s="1" t="s">
        <v>5349</v>
      </c>
      <c r="S903" s="1" t="s">
        <v>8156</v>
      </c>
      <c r="T903">
        <v>1.1499999999999999</v>
      </c>
      <c r="U903" s="1"/>
      <c r="V903">
        <v>13671.888084</v>
      </c>
      <c r="W903">
        <v>458060.78964999999</v>
      </c>
      <c r="X903">
        <v>73.040006000000005</v>
      </c>
      <c r="Y903">
        <v>9.8017529999999997</v>
      </c>
      <c r="Z903">
        <v>198.44564700000001</v>
      </c>
      <c r="AA903">
        <v>196.90376599999999</v>
      </c>
      <c r="AB903">
        <v>0</v>
      </c>
    </row>
    <row r="904" spans="1:28" x14ac:dyDescent="0.25">
      <c r="A904" s="1" t="s">
        <v>1196</v>
      </c>
      <c r="B904">
        <v>1000</v>
      </c>
      <c r="C904" s="1" t="s">
        <v>4001</v>
      </c>
      <c r="D904">
        <v>0.2</v>
      </c>
      <c r="E904">
        <v>0</v>
      </c>
      <c r="F904">
        <v>0</v>
      </c>
      <c r="G904">
        <v>1222</v>
      </c>
      <c r="H904" s="1" t="s">
        <v>4085</v>
      </c>
      <c r="I904">
        <v>50.59</v>
      </c>
      <c r="J904">
        <v>11.84</v>
      </c>
      <c r="K904">
        <v>222</v>
      </c>
      <c r="L904">
        <v>796.83</v>
      </c>
      <c r="M904">
        <v>117</v>
      </c>
      <c r="N904">
        <v>5</v>
      </c>
      <c r="O904">
        <v>0</v>
      </c>
      <c r="P904">
        <v>159.41999999999999</v>
      </c>
      <c r="Q904">
        <v>0</v>
      </c>
      <c r="R904" s="1" t="s">
        <v>5351</v>
      </c>
      <c r="S904" s="1" t="s">
        <v>8156</v>
      </c>
      <c r="T904">
        <v>0.91</v>
      </c>
      <c r="U904" s="1"/>
      <c r="V904">
        <v>22228.758758</v>
      </c>
      <c r="W904">
        <v>559203.52593999996</v>
      </c>
      <c r="X904">
        <v>114.412543</v>
      </c>
      <c r="Y904">
        <v>12.395324</v>
      </c>
      <c r="Z904">
        <v>246.54065800000001</v>
      </c>
      <c r="AA904">
        <v>240.385322</v>
      </c>
      <c r="AB904">
        <v>0</v>
      </c>
    </row>
    <row r="905" spans="1:28" x14ac:dyDescent="0.25">
      <c r="A905" s="1" t="s">
        <v>1199</v>
      </c>
      <c r="B905">
        <v>1173</v>
      </c>
      <c r="C905" s="1" t="s">
        <v>4004</v>
      </c>
      <c r="D905">
        <v>5.0999999999999996</v>
      </c>
      <c r="E905">
        <v>0</v>
      </c>
      <c r="F905">
        <v>0</v>
      </c>
      <c r="G905">
        <v>1225</v>
      </c>
      <c r="H905" s="1" t="s">
        <v>4079</v>
      </c>
      <c r="I905">
        <v>1.4</v>
      </c>
      <c r="J905">
        <v>15.37</v>
      </c>
      <c r="K905">
        <v>52</v>
      </c>
      <c r="L905">
        <v>609.39</v>
      </c>
      <c r="M905">
        <v>1</v>
      </c>
      <c r="N905">
        <v>1</v>
      </c>
      <c r="O905">
        <v>0</v>
      </c>
      <c r="P905">
        <v>13.92</v>
      </c>
      <c r="Q905">
        <v>0</v>
      </c>
      <c r="R905" s="1" t="s">
        <v>5354</v>
      </c>
      <c r="S905" s="1" t="s">
        <v>8156</v>
      </c>
      <c r="T905">
        <v>1.1499999999999999</v>
      </c>
      <c r="U905" s="1"/>
      <c r="V905">
        <v>3772.397156</v>
      </c>
      <c r="W905">
        <v>229052.205766</v>
      </c>
      <c r="X905">
        <v>22.714108</v>
      </c>
      <c r="Y905">
        <v>4.8639809999999999</v>
      </c>
      <c r="Z905">
        <v>98.930764999999994</v>
      </c>
      <c r="AA905">
        <v>98.458710999999994</v>
      </c>
      <c r="AB905">
        <v>0</v>
      </c>
    </row>
    <row r="906" spans="1:28" x14ac:dyDescent="0.25">
      <c r="A906" s="1" t="s">
        <v>1200</v>
      </c>
      <c r="B906">
        <v>629</v>
      </c>
      <c r="C906" s="1" t="s">
        <v>4030</v>
      </c>
      <c r="D906">
        <v>5.0999999999999996</v>
      </c>
      <c r="E906">
        <v>0</v>
      </c>
      <c r="F906">
        <v>1.73</v>
      </c>
      <c r="G906">
        <v>1226</v>
      </c>
      <c r="H906" s="1" t="s">
        <v>4147</v>
      </c>
      <c r="I906">
        <v>23.77</v>
      </c>
      <c r="J906">
        <v>6.72</v>
      </c>
      <c r="K906">
        <v>597</v>
      </c>
      <c r="L906">
        <v>2694.53</v>
      </c>
      <c r="M906">
        <v>96</v>
      </c>
      <c r="N906">
        <v>5</v>
      </c>
      <c r="O906">
        <v>0</v>
      </c>
      <c r="P906">
        <v>212.59</v>
      </c>
      <c r="Q906">
        <v>0</v>
      </c>
      <c r="R906" s="1" t="s">
        <v>5355</v>
      </c>
      <c r="S906" s="1" t="s">
        <v>8156</v>
      </c>
      <c r="T906">
        <v>0.5</v>
      </c>
      <c r="U906" s="1"/>
      <c r="V906">
        <v>36893.030156000001</v>
      </c>
      <c r="W906">
        <v>1107332.462324</v>
      </c>
      <c r="X906">
        <v>193.65941699999999</v>
      </c>
      <c r="Y906">
        <v>21.390391999999999</v>
      </c>
      <c r="Z906">
        <v>472.36618399999998</v>
      </c>
      <c r="AA906">
        <v>476.00824999999998</v>
      </c>
      <c r="AB906">
        <v>0</v>
      </c>
    </row>
    <row r="907" spans="1:28" x14ac:dyDescent="0.25">
      <c r="A907" s="1" t="s">
        <v>1203</v>
      </c>
      <c r="B907">
        <v>727</v>
      </c>
      <c r="C907" s="1" t="s">
        <v>4053</v>
      </c>
      <c r="D907">
        <v>5.0999999999999996</v>
      </c>
      <c r="E907">
        <v>0</v>
      </c>
      <c r="F907">
        <v>0.69</v>
      </c>
      <c r="G907">
        <v>1228</v>
      </c>
      <c r="H907" s="1" t="s">
        <v>4102</v>
      </c>
      <c r="I907">
        <v>204.71</v>
      </c>
      <c r="J907">
        <v>8.27</v>
      </c>
      <c r="K907">
        <v>501</v>
      </c>
      <c r="L907">
        <v>1496.49</v>
      </c>
      <c r="M907">
        <v>275</v>
      </c>
      <c r="N907">
        <v>7</v>
      </c>
      <c r="O907">
        <v>0</v>
      </c>
      <c r="P907">
        <v>324.74</v>
      </c>
      <c r="Q907">
        <v>0</v>
      </c>
      <c r="R907" s="1" t="s">
        <v>5358</v>
      </c>
      <c r="S907" s="1" t="s">
        <v>8156</v>
      </c>
      <c r="T907">
        <v>0.62</v>
      </c>
      <c r="U907" s="1"/>
      <c r="V907">
        <v>51752.208551999996</v>
      </c>
      <c r="W907">
        <v>1134069.356079</v>
      </c>
      <c r="X907">
        <v>262.19637699999998</v>
      </c>
      <c r="Y907">
        <v>25.170705999999999</v>
      </c>
      <c r="Z907">
        <v>501.31361700000002</v>
      </c>
      <c r="AA907">
        <v>487.50895600000001</v>
      </c>
      <c r="AB907">
        <v>0</v>
      </c>
    </row>
    <row r="908" spans="1:28" x14ac:dyDescent="0.25">
      <c r="A908" s="1" t="s">
        <v>1205</v>
      </c>
      <c r="B908">
        <v>822</v>
      </c>
      <c r="C908" s="1" t="s">
        <v>4016</v>
      </c>
      <c r="D908">
        <v>5.0999999999999996</v>
      </c>
      <c r="E908">
        <v>0</v>
      </c>
      <c r="F908">
        <v>0.57999999999999996</v>
      </c>
      <c r="G908">
        <v>1228</v>
      </c>
      <c r="H908" s="1" t="s">
        <v>4125</v>
      </c>
      <c r="I908">
        <v>87.33</v>
      </c>
      <c r="J908">
        <v>11.51</v>
      </c>
      <c r="K908">
        <v>406</v>
      </c>
      <c r="L908">
        <v>2369.54</v>
      </c>
      <c r="M908">
        <v>169</v>
      </c>
      <c r="N908">
        <v>6</v>
      </c>
      <c r="O908">
        <v>0</v>
      </c>
      <c r="P908">
        <v>226.8</v>
      </c>
      <c r="Q908">
        <v>0</v>
      </c>
      <c r="R908" s="1" t="s">
        <v>5360</v>
      </c>
      <c r="S908" s="1" t="s">
        <v>8156</v>
      </c>
      <c r="T908">
        <v>0.95</v>
      </c>
      <c r="U908" s="1"/>
      <c r="V908">
        <v>34171.216710000001</v>
      </c>
      <c r="W908">
        <v>1089087.414937</v>
      </c>
      <c r="X908">
        <v>181.37767600000001</v>
      </c>
      <c r="Y908">
        <v>23.02609</v>
      </c>
      <c r="Z908">
        <v>471.69204000000002</v>
      </c>
      <c r="AA908">
        <v>468.16101500000002</v>
      </c>
      <c r="AB908">
        <v>0</v>
      </c>
    </row>
    <row r="909" spans="1:28" x14ac:dyDescent="0.25">
      <c r="A909" s="1" t="s">
        <v>1206</v>
      </c>
      <c r="B909">
        <v>1132</v>
      </c>
      <c r="C909" s="1" t="s">
        <v>4004</v>
      </c>
      <c r="D909">
        <v>5.0999999999999996</v>
      </c>
      <c r="E909">
        <v>0</v>
      </c>
      <c r="F909">
        <v>0.4</v>
      </c>
      <c r="G909">
        <v>1228</v>
      </c>
      <c r="H909" s="1" t="s">
        <v>4076</v>
      </c>
      <c r="I909">
        <v>1.4</v>
      </c>
      <c r="J909">
        <v>6.56</v>
      </c>
      <c r="K909">
        <v>96</v>
      </c>
      <c r="L909">
        <v>609.39</v>
      </c>
      <c r="M909">
        <v>0</v>
      </c>
      <c r="N909">
        <v>0</v>
      </c>
      <c r="O909">
        <v>0</v>
      </c>
      <c r="P909">
        <v>15.71</v>
      </c>
      <c r="Q909">
        <v>0</v>
      </c>
      <c r="R909" s="1" t="s">
        <v>5361</v>
      </c>
      <c r="S909" s="1" t="s">
        <v>8156</v>
      </c>
      <c r="T909">
        <v>0.51</v>
      </c>
      <c r="U909" s="1"/>
      <c r="V909">
        <v>4480.5605029999997</v>
      </c>
      <c r="W909">
        <v>186847.18561499999</v>
      </c>
      <c r="X909">
        <v>24.731814</v>
      </c>
      <c r="Y909">
        <v>3.328268</v>
      </c>
      <c r="Z909">
        <v>77.923713000000006</v>
      </c>
      <c r="AA909">
        <v>80.318804999999998</v>
      </c>
      <c r="AB909">
        <v>0</v>
      </c>
    </row>
    <row r="910" spans="1:28" x14ac:dyDescent="0.25">
      <c r="A910" s="1" t="s">
        <v>1207</v>
      </c>
      <c r="B910">
        <v>897</v>
      </c>
      <c r="C910" s="1" t="s">
        <v>4050</v>
      </c>
      <c r="D910">
        <v>5.0999999999999996</v>
      </c>
      <c r="E910">
        <v>0</v>
      </c>
      <c r="F910">
        <v>0</v>
      </c>
      <c r="G910">
        <v>1229</v>
      </c>
      <c r="H910" s="1" t="s">
        <v>4095</v>
      </c>
      <c r="I910">
        <v>63.59</v>
      </c>
      <c r="J910">
        <v>14.19</v>
      </c>
      <c r="K910">
        <v>332</v>
      </c>
      <c r="L910">
        <v>1623.67</v>
      </c>
      <c r="M910">
        <v>148</v>
      </c>
      <c r="N910">
        <v>7</v>
      </c>
      <c r="O910">
        <v>0</v>
      </c>
      <c r="P910">
        <v>232.1</v>
      </c>
      <c r="Q910">
        <v>0</v>
      </c>
      <c r="R910" s="1" t="s">
        <v>5362</v>
      </c>
      <c r="S910" s="1" t="s">
        <v>8156</v>
      </c>
      <c r="T910">
        <v>1.2</v>
      </c>
      <c r="U910" s="1"/>
      <c r="V910">
        <v>32503.428702000001</v>
      </c>
      <c r="W910">
        <v>1036577.31386</v>
      </c>
      <c r="X910">
        <v>172.68705800000001</v>
      </c>
      <c r="Y910">
        <v>22.741754</v>
      </c>
      <c r="Z910">
        <v>455.17097999999999</v>
      </c>
      <c r="AA910">
        <v>445.58736800000003</v>
      </c>
      <c r="AB910">
        <v>0</v>
      </c>
    </row>
    <row r="911" spans="1:28" x14ac:dyDescent="0.25">
      <c r="A911" s="1" t="s">
        <v>1208</v>
      </c>
      <c r="B911">
        <v>1103</v>
      </c>
      <c r="C911" s="1" t="s">
        <v>4020</v>
      </c>
      <c r="D911">
        <v>5.0999999999999996</v>
      </c>
      <c r="E911">
        <v>0</v>
      </c>
      <c r="F911">
        <v>0.42</v>
      </c>
      <c r="G911">
        <v>1229</v>
      </c>
      <c r="H911" s="1" t="s">
        <v>4094</v>
      </c>
      <c r="I911">
        <v>120.04</v>
      </c>
      <c r="J911">
        <v>13.46</v>
      </c>
      <c r="K911">
        <v>126</v>
      </c>
      <c r="L911">
        <v>743.49</v>
      </c>
      <c r="M911">
        <v>46</v>
      </c>
      <c r="N911">
        <v>2</v>
      </c>
      <c r="O911">
        <v>0</v>
      </c>
      <c r="P911">
        <v>76.290000000000006</v>
      </c>
      <c r="Q911">
        <v>0</v>
      </c>
      <c r="R911" s="1" t="s">
        <v>5363</v>
      </c>
      <c r="S911" s="1" t="s">
        <v>8156</v>
      </c>
      <c r="T911">
        <v>1.0900000000000001</v>
      </c>
      <c r="U911" s="1"/>
      <c r="V911">
        <v>10563.714647999999</v>
      </c>
      <c r="W911">
        <v>378381.51742699998</v>
      </c>
      <c r="X911">
        <v>57.135851000000002</v>
      </c>
      <c r="Y911">
        <v>8.1897079999999995</v>
      </c>
      <c r="Z911">
        <v>165.04463200000001</v>
      </c>
      <c r="AA911">
        <v>162.651726</v>
      </c>
      <c r="AB911">
        <v>0</v>
      </c>
    </row>
    <row r="912" spans="1:28" x14ac:dyDescent="0.25">
      <c r="A912" s="1" t="s">
        <v>1209</v>
      </c>
      <c r="B912">
        <v>963</v>
      </c>
      <c r="C912" s="1" t="s">
        <v>4016</v>
      </c>
      <c r="D912">
        <v>5.0999999999999996</v>
      </c>
      <c r="E912">
        <v>0</v>
      </c>
      <c r="F912">
        <v>0.98</v>
      </c>
      <c r="G912">
        <v>1230</v>
      </c>
      <c r="H912" s="1" t="s">
        <v>4089</v>
      </c>
      <c r="I912">
        <v>182.21</v>
      </c>
      <c r="J912">
        <v>4.78</v>
      </c>
      <c r="K912">
        <v>267</v>
      </c>
      <c r="L912">
        <v>905.52</v>
      </c>
      <c r="M912">
        <v>69</v>
      </c>
      <c r="N912">
        <v>4</v>
      </c>
      <c r="O912">
        <v>0</v>
      </c>
      <c r="P912">
        <v>130.30000000000001</v>
      </c>
      <c r="Q912">
        <v>0</v>
      </c>
      <c r="R912" s="1" t="s">
        <v>5364</v>
      </c>
      <c r="S912" s="1" t="s">
        <v>8156</v>
      </c>
      <c r="T912">
        <v>0.48</v>
      </c>
      <c r="U912" s="1"/>
      <c r="V912">
        <v>18554.885144</v>
      </c>
      <c r="W912">
        <v>469115.02263899997</v>
      </c>
      <c r="X912">
        <v>95.366569999999996</v>
      </c>
      <c r="Y912">
        <v>9.5214370000000006</v>
      </c>
      <c r="Z912">
        <v>202.81547499999999</v>
      </c>
      <c r="AA912">
        <v>201.65998400000001</v>
      </c>
      <c r="AB912">
        <v>0</v>
      </c>
    </row>
    <row r="913" spans="1:28" x14ac:dyDescent="0.25">
      <c r="A913" s="1" t="s">
        <v>1210</v>
      </c>
      <c r="B913">
        <v>1161</v>
      </c>
      <c r="C913" s="1" t="s">
        <v>4002</v>
      </c>
      <c r="D913">
        <v>5.0999999999999996</v>
      </c>
      <c r="E913">
        <v>0</v>
      </c>
      <c r="F913">
        <v>0.56999999999999995</v>
      </c>
      <c r="G913">
        <v>1230</v>
      </c>
      <c r="H913" s="1" t="s">
        <v>4105</v>
      </c>
      <c r="I913">
        <v>31.58</v>
      </c>
      <c r="J913">
        <v>12.74</v>
      </c>
      <c r="K913">
        <v>69</v>
      </c>
      <c r="L913">
        <v>367.23</v>
      </c>
      <c r="M913">
        <v>19</v>
      </c>
      <c r="N913">
        <v>1</v>
      </c>
      <c r="O913">
        <v>0</v>
      </c>
      <c r="P913">
        <v>40.32</v>
      </c>
      <c r="Q913">
        <v>0</v>
      </c>
      <c r="R913" s="1" t="s">
        <v>5365</v>
      </c>
      <c r="S913" s="1" t="s">
        <v>8156</v>
      </c>
      <c r="T913">
        <v>0.93</v>
      </c>
      <c r="U913" s="1"/>
      <c r="V913">
        <v>5145.7620889999998</v>
      </c>
      <c r="W913">
        <v>171638.63778600001</v>
      </c>
      <c r="X913">
        <v>27.489421</v>
      </c>
      <c r="Y913">
        <v>3.5816050000000001</v>
      </c>
      <c r="Z913">
        <v>74.214905000000002</v>
      </c>
      <c r="AA913">
        <v>73.781362999999999</v>
      </c>
      <c r="AB913">
        <v>0</v>
      </c>
    </row>
    <row r="914" spans="1:28" x14ac:dyDescent="0.25">
      <c r="A914" s="1" t="s">
        <v>1212</v>
      </c>
      <c r="B914">
        <v>863</v>
      </c>
      <c r="C914" s="1" t="s">
        <v>4053</v>
      </c>
      <c r="D914">
        <v>5.0999999999999996</v>
      </c>
      <c r="E914">
        <v>0</v>
      </c>
      <c r="F914">
        <v>0.5</v>
      </c>
      <c r="G914">
        <v>1235</v>
      </c>
      <c r="H914" s="1" t="s">
        <v>4117</v>
      </c>
      <c r="I914">
        <v>120.04</v>
      </c>
      <c r="J914">
        <v>7.61</v>
      </c>
      <c r="K914">
        <v>372</v>
      </c>
      <c r="L914">
        <v>950.5</v>
      </c>
      <c r="M914">
        <v>214</v>
      </c>
      <c r="N914">
        <v>8</v>
      </c>
      <c r="O914">
        <v>0</v>
      </c>
      <c r="P914">
        <v>265.06</v>
      </c>
      <c r="Q914">
        <v>0</v>
      </c>
      <c r="R914" s="1" t="s">
        <v>5367</v>
      </c>
      <c r="S914" s="1" t="s">
        <v>8156</v>
      </c>
      <c r="T914">
        <v>0.65</v>
      </c>
      <c r="U914" s="1"/>
      <c r="V914">
        <v>38468.976240999997</v>
      </c>
      <c r="W914">
        <v>809631.63988699997</v>
      </c>
      <c r="X914">
        <v>194.10636600000001</v>
      </c>
      <c r="Y914">
        <v>18.133704999999999</v>
      </c>
      <c r="Z914">
        <v>358.72100999999998</v>
      </c>
      <c r="AA914">
        <v>348.04211400000003</v>
      </c>
      <c r="AB914">
        <v>0</v>
      </c>
    </row>
    <row r="915" spans="1:28" x14ac:dyDescent="0.25">
      <c r="A915" s="1" t="s">
        <v>1213</v>
      </c>
      <c r="B915">
        <v>863</v>
      </c>
      <c r="C915" s="1" t="s">
        <v>4024</v>
      </c>
      <c r="D915">
        <v>5.0999999999999996</v>
      </c>
      <c r="E915">
        <v>0</v>
      </c>
      <c r="F915">
        <v>0.5</v>
      </c>
      <c r="G915">
        <v>1236</v>
      </c>
      <c r="H915" s="1" t="s">
        <v>4144</v>
      </c>
      <c r="I915">
        <v>26.09</v>
      </c>
      <c r="J915">
        <v>12.36</v>
      </c>
      <c r="K915">
        <v>373</v>
      </c>
      <c r="L915">
        <v>2392.42</v>
      </c>
      <c r="M915">
        <v>107</v>
      </c>
      <c r="N915">
        <v>6</v>
      </c>
      <c r="O915">
        <v>0</v>
      </c>
      <c r="P915">
        <v>186.1</v>
      </c>
      <c r="Q915">
        <v>0</v>
      </c>
      <c r="R915" s="1" t="s">
        <v>5368</v>
      </c>
      <c r="S915" s="1" t="s">
        <v>8156</v>
      </c>
      <c r="T915">
        <v>0.93</v>
      </c>
      <c r="U915" s="1"/>
      <c r="V915">
        <v>26712.530942000001</v>
      </c>
      <c r="W915">
        <v>952774.05416000006</v>
      </c>
      <c r="X915">
        <v>144.15410499999999</v>
      </c>
      <c r="Y915">
        <v>19.48414</v>
      </c>
      <c r="Z915">
        <v>408.64642900000001</v>
      </c>
      <c r="AA915">
        <v>409.56287500000002</v>
      </c>
      <c r="AB915">
        <v>0</v>
      </c>
    </row>
    <row r="916" spans="1:28" x14ac:dyDescent="0.25">
      <c r="A916" s="1" t="s">
        <v>1214</v>
      </c>
      <c r="B916">
        <v>1187</v>
      </c>
      <c r="C916" s="1" t="s">
        <v>4004</v>
      </c>
      <c r="D916">
        <v>5.0999999999999996</v>
      </c>
      <c r="E916">
        <v>0</v>
      </c>
      <c r="F916">
        <v>0.2</v>
      </c>
      <c r="G916">
        <v>1236</v>
      </c>
      <c r="H916" s="1" t="s">
        <v>4076</v>
      </c>
      <c r="I916">
        <v>1.4</v>
      </c>
      <c r="J916">
        <v>16.41</v>
      </c>
      <c r="K916">
        <v>49</v>
      </c>
      <c r="L916">
        <v>609.39</v>
      </c>
      <c r="M916">
        <v>0</v>
      </c>
      <c r="N916">
        <v>0</v>
      </c>
      <c r="O916">
        <v>0</v>
      </c>
      <c r="P916">
        <v>14.37</v>
      </c>
      <c r="Q916">
        <v>0</v>
      </c>
      <c r="R916" s="1" t="s">
        <v>5369</v>
      </c>
      <c r="S916" s="1" t="s">
        <v>8156</v>
      </c>
      <c r="T916">
        <v>1.27</v>
      </c>
      <c r="U916" s="1"/>
      <c r="V916">
        <v>3290.327366</v>
      </c>
      <c r="W916">
        <v>201590.084172</v>
      </c>
      <c r="X916">
        <v>19.850095</v>
      </c>
      <c r="Y916">
        <v>4.2402949999999997</v>
      </c>
      <c r="Z916">
        <v>86.688867999999999</v>
      </c>
      <c r="AA916">
        <v>86.654092000000006</v>
      </c>
      <c r="AB916">
        <v>0</v>
      </c>
    </row>
    <row r="917" spans="1:28" x14ac:dyDescent="0.25">
      <c r="A917" s="1" t="s">
        <v>1215</v>
      </c>
      <c r="B917">
        <v>944</v>
      </c>
      <c r="C917" s="1" t="s">
        <v>4004</v>
      </c>
      <c r="D917">
        <v>5.0999999999999996</v>
      </c>
      <c r="E917">
        <v>0</v>
      </c>
      <c r="F917">
        <v>3.1</v>
      </c>
      <c r="G917">
        <v>1237</v>
      </c>
      <c r="H917" s="1" t="s">
        <v>4090</v>
      </c>
      <c r="I917">
        <v>24.41</v>
      </c>
      <c r="J917">
        <v>12.08</v>
      </c>
      <c r="K917">
        <v>293</v>
      </c>
      <c r="L917">
        <v>1286.42</v>
      </c>
      <c r="M917">
        <v>107</v>
      </c>
      <c r="N917">
        <v>8</v>
      </c>
      <c r="O917">
        <v>0</v>
      </c>
      <c r="P917">
        <v>191.11</v>
      </c>
      <c r="Q917">
        <v>0</v>
      </c>
      <c r="R917" s="1" t="s">
        <v>5370</v>
      </c>
      <c r="S917" s="1" t="s">
        <v>8156</v>
      </c>
      <c r="T917">
        <v>0.93</v>
      </c>
      <c r="U917" s="1"/>
      <c r="V917">
        <v>24513.107178999999</v>
      </c>
      <c r="W917">
        <v>693006.35324500001</v>
      </c>
      <c r="X917">
        <v>127.956791</v>
      </c>
      <c r="Y917">
        <v>14.821433000000001</v>
      </c>
      <c r="Z917">
        <v>302.25422800000001</v>
      </c>
      <c r="AA917">
        <v>297.90147000000002</v>
      </c>
      <c r="AB917">
        <v>0</v>
      </c>
    </row>
    <row r="918" spans="1:28" x14ac:dyDescent="0.25">
      <c r="A918" s="1" t="s">
        <v>1216</v>
      </c>
      <c r="B918">
        <v>1035</v>
      </c>
      <c r="C918" s="1" t="s">
        <v>4030</v>
      </c>
      <c r="D918">
        <v>5.0999999999999996</v>
      </c>
      <c r="E918">
        <v>0</v>
      </c>
      <c r="F918">
        <v>0</v>
      </c>
      <c r="G918">
        <v>1238</v>
      </c>
      <c r="H918" s="1" t="s">
        <v>4139</v>
      </c>
      <c r="I918">
        <v>77.290000000000006</v>
      </c>
      <c r="J918">
        <v>12.06</v>
      </c>
      <c r="K918">
        <v>203</v>
      </c>
      <c r="L918">
        <v>2007.2</v>
      </c>
      <c r="M918">
        <v>5</v>
      </c>
      <c r="N918">
        <v>3</v>
      </c>
      <c r="O918">
        <v>0</v>
      </c>
      <c r="P918">
        <v>43.51</v>
      </c>
      <c r="Q918">
        <v>0</v>
      </c>
      <c r="R918" s="1" t="s">
        <v>5371</v>
      </c>
      <c r="S918" s="1" t="s">
        <v>8156</v>
      </c>
      <c r="T918">
        <v>0.91</v>
      </c>
      <c r="U918" s="1"/>
      <c r="V918">
        <v>8400.8147590000008</v>
      </c>
      <c r="W918">
        <v>517874.08162700001</v>
      </c>
      <c r="X918">
        <v>50.413530999999999</v>
      </c>
      <c r="Y918">
        <v>9.1696390000000001</v>
      </c>
      <c r="Z918">
        <v>212.43826999999999</v>
      </c>
      <c r="AA918">
        <v>222.612199</v>
      </c>
      <c r="AB918">
        <v>0</v>
      </c>
    </row>
    <row r="919" spans="1:28" x14ac:dyDescent="0.25">
      <c r="A919" s="1" t="s">
        <v>1217</v>
      </c>
      <c r="B919">
        <v>1192</v>
      </c>
      <c r="C919" s="1" t="s">
        <v>4002</v>
      </c>
      <c r="D919">
        <v>5.0999999999999996</v>
      </c>
      <c r="E919">
        <v>0</v>
      </c>
      <c r="F919">
        <v>0.21</v>
      </c>
      <c r="G919">
        <v>1238</v>
      </c>
      <c r="H919" s="1" t="s">
        <v>4105</v>
      </c>
      <c r="I919">
        <v>31.58</v>
      </c>
      <c r="J919">
        <v>12.78</v>
      </c>
      <c r="K919">
        <v>46</v>
      </c>
      <c r="L919">
        <v>367.23</v>
      </c>
      <c r="M919">
        <v>0</v>
      </c>
      <c r="N919">
        <v>0</v>
      </c>
      <c r="O919">
        <v>0</v>
      </c>
      <c r="P919">
        <v>20.89</v>
      </c>
      <c r="Q919">
        <v>0</v>
      </c>
      <c r="R919" s="1" t="s">
        <v>5372</v>
      </c>
      <c r="S919" s="1" t="s">
        <v>8156</v>
      </c>
      <c r="T919">
        <v>1.07</v>
      </c>
      <c r="U919" s="1"/>
      <c r="V919">
        <v>3316.4629140000002</v>
      </c>
      <c r="W919">
        <v>164200.03499399999</v>
      </c>
      <c r="X919">
        <v>19.004301000000002</v>
      </c>
      <c r="Y919">
        <v>3.2821009999999999</v>
      </c>
      <c r="Z919">
        <v>70.121578999999997</v>
      </c>
      <c r="AA919">
        <v>70.582611</v>
      </c>
      <c r="AB919">
        <v>0</v>
      </c>
    </row>
    <row r="920" spans="1:28" x14ac:dyDescent="0.25">
      <c r="A920" s="1" t="s">
        <v>1219</v>
      </c>
      <c r="B920">
        <v>1177</v>
      </c>
      <c r="C920" s="1" t="s">
        <v>4004</v>
      </c>
      <c r="D920">
        <v>5.0999999999999996</v>
      </c>
      <c r="E920">
        <v>0</v>
      </c>
      <c r="F920">
        <v>0.88</v>
      </c>
      <c r="G920">
        <v>1239</v>
      </c>
      <c r="H920" s="1" t="s">
        <v>4073</v>
      </c>
      <c r="I920">
        <v>40.79</v>
      </c>
      <c r="J920">
        <v>11.02</v>
      </c>
      <c r="K920">
        <v>62</v>
      </c>
      <c r="L920">
        <v>475.89</v>
      </c>
      <c r="M920">
        <v>2</v>
      </c>
      <c r="N920">
        <v>1</v>
      </c>
      <c r="O920">
        <v>0</v>
      </c>
      <c r="P920">
        <v>24.74</v>
      </c>
      <c r="Q920">
        <v>0</v>
      </c>
      <c r="R920" s="1" t="s">
        <v>5374</v>
      </c>
      <c r="S920" s="1" t="s">
        <v>8156</v>
      </c>
      <c r="T920">
        <v>0.95</v>
      </c>
      <c r="U920" s="1"/>
      <c r="V920">
        <v>4197.6599340000002</v>
      </c>
      <c r="W920">
        <v>220898.579275</v>
      </c>
      <c r="X920">
        <v>24.396342000000001</v>
      </c>
      <c r="Y920">
        <v>4.5656049999999997</v>
      </c>
      <c r="Z920">
        <v>95.648097000000007</v>
      </c>
      <c r="AA920">
        <v>94.954413000000002</v>
      </c>
      <c r="AB920">
        <v>0</v>
      </c>
    </row>
    <row r="921" spans="1:28" x14ac:dyDescent="0.25">
      <c r="A921" s="1" t="s">
        <v>1220</v>
      </c>
      <c r="B921">
        <v>842</v>
      </c>
      <c r="C921" s="1" t="s">
        <v>4004</v>
      </c>
      <c r="D921">
        <v>5.0999999999999996</v>
      </c>
      <c r="E921">
        <v>0</v>
      </c>
      <c r="F921">
        <v>2.81</v>
      </c>
      <c r="G921">
        <v>1240</v>
      </c>
      <c r="H921" s="1" t="s">
        <v>4114</v>
      </c>
      <c r="I921">
        <v>159.35</v>
      </c>
      <c r="J921">
        <v>18.829999999999998</v>
      </c>
      <c r="K921">
        <v>398</v>
      </c>
      <c r="L921">
        <v>2021.57</v>
      </c>
      <c r="M921">
        <v>151</v>
      </c>
      <c r="N921">
        <v>8</v>
      </c>
      <c r="O921">
        <v>0</v>
      </c>
      <c r="P921">
        <v>292.56</v>
      </c>
      <c r="Q921">
        <v>0</v>
      </c>
      <c r="R921" s="1" t="s">
        <v>5375</v>
      </c>
      <c r="S921" s="1" t="s">
        <v>8156</v>
      </c>
      <c r="T921">
        <v>1.45</v>
      </c>
      <c r="U921" s="1"/>
      <c r="V921">
        <v>37606.476844999997</v>
      </c>
      <c r="W921">
        <v>1260275.4109090001</v>
      </c>
      <c r="X921">
        <v>201.40408600000001</v>
      </c>
      <c r="Y921">
        <v>28.011883999999998</v>
      </c>
      <c r="Z921">
        <v>554.06753100000003</v>
      </c>
      <c r="AA921">
        <v>541.74513200000001</v>
      </c>
      <c r="AB921">
        <v>0</v>
      </c>
    </row>
    <row r="922" spans="1:28" x14ac:dyDescent="0.25">
      <c r="A922" s="1" t="s">
        <v>1221</v>
      </c>
      <c r="B922">
        <v>1047</v>
      </c>
      <c r="C922" s="1" t="s">
        <v>4004</v>
      </c>
      <c r="D922">
        <v>5.0999999999999996</v>
      </c>
      <c r="E922">
        <v>0</v>
      </c>
      <c r="F922">
        <v>1.55</v>
      </c>
      <c r="G922">
        <v>1240</v>
      </c>
      <c r="H922" s="1" t="s">
        <v>4090</v>
      </c>
      <c r="I922">
        <v>24.41</v>
      </c>
      <c r="J922">
        <v>14.18</v>
      </c>
      <c r="K922">
        <v>193</v>
      </c>
      <c r="L922">
        <v>1286.42</v>
      </c>
      <c r="M922">
        <v>59</v>
      </c>
      <c r="N922">
        <v>3</v>
      </c>
      <c r="O922">
        <v>0</v>
      </c>
      <c r="P922">
        <v>113.57</v>
      </c>
      <c r="Q922">
        <v>0</v>
      </c>
      <c r="R922" s="1" t="s">
        <v>5376</v>
      </c>
      <c r="S922" s="1" t="s">
        <v>8156</v>
      </c>
      <c r="T922">
        <v>1.21</v>
      </c>
      <c r="U922" s="1"/>
      <c r="V922">
        <v>16572.386048</v>
      </c>
      <c r="W922">
        <v>621123.12398399995</v>
      </c>
      <c r="X922">
        <v>90.231489999999994</v>
      </c>
      <c r="Y922">
        <v>13.125991000000001</v>
      </c>
      <c r="Z922">
        <v>268.450153</v>
      </c>
      <c r="AA922">
        <v>266.996914</v>
      </c>
      <c r="AB922">
        <v>0</v>
      </c>
    </row>
    <row r="923" spans="1:28" x14ac:dyDescent="0.25">
      <c r="A923" s="1" t="s">
        <v>1222</v>
      </c>
      <c r="B923">
        <v>863</v>
      </c>
      <c r="C923" s="1" t="s">
        <v>4011</v>
      </c>
      <c r="D923">
        <v>5.0999999999999996</v>
      </c>
      <c r="E923">
        <v>0</v>
      </c>
      <c r="F923">
        <v>0.5</v>
      </c>
      <c r="G923">
        <v>1242</v>
      </c>
      <c r="H923" s="1" t="s">
        <v>4090</v>
      </c>
      <c r="I923">
        <v>24.41</v>
      </c>
      <c r="J923">
        <v>14.06</v>
      </c>
      <c r="K923">
        <v>379</v>
      </c>
      <c r="L923">
        <v>1138.06</v>
      </c>
      <c r="M923">
        <v>228</v>
      </c>
      <c r="N923">
        <v>8</v>
      </c>
      <c r="O923">
        <v>0</v>
      </c>
      <c r="P923">
        <v>318.5</v>
      </c>
      <c r="Q923">
        <v>0</v>
      </c>
      <c r="R923" s="1" t="s">
        <v>5377</v>
      </c>
      <c r="S923" s="1" t="s">
        <v>8156</v>
      </c>
      <c r="T923">
        <v>1.38</v>
      </c>
      <c r="U923" s="1"/>
      <c r="V923">
        <v>44420.475994</v>
      </c>
      <c r="W923">
        <v>1058910.2899879999</v>
      </c>
      <c r="X923">
        <v>227.34084300000001</v>
      </c>
      <c r="Y923">
        <v>24.281096000000002</v>
      </c>
      <c r="Z923">
        <v>471.86210299999999</v>
      </c>
      <c r="AA923">
        <v>455.19549599999999</v>
      </c>
      <c r="AB923">
        <v>0</v>
      </c>
    </row>
    <row r="924" spans="1:28" x14ac:dyDescent="0.25">
      <c r="A924" s="1" t="s">
        <v>1223</v>
      </c>
      <c r="B924">
        <v>1171</v>
      </c>
      <c r="C924" s="1" t="s">
        <v>4004</v>
      </c>
      <c r="D924">
        <v>5.0999999999999996</v>
      </c>
      <c r="E924">
        <v>0</v>
      </c>
      <c r="F924">
        <v>1</v>
      </c>
      <c r="G924">
        <v>1242</v>
      </c>
      <c r="H924" s="1" t="s">
        <v>4074</v>
      </c>
      <c r="I924">
        <v>0.2</v>
      </c>
      <c r="J924">
        <v>5.97</v>
      </c>
      <c r="K924">
        <v>71</v>
      </c>
      <c r="L924">
        <v>420.4</v>
      </c>
      <c r="M924">
        <v>0</v>
      </c>
      <c r="N924">
        <v>0</v>
      </c>
      <c r="O924">
        <v>0</v>
      </c>
      <c r="P924">
        <v>12.36</v>
      </c>
      <c r="Q924">
        <v>0</v>
      </c>
      <c r="R924" s="1" t="s">
        <v>5378</v>
      </c>
      <c r="S924" s="1" t="s">
        <v>8156</v>
      </c>
      <c r="T924">
        <v>0.53</v>
      </c>
      <c r="U924" s="1"/>
      <c r="V924">
        <v>3289.6069659999998</v>
      </c>
      <c r="W924">
        <v>132171.34223800001</v>
      </c>
      <c r="X924">
        <v>18.021189</v>
      </c>
      <c r="Y924">
        <v>2.2749160000000002</v>
      </c>
      <c r="Z924">
        <v>54.719541</v>
      </c>
      <c r="AA924">
        <v>56.815863</v>
      </c>
      <c r="AB924">
        <v>0</v>
      </c>
    </row>
    <row r="925" spans="1:28" x14ac:dyDescent="0.25">
      <c r="A925" s="1" t="s">
        <v>1224</v>
      </c>
      <c r="B925">
        <v>1012</v>
      </c>
      <c r="C925" s="1" t="s">
        <v>4024</v>
      </c>
      <c r="D925">
        <v>5.0999999999999996</v>
      </c>
      <c r="E925">
        <v>0</v>
      </c>
      <c r="F925">
        <v>0.81</v>
      </c>
      <c r="G925">
        <v>1244</v>
      </c>
      <c r="H925" s="1" t="s">
        <v>4112</v>
      </c>
      <c r="I925">
        <v>110.84</v>
      </c>
      <c r="J925">
        <v>9.42</v>
      </c>
      <c r="K925">
        <v>232</v>
      </c>
      <c r="L925">
        <v>1744.16</v>
      </c>
      <c r="M925">
        <v>62</v>
      </c>
      <c r="N925">
        <v>1</v>
      </c>
      <c r="O925">
        <v>0</v>
      </c>
      <c r="P925">
        <v>88.28</v>
      </c>
      <c r="Q925">
        <v>0</v>
      </c>
      <c r="R925" s="1" t="s">
        <v>5379</v>
      </c>
      <c r="S925" s="1" t="s">
        <v>8156</v>
      </c>
      <c r="T925">
        <v>0.84</v>
      </c>
      <c r="U925" s="1"/>
      <c r="V925">
        <v>17238.553304000001</v>
      </c>
      <c r="W925">
        <v>656260.21778399998</v>
      </c>
      <c r="X925">
        <v>93.914118000000002</v>
      </c>
      <c r="Y925">
        <v>12.872332999999999</v>
      </c>
      <c r="Z925">
        <v>277.152536</v>
      </c>
      <c r="AA925">
        <v>282.10229199999998</v>
      </c>
      <c r="AB925">
        <v>0</v>
      </c>
    </row>
    <row r="926" spans="1:28" x14ac:dyDescent="0.25">
      <c r="A926" s="1" t="s">
        <v>1225</v>
      </c>
      <c r="B926">
        <v>1150</v>
      </c>
      <c r="C926" s="1" t="s">
        <v>4007</v>
      </c>
      <c r="D926">
        <v>5.0999999999999996</v>
      </c>
      <c r="E926">
        <v>0</v>
      </c>
      <c r="F926">
        <v>0</v>
      </c>
      <c r="G926">
        <v>1245</v>
      </c>
      <c r="H926" s="1" t="s">
        <v>4075</v>
      </c>
      <c r="I926">
        <v>89.74</v>
      </c>
      <c r="J926">
        <v>13.23</v>
      </c>
      <c r="K926">
        <v>95</v>
      </c>
      <c r="L926">
        <v>569.77</v>
      </c>
      <c r="M926">
        <v>25</v>
      </c>
      <c r="N926">
        <v>2</v>
      </c>
      <c r="O926">
        <v>0</v>
      </c>
      <c r="P926">
        <v>51.32</v>
      </c>
      <c r="Q926">
        <v>0</v>
      </c>
      <c r="R926" s="1" t="s">
        <v>5380</v>
      </c>
      <c r="S926" s="1" t="s">
        <v>8156</v>
      </c>
      <c r="T926">
        <v>0.98</v>
      </c>
      <c r="U926" s="1"/>
      <c r="V926">
        <v>6889.6648100000002</v>
      </c>
      <c r="W926">
        <v>284995.08227399999</v>
      </c>
      <c r="X926">
        <v>38.129522000000001</v>
      </c>
      <c r="Y926">
        <v>5.7989110000000004</v>
      </c>
      <c r="Z926">
        <v>122.469499</v>
      </c>
      <c r="AA926">
        <v>122.50806799999999</v>
      </c>
      <c r="AB926">
        <v>0</v>
      </c>
    </row>
    <row r="927" spans="1:28" x14ac:dyDescent="0.25">
      <c r="A927" s="1" t="s">
        <v>1227</v>
      </c>
      <c r="B927">
        <v>1068</v>
      </c>
      <c r="C927" s="1" t="s">
        <v>4020</v>
      </c>
      <c r="D927">
        <v>5.0999999999999996</v>
      </c>
      <c r="E927">
        <v>0</v>
      </c>
      <c r="F927">
        <v>0.99</v>
      </c>
      <c r="G927">
        <v>1248</v>
      </c>
      <c r="H927" s="1" t="s">
        <v>4094</v>
      </c>
      <c r="I927">
        <v>120.04</v>
      </c>
      <c r="J927">
        <v>8.42</v>
      </c>
      <c r="K927">
        <v>180</v>
      </c>
      <c r="L927">
        <v>743.49</v>
      </c>
      <c r="M927">
        <v>78</v>
      </c>
      <c r="N927">
        <v>3</v>
      </c>
      <c r="O927">
        <v>0</v>
      </c>
      <c r="P927">
        <v>104.8</v>
      </c>
      <c r="Q927">
        <v>0</v>
      </c>
      <c r="R927" s="1" t="s">
        <v>5382</v>
      </c>
      <c r="S927" s="1" t="s">
        <v>8156</v>
      </c>
      <c r="T927">
        <v>0.72</v>
      </c>
      <c r="U927" s="1"/>
      <c r="V927">
        <v>14862.907733</v>
      </c>
      <c r="W927">
        <v>381835.10586399998</v>
      </c>
      <c r="X927">
        <v>76.606738000000007</v>
      </c>
      <c r="Y927">
        <v>8.0210170000000005</v>
      </c>
      <c r="Z927">
        <v>165.79848999999999</v>
      </c>
      <c r="AA927">
        <v>164.140174</v>
      </c>
      <c r="AB927">
        <v>0</v>
      </c>
    </row>
    <row r="928" spans="1:28" x14ac:dyDescent="0.25">
      <c r="A928" s="1" t="s">
        <v>1228</v>
      </c>
      <c r="B928">
        <v>1062</v>
      </c>
      <c r="C928" s="1" t="s">
        <v>4017</v>
      </c>
      <c r="D928">
        <v>5.0999999999999996</v>
      </c>
      <c r="E928">
        <v>0</v>
      </c>
      <c r="F928">
        <v>0.48</v>
      </c>
      <c r="G928">
        <v>1250</v>
      </c>
      <c r="H928" s="1" t="s">
        <v>4140</v>
      </c>
      <c r="I928">
        <v>93.18</v>
      </c>
      <c r="J928">
        <v>7.5</v>
      </c>
      <c r="K928">
        <v>188</v>
      </c>
      <c r="L928">
        <v>1018.45</v>
      </c>
      <c r="M928">
        <v>52</v>
      </c>
      <c r="N928">
        <v>1</v>
      </c>
      <c r="O928">
        <v>0</v>
      </c>
      <c r="P928">
        <v>82.78</v>
      </c>
      <c r="Q928">
        <v>0</v>
      </c>
      <c r="R928" s="1" t="s">
        <v>5383</v>
      </c>
      <c r="S928" s="1" t="s">
        <v>8156</v>
      </c>
      <c r="T928">
        <v>0.68</v>
      </c>
      <c r="U928" s="1"/>
      <c r="V928">
        <v>14029.979461000001</v>
      </c>
      <c r="W928">
        <v>437163.99083199998</v>
      </c>
      <c r="X928">
        <v>74.110983000000004</v>
      </c>
      <c r="Y928">
        <v>8.7590629999999994</v>
      </c>
      <c r="Z928">
        <v>187.49913699999999</v>
      </c>
      <c r="AA928">
        <v>187.92255399999999</v>
      </c>
      <c r="AB928">
        <v>0</v>
      </c>
    </row>
    <row r="929" spans="1:28" x14ac:dyDescent="0.25">
      <c r="A929" s="1" t="s">
        <v>1229</v>
      </c>
      <c r="B929">
        <v>1139</v>
      </c>
      <c r="C929" s="1" t="s">
        <v>4020</v>
      </c>
      <c r="D929">
        <v>5.0999999999999996</v>
      </c>
      <c r="E929">
        <v>0</v>
      </c>
      <c r="F929">
        <v>0.86</v>
      </c>
      <c r="G929">
        <v>1251</v>
      </c>
      <c r="H929" s="1" t="s">
        <v>4094</v>
      </c>
      <c r="I929">
        <v>120.04</v>
      </c>
      <c r="J929">
        <v>12.88</v>
      </c>
      <c r="K929">
        <v>112</v>
      </c>
      <c r="L929">
        <v>743.49</v>
      </c>
      <c r="M929">
        <v>24</v>
      </c>
      <c r="N929">
        <v>1</v>
      </c>
      <c r="O929">
        <v>0</v>
      </c>
      <c r="P929">
        <v>58.33</v>
      </c>
      <c r="Q929">
        <v>0</v>
      </c>
      <c r="R929" s="1" t="s">
        <v>5384</v>
      </c>
      <c r="S929" s="1" t="s">
        <v>8156</v>
      </c>
      <c r="T929">
        <v>1.01</v>
      </c>
      <c r="U929" s="1"/>
      <c r="V929">
        <v>8653.1344950000002</v>
      </c>
      <c r="W929">
        <v>347949.41476199997</v>
      </c>
      <c r="X929">
        <v>47.677155999999997</v>
      </c>
      <c r="Y929">
        <v>7.2363369999999998</v>
      </c>
      <c r="Z929">
        <v>150.38893999999999</v>
      </c>
      <c r="AA929">
        <v>149.56961799999999</v>
      </c>
      <c r="AB929">
        <v>0</v>
      </c>
    </row>
    <row r="930" spans="1:28" x14ac:dyDescent="0.25">
      <c r="A930" s="1" t="s">
        <v>1230</v>
      </c>
      <c r="B930">
        <v>690</v>
      </c>
      <c r="C930" s="1" t="s">
        <v>4061</v>
      </c>
      <c r="D930">
        <v>5.0999999999999996</v>
      </c>
      <c r="E930">
        <v>0</v>
      </c>
      <c r="F930">
        <v>0</v>
      </c>
      <c r="G930">
        <v>1253</v>
      </c>
      <c r="H930" s="1" t="s">
        <v>4145</v>
      </c>
      <c r="I930">
        <v>168.74</v>
      </c>
      <c r="J930">
        <v>11.67</v>
      </c>
      <c r="K930">
        <v>563</v>
      </c>
      <c r="L930">
        <v>2615.73</v>
      </c>
      <c r="M930">
        <v>230</v>
      </c>
      <c r="N930">
        <v>10</v>
      </c>
      <c r="O930">
        <v>0</v>
      </c>
      <c r="P930">
        <v>363.8</v>
      </c>
      <c r="Q930">
        <v>0</v>
      </c>
      <c r="R930" s="1" t="s">
        <v>5385</v>
      </c>
      <c r="S930" s="1" t="s">
        <v>8156</v>
      </c>
      <c r="T930">
        <v>0.96</v>
      </c>
      <c r="U930" s="1"/>
      <c r="V930">
        <v>52212.363472999998</v>
      </c>
      <c r="W930">
        <v>1560073.8625779999</v>
      </c>
      <c r="X930">
        <v>274.66461500000003</v>
      </c>
      <c r="Y930">
        <v>33.602539</v>
      </c>
      <c r="Z930">
        <v>681.75033699999994</v>
      </c>
      <c r="AA930">
        <v>670.62343199999998</v>
      </c>
      <c r="AB930">
        <v>0</v>
      </c>
    </row>
    <row r="931" spans="1:28" x14ac:dyDescent="0.25">
      <c r="A931" s="1" t="s">
        <v>1231</v>
      </c>
      <c r="B931">
        <v>865</v>
      </c>
      <c r="C931" s="1" t="s">
        <v>4020</v>
      </c>
      <c r="D931">
        <v>5.0999999999999996</v>
      </c>
      <c r="E931">
        <v>0</v>
      </c>
      <c r="F931">
        <v>2.5</v>
      </c>
      <c r="G931">
        <v>1254</v>
      </c>
      <c r="H931" s="1" t="s">
        <v>4146</v>
      </c>
      <c r="I931">
        <v>61.94</v>
      </c>
      <c r="J931">
        <v>6.88</v>
      </c>
      <c r="K931">
        <v>389</v>
      </c>
      <c r="L931">
        <v>1358.76</v>
      </c>
      <c r="M931">
        <v>166</v>
      </c>
      <c r="N931">
        <v>3</v>
      </c>
      <c r="O931">
        <v>0</v>
      </c>
      <c r="P931">
        <v>212.56</v>
      </c>
      <c r="Q931">
        <v>0</v>
      </c>
      <c r="R931" s="1" t="s">
        <v>5386</v>
      </c>
      <c r="S931" s="1" t="s">
        <v>8156</v>
      </c>
      <c r="T931">
        <v>0.56999999999999995</v>
      </c>
      <c r="U931" s="1"/>
      <c r="V931">
        <v>35965.383946000002</v>
      </c>
      <c r="W931">
        <v>850791.73725699994</v>
      </c>
      <c r="X931">
        <v>183.563706</v>
      </c>
      <c r="Y931">
        <v>17.880818999999999</v>
      </c>
      <c r="Z931">
        <v>370.36574200000001</v>
      </c>
      <c r="AA931">
        <v>365.73377299999999</v>
      </c>
      <c r="AB931">
        <v>0</v>
      </c>
    </row>
    <row r="932" spans="1:28" x14ac:dyDescent="0.25">
      <c r="A932" s="1" t="s">
        <v>1233</v>
      </c>
      <c r="B932">
        <v>966</v>
      </c>
      <c r="C932" s="1" t="s">
        <v>4050</v>
      </c>
      <c r="D932">
        <v>5.0999999999999996</v>
      </c>
      <c r="E932">
        <v>0</v>
      </c>
      <c r="F932">
        <v>0</v>
      </c>
      <c r="G932">
        <v>1256</v>
      </c>
      <c r="H932" s="1" t="s">
        <v>4095</v>
      </c>
      <c r="I932">
        <v>63.59</v>
      </c>
      <c r="J932">
        <v>15.71</v>
      </c>
      <c r="K932">
        <v>290</v>
      </c>
      <c r="L932">
        <v>1631.79</v>
      </c>
      <c r="M932">
        <v>68</v>
      </c>
      <c r="N932">
        <v>7</v>
      </c>
      <c r="O932">
        <v>0</v>
      </c>
      <c r="P932">
        <v>188.15</v>
      </c>
      <c r="Q932">
        <v>0</v>
      </c>
      <c r="R932" s="1" t="s">
        <v>5388</v>
      </c>
      <c r="S932" s="1" t="s">
        <v>8156</v>
      </c>
      <c r="T932">
        <v>1.19</v>
      </c>
      <c r="U932" s="1"/>
      <c r="V932">
        <v>22692.468265</v>
      </c>
      <c r="W932">
        <v>848191.52620399999</v>
      </c>
      <c r="X932">
        <v>123.439706</v>
      </c>
      <c r="Y932">
        <v>17.929870000000001</v>
      </c>
      <c r="Z932">
        <v>368.955015</v>
      </c>
      <c r="AA932">
        <v>364.60467399999999</v>
      </c>
      <c r="AB932">
        <v>0</v>
      </c>
    </row>
    <row r="933" spans="1:28" x14ac:dyDescent="0.25">
      <c r="A933" s="1" t="s">
        <v>1236</v>
      </c>
      <c r="B933">
        <v>1062</v>
      </c>
      <c r="C933" s="1" t="s">
        <v>4026</v>
      </c>
      <c r="D933">
        <v>0.2</v>
      </c>
      <c r="E933">
        <v>0</v>
      </c>
      <c r="F933">
        <v>0.46</v>
      </c>
      <c r="G933">
        <v>1257</v>
      </c>
      <c r="H933" s="1" t="s">
        <v>4090</v>
      </c>
      <c r="I933">
        <v>24.41</v>
      </c>
      <c r="J933">
        <v>8.52</v>
      </c>
      <c r="K933">
        <v>195</v>
      </c>
      <c r="L933">
        <v>1018.7</v>
      </c>
      <c r="M933">
        <v>47</v>
      </c>
      <c r="N933">
        <v>2</v>
      </c>
      <c r="O933">
        <v>0</v>
      </c>
      <c r="P933">
        <v>80.599999999999994</v>
      </c>
      <c r="Q933">
        <v>0</v>
      </c>
      <c r="R933" s="1" t="s">
        <v>5391</v>
      </c>
      <c r="S933" s="1" t="s">
        <v>8156</v>
      </c>
      <c r="T933">
        <v>0.66</v>
      </c>
      <c r="U933" s="1"/>
      <c r="V933">
        <v>12420.288200999999</v>
      </c>
      <c r="W933">
        <v>403529.56693799997</v>
      </c>
      <c r="X933">
        <v>65.953146000000004</v>
      </c>
      <c r="Y933">
        <v>7.8085259999999996</v>
      </c>
      <c r="Z933">
        <v>171.56606500000001</v>
      </c>
      <c r="AA933">
        <v>173.46415099999999</v>
      </c>
      <c r="AB933">
        <v>0</v>
      </c>
    </row>
    <row r="934" spans="1:28" x14ac:dyDescent="0.25">
      <c r="A934" s="1" t="s">
        <v>1238</v>
      </c>
      <c r="B934">
        <v>822</v>
      </c>
      <c r="C934" s="1" t="s">
        <v>4040</v>
      </c>
      <c r="D934">
        <v>5.0999999999999996</v>
      </c>
      <c r="E934">
        <v>0</v>
      </c>
      <c r="F934">
        <v>0.57999999999999996</v>
      </c>
      <c r="G934">
        <v>1259</v>
      </c>
      <c r="H934" s="1" t="s">
        <v>4161</v>
      </c>
      <c r="I934">
        <v>168.74</v>
      </c>
      <c r="J934">
        <v>9.2200000000000006</v>
      </c>
      <c r="K934">
        <v>437</v>
      </c>
      <c r="L934">
        <v>1626.37</v>
      </c>
      <c r="M934">
        <v>210</v>
      </c>
      <c r="N934">
        <v>8</v>
      </c>
      <c r="O934">
        <v>0</v>
      </c>
      <c r="P934">
        <v>271.68</v>
      </c>
      <c r="Q934">
        <v>0</v>
      </c>
      <c r="R934" s="1" t="s">
        <v>5393</v>
      </c>
      <c r="S934" s="1" t="s">
        <v>8156</v>
      </c>
      <c r="T934">
        <v>0.71</v>
      </c>
      <c r="U934" s="1"/>
      <c r="V934">
        <v>40641.405377000003</v>
      </c>
      <c r="W934">
        <v>987949.94815399998</v>
      </c>
      <c r="X934">
        <v>208.187184</v>
      </c>
      <c r="Y934">
        <v>21.236581000000001</v>
      </c>
      <c r="Z934">
        <v>432.18113099999999</v>
      </c>
      <c r="AA934">
        <v>424.69302299999998</v>
      </c>
      <c r="AB934">
        <v>0</v>
      </c>
    </row>
    <row r="935" spans="1:28" x14ac:dyDescent="0.25">
      <c r="A935" s="1" t="s">
        <v>1240</v>
      </c>
      <c r="B935">
        <v>922</v>
      </c>
      <c r="C935" s="1" t="s">
        <v>4004</v>
      </c>
      <c r="D935">
        <v>5.0999999999999996</v>
      </c>
      <c r="E935">
        <v>0</v>
      </c>
      <c r="F935">
        <v>2</v>
      </c>
      <c r="G935">
        <v>1260</v>
      </c>
      <c r="H935" s="1" t="s">
        <v>4110</v>
      </c>
      <c r="I935">
        <v>0.2</v>
      </c>
      <c r="J935">
        <v>17.89</v>
      </c>
      <c r="K935">
        <v>338</v>
      </c>
      <c r="L935">
        <v>1913.75</v>
      </c>
      <c r="M935">
        <v>131</v>
      </c>
      <c r="N935">
        <v>7</v>
      </c>
      <c r="O935">
        <v>0</v>
      </c>
      <c r="P935">
        <v>239.43</v>
      </c>
      <c r="Q935">
        <v>0</v>
      </c>
      <c r="R935" s="1" t="s">
        <v>5395</v>
      </c>
      <c r="S935" s="1" t="s">
        <v>8156</v>
      </c>
      <c r="T935">
        <v>1.59</v>
      </c>
      <c r="U935" s="1"/>
      <c r="V935">
        <v>33162.106909000002</v>
      </c>
      <c r="W935">
        <v>1066271.5133160001</v>
      </c>
      <c r="X935">
        <v>176.311789</v>
      </c>
      <c r="Y935">
        <v>23.469564999999999</v>
      </c>
      <c r="Z935">
        <v>466.540997</v>
      </c>
      <c r="AA935">
        <v>458.35168700000003</v>
      </c>
      <c r="AB935">
        <v>0</v>
      </c>
    </row>
    <row r="936" spans="1:28" x14ac:dyDescent="0.25">
      <c r="A936" s="1" t="s">
        <v>1242</v>
      </c>
      <c r="B936">
        <v>767</v>
      </c>
      <c r="C936" s="1" t="s">
        <v>4043</v>
      </c>
      <c r="D936">
        <v>5.0999999999999996</v>
      </c>
      <c r="E936">
        <v>0</v>
      </c>
      <c r="F936">
        <v>0.34</v>
      </c>
      <c r="G936">
        <v>1261</v>
      </c>
      <c r="H936" s="1" t="s">
        <v>4129</v>
      </c>
      <c r="I936">
        <v>135.09</v>
      </c>
      <c r="J936">
        <v>8.74</v>
      </c>
      <c r="K936">
        <v>494</v>
      </c>
      <c r="L936">
        <v>2630.12</v>
      </c>
      <c r="M936">
        <v>128</v>
      </c>
      <c r="N936">
        <v>4</v>
      </c>
      <c r="O936">
        <v>0</v>
      </c>
      <c r="P936">
        <v>229.54</v>
      </c>
      <c r="Q936">
        <v>0</v>
      </c>
      <c r="R936" s="1" t="s">
        <v>5397</v>
      </c>
      <c r="S936" s="1" t="s">
        <v>8156</v>
      </c>
      <c r="T936">
        <v>0.72</v>
      </c>
      <c r="U936" s="1"/>
      <c r="V936">
        <v>34761.945612000003</v>
      </c>
      <c r="W936">
        <v>1116376.431166</v>
      </c>
      <c r="X936">
        <v>184.37733499999999</v>
      </c>
      <c r="Y936">
        <v>22.06307</v>
      </c>
      <c r="Z936">
        <v>476.68265200000002</v>
      </c>
      <c r="AA936">
        <v>479.89341999999999</v>
      </c>
      <c r="AB936">
        <v>0</v>
      </c>
    </row>
    <row r="937" spans="1:28" x14ac:dyDescent="0.25">
      <c r="A937" s="1" t="s">
        <v>1243</v>
      </c>
      <c r="B937">
        <v>863</v>
      </c>
      <c r="C937" s="1" t="s">
        <v>4031</v>
      </c>
      <c r="D937">
        <v>5.0999999999999996</v>
      </c>
      <c r="E937">
        <v>0</v>
      </c>
      <c r="F937">
        <v>0.5</v>
      </c>
      <c r="G937">
        <v>1262</v>
      </c>
      <c r="H937" s="1" t="s">
        <v>4079</v>
      </c>
      <c r="I937">
        <v>1.4</v>
      </c>
      <c r="J937">
        <v>13.36</v>
      </c>
      <c r="K937">
        <v>399</v>
      </c>
      <c r="L937">
        <v>2407.63</v>
      </c>
      <c r="M937">
        <v>119</v>
      </c>
      <c r="N937">
        <v>8</v>
      </c>
      <c r="O937">
        <v>0</v>
      </c>
      <c r="P937">
        <v>220.72</v>
      </c>
      <c r="Q937">
        <v>0</v>
      </c>
      <c r="R937" s="1" t="s">
        <v>5398</v>
      </c>
      <c r="S937" s="1" t="s">
        <v>8156</v>
      </c>
      <c r="T937">
        <v>0.96</v>
      </c>
      <c r="U937" s="1"/>
      <c r="V937">
        <v>29724.760913999999</v>
      </c>
      <c r="W937">
        <v>1024063.61156</v>
      </c>
      <c r="X937">
        <v>159.54929799999999</v>
      </c>
      <c r="Y937">
        <v>21.064890999999999</v>
      </c>
      <c r="Z937">
        <v>439.924622</v>
      </c>
      <c r="AA937">
        <v>440.208349</v>
      </c>
      <c r="AB937">
        <v>0</v>
      </c>
    </row>
    <row r="938" spans="1:28" x14ac:dyDescent="0.25">
      <c r="A938" s="1" t="s">
        <v>1245</v>
      </c>
      <c r="B938">
        <v>1150</v>
      </c>
      <c r="C938" s="1" t="s">
        <v>4009</v>
      </c>
      <c r="D938">
        <v>5.0999999999999996</v>
      </c>
      <c r="E938">
        <v>0</v>
      </c>
      <c r="F938">
        <v>0</v>
      </c>
      <c r="G938">
        <v>1263</v>
      </c>
      <c r="H938" s="1" t="s">
        <v>4082</v>
      </c>
      <c r="I938">
        <v>19.239999999999998</v>
      </c>
      <c r="J938">
        <v>14.04</v>
      </c>
      <c r="K938">
        <v>113</v>
      </c>
      <c r="L938">
        <v>738.31</v>
      </c>
      <c r="M938">
        <v>29</v>
      </c>
      <c r="N938">
        <v>2</v>
      </c>
      <c r="O938">
        <v>0</v>
      </c>
      <c r="P938">
        <v>60.52</v>
      </c>
      <c r="Q938">
        <v>0</v>
      </c>
      <c r="R938" s="1" t="s">
        <v>5400</v>
      </c>
      <c r="S938" s="1" t="s">
        <v>8156</v>
      </c>
      <c r="T938">
        <v>1.02</v>
      </c>
      <c r="U938" s="1"/>
      <c r="V938">
        <v>9273.1438519999992</v>
      </c>
      <c r="W938">
        <v>382319.05984200002</v>
      </c>
      <c r="X938">
        <v>51.315927000000002</v>
      </c>
      <c r="Y938">
        <v>8.0428660000000001</v>
      </c>
      <c r="Z938">
        <v>165.765592</v>
      </c>
      <c r="AA938">
        <v>164.343423</v>
      </c>
      <c r="AB938">
        <v>0</v>
      </c>
    </row>
    <row r="939" spans="1:28" x14ac:dyDescent="0.25">
      <c r="A939" s="1" t="s">
        <v>1246</v>
      </c>
      <c r="B939">
        <v>1215</v>
      </c>
      <c r="C939" s="1" t="s">
        <v>4004</v>
      </c>
      <c r="D939">
        <v>5.0999999999999996</v>
      </c>
      <c r="E939">
        <v>0</v>
      </c>
      <c r="F939">
        <v>0.6</v>
      </c>
      <c r="G939">
        <v>1264</v>
      </c>
      <c r="H939" s="1" t="s">
        <v>4079</v>
      </c>
      <c r="I939">
        <v>1.4</v>
      </c>
      <c r="J939">
        <v>14.32</v>
      </c>
      <c r="K939">
        <v>49</v>
      </c>
      <c r="L939">
        <v>609.39</v>
      </c>
      <c r="M939">
        <v>0</v>
      </c>
      <c r="N939">
        <v>0</v>
      </c>
      <c r="O939">
        <v>0</v>
      </c>
      <c r="P939">
        <v>8.5399999999999991</v>
      </c>
      <c r="Q939">
        <v>0</v>
      </c>
      <c r="R939" s="1" t="s">
        <v>5401</v>
      </c>
      <c r="S939" s="1" t="s">
        <v>8156</v>
      </c>
      <c r="T939">
        <v>1.07</v>
      </c>
      <c r="U939" s="1"/>
      <c r="V939">
        <v>2968.6630740000001</v>
      </c>
      <c r="W939">
        <v>201890.09325100001</v>
      </c>
      <c r="X939">
        <v>18.362966</v>
      </c>
      <c r="Y939">
        <v>4.0166700000000004</v>
      </c>
      <c r="Z939">
        <v>85.021213000000003</v>
      </c>
      <c r="AA939">
        <v>86.783156000000005</v>
      </c>
      <c r="AB939">
        <v>0</v>
      </c>
    </row>
    <row r="940" spans="1:28" x14ac:dyDescent="0.25">
      <c r="A940" s="1" t="s">
        <v>1249</v>
      </c>
      <c r="B940">
        <v>863</v>
      </c>
      <c r="C940" s="1" t="s">
        <v>4039</v>
      </c>
      <c r="D940">
        <v>5.0999999999999996</v>
      </c>
      <c r="E940">
        <v>0</v>
      </c>
      <c r="F940">
        <v>0.5</v>
      </c>
      <c r="G940">
        <v>1267</v>
      </c>
      <c r="H940" s="1" t="s">
        <v>4111</v>
      </c>
      <c r="I940">
        <v>13.29</v>
      </c>
      <c r="J940">
        <v>8.67</v>
      </c>
      <c r="K940">
        <v>404</v>
      </c>
      <c r="L940">
        <v>1792.38</v>
      </c>
      <c r="M940">
        <v>179</v>
      </c>
      <c r="N940">
        <v>6</v>
      </c>
      <c r="O940">
        <v>0</v>
      </c>
      <c r="P940">
        <v>231.57</v>
      </c>
      <c r="Q940">
        <v>0</v>
      </c>
      <c r="R940" s="1" t="s">
        <v>5404</v>
      </c>
      <c r="S940" s="1" t="s">
        <v>8156</v>
      </c>
      <c r="T940">
        <v>0.74</v>
      </c>
      <c r="U940" s="1"/>
      <c r="V940">
        <v>36404.828081</v>
      </c>
      <c r="W940">
        <v>976142.55808300001</v>
      </c>
      <c r="X940">
        <v>188.66948500000001</v>
      </c>
      <c r="Y940">
        <v>20.594384999999999</v>
      </c>
      <c r="Z940">
        <v>423.83583700000003</v>
      </c>
      <c r="AA940">
        <v>419.61479800000001</v>
      </c>
      <c r="AB940">
        <v>0</v>
      </c>
    </row>
    <row r="941" spans="1:28" x14ac:dyDescent="0.25">
      <c r="A941" s="1" t="s">
        <v>1250</v>
      </c>
      <c r="B941">
        <v>865</v>
      </c>
      <c r="C941" s="1" t="s">
        <v>4039</v>
      </c>
      <c r="D941">
        <v>5.0999999999999996</v>
      </c>
      <c r="E941">
        <v>0</v>
      </c>
      <c r="F941">
        <v>2.5</v>
      </c>
      <c r="G941">
        <v>1267</v>
      </c>
      <c r="H941" s="1" t="s">
        <v>4076</v>
      </c>
      <c r="I941">
        <v>1.4</v>
      </c>
      <c r="J941">
        <v>8</v>
      </c>
      <c r="K941">
        <v>402</v>
      </c>
      <c r="L941">
        <v>1745.75</v>
      </c>
      <c r="M941">
        <v>159</v>
      </c>
      <c r="N941">
        <v>6</v>
      </c>
      <c r="O941">
        <v>0</v>
      </c>
      <c r="P941">
        <v>223.38</v>
      </c>
      <c r="Q941">
        <v>0</v>
      </c>
      <c r="R941" s="1" t="s">
        <v>5405</v>
      </c>
      <c r="S941" s="1" t="s">
        <v>8156</v>
      </c>
      <c r="T941">
        <v>0.69</v>
      </c>
      <c r="U941" s="1"/>
      <c r="V941">
        <v>33279.230293000001</v>
      </c>
      <c r="W941">
        <v>904945.09988200001</v>
      </c>
      <c r="X941">
        <v>172.75642199999999</v>
      </c>
      <c r="Y941">
        <v>19.028366999999999</v>
      </c>
      <c r="Z941">
        <v>393.332313</v>
      </c>
      <c r="AA941">
        <v>389.00872700000002</v>
      </c>
      <c r="AB941">
        <v>0</v>
      </c>
    </row>
    <row r="942" spans="1:28" x14ac:dyDescent="0.25">
      <c r="A942" s="1" t="s">
        <v>1253</v>
      </c>
      <c r="B942">
        <v>1137</v>
      </c>
      <c r="C942" s="1" t="s">
        <v>4001</v>
      </c>
      <c r="D942">
        <v>0.2</v>
      </c>
      <c r="E942">
        <v>0</v>
      </c>
      <c r="F942">
        <v>0.54</v>
      </c>
      <c r="G942">
        <v>1268</v>
      </c>
      <c r="H942" s="1" t="s">
        <v>4148</v>
      </c>
      <c r="I942">
        <v>108.49</v>
      </c>
      <c r="J942">
        <v>7</v>
      </c>
      <c r="K942">
        <v>131</v>
      </c>
      <c r="L942">
        <v>419.77</v>
      </c>
      <c r="M942">
        <v>15</v>
      </c>
      <c r="N942">
        <v>6</v>
      </c>
      <c r="O942">
        <v>0</v>
      </c>
      <c r="P942">
        <v>78.3</v>
      </c>
      <c r="Q942">
        <v>0</v>
      </c>
      <c r="R942" s="1" t="s">
        <v>5408</v>
      </c>
      <c r="S942" s="1" t="s">
        <v>8156</v>
      </c>
      <c r="T942">
        <v>0.53</v>
      </c>
      <c r="U942" s="1"/>
      <c r="V942">
        <v>8018.9499910000004</v>
      </c>
      <c r="W942">
        <v>231749.01203799999</v>
      </c>
      <c r="X942">
        <v>41.901983999999999</v>
      </c>
      <c r="Y942">
        <v>4.5991790000000004</v>
      </c>
      <c r="Z942">
        <v>99.555943999999997</v>
      </c>
      <c r="AA942">
        <v>99.621866999999995</v>
      </c>
      <c r="AB942">
        <v>0</v>
      </c>
    </row>
    <row r="943" spans="1:28" x14ac:dyDescent="0.25">
      <c r="A943" s="1" t="s">
        <v>1254</v>
      </c>
      <c r="B943">
        <v>966</v>
      </c>
      <c r="C943" s="1" t="s">
        <v>4034</v>
      </c>
      <c r="D943">
        <v>5.0999999999999996</v>
      </c>
      <c r="E943">
        <v>0</v>
      </c>
      <c r="F943">
        <v>0</v>
      </c>
      <c r="G943">
        <v>1269</v>
      </c>
      <c r="H943" s="1" t="s">
        <v>4150</v>
      </c>
      <c r="I943">
        <v>82</v>
      </c>
      <c r="J943">
        <v>12.68</v>
      </c>
      <c r="K943">
        <v>303</v>
      </c>
      <c r="L943">
        <v>1808.36</v>
      </c>
      <c r="M943">
        <v>87</v>
      </c>
      <c r="N943">
        <v>3</v>
      </c>
      <c r="O943">
        <v>0</v>
      </c>
      <c r="P943">
        <v>177.73</v>
      </c>
      <c r="Q943">
        <v>0</v>
      </c>
      <c r="R943" s="1" t="s">
        <v>5409</v>
      </c>
      <c r="S943" s="1" t="s">
        <v>8156</v>
      </c>
      <c r="T943">
        <v>1.03</v>
      </c>
      <c r="U943" s="1"/>
      <c r="V943">
        <v>26181.251412000001</v>
      </c>
      <c r="W943">
        <v>927734.32191000006</v>
      </c>
      <c r="X943">
        <v>141.23480499999999</v>
      </c>
      <c r="Y943">
        <v>19.503512000000001</v>
      </c>
      <c r="Z943">
        <v>401.53830299999998</v>
      </c>
      <c r="AA943">
        <v>398.798519</v>
      </c>
      <c r="AB943">
        <v>0</v>
      </c>
    </row>
    <row r="944" spans="1:28" x14ac:dyDescent="0.25">
      <c r="A944" s="1" t="s">
        <v>1257</v>
      </c>
      <c r="B944">
        <v>1178</v>
      </c>
      <c r="C944" s="1" t="s">
        <v>4001</v>
      </c>
      <c r="D944">
        <v>0.2</v>
      </c>
      <c r="E944">
        <v>0</v>
      </c>
      <c r="F944">
        <v>0.95</v>
      </c>
      <c r="G944">
        <v>1271</v>
      </c>
      <c r="H944" s="1" t="s">
        <v>4148</v>
      </c>
      <c r="I944">
        <v>108.49</v>
      </c>
      <c r="J944">
        <v>12.56</v>
      </c>
      <c r="K944">
        <v>93</v>
      </c>
      <c r="L944">
        <v>419.77</v>
      </c>
      <c r="M944">
        <v>19</v>
      </c>
      <c r="N944">
        <v>5</v>
      </c>
      <c r="O944">
        <v>0</v>
      </c>
      <c r="P944">
        <v>68.31</v>
      </c>
      <c r="Q944">
        <v>0</v>
      </c>
      <c r="R944" s="1" t="s">
        <v>5412</v>
      </c>
      <c r="S944" s="1" t="s">
        <v>8156</v>
      </c>
      <c r="T944">
        <v>1.21</v>
      </c>
      <c r="U944" s="1"/>
      <c r="V944">
        <v>6752.8582859999997</v>
      </c>
      <c r="W944">
        <v>249430.89155299999</v>
      </c>
      <c r="X944">
        <v>36.684919999999998</v>
      </c>
      <c r="Y944">
        <v>5.3226839999999997</v>
      </c>
      <c r="Z944">
        <v>109.05134700000001</v>
      </c>
      <c r="AA944">
        <v>107.220647</v>
      </c>
      <c r="AB944">
        <v>0</v>
      </c>
    </row>
    <row r="945" spans="1:28" x14ac:dyDescent="0.25">
      <c r="A945" s="1" t="s">
        <v>1259</v>
      </c>
      <c r="B945">
        <v>1205</v>
      </c>
      <c r="C945" s="1" t="s">
        <v>4004</v>
      </c>
      <c r="D945">
        <v>5.0999999999999996</v>
      </c>
      <c r="E945">
        <v>0</v>
      </c>
      <c r="F945">
        <v>4.4000000000000004</v>
      </c>
      <c r="G945">
        <v>1271</v>
      </c>
      <c r="H945" s="1" t="s">
        <v>4076</v>
      </c>
      <c r="I945">
        <v>1.4</v>
      </c>
      <c r="J945">
        <v>8.6199999999999992</v>
      </c>
      <c r="K945">
        <v>66</v>
      </c>
      <c r="L945">
        <v>609.39</v>
      </c>
      <c r="M945">
        <v>0</v>
      </c>
      <c r="N945">
        <v>0</v>
      </c>
      <c r="O945">
        <v>0</v>
      </c>
      <c r="P945">
        <v>10.49</v>
      </c>
      <c r="Q945">
        <v>0</v>
      </c>
      <c r="R945" s="1" t="s">
        <v>5414</v>
      </c>
      <c r="S945" s="1" t="s">
        <v>8156</v>
      </c>
      <c r="T945">
        <v>0.73</v>
      </c>
      <c r="U945" s="1"/>
      <c r="V945">
        <v>3426.4331010000001</v>
      </c>
      <c r="W945">
        <v>196245.06079399999</v>
      </c>
      <c r="X945">
        <v>20.254666</v>
      </c>
      <c r="Y945">
        <v>3.7773669999999999</v>
      </c>
      <c r="Z945">
        <v>82.897981999999999</v>
      </c>
      <c r="AA945">
        <v>84.357163999999997</v>
      </c>
      <c r="AB945">
        <v>0</v>
      </c>
    </row>
    <row r="946" spans="1:28" x14ac:dyDescent="0.25">
      <c r="A946" s="1" t="s">
        <v>1260</v>
      </c>
      <c r="B946">
        <v>844</v>
      </c>
      <c r="C946" s="1" t="s">
        <v>4043</v>
      </c>
      <c r="D946">
        <v>5.0999999999999996</v>
      </c>
      <c r="E946">
        <v>0</v>
      </c>
      <c r="F946">
        <v>0.67</v>
      </c>
      <c r="G946">
        <v>1272</v>
      </c>
      <c r="H946" s="1" t="s">
        <v>4165</v>
      </c>
      <c r="I946">
        <v>135.09</v>
      </c>
      <c r="J946">
        <v>19.21</v>
      </c>
      <c r="K946">
        <v>428</v>
      </c>
      <c r="L946">
        <v>2630.12</v>
      </c>
      <c r="M946">
        <v>150</v>
      </c>
      <c r="N946">
        <v>8</v>
      </c>
      <c r="O946">
        <v>0</v>
      </c>
      <c r="P946">
        <v>291.44</v>
      </c>
      <c r="Q946">
        <v>0</v>
      </c>
      <c r="R946" s="1" t="s">
        <v>5415</v>
      </c>
      <c r="S946" s="1" t="s">
        <v>8156</v>
      </c>
      <c r="T946">
        <v>1.46</v>
      </c>
      <c r="U946" s="1"/>
      <c r="V946">
        <v>38254.776532000003</v>
      </c>
      <c r="W946">
        <v>1333730.166703</v>
      </c>
      <c r="X946">
        <v>206.011145</v>
      </c>
      <c r="Y946">
        <v>28.824947000000002</v>
      </c>
      <c r="Z946">
        <v>577.13601500000004</v>
      </c>
      <c r="AA946">
        <v>573.32090800000003</v>
      </c>
      <c r="AB946">
        <v>0</v>
      </c>
    </row>
    <row r="947" spans="1:28" x14ac:dyDescent="0.25">
      <c r="A947" s="1" t="s">
        <v>1261</v>
      </c>
      <c r="B947">
        <v>908</v>
      </c>
      <c r="C947" s="1" t="s">
        <v>4053</v>
      </c>
      <c r="D947">
        <v>5.0999999999999996</v>
      </c>
      <c r="E947">
        <v>0</v>
      </c>
      <c r="F947">
        <v>0.11</v>
      </c>
      <c r="G947">
        <v>1272</v>
      </c>
      <c r="H947" s="1" t="s">
        <v>4153</v>
      </c>
      <c r="I947">
        <v>204.71</v>
      </c>
      <c r="J947">
        <v>14.95</v>
      </c>
      <c r="K947">
        <v>364</v>
      </c>
      <c r="L947">
        <v>1496.49</v>
      </c>
      <c r="M947">
        <v>172</v>
      </c>
      <c r="N947">
        <v>8</v>
      </c>
      <c r="O947">
        <v>0</v>
      </c>
      <c r="P947">
        <v>266.18</v>
      </c>
      <c r="Q947">
        <v>0</v>
      </c>
      <c r="R947" s="1" t="s">
        <v>5416</v>
      </c>
      <c r="S947" s="1" t="s">
        <v>8156</v>
      </c>
      <c r="T947">
        <v>1.1200000000000001</v>
      </c>
      <c r="U947" s="1"/>
      <c r="V947">
        <v>36513.428118999997</v>
      </c>
      <c r="W947">
        <v>997286.27952900005</v>
      </c>
      <c r="X947">
        <v>189.85028800000001</v>
      </c>
      <c r="Y947">
        <v>22.011391</v>
      </c>
      <c r="Z947">
        <v>438.97577100000001</v>
      </c>
      <c r="AA947">
        <v>428.701821</v>
      </c>
      <c r="AB947">
        <v>0</v>
      </c>
    </row>
    <row r="948" spans="1:28" x14ac:dyDescent="0.25">
      <c r="A948" s="1" t="s">
        <v>1262</v>
      </c>
      <c r="B948">
        <v>1232</v>
      </c>
      <c r="C948" s="1" t="s">
        <v>4004</v>
      </c>
      <c r="D948">
        <v>5.0999999999999996</v>
      </c>
      <c r="E948">
        <v>0</v>
      </c>
      <c r="F948">
        <v>2</v>
      </c>
      <c r="G948">
        <v>1272</v>
      </c>
      <c r="H948" s="1" t="s">
        <v>4074</v>
      </c>
      <c r="I948">
        <v>0.2</v>
      </c>
      <c r="J948">
        <v>11.51</v>
      </c>
      <c r="K948">
        <v>40</v>
      </c>
      <c r="L948">
        <v>420.4</v>
      </c>
      <c r="M948">
        <v>0</v>
      </c>
      <c r="N948">
        <v>0</v>
      </c>
      <c r="O948">
        <v>0</v>
      </c>
      <c r="P948">
        <v>8.02</v>
      </c>
      <c r="Q948">
        <v>0</v>
      </c>
      <c r="R948" s="1" t="s">
        <v>5417</v>
      </c>
      <c r="S948" s="1" t="s">
        <v>8156</v>
      </c>
      <c r="T948">
        <v>0.97</v>
      </c>
      <c r="U948" s="1"/>
      <c r="V948">
        <v>2241.770387</v>
      </c>
      <c r="W948">
        <v>141563.88907800001</v>
      </c>
      <c r="X948">
        <v>13.562616999999999</v>
      </c>
      <c r="Y948">
        <v>2.6598310000000001</v>
      </c>
      <c r="Z948">
        <v>59.104343999999998</v>
      </c>
      <c r="AA948">
        <v>60.852052999999998</v>
      </c>
      <c r="AB948">
        <v>0</v>
      </c>
    </row>
    <row r="949" spans="1:28" x14ac:dyDescent="0.25">
      <c r="A949" s="1" t="s">
        <v>1263</v>
      </c>
      <c r="B949">
        <v>959</v>
      </c>
      <c r="C949" s="1" t="s">
        <v>4040</v>
      </c>
      <c r="D949">
        <v>5.0999999999999996</v>
      </c>
      <c r="E949">
        <v>0</v>
      </c>
      <c r="F949">
        <v>0.67</v>
      </c>
      <c r="G949">
        <v>1273</v>
      </c>
      <c r="H949" s="1" t="s">
        <v>4153</v>
      </c>
      <c r="I949">
        <v>204.71</v>
      </c>
      <c r="J949">
        <v>16.32</v>
      </c>
      <c r="K949">
        <v>314</v>
      </c>
      <c r="L949">
        <v>1536.68</v>
      </c>
      <c r="M949">
        <v>128</v>
      </c>
      <c r="N949">
        <v>6</v>
      </c>
      <c r="O949">
        <v>0</v>
      </c>
      <c r="P949">
        <v>225.05</v>
      </c>
      <c r="Q949">
        <v>0</v>
      </c>
      <c r="R949" s="1" t="s">
        <v>5418</v>
      </c>
      <c r="S949" s="1" t="s">
        <v>8156</v>
      </c>
      <c r="T949">
        <v>1.25</v>
      </c>
      <c r="U949" s="1"/>
      <c r="V949">
        <v>29934.101401</v>
      </c>
      <c r="W949">
        <v>909855.02102600003</v>
      </c>
      <c r="X949">
        <v>157.84073900000001</v>
      </c>
      <c r="Y949">
        <v>19.713191999999999</v>
      </c>
      <c r="Z949">
        <v>397.701483</v>
      </c>
      <c r="AA949">
        <v>391.11559999999997</v>
      </c>
      <c r="AB949">
        <v>0</v>
      </c>
    </row>
    <row r="950" spans="1:28" x14ac:dyDescent="0.25">
      <c r="A950" s="1" t="s">
        <v>1265</v>
      </c>
      <c r="B950">
        <v>848</v>
      </c>
      <c r="C950" s="1" t="s">
        <v>4001</v>
      </c>
      <c r="D950">
        <v>0.2</v>
      </c>
      <c r="E950">
        <v>0</v>
      </c>
      <c r="F950">
        <v>0.94</v>
      </c>
      <c r="G950">
        <v>1279</v>
      </c>
      <c r="H950" s="1" t="s">
        <v>4128</v>
      </c>
      <c r="I950">
        <v>116.2</v>
      </c>
      <c r="J950">
        <v>5.89</v>
      </c>
      <c r="K950">
        <v>431</v>
      </c>
      <c r="L950">
        <v>2118.0100000000002</v>
      </c>
      <c r="M950">
        <v>77</v>
      </c>
      <c r="N950">
        <v>6</v>
      </c>
      <c r="O950">
        <v>0</v>
      </c>
      <c r="P950">
        <v>154.80000000000001</v>
      </c>
      <c r="Q950">
        <v>0</v>
      </c>
      <c r="R950" s="1" t="s">
        <v>5420</v>
      </c>
      <c r="S950" s="1" t="s">
        <v>8156</v>
      </c>
      <c r="T950">
        <v>0.54</v>
      </c>
      <c r="U950" s="1"/>
      <c r="V950">
        <v>25063.046009999998</v>
      </c>
      <c r="W950">
        <v>819717.05633699999</v>
      </c>
      <c r="X950">
        <v>133.161666</v>
      </c>
      <c r="Y950">
        <v>15.642473000000001</v>
      </c>
      <c r="Z950">
        <v>348.100099</v>
      </c>
      <c r="AA950">
        <v>352.36961700000001</v>
      </c>
      <c r="AB950">
        <v>0</v>
      </c>
    </row>
    <row r="951" spans="1:28" x14ac:dyDescent="0.25">
      <c r="A951" s="1" t="s">
        <v>1266</v>
      </c>
      <c r="B951">
        <v>1012</v>
      </c>
      <c r="C951" s="1" t="s">
        <v>4034</v>
      </c>
      <c r="D951">
        <v>5.0999999999999996</v>
      </c>
      <c r="E951">
        <v>0</v>
      </c>
      <c r="F951">
        <v>0</v>
      </c>
      <c r="G951">
        <v>1280</v>
      </c>
      <c r="H951" s="1" t="s">
        <v>4115</v>
      </c>
      <c r="I951">
        <v>82</v>
      </c>
      <c r="J951">
        <v>11.71</v>
      </c>
      <c r="K951">
        <v>268</v>
      </c>
      <c r="L951">
        <v>1808.36</v>
      </c>
      <c r="M951">
        <v>52</v>
      </c>
      <c r="N951">
        <v>3</v>
      </c>
      <c r="O951">
        <v>0</v>
      </c>
      <c r="P951">
        <v>120.43</v>
      </c>
      <c r="Q951">
        <v>0</v>
      </c>
      <c r="R951" s="1" t="s">
        <v>5421</v>
      </c>
      <c r="S951" s="1" t="s">
        <v>8156</v>
      </c>
      <c r="T951">
        <v>0.87</v>
      </c>
      <c r="U951" s="1"/>
      <c r="V951">
        <v>17031.601553</v>
      </c>
      <c r="W951">
        <v>673454.93113599997</v>
      </c>
      <c r="X951">
        <v>93.479709</v>
      </c>
      <c r="Y951">
        <v>13.552949</v>
      </c>
      <c r="Z951">
        <v>287.75779999999997</v>
      </c>
      <c r="AA951">
        <v>289.49247200000002</v>
      </c>
      <c r="AB951">
        <v>0</v>
      </c>
    </row>
    <row r="952" spans="1:28" x14ac:dyDescent="0.25">
      <c r="A952" s="1" t="s">
        <v>1267</v>
      </c>
      <c r="B952">
        <v>1218</v>
      </c>
      <c r="C952" s="1" t="s">
        <v>4001</v>
      </c>
      <c r="D952">
        <v>0.2</v>
      </c>
      <c r="E952">
        <v>0</v>
      </c>
      <c r="F952">
        <v>0.36</v>
      </c>
      <c r="G952">
        <v>1280</v>
      </c>
      <c r="H952" s="1" t="s">
        <v>4071</v>
      </c>
      <c r="I952">
        <v>108.49</v>
      </c>
      <c r="J952">
        <v>13.74</v>
      </c>
      <c r="K952">
        <v>62</v>
      </c>
      <c r="L952">
        <v>419.77</v>
      </c>
      <c r="M952">
        <v>10</v>
      </c>
      <c r="N952">
        <v>1</v>
      </c>
      <c r="O952">
        <v>0</v>
      </c>
      <c r="P952">
        <v>33.17</v>
      </c>
      <c r="Q952">
        <v>0</v>
      </c>
      <c r="R952" s="1" t="s">
        <v>5422</v>
      </c>
      <c r="S952" s="1" t="s">
        <v>8156</v>
      </c>
      <c r="T952">
        <v>1.03</v>
      </c>
      <c r="U952" s="1"/>
      <c r="V952">
        <v>3606.3640869999999</v>
      </c>
      <c r="W952">
        <v>172086.29691199999</v>
      </c>
      <c r="X952">
        <v>20.498003000000001</v>
      </c>
      <c r="Y952">
        <v>3.3602729999999998</v>
      </c>
      <c r="Z952">
        <v>72.610598999999993</v>
      </c>
      <c r="AA952">
        <v>73.972851000000006</v>
      </c>
      <c r="AB952">
        <v>0</v>
      </c>
    </row>
    <row r="953" spans="1:28" x14ac:dyDescent="0.25">
      <c r="A953" s="1" t="s">
        <v>1268</v>
      </c>
      <c r="B953">
        <v>1207</v>
      </c>
      <c r="C953" s="1" t="s">
        <v>4004</v>
      </c>
      <c r="D953">
        <v>5.0999999999999996</v>
      </c>
      <c r="E953">
        <v>0</v>
      </c>
      <c r="F953">
        <v>4.74</v>
      </c>
      <c r="G953">
        <v>1283</v>
      </c>
      <c r="H953" s="1" t="s">
        <v>4073</v>
      </c>
      <c r="I953">
        <v>40.79</v>
      </c>
      <c r="J953">
        <v>12.87</v>
      </c>
      <c r="K953">
        <v>76</v>
      </c>
      <c r="L953">
        <v>475.89</v>
      </c>
      <c r="M953">
        <v>1</v>
      </c>
      <c r="N953">
        <v>1</v>
      </c>
      <c r="O953">
        <v>0</v>
      </c>
      <c r="P953">
        <v>43.49</v>
      </c>
      <c r="Q953">
        <v>0</v>
      </c>
      <c r="R953" s="1" t="s">
        <v>5423</v>
      </c>
      <c r="S953" s="1" t="s">
        <v>8156</v>
      </c>
      <c r="T953">
        <v>1.07</v>
      </c>
      <c r="U953" s="1"/>
      <c r="V953">
        <v>4904.4286279999997</v>
      </c>
      <c r="W953">
        <v>212364.38071699999</v>
      </c>
      <c r="X953">
        <v>27.353048999999999</v>
      </c>
      <c r="Y953">
        <v>4.3704280000000004</v>
      </c>
      <c r="Z953">
        <v>92.218993999999995</v>
      </c>
      <c r="AA953">
        <v>91.286670999999998</v>
      </c>
      <c r="AB953">
        <v>0</v>
      </c>
    </row>
    <row r="954" spans="1:28" x14ac:dyDescent="0.25">
      <c r="A954" s="1" t="s">
        <v>1270</v>
      </c>
      <c r="B954">
        <v>1007</v>
      </c>
      <c r="C954" s="1" t="s">
        <v>4019</v>
      </c>
      <c r="D954">
        <v>5.0999999999999996</v>
      </c>
      <c r="E954">
        <v>0</v>
      </c>
      <c r="F954">
        <v>0.75</v>
      </c>
      <c r="G954">
        <v>1284</v>
      </c>
      <c r="H954" s="1" t="s">
        <v>4093</v>
      </c>
      <c r="I954">
        <v>2.0699999999999998</v>
      </c>
      <c r="J954">
        <v>6.51</v>
      </c>
      <c r="K954">
        <v>277</v>
      </c>
      <c r="L954">
        <v>1335.45</v>
      </c>
      <c r="M954">
        <v>53</v>
      </c>
      <c r="N954">
        <v>3</v>
      </c>
      <c r="O954">
        <v>0</v>
      </c>
      <c r="P954">
        <v>120.24</v>
      </c>
      <c r="Q954">
        <v>0</v>
      </c>
      <c r="R954" s="1" t="s">
        <v>5425</v>
      </c>
      <c r="S954" s="1" t="s">
        <v>8156</v>
      </c>
      <c r="T954">
        <v>0.6</v>
      </c>
      <c r="U954" s="1"/>
      <c r="V954">
        <v>17573.53757</v>
      </c>
      <c r="W954">
        <v>567064.95564499998</v>
      </c>
      <c r="X954">
        <v>93.256552999999997</v>
      </c>
      <c r="Y954">
        <v>11.165671</v>
      </c>
      <c r="Z954">
        <v>242.59273099999999</v>
      </c>
      <c r="AA954">
        <v>243.76244299999999</v>
      </c>
      <c r="AB954">
        <v>0</v>
      </c>
    </row>
    <row r="955" spans="1:28" x14ac:dyDescent="0.25">
      <c r="A955" s="1" t="s">
        <v>1271</v>
      </c>
      <c r="B955">
        <v>767</v>
      </c>
      <c r="C955" s="1" t="s">
        <v>4040</v>
      </c>
      <c r="D955">
        <v>5.0999999999999996</v>
      </c>
      <c r="E955">
        <v>0</v>
      </c>
      <c r="F955">
        <v>0.34</v>
      </c>
      <c r="G955">
        <v>1286</v>
      </c>
      <c r="H955" s="1" t="s">
        <v>4102</v>
      </c>
      <c r="I955">
        <v>204.71</v>
      </c>
      <c r="J955">
        <v>6.12</v>
      </c>
      <c r="K955">
        <v>519</v>
      </c>
      <c r="L955">
        <v>1536.69</v>
      </c>
      <c r="M955">
        <v>240</v>
      </c>
      <c r="N955">
        <v>9</v>
      </c>
      <c r="O955">
        <v>0</v>
      </c>
      <c r="P955">
        <v>306.89999999999998</v>
      </c>
      <c r="Q955">
        <v>0</v>
      </c>
      <c r="R955" s="1" t="s">
        <v>5426</v>
      </c>
      <c r="S955" s="1" t="s">
        <v>8156</v>
      </c>
      <c r="T955">
        <v>0.52</v>
      </c>
      <c r="U955" s="1"/>
      <c r="V955">
        <v>48892.063177999997</v>
      </c>
      <c r="W955">
        <v>1069111.121204</v>
      </c>
      <c r="X955">
        <v>247.52544</v>
      </c>
      <c r="Y955">
        <v>23.154706000000001</v>
      </c>
      <c r="Z955">
        <v>469.74551400000001</v>
      </c>
      <c r="AA955">
        <v>459.58586100000002</v>
      </c>
      <c r="AB955">
        <v>0</v>
      </c>
    </row>
    <row r="956" spans="1:28" x14ac:dyDescent="0.25">
      <c r="A956" s="1" t="s">
        <v>1272</v>
      </c>
      <c r="B956">
        <v>1204</v>
      </c>
      <c r="C956" s="1" t="s">
        <v>4004</v>
      </c>
      <c r="D956">
        <v>5.0999999999999996</v>
      </c>
      <c r="E956">
        <v>0</v>
      </c>
      <c r="F956">
        <v>4</v>
      </c>
      <c r="G956">
        <v>1291</v>
      </c>
      <c r="H956" s="1" t="s">
        <v>4074</v>
      </c>
      <c r="I956">
        <v>0.2</v>
      </c>
      <c r="J956">
        <v>4.67</v>
      </c>
      <c r="K956">
        <v>87</v>
      </c>
      <c r="L956">
        <v>420.4</v>
      </c>
      <c r="M956">
        <v>0</v>
      </c>
      <c r="N956">
        <v>0</v>
      </c>
      <c r="O956">
        <v>0</v>
      </c>
      <c r="P956">
        <v>16.82</v>
      </c>
      <c r="Q956">
        <v>0</v>
      </c>
      <c r="R956" s="1" t="s">
        <v>5427</v>
      </c>
      <c r="S956" s="1" t="s">
        <v>8156</v>
      </c>
      <c r="T956">
        <v>0.44</v>
      </c>
      <c r="U956" s="1"/>
      <c r="V956">
        <v>4372.0774289999999</v>
      </c>
      <c r="W956">
        <v>148135.76688499999</v>
      </c>
      <c r="X956">
        <v>23.315778999999999</v>
      </c>
      <c r="Y956">
        <v>2.658004</v>
      </c>
      <c r="Z956">
        <v>62.147914999999998</v>
      </c>
      <c r="AA956">
        <v>63.678821999999997</v>
      </c>
      <c r="AB956">
        <v>0</v>
      </c>
    </row>
    <row r="957" spans="1:28" x14ac:dyDescent="0.25">
      <c r="A957" s="1" t="s">
        <v>1274</v>
      </c>
      <c r="B957">
        <v>1229</v>
      </c>
      <c r="C957" s="1" t="s">
        <v>4004</v>
      </c>
      <c r="D957">
        <v>5.0999999999999996</v>
      </c>
      <c r="E957">
        <v>0</v>
      </c>
      <c r="F957">
        <v>0.61</v>
      </c>
      <c r="G957">
        <v>1293</v>
      </c>
      <c r="H957" s="1" t="s">
        <v>4073</v>
      </c>
      <c r="I957">
        <v>40.79</v>
      </c>
      <c r="J957">
        <v>9.8699999999999992</v>
      </c>
      <c r="K957">
        <v>64</v>
      </c>
      <c r="L957">
        <v>475.89</v>
      </c>
      <c r="M957">
        <v>1</v>
      </c>
      <c r="N957">
        <v>1</v>
      </c>
      <c r="O957">
        <v>0</v>
      </c>
      <c r="P957">
        <v>21.79</v>
      </c>
      <c r="Q957">
        <v>0</v>
      </c>
      <c r="R957" s="1" t="s">
        <v>5429</v>
      </c>
      <c r="S957" s="1" t="s">
        <v>8156</v>
      </c>
      <c r="T957">
        <v>0.83</v>
      </c>
      <c r="U957" s="1"/>
      <c r="V957">
        <v>3675.9301369999998</v>
      </c>
      <c r="W957">
        <v>180085.19103399999</v>
      </c>
      <c r="X957">
        <v>20.987209</v>
      </c>
      <c r="Y957">
        <v>3.4748109999999999</v>
      </c>
      <c r="Z957">
        <v>76.511251000000001</v>
      </c>
      <c r="AA957">
        <v>77.411145000000005</v>
      </c>
      <c r="AB957">
        <v>0</v>
      </c>
    </row>
    <row r="958" spans="1:28" x14ac:dyDescent="0.25">
      <c r="A958" s="1" t="s">
        <v>1275</v>
      </c>
      <c r="B958">
        <v>1094</v>
      </c>
      <c r="C958" s="1" t="s">
        <v>4004</v>
      </c>
      <c r="D958">
        <v>5.0999999999999996</v>
      </c>
      <c r="E958">
        <v>0</v>
      </c>
      <c r="F958">
        <v>0.1</v>
      </c>
      <c r="G958">
        <v>1298</v>
      </c>
      <c r="H958" s="1" t="s">
        <v>4110</v>
      </c>
      <c r="I958">
        <v>0.2</v>
      </c>
      <c r="J958">
        <v>5.67</v>
      </c>
      <c r="K958">
        <v>204</v>
      </c>
      <c r="L958">
        <v>1312.65</v>
      </c>
      <c r="M958">
        <v>61</v>
      </c>
      <c r="N958">
        <v>4</v>
      </c>
      <c r="O958">
        <v>0</v>
      </c>
      <c r="P958">
        <v>107.38</v>
      </c>
      <c r="Q958">
        <v>0</v>
      </c>
      <c r="R958" s="1" t="s">
        <v>5430</v>
      </c>
      <c r="S958" s="1" t="s">
        <v>8156</v>
      </c>
      <c r="T958">
        <v>0.97</v>
      </c>
      <c r="U958" s="1"/>
      <c r="V958">
        <v>15389.376609999999</v>
      </c>
      <c r="W958">
        <v>573433.759235</v>
      </c>
      <c r="X958">
        <v>83.701114000000004</v>
      </c>
      <c r="Y958">
        <v>12.023023</v>
      </c>
      <c r="Z958">
        <v>248.23274799999999</v>
      </c>
      <c r="AA958">
        <v>246.49721400000001</v>
      </c>
      <c r="AB958">
        <v>0</v>
      </c>
    </row>
    <row r="959" spans="1:28" x14ac:dyDescent="0.25">
      <c r="A959" s="1" t="s">
        <v>1277</v>
      </c>
      <c r="B959">
        <v>797</v>
      </c>
      <c r="C959" s="1" t="s">
        <v>4016</v>
      </c>
      <c r="D959">
        <v>5.0999999999999996</v>
      </c>
      <c r="E959">
        <v>0</v>
      </c>
      <c r="F959">
        <v>0.85</v>
      </c>
      <c r="G959">
        <v>1299</v>
      </c>
      <c r="H959" s="1" t="s">
        <v>4092</v>
      </c>
      <c r="I959">
        <v>182.21</v>
      </c>
      <c r="J959">
        <v>2.11</v>
      </c>
      <c r="K959">
        <v>502</v>
      </c>
      <c r="L959">
        <v>905.52</v>
      </c>
      <c r="M959">
        <v>105</v>
      </c>
      <c r="N959">
        <v>2</v>
      </c>
      <c r="O959">
        <v>0</v>
      </c>
      <c r="P959">
        <v>208.05</v>
      </c>
      <c r="Q959">
        <v>0</v>
      </c>
      <c r="R959" s="1" t="s">
        <v>5432</v>
      </c>
      <c r="S959" s="1" t="s">
        <v>8156</v>
      </c>
      <c r="T959">
        <v>0.22</v>
      </c>
      <c r="U959" s="1"/>
      <c r="V959">
        <v>39774.070870000003</v>
      </c>
      <c r="W959">
        <v>773738.68832299998</v>
      </c>
      <c r="X959">
        <v>199.00778299999999</v>
      </c>
      <c r="Y959">
        <v>16.895659999999999</v>
      </c>
      <c r="Z959">
        <v>341.72754300000003</v>
      </c>
      <c r="AA959">
        <v>332.61561599999999</v>
      </c>
      <c r="AB959">
        <v>0</v>
      </c>
    </row>
    <row r="960" spans="1:28" x14ac:dyDescent="0.25">
      <c r="A960" s="1" t="s">
        <v>1278</v>
      </c>
      <c r="B960">
        <v>1152</v>
      </c>
      <c r="C960" s="1" t="s">
        <v>4001</v>
      </c>
      <c r="D960">
        <v>0.2</v>
      </c>
      <c r="E960">
        <v>0</v>
      </c>
      <c r="F960">
        <v>2</v>
      </c>
      <c r="G960">
        <v>1300</v>
      </c>
      <c r="H960" s="1" t="s">
        <v>4085</v>
      </c>
      <c r="I960">
        <v>50.59</v>
      </c>
      <c r="J960">
        <v>9.1300000000000008</v>
      </c>
      <c r="K960">
        <v>148</v>
      </c>
      <c r="L960">
        <v>796.83</v>
      </c>
      <c r="M960">
        <v>33</v>
      </c>
      <c r="N960">
        <v>3</v>
      </c>
      <c r="O960">
        <v>0</v>
      </c>
      <c r="P960">
        <v>73.430000000000007</v>
      </c>
      <c r="Q960">
        <v>0</v>
      </c>
      <c r="R960" s="1" t="s">
        <v>5433</v>
      </c>
      <c r="S960" s="1" t="s">
        <v>8156</v>
      </c>
      <c r="T960">
        <v>0.76</v>
      </c>
      <c r="U960" s="1"/>
      <c r="V960">
        <v>10556.153883000001</v>
      </c>
      <c r="W960">
        <v>364805.92037499999</v>
      </c>
      <c r="X960">
        <v>56.628613000000001</v>
      </c>
      <c r="Y960">
        <v>7.2807810000000002</v>
      </c>
      <c r="Z960">
        <v>156.38314800000001</v>
      </c>
      <c r="AA960">
        <v>156.81722500000001</v>
      </c>
      <c r="AB960">
        <v>0</v>
      </c>
    </row>
    <row r="961" spans="1:28" x14ac:dyDescent="0.25">
      <c r="A961" s="1" t="s">
        <v>1280</v>
      </c>
      <c r="B961">
        <v>952</v>
      </c>
      <c r="C961" s="1" t="s">
        <v>4013</v>
      </c>
      <c r="D961">
        <v>5.0999999999999996</v>
      </c>
      <c r="E961">
        <v>0</v>
      </c>
      <c r="F961">
        <v>0.28000000000000003</v>
      </c>
      <c r="G961">
        <v>1301</v>
      </c>
      <c r="H961" s="1" t="s">
        <v>4086</v>
      </c>
      <c r="I961">
        <v>0.2</v>
      </c>
      <c r="J961">
        <v>3.65</v>
      </c>
      <c r="K961">
        <v>349</v>
      </c>
      <c r="L961">
        <v>1241.6600000000001</v>
      </c>
      <c r="M961">
        <v>197</v>
      </c>
      <c r="N961">
        <v>4</v>
      </c>
      <c r="O961">
        <v>0</v>
      </c>
      <c r="P961">
        <v>247.13</v>
      </c>
      <c r="Q961">
        <v>0</v>
      </c>
      <c r="R961" s="1" t="s">
        <v>5435</v>
      </c>
      <c r="S961" s="1" t="s">
        <v>8156</v>
      </c>
      <c r="T961">
        <v>0.89</v>
      </c>
      <c r="U961" s="1"/>
      <c r="V961">
        <v>37475.433347999999</v>
      </c>
      <c r="W961">
        <v>908173.53751499997</v>
      </c>
      <c r="X961">
        <v>192.05823899999999</v>
      </c>
      <c r="Y961">
        <v>20.280732</v>
      </c>
      <c r="Z961">
        <v>401.40134699999999</v>
      </c>
      <c r="AA961">
        <v>390.39831800000002</v>
      </c>
      <c r="AB961">
        <v>0</v>
      </c>
    </row>
    <row r="962" spans="1:28" x14ac:dyDescent="0.25">
      <c r="A962" s="1" t="s">
        <v>1283</v>
      </c>
      <c r="B962">
        <v>1208</v>
      </c>
      <c r="C962" s="1" t="s">
        <v>4003</v>
      </c>
      <c r="D962">
        <v>5.0999999999999996</v>
      </c>
      <c r="E962">
        <v>0</v>
      </c>
      <c r="F962">
        <v>0.5</v>
      </c>
      <c r="G962">
        <v>1304</v>
      </c>
      <c r="H962" s="1" t="s">
        <v>4073</v>
      </c>
      <c r="I962">
        <v>40.79</v>
      </c>
      <c r="J962">
        <v>9.98</v>
      </c>
      <c r="K962">
        <v>96</v>
      </c>
      <c r="L962">
        <v>606.14</v>
      </c>
      <c r="M962">
        <v>17</v>
      </c>
      <c r="N962">
        <v>1</v>
      </c>
      <c r="O962">
        <v>0</v>
      </c>
      <c r="P962">
        <v>47.3</v>
      </c>
      <c r="Q962">
        <v>0</v>
      </c>
      <c r="R962" s="1" t="s">
        <v>5438</v>
      </c>
      <c r="S962" s="1" t="s">
        <v>8156</v>
      </c>
      <c r="T962">
        <v>0.85</v>
      </c>
      <c r="U962" s="1"/>
      <c r="V962">
        <v>5764.3641710000002</v>
      </c>
      <c r="W962">
        <v>228700.93755500001</v>
      </c>
      <c r="X962">
        <v>31.659244000000001</v>
      </c>
      <c r="Y962">
        <v>4.6478210000000004</v>
      </c>
      <c r="Z962">
        <v>98.450500000000005</v>
      </c>
      <c r="AA962">
        <v>98.309639000000004</v>
      </c>
      <c r="AB962">
        <v>0</v>
      </c>
    </row>
    <row r="963" spans="1:28" x14ac:dyDescent="0.25">
      <c r="A963" s="1" t="s">
        <v>1284</v>
      </c>
      <c r="B963">
        <v>1098</v>
      </c>
      <c r="C963" s="1" t="s">
        <v>4031</v>
      </c>
      <c r="D963">
        <v>5.0999999999999996</v>
      </c>
      <c r="E963">
        <v>0</v>
      </c>
      <c r="F963">
        <v>0.27</v>
      </c>
      <c r="G963">
        <v>1305</v>
      </c>
      <c r="H963" s="1" t="s">
        <v>4086</v>
      </c>
      <c r="I963">
        <v>0.2</v>
      </c>
      <c r="J963">
        <v>5.43</v>
      </c>
      <c r="K963">
        <v>207</v>
      </c>
      <c r="L963">
        <v>1365.91</v>
      </c>
      <c r="M963">
        <v>33</v>
      </c>
      <c r="N963">
        <v>5</v>
      </c>
      <c r="O963">
        <v>0</v>
      </c>
      <c r="P963">
        <v>125.32</v>
      </c>
      <c r="Q963">
        <v>0</v>
      </c>
      <c r="R963" s="1" t="s">
        <v>5439</v>
      </c>
      <c r="S963" s="1" t="s">
        <v>8156</v>
      </c>
      <c r="T963">
        <v>1.23</v>
      </c>
      <c r="U963" s="1"/>
      <c r="V963">
        <v>13204.774737</v>
      </c>
      <c r="W963">
        <v>595189.49594099994</v>
      </c>
      <c r="X963">
        <v>74.240390000000005</v>
      </c>
      <c r="Y963">
        <v>12.374551</v>
      </c>
      <c r="Z963">
        <v>257.21657299999998</v>
      </c>
      <c r="AA963">
        <v>255.84692100000001</v>
      </c>
      <c r="AB963">
        <v>0</v>
      </c>
    </row>
    <row r="964" spans="1:28" x14ac:dyDescent="0.25">
      <c r="A964" s="1" t="s">
        <v>1288</v>
      </c>
      <c r="B964">
        <v>1096</v>
      </c>
      <c r="C964" s="1" t="s">
        <v>4016</v>
      </c>
      <c r="D964">
        <v>5.0999999999999996</v>
      </c>
      <c r="E964">
        <v>0</v>
      </c>
      <c r="F964">
        <v>1.29</v>
      </c>
      <c r="G964">
        <v>1309</v>
      </c>
      <c r="H964" s="1" t="s">
        <v>4089</v>
      </c>
      <c r="I964">
        <v>182.21</v>
      </c>
      <c r="J964">
        <v>8.65</v>
      </c>
      <c r="K964">
        <v>213</v>
      </c>
      <c r="L964">
        <v>905.52</v>
      </c>
      <c r="M964">
        <v>97</v>
      </c>
      <c r="N964">
        <v>3</v>
      </c>
      <c r="O964">
        <v>0</v>
      </c>
      <c r="P964">
        <v>145.4</v>
      </c>
      <c r="Q964">
        <v>0</v>
      </c>
      <c r="R964" s="1" t="s">
        <v>5443</v>
      </c>
      <c r="S964" s="1" t="s">
        <v>8156</v>
      </c>
      <c r="T964">
        <v>0.97</v>
      </c>
      <c r="U964" s="1"/>
      <c r="V964">
        <v>20279.085773999999</v>
      </c>
      <c r="W964">
        <v>572412.17813999997</v>
      </c>
      <c r="X964">
        <v>105.88764999999999</v>
      </c>
      <c r="Y964">
        <v>12.512999000000001</v>
      </c>
      <c r="Z964">
        <v>251.274382</v>
      </c>
      <c r="AA964">
        <v>246.06148300000001</v>
      </c>
      <c r="AB964">
        <v>0</v>
      </c>
    </row>
    <row r="965" spans="1:28" x14ac:dyDescent="0.25">
      <c r="A965" s="1" t="s">
        <v>1291</v>
      </c>
      <c r="B965">
        <v>1150</v>
      </c>
      <c r="C965" s="1" t="s">
        <v>4014</v>
      </c>
      <c r="D965">
        <v>5.0999999999999996</v>
      </c>
      <c r="E965">
        <v>0</v>
      </c>
      <c r="F965">
        <v>0</v>
      </c>
      <c r="G965">
        <v>1311</v>
      </c>
      <c r="H965" s="1" t="s">
        <v>4087</v>
      </c>
      <c r="I965">
        <v>59.72</v>
      </c>
      <c r="J965">
        <v>16.489999999999998</v>
      </c>
      <c r="K965">
        <v>161</v>
      </c>
      <c r="L965">
        <v>1183.1099999999999</v>
      </c>
      <c r="M965">
        <v>19</v>
      </c>
      <c r="N965">
        <v>2</v>
      </c>
      <c r="O965">
        <v>0</v>
      </c>
      <c r="P965">
        <v>92.09</v>
      </c>
      <c r="Q965">
        <v>0</v>
      </c>
      <c r="R965" s="1" t="s">
        <v>5446</v>
      </c>
      <c r="S965" s="1" t="s">
        <v>8156</v>
      </c>
      <c r="T965">
        <v>1.24</v>
      </c>
      <c r="U965" s="1"/>
      <c r="V965">
        <v>11525.184781</v>
      </c>
      <c r="W965">
        <v>536407.16680799995</v>
      </c>
      <c r="X965">
        <v>65.214698999999996</v>
      </c>
      <c r="Y965">
        <v>11.022342</v>
      </c>
      <c r="Z965">
        <v>230.83944700000001</v>
      </c>
      <c r="AA965">
        <v>230.578767</v>
      </c>
      <c r="AB965">
        <v>0</v>
      </c>
    </row>
    <row r="966" spans="1:28" x14ac:dyDescent="0.25">
      <c r="A966" s="1" t="s">
        <v>1292</v>
      </c>
      <c r="B966">
        <v>1100</v>
      </c>
      <c r="C966" s="1" t="s">
        <v>4001</v>
      </c>
      <c r="D966">
        <v>0.2</v>
      </c>
      <c r="E966">
        <v>0</v>
      </c>
      <c r="F966">
        <v>0</v>
      </c>
      <c r="G966">
        <v>1312</v>
      </c>
      <c r="H966" s="1" t="s">
        <v>4085</v>
      </c>
      <c r="I966">
        <v>50.59</v>
      </c>
      <c r="J966">
        <v>6.52</v>
      </c>
      <c r="K966">
        <v>212</v>
      </c>
      <c r="L966">
        <v>796.83</v>
      </c>
      <c r="M966">
        <v>70</v>
      </c>
      <c r="N966">
        <v>6</v>
      </c>
      <c r="O966">
        <v>0</v>
      </c>
      <c r="P966">
        <v>121.9</v>
      </c>
      <c r="Q966">
        <v>0</v>
      </c>
      <c r="R966" s="1" t="s">
        <v>5447</v>
      </c>
      <c r="S966" s="1" t="s">
        <v>8156</v>
      </c>
      <c r="T966">
        <v>0.62</v>
      </c>
      <c r="U966" s="1"/>
      <c r="V966">
        <v>14818.441428</v>
      </c>
      <c r="W966">
        <v>405150.23001699999</v>
      </c>
      <c r="X966">
        <v>76.936475999999999</v>
      </c>
      <c r="Y966">
        <v>8.3423090000000002</v>
      </c>
      <c r="Z966">
        <v>175.468085</v>
      </c>
      <c r="AA966">
        <v>174.16206700000001</v>
      </c>
      <c r="AB966">
        <v>0</v>
      </c>
    </row>
    <row r="967" spans="1:28" x14ac:dyDescent="0.25">
      <c r="A967" s="1" t="s">
        <v>1295</v>
      </c>
      <c r="B967">
        <v>900</v>
      </c>
      <c r="C967" s="1" t="s">
        <v>4036</v>
      </c>
      <c r="D967">
        <v>5.0999999999999996</v>
      </c>
      <c r="E967">
        <v>0</v>
      </c>
      <c r="F967">
        <v>0</v>
      </c>
      <c r="G967">
        <v>1313</v>
      </c>
      <c r="H967" s="1" t="s">
        <v>4120</v>
      </c>
      <c r="I967">
        <v>34.18</v>
      </c>
      <c r="J967">
        <v>10.86</v>
      </c>
      <c r="K967">
        <v>413</v>
      </c>
      <c r="L967">
        <v>2058.39</v>
      </c>
      <c r="M967">
        <v>159</v>
      </c>
      <c r="N967">
        <v>6</v>
      </c>
      <c r="O967">
        <v>0</v>
      </c>
      <c r="P967">
        <v>238.38</v>
      </c>
      <c r="Q967">
        <v>0</v>
      </c>
      <c r="R967" s="1" t="s">
        <v>5450</v>
      </c>
      <c r="S967" s="1" t="s">
        <v>8156</v>
      </c>
      <c r="T967">
        <v>0.85</v>
      </c>
      <c r="U967" s="1"/>
      <c r="V967">
        <v>35058.392760000002</v>
      </c>
      <c r="W967">
        <v>1066774.683587</v>
      </c>
      <c r="X967">
        <v>184.85197199999999</v>
      </c>
      <c r="Y967">
        <v>22.745148</v>
      </c>
      <c r="Z967">
        <v>464.746015</v>
      </c>
      <c r="AA967">
        <v>458.57045499999998</v>
      </c>
      <c r="AB967">
        <v>0</v>
      </c>
    </row>
    <row r="968" spans="1:28" x14ac:dyDescent="0.25">
      <c r="A968" s="1" t="s">
        <v>1298</v>
      </c>
      <c r="B968">
        <v>1128</v>
      </c>
      <c r="C968" s="1" t="s">
        <v>4016</v>
      </c>
      <c r="D968">
        <v>5.0999999999999996</v>
      </c>
      <c r="E968">
        <v>0</v>
      </c>
      <c r="F968">
        <v>0.12</v>
      </c>
      <c r="G968">
        <v>1314</v>
      </c>
      <c r="H968" s="1" t="s">
        <v>4089</v>
      </c>
      <c r="I968">
        <v>182.21</v>
      </c>
      <c r="J968">
        <v>13.08</v>
      </c>
      <c r="K968">
        <v>186</v>
      </c>
      <c r="L968">
        <v>905.52</v>
      </c>
      <c r="M968">
        <v>84</v>
      </c>
      <c r="N968">
        <v>1</v>
      </c>
      <c r="O968">
        <v>0</v>
      </c>
      <c r="P968">
        <v>126.16</v>
      </c>
      <c r="Q968">
        <v>0</v>
      </c>
      <c r="R968" s="1" t="s">
        <v>5453</v>
      </c>
      <c r="S968" s="1" t="s">
        <v>8156</v>
      </c>
      <c r="T968">
        <v>1.1000000000000001</v>
      </c>
      <c r="U968" s="1"/>
      <c r="V968">
        <v>17685.519349999999</v>
      </c>
      <c r="W968">
        <v>480991.89598199999</v>
      </c>
      <c r="X968">
        <v>91.901768000000004</v>
      </c>
      <c r="Y968">
        <v>10.501773999999999</v>
      </c>
      <c r="Z968">
        <v>210.41875099999999</v>
      </c>
      <c r="AA968">
        <v>206.763499</v>
      </c>
      <c r="AB968">
        <v>0</v>
      </c>
    </row>
    <row r="969" spans="1:28" x14ac:dyDescent="0.25">
      <c r="A969" s="1" t="s">
        <v>1302</v>
      </c>
      <c r="B969">
        <v>833</v>
      </c>
      <c r="C969" s="1" t="s">
        <v>4048</v>
      </c>
      <c r="D969">
        <v>5.0999999999999996</v>
      </c>
      <c r="E969">
        <v>0</v>
      </c>
      <c r="F969">
        <v>0.25</v>
      </c>
      <c r="G969">
        <v>1319</v>
      </c>
      <c r="H969" s="1" t="s">
        <v>4096</v>
      </c>
      <c r="I969">
        <v>121.36</v>
      </c>
      <c r="J969">
        <v>16.440000000000001</v>
      </c>
      <c r="K969">
        <v>486</v>
      </c>
      <c r="L969">
        <v>2440.69</v>
      </c>
      <c r="M969">
        <v>220</v>
      </c>
      <c r="N969">
        <v>10</v>
      </c>
      <c r="O969">
        <v>0</v>
      </c>
      <c r="P969">
        <v>341.11</v>
      </c>
      <c r="Q969">
        <v>0</v>
      </c>
      <c r="R969" s="1" t="s">
        <v>5457</v>
      </c>
      <c r="S969" s="1" t="s">
        <v>8156</v>
      </c>
      <c r="T969">
        <v>1.23</v>
      </c>
      <c r="U969" s="1"/>
      <c r="V969">
        <v>45440.221751999998</v>
      </c>
      <c r="W969">
        <v>1424649.8962660001</v>
      </c>
      <c r="X969">
        <v>240.70655400000001</v>
      </c>
      <c r="Y969">
        <v>31.440369</v>
      </c>
      <c r="Z969">
        <v>625.11767699999996</v>
      </c>
      <c r="AA969">
        <v>612.40635299999997</v>
      </c>
      <c r="AB969">
        <v>0</v>
      </c>
    </row>
    <row r="970" spans="1:28" x14ac:dyDescent="0.25">
      <c r="A970" s="1" t="s">
        <v>1303</v>
      </c>
      <c r="B970">
        <v>1174</v>
      </c>
      <c r="C970" s="1" t="s">
        <v>4020</v>
      </c>
      <c r="D970">
        <v>5.0999999999999996</v>
      </c>
      <c r="E970">
        <v>0</v>
      </c>
      <c r="F970">
        <v>0.28999999999999998</v>
      </c>
      <c r="G970">
        <v>1319</v>
      </c>
      <c r="H970" s="1" t="s">
        <v>4117</v>
      </c>
      <c r="I970">
        <v>120.04</v>
      </c>
      <c r="J970">
        <v>11.29</v>
      </c>
      <c r="K970">
        <v>145</v>
      </c>
      <c r="L970">
        <v>743.49</v>
      </c>
      <c r="M970">
        <v>59</v>
      </c>
      <c r="N970">
        <v>2</v>
      </c>
      <c r="O970">
        <v>0</v>
      </c>
      <c r="P970">
        <v>79.84</v>
      </c>
      <c r="Q970">
        <v>0</v>
      </c>
      <c r="R970" s="1" t="s">
        <v>5458</v>
      </c>
      <c r="S970" s="1" t="s">
        <v>8156</v>
      </c>
      <c r="T970">
        <v>0.84</v>
      </c>
      <c r="U970" s="1"/>
      <c r="V970">
        <v>12341.682358</v>
      </c>
      <c r="W970">
        <v>362168.97078600002</v>
      </c>
      <c r="X970">
        <v>64.708010000000002</v>
      </c>
      <c r="Y970">
        <v>7.507949</v>
      </c>
      <c r="Z970">
        <v>156.143597</v>
      </c>
      <c r="AA970">
        <v>155.684955</v>
      </c>
      <c r="AB970">
        <v>0</v>
      </c>
    </row>
    <row r="971" spans="1:28" x14ac:dyDescent="0.25">
      <c r="A971" s="1" t="s">
        <v>1304</v>
      </c>
      <c r="B971">
        <v>1210</v>
      </c>
      <c r="C971" s="1" t="s">
        <v>4020</v>
      </c>
      <c r="D971">
        <v>5.0999999999999996</v>
      </c>
      <c r="E971">
        <v>0</v>
      </c>
      <c r="F971">
        <v>0.72</v>
      </c>
      <c r="G971">
        <v>1319</v>
      </c>
      <c r="H971" s="1" t="s">
        <v>4094</v>
      </c>
      <c r="I971">
        <v>120.04</v>
      </c>
      <c r="J971">
        <v>13.7</v>
      </c>
      <c r="K971">
        <v>109</v>
      </c>
      <c r="L971">
        <v>743.49</v>
      </c>
      <c r="M971">
        <v>45</v>
      </c>
      <c r="N971">
        <v>2</v>
      </c>
      <c r="O971">
        <v>0</v>
      </c>
      <c r="P971">
        <v>70.38</v>
      </c>
      <c r="Q971">
        <v>0</v>
      </c>
      <c r="R971" s="1" t="s">
        <v>5459</v>
      </c>
      <c r="S971" s="1" t="s">
        <v>8156</v>
      </c>
      <c r="T971">
        <v>1.41</v>
      </c>
      <c r="U971" s="1"/>
      <c r="V971">
        <v>11090.689651999999</v>
      </c>
      <c r="W971">
        <v>397752.847672</v>
      </c>
      <c r="X971">
        <v>60.039520000000003</v>
      </c>
      <c r="Y971">
        <v>8.7672419999999995</v>
      </c>
      <c r="Z971">
        <v>173.81286499999999</v>
      </c>
      <c r="AA971">
        <v>170.97853799999999</v>
      </c>
      <c r="AB971">
        <v>0</v>
      </c>
    </row>
    <row r="972" spans="1:28" x14ac:dyDescent="0.25">
      <c r="A972" s="1" t="s">
        <v>1305</v>
      </c>
      <c r="B972">
        <v>963</v>
      </c>
      <c r="C972" s="1" t="s">
        <v>4037</v>
      </c>
      <c r="D972">
        <v>5.0999999999999996</v>
      </c>
      <c r="E972">
        <v>0</v>
      </c>
      <c r="F972">
        <v>0.22</v>
      </c>
      <c r="G972">
        <v>1321</v>
      </c>
      <c r="H972" s="1" t="s">
        <v>4096</v>
      </c>
      <c r="I972">
        <v>121.36</v>
      </c>
      <c r="J972">
        <v>16.239999999999998</v>
      </c>
      <c r="K972">
        <v>358</v>
      </c>
      <c r="L972">
        <v>1417.38</v>
      </c>
      <c r="M972">
        <v>171</v>
      </c>
      <c r="N972">
        <v>5</v>
      </c>
      <c r="O972">
        <v>0</v>
      </c>
      <c r="P972">
        <v>273.27</v>
      </c>
      <c r="Q972">
        <v>0</v>
      </c>
      <c r="R972" s="1" t="s">
        <v>5460</v>
      </c>
      <c r="S972" s="1" t="s">
        <v>8156</v>
      </c>
      <c r="T972">
        <v>1.23</v>
      </c>
      <c r="U972" s="1"/>
      <c r="V972">
        <v>36311.127308000003</v>
      </c>
      <c r="W972">
        <v>1014562.380464</v>
      </c>
      <c r="X972">
        <v>189.417834</v>
      </c>
      <c r="Y972">
        <v>22.866848000000001</v>
      </c>
      <c r="Z972">
        <v>449.03641699999997</v>
      </c>
      <c r="AA972">
        <v>436.12688600000001</v>
      </c>
      <c r="AB972">
        <v>0</v>
      </c>
    </row>
    <row r="973" spans="1:28" x14ac:dyDescent="0.25">
      <c r="A973" s="1" t="s">
        <v>1306</v>
      </c>
      <c r="B973">
        <v>1162</v>
      </c>
      <c r="C973" s="1" t="s">
        <v>4016</v>
      </c>
      <c r="D973">
        <v>5.0999999999999996</v>
      </c>
      <c r="E973">
        <v>0</v>
      </c>
      <c r="F973">
        <v>0.95</v>
      </c>
      <c r="G973">
        <v>1321</v>
      </c>
      <c r="H973" s="1" t="s">
        <v>4089</v>
      </c>
      <c r="I973">
        <v>182.21</v>
      </c>
      <c r="J973">
        <v>10.97</v>
      </c>
      <c r="K973">
        <v>159</v>
      </c>
      <c r="L973">
        <v>905.52</v>
      </c>
      <c r="M973">
        <v>51</v>
      </c>
      <c r="N973">
        <v>2</v>
      </c>
      <c r="O973">
        <v>0</v>
      </c>
      <c r="P973">
        <v>88.65</v>
      </c>
      <c r="Q973">
        <v>0</v>
      </c>
      <c r="R973" s="1" t="s">
        <v>5461</v>
      </c>
      <c r="S973" s="1" t="s">
        <v>8156</v>
      </c>
      <c r="T973">
        <v>0.93</v>
      </c>
      <c r="U973" s="1"/>
      <c r="V973">
        <v>12595.605489</v>
      </c>
      <c r="W973">
        <v>401661.56610200001</v>
      </c>
      <c r="X973">
        <v>66.807287000000002</v>
      </c>
      <c r="Y973">
        <v>8.2339420000000008</v>
      </c>
      <c r="Z973">
        <v>172.602137</v>
      </c>
      <c r="AA973">
        <v>172.66077300000001</v>
      </c>
      <c r="AB973">
        <v>0</v>
      </c>
    </row>
    <row r="974" spans="1:28" x14ac:dyDescent="0.25">
      <c r="A974" s="1" t="s">
        <v>1308</v>
      </c>
      <c r="B974">
        <v>1013</v>
      </c>
      <c r="C974" s="1" t="s">
        <v>4005</v>
      </c>
      <c r="D974">
        <v>5.0999999999999996</v>
      </c>
      <c r="E974">
        <v>0</v>
      </c>
      <c r="F974">
        <v>1.81</v>
      </c>
      <c r="G974">
        <v>1322</v>
      </c>
      <c r="H974" s="1" t="s">
        <v>4075</v>
      </c>
      <c r="I974">
        <v>89.74</v>
      </c>
      <c r="J974">
        <v>10.64</v>
      </c>
      <c r="K974">
        <v>309</v>
      </c>
      <c r="L974">
        <v>698.35</v>
      </c>
      <c r="M974">
        <v>199</v>
      </c>
      <c r="N974">
        <v>5</v>
      </c>
      <c r="O974">
        <v>0</v>
      </c>
      <c r="P974">
        <v>243.82</v>
      </c>
      <c r="Q974">
        <v>0</v>
      </c>
      <c r="R974" s="1" t="s">
        <v>5463</v>
      </c>
      <c r="S974" s="1" t="s">
        <v>8156</v>
      </c>
      <c r="T974">
        <v>0.78</v>
      </c>
      <c r="U974" s="1"/>
      <c r="V974">
        <v>36752.644035999998</v>
      </c>
      <c r="W974">
        <v>773502.61790099996</v>
      </c>
      <c r="X974">
        <v>185.53953999999999</v>
      </c>
      <c r="Y974">
        <v>17.781095000000001</v>
      </c>
      <c r="Z974">
        <v>345.30003099999999</v>
      </c>
      <c r="AA974">
        <v>332.51041500000002</v>
      </c>
      <c r="AB974">
        <v>0</v>
      </c>
    </row>
    <row r="975" spans="1:28" x14ac:dyDescent="0.25">
      <c r="A975" s="1" t="s">
        <v>1311</v>
      </c>
      <c r="B975">
        <v>1242</v>
      </c>
      <c r="C975" s="1" t="s">
        <v>4004</v>
      </c>
      <c r="D975">
        <v>5.0999999999999996</v>
      </c>
      <c r="E975">
        <v>0</v>
      </c>
      <c r="F975">
        <v>0</v>
      </c>
      <c r="G975">
        <v>1324</v>
      </c>
      <c r="H975" s="1" t="s">
        <v>4079</v>
      </c>
      <c r="I975">
        <v>1.4</v>
      </c>
      <c r="J975">
        <v>15.2</v>
      </c>
      <c r="K975">
        <v>82</v>
      </c>
      <c r="L975">
        <v>609.39</v>
      </c>
      <c r="M975">
        <v>0</v>
      </c>
      <c r="N975">
        <v>0</v>
      </c>
      <c r="O975">
        <v>0</v>
      </c>
      <c r="P975">
        <v>45.87</v>
      </c>
      <c r="Q975">
        <v>0</v>
      </c>
      <c r="R975" s="1" t="s">
        <v>5466</v>
      </c>
      <c r="S975" s="1" t="s">
        <v>8156</v>
      </c>
      <c r="T975">
        <v>1.2</v>
      </c>
      <c r="U975" s="1"/>
      <c r="V975">
        <v>5140.5990510000001</v>
      </c>
      <c r="W975">
        <v>235245.241289</v>
      </c>
      <c r="X975">
        <v>28.992039999999999</v>
      </c>
      <c r="Y975">
        <v>4.7197420000000001</v>
      </c>
      <c r="Z975">
        <v>100.42129199999999</v>
      </c>
      <c r="AA975">
        <v>101.122246</v>
      </c>
      <c r="AB975">
        <v>0</v>
      </c>
    </row>
    <row r="976" spans="1:28" x14ac:dyDescent="0.25">
      <c r="A976" s="1" t="s">
        <v>1312</v>
      </c>
      <c r="B976">
        <v>1068</v>
      </c>
      <c r="C976" s="1" t="s">
        <v>4004</v>
      </c>
      <c r="D976">
        <v>5.0999999999999996</v>
      </c>
      <c r="E976">
        <v>0</v>
      </c>
      <c r="F976">
        <v>0.15</v>
      </c>
      <c r="G976">
        <v>1326</v>
      </c>
      <c r="H976" s="1" t="s">
        <v>4096</v>
      </c>
      <c r="I976">
        <v>121.36</v>
      </c>
      <c r="J976">
        <v>12.46</v>
      </c>
      <c r="K976">
        <v>258</v>
      </c>
      <c r="L976">
        <v>1417.41</v>
      </c>
      <c r="M976">
        <v>77</v>
      </c>
      <c r="N976">
        <v>4</v>
      </c>
      <c r="O976">
        <v>0</v>
      </c>
      <c r="P976">
        <v>145.08000000000001</v>
      </c>
      <c r="Q976">
        <v>0</v>
      </c>
      <c r="R976" s="1" t="s">
        <v>5467</v>
      </c>
      <c r="S976" s="1" t="s">
        <v>8156</v>
      </c>
      <c r="T976">
        <v>0.91</v>
      </c>
      <c r="U976" s="1"/>
      <c r="V976">
        <v>18815.761000999999</v>
      </c>
      <c r="W976">
        <v>642757.51594099996</v>
      </c>
      <c r="X976">
        <v>100.88373199999999</v>
      </c>
      <c r="Y976">
        <v>13.411341999999999</v>
      </c>
      <c r="Z976">
        <v>278.22945900000002</v>
      </c>
      <c r="AA976">
        <v>276.29823900000002</v>
      </c>
      <c r="AB976">
        <v>0</v>
      </c>
    </row>
    <row r="977" spans="1:28" x14ac:dyDescent="0.25">
      <c r="A977" s="1" t="s">
        <v>1313</v>
      </c>
      <c r="B977">
        <v>1258</v>
      </c>
      <c r="C977" s="1" t="s">
        <v>4004</v>
      </c>
      <c r="D977">
        <v>5.0999999999999996</v>
      </c>
      <c r="E977">
        <v>0</v>
      </c>
      <c r="F977">
        <v>2.2000000000000002</v>
      </c>
      <c r="G977">
        <v>1326</v>
      </c>
      <c r="H977" s="1" t="s">
        <v>4079</v>
      </c>
      <c r="I977">
        <v>1.4</v>
      </c>
      <c r="J977">
        <v>15.37</v>
      </c>
      <c r="K977">
        <v>68</v>
      </c>
      <c r="L977">
        <v>609.39</v>
      </c>
      <c r="M977">
        <v>0</v>
      </c>
      <c r="N977">
        <v>0</v>
      </c>
      <c r="O977">
        <v>0</v>
      </c>
      <c r="P977">
        <v>32.74</v>
      </c>
      <c r="Q977">
        <v>0</v>
      </c>
      <c r="R977" s="1" t="s">
        <v>5468</v>
      </c>
      <c r="S977" s="1" t="s">
        <v>8156</v>
      </c>
      <c r="T977">
        <v>1.26</v>
      </c>
      <c r="U977" s="1"/>
      <c r="V977">
        <v>4786.1744079999999</v>
      </c>
      <c r="W977">
        <v>245785.23055000001</v>
      </c>
      <c r="X977">
        <v>27.601081000000001</v>
      </c>
      <c r="Y977">
        <v>5.0933339999999996</v>
      </c>
      <c r="Z977">
        <v>105.5277</v>
      </c>
      <c r="AA977">
        <v>105.652236</v>
      </c>
      <c r="AB977">
        <v>0</v>
      </c>
    </row>
    <row r="978" spans="1:28" x14ac:dyDescent="0.25">
      <c r="A978" s="1" t="s">
        <v>1314</v>
      </c>
      <c r="B978">
        <v>969</v>
      </c>
      <c r="C978" s="1" t="s">
        <v>4004</v>
      </c>
      <c r="D978">
        <v>5.0999999999999996</v>
      </c>
      <c r="E978">
        <v>0</v>
      </c>
      <c r="F978">
        <v>0.57999999999999996</v>
      </c>
      <c r="G978">
        <v>1327</v>
      </c>
      <c r="H978" s="1" t="s">
        <v>4108</v>
      </c>
      <c r="I978">
        <v>122.01</v>
      </c>
      <c r="J978">
        <v>11.41</v>
      </c>
      <c r="K978">
        <v>358</v>
      </c>
      <c r="L978">
        <v>1425.91</v>
      </c>
      <c r="M978">
        <v>155</v>
      </c>
      <c r="N978">
        <v>7</v>
      </c>
      <c r="O978">
        <v>0</v>
      </c>
      <c r="P978">
        <v>251.44</v>
      </c>
      <c r="Q978">
        <v>0</v>
      </c>
      <c r="R978" s="1" t="s">
        <v>5469</v>
      </c>
      <c r="S978" s="1" t="s">
        <v>8156</v>
      </c>
      <c r="T978">
        <v>0.98</v>
      </c>
      <c r="U978" s="1"/>
      <c r="V978">
        <v>33486.792791</v>
      </c>
      <c r="W978">
        <v>888336.64456799999</v>
      </c>
      <c r="X978">
        <v>173.48621399999999</v>
      </c>
      <c r="Y978">
        <v>19.633946000000002</v>
      </c>
      <c r="Z978">
        <v>391.29569800000002</v>
      </c>
      <c r="AA978">
        <v>381.86859500000003</v>
      </c>
      <c r="AB978">
        <v>0</v>
      </c>
    </row>
    <row r="979" spans="1:28" x14ac:dyDescent="0.25">
      <c r="A979" s="1" t="s">
        <v>1315</v>
      </c>
      <c r="B979">
        <v>1260</v>
      </c>
      <c r="C979" s="1" t="s">
        <v>4004</v>
      </c>
      <c r="D979">
        <v>5.0999999999999996</v>
      </c>
      <c r="E979">
        <v>0</v>
      </c>
      <c r="F979">
        <v>0</v>
      </c>
      <c r="G979">
        <v>1328</v>
      </c>
      <c r="H979" s="1" t="s">
        <v>4168</v>
      </c>
      <c r="I979">
        <v>0.2</v>
      </c>
      <c r="J979">
        <v>15.91</v>
      </c>
      <c r="K979">
        <v>68</v>
      </c>
      <c r="L979">
        <v>420.4</v>
      </c>
      <c r="M979">
        <v>3</v>
      </c>
      <c r="N979">
        <v>1</v>
      </c>
      <c r="O979">
        <v>0</v>
      </c>
      <c r="P979">
        <v>41.69</v>
      </c>
      <c r="Q979">
        <v>0</v>
      </c>
      <c r="R979" s="1" t="s">
        <v>5470</v>
      </c>
      <c r="S979" s="1" t="s">
        <v>8156</v>
      </c>
      <c r="T979">
        <v>1.17</v>
      </c>
      <c r="U979" s="1"/>
      <c r="V979">
        <v>4905.8554809999996</v>
      </c>
      <c r="W979">
        <v>219142.62926399999</v>
      </c>
      <c r="X979">
        <v>27.552553</v>
      </c>
      <c r="Y979">
        <v>4.5189409999999999</v>
      </c>
      <c r="Z979">
        <v>94.945171000000002</v>
      </c>
      <c r="AA979">
        <v>94.200246000000007</v>
      </c>
      <c r="AB979">
        <v>0</v>
      </c>
    </row>
    <row r="980" spans="1:28" x14ac:dyDescent="0.25">
      <c r="A980" s="1" t="s">
        <v>1319</v>
      </c>
      <c r="B980">
        <v>1071</v>
      </c>
      <c r="C980" s="1" t="s">
        <v>4005</v>
      </c>
      <c r="D980">
        <v>5.0999999999999996</v>
      </c>
      <c r="E980">
        <v>0</v>
      </c>
      <c r="F980">
        <v>0.32</v>
      </c>
      <c r="G980">
        <v>1331</v>
      </c>
      <c r="H980" s="1" t="s">
        <v>4075</v>
      </c>
      <c r="I980">
        <v>89.74</v>
      </c>
      <c r="J980">
        <v>11.93</v>
      </c>
      <c r="K980">
        <v>260</v>
      </c>
      <c r="L980">
        <v>698.35</v>
      </c>
      <c r="M980">
        <v>133</v>
      </c>
      <c r="N980">
        <v>4</v>
      </c>
      <c r="O980">
        <v>0</v>
      </c>
      <c r="P980">
        <v>210.45</v>
      </c>
      <c r="Q980">
        <v>0</v>
      </c>
      <c r="R980" s="1" t="s">
        <v>5474</v>
      </c>
      <c r="S980" s="1" t="s">
        <v>8156</v>
      </c>
      <c r="T980">
        <v>1.04</v>
      </c>
      <c r="U980" s="1"/>
      <c r="V980">
        <v>26732.292399999998</v>
      </c>
      <c r="W980">
        <v>606693.61550399999</v>
      </c>
      <c r="X980">
        <v>136.01163199999999</v>
      </c>
      <c r="Y980">
        <v>13.741803000000001</v>
      </c>
      <c r="Z980">
        <v>269.70057100000002</v>
      </c>
      <c r="AA980">
        <v>260.80168500000002</v>
      </c>
      <c r="AB980">
        <v>0</v>
      </c>
    </row>
    <row r="981" spans="1:28" x14ac:dyDescent="0.25">
      <c r="A981" s="1" t="s">
        <v>1320</v>
      </c>
      <c r="B981">
        <v>1255</v>
      </c>
      <c r="C981" s="1" t="s">
        <v>4004</v>
      </c>
      <c r="D981">
        <v>5.0999999999999996</v>
      </c>
      <c r="E981">
        <v>0</v>
      </c>
      <c r="F981">
        <v>0.47</v>
      </c>
      <c r="G981">
        <v>1331</v>
      </c>
      <c r="H981" s="1" t="s">
        <v>4073</v>
      </c>
      <c r="I981">
        <v>40.79</v>
      </c>
      <c r="J981">
        <v>8.6</v>
      </c>
      <c r="K981">
        <v>76</v>
      </c>
      <c r="L981">
        <v>475.89</v>
      </c>
      <c r="M981">
        <v>0</v>
      </c>
      <c r="N981">
        <v>0</v>
      </c>
      <c r="O981">
        <v>0</v>
      </c>
      <c r="P981">
        <v>26.22</v>
      </c>
      <c r="Q981">
        <v>0</v>
      </c>
      <c r="R981" s="1" t="s">
        <v>5475</v>
      </c>
      <c r="S981" s="1" t="s">
        <v>8156</v>
      </c>
      <c r="T981">
        <v>0.7</v>
      </c>
      <c r="U981" s="1"/>
      <c r="V981">
        <v>3975.888997</v>
      </c>
      <c r="W981">
        <v>175662.296221</v>
      </c>
      <c r="X981">
        <v>22.218917999999999</v>
      </c>
      <c r="Y981">
        <v>3.3189669999999998</v>
      </c>
      <c r="Z981">
        <v>74.458558999999994</v>
      </c>
      <c r="AA981">
        <v>75.510339000000002</v>
      </c>
      <c r="AB981">
        <v>0</v>
      </c>
    </row>
    <row r="982" spans="1:28" x14ac:dyDescent="0.25">
      <c r="A982" s="1" t="s">
        <v>1323</v>
      </c>
      <c r="B982">
        <v>1272</v>
      </c>
      <c r="C982" s="1" t="s">
        <v>4004</v>
      </c>
      <c r="D982">
        <v>5.0999999999999996</v>
      </c>
      <c r="E982">
        <v>0</v>
      </c>
      <c r="F982">
        <v>2.4</v>
      </c>
      <c r="G982">
        <v>1333</v>
      </c>
      <c r="H982" s="1" t="s">
        <v>4079</v>
      </c>
      <c r="I982">
        <v>1.4</v>
      </c>
      <c r="J982">
        <v>15</v>
      </c>
      <c r="K982">
        <v>61</v>
      </c>
      <c r="L982">
        <v>609.39</v>
      </c>
      <c r="M982">
        <v>0</v>
      </c>
      <c r="N982">
        <v>0</v>
      </c>
      <c r="O982">
        <v>0</v>
      </c>
      <c r="P982">
        <v>23.27</v>
      </c>
      <c r="Q982">
        <v>0</v>
      </c>
      <c r="R982" s="1" t="s">
        <v>5478</v>
      </c>
      <c r="S982" s="1" t="s">
        <v>8156</v>
      </c>
      <c r="T982">
        <v>1.1599999999999999</v>
      </c>
      <c r="U982" s="1"/>
      <c r="V982">
        <v>4534.2128890000004</v>
      </c>
      <c r="W982">
        <v>249803.102464</v>
      </c>
      <c r="X982">
        <v>26.606124000000001</v>
      </c>
      <c r="Y982">
        <v>5.2024790000000003</v>
      </c>
      <c r="Z982">
        <v>107.644463</v>
      </c>
      <c r="AA982">
        <v>107.37900500000001</v>
      </c>
      <c r="AB982">
        <v>0</v>
      </c>
    </row>
    <row r="983" spans="1:28" x14ac:dyDescent="0.25">
      <c r="A983" s="1" t="s">
        <v>1324</v>
      </c>
      <c r="B983">
        <v>895</v>
      </c>
      <c r="C983" s="1" t="s">
        <v>4012</v>
      </c>
      <c r="D983">
        <v>5.0999999999999996</v>
      </c>
      <c r="E983">
        <v>0</v>
      </c>
      <c r="F983">
        <v>0.56000000000000005</v>
      </c>
      <c r="G983">
        <v>1334</v>
      </c>
      <c r="H983" s="1" t="s">
        <v>4096</v>
      </c>
      <c r="I983">
        <v>121.36</v>
      </c>
      <c r="J983">
        <v>9.31</v>
      </c>
      <c r="K983">
        <v>439</v>
      </c>
      <c r="L983">
        <v>1363.57</v>
      </c>
      <c r="M983">
        <v>166</v>
      </c>
      <c r="N983">
        <v>7</v>
      </c>
      <c r="O983">
        <v>0</v>
      </c>
      <c r="P983">
        <v>315.49</v>
      </c>
      <c r="Q983">
        <v>0</v>
      </c>
      <c r="R983" s="1" t="s">
        <v>5479</v>
      </c>
      <c r="S983" s="1" t="s">
        <v>8156</v>
      </c>
      <c r="T983">
        <v>0.81</v>
      </c>
      <c r="U983" s="1"/>
      <c r="V983">
        <v>37721.293948999999</v>
      </c>
      <c r="W983">
        <v>960224.68869800004</v>
      </c>
      <c r="X983">
        <v>194.323341</v>
      </c>
      <c r="Y983">
        <v>20.858339999999998</v>
      </c>
      <c r="Z983">
        <v>422.423134</v>
      </c>
      <c r="AA983">
        <v>412.77272599999998</v>
      </c>
      <c r="AB983">
        <v>0</v>
      </c>
    </row>
    <row r="984" spans="1:28" x14ac:dyDescent="0.25">
      <c r="A984" s="1" t="s">
        <v>1325</v>
      </c>
      <c r="B984">
        <v>1029</v>
      </c>
      <c r="C984" s="1" t="s">
        <v>4004</v>
      </c>
      <c r="D984">
        <v>5.0999999999999996</v>
      </c>
      <c r="E984">
        <v>0</v>
      </c>
      <c r="F984">
        <v>0.06</v>
      </c>
      <c r="G984">
        <v>1335</v>
      </c>
      <c r="H984" s="1" t="s">
        <v>4108</v>
      </c>
      <c r="I984">
        <v>122.01</v>
      </c>
      <c r="J984">
        <v>13.62</v>
      </c>
      <c r="K984">
        <v>306</v>
      </c>
      <c r="L984">
        <v>1425.91</v>
      </c>
      <c r="M984">
        <v>99</v>
      </c>
      <c r="N984">
        <v>4</v>
      </c>
      <c r="O984">
        <v>0</v>
      </c>
      <c r="P984">
        <v>206.07</v>
      </c>
      <c r="Q984">
        <v>0</v>
      </c>
      <c r="R984" s="1" t="s">
        <v>5480</v>
      </c>
      <c r="S984" s="1" t="s">
        <v>8156</v>
      </c>
      <c r="T984">
        <v>1.04</v>
      </c>
      <c r="U984" s="1"/>
      <c r="V984">
        <v>25197.843986</v>
      </c>
      <c r="W984">
        <v>770832.05550599995</v>
      </c>
      <c r="X984">
        <v>132.969337</v>
      </c>
      <c r="Y984">
        <v>16.479761</v>
      </c>
      <c r="Z984">
        <v>336.29647999999997</v>
      </c>
      <c r="AA984">
        <v>331.35449799999998</v>
      </c>
      <c r="AB984">
        <v>0</v>
      </c>
    </row>
    <row r="985" spans="1:28" x14ac:dyDescent="0.25">
      <c r="A985" s="1" t="s">
        <v>1326</v>
      </c>
      <c r="B985">
        <v>952</v>
      </c>
      <c r="C985" s="1" t="s">
        <v>4024</v>
      </c>
      <c r="D985">
        <v>5.0999999999999996</v>
      </c>
      <c r="E985">
        <v>0</v>
      </c>
      <c r="F985">
        <v>0.28999999999999998</v>
      </c>
      <c r="G985">
        <v>1336</v>
      </c>
      <c r="H985" s="1" t="s">
        <v>4112</v>
      </c>
      <c r="I985">
        <v>110.84</v>
      </c>
      <c r="J985">
        <v>9.19</v>
      </c>
      <c r="K985">
        <v>384</v>
      </c>
      <c r="L985">
        <v>1744.16</v>
      </c>
      <c r="M985">
        <v>128</v>
      </c>
      <c r="N985">
        <v>6</v>
      </c>
      <c r="O985">
        <v>0</v>
      </c>
      <c r="P985">
        <v>220.3</v>
      </c>
      <c r="Q985">
        <v>0</v>
      </c>
      <c r="R985" s="1" t="s">
        <v>5481</v>
      </c>
      <c r="S985" s="1" t="s">
        <v>8156</v>
      </c>
      <c r="T985">
        <v>0.73</v>
      </c>
      <c r="U985" s="1"/>
      <c r="V985">
        <v>30800.494635999999</v>
      </c>
      <c r="W985">
        <v>874555.75557399995</v>
      </c>
      <c r="X985">
        <v>160.764701</v>
      </c>
      <c r="Y985">
        <v>18.170285</v>
      </c>
      <c r="Z985">
        <v>378.15166599999998</v>
      </c>
      <c r="AA985">
        <v>375.94448799999998</v>
      </c>
      <c r="AB985">
        <v>0</v>
      </c>
    </row>
    <row r="986" spans="1:28" x14ac:dyDescent="0.25">
      <c r="A986" s="1" t="s">
        <v>1327</v>
      </c>
      <c r="B986">
        <v>1153</v>
      </c>
      <c r="C986" s="1" t="s">
        <v>4004</v>
      </c>
      <c r="D986">
        <v>5.0999999999999996</v>
      </c>
      <c r="E986">
        <v>0</v>
      </c>
      <c r="F986">
        <v>3.01</v>
      </c>
      <c r="G986">
        <v>1336</v>
      </c>
      <c r="H986" s="1" t="s">
        <v>4096</v>
      </c>
      <c r="I986">
        <v>121.36</v>
      </c>
      <c r="J986">
        <v>13.22</v>
      </c>
      <c r="K986">
        <v>183</v>
      </c>
      <c r="L986">
        <v>1417.41</v>
      </c>
      <c r="M986">
        <v>17</v>
      </c>
      <c r="N986">
        <v>3</v>
      </c>
      <c r="O986">
        <v>0</v>
      </c>
      <c r="P986">
        <v>87.14</v>
      </c>
      <c r="Q986">
        <v>0</v>
      </c>
      <c r="R986" s="1" t="s">
        <v>5482</v>
      </c>
      <c r="S986" s="1" t="s">
        <v>8156</v>
      </c>
      <c r="T986">
        <v>1.08</v>
      </c>
      <c r="U986" s="1"/>
      <c r="V986">
        <v>11001.445491</v>
      </c>
      <c r="W986">
        <v>527999.99029999995</v>
      </c>
      <c r="X986">
        <v>62.588875999999999</v>
      </c>
      <c r="Y986">
        <v>10.45374</v>
      </c>
      <c r="Z986">
        <v>224.37544199999999</v>
      </c>
      <c r="AA986">
        <v>226.96522300000001</v>
      </c>
      <c r="AB986">
        <v>0</v>
      </c>
    </row>
    <row r="987" spans="1:28" x14ac:dyDescent="0.25">
      <c r="A987" s="1" t="s">
        <v>1328</v>
      </c>
      <c r="B987">
        <v>941</v>
      </c>
      <c r="C987" s="1" t="s">
        <v>4030</v>
      </c>
      <c r="D987">
        <v>5.0999999999999996</v>
      </c>
      <c r="E987">
        <v>0</v>
      </c>
      <c r="F987">
        <v>0.09</v>
      </c>
      <c r="G987">
        <v>1337</v>
      </c>
      <c r="H987" s="1" t="s">
        <v>4147</v>
      </c>
      <c r="I987">
        <v>23.77</v>
      </c>
      <c r="J987">
        <v>7.56</v>
      </c>
      <c r="K987">
        <v>396</v>
      </c>
      <c r="L987">
        <v>2694.53</v>
      </c>
      <c r="M987">
        <v>36</v>
      </c>
      <c r="N987">
        <v>4</v>
      </c>
      <c r="O987">
        <v>0</v>
      </c>
      <c r="P987">
        <v>112.06</v>
      </c>
      <c r="Q987">
        <v>0</v>
      </c>
      <c r="R987" s="1" t="s">
        <v>5483</v>
      </c>
      <c r="S987" s="1" t="s">
        <v>8156</v>
      </c>
      <c r="T987">
        <v>0.68</v>
      </c>
      <c r="U987" s="1"/>
      <c r="V987">
        <v>17664.136246999999</v>
      </c>
      <c r="W987">
        <v>787482.88759099995</v>
      </c>
      <c r="X987">
        <v>98.757749000000004</v>
      </c>
      <c r="Y987">
        <v>14.126918999999999</v>
      </c>
      <c r="Z987">
        <v>327.72369700000002</v>
      </c>
      <c r="AA987">
        <v>338.50917800000002</v>
      </c>
      <c r="AB987">
        <v>0</v>
      </c>
    </row>
    <row r="988" spans="1:28" x14ac:dyDescent="0.25">
      <c r="A988" s="1" t="s">
        <v>1333</v>
      </c>
      <c r="B988">
        <v>1197</v>
      </c>
      <c r="C988" s="1" t="s">
        <v>4016</v>
      </c>
      <c r="D988">
        <v>5.0999999999999996</v>
      </c>
      <c r="E988">
        <v>0</v>
      </c>
      <c r="F988">
        <v>2.77</v>
      </c>
      <c r="G988">
        <v>1341</v>
      </c>
      <c r="H988" s="1" t="s">
        <v>4092</v>
      </c>
      <c r="I988">
        <v>182.21</v>
      </c>
      <c r="J988">
        <v>7.65</v>
      </c>
      <c r="K988">
        <v>144</v>
      </c>
      <c r="L988">
        <v>905.52</v>
      </c>
      <c r="M988">
        <v>14</v>
      </c>
      <c r="N988">
        <v>2</v>
      </c>
      <c r="O988">
        <v>0</v>
      </c>
      <c r="P988">
        <v>50.08</v>
      </c>
      <c r="Q988">
        <v>0</v>
      </c>
      <c r="R988" s="1" t="s">
        <v>5488</v>
      </c>
      <c r="S988" s="1" t="s">
        <v>8156</v>
      </c>
      <c r="T988">
        <v>0.7</v>
      </c>
      <c r="U988" s="1"/>
      <c r="V988">
        <v>7262.7887629999996</v>
      </c>
      <c r="W988">
        <v>289786.25727399997</v>
      </c>
      <c r="X988">
        <v>39.859278000000003</v>
      </c>
      <c r="Y988">
        <v>5.5489240000000004</v>
      </c>
      <c r="Z988">
        <v>122.809686</v>
      </c>
      <c r="AA988">
        <v>124.56829999999999</v>
      </c>
      <c r="AB988">
        <v>0</v>
      </c>
    </row>
    <row r="989" spans="1:28" x14ac:dyDescent="0.25">
      <c r="A989" s="1" t="s">
        <v>1334</v>
      </c>
      <c r="B989">
        <v>1245</v>
      </c>
      <c r="C989" s="1" t="s">
        <v>4020</v>
      </c>
      <c r="D989">
        <v>5.0999999999999996</v>
      </c>
      <c r="E989">
        <v>0</v>
      </c>
      <c r="F989">
        <v>0.16</v>
      </c>
      <c r="G989">
        <v>1341</v>
      </c>
      <c r="H989" s="1" t="s">
        <v>4094</v>
      </c>
      <c r="I989">
        <v>120.04</v>
      </c>
      <c r="J989">
        <v>18.649999999999999</v>
      </c>
      <c r="K989">
        <v>96</v>
      </c>
      <c r="L989">
        <v>743.49</v>
      </c>
      <c r="M989">
        <v>43</v>
      </c>
      <c r="N989">
        <v>1</v>
      </c>
      <c r="O989">
        <v>0</v>
      </c>
      <c r="P989">
        <v>55.9</v>
      </c>
      <c r="Q989">
        <v>0</v>
      </c>
      <c r="R989" s="1" t="s">
        <v>5489</v>
      </c>
      <c r="S989" s="1" t="s">
        <v>8156</v>
      </c>
      <c r="T989">
        <v>1.38</v>
      </c>
      <c r="U989" s="1"/>
      <c r="V989">
        <v>11143.594493000001</v>
      </c>
      <c r="W989">
        <v>387422.37599999999</v>
      </c>
      <c r="X989">
        <v>59.974699999999999</v>
      </c>
      <c r="Y989">
        <v>8.5410679999999992</v>
      </c>
      <c r="Z989">
        <v>168.18941899999999</v>
      </c>
      <c r="AA989">
        <v>166.538263</v>
      </c>
      <c r="AB989">
        <v>0</v>
      </c>
    </row>
    <row r="990" spans="1:28" x14ac:dyDescent="0.25">
      <c r="A990" s="1" t="s">
        <v>1335</v>
      </c>
      <c r="B990">
        <v>1035</v>
      </c>
      <c r="C990" s="1" t="s">
        <v>4022</v>
      </c>
      <c r="D990">
        <v>5.0999999999999996</v>
      </c>
      <c r="E990">
        <v>0</v>
      </c>
      <c r="F990">
        <v>0</v>
      </c>
      <c r="G990">
        <v>1342</v>
      </c>
      <c r="H990" s="1" t="s">
        <v>4098</v>
      </c>
      <c r="I990">
        <v>66.290000000000006</v>
      </c>
      <c r="J990">
        <v>10.82</v>
      </c>
      <c r="K990">
        <v>307</v>
      </c>
      <c r="L990">
        <v>1849.52</v>
      </c>
      <c r="M990">
        <v>105</v>
      </c>
      <c r="N990">
        <v>3</v>
      </c>
      <c r="O990">
        <v>0</v>
      </c>
      <c r="P990">
        <v>165.84</v>
      </c>
      <c r="Q990">
        <v>0</v>
      </c>
      <c r="R990" s="1" t="s">
        <v>5490</v>
      </c>
      <c r="S990" s="1" t="s">
        <v>8156</v>
      </c>
      <c r="T990">
        <v>0.93</v>
      </c>
      <c r="U990" s="1"/>
      <c r="V990">
        <v>25081.136528999999</v>
      </c>
      <c r="W990">
        <v>817686.96383799997</v>
      </c>
      <c r="X990">
        <v>133.58607699999999</v>
      </c>
      <c r="Y990">
        <v>17.353354</v>
      </c>
      <c r="Z990">
        <v>354.96431100000001</v>
      </c>
      <c r="AA990">
        <v>351.49471499999999</v>
      </c>
      <c r="AB990">
        <v>0</v>
      </c>
    </row>
    <row r="991" spans="1:28" x14ac:dyDescent="0.25">
      <c r="A991" s="1" t="s">
        <v>1336</v>
      </c>
      <c r="B991">
        <v>1062</v>
      </c>
      <c r="C991" s="1" t="s">
        <v>4020</v>
      </c>
      <c r="D991">
        <v>5.0999999999999996</v>
      </c>
      <c r="E991">
        <v>0</v>
      </c>
      <c r="F991">
        <v>0.46</v>
      </c>
      <c r="G991">
        <v>1342</v>
      </c>
      <c r="H991" s="1" t="s">
        <v>4116</v>
      </c>
      <c r="I991">
        <v>87.33</v>
      </c>
      <c r="J991">
        <v>11.19</v>
      </c>
      <c r="K991">
        <v>280</v>
      </c>
      <c r="L991">
        <v>1635.43</v>
      </c>
      <c r="M991">
        <v>106</v>
      </c>
      <c r="N991">
        <v>4</v>
      </c>
      <c r="O991">
        <v>0</v>
      </c>
      <c r="P991">
        <v>156</v>
      </c>
      <c r="Q991">
        <v>0</v>
      </c>
      <c r="R991" s="1" t="s">
        <v>5491</v>
      </c>
      <c r="S991" s="1" t="s">
        <v>8156</v>
      </c>
      <c r="T991">
        <v>0.96</v>
      </c>
      <c r="U991" s="1"/>
      <c r="V991">
        <v>22832.757635999998</v>
      </c>
      <c r="W991">
        <v>735632.49863599997</v>
      </c>
      <c r="X991">
        <v>121.368754</v>
      </c>
      <c r="Y991">
        <v>15.465398</v>
      </c>
      <c r="Z991">
        <v>318.27471000000003</v>
      </c>
      <c r="AA991">
        <v>316.22286800000001</v>
      </c>
      <c r="AB991">
        <v>0</v>
      </c>
    </row>
    <row r="992" spans="1:28" x14ac:dyDescent="0.25">
      <c r="A992" s="1" t="s">
        <v>1337</v>
      </c>
      <c r="B992">
        <v>1090</v>
      </c>
      <c r="C992" s="1" t="s">
        <v>4031</v>
      </c>
      <c r="D992">
        <v>5.0999999999999996</v>
      </c>
      <c r="E992">
        <v>0</v>
      </c>
      <c r="F992">
        <v>0.53</v>
      </c>
      <c r="G992">
        <v>1343</v>
      </c>
      <c r="H992" s="1" t="s">
        <v>4091</v>
      </c>
      <c r="I992">
        <v>93.18</v>
      </c>
      <c r="J992">
        <v>9.6300000000000008</v>
      </c>
      <c r="K992">
        <v>253</v>
      </c>
      <c r="L992">
        <v>1375.09</v>
      </c>
      <c r="M992">
        <v>27</v>
      </c>
      <c r="N992">
        <v>4</v>
      </c>
      <c r="O992">
        <v>0</v>
      </c>
      <c r="P992">
        <v>129.36000000000001</v>
      </c>
      <c r="Q992">
        <v>0</v>
      </c>
      <c r="R992" s="1" t="s">
        <v>5492</v>
      </c>
      <c r="S992" s="1" t="s">
        <v>8156</v>
      </c>
      <c r="T992">
        <v>0.8</v>
      </c>
      <c r="U992" s="1"/>
      <c r="V992">
        <v>14010.924485</v>
      </c>
      <c r="W992">
        <v>538457.54410699999</v>
      </c>
      <c r="X992">
        <v>76.413602999999995</v>
      </c>
      <c r="Y992">
        <v>10.40705</v>
      </c>
      <c r="Z992">
        <v>228.89841200000001</v>
      </c>
      <c r="AA992">
        <v>231.46309299999999</v>
      </c>
      <c r="AB992">
        <v>0</v>
      </c>
    </row>
    <row r="993" spans="1:28" x14ac:dyDescent="0.25">
      <c r="A993" s="1" t="s">
        <v>1340</v>
      </c>
      <c r="B993">
        <v>863</v>
      </c>
      <c r="C993" s="1" t="s">
        <v>4062</v>
      </c>
      <c r="D993">
        <v>5.0999999999999996</v>
      </c>
      <c r="E993">
        <v>0</v>
      </c>
      <c r="F993">
        <v>0.5</v>
      </c>
      <c r="G993">
        <v>1344</v>
      </c>
      <c r="H993" s="1" t="s">
        <v>4156</v>
      </c>
      <c r="I993">
        <v>94.39</v>
      </c>
      <c r="J993">
        <v>13.39</v>
      </c>
      <c r="K993">
        <v>481</v>
      </c>
      <c r="L993">
        <v>2590.9299999999998</v>
      </c>
      <c r="M993">
        <v>218</v>
      </c>
      <c r="N993">
        <v>12</v>
      </c>
      <c r="O993">
        <v>0</v>
      </c>
      <c r="P993">
        <v>304.61</v>
      </c>
      <c r="Q993">
        <v>0</v>
      </c>
      <c r="R993" s="1" t="s">
        <v>5495</v>
      </c>
      <c r="S993" s="1" t="s">
        <v>8156</v>
      </c>
      <c r="T993">
        <v>0.97</v>
      </c>
      <c r="U993" s="1"/>
      <c r="V993">
        <v>43238.332188</v>
      </c>
      <c r="W993">
        <v>1304374.462419</v>
      </c>
      <c r="X993">
        <v>227.82180600000001</v>
      </c>
      <c r="Y993">
        <v>28.083237</v>
      </c>
      <c r="Z993">
        <v>565.59532300000001</v>
      </c>
      <c r="AA993">
        <v>560.70694900000001</v>
      </c>
      <c r="AB993">
        <v>0</v>
      </c>
    </row>
    <row r="994" spans="1:28" x14ac:dyDescent="0.25">
      <c r="A994" s="1" t="s">
        <v>1341</v>
      </c>
      <c r="B994">
        <v>1044</v>
      </c>
      <c r="C994" s="1" t="s">
        <v>4037</v>
      </c>
      <c r="D994">
        <v>5.0999999999999996</v>
      </c>
      <c r="E994">
        <v>0</v>
      </c>
      <c r="F994">
        <v>0.98</v>
      </c>
      <c r="G994">
        <v>1344</v>
      </c>
      <c r="H994" s="1" t="s">
        <v>4096</v>
      </c>
      <c r="I994">
        <v>121.36</v>
      </c>
      <c r="J994">
        <v>7.89</v>
      </c>
      <c r="K994">
        <v>300</v>
      </c>
      <c r="L994">
        <v>1417.38</v>
      </c>
      <c r="M994">
        <v>33</v>
      </c>
      <c r="N994">
        <v>5</v>
      </c>
      <c r="O994">
        <v>0</v>
      </c>
      <c r="P994">
        <v>132.83000000000001</v>
      </c>
      <c r="Q994">
        <v>0</v>
      </c>
      <c r="R994" s="1" t="s">
        <v>5496</v>
      </c>
      <c r="S994" s="1" t="s">
        <v>8156</v>
      </c>
      <c r="T994">
        <v>0.6</v>
      </c>
      <c r="U994" s="1"/>
      <c r="V994">
        <v>15701.747772000001</v>
      </c>
      <c r="W994">
        <v>545827.62713899999</v>
      </c>
      <c r="X994">
        <v>84.198870999999997</v>
      </c>
      <c r="Y994">
        <v>10.382982999999999</v>
      </c>
      <c r="Z994">
        <v>231.522897</v>
      </c>
      <c r="AA994">
        <v>234.632699</v>
      </c>
      <c r="AB994">
        <v>0</v>
      </c>
    </row>
    <row r="995" spans="1:28" x14ac:dyDescent="0.25">
      <c r="A995" s="1" t="s">
        <v>1342</v>
      </c>
      <c r="B995">
        <v>1286</v>
      </c>
      <c r="C995" s="1" t="s">
        <v>4004</v>
      </c>
      <c r="D995">
        <v>5.0999999999999996</v>
      </c>
      <c r="E995">
        <v>0</v>
      </c>
      <c r="F995">
        <v>2.6</v>
      </c>
      <c r="G995">
        <v>1344</v>
      </c>
      <c r="H995" s="1" t="s">
        <v>4079</v>
      </c>
      <c r="I995">
        <v>1.4</v>
      </c>
      <c r="J995">
        <v>11.57</v>
      </c>
      <c r="K995">
        <v>58</v>
      </c>
      <c r="L995">
        <v>609.39</v>
      </c>
      <c r="M995">
        <v>0</v>
      </c>
      <c r="N995">
        <v>0</v>
      </c>
      <c r="O995">
        <v>0</v>
      </c>
      <c r="P995">
        <v>11.91</v>
      </c>
      <c r="Q995">
        <v>0</v>
      </c>
      <c r="R995" s="1" t="s">
        <v>5497</v>
      </c>
      <c r="S995" s="1" t="s">
        <v>8156</v>
      </c>
      <c r="T995">
        <v>0.92</v>
      </c>
      <c r="U995" s="1"/>
      <c r="V995">
        <v>3475.1087630000002</v>
      </c>
      <c r="W995">
        <v>215330.17047499999</v>
      </c>
      <c r="X995">
        <v>20.950642999999999</v>
      </c>
      <c r="Y995">
        <v>4.188758</v>
      </c>
      <c r="Z995">
        <v>90.934858000000006</v>
      </c>
      <c r="AA995">
        <v>92.560738999999998</v>
      </c>
      <c r="AB995">
        <v>0</v>
      </c>
    </row>
    <row r="996" spans="1:28" x14ac:dyDescent="0.25">
      <c r="A996" s="1" t="s">
        <v>1346</v>
      </c>
      <c r="B996">
        <v>1228</v>
      </c>
      <c r="C996" s="1" t="s">
        <v>4016</v>
      </c>
      <c r="D996">
        <v>5.0999999999999996</v>
      </c>
      <c r="E996">
        <v>0</v>
      </c>
      <c r="F996">
        <v>0.6</v>
      </c>
      <c r="G996">
        <v>1347</v>
      </c>
      <c r="H996" s="1" t="s">
        <v>4089</v>
      </c>
      <c r="I996">
        <v>182.21</v>
      </c>
      <c r="J996">
        <v>11.08</v>
      </c>
      <c r="K996">
        <v>119</v>
      </c>
      <c r="L996">
        <v>905.52</v>
      </c>
      <c r="M996">
        <v>0</v>
      </c>
      <c r="N996">
        <v>0</v>
      </c>
      <c r="O996">
        <v>0</v>
      </c>
      <c r="P996">
        <v>39.65</v>
      </c>
      <c r="Q996">
        <v>0</v>
      </c>
      <c r="R996" s="1" t="s">
        <v>5501</v>
      </c>
      <c r="S996" s="1" t="s">
        <v>8156</v>
      </c>
      <c r="T996">
        <v>0.82</v>
      </c>
      <c r="U996" s="1"/>
      <c r="V996">
        <v>5956.7979530000002</v>
      </c>
      <c r="W996">
        <v>282781.49534999998</v>
      </c>
      <c r="X996">
        <v>33.763146999999996</v>
      </c>
      <c r="Y996">
        <v>5.2856490000000003</v>
      </c>
      <c r="Z996">
        <v>118.667985</v>
      </c>
      <c r="AA996">
        <v>121.556479</v>
      </c>
      <c r="AB996">
        <v>0</v>
      </c>
    </row>
    <row r="997" spans="1:28" x14ac:dyDescent="0.25">
      <c r="A997" s="1" t="s">
        <v>1347</v>
      </c>
      <c r="B997">
        <v>888</v>
      </c>
      <c r="C997" s="1" t="s">
        <v>4040</v>
      </c>
      <c r="D997">
        <v>5.0999999999999996</v>
      </c>
      <c r="E997">
        <v>0</v>
      </c>
      <c r="F997">
        <v>0.86</v>
      </c>
      <c r="G997">
        <v>1348</v>
      </c>
      <c r="H997" s="1" t="s">
        <v>4096</v>
      </c>
      <c r="I997">
        <v>121.36</v>
      </c>
      <c r="J997">
        <v>11.53</v>
      </c>
      <c r="K997">
        <v>460</v>
      </c>
      <c r="L997">
        <v>1561.25</v>
      </c>
      <c r="M997">
        <v>189</v>
      </c>
      <c r="N997">
        <v>7</v>
      </c>
      <c r="O997">
        <v>0</v>
      </c>
      <c r="P997">
        <v>336.27</v>
      </c>
      <c r="Q997">
        <v>0</v>
      </c>
      <c r="R997" s="1" t="s">
        <v>5502</v>
      </c>
      <c r="S997" s="1" t="s">
        <v>8156</v>
      </c>
      <c r="T997">
        <v>0.92</v>
      </c>
      <c r="U997" s="1"/>
      <c r="V997">
        <v>43630.224507999999</v>
      </c>
      <c r="W997">
        <v>1119271.7079360001</v>
      </c>
      <c r="X997">
        <v>225.04103799999999</v>
      </c>
      <c r="Y997">
        <v>24.581212000000001</v>
      </c>
      <c r="Z997">
        <v>493.28451999999999</v>
      </c>
      <c r="AA997">
        <v>481.14181100000002</v>
      </c>
      <c r="AB997">
        <v>0</v>
      </c>
    </row>
    <row r="998" spans="1:28" x14ac:dyDescent="0.25">
      <c r="A998" s="1" t="s">
        <v>1348</v>
      </c>
      <c r="B998">
        <v>1035</v>
      </c>
      <c r="C998" s="1" t="s">
        <v>4050</v>
      </c>
      <c r="D998">
        <v>5.0999999999999996</v>
      </c>
      <c r="E998">
        <v>0</v>
      </c>
      <c r="F998">
        <v>0</v>
      </c>
      <c r="G998">
        <v>1349</v>
      </c>
      <c r="H998" s="1" t="s">
        <v>4095</v>
      </c>
      <c r="I998">
        <v>63.59</v>
      </c>
      <c r="J998">
        <v>12</v>
      </c>
      <c r="K998">
        <v>314</v>
      </c>
      <c r="L998">
        <v>1631.79</v>
      </c>
      <c r="M998">
        <v>116</v>
      </c>
      <c r="N998">
        <v>7</v>
      </c>
      <c r="O998">
        <v>0</v>
      </c>
      <c r="P998">
        <v>191.04</v>
      </c>
      <c r="Q998">
        <v>0</v>
      </c>
      <c r="R998" s="1" t="s">
        <v>5503</v>
      </c>
      <c r="S998" s="1" t="s">
        <v>8156</v>
      </c>
      <c r="T998">
        <v>0.98</v>
      </c>
      <c r="U998" s="1"/>
      <c r="V998">
        <v>26967.275473000002</v>
      </c>
      <c r="W998">
        <v>874260.31026000006</v>
      </c>
      <c r="X998">
        <v>143.49497700000001</v>
      </c>
      <c r="Y998">
        <v>18.548086000000001</v>
      </c>
      <c r="Z998">
        <v>380.45588400000003</v>
      </c>
      <c r="AA998">
        <v>375.81363299999998</v>
      </c>
      <c r="AB998">
        <v>0</v>
      </c>
    </row>
    <row r="999" spans="1:28" x14ac:dyDescent="0.25">
      <c r="A999" s="1" t="s">
        <v>1349</v>
      </c>
      <c r="B999">
        <v>1281</v>
      </c>
      <c r="C999" s="1" t="s">
        <v>4004</v>
      </c>
      <c r="D999">
        <v>5.0999999999999996</v>
      </c>
      <c r="E999">
        <v>0</v>
      </c>
      <c r="F999">
        <v>0.34</v>
      </c>
      <c r="G999">
        <v>1350</v>
      </c>
      <c r="H999" s="1" t="s">
        <v>4073</v>
      </c>
      <c r="I999">
        <v>40.79</v>
      </c>
      <c r="J999">
        <v>10.83</v>
      </c>
      <c r="K999">
        <v>69</v>
      </c>
      <c r="L999">
        <v>475.89</v>
      </c>
      <c r="M999">
        <v>5</v>
      </c>
      <c r="N999">
        <v>2</v>
      </c>
      <c r="O999">
        <v>0</v>
      </c>
      <c r="P999">
        <v>24.32</v>
      </c>
      <c r="Q999">
        <v>0</v>
      </c>
      <c r="R999" s="1" t="s">
        <v>5504</v>
      </c>
      <c r="S999" s="1" t="s">
        <v>8156</v>
      </c>
      <c r="T999">
        <v>0.79</v>
      </c>
      <c r="U999" s="1"/>
      <c r="V999">
        <v>4177.1602089999997</v>
      </c>
      <c r="W999">
        <v>183974.61352799999</v>
      </c>
      <c r="X999">
        <v>23.337541000000002</v>
      </c>
      <c r="Y999">
        <v>3.487457</v>
      </c>
      <c r="Z999">
        <v>77.68365</v>
      </c>
      <c r="AA999">
        <v>79.083511000000001</v>
      </c>
      <c r="AB999">
        <v>0</v>
      </c>
    </row>
    <row r="1000" spans="1:28" x14ac:dyDescent="0.25">
      <c r="A1000" s="1" t="s">
        <v>1350</v>
      </c>
      <c r="B1000">
        <v>1071</v>
      </c>
      <c r="C1000" s="1" t="s">
        <v>4024</v>
      </c>
      <c r="D1000">
        <v>5.0999999999999996</v>
      </c>
      <c r="E1000">
        <v>0</v>
      </c>
      <c r="F1000">
        <v>0.32</v>
      </c>
      <c r="G1000">
        <v>1351</v>
      </c>
      <c r="H1000" s="1" t="s">
        <v>4112</v>
      </c>
      <c r="I1000">
        <v>110.84</v>
      </c>
      <c r="J1000">
        <v>7.62</v>
      </c>
      <c r="K1000">
        <v>280</v>
      </c>
      <c r="L1000">
        <v>1744.16</v>
      </c>
      <c r="M1000">
        <v>21</v>
      </c>
      <c r="N1000">
        <v>2</v>
      </c>
      <c r="O1000">
        <v>0</v>
      </c>
      <c r="P1000">
        <v>90.73</v>
      </c>
      <c r="Q1000">
        <v>0</v>
      </c>
      <c r="R1000" s="1" t="s">
        <v>5505</v>
      </c>
      <c r="S1000" s="1" t="s">
        <v>8156</v>
      </c>
      <c r="T1000">
        <v>0.63</v>
      </c>
      <c r="U1000" s="1"/>
      <c r="V1000">
        <v>15913.656929000001</v>
      </c>
      <c r="W1000">
        <v>630286.00216100004</v>
      </c>
      <c r="X1000">
        <v>87.159030000000001</v>
      </c>
      <c r="Y1000">
        <v>11.731287</v>
      </c>
      <c r="Z1000">
        <v>264.88809800000001</v>
      </c>
      <c r="AA1000">
        <v>270.93705599999998</v>
      </c>
      <c r="AB1000">
        <v>0</v>
      </c>
    </row>
    <row r="1001" spans="1:28" x14ac:dyDescent="0.25">
      <c r="A1001" s="1" t="s">
        <v>1351</v>
      </c>
      <c r="B1001">
        <v>908</v>
      </c>
      <c r="C1001" s="1" t="s">
        <v>4004</v>
      </c>
      <c r="D1001">
        <v>5.0999999999999996</v>
      </c>
      <c r="E1001">
        <v>0</v>
      </c>
      <c r="F1001">
        <v>0.11</v>
      </c>
      <c r="G1001">
        <v>1352</v>
      </c>
      <c r="H1001" s="1" t="s">
        <v>4167</v>
      </c>
      <c r="I1001">
        <v>122.01</v>
      </c>
      <c r="J1001">
        <v>6.83</v>
      </c>
      <c r="K1001">
        <v>444</v>
      </c>
      <c r="L1001">
        <v>1425.91</v>
      </c>
      <c r="M1001">
        <v>155</v>
      </c>
      <c r="N1001">
        <v>9</v>
      </c>
      <c r="O1001">
        <v>0</v>
      </c>
      <c r="P1001">
        <v>245.03</v>
      </c>
      <c r="Q1001">
        <v>0</v>
      </c>
      <c r="R1001" s="1" t="s">
        <v>5506</v>
      </c>
      <c r="S1001" s="1" t="s">
        <v>8156</v>
      </c>
      <c r="T1001">
        <v>0.52</v>
      </c>
      <c r="U1001" s="1"/>
      <c r="V1001">
        <v>35873.530960999997</v>
      </c>
      <c r="W1001">
        <v>870472.48747000005</v>
      </c>
      <c r="X1001">
        <v>183.62183300000001</v>
      </c>
      <c r="Y1001">
        <v>18.295193999999999</v>
      </c>
      <c r="Z1001">
        <v>379.59598599999998</v>
      </c>
      <c r="AA1001">
        <v>374.19316800000001</v>
      </c>
      <c r="AB1001">
        <v>0</v>
      </c>
    </row>
    <row r="1002" spans="1:28" x14ac:dyDescent="0.25">
      <c r="A1002" s="1" t="s">
        <v>1352</v>
      </c>
      <c r="B1002">
        <v>1046</v>
      </c>
      <c r="C1002" s="1" t="s">
        <v>4001</v>
      </c>
      <c r="D1002">
        <v>0.2</v>
      </c>
      <c r="E1002">
        <v>0</v>
      </c>
      <c r="F1002">
        <v>0.55000000000000004</v>
      </c>
      <c r="G1002">
        <v>1352</v>
      </c>
      <c r="H1002" s="1" t="s">
        <v>4090</v>
      </c>
      <c r="I1002">
        <v>24.41</v>
      </c>
      <c r="J1002">
        <v>12.37</v>
      </c>
      <c r="K1002">
        <v>306</v>
      </c>
      <c r="L1002">
        <v>1066.78</v>
      </c>
      <c r="M1002">
        <v>147</v>
      </c>
      <c r="N1002">
        <v>5</v>
      </c>
      <c r="O1002">
        <v>0</v>
      </c>
      <c r="P1002">
        <v>222.07</v>
      </c>
      <c r="Q1002">
        <v>0</v>
      </c>
      <c r="R1002" s="1" t="s">
        <v>5507</v>
      </c>
      <c r="S1002" s="1" t="s">
        <v>8156</v>
      </c>
      <c r="T1002">
        <v>0.93</v>
      </c>
      <c r="U1002" s="1"/>
      <c r="V1002">
        <v>29198.514443</v>
      </c>
      <c r="W1002">
        <v>753759.66564400005</v>
      </c>
      <c r="X1002">
        <v>150.757284</v>
      </c>
      <c r="Y1002">
        <v>16.688096999999999</v>
      </c>
      <c r="Z1002">
        <v>332.31921899999998</v>
      </c>
      <c r="AA1002">
        <v>324.018708</v>
      </c>
      <c r="AB1002">
        <v>0</v>
      </c>
    </row>
    <row r="1003" spans="1:28" x14ac:dyDescent="0.25">
      <c r="A1003" s="1" t="s">
        <v>1353</v>
      </c>
      <c r="B1003">
        <v>1292</v>
      </c>
      <c r="C1003" s="1" t="s">
        <v>4004</v>
      </c>
      <c r="D1003">
        <v>5.0999999999999996</v>
      </c>
      <c r="E1003">
        <v>0</v>
      </c>
      <c r="F1003">
        <v>2</v>
      </c>
      <c r="G1003">
        <v>1352</v>
      </c>
      <c r="H1003" s="1" t="s">
        <v>4074</v>
      </c>
      <c r="I1003">
        <v>0.2</v>
      </c>
      <c r="J1003">
        <v>10.67</v>
      </c>
      <c r="K1003">
        <v>60</v>
      </c>
      <c r="L1003">
        <v>420.4</v>
      </c>
      <c r="M1003">
        <v>8</v>
      </c>
      <c r="N1003">
        <v>3</v>
      </c>
      <c r="O1003">
        <v>0</v>
      </c>
      <c r="P1003">
        <v>22.2</v>
      </c>
      <c r="Q1003">
        <v>0</v>
      </c>
      <c r="R1003" s="1" t="s">
        <v>5508</v>
      </c>
      <c r="S1003" s="1" t="s">
        <v>8156</v>
      </c>
      <c r="T1003">
        <v>0.82</v>
      </c>
      <c r="U1003" s="1"/>
      <c r="V1003">
        <v>3802.6631499999999</v>
      </c>
      <c r="W1003">
        <v>180207.86649300001</v>
      </c>
      <c r="X1003">
        <v>21.587653</v>
      </c>
      <c r="Y1003">
        <v>3.593137</v>
      </c>
      <c r="Z1003">
        <v>77.186918000000006</v>
      </c>
      <c r="AA1003">
        <v>77.463820999999996</v>
      </c>
      <c r="AB1003">
        <v>0</v>
      </c>
    </row>
    <row r="1004" spans="1:28" x14ac:dyDescent="0.25">
      <c r="A1004" s="1" t="s">
        <v>1354</v>
      </c>
      <c r="B1004">
        <v>1104</v>
      </c>
      <c r="C1004" s="1" t="s">
        <v>4034</v>
      </c>
      <c r="D1004">
        <v>5.0999999999999996</v>
      </c>
      <c r="E1004">
        <v>0</v>
      </c>
      <c r="F1004">
        <v>0</v>
      </c>
      <c r="G1004">
        <v>1355</v>
      </c>
      <c r="H1004" s="1" t="s">
        <v>4115</v>
      </c>
      <c r="I1004">
        <v>82</v>
      </c>
      <c r="J1004">
        <v>10.78</v>
      </c>
      <c r="K1004">
        <v>251</v>
      </c>
      <c r="L1004">
        <v>1808.36</v>
      </c>
      <c r="M1004">
        <v>80</v>
      </c>
      <c r="N1004">
        <v>3</v>
      </c>
      <c r="O1004">
        <v>0</v>
      </c>
      <c r="P1004">
        <v>133.08000000000001</v>
      </c>
      <c r="Q1004">
        <v>0</v>
      </c>
      <c r="R1004" s="1" t="s">
        <v>5509</v>
      </c>
      <c r="S1004" s="1" t="s">
        <v>8156</v>
      </c>
      <c r="T1004">
        <v>1.1000000000000001</v>
      </c>
      <c r="U1004" s="1"/>
      <c r="V1004">
        <v>20072.144833999999</v>
      </c>
      <c r="W1004">
        <v>748332.01102199999</v>
      </c>
      <c r="X1004">
        <v>109.058035</v>
      </c>
      <c r="Y1004">
        <v>15.419</v>
      </c>
      <c r="Z1004">
        <v>320.31247100000002</v>
      </c>
      <c r="AA1004">
        <v>321.67985700000003</v>
      </c>
      <c r="AB1004">
        <v>0</v>
      </c>
    </row>
    <row r="1005" spans="1:28" x14ac:dyDescent="0.25">
      <c r="A1005" s="1" t="s">
        <v>1355</v>
      </c>
      <c r="B1005">
        <v>1154</v>
      </c>
      <c r="C1005" s="1" t="s">
        <v>4004</v>
      </c>
      <c r="D1005">
        <v>5.0999999999999996</v>
      </c>
      <c r="E1005">
        <v>0</v>
      </c>
      <c r="F1005">
        <v>4.01</v>
      </c>
      <c r="G1005">
        <v>1355</v>
      </c>
      <c r="H1005" s="1" t="s">
        <v>4090</v>
      </c>
      <c r="I1005">
        <v>24.41</v>
      </c>
      <c r="J1005">
        <v>12.17</v>
      </c>
      <c r="K1005">
        <v>201</v>
      </c>
      <c r="L1005">
        <v>1286.42</v>
      </c>
      <c r="M1005">
        <v>52</v>
      </c>
      <c r="N1005">
        <v>3</v>
      </c>
      <c r="O1005">
        <v>0</v>
      </c>
      <c r="P1005">
        <v>99.79</v>
      </c>
      <c r="Q1005">
        <v>0</v>
      </c>
      <c r="R1005" s="1" t="s">
        <v>5510</v>
      </c>
      <c r="S1005" s="1" t="s">
        <v>8156</v>
      </c>
      <c r="T1005">
        <v>0.95</v>
      </c>
      <c r="U1005" s="1"/>
      <c r="V1005">
        <v>14074.810319</v>
      </c>
      <c r="W1005">
        <v>504563.52055299998</v>
      </c>
      <c r="X1005">
        <v>75.995430999999996</v>
      </c>
      <c r="Y1005">
        <v>10.213104</v>
      </c>
      <c r="Z1005">
        <v>215.818164</v>
      </c>
      <c r="AA1005">
        <v>216.893576</v>
      </c>
      <c r="AB1005">
        <v>0</v>
      </c>
    </row>
    <row r="1006" spans="1:28" x14ac:dyDescent="0.25">
      <c r="A1006" s="1" t="s">
        <v>1356</v>
      </c>
      <c r="B1006">
        <v>1224</v>
      </c>
      <c r="C1006" s="1" t="s">
        <v>4002</v>
      </c>
      <c r="D1006">
        <v>5.0999999999999996</v>
      </c>
      <c r="E1006">
        <v>0</v>
      </c>
      <c r="F1006">
        <v>0.84</v>
      </c>
      <c r="G1006">
        <v>1356</v>
      </c>
      <c r="H1006" s="1" t="s">
        <v>4072</v>
      </c>
      <c r="I1006">
        <v>31.58</v>
      </c>
      <c r="J1006">
        <v>14.06</v>
      </c>
      <c r="K1006">
        <v>132</v>
      </c>
      <c r="L1006">
        <v>367.23</v>
      </c>
      <c r="M1006">
        <v>98</v>
      </c>
      <c r="N1006">
        <v>1</v>
      </c>
      <c r="O1006">
        <v>0</v>
      </c>
      <c r="P1006">
        <v>106.25</v>
      </c>
      <c r="Q1006">
        <v>0</v>
      </c>
      <c r="R1006" s="1" t="s">
        <v>5511</v>
      </c>
      <c r="S1006" s="1" t="s">
        <v>8156</v>
      </c>
      <c r="T1006">
        <v>1.04</v>
      </c>
      <c r="U1006" s="1"/>
      <c r="V1006">
        <v>17153.382976000001</v>
      </c>
      <c r="W1006">
        <v>377012.69129400002</v>
      </c>
      <c r="X1006">
        <v>87.017236999999994</v>
      </c>
      <c r="Y1006">
        <v>8.7218239999999998</v>
      </c>
      <c r="Z1006">
        <v>167.91798499999999</v>
      </c>
      <c r="AA1006">
        <v>162.06814900000001</v>
      </c>
      <c r="AB1006">
        <v>0</v>
      </c>
    </row>
    <row r="1007" spans="1:28" x14ac:dyDescent="0.25">
      <c r="A1007" s="1" t="s">
        <v>1357</v>
      </c>
      <c r="B1007">
        <v>1150</v>
      </c>
      <c r="C1007" s="1" t="s">
        <v>4001</v>
      </c>
      <c r="D1007">
        <v>0.2</v>
      </c>
      <c r="E1007">
        <v>0</v>
      </c>
      <c r="F1007">
        <v>0.01</v>
      </c>
      <c r="G1007">
        <v>1357</v>
      </c>
      <c r="H1007" s="1" t="s">
        <v>4090</v>
      </c>
      <c r="I1007">
        <v>24.41</v>
      </c>
      <c r="J1007">
        <v>13.43</v>
      </c>
      <c r="K1007">
        <v>207</v>
      </c>
      <c r="L1007">
        <v>1066.78</v>
      </c>
      <c r="M1007">
        <v>55</v>
      </c>
      <c r="N1007">
        <v>8</v>
      </c>
      <c r="O1007">
        <v>0</v>
      </c>
      <c r="P1007">
        <v>128.59</v>
      </c>
      <c r="Q1007">
        <v>0</v>
      </c>
      <c r="R1007" s="1" t="s">
        <v>5512</v>
      </c>
      <c r="S1007" s="1" t="s">
        <v>8156</v>
      </c>
      <c r="T1007">
        <v>1</v>
      </c>
      <c r="U1007" s="1"/>
      <c r="V1007">
        <v>16765.975975000001</v>
      </c>
      <c r="W1007">
        <v>532756.72259599995</v>
      </c>
      <c r="X1007">
        <v>88.943019000000007</v>
      </c>
      <c r="Y1007">
        <v>11.226705000000001</v>
      </c>
      <c r="Z1007">
        <v>230.67786000000001</v>
      </c>
      <c r="AA1007">
        <v>229.01377199999999</v>
      </c>
      <c r="AB1007">
        <v>0</v>
      </c>
    </row>
    <row r="1008" spans="1:28" x14ac:dyDescent="0.25">
      <c r="A1008" s="1" t="s">
        <v>1358</v>
      </c>
      <c r="B1008">
        <v>789</v>
      </c>
      <c r="C1008" s="1" t="s">
        <v>4061</v>
      </c>
      <c r="D1008">
        <v>5.0999999999999996</v>
      </c>
      <c r="E1008">
        <v>0</v>
      </c>
      <c r="F1008">
        <v>0.43</v>
      </c>
      <c r="G1008">
        <v>1358</v>
      </c>
      <c r="H1008" s="1" t="s">
        <v>4145</v>
      </c>
      <c r="I1008">
        <v>168.74</v>
      </c>
      <c r="J1008">
        <v>16.62</v>
      </c>
      <c r="K1008">
        <v>569</v>
      </c>
      <c r="L1008">
        <v>2615.73</v>
      </c>
      <c r="M1008">
        <v>249</v>
      </c>
      <c r="N1008">
        <v>9</v>
      </c>
      <c r="O1008">
        <v>0</v>
      </c>
      <c r="P1008">
        <v>424.49</v>
      </c>
      <c r="Q1008">
        <v>0</v>
      </c>
      <c r="R1008" s="1" t="s">
        <v>5513</v>
      </c>
      <c r="S1008" s="1" t="s">
        <v>8156</v>
      </c>
      <c r="T1008">
        <v>1.32</v>
      </c>
      <c r="U1008" s="1"/>
      <c r="V1008">
        <v>56132.085920999998</v>
      </c>
      <c r="W1008">
        <v>1678549.6197619999</v>
      </c>
      <c r="X1008">
        <v>295.416856</v>
      </c>
      <c r="Y1008">
        <v>37.161541999999997</v>
      </c>
      <c r="Z1008">
        <v>737.13972899999999</v>
      </c>
      <c r="AA1008">
        <v>721.550884</v>
      </c>
      <c r="AB1008">
        <v>0</v>
      </c>
    </row>
    <row r="1009" spans="1:28" x14ac:dyDescent="0.25">
      <c r="A1009" s="1" t="s">
        <v>1360</v>
      </c>
      <c r="B1009">
        <v>1007</v>
      </c>
      <c r="C1009" s="1" t="s">
        <v>4031</v>
      </c>
      <c r="D1009">
        <v>5.0999999999999996</v>
      </c>
      <c r="E1009">
        <v>0</v>
      </c>
      <c r="F1009">
        <v>0.75</v>
      </c>
      <c r="G1009">
        <v>1358</v>
      </c>
      <c r="H1009" s="1" t="s">
        <v>4079</v>
      </c>
      <c r="I1009">
        <v>1.4</v>
      </c>
      <c r="J1009">
        <v>11.94</v>
      </c>
      <c r="K1009">
        <v>351</v>
      </c>
      <c r="L1009">
        <v>2407.63</v>
      </c>
      <c r="M1009">
        <v>55</v>
      </c>
      <c r="N1009">
        <v>6</v>
      </c>
      <c r="O1009">
        <v>0</v>
      </c>
      <c r="P1009">
        <v>159.09</v>
      </c>
      <c r="Q1009">
        <v>0</v>
      </c>
      <c r="R1009" s="1" t="s">
        <v>5515</v>
      </c>
      <c r="S1009" s="1" t="s">
        <v>8156</v>
      </c>
      <c r="T1009">
        <v>0.89</v>
      </c>
      <c r="U1009" s="1"/>
      <c r="V1009">
        <v>20950.69904</v>
      </c>
      <c r="W1009">
        <v>896899.05804999999</v>
      </c>
      <c r="X1009">
        <v>116.548247</v>
      </c>
      <c r="Y1009">
        <v>17.726918999999999</v>
      </c>
      <c r="Z1009">
        <v>381.43167799999998</v>
      </c>
      <c r="AA1009">
        <v>385.54151300000001</v>
      </c>
      <c r="AB1009">
        <v>0</v>
      </c>
    </row>
    <row r="1010" spans="1:28" x14ac:dyDescent="0.25">
      <c r="A1010" s="1" t="s">
        <v>1361</v>
      </c>
      <c r="B1010">
        <v>1200</v>
      </c>
      <c r="C1010" s="1" t="s">
        <v>4001</v>
      </c>
      <c r="D1010">
        <v>0.2</v>
      </c>
      <c r="E1010">
        <v>0</v>
      </c>
      <c r="F1010">
        <v>0</v>
      </c>
      <c r="G1010">
        <v>1358</v>
      </c>
      <c r="H1010" s="1" t="s">
        <v>4085</v>
      </c>
      <c r="I1010">
        <v>50.59</v>
      </c>
      <c r="J1010">
        <v>15.73</v>
      </c>
      <c r="K1010">
        <v>158</v>
      </c>
      <c r="L1010">
        <v>796.83</v>
      </c>
      <c r="M1010">
        <v>35</v>
      </c>
      <c r="N1010">
        <v>2</v>
      </c>
      <c r="O1010">
        <v>0</v>
      </c>
      <c r="P1010">
        <v>109.11</v>
      </c>
      <c r="Q1010">
        <v>0</v>
      </c>
      <c r="R1010" s="1" t="s">
        <v>5516</v>
      </c>
      <c r="S1010" s="1" t="s">
        <v>8156</v>
      </c>
      <c r="T1010">
        <v>1.2</v>
      </c>
      <c r="U1010" s="1"/>
      <c r="V1010">
        <v>11958.148107999999</v>
      </c>
      <c r="W1010">
        <v>428111.02390799997</v>
      </c>
      <c r="X1010">
        <v>64.572699999999998</v>
      </c>
      <c r="Y1010">
        <v>8.9597460000000009</v>
      </c>
      <c r="Z1010">
        <v>185.54807400000001</v>
      </c>
      <c r="AA1010">
        <v>184.028921</v>
      </c>
      <c r="AB1010">
        <v>0</v>
      </c>
    </row>
    <row r="1011" spans="1:28" x14ac:dyDescent="0.25">
      <c r="A1011" s="1" t="s">
        <v>1362</v>
      </c>
      <c r="B1011">
        <v>1265</v>
      </c>
      <c r="C1011" s="1" t="s">
        <v>4009</v>
      </c>
      <c r="D1011">
        <v>5.0999999999999996</v>
      </c>
      <c r="E1011">
        <v>0</v>
      </c>
      <c r="F1011">
        <v>0</v>
      </c>
      <c r="G1011">
        <v>1358</v>
      </c>
      <c r="H1011" s="1" t="s">
        <v>4082</v>
      </c>
      <c r="I1011">
        <v>19.239999999999998</v>
      </c>
      <c r="J1011">
        <v>11.1</v>
      </c>
      <c r="K1011">
        <v>93</v>
      </c>
      <c r="L1011">
        <v>738.31</v>
      </c>
      <c r="M1011">
        <v>1</v>
      </c>
      <c r="N1011">
        <v>1</v>
      </c>
      <c r="O1011">
        <v>0</v>
      </c>
      <c r="P1011">
        <v>28.21</v>
      </c>
      <c r="Q1011">
        <v>0</v>
      </c>
      <c r="R1011" s="1" t="s">
        <v>5517</v>
      </c>
      <c r="S1011" s="1" t="s">
        <v>8156</v>
      </c>
      <c r="T1011">
        <v>0.83</v>
      </c>
      <c r="U1011" s="1"/>
      <c r="V1011">
        <v>5158.417786</v>
      </c>
      <c r="W1011">
        <v>266647.52444900002</v>
      </c>
      <c r="X1011">
        <v>29.797319999999999</v>
      </c>
      <c r="Y1011">
        <v>5.1601790000000003</v>
      </c>
      <c r="Z1011">
        <v>113.010824</v>
      </c>
      <c r="AA1011">
        <v>114.62047</v>
      </c>
      <c r="AB1011">
        <v>0</v>
      </c>
    </row>
    <row r="1012" spans="1:28" x14ac:dyDescent="0.25">
      <c r="A1012" s="1" t="s">
        <v>1364</v>
      </c>
      <c r="B1012">
        <v>1058</v>
      </c>
      <c r="C1012" s="1" t="s">
        <v>4034</v>
      </c>
      <c r="D1012">
        <v>5.0999999999999996</v>
      </c>
      <c r="E1012">
        <v>0</v>
      </c>
      <c r="F1012">
        <v>0</v>
      </c>
      <c r="G1012">
        <v>1360</v>
      </c>
      <c r="H1012" s="1" t="s">
        <v>4115</v>
      </c>
      <c r="I1012">
        <v>82</v>
      </c>
      <c r="J1012">
        <v>10.53</v>
      </c>
      <c r="K1012">
        <v>302</v>
      </c>
      <c r="L1012">
        <v>1808.36</v>
      </c>
      <c r="M1012">
        <v>115</v>
      </c>
      <c r="N1012">
        <v>3</v>
      </c>
      <c r="O1012">
        <v>0</v>
      </c>
      <c r="P1012">
        <v>159.51</v>
      </c>
      <c r="Q1012">
        <v>0</v>
      </c>
      <c r="R1012" s="1" t="s">
        <v>5519</v>
      </c>
      <c r="S1012" s="1" t="s">
        <v>8156</v>
      </c>
      <c r="T1012">
        <v>0.9</v>
      </c>
      <c r="U1012" s="1"/>
      <c r="V1012">
        <v>24554.458333999999</v>
      </c>
      <c r="W1012">
        <v>798866.39546100004</v>
      </c>
      <c r="X1012">
        <v>130.524755</v>
      </c>
      <c r="Y1012">
        <v>16.095905999999999</v>
      </c>
      <c r="Z1012">
        <v>339.996984</v>
      </c>
      <c r="AA1012">
        <v>343.40589</v>
      </c>
      <c r="AB1012">
        <v>0</v>
      </c>
    </row>
    <row r="1013" spans="1:28" x14ac:dyDescent="0.25">
      <c r="A1013" s="1" t="s">
        <v>1365</v>
      </c>
      <c r="B1013">
        <v>1115</v>
      </c>
      <c r="C1013" s="1" t="s">
        <v>4017</v>
      </c>
      <c r="D1013">
        <v>5.0999999999999996</v>
      </c>
      <c r="E1013">
        <v>0</v>
      </c>
      <c r="F1013">
        <v>0.4</v>
      </c>
      <c r="G1013">
        <v>1362</v>
      </c>
      <c r="H1013" s="1" t="s">
        <v>4091</v>
      </c>
      <c r="I1013">
        <v>93.18</v>
      </c>
      <c r="J1013">
        <v>8.82</v>
      </c>
      <c r="K1013">
        <v>247</v>
      </c>
      <c r="L1013">
        <v>1018.45</v>
      </c>
      <c r="M1013">
        <v>121</v>
      </c>
      <c r="N1013">
        <v>2</v>
      </c>
      <c r="O1013">
        <v>0</v>
      </c>
      <c r="P1013">
        <v>145.65</v>
      </c>
      <c r="Q1013">
        <v>0</v>
      </c>
      <c r="R1013" s="1" t="s">
        <v>5520</v>
      </c>
      <c r="S1013" s="1" t="s">
        <v>8156</v>
      </c>
      <c r="T1013">
        <v>0.71</v>
      </c>
      <c r="U1013" s="1"/>
      <c r="V1013">
        <v>23493.013263000001</v>
      </c>
      <c r="W1013">
        <v>601930.87506400002</v>
      </c>
      <c r="X1013">
        <v>121.092553</v>
      </c>
      <c r="Y1013">
        <v>12.857926000000001</v>
      </c>
      <c r="Z1013">
        <v>262.55826400000001</v>
      </c>
      <c r="AA1013">
        <v>258.75290200000001</v>
      </c>
      <c r="AB1013">
        <v>0</v>
      </c>
    </row>
    <row r="1014" spans="1:28" x14ac:dyDescent="0.25">
      <c r="A1014" s="1" t="s">
        <v>1366</v>
      </c>
      <c r="B1014">
        <v>1230</v>
      </c>
      <c r="C1014" s="1" t="s">
        <v>4004</v>
      </c>
      <c r="D1014">
        <v>5.0999999999999996</v>
      </c>
      <c r="E1014">
        <v>0</v>
      </c>
      <c r="F1014">
        <v>1.8</v>
      </c>
      <c r="G1014">
        <v>1364</v>
      </c>
      <c r="H1014" s="1" t="s">
        <v>4076</v>
      </c>
      <c r="I1014">
        <v>1.4</v>
      </c>
      <c r="J1014">
        <v>3.8</v>
      </c>
      <c r="K1014">
        <v>134</v>
      </c>
      <c r="L1014">
        <v>609.39</v>
      </c>
      <c r="M1014">
        <v>0</v>
      </c>
      <c r="N1014">
        <v>0</v>
      </c>
      <c r="O1014">
        <v>0</v>
      </c>
      <c r="P1014">
        <v>27.37</v>
      </c>
      <c r="Q1014">
        <v>0</v>
      </c>
      <c r="R1014" s="1" t="s">
        <v>5521</v>
      </c>
      <c r="S1014" s="1" t="s">
        <v>8156</v>
      </c>
      <c r="T1014">
        <v>0.38</v>
      </c>
      <c r="U1014" s="1"/>
      <c r="V1014">
        <v>6788.7915290000001</v>
      </c>
      <c r="W1014">
        <v>226470.46359199999</v>
      </c>
      <c r="X1014">
        <v>36.144291000000003</v>
      </c>
      <c r="Y1014">
        <v>4.1833470000000004</v>
      </c>
      <c r="Z1014">
        <v>95.641071999999994</v>
      </c>
      <c r="AA1014">
        <v>97.352321000000003</v>
      </c>
      <c r="AB1014">
        <v>0</v>
      </c>
    </row>
    <row r="1015" spans="1:28" x14ac:dyDescent="0.25">
      <c r="A1015" s="1" t="s">
        <v>1367</v>
      </c>
      <c r="B1015">
        <v>1281</v>
      </c>
      <c r="C1015" s="1" t="s">
        <v>4020</v>
      </c>
      <c r="D1015">
        <v>5.0999999999999996</v>
      </c>
      <c r="E1015">
        <v>0</v>
      </c>
      <c r="F1015">
        <v>0.59</v>
      </c>
      <c r="G1015">
        <v>1365</v>
      </c>
      <c r="H1015" s="1" t="s">
        <v>4094</v>
      </c>
      <c r="I1015">
        <v>120.04</v>
      </c>
      <c r="J1015">
        <v>12.84</v>
      </c>
      <c r="K1015">
        <v>84</v>
      </c>
      <c r="L1015">
        <v>743.49</v>
      </c>
      <c r="M1015">
        <v>4</v>
      </c>
      <c r="N1015">
        <v>1</v>
      </c>
      <c r="O1015">
        <v>0</v>
      </c>
      <c r="P1015">
        <v>25.88</v>
      </c>
      <c r="Q1015">
        <v>0</v>
      </c>
      <c r="R1015" s="1" t="s">
        <v>5522</v>
      </c>
      <c r="S1015" s="1" t="s">
        <v>8156</v>
      </c>
      <c r="T1015">
        <v>0.94</v>
      </c>
      <c r="U1015" s="1"/>
      <c r="V1015">
        <v>4140.4638640000003</v>
      </c>
      <c r="W1015">
        <v>242610.675517</v>
      </c>
      <c r="X1015">
        <v>24.556902000000001</v>
      </c>
      <c r="Y1015">
        <v>4.3632530000000003</v>
      </c>
      <c r="Z1015">
        <v>99.978035000000006</v>
      </c>
      <c r="AA1015">
        <v>104.28815400000001</v>
      </c>
      <c r="AB1015">
        <v>0</v>
      </c>
    </row>
    <row r="1016" spans="1:28" x14ac:dyDescent="0.25">
      <c r="A1016" s="1" t="s">
        <v>1369</v>
      </c>
      <c r="B1016">
        <v>1002</v>
      </c>
      <c r="C1016" s="1" t="s">
        <v>4032</v>
      </c>
      <c r="D1016">
        <v>5.0999999999999996</v>
      </c>
      <c r="E1016">
        <v>0</v>
      </c>
      <c r="F1016">
        <v>0.39</v>
      </c>
      <c r="G1016">
        <v>1366</v>
      </c>
      <c r="H1016" s="1" t="s">
        <v>4093</v>
      </c>
      <c r="I1016">
        <v>2.0699999999999998</v>
      </c>
      <c r="J1016">
        <v>7.33</v>
      </c>
      <c r="K1016">
        <v>364</v>
      </c>
      <c r="L1016">
        <v>1444.44</v>
      </c>
      <c r="M1016">
        <v>154</v>
      </c>
      <c r="N1016">
        <v>9</v>
      </c>
      <c r="O1016">
        <v>0</v>
      </c>
      <c r="P1016">
        <v>207.67</v>
      </c>
      <c r="Q1016">
        <v>0</v>
      </c>
      <c r="R1016" s="1" t="s">
        <v>5524</v>
      </c>
      <c r="S1016" s="1" t="s">
        <v>8156</v>
      </c>
      <c r="T1016">
        <v>0.67</v>
      </c>
      <c r="U1016" s="1"/>
      <c r="V1016">
        <v>28837.005020000001</v>
      </c>
      <c r="W1016">
        <v>762399.58818900003</v>
      </c>
      <c r="X1016">
        <v>149.16309200000001</v>
      </c>
      <c r="Y1016">
        <v>16.058375000000002</v>
      </c>
      <c r="Z1016">
        <v>331.81689399999999</v>
      </c>
      <c r="AA1016">
        <v>327.73330700000002</v>
      </c>
      <c r="AB1016">
        <v>0</v>
      </c>
    </row>
    <row r="1017" spans="1:28" x14ac:dyDescent="0.25">
      <c r="A1017" s="1" t="s">
        <v>1371</v>
      </c>
      <c r="B1017">
        <v>1255</v>
      </c>
      <c r="C1017" s="1" t="s">
        <v>4002</v>
      </c>
      <c r="D1017">
        <v>5.0999999999999996</v>
      </c>
      <c r="E1017">
        <v>0</v>
      </c>
      <c r="F1017">
        <v>0.48</v>
      </c>
      <c r="G1017">
        <v>1366</v>
      </c>
      <c r="H1017" s="1" t="s">
        <v>4105</v>
      </c>
      <c r="I1017">
        <v>31.58</v>
      </c>
      <c r="J1017">
        <v>18.22</v>
      </c>
      <c r="K1017">
        <v>111</v>
      </c>
      <c r="L1017">
        <v>367.23</v>
      </c>
      <c r="M1017">
        <v>73</v>
      </c>
      <c r="N1017">
        <v>3</v>
      </c>
      <c r="O1017">
        <v>0</v>
      </c>
      <c r="P1017">
        <v>91.96</v>
      </c>
      <c r="Q1017">
        <v>0</v>
      </c>
      <c r="R1017" s="1" t="s">
        <v>5526</v>
      </c>
      <c r="S1017" s="1" t="s">
        <v>8156</v>
      </c>
      <c r="T1017">
        <v>1.47</v>
      </c>
      <c r="U1017" s="1"/>
      <c r="V1017">
        <v>14208.504443</v>
      </c>
      <c r="W1017">
        <v>346066.34992800001</v>
      </c>
      <c r="X1017">
        <v>72.832627000000002</v>
      </c>
      <c r="Y1017">
        <v>7.8647970000000003</v>
      </c>
      <c r="Z1017">
        <v>152.29405299999999</v>
      </c>
      <c r="AA1017">
        <v>148.76408799999999</v>
      </c>
      <c r="AB1017">
        <v>0</v>
      </c>
    </row>
    <row r="1018" spans="1:28" x14ac:dyDescent="0.25">
      <c r="A1018" s="1" t="s">
        <v>1372</v>
      </c>
      <c r="B1018">
        <v>1307</v>
      </c>
      <c r="C1018" s="1" t="s">
        <v>4004</v>
      </c>
      <c r="D1018">
        <v>5.0999999999999996</v>
      </c>
      <c r="E1018">
        <v>0</v>
      </c>
      <c r="F1018">
        <v>0.2</v>
      </c>
      <c r="G1018">
        <v>1366</v>
      </c>
      <c r="H1018" s="1" t="s">
        <v>4073</v>
      </c>
      <c r="I1018">
        <v>40.79</v>
      </c>
      <c r="J1018">
        <v>14.25</v>
      </c>
      <c r="K1018">
        <v>59</v>
      </c>
      <c r="L1018">
        <v>475.89</v>
      </c>
      <c r="M1018">
        <v>3</v>
      </c>
      <c r="N1018">
        <v>1</v>
      </c>
      <c r="O1018">
        <v>0</v>
      </c>
      <c r="P1018">
        <v>26.4</v>
      </c>
      <c r="Q1018">
        <v>0</v>
      </c>
      <c r="R1018" s="1" t="s">
        <v>5527</v>
      </c>
      <c r="S1018" s="1" t="s">
        <v>8156</v>
      </c>
      <c r="T1018">
        <v>1.0900000000000001</v>
      </c>
      <c r="U1018" s="1"/>
      <c r="V1018">
        <v>4329.0241699999997</v>
      </c>
      <c r="W1018">
        <v>222917.46297299999</v>
      </c>
      <c r="X1018">
        <v>25.025207000000002</v>
      </c>
      <c r="Y1018">
        <v>4.5103049999999998</v>
      </c>
      <c r="Z1018">
        <v>95.631497999999993</v>
      </c>
      <c r="AA1018">
        <v>95.822496000000001</v>
      </c>
      <c r="AB1018">
        <v>0</v>
      </c>
    </row>
    <row r="1019" spans="1:28" x14ac:dyDescent="0.25">
      <c r="A1019" s="1" t="s">
        <v>1373</v>
      </c>
      <c r="B1019">
        <v>986</v>
      </c>
      <c r="C1019" s="1" t="s">
        <v>4011</v>
      </c>
      <c r="D1019">
        <v>5.0999999999999996</v>
      </c>
      <c r="E1019">
        <v>0</v>
      </c>
      <c r="F1019">
        <v>0.28999999999999998</v>
      </c>
      <c r="G1019">
        <v>1367</v>
      </c>
      <c r="H1019" s="1" t="s">
        <v>4153</v>
      </c>
      <c r="I1019">
        <v>204.71</v>
      </c>
      <c r="J1019">
        <v>14.82</v>
      </c>
      <c r="K1019">
        <v>381</v>
      </c>
      <c r="L1019">
        <v>1204.51</v>
      </c>
      <c r="M1019">
        <v>199</v>
      </c>
      <c r="N1019">
        <v>7</v>
      </c>
      <c r="O1019">
        <v>0</v>
      </c>
      <c r="P1019">
        <v>300.70999999999998</v>
      </c>
      <c r="Q1019">
        <v>0</v>
      </c>
      <c r="R1019" s="1" t="s">
        <v>5528</v>
      </c>
      <c r="S1019" s="1" t="s">
        <v>8156</v>
      </c>
      <c r="T1019">
        <v>1.1000000000000001</v>
      </c>
      <c r="U1019" s="1"/>
      <c r="V1019">
        <v>40093.693498000001</v>
      </c>
      <c r="W1019">
        <v>949888.43175700004</v>
      </c>
      <c r="X1019">
        <v>205.006417</v>
      </c>
      <c r="Y1019">
        <v>21.613883000000001</v>
      </c>
      <c r="Z1019">
        <v>421.50368800000001</v>
      </c>
      <c r="AA1019">
        <v>408.33062699999999</v>
      </c>
      <c r="AB1019">
        <v>0</v>
      </c>
    </row>
    <row r="1020" spans="1:28" x14ac:dyDescent="0.25">
      <c r="A1020" s="1" t="s">
        <v>1374</v>
      </c>
      <c r="B1020">
        <v>1119</v>
      </c>
      <c r="C1020" s="1" t="s">
        <v>4048</v>
      </c>
      <c r="D1020">
        <v>5.0999999999999996</v>
      </c>
      <c r="E1020">
        <v>0</v>
      </c>
      <c r="F1020">
        <v>0.08</v>
      </c>
      <c r="G1020">
        <v>1367</v>
      </c>
      <c r="H1020" s="1" t="s">
        <v>4151</v>
      </c>
      <c r="I1020">
        <v>72.8</v>
      </c>
      <c r="J1020">
        <v>10.039999999999999</v>
      </c>
      <c r="K1020">
        <v>248</v>
      </c>
      <c r="L1020">
        <v>1954.68</v>
      </c>
      <c r="M1020">
        <v>30</v>
      </c>
      <c r="N1020">
        <v>4</v>
      </c>
      <c r="O1020">
        <v>0</v>
      </c>
      <c r="P1020">
        <v>85.73</v>
      </c>
      <c r="Q1020">
        <v>0</v>
      </c>
      <c r="R1020" s="1" t="s">
        <v>5529</v>
      </c>
      <c r="S1020" s="1" t="s">
        <v>8156</v>
      </c>
      <c r="T1020">
        <v>0.86</v>
      </c>
      <c r="U1020" s="1"/>
      <c r="V1020">
        <v>13016.841189999999</v>
      </c>
      <c r="W1020">
        <v>629381.28995100001</v>
      </c>
      <c r="X1020">
        <v>74.117261999999997</v>
      </c>
      <c r="Y1020">
        <v>12.006289000000001</v>
      </c>
      <c r="Z1020">
        <v>264.689593</v>
      </c>
      <c r="AA1020">
        <v>270.54542600000002</v>
      </c>
      <c r="AB1020">
        <v>0</v>
      </c>
    </row>
    <row r="1021" spans="1:28" x14ac:dyDescent="0.25">
      <c r="A1021" s="1" t="s">
        <v>1375</v>
      </c>
      <c r="B1021">
        <v>868</v>
      </c>
      <c r="C1021" s="1" t="s">
        <v>4004</v>
      </c>
      <c r="D1021">
        <v>5.0999999999999996</v>
      </c>
      <c r="E1021">
        <v>0</v>
      </c>
      <c r="F1021">
        <v>5.5</v>
      </c>
      <c r="G1021">
        <v>1368</v>
      </c>
      <c r="H1021" s="1" t="s">
        <v>4100</v>
      </c>
      <c r="I1021">
        <v>91.57</v>
      </c>
      <c r="J1021">
        <v>5.72</v>
      </c>
      <c r="K1021">
        <v>500</v>
      </c>
      <c r="L1021">
        <v>2205.37</v>
      </c>
      <c r="M1021">
        <v>59</v>
      </c>
      <c r="N1021">
        <v>8</v>
      </c>
      <c r="O1021">
        <v>0</v>
      </c>
      <c r="P1021">
        <v>186.43</v>
      </c>
      <c r="Q1021">
        <v>0</v>
      </c>
      <c r="R1021" s="1" t="s">
        <v>5530</v>
      </c>
      <c r="S1021" s="1" t="s">
        <v>8156</v>
      </c>
      <c r="T1021">
        <v>0.51</v>
      </c>
      <c r="U1021" s="1"/>
      <c r="V1021">
        <v>26798.398191</v>
      </c>
      <c r="W1021">
        <v>886803.21918799996</v>
      </c>
      <c r="X1021">
        <v>142.62463299999999</v>
      </c>
      <c r="Y1021">
        <v>16.958863000000001</v>
      </c>
      <c r="Z1021">
        <v>377.72384199999999</v>
      </c>
      <c r="AA1021">
        <v>381.20735000000002</v>
      </c>
      <c r="AB1021">
        <v>0</v>
      </c>
    </row>
    <row r="1022" spans="1:28" x14ac:dyDescent="0.25">
      <c r="A1022" s="1" t="s">
        <v>1376</v>
      </c>
      <c r="B1022">
        <v>865</v>
      </c>
      <c r="C1022" s="1" t="s">
        <v>4006</v>
      </c>
      <c r="D1022">
        <v>5.0999999999999996</v>
      </c>
      <c r="E1022">
        <v>0</v>
      </c>
      <c r="F1022">
        <v>2.5</v>
      </c>
      <c r="G1022">
        <v>1368</v>
      </c>
      <c r="H1022" s="1" t="s">
        <v>4125</v>
      </c>
      <c r="I1022">
        <v>87.33</v>
      </c>
      <c r="J1022">
        <v>6.74</v>
      </c>
      <c r="K1022">
        <v>503</v>
      </c>
      <c r="L1022">
        <v>2326.5700000000002</v>
      </c>
      <c r="M1022">
        <v>139</v>
      </c>
      <c r="N1022">
        <v>4</v>
      </c>
      <c r="O1022">
        <v>0</v>
      </c>
      <c r="P1022">
        <v>209.64</v>
      </c>
      <c r="Q1022">
        <v>0</v>
      </c>
      <c r="R1022" s="1" t="s">
        <v>5531</v>
      </c>
      <c r="S1022" s="1" t="s">
        <v>8156</v>
      </c>
      <c r="T1022">
        <v>0.56999999999999995</v>
      </c>
      <c r="U1022" s="1"/>
      <c r="V1022">
        <v>36190.358233999999</v>
      </c>
      <c r="W1022">
        <v>1021799.204826</v>
      </c>
      <c r="X1022">
        <v>188.557165</v>
      </c>
      <c r="Y1022">
        <v>20.37021</v>
      </c>
      <c r="Z1022">
        <v>438.39549599999998</v>
      </c>
      <c r="AA1022">
        <v>439.24116199999997</v>
      </c>
      <c r="AB1022">
        <v>0</v>
      </c>
    </row>
    <row r="1023" spans="1:28" x14ac:dyDescent="0.25">
      <c r="A1023" s="1" t="s">
        <v>1378</v>
      </c>
      <c r="B1023">
        <v>1311</v>
      </c>
      <c r="C1023" s="1" t="s">
        <v>4004</v>
      </c>
      <c r="D1023">
        <v>5.0999999999999996</v>
      </c>
      <c r="E1023">
        <v>0</v>
      </c>
      <c r="F1023">
        <v>0</v>
      </c>
      <c r="G1023">
        <v>1368</v>
      </c>
      <c r="H1023" s="1" t="s">
        <v>4079</v>
      </c>
      <c r="I1023">
        <v>1.4</v>
      </c>
      <c r="J1023">
        <v>16.760000000000002</v>
      </c>
      <c r="K1023">
        <v>57</v>
      </c>
      <c r="L1023">
        <v>609.39</v>
      </c>
      <c r="M1023">
        <v>0</v>
      </c>
      <c r="N1023">
        <v>0</v>
      </c>
      <c r="O1023">
        <v>0</v>
      </c>
      <c r="P1023">
        <v>21.35</v>
      </c>
      <c r="Q1023">
        <v>0</v>
      </c>
      <c r="R1023" s="1" t="s">
        <v>5533</v>
      </c>
      <c r="S1023" s="1" t="s">
        <v>8156</v>
      </c>
      <c r="T1023">
        <v>1.22</v>
      </c>
      <c r="U1023" s="1"/>
      <c r="V1023">
        <v>3581.4745710000002</v>
      </c>
      <c r="W1023">
        <v>209914.63893700001</v>
      </c>
      <c r="X1023">
        <v>21.261821999999999</v>
      </c>
      <c r="Y1023">
        <v>4.1606759999999996</v>
      </c>
      <c r="Z1023">
        <v>88.722217999999998</v>
      </c>
      <c r="AA1023">
        <v>90.232927000000004</v>
      </c>
      <c r="AB1023">
        <v>0</v>
      </c>
    </row>
    <row r="1024" spans="1:28" x14ac:dyDescent="0.25">
      <c r="A1024" s="1" t="s">
        <v>1380</v>
      </c>
      <c r="B1024">
        <v>1150</v>
      </c>
      <c r="C1024" s="1" t="s">
        <v>4034</v>
      </c>
      <c r="D1024">
        <v>5.0999999999999996</v>
      </c>
      <c r="E1024">
        <v>0</v>
      </c>
      <c r="F1024">
        <v>0</v>
      </c>
      <c r="G1024">
        <v>1371</v>
      </c>
      <c r="H1024" s="1" t="s">
        <v>4150</v>
      </c>
      <c r="I1024">
        <v>82</v>
      </c>
      <c r="J1024">
        <v>14.8</v>
      </c>
      <c r="K1024">
        <v>221</v>
      </c>
      <c r="L1024">
        <v>1808.36</v>
      </c>
      <c r="M1024">
        <v>44</v>
      </c>
      <c r="N1024">
        <v>2</v>
      </c>
      <c r="O1024">
        <v>0</v>
      </c>
      <c r="P1024">
        <v>105.68</v>
      </c>
      <c r="Q1024">
        <v>0</v>
      </c>
      <c r="R1024" s="1" t="s">
        <v>5535</v>
      </c>
      <c r="S1024" s="1" t="s">
        <v>8156</v>
      </c>
      <c r="T1024">
        <v>1.1299999999999999</v>
      </c>
      <c r="U1024" s="1"/>
      <c r="V1024">
        <v>15296.912735</v>
      </c>
      <c r="W1024">
        <v>653041.61858100002</v>
      </c>
      <c r="X1024">
        <v>85.092293999999995</v>
      </c>
      <c r="Y1024">
        <v>13.392305</v>
      </c>
      <c r="Z1024">
        <v>279.41128200000003</v>
      </c>
      <c r="AA1024">
        <v>280.71625499999999</v>
      </c>
      <c r="AB1024">
        <v>0</v>
      </c>
    </row>
    <row r="1025" spans="1:28" x14ac:dyDescent="0.25">
      <c r="A1025" s="1" t="s">
        <v>1382</v>
      </c>
      <c r="B1025">
        <v>864</v>
      </c>
      <c r="C1025" s="1" t="s">
        <v>4035</v>
      </c>
      <c r="D1025">
        <v>5.0999999999999996</v>
      </c>
      <c r="E1025">
        <v>0</v>
      </c>
      <c r="F1025">
        <v>1.5</v>
      </c>
      <c r="G1025">
        <v>1372</v>
      </c>
      <c r="H1025" s="1" t="s">
        <v>4095</v>
      </c>
      <c r="I1025">
        <v>63.59</v>
      </c>
      <c r="J1025">
        <v>8.58</v>
      </c>
      <c r="K1025">
        <v>508</v>
      </c>
      <c r="L1025">
        <v>2353.44</v>
      </c>
      <c r="M1025">
        <v>144</v>
      </c>
      <c r="N1025">
        <v>8</v>
      </c>
      <c r="O1025">
        <v>0</v>
      </c>
      <c r="P1025">
        <v>274.76</v>
      </c>
      <c r="Q1025">
        <v>0</v>
      </c>
      <c r="R1025" s="1" t="s">
        <v>5537</v>
      </c>
      <c r="S1025" s="1" t="s">
        <v>8156</v>
      </c>
      <c r="T1025">
        <v>0.74</v>
      </c>
      <c r="U1025" s="1"/>
      <c r="V1025">
        <v>35863.319906999997</v>
      </c>
      <c r="W1025">
        <v>1074202.1874849999</v>
      </c>
      <c r="X1025">
        <v>188.42983699999999</v>
      </c>
      <c r="Y1025">
        <v>21.729061000000002</v>
      </c>
      <c r="Z1025">
        <v>461.87053300000002</v>
      </c>
      <c r="AA1025">
        <v>461.76540999999997</v>
      </c>
      <c r="AB1025">
        <v>0</v>
      </c>
    </row>
    <row r="1026" spans="1:28" x14ac:dyDescent="0.25">
      <c r="A1026" s="1" t="s">
        <v>1384</v>
      </c>
      <c r="B1026">
        <v>1037</v>
      </c>
      <c r="C1026" s="1" t="s">
        <v>4018</v>
      </c>
      <c r="D1026">
        <v>5.0999999999999996</v>
      </c>
      <c r="E1026">
        <v>0</v>
      </c>
      <c r="F1026">
        <v>2</v>
      </c>
      <c r="G1026">
        <v>1380</v>
      </c>
      <c r="H1026" s="1" t="s">
        <v>4095</v>
      </c>
      <c r="I1026">
        <v>63.59</v>
      </c>
      <c r="J1026">
        <v>9.58</v>
      </c>
      <c r="K1026">
        <v>343</v>
      </c>
      <c r="L1026">
        <v>1936.73</v>
      </c>
      <c r="M1026">
        <v>90</v>
      </c>
      <c r="N1026">
        <v>3</v>
      </c>
      <c r="O1026">
        <v>0</v>
      </c>
      <c r="P1026">
        <v>157.79</v>
      </c>
      <c r="Q1026">
        <v>0</v>
      </c>
      <c r="R1026" s="1" t="s">
        <v>5539</v>
      </c>
      <c r="S1026" s="1" t="s">
        <v>8156</v>
      </c>
      <c r="T1026">
        <v>0.74</v>
      </c>
      <c r="U1026" s="1"/>
      <c r="V1026">
        <v>25638.623438999999</v>
      </c>
      <c r="W1026">
        <v>826963.41121499997</v>
      </c>
      <c r="X1026">
        <v>136.09444400000001</v>
      </c>
      <c r="Y1026">
        <v>16.640326000000002</v>
      </c>
      <c r="Z1026">
        <v>354.20957199999998</v>
      </c>
      <c r="AA1026">
        <v>355.48383100000001</v>
      </c>
      <c r="AB1026">
        <v>0</v>
      </c>
    </row>
    <row r="1027" spans="1:28" x14ac:dyDescent="0.25">
      <c r="A1027" s="1" t="s">
        <v>1386</v>
      </c>
      <c r="B1027">
        <v>1265</v>
      </c>
      <c r="C1027" s="1" t="s">
        <v>4014</v>
      </c>
      <c r="D1027">
        <v>5.0999999999999996</v>
      </c>
      <c r="E1027">
        <v>0</v>
      </c>
      <c r="F1027">
        <v>0</v>
      </c>
      <c r="G1027">
        <v>1384</v>
      </c>
      <c r="H1027" s="1" t="s">
        <v>4087</v>
      </c>
      <c r="I1027">
        <v>59.72</v>
      </c>
      <c r="J1027">
        <v>17.350000000000001</v>
      </c>
      <c r="K1027">
        <v>119</v>
      </c>
      <c r="L1027">
        <v>1183.1099999999999</v>
      </c>
      <c r="M1027">
        <v>10</v>
      </c>
      <c r="N1027">
        <v>2</v>
      </c>
      <c r="O1027">
        <v>0</v>
      </c>
      <c r="P1027">
        <v>57.01</v>
      </c>
      <c r="Q1027">
        <v>0</v>
      </c>
      <c r="R1027" s="1" t="s">
        <v>5541</v>
      </c>
      <c r="S1027" s="1" t="s">
        <v>8156</v>
      </c>
      <c r="T1027">
        <v>1.41</v>
      </c>
      <c r="U1027" s="1"/>
      <c r="V1027">
        <v>9473.3507000000009</v>
      </c>
      <c r="W1027">
        <v>518641.07036000001</v>
      </c>
      <c r="X1027">
        <v>55.645226999999998</v>
      </c>
      <c r="Y1027">
        <v>11.069209000000001</v>
      </c>
      <c r="Z1027">
        <v>225.04187999999999</v>
      </c>
      <c r="AA1027">
        <v>222.93991</v>
      </c>
      <c r="AB1027">
        <v>0</v>
      </c>
    </row>
    <row r="1028" spans="1:28" x14ac:dyDescent="0.25">
      <c r="A1028" s="1" t="s">
        <v>1387</v>
      </c>
      <c r="B1028">
        <v>1339</v>
      </c>
      <c r="C1028" s="1" t="s">
        <v>4004</v>
      </c>
      <c r="D1028">
        <v>5.0999999999999996</v>
      </c>
      <c r="E1028">
        <v>0</v>
      </c>
      <c r="F1028">
        <v>0.4</v>
      </c>
      <c r="G1028">
        <v>1385</v>
      </c>
      <c r="H1028" s="1" t="s">
        <v>4079</v>
      </c>
      <c r="I1028">
        <v>1.4</v>
      </c>
      <c r="J1028">
        <v>14.87</v>
      </c>
      <c r="K1028">
        <v>46</v>
      </c>
      <c r="L1028">
        <v>609.39</v>
      </c>
      <c r="M1028">
        <v>0</v>
      </c>
      <c r="N1028">
        <v>0</v>
      </c>
      <c r="O1028">
        <v>0</v>
      </c>
      <c r="P1028">
        <v>7.61</v>
      </c>
      <c r="Q1028">
        <v>0</v>
      </c>
      <c r="R1028" s="1" t="s">
        <v>5542</v>
      </c>
      <c r="S1028" s="1" t="s">
        <v>8156</v>
      </c>
      <c r="T1028">
        <v>1.1499999999999999</v>
      </c>
      <c r="U1028" s="1"/>
      <c r="V1028">
        <v>2719.484312</v>
      </c>
      <c r="W1028">
        <v>192912.18386300001</v>
      </c>
      <c r="X1028">
        <v>16.990417000000001</v>
      </c>
      <c r="Y1028">
        <v>3.7710659999999998</v>
      </c>
      <c r="Z1028">
        <v>80.480260999999999</v>
      </c>
      <c r="AA1028">
        <v>82.924003999999996</v>
      </c>
      <c r="AB1028">
        <v>0</v>
      </c>
    </row>
    <row r="1029" spans="1:28" x14ac:dyDescent="0.25">
      <c r="A1029" s="1" t="s">
        <v>1388</v>
      </c>
      <c r="B1029">
        <v>1321</v>
      </c>
      <c r="C1029" s="1" t="s">
        <v>4004</v>
      </c>
      <c r="D1029">
        <v>5.0999999999999996</v>
      </c>
      <c r="E1029">
        <v>0</v>
      </c>
      <c r="F1029">
        <v>1</v>
      </c>
      <c r="G1029">
        <v>1386</v>
      </c>
      <c r="H1029" s="1" t="s">
        <v>4074</v>
      </c>
      <c r="I1029">
        <v>0.2</v>
      </c>
      <c r="J1029">
        <v>14.25</v>
      </c>
      <c r="K1029">
        <v>65</v>
      </c>
      <c r="L1029">
        <v>420.4</v>
      </c>
      <c r="M1029">
        <v>2</v>
      </c>
      <c r="N1029">
        <v>1</v>
      </c>
      <c r="O1029">
        <v>0</v>
      </c>
      <c r="P1029">
        <v>36.869999999999997</v>
      </c>
      <c r="Q1029">
        <v>0</v>
      </c>
      <c r="R1029" s="1" t="s">
        <v>5543</v>
      </c>
      <c r="S1029" s="1" t="s">
        <v>8156</v>
      </c>
      <c r="T1029">
        <v>1.1000000000000001</v>
      </c>
      <c r="U1029" s="1"/>
      <c r="V1029">
        <v>4766.0127549999997</v>
      </c>
      <c r="W1029">
        <v>215955.751074</v>
      </c>
      <c r="X1029">
        <v>26.824669</v>
      </c>
      <c r="Y1029">
        <v>4.3720860000000004</v>
      </c>
      <c r="Z1029">
        <v>93.154663999999997</v>
      </c>
      <c r="AA1029">
        <v>92.830393999999998</v>
      </c>
      <c r="AB1029">
        <v>0</v>
      </c>
    </row>
    <row r="1030" spans="1:28" x14ac:dyDescent="0.25">
      <c r="A1030" s="1" t="s">
        <v>1390</v>
      </c>
      <c r="B1030">
        <v>1298</v>
      </c>
      <c r="C1030" s="1" t="s">
        <v>4004</v>
      </c>
      <c r="D1030">
        <v>5.0999999999999996</v>
      </c>
      <c r="E1030">
        <v>0</v>
      </c>
      <c r="F1030">
        <v>0.8</v>
      </c>
      <c r="G1030">
        <v>1389</v>
      </c>
      <c r="H1030" s="1" t="s">
        <v>4076</v>
      </c>
      <c r="I1030">
        <v>1.4</v>
      </c>
      <c r="J1030">
        <v>5.46</v>
      </c>
      <c r="K1030">
        <v>91</v>
      </c>
      <c r="L1030">
        <v>609.39</v>
      </c>
      <c r="M1030">
        <v>0</v>
      </c>
      <c r="N1030">
        <v>0</v>
      </c>
      <c r="O1030">
        <v>0</v>
      </c>
      <c r="P1030">
        <v>13.9</v>
      </c>
      <c r="Q1030">
        <v>0</v>
      </c>
      <c r="R1030" s="1" t="s">
        <v>5545</v>
      </c>
      <c r="S1030" s="1" t="s">
        <v>8156</v>
      </c>
      <c r="T1030">
        <v>0.53</v>
      </c>
      <c r="U1030" s="1"/>
      <c r="V1030">
        <v>4522.6973799999996</v>
      </c>
      <c r="W1030">
        <v>205428.02770499999</v>
      </c>
      <c r="X1030">
        <v>25.358381999999999</v>
      </c>
      <c r="Y1030">
        <v>3.6848209999999999</v>
      </c>
      <c r="Z1030">
        <v>85.585237000000006</v>
      </c>
      <c r="AA1030">
        <v>88.305672000000001</v>
      </c>
      <c r="AB1030">
        <v>0</v>
      </c>
    </row>
    <row r="1031" spans="1:28" x14ac:dyDescent="0.25">
      <c r="A1031" s="1" t="s">
        <v>1391</v>
      </c>
      <c r="B1031">
        <v>1340</v>
      </c>
      <c r="C1031" s="1" t="s">
        <v>4001</v>
      </c>
      <c r="D1031">
        <v>0.2</v>
      </c>
      <c r="E1031">
        <v>0</v>
      </c>
      <c r="F1031">
        <v>0.6</v>
      </c>
      <c r="G1031">
        <v>1389</v>
      </c>
      <c r="H1031" s="1" t="s">
        <v>4071</v>
      </c>
      <c r="I1031">
        <v>108.49</v>
      </c>
      <c r="J1031">
        <v>9.9499999999999993</v>
      </c>
      <c r="K1031">
        <v>49</v>
      </c>
      <c r="L1031">
        <v>419.77</v>
      </c>
      <c r="M1031">
        <v>0</v>
      </c>
      <c r="N1031">
        <v>0</v>
      </c>
      <c r="O1031">
        <v>0</v>
      </c>
      <c r="P1031">
        <v>14.45</v>
      </c>
      <c r="Q1031">
        <v>0</v>
      </c>
      <c r="R1031" s="1" t="s">
        <v>5546</v>
      </c>
      <c r="S1031" s="1" t="s">
        <v>8156</v>
      </c>
      <c r="T1031">
        <v>0.83</v>
      </c>
      <c r="U1031" s="1"/>
      <c r="V1031">
        <v>2722.5498419999999</v>
      </c>
      <c r="W1031">
        <v>145356.57122099999</v>
      </c>
      <c r="X1031">
        <v>15.828484</v>
      </c>
      <c r="Y1031">
        <v>2.7570600000000001</v>
      </c>
      <c r="Z1031">
        <v>61.211578000000003</v>
      </c>
      <c r="AA1031">
        <v>62.482641999999998</v>
      </c>
      <c r="AB1031">
        <v>0</v>
      </c>
    </row>
    <row r="1032" spans="1:28" x14ac:dyDescent="0.25">
      <c r="A1032" s="1" t="s">
        <v>1392</v>
      </c>
      <c r="B1032">
        <v>1259</v>
      </c>
      <c r="C1032" s="1" t="s">
        <v>4001</v>
      </c>
      <c r="D1032">
        <v>0.2</v>
      </c>
      <c r="E1032">
        <v>0</v>
      </c>
      <c r="F1032">
        <v>0.77</v>
      </c>
      <c r="G1032">
        <v>1390</v>
      </c>
      <c r="H1032" s="1" t="s">
        <v>4071</v>
      </c>
      <c r="I1032">
        <v>108.49</v>
      </c>
      <c r="J1032">
        <v>14.04</v>
      </c>
      <c r="K1032">
        <v>131</v>
      </c>
      <c r="L1032">
        <v>419.77</v>
      </c>
      <c r="M1032">
        <v>82</v>
      </c>
      <c r="N1032">
        <v>2</v>
      </c>
      <c r="O1032">
        <v>0</v>
      </c>
      <c r="P1032">
        <v>103.28</v>
      </c>
      <c r="Q1032">
        <v>0</v>
      </c>
      <c r="R1032" s="1" t="s">
        <v>5547</v>
      </c>
      <c r="S1032" s="1" t="s">
        <v>8156</v>
      </c>
      <c r="T1032">
        <v>1.06</v>
      </c>
      <c r="U1032" s="1"/>
      <c r="V1032">
        <v>15032.152018999999</v>
      </c>
      <c r="W1032">
        <v>387678.06810999999</v>
      </c>
      <c r="X1032">
        <v>77.646821000000003</v>
      </c>
      <c r="Y1032">
        <v>8.7893799999999995</v>
      </c>
      <c r="Z1032">
        <v>172.07983300000001</v>
      </c>
      <c r="AA1032">
        <v>166.65090699999999</v>
      </c>
      <c r="AB1032">
        <v>0</v>
      </c>
    </row>
    <row r="1033" spans="1:28" x14ac:dyDescent="0.25">
      <c r="A1033" s="1" t="s">
        <v>1393</v>
      </c>
      <c r="B1033">
        <v>1286</v>
      </c>
      <c r="C1033" s="1" t="s">
        <v>4002</v>
      </c>
      <c r="D1033">
        <v>5.0999999999999996</v>
      </c>
      <c r="E1033">
        <v>0</v>
      </c>
      <c r="F1033">
        <v>0.12</v>
      </c>
      <c r="G1033">
        <v>1390</v>
      </c>
      <c r="H1033" s="1" t="s">
        <v>4105</v>
      </c>
      <c r="I1033">
        <v>31.58</v>
      </c>
      <c r="J1033">
        <v>8.69</v>
      </c>
      <c r="K1033">
        <v>104</v>
      </c>
      <c r="L1033">
        <v>367.23</v>
      </c>
      <c r="M1033">
        <v>44</v>
      </c>
      <c r="N1033">
        <v>2</v>
      </c>
      <c r="O1033">
        <v>0</v>
      </c>
      <c r="P1033">
        <v>61.92</v>
      </c>
      <c r="Q1033">
        <v>0</v>
      </c>
      <c r="R1033" s="1" t="s">
        <v>5548</v>
      </c>
      <c r="S1033" s="1" t="s">
        <v>8156</v>
      </c>
      <c r="T1033">
        <v>0.64</v>
      </c>
      <c r="U1033" s="1"/>
      <c r="V1033">
        <v>9523.0193780000009</v>
      </c>
      <c r="W1033">
        <v>248766.89243800001</v>
      </c>
      <c r="X1033">
        <v>49.209000000000003</v>
      </c>
      <c r="Y1033">
        <v>5.3717100000000002</v>
      </c>
      <c r="Z1033">
        <v>109.23155199999999</v>
      </c>
      <c r="AA1033">
        <v>106.93750300000001</v>
      </c>
      <c r="AB1033">
        <v>0</v>
      </c>
    </row>
    <row r="1034" spans="1:28" x14ac:dyDescent="0.25">
      <c r="A1034" s="1" t="s">
        <v>1394</v>
      </c>
      <c r="B1034">
        <v>888</v>
      </c>
      <c r="C1034" s="1" t="s">
        <v>4061</v>
      </c>
      <c r="D1034">
        <v>5.0999999999999996</v>
      </c>
      <c r="E1034">
        <v>0</v>
      </c>
      <c r="F1034">
        <v>0.86</v>
      </c>
      <c r="G1034">
        <v>1391</v>
      </c>
      <c r="H1034" s="1" t="s">
        <v>4161</v>
      </c>
      <c r="I1034">
        <v>168.74</v>
      </c>
      <c r="J1034">
        <v>9.6999999999999993</v>
      </c>
      <c r="K1034">
        <v>503</v>
      </c>
      <c r="L1034">
        <v>2615.73</v>
      </c>
      <c r="M1034">
        <v>108</v>
      </c>
      <c r="N1034">
        <v>9</v>
      </c>
      <c r="O1034">
        <v>0</v>
      </c>
      <c r="P1034">
        <v>256.5</v>
      </c>
      <c r="Q1034">
        <v>0</v>
      </c>
      <c r="R1034" s="1" t="s">
        <v>5549</v>
      </c>
      <c r="S1034" s="1" t="s">
        <v>8156</v>
      </c>
      <c r="T1034">
        <v>0.78</v>
      </c>
      <c r="U1034" s="1"/>
      <c r="V1034">
        <v>32915.294747</v>
      </c>
      <c r="W1034">
        <v>1067380.305221</v>
      </c>
      <c r="X1034">
        <v>174.85349400000001</v>
      </c>
      <c r="Y1034">
        <v>21.138779</v>
      </c>
      <c r="Z1034">
        <v>455.280463</v>
      </c>
      <c r="AA1034">
        <v>458.83133900000001</v>
      </c>
      <c r="AB1034">
        <v>0</v>
      </c>
    </row>
    <row r="1035" spans="1:28" x14ac:dyDescent="0.25">
      <c r="A1035" s="1" t="s">
        <v>1395</v>
      </c>
      <c r="B1035">
        <v>1349</v>
      </c>
      <c r="C1035" s="1" t="s">
        <v>4002</v>
      </c>
      <c r="D1035">
        <v>5.0999999999999996</v>
      </c>
      <c r="E1035">
        <v>0</v>
      </c>
      <c r="F1035">
        <v>0.39</v>
      </c>
      <c r="G1035">
        <v>1391</v>
      </c>
      <c r="H1035" s="1" t="s">
        <v>4105</v>
      </c>
      <c r="I1035">
        <v>31.58</v>
      </c>
      <c r="J1035">
        <v>11.2</v>
      </c>
      <c r="K1035">
        <v>42</v>
      </c>
      <c r="L1035">
        <v>367.23</v>
      </c>
      <c r="M1035">
        <v>0</v>
      </c>
      <c r="N1035">
        <v>0</v>
      </c>
      <c r="O1035">
        <v>0</v>
      </c>
      <c r="P1035">
        <v>13.5</v>
      </c>
      <c r="Q1035">
        <v>0</v>
      </c>
      <c r="R1035" s="1" t="s">
        <v>5550</v>
      </c>
      <c r="S1035" s="1" t="s">
        <v>8156</v>
      </c>
      <c r="T1035">
        <v>0.93</v>
      </c>
      <c r="U1035" s="1"/>
      <c r="V1035">
        <v>2608.3976069999999</v>
      </c>
      <c r="W1035">
        <v>143180.27400899999</v>
      </c>
      <c r="X1035">
        <v>15.285990999999999</v>
      </c>
      <c r="Y1035">
        <v>2.8583810000000001</v>
      </c>
      <c r="Z1035">
        <v>61.288293000000003</v>
      </c>
      <c r="AA1035">
        <v>61.546855999999998</v>
      </c>
      <c r="AB1035">
        <v>0</v>
      </c>
    </row>
    <row r="1036" spans="1:28" x14ac:dyDescent="0.25">
      <c r="A1036" s="1" t="s">
        <v>1398</v>
      </c>
      <c r="B1036">
        <v>1299</v>
      </c>
      <c r="C1036" s="1" t="s">
        <v>4001</v>
      </c>
      <c r="D1036">
        <v>0.2</v>
      </c>
      <c r="E1036">
        <v>0</v>
      </c>
      <c r="F1036">
        <v>0.18</v>
      </c>
      <c r="G1036">
        <v>1393</v>
      </c>
      <c r="H1036" s="1" t="s">
        <v>4148</v>
      </c>
      <c r="I1036">
        <v>108.49</v>
      </c>
      <c r="J1036">
        <v>6.7</v>
      </c>
      <c r="K1036">
        <v>94</v>
      </c>
      <c r="L1036">
        <v>419.77</v>
      </c>
      <c r="M1036">
        <v>26</v>
      </c>
      <c r="N1036">
        <v>1</v>
      </c>
      <c r="O1036">
        <v>0</v>
      </c>
      <c r="P1036">
        <v>40.21</v>
      </c>
      <c r="Q1036">
        <v>0</v>
      </c>
      <c r="R1036" s="1" t="s">
        <v>5553</v>
      </c>
      <c r="S1036" s="1" t="s">
        <v>8156</v>
      </c>
      <c r="T1036">
        <v>0.51</v>
      </c>
      <c r="U1036" s="1"/>
      <c r="V1036">
        <v>7409.7133990000002</v>
      </c>
      <c r="W1036">
        <v>226992.22563900001</v>
      </c>
      <c r="X1036">
        <v>39.085953000000003</v>
      </c>
      <c r="Y1036">
        <v>4.7693969999999997</v>
      </c>
      <c r="Z1036">
        <v>98.953954999999993</v>
      </c>
      <c r="AA1036">
        <v>97.576312000000001</v>
      </c>
      <c r="AB1036">
        <v>0</v>
      </c>
    </row>
    <row r="1037" spans="1:28" x14ac:dyDescent="0.25">
      <c r="A1037" s="1" t="s">
        <v>1399</v>
      </c>
      <c r="B1037">
        <v>1325</v>
      </c>
      <c r="C1037" s="1" t="s">
        <v>4004</v>
      </c>
      <c r="D1037">
        <v>5.0999999999999996</v>
      </c>
      <c r="E1037">
        <v>0</v>
      </c>
      <c r="F1037">
        <v>0.2</v>
      </c>
      <c r="G1037">
        <v>1394</v>
      </c>
      <c r="H1037" s="1" t="s">
        <v>4076</v>
      </c>
      <c r="I1037">
        <v>1.4</v>
      </c>
      <c r="J1037">
        <v>9.17</v>
      </c>
      <c r="K1037">
        <v>69</v>
      </c>
      <c r="L1037">
        <v>609.39</v>
      </c>
      <c r="M1037">
        <v>0</v>
      </c>
      <c r="N1037">
        <v>0</v>
      </c>
      <c r="O1037">
        <v>0</v>
      </c>
      <c r="P1037">
        <v>10.23</v>
      </c>
      <c r="Q1037">
        <v>0</v>
      </c>
      <c r="R1037" s="1" t="s">
        <v>5554</v>
      </c>
      <c r="S1037" s="1" t="s">
        <v>8156</v>
      </c>
      <c r="T1037">
        <v>0.7</v>
      </c>
      <c r="U1037" s="1"/>
      <c r="V1037">
        <v>3337.114603</v>
      </c>
      <c r="W1037">
        <v>188484.33517999999</v>
      </c>
      <c r="X1037">
        <v>19.646864999999998</v>
      </c>
      <c r="Y1037">
        <v>3.5540609999999999</v>
      </c>
      <c r="Z1037">
        <v>79.236621</v>
      </c>
      <c r="AA1037">
        <v>81.02131</v>
      </c>
      <c r="AB1037">
        <v>0</v>
      </c>
    </row>
    <row r="1038" spans="1:28" x14ac:dyDescent="0.25">
      <c r="A1038" s="1" t="s">
        <v>1400</v>
      </c>
      <c r="B1038">
        <v>1318</v>
      </c>
      <c r="C1038" s="1" t="s">
        <v>4002</v>
      </c>
      <c r="D1038">
        <v>5.0999999999999996</v>
      </c>
      <c r="E1038">
        <v>0</v>
      </c>
      <c r="F1038">
        <v>0.75</v>
      </c>
      <c r="G1038">
        <v>1396</v>
      </c>
      <c r="H1038" s="1" t="s">
        <v>4072</v>
      </c>
      <c r="I1038">
        <v>31.58</v>
      </c>
      <c r="J1038">
        <v>10.43</v>
      </c>
      <c r="K1038">
        <v>78</v>
      </c>
      <c r="L1038">
        <v>367.23</v>
      </c>
      <c r="M1038">
        <v>15</v>
      </c>
      <c r="N1038">
        <v>3</v>
      </c>
      <c r="O1038">
        <v>0</v>
      </c>
      <c r="P1038">
        <v>43.92</v>
      </c>
      <c r="Q1038">
        <v>0</v>
      </c>
      <c r="R1038" s="1" t="s">
        <v>5555</v>
      </c>
      <c r="S1038" s="1" t="s">
        <v>8156</v>
      </c>
      <c r="T1038">
        <v>0.78</v>
      </c>
      <c r="U1038" s="1"/>
      <c r="V1038">
        <v>4852.814351</v>
      </c>
      <c r="W1038">
        <v>176341.427807</v>
      </c>
      <c r="X1038">
        <v>26.248691999999998</v>
      </c>
      <c r="Y1038">
        <v>3.5647009999999999</v>
      </c>
      <c r="Z1038">
        <v>76.105042999999995</v>
      </c>
      <c r="AA1038">
        <v>75.802667</v>
      </c>
      <c r="AB1038">
        <v>0</v>
      </c>
    </row>
    <row r="1039" spans="1:28" x14ac:dyDescent="0.25">
      <c r="A1039" s="1" t="s">
        <v>1401</v>
      </c>
      <c r="B1039">
        <v>1168</v>
      </c>
      <c r="C1039" s="1" t="s">
        <v>4017</v>
      </c>
      <c r="D1039">
        <v>5.0999999999999996</v>
      </c>
      <c r="E1039">
        <v>0</v>
      </c>
      <c r="F1039">
        <v>0.33</v>
      </c>
      <c r="G1039">
        <v>1397</v>
      </c>
      <c r="H1039" s="1" t="s">
        <v>4091</v>
      </c>
      <c r="I1039">
        <v>93.18</v>
      </c>
      <c r="J1039">
        <v>4.55</v>
      </c>
      <c r="K1039">
        <v>229</v>
      </c>
      <c r="L1039">
        <v>1018.45</v>
      </c>
      <c r="M1039">
        <v>84</v>
      </c>
      <c r="N1039">
        <v>4</v>
      </c>
      <c r="O1039">
        <v>0</v>
      </c>
      <c r="P1039">
        <v>125.85</v>
      </c>
      <c r="Q1039">
        <v>0</v>
      </c>
      <c r="R1039" s="1" t="s">
        <v>5556</v>
      </c>
      <c r="S1039" s="1" t="s">
        <v>8156</v>
      </c>
      <c r="T1039">
        <v>0.7</v>
      </c>
      <c r="U1039" s="1"/>
      <c r="V1039">
        <v>18492.346071</v>
      </c>
      <c r="W1039">
        <v>518876.61811400001</v>
      </c>
      <c r="X1039">
        <v>96.353521000000001</v>
      </c>
      <c r="Y1039">
        <v>10.728206999999999</v>
      </c>
      <c r="Z1039">
        <v>224.418891</v>
      </c>
      <c r="AA1039">
        <v>223.04924600000001</v>
      </c>
      <c r="AB1039">
        <v>0</v>
      </c>
    </row>
    <row r="1040" spans="1:28" x14ac:dyDescent="0.25">
      <c r="A1040" s="1" t="s">
        <v>1402</v>
      </c>
      <c r="B1040">
        <v>1208</v>
      </c>
      <c r="C1040" s="1" t="s">
        <v>4018</v>
      </c>
      <c r="D1040">
        <v>5.0999999999999996</v>
      </c>
      <c r="E1040">
        <v>0</v>
      </c>
      <c r="F1040">
        <v>0.5</v>
      </c>
      <c r="G1040">
        <v>1397</v>
      </c>
      <c r="H1040" s="1" t="s">
        <v>4089</v>
      </c>
      <c r="I1040">
        <v>182.21</v>
      </c>
      <c r="J1040">
        <v>7.92</v>
      </c>
      <c r="K1040">
        <v>189</v>
      </c>
      <c r="L1040">
        <v>1351.38</v>
      </c>
      <c r="M1040">
        <v>71</v>
      </c>
      <c r="N1040">
        <v>2</v>
      </c>
      <c r="O1040">
        <v>0</v>
      </c>
      <c r="P1040">
        <v>101.6</v>
      </c>
      <c r="Q1040">
        <v>0</v>
      </c>
      <c r="R1040" s="1" t="s">
        <v>5557</v>
      </c>
      <c r="S1040" s="1" t="s">
        <v>8156</v>
      </c>
      <c r="T1040">
        <v>1.1000000000000001</v>
      </c>
      <c r="U1040" s="1"/>
      <c r="V1040">
        <v>16304.680978</v>
      </c>
      <c r="W1040">
        <v>580417.59961899999</v>
      </c>
      <c r="X1040">
        <v>88.033400999999998</v>
      </c>
      <c r="Y1040">
        <v>12.389312</v>
      </c>
      <c r="Z1040">
        <v>251.08551900000001</v>
      </c>
      <c r="AA1040">
        <v>249.49974399999999</v>
      </c>
      <c r="AB1040">
        <v>0</v>
      </c>
    </row>
    <row r="1041" spans="1:28" x14ac:dyDescent="0.25">
      <c r="A1041" s="1" t="s">
        <v>1403</v>
      </c>
      <c r="B1041">
        <v>933</v>
      </c>
      <c r="C1041" s="1" t="s">
        <v>4004</v>
      </c>
      <c r="D1041">
        <v>5.0999999999999996</v>
      </c>
      <c r="E1041">
        <v>0</v>
      </c>
      <c r="F1041">
        <v>0.56999999999999995</v>
      </c>
      <c r="G1041">
        <v>1398</v>
      </c>
      <c r="H1041" s="1" t="s">
        <v>4122</v>
      </c>
      <c r="I1041">
        <v>159.35</v>
      </c>
      <c r="J1041">
        <v>10.14</v>
      </c>
      <c r="K1041">
        <v>465</v>
      </c>
      <c r="L1041">
        <v>2021.57</v>
      </c>
      <c r="M1041">
        <v>151</v>
      </c>
      <c r="N1041">
        <v>13</v>
      </c>
      <c r="O1041">
        <v>0</v>
      </c>
      <c r="P1041">
        <v>312.95999999999998</v>
      </c>
      <c r="Q1041">
        <v>0</v>
      </c>
      <c r="R1041" s="1" t="s">
        <v>5558</v>
      </c>
      <c r="S1041" s="1" t="s">
        <v>8156</v>
      </c>
      <c r="T1041">
        <v>0.97</v>
      </c>
      <c r="U1041" s="1"/>
      <c r="V1041">
        <v>36992.374411999997</v>
      </c>
      <c r="W1041">
        <v>1141725.482178</v>
      </c>
      <c r="X1041">
        <v>195.40732700000001</v>
      </c>
      <c r="Y1041">
        <v>24.185136</v>
      </c>
      <c r="Z1041">
        <v>497.14261900000002</v>
      </c>
      <c r="AA1041">
        <v>490.78898500000003</v>
      </c>
      <c r="AB1041">
        <v>0</v>
      </c>
    </row>
    <row r="1042" spans="1:28" x14ac:dyDescent="0.25">
      <c r="A1042" s="1" t="s">
        <v>1407</v>
      </c>
      <c r="B1042">
        <v>1333</v>
      </c>
      <c r="C1042" s="1" t="s">
        <v>4004</v>
      </c>
      <c r="D1042">
        <v>5.0999999999999996</v>
      </c>
      <c r="E1042">
        <v>0</v>
      </c>
      <c r="F1042">
        <v>0.06</v>
      </c>
      <c r="G1042">
        <v>1403</v>
      </c>
      <c r="H1042" s="1" t="s">
        <v>4073</v>
      </c>
      <c r="I1042">
        <v>40.79</v>
      </c>
      <c r="J1042">
        <v>7.31</v>
      </c>
      <c r="K1042">
        <v>70</v>
      </c>
      <c r="L1042">
        <v>475.89</v>
      </c>
      <c r="M1042">
        <v>1</v>
      </c>
      <c r="N1042">
        <v>1</v>
      </c>
      <c r="O1042">
        <v>0</v>
      </c>
      <c r="P1042">
        <v>17.850000000000001</v>
      </c>
      <c r="Q1042">
        <v>0</v>
      </c>
      <c r="R1042" s="1" t="s">
        <v>5562</v>
      </c>
      <c r="S1042" s="1" t="s">
        <v>8156</v>
      </c>
      <c r="T1042">
        <v>0.67</v>
      </c>
      <c r="U1042" s="1"/>
      <c r="V1042">
        <v>3669.2979409999998</v>
      </c>
      <c r="W1042">
        <v>168151.58620699999</v>
      </c>
      <c r="X1042">
        <v>20.660785000000001</v>
      </c>
      <c r="Y1042">
        <v>3.2242169999999999</v>
      </c>
      <c r="Z1042">
        <v>71.541122999999999</v>
      </c>
      <c r="AA1042">
        <v>72.281593999999998</v>
      </c>
      <c r="AB1042">
        <v>0</v>
      </c>
    </row>
    <row r="1043" spans="1:28" x14ac:dyDescent="0.25">
      <c r="A1043" s="1" t="s">
        <v>1411</v>
      </c>
      <c r="B1043">
        <v>849</v>
      </c>
      <c r="C1043" s="1" t="s">
        <v>4004</v>
      </c>
      <c r="D1043">
        <v>5.0999999999999996</v>
      </c>
      <c r="E1043">
        <v>0</v>
      </c>
      <c r="F1043">
        <v>1.64</v>
      </c>
      <c r="G1043">
        <v>1411</v>
      </c>
      <c r="H1043" s="1" t="s">
        <v>4167</v>
      </c>
      <c r="I1043">
        <v>122.01</v>
      </c>
      <c r="J1043">
        <v>4.33</v>
      </c>
      <c r="K1043">
        <v>562</v>
      </c>
      <c r="L1043">
        <v>1425.91</v>
      </c>
      <c r="M1043">
        <v>88</v>
      </c>
      <c r="N1043">
        <v>5</v>
      </c>
      <c r="O1043">
        <v>0</v>
      </c>
      <c r="P1043">
        <v>235.44</v>
      </c>
      <c r="Q1043">
        <v>0</v>
      </c>
      <c r="R1043" s="1" t="s">
        <v>5566</v>
      </c>
      <c r="S1043" s="1" t="s">
        <v>8156</v>
      </c>
      <c r="T1043">
        <v>0.32</v>
      </c>
      <c r="U1043" s="1"/>
      <c r="V1043">
        <v>39171.943504000003</v>
      </c>
      <c r="W1043">
        <v>903025.94695799996</v>
      </c>
      <c r="X1043">
        <v>199.28020699999999</v>
      </c>
      <c r="Y1043">
        <v>18.785629</v>
      </c>
      <c r="Z1043">
        <v>393.98332599999998</v>
      </c>
      <c r="AA1043">
        <v>388.18886199999997</v>
      </c>
      <c r="AB1043">
        <v>0</v>
      </c>
    </row>
    <row r="1044" spans="1:28" x14ac:dyDescent="0.25">
      <c r="A1044" s="1" t="s">
        <v>1412</v>
      </c>
      <c r="B1044">
        <v>920</v>
      </c>
      <c r="C1044" s="1" t="s">
        <v>4030</v>
      </c>
      <c r="D1044">
        <v>5.0999999999999996</v>
      </c>
      <c r="E1044">
        <v>0</v>
      </c>
      <c r="F1044">
        <v>0</v>
      </c>
      <c r="G1044">
        <v>1411</v>
      </c>
      <c r="H1044" s="1" t="s">
        <v>4152</v>
      </c>
      <c r="I1044">
        <v>144.80000000000001</v>
      </c>
      <c r="J1044">
        <v>7.79</v>
      </c>
      <c r="K1044">
        <v>491</v>
      </c>
      <c r="L1044">
        <v>3263.57</v>
      </c>
      <c r="M1044">
        <v>68</v>
      </c>
      <c r="N1044">
        <v>4</v>
      </c>
      <c r="O1044">
        <v>0</v>
      </c>
      <c r="P1044">
        <v>147.08000000000001</v>
      </c>
      <c r="Q1044">
        <v>0</v>
      </c>
      <c r="R1044" s="1" t="s">
        <v>5567</v>
      </c>
      <c r="S1044" s="1" t="s">
        <v>8156</v>
      </c>
      <c r="T1044">
        <v>0.68</v>
      </c>
      <c r="U1044" s="1"/>
      <c r="V1044">
        <v>24930.057746999999</v>
      </c>
      <c r="W1044">
        <v>999828.728764</v>
      </c>
      <c r="X1044">
        <v>136.81367800000001</v>
      </c>
      <c r="Y1044">
        <v>18.413422000000001</v>
      </c>
      <c r="Z1044">
        <v>418.25498399999998</v>
      </c>
      <c r="AA1044">
        <v>429.79015099999998</v>
      </c>
      <c r="AB1044">
        <v>0</v>
      </c>
    </row>
    <row r="1045" spans="1:28" x14ac:dyDescent="0.25">
      <c r="A1045" s="1" t="s">
        <v>1413</v>
      </c>
      <c r="B1045">
        <v>988</v>
      </c>
      <c r="C1045" s="1" t="s">
        <v>4040</v>
      </c>
      <c r="D1045">
        <v>5.0999999999999996</v>
      </c>
      <c r="E1045">
        <v>0</v>
      </c>
      <c r="F1045">
        <v>2.29</v>
      </c>
      <c r="G1045">
        <v>1411</v>
      </c>
      <c r="H1045" s="1" t="s">
        <v>4096</v>
      </c>
      <c r="I1045">
        <v>121.36</v>
      </c>
      <c r="J1045">
        <v>13.22</v>
      </c>
      <c r="K1045">
        <v>423</v>
      </c>
      <c r="L1045">
        <v>1561.25</v>
      </c>
      <c r="M1045">
        <v>229</v>
      </c>
      <c r="N1045">
        <v>11</v>
      </c>
      <c r="O1045">
        <v>0</v>
      </c>
      <c r="P1045">
        <v>312.56</v>
      </c>
      <c r="Q1045">
        <v>0</v>
      </c>
      <c r="R1045" s="1" t="s">
        <v>5568</v>
      </c>
      <c r="S1045" s="1" t="s">
        <v>8156</v>
      </c>
      <c r="T1045">
        <v>1.04</v>
      </c>
      <c r="U1045" s="1"/>
      <c r="V1045">
        <v>42808.712123999998</v>
      </c>
      <c r="W1045">
        <v>1074835.6895880001</v>
      </c>
      <c r="X1045">
        <v>220.30023499999999</v>
      </c>
      <c r="Y1045">
        <v>23.821359999999999</v>
      </c>
      <c r="Z1045">
        <v>472.87751300000002</v>
      </c>
      <c r="AA1045">
        <v>462.04076099999997</v>
      </c>
      <c r="AB1045">
        <v>0</v>
      </c>
    </row>
    <row r="1046" spans="1:28" x14ac:dyDescent="0.25">
      <c r="A1046" s="1" t="s">
        <v>1414</v>
      </c>
      <c r="B1046">
        <v>1380</v>
      </c>
      <c r="C1046" s="1" t="s">
        <v>4002</v>
      </c>
      <c r="D1046">
        <v>5.0999999999999996</v>
      </c>
      <c r="E1046">
        <v>0</v>
      </c>
      <c r="F1046">
        <v>0.03</v>
      </c>
      <c r="G1046">
        <v>1411</v>
      </c>
      <c r="H1046" s="1" t="s">
        <v>4105</v>
      </c>
      <c r="I1046">
        <v>31.58</v>
      </c>
      <c r="J1046">
        <v>13.87</v>
      </c>
      <c r="K1046">
        <v>31</v>
      </c>
      <c r="L1046">
        <v>367.23</v>
      </c>
      <c r="M1046">
        <v>0</v>
      </c>
      <c r="N1046">
        <v>0</v>
      </c>
      <c r="O1046">
        <v>0</v>
      </c>
      <c r="P1046">
        <v>4.26</v>
      </c>
      <c r="Q1046">
        <v>0</v>
      </c>
      <c r="R1046" s="1" t="s">
        <v>5569</v>
      </c>
      <c r="S1046" s="1" t="s">
        <v>8156</v>
      </c>
      <c r="T1046">
        <v>1.02</v>
      </c>
      <c r="U1046" s="1"/>
      <c r="V1046">
        <v>1847.632413</v>
      </c>
      <c r="W1046">
        <v>120658.43322200001</v>
      </c>
      <c r="X1046">
        <v>11.304619000000001</v>
      </c>
      <c r="Y1046">
        <v>2.4148860000000001</v>
      </c>
      <c r="Z1046">
        <v>51.221384999999998</v>
      </c>
      <c r="AA1046">
        <v>51.865454</v>
      </c>
      <c r="AB1046">
        <v>0</v>
      </c>
    </row>
    <row r="1047" spans="1:28" x14ac:dyDescent="0.25">
      <c r="A1047" s="1" t="s">
        <v>1416</v>
      </c>
      <c r="B1047">
        <v>1035</v>
      </c>
      <c r="C1047" s="1" t="s">
        <v>4018</v>
      </c>
      <c r="D1047">
        <v>5.0999999999999996</v>
      </c>
      <c r="E1047">
        <v>0</v>
      </c>
      <c r="F1047">
        <v>0</v>
      </c>
      <c r="G1047">
        <v>1415</v>
      </c>
      <c r="H1047" s="1" t="s">
        <v>4092</v>
      </c>
      <c r="I1047">
        <v>182.21</v>
      </c>
      <c r="J1047">
        <v>4.8099999999999996</v>
      </c>
      <c r="K1047">
        <v>380</v>
      </c>
      <c r="L1047">
        <v>1351.38</v>
      </c>
      <c r="M1047">
        <v>22</v>
      </c>
      <c r="N1047">
        <v>3</v>
      </c>
      <c r="O1047">
        <v>0</v>
      </c>
      <c r="P1047">
        <v>112.86</v>
      </c>
      <c r="Q1047">
        <v>0</v>
      </c>
      <c r="R1047" s="1" t="s">
        <v>5571</v>
      </c>
      <c r="S1047" s="1" t="s">
        <v>8156</v>
      </c>
      <c r="T1047">
        <v>0.35</v>
      </c>
      <c r="U1047" s="1"/>
      <c r="V1047">
        <v>20757.202542999999</v>
      </c>
      <c r="W1047">
        <v>595813.17014499998</v>
      </c>
      <c r="X1047">
        <v>108.26530700000001</v>
      </c>
      <c r="Y1047">
        <v>11.394119999999999</v>
      </c>
      <c r="Z1047">
        <v>254.28348199999999</v>
      </c>
      <c r="AA1047">
        <v>256.12266199999999</v>
      </c>
      <c r="AB1047">
        <v>0</v>
      </c>
    </row>
    <row r="1048" spans="1:28" x14ac:dyDescent="0.25">
      <c r="A1048" s="1" t="s">
        <v>1417</v>
      </c>
      <c r="B1048">
        <v>1353</v>
      </c>
      <c r="C1048" s="1" t="s">
        <v>4004</v>
      </c>
      <c r="D1048">
        <v>5.0999999999999996</v>
      </c>
      <c r="E1048">
        <v>0</v>
      </c>
      <c r="F1048">
        <v>3</v>
      </c>
      <c r="G1048">
        <v>1416</v>
      </c>
      <c r="H1048" s="1" t="s">
        <v>4074</v>
      </c>
      <c r="I1048">
        <v>0.2</v>
      </c>
      <c r="J1048">
        <v>7.17</v>
      </c>
      <c r="K1048">
        <v>63</v>
      </c>
      <c r="L1048">
        <v>420.4</v>
      </c>
      <c r="M1048">
        <v>0</v>
      </c>
      <c r="N1048">
        <v>0</v>
      </c>
      <c r="O1048">
        <v>0</v>
      </c>
      <c r="P1048">
        <v>10.58</v>
      </c>
      <c r="Q1048">
        <v>0</v>
      </c>
      <c r="R1048" s="1" t="s">
        <v>5572</v>
      </c>
      <c r="S1048" s="1" t="s">
        <v>8156</v>
      </c>
      <c r="T1048">
        <v>0.59</v>
      </c>
      <c r="U1048" s="1"/>
      <c r="V1048">
        <v>2951.7064780000001</v>
      </c>
      <c r="W1048">
        <v>129518.597027</v>
      </c>
      <c r="X1048">
        <v>16.418126000000001</v>
      </c>
      <c r="Y1048">
        <v>2.161044</v>
      </c>
      <c r="Z1048">
        <v>53.083587999999999</v>
      </c>
      <c r="AA1048">
        <v>55.675421</v>
      </c>
      <c r="AB1048">
        <v>0</v>
      </c>
    </row>
    <row r="1049" spans="1:28" x14ac:dyDescent="0.25">
      <c r="A1049" s="1" t="s">
        <v>1418</v>
      </c>
      <c r="B1049">
        <v>1131</v>
      </c>
      <c r="C1049" s="1" t="s">
        <v>4024</v>
      </c>
      <c r="D1049">
        <v>5.0999999999999996</v>
      </c>
      <c r="E1049">
        <v>0</v>
      </c>
      <c r="F1049">
        <v>0.84</v>
      </c>
      <c r="G1049">
        <v>1417</v>
      </c>
      <c r="H1049" s="1" t="s">
        <v>4112</v>
      </c>
      <c r="I1049">
        <v>110.84</v>
      </c>
      <c r="J1049">
        <v>8.6300000000000008</v>
      </c>
      <c r="K1049">
        <v>286</v>
      </c>
      <c r="L1049">
        <v>1744.16</v>
      </c>
      <c r="M1049">
        <v>88</v>
      </c>
      <c r="N1049">
        <v>2</v>
      </c>
      <c r="O1049">
        <v>0</v>
      </c>
      <c r="P1049">
        <v>125.76</v>
      </c>
      <c r="Q1049">
        <v>0</v>
      </c>
      <c r="R1049" s="1" t="s">
        <v>5573</v>
      </c>
      <c r="S1049" s="1" t="s">
        <v>8156</v>
      </c>
      <c r="T1049">
        <v>0.75</v>
      </c>
      <c r="U1049" s="1"/>
      <c r="V1049">
        <v>21215.719031000001</v>
      </c>
      <c r="W1049">
        <v>704008.43787799997</v>
      </c>
      <c r="X1049">
        <v>113.14255900000001</v>
      </c>
      <c r="Y1049">
        <v>14.251341999999999</v>
      </c>
      <c r="Z1049">
        <v>301.45973700000002</v>
      </c>
      <c r="AA1049">
        <v>302.62903</v>
      </c>
      <c r="AB1049">
        <v>0</v>
      </c>
    </row>
    <row r="1050" spans="1:28" x14ac:dyDescent="0.25">
      <c r="A1050" s="1" t="s">
        <v>1419</v>
      </c>
      <c r="B1050">
        <v>1367</v>
      </c>
      <c r="C1050" s="1" t="s">
        <v>4004</v>
      </c>
      <c r="D1050">
        <v>5.0999999999999996</v>
      </c>
      <c r="E1050">
        <v>0</v>
      </c>
      <c r="F1050">
        <v>0.8</v>
      </c>
      <c r="G1050">
        <v>1418</v>
      </c>
      <c r="H1050" s="1" t="s">
        <v>4079</v>
      </c>
      <c r="I1050">
        <v>1.4</v>
      </c>
      <c r="J1050">
        <v>14.68</v>
      </c>
      <c r="K1050">
        <v>51</v>
      </c>
      <c r="L1050">
        <v>609.39</v>
      </c>
      <c r="M1050">
        <v>0</v>
      </c>
      <c r="N1050">
        <v>0</v>
      </c>
      <c r="O1050">
        <v>0</v>
      </c>
      <c r="P1050">
        <v>14.86</v>
      </c>
      <c r="Q1050">
        <v>0</v>
      </c>
      <c r="R1050" s="1" t="s">
        <v>5574</v>
      </c>
      <c r="S1050" s="1" t="s">
        <v>8156</v>
      </c>
      <c r="T1050">
        <v>1.21</v>
      </c>
      <c r="U1050" s="1"/>
      <c r="V1050">
        <v>3465.3392909999998</v>
      </c>
      <c r="W1050">
        <v>206645.46783800001</v>
      </c>
      <c r="X1050">
        <v>20.691388</v>
      </c>
      <c r="Y1050">
        <v>4.248157</v>
      </c>
      <c r="Z1050">
        <v>88.168893999999995</v>
      </c>
      <c r="AA1050">
        <v>88.827388999999997</v>
      </c>
      <c r="AB1050">
        <v>0</v>
      </c>
    </row>
    <row r="1051" spans="1:28" x14ac:dyDescent="0.25">
      <c r="A1051" s="1" t="s">
        <v>1421</v>
      </c>
      <c r="B1051">
        <v>1190</v>
      </c>
      <c r="C1051" s="1" t="s">
        <v>4024</v>
      </c>
      <c r="D1051">
        <v>5.0999999999999996</v>
      </c>
      <c r="E1051">
        <v>0</v>
      </c>
      <c r="F1051">
        <v>0.36</v>
      </c>
      <c r="G1051">
        <v>1419</v>
      </c>
      <c r="H1051" s="1" t="s">
        <v>4112</v>
      </c>
      <c r="I1051">
        <v>110.84</v>
      </c>
      <c r="J1051">
        <v>11.58</v>
      </c>
      <c r="K1051">
        <v>229</v>
      </c>
      <c r="L1051">
        <v>1744.16</v>
      </c>
      <c r="M1051">
        <v>46</v>
      </c>
      <c r="N1051">
        <v>3</v>
      </c>
      <c r="O1051">
        <v>0</v>
      </c>
      <c r="P1051">
        <v>96.02</v>
      </c>
      <c r="Q1051">
        <v>0</v>
      </c>
      <c r="R1051" s="1" t="s">
        <v>5576</v>
      </c>
      <c r="S1051" s="1" t="s">
        <v>8156</v>
      </c>
      <c r="T1051">
        <v>0.91</v>
      </c>
      <c r="U1051" s="1"/>
      <c r="V1051">
        <v>17177.671897</v>
      </c>
      <c r="W1051">
        <v>717717.93920100003</v>
      </c>
      <c r="X1051">
        <v>95.237380999999999</v>
      </c>
      <c r="Y1051">
        <v>14.573993</v>
      </c>
      <c r="Z1051">
        <v>307.20482600000003</v>
      </c>
      <c r="AA1051">
        <v>308.518441</v>
      </c>
      <c r="AB1051">
        <v>0</v>
      </c>
    </row>
    <row r="1052" spans="1:28" x14ac:dyDescent="0.25">
      <c r="A1052" s="1" t="s">
        <v>1422</v>
      </c>
      <c r="B1052">
        <v>1104</v>
      </c>
      <c r="C1052" s="1" t="s">
        <v>4050</v>
      </c>
      <c r="D1052">
        <v>5.0999999999999996</v>
      </c>
      <c r="E1052">
        <v>0</v>
      </c>
      <c r="F1052">
        <v>0</v>
      </c>
      <c r="G1052">
        <v>1420</v>
      </c>
      <c r="H1052" s="1" t="s">
        <v>4095</v>
      </c>
      <c r="I1052">
        <v>63.59</v>
      </c>
      <c r="J1052">
        <v>13.03</v>
      </c>
      <c r="K1052">
        <v>316</v>
      </c>
      <c r="L1052">
        <v>1628.87</v>
      </c>
      <c r="M1052">
        <v>133</v>
      </c>
      <c r="N1052">
        <v>5</v>
      </c>
      <c r="O1052">
        <v>0</v>
      </c>
      <c r="P1052">
        <v>203.51</v>
      </c>
      <c r="Q1052">
        <v>0</v>
      </c>
      <c r="R1052" s="1" t="s">
        <v>5577</v>
      </c>
      <c r="S1052" s="1" t="s">
        <v>8156</v>
      </c>
      <c r="T1052">
        <v>1.07</v>
      </c>
      <c r="U1052" s="1"/>
      <c r="V1052">
        <v>29636.980814999999</v>
      </c>
      <c r="W1052">
        <v>914454.97141300002</v>
      </c>
      <c r="X1052">
        <v>156.67823300000001</v>
      </c>
      <c r="Y1052">
        <v>20.045235999999999</v>
      </c>
      <c r="Z1052">
        <v>401.244619</v>
      </c>
      <c r="AA1052">
        <v>393.09222399999999</v>
      </c>
      <c r="AB1052">
        <v>0</v>
      </c>
    </row>
    <row r="1053" spans="1:28" x14ac:dyDescent="0.25">
      <c r="A1053" s="1" t="s">
        <v>1423</v>
      </c>
      <c r="B1053">
        <v>1027</v>
      </c>
      <c r="C1053" s="1" t="s">
        <v>4012</v>
      </c>
      <c r="D1053">
        <v>5.0999999999999996</v>
      </c>
      <c r="E1053">
        <v>0</v>
      </c>
      <c r="F1053">
        <v>4.78</v>
      </c>
      <c r="G1053">
        <v>1423</v>
      </c>
      <c r="H1053" s="1" t="s">
        <v>4096</v>
      </c>
      <c r="I1053">
        <v>121.36</v>
      </c>
      <c r="J1053">
        <v>8.2799999999999994</v>
      </c>
      <c r="K1053">
        <v>396</v>
      </c>
      <c r="L1053">
        <v>1363.57</v>
      </c>
      <c r="M1053">
        <v>151</v>
      </c>
      <c r="N1053">
        <v>9</v>
      </c>
      <c r="O1053">
        <v>0</v>
      </c>
      <c r="P1053">
        <v>236.98</v>
      </c>
      <c r="Q1053">
        <v>0</v>
      </c>
      <c r="R1053" s="1" t="s">
        <v>5578</v>
      </c>
      <c r="S1053" s="1" t="s">
        <v>8156</v>
      </c>
      <c r="T1053">
        <v>0.63</v>
      </c>
      <c r="U1053" s="1"/>
      <c r="V1053">
        <v>31924.862834</v>
      </c>
      <c r="W1053">
        <v>807279.70677399996</v>
      </c>
      <c r="X1053">
        <v>164.21092300000001</v>
      </c>
      <c r="Y1053">
        <v>16.923324000000001</v>
      </c>
      <c r="Z1053">
        <v>351.20715799999999</v>
      </c>
      <c r="AA1053">
        <v>347.02723200000003</v>
      </c>
      <c r="AB1053">
        <v>0</v>
      </c>
    </row>
    <row r="1054" spans="1:28" x14ac:dyDescent="0.25">
      <c r="A1054" s="1" t="s">
        <v>1424</v>
      </c>
      <c r="B1054">
        <v>1131</v>
      </c>
      <c r="C1054" s="1" t="s">
        <v>4005</v>
      </c>
      <c r="D1054">
        <v>5.0999999999999996</v>
      </c>
      <c r="E1054">
        <v>0</v>
      </c>
      <c r="F1054">
        <v>0.84</v>
      </c>
      <c r="G1054">
        <v>1423</v>
      </c>
      <c r="H1054" s="1" t="s">
        <v>4075</v>
      </c>
      <c r="I1054">
        <v>89.74</v>
      </c>
      <c r="J1054">
        <v>14.88</v>
      </c>
      <c r="K1054">
        <v>292</v>
      </c>
      <c r="L1054">
        <v>698.35</v>
      </c>
      <c r="M1054">
        <v>176</v>
      </c>
      <c r="N1054">
        <v>6</v>
      </c>
      <c r="O1054">
        <v>0</v>
      </c>
      <c r="P1054">
        <v>248.1</v>
      </c>
      <c r="Q1054">
        <v>0</v>
      </c>
      <c r="R1054" s="1" t="s">
        <v>5579</v>
      </c>
      <c r="S1054" s="1" t="s">
        <v>8156</v>
      </c>
      <c r="T1054">
        <v>1.18</v>
      </c>
      <c r="U1054" s="1"/>
      <c r="V1054">
        <v>33137.032724999997</v>
      </c>
      <c r="W1054">
        <v>751292.95519300003</v>
      </c>
      <c r="X1054">
        <v>168.652647</v>
      </c>
      <c r="Y1054">
        <v>17.354880999999999</v>
      </c>
      <c r="Z1054">
        <v>335.640601</v>
      </c>
      <c r="AA1054">
        <v>322.96071899999998</v>
      </c>
      <c r="AB1054">
        <v>0</v>
      </c>
    </row>
    <row r="1055" spans="1:28" x14ac:dyDescent="0.25">
      <c r="A1055" s="1" t="s">
        <v>1425</v>
      </c>
      <c r="B1055">
        <v>1360</v>
      </c>
      <c r="C1055" s="1" t="s">
        <v>4004</v>
      </c>
      <c r="D1055">
        <v>5.0999999999999996</v>
      </c>
      <c r="E1055">
        <v>0</v>
      </c>
      <c r="F1055">
        <v>0.93</v>
      </c>
      <c r="G1055">
        <v>1423</v>
      </c>
      <c r="H1055" s="1" t="s">
        <v>4073</v>
      </c>
      <c r="I1055">
        <v>40.79</v>
      </c>
      <c r="J1055">
        <v>9.9700000000000006</v>
      </c>
      <c r="K1055">
        <v>63</v>
      </c>
      <c r="L1055">
        <v>475.89</v>
      </c>
      <c r="M1055">
        <v>0</v>
      </c>
      <c r="N1055">
        <v>0</v>
      </c>
      <c r="O1055">
        <v>0</v>
      </c>
      <c r="P1055">
        <v>15.43</v>
      </c>
      <c r="Q1055">
        <v>0</v>
      </c>
      <c r="R1055" s="1" t="s">
        <v>5580</v>
      </c>
      <c r="S1055" s="1" t="s">
        <v>8156</v>
      </c>
      <c r="T1055">
        <v>0.73</v>
      </c>
      <c r="U1055" s="1"/>
      <c r="V1055">
        <v>3330.4043959999999</v>
      </c>
      <c r="W1055">
        <v>163913.914277</v>
      </c>
      <c r="X1055">
        <v>19.00104</v>
      </c>
      <c r="Y1055">
        <v>3.0063339999999998</v>
      </c>
      <c r="Z1055">
        <v>68.733485000000002</v>
      </c>
      <c r="AA1055">
        <v>70.459999999999994</v>
      </c>
      <c r="AB1055">
        <v>0</v>
      </c>
    </row>
    <row r="1056" spans="1:28" x14ac:dyDescent="0.25">
      <c r="A1056" s="1" t="s">
        <v>1427</v>
      </c>
      <c r="B1056">
        <v>833</v>
      </c>
      <c r="C1056" s="1" t="s">
        <v>4013</v>
      </c>
      <c r="D1056">
        <v>5.0999999999999996</v>
      </c>
      <c r="E1056">
        <v>0</v>
      </c>
      <c r="F1056">
        <v>0.25</v>
      </c>
      <c r="G1056">
        <v>1426</v>
      </c>
      <c r="H1056" s="1" t="s">
        <v>4086</v>
      </c>
      <c r="I1056">
        <v>0.2</v>
      </c>
      <c r="J1056">
        <v>0.94</v>
      </c>
      <c r="K1056">
        <v>593</v>
      </c>
      <c r="L1056">
        <v>1241.6600000000001</v>
      </c>
      <c r="M1056">
        <v>118</v>
      </c>
      <c r="N1056">
        <v>4</v>
      </c>
      <c r="O1056">
        <v>0</v>
      </c>
      <c r="P1056">
        <v>244.08</v>
      </c>
      <c r="Q1056">
        <v>0</v>
      </c>
      <c r="R1056" s="1" t="s">
        <v>5582</v>
      </c>
      <c r="S1056" s="1" t="s">
        <v>8156</v>
      </c>
      <c r="T1056">
        <v>0.26</v>
      </c>
      <c r="U1056" s="1"/>
      <c r="V1056">
        <v>44809.381913999998</v>
      </c>
      <c r="W1056">
        <v>927931.98899999994</v>
      </c>
      <c r="X1056">
        <v>225.49230900000001</v>
      </c>
      <c r="Y1056">
        <v>19.795995000000001</v>
      </c>
      <c r="Z1056">
        <v>407.38554599999998</v>
      </c>
      <c r="AA1056">
        <v>398.89857699999999</v>
      </c>
      <c r="AB1056">
        <v>0</v>
      </c>
    </row>
    <row r="1057" spans="1:28" x14ac:dyDescent="0.25">
      <c r="A1057" s="1" t="s">
        <v>1428</v>
      </c>
      <c r="B1057">
        <v>1071</v>
      </c>
      <c r="C1057" s="1" t="s">
        <v>4013</v>
      </c>
      <c r="D1057">
        <v>5.0999999999999996</v>
      </c>
      <c r="E1057">
        <v>0</v>
      </c>
      <c r="F1057">
        <v>0.32</v>
      </c>
      <c r="G1057">
        <v>1428</v>
      </c>
      <c r="H1057" s="1" t="s">
        <v>4086</v>
      </c>
      <c r="I1057">
        <v>0.2</v>
      </c>
      <c r="J1057">
        <v>4.93</v>
      </c>
      <c r="K1057">
        <v>357</v>
      </c>
      <c r="L1057">
        <v>1241.6600000000001</v>
      </c>
      <c r="M1057">
        <v>153</v>
      </c>
      <c r="N1057">
        <v>4</v>
      </c>
      <c r="O1057">
        <v>0</v>
      </c>
      <c r="P1057">
        <v>278.26</v>
      </c>
      <c r="Q1057">
        <v>0</v>
      </c>
      <c r="R1057" s="1" t="s">
        <v>5583</v>
      </c>
      <c r="S1057" s="1" t="s">
        <v>8156</v>
      </c>
      <c r="T1057">
        <v>1.1399999999999999</v>
      </c>
      <c r="U1057" s="1"/>
      <c r="V1057">
        <v>35212.884457</v>
      </c>
      <c r="W1057">
        <v>888570.93384700001</v>
      </c>
      <c r="X1057">
        <v>181.264242</v>
      </c>
      <c r="Y1057">
        <v>19.638860000000001</v>
      </c>
      <c r="Z1057">
        <v>391.514994</v>
      </c>
      <c r="AA1057">
        <v>381.97075999999998</v>
      </c>
      <c r="AB1057">
        <v>0</v>
      </c>
    </row>
    <row r="1058" spans="1:28" x14ac:dyDescent="0.25">
      <c r="A1058" s="1" t="s">
        <v>1430</v>
      </c>
      <c r="B1058">
        <v>1124</v>
      </c>
      <c r="C1058" s="1" t="s">
        <v>4037</v>
      </c>
      <c r="D1058">
        <v>5.0999999999999996</v>
      </c>
      <c r="E1058">
        <v>0</v>
      </c>
      <c r="F1058">
        <v>0.75</v>
      </c>
      <c r="G1058">
        <v>1428</v>
      </c>
      <c r="H1058" s="1" t="s">
        <v>4096</v>
      </c>
      <c r="I1058">
        <v>121.36</v>
      </c>
      <c r="J1058">
        <v>15.63</v>
      </c>
      <c r="K1058">
        <v>304</v>
      </c>
      <c r="L1058">
        <v>1417.38</v>
      </c>
      <c r="M1058">
        <v>153</v>
      </c>
      <c r="N1058">
        <v>6</v>
      </c>
      <c r="O1058">
        <v>0</v>
      </c>
      <c r="P1058">
        <v>215.4</v>
      </c>
      <c r="Q1058">
        <v>0</v>
      </c>
      <c r="R1058" s="1" t="s">
        <v>5585</v>
      </c>
      <c r="S1058" s="1" t="s">
        <v>8156</v>
      </c>
      <c r="T1058">
        <v>1.1599999999999999</v>
      </c>
      <c r="U1058" s="1"/>
      <c r="V1058">
        <v>31399.284527</v>
      </c>
      <c r="W1058">
        <v>887234.98855100002</v>
      </c>
      <c r="X1058">
        <v>164.04002800000001</v>
      </c>
      <c r="Y1058">
        <v>19.684916000000001</v>
      </c>
      <c r="Z1058">
        <v>390.211478</v>
      </c>
      <c r="AA1058">
        <v>381.39327300000002</v>
      </c>
      <c r="AB1058">
        <v>0</v>
      </c>
    </row>
    <row r="1059" spans="1:28" x14ac:dyDescent="0.25">
      <c r="A1059" s="1" t="s">
        <v>1432</v>
      </c>
      <c r="B1059">
        <v>1355</v>
      </c>
      <c r="C1059" s="1" t="s">
        <v>4004</v>
      </c>
      <c r="D1059">
        <v>5.0999999999999996</v>
      </c>
      <c r="E1059">
        <v>0</v>
      </c>
      <c r="F1059">
        <v>2.6</v>
      </c>
      <c r="G1059">
        <v>1430</v>
      </c>
      <c r="H1059" s="1" t="s">
        <v>4076</v>
      </c>
      <c r="I1059">
        <v>1.4</v>
      </c>
      <c r="J1059">
        <v>8.0299999999999994</v>
      </c>
      <c r="K1059">
        <v>75</v>
      </c>
      <c r="L1059">
        <v>609.39</v>
      </c>
      <c r="M1059">
        <v>0</v>
      </c>
      <c r="N1059">
        <v>0</v>
      </c>
      <c r="O1059">
        <v>0</v>
      </c>
      <c r="P1059">
        <v>13.76</v>
      </c>
      <c r="Q1059">
        <v>0</v>
      </c>
      <c r="R1059" s="1" t="s">
        <v>5587</v>
      </c>
      <c r="S1059" s="1" t="s">
        <v>8156</v>
      </c>
      <c r="T1059">
        <v>0.67</v>
      </c>
      <c r="U1059" s="1"/>
      <c r="V1059">
        <v>3634.8075119999999</v>
      </c>
      <c r="W1059">
        <v>184188.53524699999</v>
      </c>
      <c r="X1059">
        <v>20.878876000000002</v>
      </c>
      <c r="Y1059">
        <v>3.4374959999999999</v>
      </c>
      <c r="Z1059">
        <v>77.451541000000006</v>
      </c>
      <c r="AA1059">
        <v>79.175078999999997</v>
      </c>
      <c r="AB1059">
        <v>0</v>
      </c>
    </row>
    <row r="1060" spans="1:28" x14ac:dyDescent="0.25">
      <c r="A1060" s="1" t="s">
        <v>1433</v>
      </c>
      <c r="B1060">
        <v>1150</v>
      </c>
      <c r="C1060" s="1" t="s">
        <v>4023</v>
      </c>
      <c r="D1060">
        <v>5.0999999999999996</v>
      </c>
      <c r="E1060">
        <v>0</v>
      </c>
      <c r="F1060">
        <v>0</v>
      </c>
      <c r="G1060">
        <v>1431</v>
      </c>
      <c r="H1060" s="1" t="s">
        <v>4099</v>
      </c>
      <c r="I1060">
        <v>147.79</v>
      </c>
      <c r="J1060">
        <v>12.02</v>
      </c>
      <c r="K1060">
        <v>281</v>
      </c>
      <c r="L1060">
        <v>1435.85</v>
      </c>
      <c r="M1060">
        <v>145</v>
      </c>
      <c r="N1060">
        <v>3</v>
      </c>
      <c r="O1060">
        <v>0</v>
      </c>
      <c r="P1060">
        <v>178.11</v>
      </c>
      <c r="Q1060">
        <v>0</v>
      </c>
      <c r="R1060" s="1" t="s">
        <v>5588</v>
      </c>
      <c r="S1060" s="1" t="s">
        <v>8156</v>
      </c>
      <c r="T1060">
        <v>1.03</v>
      </c>
      <c r="U1060" s="1"/>
      <c r="V1060">
        <v>29420.638628000001</v>
      </c>
      <c r="W1060">
        <v>833247.45189999999</v>
      </c>
      <c r="X1060">
        <v>153.67560399999999</v>
      </c>
      <c r="Y1060">
        <v>18.171506999999998</v>
      </c>
      <c r="Z1060">
        <v>363.77096299999999</v>
      </c>
      <c r="AA1060">
        <v>358.186286</v>
      </c>
      <c r="AB1060">
        <v>0</v>
      </c>
    </row>
    <row r="1061" spans="1:28" x14ac:dyDescent="0.25">
      <c r="A1061" s="1" t="s">
        <v>1435</v>
      </c>
      <c r="B1061">
        <v>986</v>
      </c>
      <c r="C1061" s="1" t="s">
        <v>4052</v>
      </c>
      <c r="D1061">
        <v>5.0999999999999996</v>
      </c>
      <c r="E1061">
        <v>0</v>
      </c>
      <c r="F1061">
        <v>0.28999999999999998</v>
      </c>
      <c r="G1061">
        <v>1437</v>
      </c>
      <c r="H1061" s="1" t="s">
        <v>4076</v>
      </c>
      <c r="I1061">
        <v>1.4</v>
      </c>
      <c r="J1061">
        <v>15.54</v>
      </c>
      <c r="K1061">
        <v>451</v>
      </c>
      <c r="L1061">
        <v>2652.43</v>
      </c>
      <c r="M1061">
        <v>138</v>
      </c>
      <c r="N1061">
        <v>5</v>
      </c>
      <c r="O1061">
        <v>0</v>
      </c>
      <c r="P1061">
        <v>296.52999999999997</v>
      </c>
      <c r="Q1061">
        <v>0</v>
      </c>
      <c r="R1061" s="1" t="s">
        <v>5590</v>
      </c>
      <c r="S1061" s="1" t="s">
        <v>8156</v>
      </c>
      <c r="T1061">
        <v>1.23</v>
      </c>
      <c r="U1061" s="1"/>
      <c r="V1061">
        <v>38032.751039000002</v>
      </c>
      <c r="W1061">
        <v>1294875.5825070001</v>
      </c>
      <c r="X1061">
        <v>203.89397299999999</v>
      </c>
      <c r="Y1061">
        <v>27.817429000000001</v>
      </c>
      <c r="Z1061">
        <v>563.84354699999994</v>
      </c>
      <c r="AA1061">
        <v>556.61930099999995</v>
      </c>
      <c r="AB1061">
        <v>0</v>
      </c>
    </row>
    <row r="1062" spans="1:28" x14ac:dyDescent="0.25">
      <c r="A1062" s="1" t="s">
        <v>1437</v>
      </c>
      <c r="B1062">
        <v>1150</v>
      </c>
      <c r="C1062" s="1" t="s">
        <v>4011</v>
      </c>
      <c r="D1062">
        <v>5.0999999999999996</v>
      </c>
      <c r="E1062">
        <v>0</v>
      </c>
      <c r="F1062">
        <v>0</v>
      </c>
      <c r="G1062">
        <v>1439</v>
      </c>
      <c r="H1062" s="1" t="s">
        <v>4084</v>
      </c>
      <c r="I1062">
        <v>105.53</v>
      </c>
      <c r="J1062">
        <v>11.46</v>
      </c>
      <c r="K1062">
        <v>289</v>
      </c>
      <c r="L1062">
        <v>690.83</v>
      </c>
      <c r="M1062">
        <v>166</v>
      </c>
      <c r="N1062">
        <v>7</v>
      </c>
      <c r="O1062">
        <v>0</v>
      </c>
      <c r="P1062">
        <v>228.19</v>
      </c>
      <c r="Q1062">
        <v>0</v>
      </c>
      <c r="R1062" s="1" t="s">
        <v>5592</v>
      </c>
      <c r="S1062" s="1" t="s">
        <v>8156</v>
      </c>
      <c r="T1062">
        <v>0.83</v>
      </c>
      <c r="U1062" s="1"/>
      <c r="V1062">
        <v>30329.835586000001</v>
      </c>
      <c r="W1062">
        <v>675140.90211000002</v>
      </c>
      <c r="X1062">
        <v>153.98344599999999</v>
      </c>
      <c r="Y1062">
        <v>15.258508000000001</v>
      </c>
      <c r="Z1062">
        <v>299.71740999999997</v>
      </c>
      <c r="AA1062">
        <v>290.22594900000001</v>
      </c>
      <c r="AB1062">
        <v>0</v>
      </c>
    </row>
    <row r="1063" spans="1:28" x14ac:dyDescent="0.25">
      <c r="A1063" s="1" t="s">
        <v>1440</v>
      </c>
      <c r="B1063">
        <v>1380</v>
      </c>
      <c r="C1063" s="1" t="s">
        <v>4001</v>
      </c>
      <c r="D1063">
        <v>0.2</v>
      </c>
      <c r="E1063">
        <v>0</v>
      </c>
      <c r="F1063">
        <v>0.01</v>
      </c>
      <c r="G1063">
        <v>1443</v>
      </c>
      <c r="H1063" s="1" t="s">
        <v>4071</v>
      </c>
      <c r="I1063">
        <v>108.49</v>
      </c>
      <c r="J1063">
        <v>8.18</v>
      </c>
      <c r="K1063">
        <v>63</v>
      </c>
      <c r="L1063">
        <v>419.77</v>
      </c>
      <c r="M1063">
        <v>19</v>
      </c>
      <c r="N1063">
        <v>1</v>
      </c>
      <c r="O1063">
        <v>0</v>
      </c>
      <c r="P1063">
        <v>30.26</v>
      </c>
      <c r="Q1063">
        <v>0</v>
      </c>
      <c r="R1063" s="1" t="s">
        <v>5595</v>
      </c>
      <c r="S1063" s="1" t="s">
        <v>8156</v>
      </c>
      <c r="T1063">
        <v>0.88</v>
      </c>
      <c r="U1063" s="1"/>
      <c r="V1063">
        <v>4962.863104</v>
      </c>
      <c r="W1063">
        <v>185210.03963700001</v>
      </c>
      <c r="X1063">
        <v>27.004010000000001</v>
      </c>
      <c r="Y1063">
        <v>3.909446</v>
      </c>
      <c r="Z1063">
        <v>80.379361000000003</v>
      </c>
      <c r="AA1063">
        <v>79.614653000000004</v>
      </c>
      <c r="AB1063">
        <v>0</v>
      </c>
    </row>
    <row r="1064" spans="1:28" x14ac:dyDescent="0.25">
      <c r="A1064" s="1" t="s">
        <v>1442</v>
      </c>
      <c r="B1064">
        <v>1380</v>
      </c>
      <c r="C1064" s="1" t="s">
        <v>4003</v>
      </c>
      <c r="D1064">
        <v>5.0999999999999996</v>
      </c>
      <c r="E1064">
        <v>0</v>
      </c>
      <c r="F1064">
        <v>0</v>
      </c>
      <c r="G1064">
        <v>1444</v>
      </c>
      <c r="H1064" s="1" t="s">
        <v>4073</v>
      </c>
      <c r="I1064">
        <v>40.79</v>
      </c>
      <c r="J1064">
        <v>10.18</v>
      </c>
      <c r="K1064">
        <v>64</v>
      </c>
      <c r="L1064">
        <v>606.14</v>
      </c>
      <c r="M1064">
        <v>6</v>
      </c>
      <c r="N1064">
        <v>1</v>
      </c>
      <c r="O1064">
        <v>0</v>
      </c>
      <c r="P1064">
        <v>15.35</v>
      </c>
      <c r="Q1064">
        <v>0</v>
      </c>
      <c r="R1064" s="1" t="s">
        <v>5597</v>
      </c>
      <c r="S1064" s="1" t="s">
        <v>8156</v>
      </c>
      <c r="T1064">
        <v>0.85</v>
      </c>
      <c r="U1064" s="1"/>
      <c r="V1064">
        <v>3574.965357</v>
      </c>
      <c r="W1064">
        <v>203057.03107699999</v>
      </c>
      <c r="X1064">
        <v>21.097427</v>
      </c>
      <c r="Y1064">
        <v>3.9039450000000002</v>
      </c>
      <c r="Z1064">
        <v>85.302064999999999</v>
      </c>
      <c r="AA1064">
        <v>87.285410999999996</v>
      </c>
      <c r="AB1064">
        <v>0</v>
      </c>
    </row>
    <row r="1065" spans="1:28" x14ac:dyDescent="0.25">
      <c r="A1065" s="1" t="s">
        <v>1444</v>
      </c>
      <c r="B1065">
        <v>1208</v>
      </c>
      <c r="C1065" s="1" t="s">
        <v>4030</v>
      </c>
      <c r="D1065">
        <v>5.0999999999999996</v>
      </c>
      <c r="E1065">
        <v>0</v>
      </c>
      <c r="F1065">
        <v>0.5</v>
      </c>
      <c r="G1065">
        <v>1445</v>
      </c>
      <c r="H1065" s="1" t="s">
        <v>4139</v>
      </c>
      <c r="I1065">
        <v>77.290000000000006</v>
      </c>
      <c r="J1065">
        <v>12.04</v>
      </c>
      <c r="K1065">
        <v>237</v>
      </c>
      <c r="L1065">
        <v>2007.2</v>
      </c>
      <c r="M1065">
        <v>4</v>
      </c>
      <c r="N1065">
        <v>1</v>
      </c>
      <c r="O1065">
        <v>0</v>
      </c>
      <c r="P1065">
        <v>83.26</v>
      </c>
      <c r="Q1065">
        <v>0</v>
      </c>
      <c r="R1065" s="1" t="s">
        <v>5599</v>
      </c>
      <c r="S1065" s="1" t="s">
        <v>8156</v>
      </c>
      <c r="T1065">
        <v>0.95</v>
      </c>
      <c r="U1065" s="1"/>
      <c r="V1065">
        <v>10333.209691</v>
      </c>
      <c r="W1065">
        <v>547929.92669999995</v>
      </c>
      <c r="X1065">
        <v>59.915213000000001</v>
      </c>
      <c r="Y1065">
        <v>9.9674870000000002</v>
      </c>
      <c r="Z1065">
        <v>227.106978</v>
      </c>
      <c r="AA1065">
        <v>235.532703</v>
      </c>
      <c r="AB1065">
        <v>0</v>
      </c>
    </row>
    <row r="1066" spans="1:28" x14ac:dyDescent="0.25">
      <c r="A1066" s="1" t="s">
        <v>1445</v>
      </c>
      <c r="B1066">
        <v>1294</v>
      </c>
      <c r="C1066" s="1" t="s">
        <v>4007</v>
      </c>
      <c r="D1066">
        <v>5.0999999999999996</v>
      </c>
      <c r="E1066">
        <v>0</v>
      </c>
      <c r="F1066">
        <v>0.25</v>
      </c>
      <c r="G1066">
        <v>1445</v>
      </c>
      <c r="H1066" s="1" t="s">
        <v>4075</v>
      </c>
      <c r="I1066">
        <v>89.74</v>
      </c>
      <c r="J1066">
        <v>9.39</v>
      </c>
      <c r="K1066">
        <v>151</v>
      </c>
      <c r="L1066">
        <v>569.77</v>
      </c>
      <c r="M1066">
        <v>82</v>
      </c>
      <c r="N1066">
        <v>2</v>
      </c>
      <c r="O1066">
        <v>0</v>
      </c>
      <c r="P1066">
        <v>95.16</v>
      </c>
      <c r="Q1066">
        <v>0</v>
      </c>
      <c r="R1066" s="1" t="s">
        <v>5600</v>
      </c>
      <c r="S1066" s="1" t="s">
        <v>8156</v>
      </c>
      <c r="T1066">
        <v>0.76</v>
      </c>
      <c r="U1066" s="1"/>
      <c r="V1066">
        <v>15775.273993999999</v>
      </c>
      <c r="W1066">
        <v>386990.51250000001</v>
      </c>
      <c r="X1066">
        <v>80.922867999999994</v>
      </c>
      <c r="Y1066">
        <v>8.4415809999999993</v>
      </c>
      <c r="Z1066">
        <v>169.87954500000001</v>
      </c>
      <c r="AA1066">
        <v>166.35648800000001</v>
      </c>
      <c r="AB1066">
        <v>0</v>
      </c>
    </row>
    <row r="1067" spans="1:28" x14ac:dyDescent="0.25">
      <c r="A1067" s="1" t="s">
        <v>1446</v>
      </c>
      <c r="B1067">
        <v>1213</v>
      </c>
      <c r="C1067" s="1" t="s">
        <v>4048</v>
      </c>
      <c r="D1067">
        <v>5.0999999999999996</v>
      </c>
      <c r="E1067">
        <v>0</v>
      </c>
      <c r="F1067">
        <v>0.84</v>
      </c>
      <c r="G1067">
        <v>1446</v>
      </c>
      <c r="H1067" s="1" t="s">
        <v>4141</v>
      </c>
      <c r="I1067">
        <v>72.8</v>
      </c>
      <c r="J1067">
        <v>13.05</v>
      </c>
      <c r="K1067">
        <v>233</v>
      </c>
      <c r="L1067">
        <v>1956.19</v>
      </c>
      <c r="M1067">
        <v>28</v>
      </c>
      <c r="N1067">
        <v>2</v>
      </c>
      <c r="O1067">
        <v>0</v>
      </c>
      <c r="P1067">
        <v>89.8</v>
      </c>
      <c r="Q1067">
        <v>0</v>
      </c>
      <c r="R1067" s="1" t="s">
        <v>5601</v>
      </c>
      <c r="S1067" s="1" t="s">
        <v>8156</v>
      </c>
      <c r="T1067">
        <v>0.99</v>
      </c>
      <c r="U1067" s="1"/>
      <c r="V1067">
        <v>13256.678677</v>
      </c>
      <c r="W1067">
        <v>684443.57611699996</v>
      </c>
      <c r="X1067">
        <v>76.573706000000001</v>
      </c>
      <c r="Y1067">
        <v>13.329013</v>
      </c>
      <c r="Z1067">
        <v>288.79190199999999</v>
      </c>
      <c r="AA1067">
        <v>294.21335800000003</v>
      </c>
      <c r="AB1067">
        <v>0</v>
      </c>
    </row>
    <row r="1068" spans="1:28" x14ac:dyDescent="0.25">
      <c r="A1068" s="1" t="s">
        <v>1447</v>
      </c>
      <c r="B1068">
        <v>1035</v>
      </c>
      <c r="C1068" s="1" t="s">
        <v>4062</v>
      </c>
      <c r="D1068">
        <v>5.0999999999999996</v>
      </c>
      <c r="E1068">
        <v>0</v>
      </c>
      <c r="F1068">
        <v>0</v>
      </c>
      <c r="G1068">
        <v>1447</v>
      </c>
      <c r="H1068" s="1" t="s">
        <v>4156</v>
      </c>
      <c r="I1068">
        <v>94.39</v>
      </c>
      <c r="J1068">
        <v>10.96</v>
      </c>
      <c r="K1068">
        <v>412</v>
      </c>
      <c r="L1068">
        <v>2590.9299999999998</v>
      </c>
      <c r="M1068">
        <v>166</v>
      </c>
      <c r="N1068">
        <v>5</v>
      </c>
      <c r="O1068">
        <v>0</v>
      </c>
      <c r="P1068">
        <v>217.18</v>
      </c>
      <c r="Q1068">
        <v>0</v>
      </c>
      <c r="R1068" s="1" t="s">
        <v>5602</v>
      </c>
      <c r="S1068" s="1" t="s">
        <v>8156</v>
      </c>
      <c r="T1068">
        <v>0.85</v>
      </c>
      <c r="U1068" s="1"/>
      <c r="V1068">
        <v>36565.305680999998</v>
      </c>
      <c r="W1068">
        <v>1167737.1748639999</v>
      </c>
      <c r="X1068">
        <v>194.13672600000001</v>
      </c>
      <c r="Y1068">
        <v>24.726565000000001</v>
      </c>
      <c r="Z1068">
        <v>504.69573100000002</v>
      </c>
      <c r="AA1068">
        <v>501.96983599999999</v>
      </c>
      <c r="AB1068">
        <v>0</v>
      </c>
    </row>
    <row r="1069" spans="1:28" x14ac:dyDescent="0.25">
      <c r="A1069" s="1" t="s">
        <v>1449</v>
      </c>
      <c r="B1069">
        <v>1385</v>
      </c>
      <c r="C1069" s="1" t="s">
        <v>4004</v>
      </c>
      <c r="D1069">
        <v>5.0999999999999996</v>
      </c>
      <c r="E1069">
        <v>0</v>
      </c>
      <c r="F1069">
        <v>5</v>
      </c>
      <c r="G1069">
        <v>1448</v>
      </c>
      <c r="H1069" s="1" t="s">
        <v>4076</v>
      </c>
      <c r="I1069">
        <v>1.4</v>
      </c>
      <c r="J1069">
        <v>10.02</v>
      </c>
      <c r="K1069">
        <v>63</v>
      </c>
      <c r="L1069">
        <v>609.39</v>
      </c>
      <c r="M1069">
        <v>0</v>
      </c>
      <c r="N1069">
        <v>0</v>
      </c>
      <c r="O1069">
        <v>0</v>
      </c>
      <c r="P1069">
        <v>12.9</v>
      </c>
      <c r="Q1069">
        <v>0</v>
      </c>
      <c r="R1069" s="1" t="s">
        <v>5604</v>
      </c>
      <c r="S1069" s="1" t="s">
        <v>8156</v>
      </c>
      <c r="T1069">
        <v>0.82</v>
      </c>
      <c r="U1069" s="1"/>
      <c r="V1069">
        <v>3389.803003</v>
      </c>
      <c r="W1069">
        <v>195445.69965900001</v>
      </c>
      <c r="X1069">
        <v>20.063734</v>
      </c>
      <c r="Y1069">
        <v>3.719814</v>
      </c>
      <c r="Z1069">
        <v>82.13852</v>
      </c>
      <c r="AA1069">
        <v>84.013614000000004</v>
      </c>
      <c r="AB1069">
        <v>0</v>
      </c>
    </row>
    <row r="1070" spans="1:28" x14ac:dyDescent="0.25">
      <c r="A1070" s="1" t="s">
        <v>1452</v>
      </c>
      <c r="B1070">
        <v>952</v>
      </c>
      <c r="C1070" s="1" t="s">
        <v>4048</v>
      </c>
      <c r="D1070">
        <v>5.0999999999999996</v>
      </c>
      <c r="E1070">
        <v>0</v>
      </c>
      <c r="F1070">
        <v>0.28000000000000003</v>
      </c>
      <c r="G1070">
        <v>1451</v>
      </c>
      <c r="H1070" s="1" t="s">
        <v>4096</v>
      </c>
      <c r="I1070">
        <v>121.36</v>
      </c>
      <c r="J1070">
        <v>8.98</v>
      </c>
      <c r="K1070">
        <v>499</v>
      </c>
      <c r="L1070">
        <v>2440.69</v>
      </c>
      <c r="M1070">
        <v>161</v>
      </c>
      <c r="N1070">
        <v>5</v>
      </c>
      <c r="O1070">
        <v>0</v>
      </c>
      <c r="P1070">
        <v>243.06</v>
      </c>
      <c r="Q1070">
        <v>0</v>
      </c>
      <c r="R1070" s="1" t="s">
        <v>5607</v>
      </c>
      <c r="S1070" s="1" t="s">
        <v>8156</v>
      </c>
      <c r="T1070">
        <v>0.7</v>
      </c>
      <c r="U1070" s="1"/>
      <c r="V1070">
        <v>38476.641731999996</v>
      </c>
      <c r="W1070">
        <v>1106937.8538929999</v>
      </c>
      <c r="X1070">
        <v>201.099841</v>
      </c>
      <c r="Y1070">
        <v>22.658472</v>
      </c>
      <c r="Z1070">
        <v>477.70596699999999</v>
      </c>
      <c r="AA1070">
        <v>475.83832200000001</v>
      </c>
      <c r="AB1070">
        <v>0</v>
      </c>
    </row>
    <row r="1071" spans="1:28" x14ac:dyDescent="0.25">
      <c r="A1071" s="1" t="s">
        <v>1454</v>
      </c>
      <c r="B1071">
        <v>1059</v>
      </c>
      <c r="C1071" s="1" t="s">
        <v>4001</v>
      </c>
      <c r="D1071">
        <v>0.2</v>
      </c>
      <c r="E1071">
        <v>0</v>
      </c>
      <c r="F1071">
        <v>0.18</v>
      </c>
      <c r="G1071">
        <v>1452</v>
      </c>
      <c r="H1071" s="1" t="s">
        <v>4163</v>
      </c>
      <c r="I1071">
        <v>116.2</v>
      </c>
      <c r="J1071">
        <v>11.36</v>
      </c>
      <c r="K1071">
        <v>393</v>
      </c>
      <c r="L1071">
        <v>2118.0100000000002</v>
      </c>
      <c r="M1071">
        <v>100</v>
      </c>
      <c r="N1071">
        <v>10</v>
      </c>
      <c r="O1071">
        <v>0</v>
      </c>
      <c r="P1071">
        <v>223.51</v>
      </c>
      <c r="Q1071">
        <v>0</v>
      </c>
      <c r="R1071" s="1" t="s">
        <v>5609</v>
      </c>
      <c r="S1071" s="1" t="s">
        <v>8156</v>
      </c>
      <c r="T1071">
        <v>0.89</v>
      </c>
      <c r="U1071" s="1"/>
      <c r="V1071">
        <v>25289.617416000001</v>
      </c>
      <c r="W1071">
        <v>901260.90471599996</v>
      </c>
      <c r="X1071">
        <v>136.37541400000001</v>
      </c>
      <c r="Y1071">
        <v>18.111260999999999</v>
      </c>
      <c r="Z1071">
        <v>385.79012799999998</v>
      </c>
      <c r="AA1071">
        <v>387.41961800000001</v>
      </c>
      <c r="AB1071">
        <v>0</v>
      </c>
    </row>
    <row r="1072" spans="1:28" x14ac:dyDescent="0.25">
      <c r="A1072" s="1" t="s">
        <v>1455</v>
      </c>
      <c r="B1072">
        <v>1204</v>
      </c>
      <c r="C1072" s="1" t="s">
        <v>4037</v>
      </c>
      <c r="D1072">
        <v>5.0999999999999996</v>
      </c>
      <c r="E1072">
        <v>0</v>
      </c>
      <c r="F1072">
        <v>0.52</v>
      </c>
      <c r="G1072">
        <v>1452</v>
      </c>
      <c r="H1072" s="1" t="s">
        <v>4096</v>
      </c>
      <c r="I1072">
        <v>121.36</v>
      </c>
      <c r="J1072">
        <v>12.34</v>
      </c>
      <c r="K1072">
        <v>248</v>
      </c>
      <c r="L1072">
        <v>1417.38</v>
      </c>
      <c r="M1072">
        <v>77</v>
      </c>
      <c r="N1072">
        <v>5</v>
      </c>
      <c r="O1072">
        <v>0</v>
      </c>
      <c r="P1072">
        <v>145.72999999999999</v>
      </c>
      <c r="Q1072">
        <v>0</v>
      </c>
      <c r="R1072" s="1" t="s">
        <v>5610</v>
      </c>
      <c r="S1072" s="1" t="s">
        <v>8156</v>
      </c>
      <c r="T1072">
        <v>1</v>
      </c>
      <c r="U1072" s="1"/>
      <c r="V1072">
        <v>19506.982039999999</v>
      </c>
      <c r="W1072">
        <v>673738.46350199997</v>
      </c>
      <c r="X1072">
        <v>104.79236</v>
      </c>
      <c r="Y1072">
        <v>14.145571</v>
      </c>
      <c r="Z1072">
        <v>291.89799900000003</v>
      </c>
      <c r="AA1072">
        <v>289.615543</v>
      </c>
      <c r="AB1072">
        <v>0</v>
      </c>
    </row>
    <row r="1073" spans="1:28" x14ac:dyDescent="0.25">
      <c r="A1073" s="1" t="s">
        <v>1458</v>
      </c>
      <c r="B1073">
        <v>1098</v>
      </c>
      <c r="C1073" s="1" t="s">
        <v>4032</v>
      </c>
      <c r="D1073">
        <v>5.0999999999999996</v>
      </c>
      <c r="E1073">
        <v>0</v>
      </c>
      <c r="F1073">
        <v>0.27</v>
      </c>
      <c r="G1073">
        <v>1454</v>
      </c>
      <c r="H1073" s="1" t="s">
        <v>4162</v>
      </c>
      <c r="I1073">
        <v>0.2</v>
      </c>
      <c r="J1073">
        <v>9.06</v>
      </c>
      <c r="K1073">
        <v>356</v>
      </c>
      <c r="L1073">
        <v>1269.6500000000001</v>
      </c>
      <c r="M1073">
        <v>202</v>
      </c>
      <c r="N1073">
        <v>3</v>
      </c>
      <c r="O1073">
        <v>0</v>
      </c>
      <c r="P1073">
        <v>237.89</v>
      </c>
      <c r="Q1073">
        <v>0</v>
      </c>
      <c r="R1073" s="1" t="s">
        <v>5613</v>
      </c>
      <c r="S1073" s="1" t="s">
        <v>8156</v>
      </c>
      <c r="T1073">
        <v>0.78</v>
      </c>
      <c r="U1073" s="1"/>
      <c r="V1073">
        <v>37667.919363000001</v>
      </c>
      <c r="W1073">
        <v>869943.52231200004</v>
      </c>
      <c r="X1073">
        <v>191.903381</v>
      </c>
      <c r="Y1073">
        <v>19.025639999999999</v>
      </c>
      <c r="Z1073">
        <v>381.79987599999998</v>
      </c>
      <c r="AA1073">
        <v>373.96644600000002</v>
      </c>
      <c r="AB1073">
        <v>0</v>
      </c>
    </row>
    <row r="1074" spans="1:28" x14ac:dyDescent="0.25">
      <c r="A1074" s="1" t="s">
        <v>1460</v>
      </c>
      <c r="B1074">
        <v>1255</v>
      </c>
      <c r="C1074" s="1" t="s">
        <v>4032</v>
      </c>
      <c r="D1074">
        <v>5.0999999999999996</v>
      </c>
      <c r="E1074">
        <v>0</v>
      </c>
      <c r="F1074">
        <v>0.46</v>
      </c>
      <c r="G1074">
        <v>1457</v>
      </c>
      <c r="H1074" s="1" t="s">
        <v>4113</v>
      </c>
      <c r="I1074">
        <v>0.2</v>
      </c>
      <c r="J1074">
        <v>10.23</v>
      </c>
      <c r="K1074">
        <v>202</v>
      </c>
      <c r="L1074">
        <v>1269.6500000000001</v>
      </c>
      <c r="M1074">
        <v>60</v>
      </c>
      <c r="N1074">
        <v>3</v>
      </c>
      <c r="O1074">
        <v>0</v>
      </c>
      <c r="P1074">
        <v>95.5</v>
      </c>
      <c r="Q1074">
        <v>0</v>
      </c>
      <c r="R1074" s="1" t="s">
        <v>5615</v>
      </c>
      <c r="S1074" s="1" t="s">
        <v>8156</v>
      </c>
      <c r="T1074">
        <v>0.86</v>
      </c>
      <c r="U1074" s="1"/>
      <c r="V1074">
        <v>14135.825239</v>
      </c>
      <c r="W1074">
        <v>503526.88761099998</v>
      </c>
      <c r="X1074">
        <v>76.209384</v>
      </c>
      <c r="Y1074">
        <v>10.019427</v>
      </c>
      <c r="Z1074">
        <v>214.48051899999999</v>
      </c>
      <c r="AA1074">
        <v>216.448283</v>
      </c>
      <c r="AB1074">
        <v>0</v>
      </c>
    </row>
    <row r="1075" spans="1:28" x14ac:dyDescent="0.25">
      <c r="A1075" s="1" t="s">
        <v>1461</v>
      </c>
      <c r="B1075">
        <v>1380</v>
      </c>
      <c r="C1075" s="1" t="s">
        <v>4004</v>
      </c>
      <c r="D1075">
        <v>5.0999999999999996</v>
      </c>
      <c r="E1075">
        <v>0</v>
      </c>
      <c r="F1075">
        <v>0</v>
      </c>
      <c r="G1075">
        <v>1460</v>
      </c>
      <c r="H1075" s="1" t="s">
        <v>4074</v>
      </c>
      <c r="I1075">
        <v>0.2</v>
      </c>
      <c r="J1075">
        <v>10.75</v>
      </c>
      <c r="K1075">
        <v>80</v>
      </c>
      <c r="L1075">
        <v>420.4</v>
      </c>
      <c r="M1075">
        <v>9</v>
      </c>
      <c r="N1075">
        <v>2</v>
      </c>
      <c r="O1075">
        <v>0</v>
      </c>
      <c r="P1075">
        <v>42.4</v>
      </c>
      <c r="Q1075">
        <v>0</v>
      </c>
      <c r="R1075" s="1" t="s">
        <v>5616</v>
      </c>
      <c r="S1075" s="1" t="s">
        <v>8156</v>
      </c>
      <c r="T1075">
        <v>0.83</v>
      </c>
      <c r="U1075" s="1"/>
      <c r="V1075">
        <v>4443.1476590000002</v>
      </c>
      <c r="W1075">
        <v>192284.78322899999</v>
      </c>
      <c r="X1075">
        <v>24.761368000000001</v>
      </c>
      <c r="Y1075">
        <v>3.7631130000000002</v>
      </c>
      <c r="Z1075">
        <v>82.138965999999996</v>
      </c>
      <c r="AA1075">
        <v>82.655595000000005</v>
      </c>
      <c r="AB1075">
        <v>0</v>
      </c>
    </row>
    <row r="1076" spans="1:28" x14ac:dyDescent="0.25">
      <c r="A1076" s="1" t="s">
        <v>1463</v>
      </c>
      <c r="B1076">
        <v>1387</v>
      </c>
      <c r="C1076" s="1" t="s">
        <v>4004</v>
      </c>
      <c r="D1076">
        <v>5.0999999999999996</v>
      </c>
      <c r="E1076">
        <v>0</v>
      </c>
      <c r="F1076">
        <v>1.79</v>
      </c>
      <c r="G1076">
        <v>1462</v>
      </c>
      <c r="H1076" s="1" t="s">
        <v>4073</v>
      </c>
      <c r="I1076">
        <v>40.79</v>
      </c>
      <c r="J1076">
        <v>16.3</v>
      </c>
      <c r="K1076">
        <v>75</v>
      </c>
      <c r="L1076">
        <v>475.89</v>
      </c>
      <c r="M1076">
        <v>6</v>
      </c>
      <c r="N1076">
        <v>2</v>
      </c>
      <c r="O1076">
        <v>0</v>
      </c>
      <c r="P1076">
        <v>45.81</v>
      </c>
      <c r="Q1076">
        <v>0</v>
      </c>
      <c r="R1076" s="1" t="s">
        <v>5618</v>
      </c>
      <c r="S1076" s="1" t="s">
        <v>8156</v>
      </c>
      <c r="T1076">
        <v>1.2</v>
      </c>
      <c r="U1076" s="1"/>
      <c r="V1076">
        <v>4697.281148</v>
      </c>
      <c r="W1076">
        <v>222421.79169300001</v>
      </c>
      <c r="X1076">
        <v>26.670752</v>
      </c>
      <c r="Y1076">
        <v>4.4388310000000004</v>
      </c>
      <c r="Z1076">
        <v>94.762562000000003</v>
      </c>
      <c r="AA1076">
        <v>95.609872999999993</v>
      </c>
      <c r="AB1076">
        <v>0</v>
      </c>
    </row>
    <row r="1077" spans="1:28" x14ac:dyDescent="0.25">
      <c r="A1077" s="1" t="s">
        <v>1465</v>
      </c>
      <c r="B1077">
        <v>1035</v>
      </c>
      <c r="C1077" s="1" t="s">
        <v>4011</v>
      </c>
      <c r="D1077">
        <v>5.0999999999999996</v>
      </c>
      <c r="E1077">
        <v>0</v>
      </c>
      <c r="F1077">
        <v>0</v>
      </c>
      <c r="G1077">
        <v>1464</v>
      </c>
      <c r="H1077" s="1" t="s">
        <v>4090</v>
      </c>
      <c r="I1077">
        <v>24.41</v>
      </c>
      <c r="J1077">
        <v>6.92</v>
      </c>
      <c r="K1077">
        <v>429</v>
      </c>
      <c r="L1077">
        <v>1138.06</v>
      </c>
      <c r="M1077">
        <v>224</v>
      </c>
      <c r="N1077">
        <v>7</v>
      </c>
      <c r="O1077">
        <v>0</v>
      </c>
      <c r="P1077">
        <v>289.02999999999997</v>
      </c>
      <c r="Q1077">
        <v>0</v>
      </c>
      <c r="R1077" s="1" t="s">
        <v>5620</v>
      </c>
      <c r="S1077" s="1" t="s">
        <v>8156</v>
      </c>
      <c r="T1077">
        <v>0.6</v>
      </c>
      <c r="U1077" s="1"/>
      <c r="V1077">
        <v>42322.697763999997</v>
      </c>
      <c r="W1077">
        <v>914260.24442799995</v>
      </c>
      <c r="X1077">
        <v>214.05604299999999</v>
      </c>
      <c r="Y1077">
        <v>20.100624</v>
      </c>
      <c r="Z1077">
        <v>403.11814900000002</v>
      </c>
      <c r="AA1077">
        <v>393.01912700000003</v>
      </c>
      <c r="AB1077">
        <v>0</v>
      </c>
    </row>
    <row r="1078" spans="1:28" x14ac:dyDescent="0.25">
      <c r="A1078" s="1" t="s">
        <v>1467</v>
      </c>
      <c r="B1078">
        <v>1394</v>
      </c>
      <c r="C1078" s="1" t="s">
        <v>4004</v>
      </c>
      <c r="D1078">
        <v>5.0999999999999996</v>
      </c>
      <c r="E1078">
        <v>0</v>
      </c>
      <c r="F1078">
        <v>0.2</v>
      </c>
      <c r="G1078">
        <v>1467</v>
      </c>
      <c r="H1078" s="1" t="s">
        <v>4079</v>
      </c>
      <c r="I1078">
        <v>1.4</v>
      </c>
      <c r="J1078">
        <v>7.71</v>
      </c>
      <c r="K1078">
        <v>73</v>
      </c>
      <c r="L1078">
        <v>609.39</v>
      </c>
      <c r="M1078">
        <v>0</v>
      </c>
      <c r="N1078">
        <v>0</v>
      </c>
      <c r="O1078">
        <v>0</v>
      </c>
      <c r="P1078">
        <v>13</v>
      </c>
      <c r="Q1078">
        <v>0</v>
      </c>
      <c r="R1078" s="1" t="s">
        <v>5622</v>
      </c>
      <c r="S1078" s="1" t="s">
        <v>8156</v>
      </c>
      <c r="T1078">
        <v>0.69</v>
      </c>
      <c r="U1078" s="1"/>
      <c r="V1078">
        <v>3543.3802620000001</v>
      </c>
      <c r="W1078">
        <v>189826.90479100001</v>
      </c>
      <c r="X1078">
        <v>20.601579999999998</v>
      </c>
      <c r="Y1078">
        <v>3.5304190000000002</v>
      </c>
      <c r="Z1078">
        <v>79.563643999999996</v>
      </c>
      <c r="AA1078">
        <v>81.598646000000002</v>
      </c>
      <c r="AB1078">
        <v>0</v>
      </c>
    </row>
    <row r="1079" spans="1:28" x14ac:dyDescent="0.25">
      <c r="A1079" s="1" t="s">
        <v>1468</v>
      </c>
      <c r="B1079">
        <v>1410</v>
      </c>
      <c r="C1079" s="1" t="s">
        <v>4004</v>
      </c>
      <c r="D1079">
        <v>5.0999999999999996</v>
      </c>
      <c r="E1079">
        <v>0</v>
      </c>
      <c r="F1079">
        <v>0</v>
      </c>
      <c r="G1079">
        <v>1468</v>
      </c>
      <c r="H1079" s="1" t="s">
        <v>4074</v>
      </c>
      <c r="I1079">
        <v>0.2</v>
      </c>
      <c r="J1079">
        <v>17.82</v>
      </c>
      <c r="K1079">
        <v>58</v>
      </c>
      <c r="L1079">
        <v>420.4</v>
      </c>
      <c r="M1079">
        <v>2</v>
      </c>
      <c r="N1079">
        <v>2</v>
      </c>
      <c r="O1079">
        <v>0</v>
      </c>
      <c r="P1079">
        <v>34.26</v>
      </c>
      <c r="Q1079">
        <v>0</v>
      </c>
      <c r="R1079" s="1" t="s">
        <v>5623</v>
      </c>
      <c r="S1079" s="1" t="s">
        <v>8156</v>
      </c>
      <c r="T1079">
        <v>1.3</v>
      </c>
      <c r="U1079" s="1"/>
      <c r="V1079">
        <v>4736.1401409999999</v>
      </c>
      <c r="W1079">
        <v>236521.30113599999</v>
      </c>
      <c r="X1079">
        <v>27.248932</v>
      </c>
      <c r="Y1079">
        <v>5.0496150000000002</v>
      </c>
      <c r="Z1079">
        <v>103.23235</v>
      </c>
      <c r="AA1079">
        <v>101.669906</v>
      </c>
      <c r="AB1079">
        <v>0</v>
      </c>
    </row>
    <row r="1080" spans="1:28" x14ac:dyDescent="0.25">
      <c r="A1080" s="1" t="s">
        <v>1469</v>
      </c>
      <c r="B1080">
        <v>1255</v>
      </c>
      <c r="C1080" s="1" t="s">
        <v>4001</v>
      </c>
      <c r="D1080">
        <v>0.2</v>
      </c>
      <c r="E1080">
        <v>0</v>
      </c>
      <c r="F1080">
        <v>0.46</v>
      </c>
      <c r="G1080">
        <v>1470</v>
      </c>
      <c r="H1080" s="1" t="s">
        <v>4090</v>
      </c>
      <c r="I1080">
        <v>24.41</v>
      </c>
      <c r="J1080">
        <v>8.8699999999999992</v>
      </c>
      <c r="K1080">
        <v>215</v>
      </c>
      <c r="L1080">
        <v>1066.78</v>
      </c>
      <c r="M1080">
        <v>48</v>
      </c>
      <c r="N1080">
        <v>5</v>
      </c>
      <c r="O1080">
        <v>0</v>
      </c>
      <c r="P1080">
        <v>108.34</v>
      </c>
      <c r="Q1080">
        <v>0</v>
      </c>
      <c r="R1080" s="1" t="s">
        <v>5624</v>
      </c>
      <c r="S1080" s="1" t="s">
        <v>8156</v>
      </c>
      <c r="T1080">
        <v>0.72</v>
      </c>
      <c r="U1080" s="1"/>
      <c r="V1080">
        <v>14222.915848000001</v>
      </c>
      <c r="W1080">
        <v>465603.80726799998</v>
      </c>
      <c r="X1080">
        <v>75.653189999999995</v>
      </c>
      <c r="Y1080">
        <v>9.2062410000000003</v>
      </c>
      <c r="Z1080">
        <v>198.89841100000001</v>
      </c>
      <c r="AA1080">
        <v>200.14747700000001</v>
      </c>
      <c r="AB1080">
        <v>0</v>
      </c>
    </row>
    <row r="1081" spans="1:28" x14ac:dyDescent="0.25">
      <c r="A1081" s="1" t="s">
        <v>1470</v>
      </c>
      <c r="B1081">
        <v>1221</v>
      </c>
      <c r="C1081" s="1" t="s">
        <v>4017</v>
      </c>
      <c r="D1081">
        <v>5.0999999999999996</v>
      </c>
      <c r="E1081">
        <v>0</v>
      </c>
      <c r="F1081">
        <v>0.25</v>
      </c>
      <c r="G1081">
        <v>1471</v>
      </c>
      <c r="H1081" s="1" t="s">
        <v>4091</v>
      </c>
      <c r="I1081">
        <v>93.18</v>
      </c>
      <c r="J1081">
        <v>14.46</v>
      </c>
      <c r="K1081">
        <v>250</v>
      </c>
      <c r="L1081">
        <v>1018.45</v>
      </c>
      <c r="M1081">
        <v>158</v>
      </c>
      <c r="N1081">
        <v>2</v>
      </c>
      <c r="O1081">
        <v>0</v>
      </c>
      <c r="P1081">
        <v>182.63</v>
      </c>
      <c r="Q1081">
        <v>0</v>
      </c>
      <c r="R1081" s="1" t="s">
        <v>5625</v>
      </c>
      <c r="S1081" s="1" t="s">
        <v>8156</v>
      </c>
      <c r="T1081">
        <v>1.08</v>
      </c>
      <c r="U1081" s="1"/>
      <c r="V1081">
        <v>30076.095186999999</v>
      </c>
      <c r="W1081">
        <v>766470.831488</v>
      </c>
      <c r="X1081">
        <v>155.12665100000001</v>
      </c>
      <c r="Y1081">
        <v>17.275506</v>
      </c>
      <c r="Z1081">
        <v>338.18962099999999</v>
      </c>
      <c r="AA1081">
        <v>329.48289699999998</v>
      </c>
      <c r="AB1081">
        <v>0</v>
      </c>
    </row>
    <row r="1082" spans="1:28" x14ac:dyDescent="0.25">
      <c r="A1082" s="1" t="s">
        <v>1472</v>
      </c>
      <c r="B1082">
        <v>1256</v>
      </c>
      <c r="C1082" s="1" t="s">
        <v>4004</v>
      </c>
      <c r="D1082">
        <v>5.0999999999999996</v>
      </c>
      <c r="E1082">
        <v>0</v>
      </c>
      <c r="F1082">
        <v>1.46</v>
      </c>
      <c r="G1082">
        <v>1473</v>
      </c>
      <c r="H1082" s="1" t="s">
        <v>4090</v>
      </c>
      <c r="I1082">
        <v>24.41</v>
      </c>
      <c r="J1082">
        <v>14.09</v>
      </c>
      <c r="K1082">
        <v>217</v>
      </c>
      <c r="L1082">
        <v>1286.42</v>
      </c>
      <c r="M1082">
        <v>21</v>
      </c>
      <c r="N1082">
        <v>4</v>
      </c>
      <c r="O1082">
        <v>0</v>
      </c>
      <c r="P1082">
        <v>126.4</v>
      </c>
      <c r="Q1082">
        <v>0</v>
      </c>
      <c r="R1082" s="1" t="s">
        <v>5627</v>
      </c>
      <c r="S1082" s="1" t="s">
        <v>8156</v>
      </c>
      <c r="T1082">
        <v>1.05</v>
      </c>
      <c r="U1082" s="1"/>
      <c r="V1082">
        <v>13216.357266000001</v>
      </c>
      <c r="W1082">
        <v>563956.03019299998</v>
      </c>
      <c r="X1082">
        <v>73.536119999999997</v>
      </c>
      <c r="Y1082">
        <v>11.455970000000001</v>
      </c>
      <c r="Z1082">
        <v>243.049251</v>
      </c>
      <c r="AA1082">
        <v>242.42188400000001</v>
      </c>
      <c r="AB1082">
        <v>0</v>
      </c>
    </row>
    <row r="1083" spans="1:28" x14ac:dyDescent="0.25">
      <c r="A1083" s="1" t="s">
        <v>1473</v>
      </c>
      <c r="B1083">
        <v>690</v>
      </c>
      <c r="C1083" s="1" t="s">
        <v>4043</v>
      </c>
      <c r="D1083">
        <v>5.0999999999999996</v>
      </c>
      <c r="E1083">
        <v>0</v>
      </c>
      <c r="F1083">
        <v>0.01</v>
      </c>
      <c r="G1083">
        <v>1477</v>
      </c>
      <c r="H1083" s="1" t="s">
        <v>4129</v>
      </c>
      <c r="I1083">
        <v>135.09</v>
      </c>
      <c r="J1083">
        <v>6</v>
      </c>
      <c r="K1083">
        <v>787</v>
      </c>
      <c r="L1083">
        <v>2630.12</v>
      </c>
      <c r="M1083">
        <v>241</v>
      </c>
      <c r="N1083">
        <v>5</v>
      </c>
      <c r="O1083">
        <v>0</v>
      </c>
      <c r="P1083">
        <v>369.37</v>
      </c>
      <c r="Q1083">
        <v>0</v>
      </c>
      <c r="R1083" s="1" t="s">
        <v>5628</v>
      </c>
      <c r="S1083" s="1" t="s">
        <v>8156</v>
      </c>
      <c r="T1083">
        <v>0.46</v>
      </c>
      <c r="U1083" s="1"/>
      <c r="V1083">
        <v>61658.559240000002</v>
      </c>
      <c r="W1083">
        <v>1498313.9794409999</v>
      </c>
      <c r="X1083">
        <v>315.54059899999999</v>
      </c>
      <c r="Y1083">
        <v>30.958456000000002</v>
      </c>
      <c r="Z1083">
        <v>650.91449399999999</v>
      </c>
      <c r="AA1083">
        <v>644.08630500000004</v>
      </c>
      <c r="AB1083">
        <v>0</v>
      </c>
    </row>
    <row r="1084" spans="1:28" x14ac:dyDescent="0.25">
      <c r="A1084" s="1" t="s">
        <v>1474</v>
      </c>
      <c r="B1084">
        <v>986</v>
      </c>
      <c r="C1084" s="1" t="s">
        <v>4040</v>
      </c>
      <c r="D1084">
        <v>5.0999999999999996</v>
      </c>
      <c r="E1084">
        <v>0</v>
      </c>
      <c r="F1084">
        <v>0.28999999999999998</v>
      </c>
      <c r="G1084">
        <v>1477</v>
      </c>
      <c r="H1084" s="1" t="s">
        <v>4161</v>
      </c>
      <c r="I1084">
        <v>168.74</v>
      </c>
      <c r="J1084">
        <v>8.33</v>
      </c>
      <c r="K1084">
        <v>491</v>
      </c>
      <c r="L1084">
        <v>1626.37</v>
      </c>
      <c r="M1084">
        <v>273</v>
      </c>
      <c r="N1084">
        <v>7</v>
      </c>
      <c r="O1084">
        <v>0</v>
      </c>
      <c r="P1084">
        <v>334.12</v>
      </c>
      <c r="Q1084">
        <v>0</v>
      </c>
      <c r="R1084" s="1" t="s">
        <v>5629</v>
      </c>
      <c r="S1084" s="1" t="s">
        <v>8156</v>
      </c>
      <c r="T1084">
        <v>0.75</v>
      </c>
      <c r="U1084" s="1"/>
      <c r="V1084">
        <v>51571.589096999996</v>
      </c>
      <c r="W1084">
        <v>1186027.3739750001</v>
      </c>
      <c r="X1084">
        <v>262.65303</v>
      </c>
      <c r="Y1084">
        <v>26.190366999999998</v>
      </c>
      <c r="Z1084">
        <v>522.70806500000003</v>
      </c>
      <c r="AA1084">
        <v>509.84254399999998</v>
      </c>
      <c r="AB1084">
        <v>0</v>
      </c>
    </row>
    <row r="1085" spans="1:28" x14ac:dyDescent="0.25">
      <c r="A1085" s="1" t="s">
        <v>1476</v>
      </c>
      <c r="B1085">
        <v>1408</v>
      </c>
      <c r="C1085" s="1" t="s">
        <v>4004</v>
      </c>
      <c r="D1085">
        <v>5.0999999999999996</v>
      </c>
      <c r="E1085">
        <v>0</v>
      </c>
      <c r="F1085">
        <v>0.4</v>
      </c>
      <c r="G1085">
        <v>1477</v>
      </c>
      <c r="H1085" s="1" t="s">
        <v>4079</v>
      </c>
      <c r="I1085">
        <v>1.4</v>
      </c>
      <c r="J1085">
        <v>12.55</v>
      </c>
      <c r="K1085">
        <v>69</v>
      </c>
      <c r="L1085">
        <v>609.39</v>
      </c>
      <c r="M1085">
        <v>1</v>
      </c>
      <c r="N1085">
        <v>1</v>
      </c>
      <c r="O1085">
        <v>0</v>
      </c>
      <c r="P1085">
        <v>22.94</v>
      </c>
      <c r="Q1085">
        <v>0</v>
      </c>
      <c r="R1085" s="1" t="s">
        <v>5631</v>
      </c>
      <c r="S1085" s="1" t="s">
        <v>8156</v>
      </c>
      <c r="T1085">
        <v>0.91</v>
      </c>
      <c r="U1085" s="1"/>
      <c r="V1085">
        <v>4729.8555939999997</v>
      </c>
      <c r="W1085">
        <v>260414.23207999999</v>
      </c>
      <c r="X1085">
        <v>27.773409999999998</v>
      </c>
      <c r="Y1085">
        <v>5.3557540000000001</v>
      </c>
      <c r="Z1085">
        <v>112.108465</v>
      </c>
      <c r="AA1085">
        <v>111.940327</v>
      </c>
      <c r="AB1085">
        <v>0</v>
      </c>
    </row>
    <row r="1086" spans="1:28" x14ac:dyDescent="0.25">
      <c r="A1086" s="1" t="s">
        <v>1478</v>
      </c>
      <c r="B1086">
        <v>1422</v>
      </c>
      <c r="C1086" s="1" t="s">
        <v>4004</v>
      </c>
      <c r="D1086">
        <v>5.0999999999999996</v>
      </c>
      <c r="E1086">
        <v>0</v>
      </c>
      <c r="F1086">
        <v>0.6</v>
      </c>
      <c r="G1086">
        <v>1479</v>
      </c>
      <c r="H1086" s="1" t="s">
        <v>4079</v>
      </c>
      <c r="I1086">
        <v>1.4</v>
      </c>
      <c r="J1086">
        <v>15.02</v>
      </c>
      <c r="K1086">
        <v>57</v>
      </c>
      <c r="L1086">
        <v>609.39</v>
      </c>
      <c r="M1086">
        <v>0</v>
      </c>
      <c r="N1086">
        <v>0</v>
      </c>
      <c r="O1086">
        <v>0</v>
      </c>
      <c r="P1086">
        <v>19.73</v>
      </c>
      <c r="Q1086">
        <v>0</v>
      </c>
      <c r="R1086" s="1" t="s">
        <v>5633</v>
      </c>
      <c r="S1086" s="1" t="s">
        <v>8156</v>
      </c>
      <c r="T1086">
        <v>1.17</v>
      </c>
      <c r="U1086" s="1"/>
      <c r="V1086">
        <v>4079.7485099999999</v>
      </c>
      <c r="W1086">
        <v>238225.83861800001</v>
      </c>
      <c r="X1086">
        <v>24.244534000000002</v>
      </c>
      <c r="Y1086">
        <v>4.8847199999999997</v>
      </c>
      <c r="Z1086">
        <v>101.738342</v>
      </c>
      <c r="AA1086">
        <v>102.40241399999999</v>
      </c>
      <c r="AB1086">
        <v>0</v>
      </c>
    </row>
    <row r="1087" spans="1:28" x14ac:dyDescent="0.25">
      <c r="A1087" s="1" t="s">
        <v>1479</v>
      </c>
      <c r="B1087">
        <v>1274</v>
      </c>
      <c r="C1087" s="1" t="s">
        <v>4017</v>
      </c>
      <c r="D1087">
        <v>5.0999999999999996</v>
      </c>
      <c r="E1087">
        <v>0</v>
      </c>
      <c r="F1087">
        <v>0.18</v>
      </c>
      <c r="G1087">
        <v>1482</v>
      </c>
      <c r="H1087" s="1" t="s">
        <v>4091</v>
      </c>
      <c r="I1087">
        <v>93.18</v>
      </c>
      <c r="J1087">
        <v>11.5</v>
      </c>
      <c r="K1087">
        <v>208</v>
      </c>
      <c r="L1087">
        <v>1018.45</v>
      </c>
      <c r="M1087">
        <v>76</v>
      </c>
      <c r="N1087">
        <v>4</v>
      </c>
      <c r="O1087">
        <v>0</v>
      </c>
      <c r="P1087">
        <v>133.19</v>
      </c>
      <c r="Q1087">
        <v>0</v>
      </c>
      <c r="R1087" s="1" t="s">
        <v>5634</v>
      </c>
      <c r="S1087" s="1" t="s">
        <v>8156</v>
      </c>
      <c r="T1087">
        <v>0.96</v>
      </c>
      <c r="U1087" s="1"/>
      <c r="V1087">
        <v>18354.264863</v>
      </c>
      <c r="W1087">
        <v>561966.30962299998</v>
      </c>
      <c r="X1087">
        <v>96.875270999999998</v>
      </c>
      <c r="Y1087">
        <v>12.047537</v>
      </c>
      <c r="Z1087">
        <v>245.30976000000001</v>
      </c>
      <c r="AA1087">
        <v>241.57015799999999</v>
      </c>
      <c r="AB1087">
        <v>0</v>
      </c>
    </row>
    <row r="1088" spans="1:28" x14ac:dyDescent="0.25">
      <c r="A1088" s="1" t="s">
        <v>1480</v>
      </c>
      <c r="B1088">
        <v>1421</v>
      </c>
      <c r="C1088" s="1" t="s">
        <v>4001</v>
      </c>
      <c r="D1088">
        <v>0.2</v>
      </c>
      <c r="E1088">
        <v>0</v>
      </c>
      <c r="F1088">
        <v>0.42</v>
      </c>
      <c r="G1088">
        <v>1483</v>
      </c>
      <c r="H1088" s="1" t="s">
        <v>4071</v>
      </c>
      <c r="I1088">
        <v>108.49</v>
      </c>
      <c r="J1088">
        <v>9.23</v>
      </c>
      <c r="K1088">
        <v>62</v>
      </c>
      <c r="L1088">
        <v>419.77</v>
      </c>
      <c r="M1088">
        <v>7</v>
      </c>
      <c r="N1088">
        <v>2</v>
      </c>
      <c r="O1088">
        <v>0</v>
      </c>
      <c r="P1088">
        <v>22.67</v>
      </c>
      <c r="Q1088">
        <v>0</v>
      </c>
      <c r="R1088" s="1" t="s">
        <v>5635</v>
      </c>
      <c r="S1088" s="1" t="s">
        <v>8156</v>
      </c>
      <c r="T1088">
        <v>0.7</v>
      </c>
      <c r="U1088" s="1"/>
      <c r="V1088">
        <v>3666.2298129999999</v>
      </c>
      <c r="W1088">
        <v>165323.51484799999</v>
      </c>
      <c r="X1088">
        <v>20.598555999999999</v>
      </c>
      <c r="Y1088">
        <v>3.2511220000000001</v>
      </c>
      <c r="Z1088">
        <v>70.573485000000005</v>
      </c>
      <c r="AA1088">
        <v>71.065876000000003</v>
      </c>
      <c r="AB1088">
        <v>0</v>
      </c>
    </row>
    <row r="1089" spans="1:28" x14ac:dyDescent="0.25">
      <c r="A1089" s="1" t="s">
        <v>1481</v>
      </c>
      <c r="B1089">
        <v>1381</v>
      </c>
      <c r="C1089" s="1" t="s">
        <v>4009</v>
      </c>
      <c r="D1089">
        <v>5.0999999999999996</v>
      </c>
      <c r="E1089">
        <v>0</v>
      </c>
      <c r="F1089">
        <v>1</v>
      </c>
      <c r="G1089">
        <v>1484</v>
      </c>
      <c r="H1089" s="1" t="s">
        <v>4081</v>
      </c>
      <c r="I1089">
        <v>19.239999999999998</v>
      </c>
      <c r="J1089">
        <v>10.039999999999999</v>
      </c>
      <c r="K1089">
        <v>103</v>
      </c>
      <c r="L1089">
        <v>738.31</v>
      </c>
      <c r="M1089">
        <v>9</v>
      </c>
      <c r="N1089">
        <v>3</v>
      </c>
      <c r="O1089">
        <v>0</v>
      </c>
      <c r="P1089">
        <v>39.96</v>
      </c>
      <c r="Q1089">
        <v>0</v>
      </c>
      <c r="R1089" s="1" t="s">
        <v>5636</v>
      </c>
      <c r="S1089" s="1" t="s">
        <v>8156</v>
      </c>
      <c r="T1089">
        <v>0.86</v>
      </c>
      <c r="U1089" s="1"/>
      <c r="V1089">
        <v>5314.5165919999999</v>
      </c>
      <c r="W1089">
        <v>244418.25165200001</v>
      </c>
      <c r="X1089">
        <v>29.914615999999999</v>
      </c>
      <c r="Y1089">
        <v>4.4456379999999998</v>
      </c>
      <c r="Z1089">
        <v>101.40766600000001</v>
      </c>
      <c r="AA1089">
        <v>105.06601999999999</v>
      </c>
      <c r="AB1089">
        <v>0</v>
      </c>
    </row>
    <row r="1090" spans="1:28" x14ac:dyDescent="0.25">
      <c r="A1090" s="1" t="s">
        <v>1482</v>
      </c>
      <c r="B1090">
        <v>1415</v>
      </c>
      <c r="C1090" s="1" t="s">
        <v>4004</v>
      </c>
      <c r="D1090">
        <v>5.0999999999999996</v>
      </c>
      <c r="E1090">
        <v>0</v>
      </c>
      <c r="F1090">
        <v>3.66</v>
      </c>
      <c r="G1090">
        <v>1484</v>
      </c>
      <c r="H1090" s="1" t="s">
        <v>4073</v>
      </c>
      <c r="I1090">
        <v>40.79</v>
      </c>
      <c r="J1090">
        <v>14.11</v>
      </c>
      <c r="K1090">
        <v>69</v>
      </c>
      <c r="L1090">
        <v>475.89</v>
      </c>
      <c r="M1090">
        <v>5</v>
      </c>
      <c r="N1090">
        <v>2</v>
      </c>
      <c r="O1090">
        <v>0</v>
      </c>
      <c r="P1090">
        <v>36.5</v>
      </c>
      <c r="Q1090">
        <v>0</v>
      </c>
      <c r="R1090" s="1" t="s">
        <v>5637</v>
      </c>
      <c r="S1090" s="1" t="s">
        <v>8156</v>
      </c>
      <c r="T1090">
        <v>1.07</v>
      </c>
      <c r="U1090" s="1"/>
      <c r="V1090">
        <v>4980.0184820000004</v>
      </c>
      <c r="W1090">
        <v>230746.88030799999</v>
      </c>
      <c r="X1090">
        <v>28.181842</v>
      </c>
      <c r="Y1090">
        <v>4.7617430000000001</v>
      </c>
      <c r="Z1090">
        <v>99.389897000000005</v>
      </c>
      <c r="AA1090">
        <v>99.188327000000001</v>
      </c>
      <c r="AB1090">
        <v>0</v>
      </c>
    </row>
    <row r="1091" spans="1:28" x14ac:dyDescent="0.25">
      <c r="A1091" s="1" t="s">
        <v>1484</v>
      </c>
      <c r="B1091">
        <v>1250</v>
      </c>
      <c r="C1091" s="1" t="s">
        <v>4001</v>
      </c>
      <c r="D1091">
        <v>0.2</v>
      </c>
      <c r="E1091">
        <v>0</v>
      </c>
      <c r="F1091">
        <v>0</v>
      </c>
      <c r="G1091">
        <v>1487</v>
      </c>
      <c r="H1091" s="1" t="s">
        <v>4085</v>
      </c>
      <c r="I1091">
        <v>50.59</v>
      </c>
      <c r="J1091">
        <v>6.59</v>
      </c>
      <c r="K1091">
        <v>237</v>
      </c>
      <c r="L1091">
        <v>796.83</v>
      </c>
      <c r="M1091">
        <v>96</v>
      </c>
      <c r="N1091">
        <v>4</v>
      </c>
      <c r="O1091">
        <v>0</v>
      </c>
      <c r="P1091">
        <v>129.83000000000001</v>
      </c>
      <c r="Q1091">
        <v>0</v>
      </c>
      <c r="R1091" s="1" t="s">
        <v>5639</v>
      </c>
      <c r="S1091" s="1" t="s">
        <v>8156</v>
      </c>
      <c r="T1091">
        <v>0.52</v>
      </c>
      <c r="U1091" s="1"/>
      <c r="V1091">
        <v>20124.130128000001</v>
      </c>
      <c r="W1091">
        <v>493353.88808499998</v>
      </c>
      <c r="X1091">
        <v>103.130944</v>
      </c>
      <c r="Y1091">
        <v>10.360236</v>
      </c>
      <c r="Z1091">
        <v>214.80198300000001</v>
      </c>
      <c r="AA1091">
        <v>212.079691</v>
      </c>
      <c r="AB1091">
        <v>0</v>
      </c>
    </row>
    <row r="1092" spans="1:28" x14ac:dyDescent="0.25">
      <c r="A1092" s="1" t="s">
        <v>1487</v>
      </c>
      <c r="B1092">
        <v>1262</v>
      </c>
      <c r="C1092" s="1" t="s">
        <v>4016</v>
      </c>
      <c r="D1092">
        <v>5.0999999999999996</v>
      </c>
      <c r="E1092">
        <v>0</v>
      </c>
      <c r="F1092">
        <v>1.43</v>
      </c>
      <c r="G1092">
        <v>1489</v>
      </c>
      <c r="H1092" s="1" t="s">
        <v>4089</v>
      </c>
      <c r="I1092">
        <v>182.21</v>
      </c>
      <c r="J1092">
        <v>8.98</v>
      </c>
      <c r="K1092">
        <v>227</v>
      </c>
      <c r="L1092">
        <v>905.52</v>
      </c>
      <c r="M1092">
        <v>121</v>
      </c>
      <c r="N1092">
        <v>3</v>
      </c>
      <c r="O1092">
        <v>0</v>
      </c>
      <c r="P1092">
        <v>158.71</v>
      </c>
      <c r="Q1092">
        <v>0</v>
      </c>
      <c r="R1092" s="1" t="s">
        <v>5642</v>
      </c>
      <c r="S1092" s="1" t="s">
        <v>8156</v>
      </c>
      <c r="T1092">
        <v>0.96</v>
      </c>
      <c r="U1092" s="1"/>
      <c r="V1092">
        <v>23696.052971000001</v>
      </c>
      <c r="W1092">
        <v>610222.51339099999</v>
      </c>
      <c r="X1092">
        <v>122.34147400000001</v>
      </c>
      <c r="Y1092">
        <v>13.651541999999999</v>
      </c>
      <c r="Z1092">
        <v>269.67651999999998</v>
      </c>
      <c r="AA1092">
        <v>262.31624599999998</v>
      </c>
      <c r="AB1092">
        <v>0</v>
      </c>
    </row>
    <row r="1093" spans="1:28" x14ac:dyDescent="0.25">
      <c r="A1093" s="1" t="s">
        <v>1488</v>
      </c>
      <c r="B1093">
        <v>1301</v>
      </c>
      <c r="C1093" s="1" t="s">
        <v>4001</v>
      </c>
      <c r="D1093">
        <v>0.2</v>
      </c>
      <c r="E1093">
        <v>0</v>
      </c>
      <c r="F1093">
        <v>1</v>
      </c>
      <c r="G1093">
        <v>1489</v>
      </c>
      <c r="H1093" s="1" t="s">
        <v>4085</v>
      </c>
      <c r="I1093">
        <v>50.59</v>
      </c>
      <c r="J1093">
        <v>6.62</v>
      </c>
      <c r="K1093">
        <v>188</v>
      </c>
      <c r="L1093">
        <v>796.83</v>
      </c>
      <c r="M1093">
        <v>42</v>
      </c>
      <c r="N1093">
        <v>2</v>
      </c>
      <c r="O1093">
        <v>0</v>
      </c>
      <c r="P1093">
        <v>86.57</v>
      </c>
      <c r="Q1093">
        <v>0</v>
      </c>
      <c r="R1093" s="1" t="s">
        <v>5643</v>
      </c>
      <c r="S1093" s="1" t="s">
        <v>8156</v>
      </c>
      <c r="T1093">
        <v>0.55000000000000004</v>
      </c>
      <c r="U1093" s="1"/>
      <c r="V1093">
        <v>12984.500302</v>
      </c>
      <c r="W1093">
        <v>379380.32583599997</v>
      </c>
      <c r="X1093">
        <v>67.969099999999997</v>
      </c>
      <c r="Y1093">
        <v>7.6244800000000001</v>
      </c>
      <c r="Z1093">
        <v>163.489609</v>
      </c>
      <c r="AA1093">
        <v>163.083832</v>
      </c>
      <c r="AB1093">
        <v>0</v>
      </c>
    </row>
    <row r="1094" spans="1:28" x14ac:dyDescent="0.25">
      <c r="A1094" s="1" t="s">
        <v>1491</v>
      </c>
      <c r="B1094">
        <v>1026</v>
      </c>
      <c r="C1094" s="1" t="s">
        <v>4004</v>
      </c>
      <c r="D1094">
        <v>5.0999999999999996</v>
      </c>
      <c r="E1094">
        <v>0</v>
      </c>
      <c r="F1094">
        <v>0.33</v>
      </c>
      <c r="G1094">
        <v>1491</v>
      </c>
      <c r="H1094" s="1" t="s">
        <v>4122</v>
      </c>
      <c r="I1094">
        <v>159.35</v>
      </c>
      <c r="J1094">
        <v>9.43</v>
      </c>
      <c r="K1094">
        <v>465</v>
      </c>
      <c r="L1094">
        <v>2021.57</v>
      </c>
      <c r="M1094">
        <v>179</v>
      </c>
      <c r="N1094">
        <v>6</v>
      </c>
      <c r="O1094">
        <v>0</v>
      </c>
      <c r="P1094">
        <v>276.41000000000003</v>
      </c>
      <c r="Q1094">
        <v>0</v>
      </c>
      <c r="R1094" s="1" t="s">
        <v>5646</v>
      </c>
      <c r="S1094" s="1" t="s">
        <v>8156</v>
      </c>
      <c r="T1094">
        <v>0.78</v>
      </c>
      <c r="U1094" s="1"/>
      <c r="V1094">
        <v>39350.909657999997</v>
      </c>
      <c r="W1094">
        <v>1084586.49728</v>
      </c>
      <c r="X1094">
        <v>204.611287</v>
      </c>
      <c r="Y1094">
        <v>22.658358</v>
      </c>
      <c r="Z1094">
        <v>469.98071599999997</v>
      </c>
      <c r="AA1094">
        <v>466.23098800000002</v>
      </c>
      <c r="AB1094">
        <v>0</v>
      </c>
    </row>
    <row r="1095" spans="1:28" x14ac:dyDescent="0.25">
      <c r="A1095" s="1" t="s">
        <v>1493</v>
      </c>
      <c r="B1095">
        <v>1294</v>
      </c>
      <c r="C1095" s="1" t="s">
        <v>4016</v>
      </c>
      <c r="D1095">
        <v>5.0999999999999996</v>
      </c>
      <c r="E1095">
        <v>0</v>
      </c>
      <c r="F1095">
        <v>0.25</v>
      </c>
      <c r="G1095">
        <v>1491</v>
      </c>
      <c r="H1095" s="1" t="s">
        <v>4089</v>
      </c>
      <c r="I1095">
        <v>182.21</v>
      </c>
      <c r="J1095">
        <v>10.55</v>
      </c>
      <c r="K1095">
        <v>197</v>
      </c>
      <c r="L1095">
        <v>905.52</v>
      </c>
      <c r="M1095">
        <v>98</v>
      </c>
      <c r="N1095">
        <v>2</v>
      </c>
      <c r="O1095">
        <v>0</v>
      </c>
      <c r="P1095">
        <v>150.25</v>
      </c>
      <c r="Q1095">
        <v>0</v>
      </c>
      <c r="R1095" s="1" t="s">
        <v>5648</v>
      </c>
      <c r="S1095" s="1" t="s">
        <v>8156</v>
      </c>
      <c r="T1095">
        <v>1.46</v>
      </c>
      <c r="U1095" s="1"/>
      <c r="V1095">
        <v>21600.378903000001</v>
      </c>
      <c r="W1095">
        <v>596719.38218900003</v>
      </c>
      <c r="X1095">
        <v>112.548097</v>
      </c>
      <c r="Y1095">
        <v>13.399853999999999</v>
      </c>
      <c r="Z1095">
        <v>263.30378300000001</v>
      </c>
      <c r="AA1095">
        <v>256.510312</v>
      </c>
      <c r="AB1095">
        <v>0</v>
      </c>
    </row>
    <row r="1096" spans="1:28" x14ac:dyDescent="0.25">
      <c r="A1096" s="1" t="s">
        <v>1494</v>
      </c>
      <c r="B1096">
        <v>1350</v>
      </c>
      <c r="C1096" s="1" t="s">
        <v>4001</v>
      </c>
      <c r="D1096">
        <v>0.2</v>
      </c>
      <c r="E1096">
        <v>0</v>
      </c>
      <c r="F1096">
        <v>0</v>
      </c>
      <c r="G1096">
        <v>1491</v>
      </c>
      <c r="H1096" s="1" t="s">
        <v>4085</v>
      </c>
      <c r="I1096">
        <v>50.59</v>
      </c>
      <c r="J1096">
        <v>12.12</v>
      </c>
      <c r="K1096">
        <v>141</v>
      </c>
      <c r="L1096">
        <v>796.83</v>
      </c>
      <c r="M1096">
        <v>16</v>
      </c>
      <c r="N1096">
        <v>1</v>
      </c>
      <c r="O1096">
        <v>0</v>
      </c>
      <c r="P1096">
        <v>95.45</v>
      </c>
      <c r="Q1096">
        <v>0</v>
      </c>
      <c r="R1096" s="1" t="s">
        <v>5649</v>
      </c>
      <c r="S1096" s="1" t="s">
        <v>8156</v>
      </c>
      <c r="T1096">
        <v>1.27</v>
      </c>
      <c r="U1096" s="1"/>
      <c r="V1096">
        <v>9298.2684430000008</v>
      </c>
      <c r="W1096">
        <v>366772.420033</v>
      </c>
      <c r="X1096">
        <v>50.952739000000001</v>
      </c>
      <c r="Y1096">
        <v>7.410228</v>
      </c>
      <c r="Z1096">
        <v>157.89575400000001</v>
      </c>
      <c r="AA1096">
        <v>157.66127299999999</v>
      </c>
      <c r="AB1096">
        <v>0</v>
      </c>
    </row>
    <row r="1097" spans="1:28" x14ac:dyDescent="0.25">
      <c r="A1097" s="1" t="s">
        <v>1495</v>
      </c>
      <c r="B1097">
        <v>1400</v>
      </c>
      <c r="C1097" s="1" t="s">
        <v>4001</v>
      </c>
      <c r="D1097">
        <v>0.2</v>
      </c>
      <c r="E1097">
        <v>0</v>
      </c>
      <c r="F1097">
        <v>0</v>
      </c>
      <c r="G1097">
        <v>1494</v>
      </c>
      <c r="H1097" s="1" t="s">
        <v>4085</v>
      </c>
      <c r="I1097">
        <v>50.59</v>
      </c>
      <c r="J1097">
        <v>9.01</v>
      </c>
      <c r="K1097">
        <v>94</v>
      </c>
      <c r="L1097">
        <v>796.83</v>
      </c>
      <c r="M1097">
        <v>0</v>
      </c>
      <c r="N1097">
        <v>0</v>
      </c>
      <c r="O1097">
        <v>0</v>
      </c>
      <c r="P1097">
        <v>22.69</v>
      </c>
      <c r="Q1097">
        <v>0</v>
      </c>
      <c r="R1097" s="1" t="s">
        <v>5650</v>
      </c>
      <c r="S1097" s="1" t="s">
        <v>8156</v>
      </c>
      <c r="T1097">
        <v>0.79</v>
      </c>
      <c r="U1097" s="1"/>
      <c r="V1097">
        <v>5016.8429820000001</v>
      </c>
      <c r="W1097">
        <v>277723.25926000002</v>
      </c>
      <c r="X1097">
        <v>29.395676999999999</v>
      </c>
      <c r="Y1097">
        <v>5.2272800000000004</v>
      </c>
      <c r="Z1097">
        <v>116.85262299999999</v>
      </c>
      <c r="AA1097">
        <v>119.38136900000001</v>
      </c>
      <c r="AB1097">
        <v>0</v>
      </c>
    </row>
    <row r="1098" spans="1:28" x14ac:dyDescent="0.25">
      <c r="A1098" s="1" t="s">
        <v>1497</v>
      </c>
      <c r="B1098">
        <v>1436</v>
      </c>
      <c r="C1098" s="1" t="s">
        <v>4004</v>
      </c>
      <c r="D1098">
        <v>5.0999999999999996</v>
      </c>
      <c r="E1098">
        <v>0</v>
      </c>
      <c r="F1098">
        <v>0.8</v>
      </c>
      <c r="G1098">
        <v>1495</v>
      </c>
      <c r="H1098" s="1" t="s">
        <v>4076</v>
      </c>
      <c r="I1098">
        <v>1.4</v>
      </c>
      <c r="J1098">
        <v>9.2200000000000006</v>
      </c>
      <c r="K1098">
        <v>59</v>
      </c>
      <c r="L1098">
        <v>609.39</v>
      </c>
      <c r="M1098">
        <v>0</v>
      </c>
      <c r="N1098">
        <v>0</v>
      </c>
      <c r="O1098">
        <v>0</v>
      </c>
      <c r="P1098">
        <v>8.1999999999999993</v>
      </c>
      <c r="Q1098">
        <v>0</v>
      </c>
      <c r="R1098" s="1" t="s">
        <v>5652</v>
      </c>
      <c r="S1098" s="1" t="s">
        <v>8156</v>
      </c>
      <c r="T1098">
        <v>0.81</v>
      </c>
      <c r="U1098" s="1"/>
      <c r="V1098">
        <v>2823.942509</v>
      </c>
      <c r="W1098">
        <v>180674.190359</v>
      </c>
      <c r="X1098">
        <v>17.139005000000001</v>
      </c>
      <c r="Y1098">
        <v>3.3740250000000001</v>
      </c>
      <c r="Z1098">
        <v>75.200868</v>
      </c>
      <c r="AA1098">
        <v>77.663850999999994</v>
      </c>
      <c r="AB1098">
        <v>0</v>
      </c>
    </row>
    <row r="1099" spans="1:28" x14ac:dyDescent="0.25">
      <c r="A1099" s="1" t="s">
        <v>1500</v>
      </c>
      <c r="B1099">
        <v>1394</v>
      </c>
      <c r="C1099" s="1" t="s">
        <v>4016</v>
      </c>
      <c r="D1099">
        <v>5.0999999999999996</v>
      </c>
      <c r="E1099">
        <v>0</v>
      </c>
      <c r="F1099">
        <v>0.73</v>
      </c>
      <c r="G1099">
        <v>1498</v>
      </c>
      <c r="H1099" s="1" t="s">
        <v>4089</v>
      </c>
      <c r="I1099">
        <v>182.21</v>
      </c>
      <c r="J1099">
        <v>13.33</v>
      </c>
      <c r="K1099">
        <v>104</v>
      </c>
      <c r="L1099">
        <v>905.52</v>
      </c>
      <c r="M1099">
        <v>20</v>
      </c>
      <c r="N1099">
        <v>1</v>
      </c>
      <c r="O1099">
        <v>0</v>
      </c>
      <c r="P1099">
        <v>44.78</v>
      </c>
      <c r="Q1099">
        <v>0</v>
      </c>
      <c r="R1099" s="1" t="s">
        <v>5655</v>
      </c>
      <c r="S1099" s="1" t="s">
        <v>8156</v>
      </c>
      <c r="T1099">
        <v>1.1100000000000001</v>
      </c>
      <c r="U1099" s="1"/>
      <c r="V1099">
        <v>7276.2129919999998</v>
      </c>
      <c r="W1099">
        <v>343622.540064</v>
      </c>
      <c r="X1099">
        <v>41.331204</v>
      </c>
      <c r="Y1099">
        <v>7.0331380000000001</v>
      </c>
      <c r="Z1099">
        <v>146.73740599999999</v>
      </c>
      <c r="AA1099">
        <v>147.70886200000001</v>
      </c>
      <c r="AB1099">
        <v>0</v>
      </c>
    </row>
    <row r="1100" spans="1:28" x14ac:dyDescent="0.25">
      <c r="A1100" s="1" t="s">
        <v>1501</v>
      </c>
      <c r="B1100">
        <v>1233</v>
      </c>
      <c r="C1100" s="1" t="s">
        <v>4004</v>
      </c>
      <c r="D1100">
        <v>5.0999999999999996</v>
      </c>
      <c r="E1100">
        <v>0</v>
      </c>
      <c r="F1100">
        <v>0.87</v>
      </c>
      <c r="G1100">
        <v>1499</v>
      </c>
      <c r="H1100" s="1" t="s">
        <v>4096</v>
      </c>
      <c r="I1100">
        <v>121.36</v>
      </c>
      <c r="J1100">
        <v>11.05</v>
      </c>
      <c r="K1100">
        <v>266</v>
      </c>
      <c r="L1100">
        <v>1417.41</v>
      </c>
      <c r="M1100">
        <v>102</v>
      </c>
      <c r="N1100">
        <v>5</v>
      </c>
      <c r="O1100">
        <v>0</v>
      </c>
      <c r="P1100">
        <v>153.16</v>
      </c>
      <c r="Q1100">
        <v>0</v>
      </c>
      <c r="R1100" s="1" t="s">
        <v>5656</v>
      </c>
      <c r="S1100" s="1" t="s">
        <v>8156</v>
      </c>
      <c r="T1100">
        <v>0.91</v>
      </c>
      <c r="U1100" s="1"/>
      <c r="V1100">
        <v>21376.606328999998</v>
      </c>
      <c r="W1100">
        <v>643039.33766399999</v>
      </c>
      <c r="X1100">
        <v>112.450481</v>
      </c>
      <c r="Y1100">
        <v>13.234089000000001</v>
      </c>
      <c r="Z1100">
        <v>276.327449</v>
      </c>
      <c r="AA1100">
        <v>276.42193600000002</v>
      </c>
      <c r="AB1100">
        <v>0</v>
      </c>
    </row>
    <row r="1101" spans="1:28" x14ac:dyDescent="0.25">
      <c r="A1101" s="1" t="s">
        <v>1502</v>
      </c>
      <c r="B1101">
        <v>1250</v>
      </c>
      <c r="C1101" s="1" t="s">
        <v>4024</v>
      </c>
      <c r="D1101">
        <v>5.0999999999999996</v>
      </c>
      <c r="E1101">
        <v>0</v>
      </c>
      <c r="F1101">
        <v>0.88</v>
      </c>
      <c r="G1101">
        <v>1499</v>
      </c>
      <c r="H1101" s="1" t="s">
        <v>4112</v>
      </c>
      <c r="I1101">
        <v>110.84</v>
      </c>
      <c r="J1101">
        <v>14.42</v>
      </c>
      <c r="K1101">
        <v>249</v>
      </c>
      <c r="L1101">
        <v>1744.16</v>
      </c>
      <c r="M1101">
        <v>41</v>
      </c>
      <c r="N1101">
        <v>4</v>
      </c>
      <c r="O1101">
        <v>0</v>
      </c>
      <c r="P1101">
        <v>131.91999999999999</v>
      </c>
      <c r="Q1101">
        <v>0</v>
      </c>
      <c r="R1101" s="1" t="s">
        <v>5657</v>
      </c>
      <c r="S1101" s="1" t="s">
        <v>8156</v>
      </c>
      <c r="T1101">
        <v>1.06</v>
      </c>
      <c r="U1101" s="1"/>
      <c r="V1101">
        <v>16311.996080000001</v>
      </c>
      <c r="W1101">
        <v>742128.160821</v>
      </c>
      <c r="X1101">
        <v>91.933209000000005</v>
      </c>
      <c r="Y1101">
        <v>15.398631999999999</v>
      </c>
      <c r="Z1101">
        <v>320.42211500000002</v>
      </c>
      <c r="AA1101">
        <v>319.00960800000001</v>
      </c>
      <c r="AB1101">
        <v>0</v>
      </c>
    </row>
    <row r="1102" spans="1:28" x14ac:dyDescent="0.25">
      <c r="A1102" s="1" t="s">
        <v>1503</v>
      </c>
      <c r="B1102">
        <v>1327</v>
      </c>
      <c r="C1102" s="1" t="s">
        <v>4016</v>
      </c>
      <c r="D1102">
        <v>5.0999999999999996</v>
      </c>
      <c r="E1102">
        <v>0</v>
      </c>
      <c r="F1102">
        <v>0.08</v>
      </c>
      <c r="G1102">
        <v>1500</v>
      </c>
      <c r="H1102" s="1" t="s">
        <v>4089</v>
      </c>
      <c r="I1102">
        <v>182.21</v>
      </c>
      <c r="J1102">
        <v>12.65</v>
      </c>
      <c r="K1102">
        <v>173</v>
      </c>
      <c r="L1102">
        <v>905.52</v>
      </c>
      <c r="M1102">
        <v>69</v>
      </c>
      <c r="N1102">
        <v>3</v>
      </c>
      <c r="O1102">
        <v>0</v>
      </c>
      <c r="P1102">
        <v>102.14</v>
      </c>
      <c r="Q1102">
        <v>0</v>
      </c>
      <c r="R1102" s="1" t="s">
        <v>5658</v>
      </c>
      <c r="S1102" s="1" t="s">
        <v>8156</v>
      </c>
      <c r="T1102">
        <v>0.93</v>
      </c>
      <c r="U1102" s="1"/>
      <c r="V1102">
        <v>13848.48559</v>
      </c>
      <c r="W1102">
        <v>449000.11602399999</v>
      </c>
      <c r="X1102">
        <v>73.665147000000005</v>
      </c>
      <c r="Y1102">
        <v>9.3534450000000007</v>
      </c>
      <c r="Z1102">
        <v>193.7159</v>
      </c>
      <c r="AA1102">
        <v>193.009615</v>
      </c>
      <c r="AB1102">
        <v>0</v>
      </c>
    </row>
    <row r="1103" spans="1:28" x14ac:dyDescent="0.25">
      <c r="A1103" s="1" t="s">
        <v>1505</v>
      </c>
      <c r="B1103">
        <v>1071</v>
      </c>
      <c r="C1103" s="1" t="s">
        <v>4048</v>
      </c>
      <c r="D1103">
        <v>5.0999999999999996</v>
      </c>
      <c r="E1103">
        <v>0</v>
      </c>
      <c r="F1103">
        <v>0.32</v>
      </c>
      <c r="G1103">
        <v>1501</v>
      </c>
      <c r="H1103" s="1" t="s">
        <v>4096</v>
      </c>
      <c r="I1103">
        <v>121.36</v>
      </c>
      <c r="J1103">
        <v>16.87</v>
      </c>
      <c r="K1103">
        <v>430</v>
      </c>
      <c r="L1103">
        <v>2442.1999999999998</v>
      </c>
      <c r="M1103">
        <v>111</v>
      </c>
      <c r="N1103">
        <v>6</v>
      </c>
      <c r="O1103">
        <v>0</v>
      </c>
      <c r="P1103">
        <v>294.67</v>
      </c>
      <c r="Q1103">
        <v>0</v>
      </c>
      <c r="R1103" s="1" t="s">
        <v>5660</v>
      </c>
      <c r="S1103" s="1" t="s">
        <v>8156</v>
      </c>
      <c r="T1103">
        <v>1.32</v>
      </c>
      <c r="U1103" s="1"/>
      <c r="V1103">
        <v>35252.148024000002</v>
      </c>
      <c r="W1103">
        <v>1316200.1345009999</v>
      </c>
      <c r="X1103">
        <v>191.811916</v>
      </c>
      <c r="Y1103">
        <v>27.695803999999999</v>
      </c>
      <c r="Z1103">
        <v>570.730729</v>
      </c>
      <c r="AA1103">
        <v>565.78378899999996</v>
      </c>
      <c r="AB1103">
        <v>0</v>
      </c>
    </row>
    <row r="1104" spans="1:28" x14ac:dyDescent="0.25">
      <c r="A1104" s="1" t="s">
        <v>1506</v>
      </c>
      <c r="B1104">
        <v>1361</v>
      </c>
      <c r="C1104" s="1" t="s">
        <v>4016</v>
      </c>
      <c r="D1104">
        <v>5.0999999999999996</v>
      </c>
      <c r="E1104">
        <v>0</v>
      </c>
      <c r="F1104">
        <v>0.91</v>
      </c>
      <c r="G1104">
        <v>1501</v>
      </c>
      <c r="H1104" s="1" t="s">
        <v>4092</v>
      </c>
      <c r="I1104">
        <v>182.21</v>
      </c>
      <c r="J1104">
        <v>8.77</v>
      </c>
      <c r="K1104">
        <v>140</v>
      </c>
      <c r="L1104">
        <v>905.52</v>
      </c>
      <c r="M1104">
        <v>23</v>
      </c>
      <c r="N1104">
        <v>2</v>
      </c>
      <c r="O1104">
        <v>0</v>
      </c>
      <c r="P1104">
        <v>52.7</v>
      </c>
      <c r="Q1104">
        <v>0</v>
      </c>
      <c r="R1104" s="1" t="s">
        <v>5661</v>
      </c>
      <c r="S1104" s="1" t="s">
        <v>8156</v>
      </c>
      <c r="T1104">
        <v>0.75</v>
      </c>
      <c r="U1104" s="1"/>
      <c r="V1104">
        <v>7652.5759779999998</v>
      </c>
      <c r="W1104">
        <v>298603.89534500003</v>
      </c>
      <c r="X1104">
        <v>41.843667000000003</v>
      </c>
      <c r="Y1104">
        <v>5.7422529999999998</v>
      </c>
      <c r="Z1104">
        <v>126.480885</v>
      </c>
      <c r="AA1104">
        <v>128.35880399999999</v>
      </c>
      <c r="AB1104">
        <v>0</v>
      </c>
    </row>
    <row r="1105" spans="1:28" x14ac:dyDescent="0.25">
      <c r="A1105" s="1" t="s">
        <v>1507</v>
      </c>
      <c r="B1105">
        <v>1450</v>
      </c>
      <c r="C1105" s="1" t="s">
        <v>4004</v>
      </c>
      <c r="D1105">
        <v>5.0999999999999996</v>
      </c>
      <c r="E1105">
        <v>0</v>
      </c>
      <c r="F1105">
        <v>1</v>
      </c>
      <c r="G1105">
        <v>1502</v>
      </c>
      <c r="H1105" s="1" t="s">
        <v>4076</v>
      </c>
      <c r="I1105">
        <v>1.4</v>
      </c>
      <c r="J1105">
        <v>11.82</v>
      </c>
      <c r="K1105">
        <v>52</v>
      </c>
      <c r="L1105">
        <v>609.39</v>
      </c>
      <c r="M1105">
        <v>0</v>
      </c>
      <c r="N1105">
        <v>0</v>
      </c>
      <c r="O1105">
        <v>0</v>
      </c>
      <c r="P1105">
        <v>6.66</v>
      </c>
      <c r="Q1105">
        <v>0</v>
      </c>
      <c r="R1105" s="1" t="s">
        <v>5662</v>
      </c>
      <c r="S1105" s="1" t="s">
        <v>8156</v>
      </c>
      <c r="T1105">
        <v>0.93</v>
      </c>
      <c r="U1105" s="1"/>
      <c r="V1105">
        <v>2559.4017589999999</v>
      </c>
      <c r="W1105">
        <v>179100.25909599999</v>
      </c>
      <c r="X1105">
        <v>15.910821</v>
      </c>
      <c r="Y1105">
        <v>3.3498739999999998</v>
      </c>
      <c r="Z1105">
        <v>74.226398000000003</v>
      </c>
      <c r="AA1105">
        <v>76.987110999999999</v>
      </c>
      <c r="AB1105">
        <v>0</v>
      </c>
    </row>
    <row r="1106" spans="1:28" x14ac:dyDescent="0.25">
      <c r="A1106" s="1" t="s">
        <v>1508</v>
      </c>
      <c r="B1106">
        <v>1327</v>
      </c>
      <c r="C1106" s="1" t="s">
        <v>4017</v>
      </c>
      <c r="D1106">
        <v>5.0999999999999996</v>
      </c>
      <c r="E1106">
        <v>0</v>
      </c>
      <c r="F1106">
        <v>0.1</v>
      </c>
      <c r="G1106">
        <v>1503</v>
      </c>
      <c r="H1106" s="1" t="s">
        <v>4140</v>
      </c>
      <c r="I1106">
        <v>93.18</v>
      </c>
      <c r="J1106">
        <v>17.64</v>
      </c>
      <c r="K1106">
        <v>176</v>
      </c>
      <c r="L1106">
        <v>1018.45</v>
      </c>
      <c r="M1106">
        <v>23</v>
      </c>
      <c r="N1106">
        <v>3</v>
      </c>
      <c r="O1106">
        <v>0</v>
      </c>
      <c r="P1106">
        <v>119.55</v>
      </c>
      <c r="Q1106">
        <v>0</v>
      </c>
      <c r="R1106" s="1" t="s">
        <v>5663</v>
      </c>
      <c r="S1106" s="1" t="s">
        <v>8156</v>
      </c>
      <c r="T1106">
        <v>1.31</v>
      </c>
      <c r="U1106" s="1"/>
      <c r="V1106">
        <v>13556.368586000001</v>
      </c>
      <c r="W1106">
        <v>534151.41923300002</v>
      </c>
      <c r="X1106">
        <v>74.424318999999997</v>
      </c>
      <c r="Y1106">
        <v>11.231688999999999</v>
      </c>
      <c r="Z1106">
        <v>232.233767</v>
      </c>
      <c r="AA1106">
        <v>229.61043900000001</v>
      </c>
      <c r="AB1106">
        <v>0</v>
      </c>
    </row>
    <row r="1107" spans="1:28" x14ac:dyDescent="0.25">
      <c r="A1107" s="1" t="s">
        <v>1509</v>
      </c>
      <c r="B1107">
        <v>1242</v>
      </c>
      <c r="C1107" s="1" t="s">
        <v>4050</v>
      </c>
      <c r="D1107">
        <v>5.0999999999999996</v>
      </c>
      <c r="E1107">
        <v>0</v>
      </c>
      <c r="F1107">
        <v>0</v>
      </c>
      <c r="G1107">
        <v>1505</v>
      </c>
      <c r="H1107" s="1" t="s">
        <v>4095</v>
      </c>
      <c r="I1107">
        <v>63.59</v>
      </c>
      <c r="J1107">
        <v>12.25</v>
      </c>
      <c r="K1107">
        <v>263</v>
      </c>
      <c r="L1107">
        <v>1626.59</v>
      </c>
      <c r="M1107">
        <v>71</v>
      </c>
      <c r="N1107">
        <v>4</v>
      </c>
      <c r="O1107">
        <v>0</v>
      </c>
      <c r="P1107">
        <v>129.88999999999999</v>
      </c>
      <c r="Q1107">
        <v>0</v>
      </c>
      <c r="R1107" s="1" t="s">
        <v>5664</v>
      </c>
      <c r="S1107" s="1" t="s">
        <v>8156</v>
      </c>
      <c r="T1107">
        <v>0.9</v>
      </c>
      <c r="U1107" s="1"/>
      <c r="V1107">
        <v>18719.591716999999</v>
      </c>
      <c r="W1107">
        <v>696243.224223</v>
      </c>
      <c r="X1107">
        <v>101.716375</v>
      </c>
      <c r="Y1107">
        <v>14.282145</v>
      </c>
      <c r="Z1107">
        <v>299.68732399999999</v>
      </c>
      <c r="AA1107">
        <v>299.28877699999998</v>
      </c>
      <c r="AB1107">
        <v>0</v>
      </c>
    </row>
    <row r="1108" spans="1:28" x14ac:dyDescent="0.25">
      <c r="A1108" s="1" t="s">
        <v>1510</v>
      </c>
      <c r="B1108">
        <v>1090</v>
      </c>
      <c r="C1108" s="1" t="s">
        <v>4053</v>
      </c>
      <c r="D1108">
        <v>5.0999999999999996</v>
      </c>
      <c r="E1108">
        <v>0</v>
      </c>
      <c r="F1108">
        <v>0.53</v>
      </c>
      <c r="G1108">
        <v>1506</v>
      </c>
      <c r="H1108" s="1" t="s">
        <v>4153</v>
      </c>
      <c r="I1108">
        <v>204.71</v>
      </c>
      <c r="J1108">
        <v>13.48</v>
      </c>
      <c r="K1108">
        <v>416</v>
      </c>
      <c r="L1108">
        <v>1496.48</v>
      </c>
      <c r="M1108">
        <v>250</v>
      </c>
      <c r="N1108">
        <v>8</v>
      </c>
      <c r="O1108">
        <v>0</v>
      </c>
      <c r="P1108">
        <v>308.45999999999998</v>
      </c>
      <c r="Q1108">
        <v>0</v>
      </c>
      <c r="R1108" s="1" t="s">
        <v>5665</v>
      </c>
      <c r="S1108" s="1" t="s">
        <v>8156</v>
      </c>
      <c r="T1108">
        <v>1.02</v>
      </c>
      <c r="U1108" s="1"/>
      <c r="V1108">
        <v>45622.897428999997</v>
      </c>
      <c r="W1108">
        <v>1095438.91979</v>
      </c>
      <c r="X1108">
        <v>233.63143299999999</v>
      </c>
      <c r="Y1108">
        <v>24.826602000000001</v>
      </c>
      <c r="Z1108">
        <v>485.43694399999998</v>
      </c>
      <c r="AA1108">
        <v>470.89836400000002</v>
      </c>
      <c r="AB1108">
        <v>0</v>
      </c>
    </row>
    <row r="1109" spans="1:28" x14ac:dyDescent="0.25">
      <c r="A1109" s="1" t="s">
        <v>1512</v>
      </c>
      <c r="B1109">
        <v>1026</v>
      </c>
      <c r="C1109" s="1" t="s">
        <v>4048</v>
      </c>
      <c r="D1109">
        <v>5.0999999999999996</v>
      </c>
      <c r="E1109">
        <v>0</v>
      </c>
      <c r="F1109">
        <v>0.33</v>
      </c>
      <c r="G1109">
        <v>1508</v>
      </c>
      <c r="H1109" s="1" t="s">
        <v>4141</v>
      </c>
      <c r="I1109">
        <v>72.8</v>
      </c>
      <c r="J1109">
        <v>4.5</v>
      </c>
      <c r="K1109">
        <v>482</v>
      </c>
      <c r="L1109">
        <v>1954.68</v>
      </c>
      <c r="M1109">
        <v>73</v>
      </c>
      <c r="N1109">
        <v>4</v>
      </c>
      <c r="O1109">
        <v>0</v>
      </c>
      <c r="P1109">
        <v>159.06</v>
      </c>
      <c r="Q1109">
        <v>0</v>
      </c>
      <c r="R1109" s="1" t="s">
        <v>5667</v>
      </c>
      <c r="S1109" s="1" t="s">
        <v>8156</v>
      </c>
      <c r="T1109">
        <v>0.43</v>
      </c>
      <c r="U1109" s="1"/>
      <c r="V1109">
        <v>32072.189845000001</v>
      </c>
      <c r="W1109">
        <v>886976.87756099994</v>
      </c>
      <c r="X1109">
        <v>166.543565</v>
      </c>
      <c r="Y1109">
        <v>17.248380000000001</v>
      </c>
      <c r="Z1109">
        <v>379.20642700000002</v>
      </c>
      <c r="AA1109">
        <v>381.28611699999999</v>
      </c>
      <c r="AB1109">
        <v>0</v>
      </c>
    </row>
    <row r="1110" spans="1:28" x14ac:dyDescent="0.25">
      <c r="A1110" s="1" t="s">
        <v>1513</v>
      </c>
      <c r="B1110">
        <v>1284</v>
      </c>
      <c r="C1110" s="1" t="s">
        <v>4037</v>
      </c>
      <c r="D1110">
        <v>5.0999999999999996</v>
      </c>
      <c r="E1110">
        <v>0</v>
      </c>
      <c r="F1110">
        <v>0.28999999999999998</v>
      </c>
      <c r="G1110">
        <v>1508</v>
      </c>
      <c r="H1110" s="1" t="s">
        <v>4096</v>
      </c>
      <c r="I1110">
        <v>121.36</v>
      </c>
      <c r="J1110">
        <v>8.61</v>
      </c>
      <c r="K1110">
        <v>224</v>
      </c>
      <c r="L1110">
        <v>1417.38</v>
      </c>
      <c r="M1110">
        <v>36</v>
      </c>
      <c r="N1110">
        <v>3</v>
      </c>
      <c r="O1110">
        <v>0</v>
      </c>
      <c r="P1110">
        <v>81.849999999999994</v>
      </c>
      <c r="Q1110">
        <v>0</v>
      </c>
      <c r="R1110" s="1" t="s">
        <v>5668</v>
      </c>
      <c r="S1110" s="1" t="s">
        <v>8156</v>
      </c>
      <c r="T1110">
        <v>0.71</v>
      </c>
      <c r="U1110" s="1"/>
      <c r="V1110">
        <v>12533.611339999999</v>
      </c>
      <c r="W1110">
        <v>495877.746904</v>
      </c>
      <c r="X1110">
        <v>68.694574000000003</v>
      </c>
      <c r="Y1110">
        <v>9.5014489999999991</v>
      </c>
      <c r="Z1110">
        <v>209.59457399999999</v>
      </c>
      <c r="AA1110">
        <v>213.15948499999999</v>
      </c>
      <c r="AB1110">
        <v>0</v>
      </c>
    </row>
    <row r="1111" spans="1:28" x14ac:dyDescent="0.25">
      <c r="A1111" s="1" t="s">
        <v>1514</v>
      </c>
      <c r="B1111">
        <v>1150</v>
      </c>
      <c r="C1111" s="1" t="s">
        <v>4012</v>
      </c>
      <c r="D1111">
        <v>5.0999999999999996</v>
      </c>
      <c r="E1111">
        <v>0</v>
      </c>
      <c r="F1111">
        <v>0.01</v>
      </c>
      <c r="G1111">
        <v>1510</v>
      </c>
      <c r="H1111" s="1" t="s">
        <v>4096</v>
      </c>
      <c r="I1111">
        <v>121.36</v>
      </c>
      <c r="J1111">
        <v>11.69</v>
      </c>
      <c r="K1111">
        <v>360</v>
      </c>
      <c r="L1111">
        <v>1363.57</v>
      </c>
      <c r="M1111">
        <v>156</v>
      </c>
      <c r="N1111">
        <v>7</v>
      </c>
      <c r="O1111">
        <v>0</v>
      </c>
      <c r="P1111">
        <v>242.07</v>
      </c>
      <c r="Q1111">
        <v>0</v>
      </c>
      <c r="R1111" s="1" t="s">
        <v>5669</v>
      </c>
      <c r="S1111" s="1" t="s">
        <v>8156</v>
      </c>
      <c r="T1111">
        <v>0.85</v>
      </c>
      <c r="U1111" s="1"/>
      <c r="V1111">
        <v>33624.039119000001</v>
      </c>
      <c r="W1111">
        <v>862792.08290200005</v>
      </c>
      <c r="X1111">
        <v>173.40521000000001</v>
      </c>
      <c r="Y1111">
        <v>18.744450000000001</v>
      </c>
      <c r="Z1111">
        <v>378.31670300000002</v>
      </c>
      <c r="AA1111">
        <v>370.88917300000003</v>
      </c>
      <c r="AB1111">
        <v>0</v>
      </c>
    </row>
    <row r="1112" spans="1:28" x14ac:dyDescent="0.25">
      <c r="A1112" s="1" t="s">
        <v>1516</v>
      </c>
      <c r="B1112">
        <v>1443</v>
      </c>
      <c r="C1112" s="1" t="s">
        <v>4002</v>
      </c>
      <c r="D1112">
        <v>5.0999999999999996</v>
      </c>
      <c r="E1112">
        <v>0</v>
      </c>
      <c r="F1112">
        <v>0.3</v>
      </c>
      <c r="G1112">
        <v>1512</v>
      </c>
      <c r="H1112" s="1" t="s">
        <v>4105</v>
      </c>
      <c r="I1112">
        <v>31.58</v>
      </c>
      <c r="J1112">
        <v>12.73</v>
      </c>
      <c r="K1112">
        <v>69</v>
      </c>
      <c r="L1112">
        <v>367.23</v>
      </c>
      <c r="M1112">
        <v>29</v>
      </c>
      <c r="N1112">
        <v>1</v>
      </c>
      <c r="O1112">
        <v>0</v>
      </c>
      <c r="P1112">
        <v>40.729999999999997</v>
      </c>
      <c r="Q1112">
        <v>0</v>
      </c>
      <c r="R1112" s="1" t="s">
        <v>5671</v>
      </c>
      <c r="S1112" s="1" t="s">
        <v>8156</v>
      </c>
      <c r="T1112">
        <v>0.95</v>
      </c>
      <c r="U1112" s="1"/>
      <c r="V1112">
        <v>6526.5847080000003</v>
      </c>
      <c r="W1112">
        <v>209169.11902300001</v>
      </c>
      <c r="X1112">
        <v>34.661355</v>
      </c>
      <c r="Y1112">
        <v>4.3883900000000002</v>
      </c>
      <c r="Z1112">
        <v>90.578496999999999</v>
      </c>
      <c r="AA1112">
        <v>89.914569999999998</v>
      </c>
      <c r="AB1112">
        <v>0</v>
      </c>
    </row>
    <row r="1113" spans="1:28" x14ac:dyDescent="0.25">
      <c r="A1113" s="1" t="s">
        <v>1518</v>
      </c>
      <c r="B1113">
        <v>1380</v>
      </c>
      <c r="C1113" s="1" t="s">
        <v>4017</v>
      </c>
      <c r="D1113">
        <v>5.0999999999999996</v>
      </c>
      <c r="E1113">
        <v>0</v>
      </c>
      <c r="F1113">
        <v>0.02</v>
      </c>
      <c r="G1113">
        <v>1513</v>
      </c>
      <c r="H1113" s="1" t="s">
        <v>4140</v>
      </c>
      <c r="I1113">
        <v>93.18</v>
      </c>
      <c r="J1113">
        <v>11.21</v>
      </c>
      <c r="K1113">
        <v>133</v>
      </c>
      <c r="L1113">
        <v>1018.45</v>
      </c>
      <c r="M1113">
        <v>13</v>
      </c>
      <c r="N1113">
        <v>1</v>
      </c>
      <c r="O1113">
        <v>0</v>
      </c>
      <c r="P1113">
        <v>57.06</v>
      </c>
      <c r="Q1113">
        <v>0</v>
      </c>
      <c r="R1113" s="1" t="s">
        <v>5673</v>
      </c>
      <c r="S1113" s="1" t="s">
        <v>8156</v>
      </c>
      <c r="T1113">
        <v>0.95</v>
      </c>
      <c r="U1113" s="1"/>
      <c r="V1113">
        <v>7270.9427640000004</v>
      </c>
      <c r="W1113">
        <v>334477.366637</v>
      </c>
      <c r="X1113">
        <v>40.953704999999999</v>
      </c>
      <c r="Y1113">
        <v>6.2231490000000003</v>
      </c>
      <c r="Z1113">
        <v>139.82017099999999</v>
      </c>
      <c r="AA1113">
        <v>143.77874499999999</v>
      </c>
      <c r="AB1113">
        <v>0</v>
      </c>
    </row>
    <row r="1114" spans="1:28" x14ac:dyDescent="0.25">
      <c r="A1114" s="1" t="s">
        <v>1519</v>
      </c>
      <c r="B1114">
        <v>1157</v>
      </c>
      <c r="C1114" s="1" t="s">
        <v>4004</v>
      </c>
      <c r="D1114">
        <v>5.0999999999999996</v>
      </c>
      <c r="E1114">
        <v>0</v>
      </c>
      <c r="F1114">
        <v>7</v>
      </c>
      <c r="G1114">
        <v>1514</v>
      </c>
      <c r="H1114" s="1" t="s">
        <v>4104</v>
      </c>
      <c r="I1114">
        <v>0.2</v>
      </c>
      <c r="J1114">
        <v>6.11</v>
      </c>
      <c r="K1114">
        <v>357</v>
      </c>
      <c r="L1114">
        <v>1913.75</v>
      </c>
      <c r="M1114">
        <v>133</v>
      </c>
      <c r="N1114">
        <v>4</v>
      </c>
      <c r="O1114">
        <v>0</v>
      </c>
      <c r="P1114">
        <v>179.85</v>
      </c>
      <c r="Q1114">
        <v>0</v>
      </c>
      <c r="R1114" s="1" t="s">
        <v>5674</v>
      </c>
      <c r="S1114" s="1" t="s">
        <v>8156</v>
      </c>
      <c r="T1114">
        <v>0.77</v>
      </c>
      <c r="U1114" s="1"/>
      <c r="V1114">
        <v>28697.854640000001</v>
      </c>
      <c r="W1114">
        <v>854982.97075600002</v>
      </c>
      <c r="X1114">
        <v>150.769747</v>
      </c>
      <c r="Y1114">
        <v>17.732513000000001</v>
      </c>
      <c r="Z1114">
        <v>369.40112699999997</v>
      </c>
      <c r="AA1114">
        <v>367.52960000000002</v>
      </c>
      <c r="AB1114">
        <v>0</v>
      </c>
    </row>
    <row r="1115" spans="1:28" x14ac:dyDescent="0.25">
      <c r="A1115" s="1" t="s">
        <v>1520</v>
      </c>
      <c r="B1115">
        <v>1173</v>
      </c>
      <c r="C1115" s="1" t="s">
        <v>4050</v>
      </c>
      <c r="D1115">
        <v>5.0999999999999996</v>
      </c>
      <c r="E1115">
        <v>0</v>
      </c>
      <c r="F1115">
        <v>0</v>
      </c>
      <c r="G1115">
        <v>1516</v>
      </c>
      <c r="H1115" s="1" t="s">
        <v>4095</v>
      </c>
      <c r="I1115">
        <v>63.59</v>
      </c>
      <c r="J1115">
        <v>13.08</v>
      </c>
      <c r="K1115">
        <v>343</v>
      </c>
      <c r="L1115">
        <v>1623.67</v>
      </c>
      <c r="M1115">
        <v>150</v>
      </c>
      <c r="N1115">
        <v>9</v>
      </c>
      <c r="O1115">
        <v>0</v>
      </c>
      <c r="P1115">
        <v>231.97</v>
      </c>
      <c r="Q1115">
        <v>0</v>
      </c>
      <c r="R1115" s="1" t="s">
        <v>5675</v>
      </c>
      <c r="S1115" s="1" t="s">
        <v>8156</v>
      </c>
      <c r="T1115">
        <v>1.07</v>
      </c>
      <c r="U1115" s="1"/>
      <c r="V1115">
        <v>30802.777945999998</v>
      </c>
      <c r="W1115">
        <v>927726.58886500006</v>
      </c>
      <c r="X1115">
        <v>162.23811900000001</v>
      </c>
      <c r="Y1115">
        <v>20.222714</v>
      </c>
      <c r="Z1115">
        <v>406.36319800000001</v>
      </c>
      <c r="AA1115">
        <v>398.798025</v>
      </c>
      <c r="AB1115">
        <v>0</v>
      </c>
    </row>
    <row r="1116" spans="1:28" x14ac:dyDescent="0.25">
      <c r="A1116" s="1" t="s">
        <v>1521</v>
      </c>
      <c r="B1116">
        <v>1272</v>
      </c>
      <c r="C1116" s="1" t="s">
        <v>4031</v>
      </c>
      <c r="D1116">
        <v>5.0999999999999996</v>
      </c>
      <c r="E1116">
        <v>0</v>
      </c>
      <c r="F1116">
        <v>0.95</v>
      </c>
      <c r="G1116">
        <v>1516</v>
      </c>
      <c r="H1116" s="1" t="s">
        <v>4140</v>
      </c>
      <c r="I1116">
        <v>93.18</v>
      </c>
      <c r="J1116">
        <v>13.91</v>
      </c>
      <c r="K1116">
        <v>244</v>
      </c>
      <c r="L1116">
        <v>1375.09</v>
      </c>
      <c r="M1116">
        <v>81</v>
      </c>
      <c r="N1116">
        <v>3</v>
      </c>
      <c r="O1116">
        <v>0</v>
      </c>
      <c r="P1116">
        <v>146.83000000000001</v>
      </c>
      <c r="Q1116">
        <v>0</v>
      </c>
      <c r="R1116" s="1" t="s">
        <v>5676</v>
      </c>
      <c r="S1116" s="1" t="s">
        <v>8156</v>
      </c>
      <c r="T1116">
        <v>1.02</v>
      </c>
      <c r="U1116" s="1"/>
      <c r="V1116">
        <v>20469.579751000001</v>
      </c>
      <c r="W1116">
        <v>670179.25534399995</v>
      </c>
      <c r="X1116">
        <v>109.063452</v>
      </c>
      <c r="Y1116">
        <v>14.243715</v>
      </c>
      <c r="Z1116">
        <v>291.66105700000003</v>
      </c>
      <c r="AA1116">
        <v>288.08619299999998</v>
      </c>
      <c r="AB1116">
        <v>0</v>
      </c>
    </row>
    <row r="1117" spans="1:28" x14ac:dyDescent="0.25">
      <c r="A1117" s="1" t="s">
        <v>1522</v>
      </c>
      <c r="B1117">
        <v>1412</v>
      </c>
      <c r="C1117" s="1" t="s">
        <v>4002</v>
      </c>
      <c r="D1117">
        <v>5.0999999999999996</v>
      </c>
      <c r="E1117">
        <v>0</v>
      </c>
      <c r="F1117">
        <v>0.67</v>
      </c>
      <c r="G1117">
        <v>1516</v>
      </c>
      <c r="H1117" s="1" t="s">
        <v>4072</v>
      </c>
      <c r="I1117">
        <v>31.58</v>
      </c>
      <c r="J1117">
        <v>8.2899999999999991</v>
      </c>
      <c r="K1117">
        <v>104</v>
      </c>
      <c r="L1117">
        <v>367.23</v>
      </c>
      <c r="M1117">
        <v>58</v>
      </c>
      <c r="N1117">
        <v>1</v>
      </c>
      <c r="O1117">
        <v>0</v>
      </c>
      <c r="P1117">
        <v>65.87</v>
      </c>
      <c r="Q1117">
        <v>0</v>
      </c>
      <c r="R1117" s="1" t="s">
        <v>5677</v>
      </c>
      <c r="S1117" s="1" t="s">
        <v>8156</v>
      </c>
      <c r="T1117">
        <v>0.71</v>
      </c>
      <c r="U1117" s="1"/>
      <c r="V1117">
        <v>10554.738888</v>
      </c>
      <c r="W1117">
        <v>246574.576371</v>
      </c>
      <c r="X1117">
        <v>53.840527999999999</v>
      </c>
      <c r="Y1117">
        <v>5.3960600000000003</v>
      </c>
      <c r="Z1117">
        <v>108.373845</v>
      </c>
      <c r="AA1117">
        <v>105.995974</v>
      </c>
      <c r="AB1117">
        <v>0</v>
      </c>
    </row>
    <row r="1118" spans="1:28" x14ac:dyDescent="0.25">
      <c r="A1118" s="1" t="s">
        <v>1523</v>
      </c>
      <c r="B1118">
        <v>1255</v>
      </c>
      <c r="C1118" s="1" t="s">
        <v>4031</v>
      </c>
      <c r="D1118">
        <v>5.0999999999999996</v>
      </c>
      <c r="E1118">
        <v>0</v>
      </c>
      <c r="F1118">
        <v>0.46</v>
      </c>
      <c r="G1118">
        <v>1518</v>
      </c>
      <c r="H1118" s="1" t="s">
        <v>4086</v>
      </c>
      <c r="I1118">
        <v>0.2</v>
      </c>
      <c r="J1118">
        <v>5.21</v>
      </c>
      <c r="K1118">
        <v>263</v>
      </c>
      <c r="L1118">
        <v>1365.91</v>
      </c>
      <c r="M1118">
        <v>131</v>
      </c>
      <c r="N1118">
        <v>4</v>
      </c>
      <c r="O1118">
        <v>0</v>
      </c>
      <c r="P1118">
        <v>174.21</v>
      </c>
      <c r="Q1118">
        <v>0</v>
      </c>
      <c r="R1118" s="1" t="s">
        <v>5678</v>
      </c>
      <c r="S1118" s="1" t="s">
        <v>8156</v>
      </c>
      <c r="T1118">
        <v>1.1200000000000001</v>
      </c>
      <c r="U1118" s="1"/>
      <c r="V1118">
        <v>26740.106043</v>
      </c>
      <c r="W1118">
        <v>796983.75905500003</v>
      </c>
      <c r="X1118">
        <v>140.69881100000001</v>
      </c>
      <c r="Y1118">
        <v>17.578061999999999</v>
      </c>
      <c r="Z1118">
        <v>349.32179100000002</v>
      </c>
      <c r="AA1118">
        <v>342.596181</v>
      </c>
      <c r="AB1118">
        <v>0</v>
      </c>
    </row>
    <row r="1119" spans="1:28" x14ac:dyDescent="0.25">
      <c r="A1119" s="1" t="s">
        <v>1526</v>
      </c>
      <c r="B1119">
        <v>1190</v>
      </c>
      <c r="C1119" s="1" t="s">
        <v>4013</v>
      </c>
      <c r="D1119">
        <v>5.0999999999999996</v>
      </c>
      <c r="E1119">
        <v>0</v>
      </c>
      <c r="F1119">
        <v>0.35</v>
      </c>
      <c r="G1119">
        <v>1520</v>
      </c>
      <c r="H1119" s="1" t="s">
        <v>4086</v>
      </c>
      <c r="I1119">
        <v>0.2</v>
      </c>
      <c r="J1119">
        <v>4.1500000000000004</v>
      </c>
      <c r="K1119">
        <v>330</v>
      </c>
      <c r="L1119">
        <v>1241.6600000000001</v>
      </c>
      <c r="M1119">
        <v>188</v>
      </c>
      <c r="N1119">
        <v>7</v>
      </c>
      <c r="O1119">
        <v>0</v>
      </c>
      <c r="P1119">
        <v>244.72</v>
      </c>
      <c r="Q1119">
        <v>0</v>
      </c>
      <c r="R1119" s="1" t="s">
        <v>5681</v>
      </c>
      <c r="S1119" s="1" t="s">
        <v>8156</v>
      </c>
      <c r="T1119">
        <v>1.05</v>
      </c>
      <c r="U1119" s="1"/>
      <c r="V1119">
        <v>36841.464117000003</v>
      </c>
      <c r="W1119">
        <v>933651.88020400004</v>
      </c>
      <c r="X1119">
        <v>189.833429</v>
      </c>
      <c r="Y1119">
        <v>21.044165</v>
      </c>
      <c r="Z1119">
        <v>412.86967499999997</v>
      </c>
      <c r="AA1119">
        <v>401.34910400000001</v>
      </c>
      <c r="AB1119">
        <v>0</v>
      </c>
    </row>
    <row r="1120" spans="1:28" x14ac:dyDescent="0.25">
      <c r="A1120" s="1" t="s">
        <v>1527</v>
      </c>
      <c r="B1120">
        <v>1475</v>
      </c>
      <c r="C1120" s="1" t="s">
        <v>4002</v>
      </c>
      <c r="D1120">
        <v>5.0999999999999996</v>
      </c>
      <c r="E1120">
        <v>0</v>
      </c>
      <c r="F1120">
        <v>0.94</v>
      </c>
      <c r="G1120">
        <v>1520</v>
      </c>
      <c r="H1120" s="1" t="s">
        <v>4072</v>
      </c>
      <c r="I1120">
        <v>31.58</v>
      </c>
      <c r="J1120">
        <v>9.39</v>
      </c>
      <c r="K1120">
        <v>45</v>
      </c>
      <c r="L1120">
        <v>367.23</v>
      </c>
      <c r="M1120">
        <v>0</v>
      </c>
      <c r="N1120">
        <v>0</v>
      </c>
      <c r="O1120">
        <v>0</v>
      </c>
      <c r="P1120">
        <v>11.28</v>
      </c>
      <c r="Q1120">
        <v>0</v>
      </c>
      <c r="R1120" s="1" t="s">
        <v>5682</v>
      </c>
      <c r="S1120" s="1" t="s">
        <v>8156</v>
      </c>
      <c r="T1120">
        <v>0.8</v>
      </c>
      <c r="U1120" s="1"/>
      <c r="V1120">
        <v>1949.7878840000001</v>
      </c>
      <c r="W1120">
        <v>108340.70617799999</v>
      </c>
      <c r="X1120">
        <v>11.413517000000001</v>
      </c>
      <c r="Y1120">
        <v>1.926366</v>
      </c>
      <c r="Z1120">
        <v>44.792966999999997</v>
      </c>
      <c r="AA1120">
        <v>46.571216</v>
      </c>
      <c r="AB1120">
        <v>0</v>
      </c>
    </row>
    <row r="1121" spans="1:28" x14ac:dyDescent="0.25">
      <c r="A1121" s="1" t="s">
        <v>1528</v>
      </c>
      <c r="B1121">
        <v>1440</v>
      </c>
      <c r="C1121" s="1" t="s">
        <v>4004</v>
      </c>
      <c r="D1121">
        <v>5.0999999999999996</v>
      </c>
      <c r="E1121">
        <v>0</v>
      </c>
      <c r="F1121">
        <v>0</v>
      </c>
      <c r="G1121">
        <v>1521</v>
      </c>
      <c r="H1121" s="1" t="s">
        <v>4074</v>
      </c>
      <c r="I1121">
        <v>0.2</v>
      </c>
      <c r="J1121">
        <v>7.09</v>
      </c>
      <c r="K1121">
        <v>81</v>
      </c>
      <c r="L1121">
        <v>420.4</v>
      </c>
      <c r="M1121">
        <v>1</v>
      </c>
      <c r="N1121">
        <v>1</v>
      </c>
      <c r="O1121">
        <v>0</v>
      </c>
      <c r="P1121">
        <v>25.36</v>
      </c>
      <c r="Q1121">
        <v>0</v>
      </c>
      <c r="R1121" s="1" t="s">
        <v>5683</v>
      </c>
      <c r="S1121" s="1" t="s">
        <v>8156</v>
      </c>
      <c r="T1121">
        <v>0.55000000000000004</v>
      </c>
      <c r="U1121" s="1"/>
      <c r="V1121">
        <v>4698.0576769999998</v>
      </c>
      <c r="W1121">
        <v>173826.87022800001</v>
      </c>
      <c r="X1121">
        <v>25.421388</v>
      </c>
      <c r="Y1121">
        <v>3.1989580000000002</v>
      </c>
      <c r="Z1121">
        <v>73.334599999999995</v>
      </c>
      <c r="AA1121">
        <v>74.722122999999996</v>
      </c>
      <c r="AB1121">
        <v>0</v>
      </c>
    </row>
    <row r="1122" spans="1:28" x14ac:dyDescent="0.25">
      <c r="A1122" s="1" t="s">
        <v>1529</v>
      </c>
      <c r="B1122">
        <v>1150</v>
      </c>
      <c r="C1122" s="1" t="s">
        <v>4016</v>
      </c>
      <c r="D1122">
        <v>5.0999999999999996</v>
      </c>
      <c r="E1122">
        <v>0</v>
      </c>
      <c r="F1122">
        <v>0.01</v>
      </c>
      <c r="G1122">
        <v>1523</v>
      </c>
      <c r="H1122" s="1" t="s">
        <v>4125</v>
      </c>
      <c r="I1122">
        <v>87.33</v>
      </c>
      <c r="J1122">
        <v>11.18</v>
      </c>
      <c r="K1122">
        <v>373</v>
      </c>
      <c r="L1122">
        <v>2372.46</v>
      </c>
      <c r="M1122">
        <v>95</v>
      </c>
      <c r="N1122">
        <v>6</v>
      </c>
      <c r="O1122">
        <v>0</v>
      </c>
      <c r="P1122">
        <v>189.38</v>
      </c>
      <c r="Q1122">
        <v>0</v>
      </c>
      <c r="R1122" s="1" t="s">
        <v>5684</v>
      </c>
      <c r="S1122" s="1" t="s">
        <v>8156</v>
      </c>
      <c r="T1122">
        <v>0.93</v>
      </c>
      <c r="U1122" s="1"/>
      <c r="V1122">
        <v>27030.156213999999</v>
      </c>
      <c r="W1122">
        <v>990129.94739300001</v>
      </c>
      <c r="X1122">
        <v>146.50721200000001</v>
      </c>
      <c r="Y1122">
        <v>20.331689999999998</v>
      </c>
      <c r="Z1122">
        <v>426.17226399999998</v>
      </c>
      <c r="AA1122">
        <v>425.61996099999999</v>
      </c>
      <c r="AB1122">
        <v>0</v>
      </c>
    </row>
    <row r="1123" spans="1:28" x14ac:dyDescent="0.25">
      <c r="A1123" s="1" t="s">
        <v>1530</v>
      </c>
      <c r="B1123">
        <v>1438</v>
      </c>
      <c r="C1123" s="1" t="s">
        <v>4004</v>
      </c>
      <c r="D1123">
        <v>5.0999999999999996</v>
      </c>
      <c r="E1123">
        <v>0</v>
      </c>
      <c r="F1123">
        <v>0.52</v>
      </c>
      <c r="G1123">
        <v>1523</v>
      </c>
      <c r="H1123" s="1" t="s">
        <v>4073</v>
      </c>
      <c r="I1123">
        <v>40.79</v>
      </c>
      <c r="J1123">
        <v>9.6300000000000008</v>
      </c>
      <c r="K1123">
        <v>85</v>
      </c>
      <c r="L1123">
        <v>475.89</v>
      </c>
      <c r="M1123">
        <v>0</v>
      </c>
      <c r="N1123">
        <v>0</v>
      </c>
      <c r="O1123">
        <v>0</v>
      </c>
      <c r="P1123">
        <v>36.1</v>
      </c>
      <c r="Q1123">
        <v>0</v>
      </c>
      <c r="R1123" s="1" t="s">
        <v>5685</v>
      </c>
      <c r="S1123" s="1" t="s">
        <v>8156</v>
      </c>
      <c r="T1123">
        <v>0.71</v>
      </c>
      <c r="U1123" s="1"/>
      <c r="V1123">
        <v>4797.4829540000001</v>
      </c>
      <c r="W1123">
        <v>196425.25481700001</v>
      </c>
      <c r="X1123">
        <v>26.430266</v>
      </c>
      <c r="Y1123">
        <v>3.6869770000000002</v>
      </c>
      <c r="Z1123">
        <v>83.147930000000002</v>
      </c>
      <c r="AA1123">
        <v>84.435854000000006</v>
      </c>
      <c r="AB1123">
        <v>0</v>
      </c>
    </row>
    <row r="1124" spans="1:28" x14ac:dyDescent="0.25">
      <c r="A1124" s="1" t="s">
        <v>1531</v>
      </c>
      <c r="B1124">
        <v>1468</v>
      </c>
      <c r="C1124" s="1" t="s">
        <v>4004</v>
      </c>
      <c r="D1124">
        <v>5.0999999999999996</v>
      </c>
      <c r="E1124">
        <v>0</v>
      </c>
      <c r="F1124">
        <v>4.38</v>
      </c>
      <c r="G1124">
        <v>1525</v>
      </c>
      <c r="H1124" s="1" t="s">
        <v>4073</v>
      </c>
      <c r="I1124">
        <v>40.79</v>
      </c>
      <c r="J1124">
        <v>11.85</v>
      </c>
      <c r="K1124">
        <v>57</v>
      </c>
      <c r="L1124">
        <v>475.89</v>
      </c>
      <c r="M1124">
        <v>3</v>
      </c>
      <c r="N1124">
        <v>1</v>
      </c>
      <c r="O1124">
        <v>0</v>
      </c>
      <c r="P1124">
        <v>21.2</v>
      </c>
      <c r="Q1124">
        <v>0</v>
      </c>
      <c r="R1124" s="1" t="s">
        <v>5686</v>
      </c>
      <c r="S1124" s="1" t="s">
        <v>8156</v>
      </c>
      <c r="T1124">
        <v>0.98</v>
      </c>
      <c r="U1124" s="1"/>
      <c r="V1124">
        <v>3265.4681129999999</v>
      </c>
      <c r="W1124">
        <v>180088.37794800001</v>
      </c>
      <c r="X1124">
        <v>19.127728999999999</v>
      </c>
      <c r="Y1124">
        <v>3.436299</v>
      </c>
      <c r="Z1124">
        <v>75.974333000000001</v>
      </c>
      <c r="AA1124">
        <v>77.412253000000007</v>
      </c>
      <c r="AB1124">
        <v>0</v>
      </c>
    </row>
    <row r="1125" spans="1:28" x14ac:dyDescent="0.25">
      <c r="A1125" s="1" t="s">
        <v>1532</v>
      </c>
      <c r="B1125">
        <v>1152</v>
      </c>
      <c r="C1125" s="1" t="s">
        <v>4039</v>
      </c>
      <c r="D1125">
        <v>5.0999999999999996</v>
      </c>
      <c r="E1125">
        <v>0</v>
      </c>
      <c r="F1125">
        <v>2</v>
      </c>
      <c r="G1125">
        <v>1526</v>
      </c>
      <c r="H1125" s="1" t="s">
        <v>4111</v>
      </c>
      <c r="I1125">
        <v>13.29</v>
      </c>
      <c r="J1125">
        <v>15.16</v>
      </c>
      <c r="K1125">
        <v>374</v>
      </c>
      <c r="L1125">
        <v>1792.38</v>
      </c>
      <c r="M1125">
        <v>181</v>
      </c>
      <c r="N1125">
        <v>6</v>
      </c>
      <c r="O1125">
        <v>0</v>
      </c>
      <c r="P1125">
        <v>262.81</v>
      </c>
      <c r="Q1125">
        <v>0</v>
      </c>
      <c r="R1125" s="1" t="s">
        <v>5687</v>
      </c>
      <c r="S1125" s="1" t="s">
        <v>8156</v>
      </c>
      <c r="T1125">
        <v>1.17</v>
      </c>
      <c r="U1125" s="1"/>
      <c r="V1125">
        <v>40253.150414000003</v>
      </c>
      <c r="W1125">
        <v>1146162.2955</v>
      </c>
      <c r="X1125">
        <v>210.48888400000001</v>
      </c>
      <c r="Y1125">
        <v>25.560607000000001</v>
      </c>
      <c r="Z1125">
        <v>504.98924699999998</v>
      </c>
      <c r="AA1125">
        <v>492.69716499999998</v>
      </c>
      <c r="AB1125">
        <v>0</v>
      </c>
    </row>
    <row r="1126" spans="1:28" x14ac:dyDescent="0.25">
      <c r="A1126" s="1" t="s">
        <v>1535</v>
      </c>
      <c r="B1126">
        <v>1150</v>
      </c>
      <c r="C1126" s="1" t="s">
        <v>4031</v>
      </c>
      <c r="D1126">
        <v>5.0999999999999996</v>
      </c>
      <c r="E1126">
        <v>0</v>
      </c>
      <c r="F1126">
        <v>0</v>
      </c>
      <c r="G1126">
        <v>1527</v>
      </c>
      <c r="H1126" s="1" t="s">
        <v>4076</v>
      </c>
      <c r="I1126">
        <v>1.4</v>
      </c>
      <c r="J1126">
        <v>13.85</v>
      </c>
      <c r="K1126">
        <v>377</v>
      </c>
      <c r="L1126">
        <v>2407.63</v>
      </c>
      <c r="M1126">
        <v>86</v>
      </c>
      <c r="N1126">
        <v>5</v>
      </c>
      <c r="O1126">
        <v>0</v>
      </c>
      <c r="P1126">
        <v>215.12</v>
      </c>
      <c r="Q1126">
        <v>0</v>
      </c>
      <c r="R1126" s="1" t="s">
        <v>5690</v>
      </c>
      <c r="S1126" s="1" t="s">
        <v>8156</v>
      </c>
      <c r="T1126">
        <v>1.06</v>
      </c>
      <c r="U1126" s="1"/>
      <c r="V1126">
        <v>26992.161676</v>
      </c>
      <c r="W1126">
        <v>1040183.125065</v>
      </c>
      <c r="X1126">
        <v>147.526071</v>
      </c>
      <c r="Y1126">
        <v>21.289940000000001</v>
      </c>
      <c r="Z1126">
        <v>446.365431</v>
      </c>
      <c r="AA1126">
        <v>447.13494800000001</v>
      </c>
      <c r="AB1126">
        <v>0</v>
      </c>
    </row>
    <row r="1127" spans="1:28" x14ac:dyDescent="0.25">
      <c r="A1127" s="1" t="s">
        <v>1537</v>
      </c>
      <c r="B1127">
        <v>1150</v>
      </c>
      <c r="C1127" s="1" t="s">
        <v>4043</v>
      </c>
      <c r="D1127">
        <v>5.0999999999999996</v>
      </c>
      <c r="E1127">
        <v>0</v>
      </c>
      <c r="F1127">
        <v>0.01</v>
      </c>
      <c r="G1127">
        <v>1529</v>
      </c>
      <c r="H1127" s="1" t="s">
        <v>4165</v>
      </c>
      <c r="I1127">
        <v>135.09</v>
      </c>
      <c r="J1127">
        <v>12.05</v>
      </c>
      <c r="K1127">
        <v>379</v>
      </c>
      <c r="L1127">
        <v>2630.12</v>
      </c>
      <c r="M1127">
        <v>34</v>
      </c>
      <c r="N1127">
        <v>4</v>
      </c>
      <c r="O1127">
        <v>0</v>
      </c>
      <c r="P1127">
        <v>164.66</v>
      </c>
      <c r="Q1127">
        <v>0</v>
      </c>
      <c r="R1127" s="1" t="s">
        <v>5692</v>
      </c>
      <c r="S1127" s="1" t="s">
        <v>8156</v>
      </c>
      <c r="T1127">
        <v>0.89</v>
      </c>
      <c r="U1127" s="1"/>
      <c r="V1127">
        <v>21295.176695999999</v>
      </c>
      <c r="W1127">
        <v>920981.82225800003</v>
      </c>
      <c r="X1127">
        <v>118.64290099999999</v>
      </c>
      <c r="Y1127">
        <v>17.771384000000001</v>
      </c>
      <c r="Z1127">
        <v>389.82142199999998</v>
      </c>
      <c r="AA1127">
        <v>395.89412800000002</v>
      </c>
      <c r="AB1127">
        <v>0</v>
      </c>
    </row>
    <row r="1128" spans="1:28" x14ac:dyDescent="0.25">
      <c r="A1128" s="1" t="s">
        <v>1538</v>
      </c>
      <c r="B1128">
        <v>1471</v>
      </c>
      <c r="C1128" s="1" t="s">
        <v>4004</v>
      </c>
      <c r="D1128">
        <v>5.0999999999999996</v>
      </c>
      <c r="E1128">
        <v>0</v>
      </c>
      <c r="F1128">
        <v>1</v>
      </c>
      <c r="G1128">
        <v>1529</v>
      </c>
      <c r="H1128" s="1" t="s">
        <v>4074</v>
      </c>
      <c r="I1128">
        <v>0.2</v>
      </c>
      <c r="J1128">
        <v>9.73</v>
      </c>
      <c r="K1128">
        <v>58</v>
      </c>
      <c r="L1128">
        <v>420.4</v>
      </c>
      <c r="M1128">
        <v>0</v>
      </c>
      <c r="N1128">
        <v>0</v>
      </c>
      <c r="O1128">
        <v>0</v>
      </c>
      <c r="P1128">
        <v>29.83</v>
      </c>
      <c r="Q1128">
        <v>0</v>
      </c>
      <c r="R1128" s="1" t="s">
        <v>5693</v>
      </c>
      <c r="S1128" s="1" t="s">
        <v>8156</v>
      </c>
      <c r="T1128">
        <v>1.1000000000000001</v>
      </c>
      <c r="U1128" s="1"/>
      <c r="V1128">
        <v>3772.1912160000002</v>
      </c>
      <c r="W1128">
        <v>185377.62945000001</v>
      </c>
      <c r="X1128">
        <v>21.577317000000001</v>
      </c>
      <c r="Y1128">
        <v>3.7175850000000001</v>
      </c>
      <c r="Z1128">
        <v>79.707154000000003</v>
      </c>
      <c r="AA1128">
        <v>79.685916000000006</v>
      </c>
      <c r="AB1128">
        <v>0</v>
      </c>
    </row>
    <row r="1129" spans="1:28" x14ac:dyDescent="0.25">
      <c r="A1129" s="1" t="s">
        <v>1541</v>
      </c>
      <c r="B1129">
        <v>997</v>
      </c>
      <c r="C1129" s="1" t="s">
        <v>4043</v>
      </c>
      <c r="D1129">
        <v>5.0999999999999996</v>
      </c>
      <c r="E1129">
        <v>0</v>
      </c>
      <c r="F1129">
        <v>0.34</v>
      </c>
      <c r="G1129">
        <v>1533</v>
      </c>
      <c r="H1129" s="1" t="s">
        <v>4165</v>
      </c>
      <c r="I1129">
        <v>135.09</v>
      </c>
      <c r="J1129">
        <v>9.7200000000000006</v>
      </c>
      <c r="K1129">
        <v>536</v>
      </c>
      <c r="L1129">
        <v>2630.12</v>
      </c>
      <c r="M1129">
        <v>178</v>
      </c>
      <c r="N1129">
        <v>9</v>
      </c>
      <c r="O1129">
        <v>0</v>
      </c>
      <c r="P1129">
        <v>302.29000000000002</v>
      </c>
      <c r="Q1129">
        <v>0</v>
      </c>
      <c r="R1129" s="1" t="s">
        <v>5696</v>
      </c>
      <c r="S1129" s="1" t="s">
        <v>8156</v>
      </c>
      <c r="T1129">
        <v>0.82</v>
      </c>
      <c r="U1129" s="1"/>
      <c r="V1129">
        <v>41156.405929</v>
      </c>
      <c r="W1129">
        <v>1269647.909644</v>
      </c>
      <c r="X1129">
        <v>217.20896999999999</v>
      </c>
      <c r="Y1129">
        <v>25.965637000000001</v>
      </c>
      <c r="Z1129">
        <v>546.86325899999997</v>
      </c>
      <c r="AA1129">
        <v>545.77992300000005</v>
      </c>
      <c r="AB1129">
        <v>0</v>
      </c>
    </row>
    <row r="1130" spans="1:28" x14ac:dyDescent="0.25">
      <c r="A1130" s="1" t="s">
        <v>1545</v>
      </c>
      <c r="B1130">
        <v>1196</v>
      </c>
      <c r="C1130" s="1" t="s">
        <v>4034</v>
      </c>
      <c r="D1130">
        <v>5.0999999999999996</v>
      </c>
      <c r="E1130">
        <v>0</v>
      </c>
      <c r="F1130">
        <v>0</v>
      </c>
      <c r="G1130">
        <v>1535</v>
      </c>
      <c r="H1130" s="1" t="s">
        <v>4150</v>
      </c>
      <c r="I1130">
        <v>82</v>
      </c>
      <c r="J1130">
        <v>12.6</v>
      </c>
      <c r="K1130">
        <v>339</v>
      </c>
      <c r="L1130">
        <v>1808.36</v>
      </c>
      <c r="M1130">
        <v>153</v>
      </c>
      <c r="N1130">
        <v>4</v>
      </c>
      <c r="O1130">
        <v>0</v>
      </c>
      <c r="P1130">
        <v>212.81</v>
      </c>
      <c r="Q1130">
        <v>0</v>
      </c>
      <c r="R1130" s="1" t="s">
        <v>5700</v>
      </c>
      <c r="S1130" s="1" t="s">
        <v>8156</v>
      </c>
      <c r="T1130">
        <v>1.02</v>
      </c>
      <c r="U1130" s="1"/>
      <c r="V1130">
        <v>32568.509715</v>
      </c>
      <c r="W1130">
        <v>951076.19173700002</v>
      </c>
      <c r="X1130">
        <v>170.79571000000001</v>
      </c>
      <c r="Y1130">
        <v>20.573542</v>
      </c>
      <c r="Z1130">
        <v>414.50764800000002</v>
      </c>
      <c r="AA1130">
        <v>408.83642400000002</v>
      </c>
      <c r="AB1130">
        <v>0</v>
      </c>
    </row>
    <row r="1131" spans="1:28" x14ac:dyDescent="0.25">
      <c r="A1131" s="1" t="s">
        <v>1546</v>
      </c>
      <c r="B1131">
        <v>1242</v>
      </c>
      <c r="C1131" s="1" t="s">
        <v>4034</v>
      </c>
      <c r="D1131">
        <v>5.0999999999999996</v>
      </c>
      <c r="E1131">
        <v>0</v>
      </c>
      <c r="F1131">
        <v>0</v>
      </c>
      <c r="G1131">
        <v>1539</v>
      </c>
      <c r="H1131" s="1" t="s">
        <v>4150</v>
      </c>
      <c r="I1131">
        <v>82</v>
      </c>
      <c r="J1131">
        <v>12.7</v>
      </c>
      <c r="K1131">
        <v>297</v>
      </c>
      <c r="L1131">
        <v>1808.36</v>
      </c>
      <c r="M1131">
        <v>127</v>
      </c>
      <c r="N1131">
        <v>3</v>
      </c>
      <c r="O1131">
        <v>0</v>
      </c>
      <c r="P1131">
        <v>162.61000000000001</v>
      </c>
      <c r="Q1131">
        <v>0</v>
      </c>
      <c r="R1131" s="1" t="s">
        <v>5701</v>
      </c>
      <c r="S1131" s="1" t="s">
        <v>8156</v>
      </c>
      <c r="T1131">
        <v>0.96</v>
      </c>
      <c r="U1131" s="1"/>
      <c r="V1131">
        <v>26453.141774</v>
      </c>
      <c r="W1131">
        <v>834223.03621499997</v>
      </c>
      <c r="X1131">
        <v>140.15852699999999</v>
      </c>
      <c r="Y1131">
        <v>17.393381999999999</v>
      </c>
      <c r="Z1131">
        <v>358.61763300000001</v>
      </c>
      <c r="AA1131">
        <v>358.60435999999999</v>
      </c>
      <c r="AB1131">
        <v>0</v>
      </c>
    </row>
    <row r="1132" spans="1:28" x14ac:dyDescent="0.25">
      <c r="A1132" s="1" t="s">
        <v>1549</v>
      </c>
      <c r="B1132">
        <v>1210</v>
      </c>
      <c r="C1132" s="1" t="s">
        <v>4018</v>
      </c>
      <c r="D1132">
        <v>5.0999999999999996</v>
      </c>
      <c r="E1132">
        <v>0</v>
      </c>
      <c r="F1132">
        <v>2.5</v>
      </c>
      <c r="G1132">
        <v>1547</v>
      </c>
      <c r="H1132" s="1" t="s">
        <v>4095</v>
      </c>
      <c r="I1132">
        <v>63.59</v>
      </c>
      <c r="J1132">
        <v>13.19</v>
      </c>
      <c r="K1132">
        <v>337</v>
      </c>
      <c r="L1132">
        <v>1936.73</v>
      </c>
      <c r="M1132">
        <v>146</v>
      </c>
      <c r="N1132">
        <v>3</v>
      </c>
      <c r="O1132">
        <v>0</v>
      </c>
      <c r="P1132">
        <v>210.84</v>
      </c>
      <c r="Q1132">
        <v>0</v>
      </c>
      <c r="R1132" s="1" t="s">
        <v>5704</v>
      </c>
      <c r="S1132" s="1" t="s">
        <v>8156</v>
      </c>
      <c r="T1132">
        <v>1.1000000000000001</v>
      </c>
      <c r="U1132" s="1"/>
      <c r="V1132">
        <v>32597.858408</v>
      </c>
      <c r="W1132">
        <v>1012648.328333</v>
      </c>
      <c r="X1132">
        <v>172.48632000000001</v>
      </c>
      <c r="Y1132">
        <v>22.081886000000001</v>
      </c>
      <c r="Z1132">
        <v>442.50247400000001</v>
      </c>
      <c r="AA1132">
        <v>435.30221399999999</v>
      </c>
      <c r="AB1132">
        <v>0</v>
      </c>
    </row>
    <row r="1133" spans="1:28" x14ac:dyDescent="0.25">
      <c r="A1133" s="1" t="s">
        <v>1551</v>
      </c>
      <c r="B1133">
        <v>1288</v>
      </c>
      <c r="C1133" s="1" t="s">
        <v>4034</v>
      </c>
      <c r="D1133">
        <v>5.0999999999999996</v>
      </c>
      <c r="E1133">
        <v>0</v>
      </c>
      <c r="F1133">
        <v>0</v>
      </c>
      <c r="G1133">
        <v>1550</v>
      </c>
      <c r="H1133" s="1" t="s">
        <v>4150</v>
      </c>
      <c r="I1133">
        <v>82</v>
      </c>
      <c r="J1133">
        <v>12.09</v>
      </c>
      <c r="K1133">
        <v>262</v>
      </c>
      <c r="L1133">
        <v>1808.36</v>
      </c>
      <c r="M1133">
        <v>82</v>
      </c>
      <c r="N1133">
        <v>2</v>
      </c>
      <c r="O1133">
        <v>0</v>
      </c>
      <c r="P1133">
        <v>115.06</v>
      </c>
      <c r="Q1133">
        <v>0</v>
      </c>
      <c r="R1133" s="1" t="s">
        <v>5706</v>
      </c>
      <c r="S1133" s="1" t="s">
        <v>8156</v>
      </c>
      <c r="T1133">
        <v>0.87</v>
      </c>
      <c r="U1133" s="1"/>
      <c r="V1133">
        <v>18890.300930000001</v>
      </c>
      <c r="W1133">
        <v>673940.24328599998</v>
      </c>
      <c r="X1133">
        <v>101.928062</v>
      </c>
      <c r="Y1133">
        <v>13.645848000000001</v>
      </c>
      <c r="Z1133">
        <v>287.59294399999999</v>
      </c>
      <c r="AA1133">
        <v>289.70263699999998</v>
      </c>
      <c r="AB1133">
        <v>0</v>
      </c>
    </row>
    <row r="1134" spans="1:28" x14ac:dyDescent="0.25">
      <c r="A1134" s="1" t="s">
        <v>1552</v>
      </c>
      <c r="B1134">
        <v>1506</v>
      </c>
      <c r="C1134" s="1" t="s">
        <v>4002</v>
      </c>
      <c r="D1134">
        <v>5.0999999999999996</v>
      </c>
      <c r="E1134">
        <v>0</v>
      </c>
      <c r="F1134">
        <v>0.57999999999999996</v>
      </c>
      <c r="G1134">
        <v>1550</v>
      </c>
      <c r="H1134" s="1" t="s">
        <v>4105</v>
      </c>
      <c r="I1134">
        <v>31.58</v>
      </c>
      <c r="J1134">
        <v>9.18</v>
      </c>
      <c r="K1134">
        <v>44</v>
      </c>
      <c r="L1134">
        <v>367.23</v>
      </c>
      <c r="M1134">
        <v>0</v>
      </c>
      <c r="N1134">
        <v>0</v>
      </c>
      <c r="O1134">
        <v>0</v>
      </c>
      <c r="P1134">
        <v>5.97</v>
      </c>
      <c r="Q1134">
        <v>0</v>
      </c>
      <c r="R1134" s="1" t="s">
        <v>5707</v>
      </c>
      <c r="S1134" s="1" t="s">
        <v>8156</v>
      </c>
      <c r="T1134">
        <v>0.7</v>
      </c>
      <c r="U1134" s="1"/>
      <c r="V1134">
        <v>2069.7624780000001</v>
      </c>
      <c r="W1134">
        <v>115702.368875</v>
      </c>
      <c r="X1134">
        <v>12.105319</v>
      </c>
      <c r="Y1134">
        <v>1.9243159999999999</v>
      </c>
      <c r="Z1134">
        <v>47.076690999999997</v>
      </c>
      <c r="AA1134">
        <v>49.735874000000003</v>
      </c>
      <c r="AB1134">
        <v>0</v>
      </c>
    </row>
    <row r="1135" spans="1:28" x14ac:dyDescent="0.25">
      <c r="A1135" s="1" t="s">
        <v>1553</v>
      </c>
      <c r="B1135">
        <v>1477</v>
      </c>
      <c r="C1135" s="1" t="s">
        <v>4004</v>
      </c>
      <c r="D1135">
        <v>5.0999999999999996</v>
      </c>
      <c r="E1135">
        <v>0</v>
      </c>
      <c r="F1135">
        <v>0.4</v>
      </c>
      <c r="G1135">
        <v>1553</v>
      </c>
      <c r="H1135" s="1" t="s">
        <v>4079</v>
      </c>
      <c r="I1135">
        <v>1.4</v>
      </c>
      <c r="J1135">
        <v>12.11</v>
      </c>
      <c r="K1135">
        <v>76</v>
      </c>
      <c r="L1135">
        <v>609.39</v>
      </c>
      <c r="M1135">
        <v>0</v>
      </c>
      <c r="N1135">
        <v>0</v>
      </c>
      <c r="O1135">
        <v>0</v>
      </c>
      <c r="P1135">
        <v>28.41</v>
      </c>
      <c r="Q1135">
        <v>0</v>
      </c>
      <c r="R1135" s="1" t="s">
        <v>5708</v>
      </c>
      <c r="S1135" s="1" t="s">
        <v>8156</v>
      </c>
      <c r="T1135">
        <v>0.87</v>
      </c>
      <c r="U1135" s="1"/>
      <c r="V1135">
        <v>4632.8338180000001</v>
      </c>
      <c r="W1135">
        <v>240373.277695</v>
      </c>
      <c r="X1135">
        <v>26.807106999999998</v>
      </c>
      <c r="Y1135">
        <v>4.7694080000000003</v>
      </c>
      <c r="Z1135">
        <v>102.542687</v>
      </c>
      <c r="AA1135">
        <v>103.3261</v>
      </c>
      <c r="AB1135">
        <v>0</v>
      </c>
    </row>
    <row r="1136" spans="1:28" x14ac:dyDescent="0.25">
      <c r="A1136" s="1" t="s">
        <v>1554</v>
      </c>
      <c r="B1136">
        <v>1074</v>
      </c>
      <c r="C1136" s="1" t="s">
        <v>4043</v>
      </c>
      <c r="D1136">
        <v>5.0999999999999996</v>
      </c>
      <c r="E1136">
        <v>0</v>
      </c>
      <c r="F1136">
        <v>0.68</v>
      </c>
      <c r="G1136">
        <v>1554</v>
      </c>
      <c r="H1136" s="1" t="s">
        <v>4129</v>
      </c>
      <c r="I1136">
        <v>135.09</v>
      </c>
      <c r="J1136">
        <v>8.18</v>
      </c>
      <c r="K1136">
        <v>480</v>
      </c>
      <c r="L1136">
        <v>2630.12</v>
      </c>
      <c r="M1136">
        <v>93</v>
      </c>
      <c r="N1136">
        <v>3</v>
      </c>
      <c r="O1136">
        <v>0</v>
      </c>
      <c r="P1136">
        <v>205.42</v>
      </c>
      <c r="Q1136">
        <v>0</v>
      </c>
      <c r="R1136" s="1" t="s">
        <v>5709</v>
      </c>
      <c r="S1136" s="1" t="s">
        <v>8156</v>
      </c>
      <c r="T1136">
        <v>0.7</v>
      </c>
      <c r="U1136" s="1"/>
      <c r="V1136">
        <v>32406.976447000001</v>
      </c>
      <c r="W1136">
        <v>1045990.790121</v>
      </c>
      <c r="X1136">
        <v>171.962806</v>
      </c>
      <c r="Y1136">
        <v>20.437297999999998</v>
      </c>
      <c r="Z1136">
        <v>445.51089200000001</v>
      </c>
      <c r="AA1136">
        <v>449.63713100000001</v>
      </c>
      <c r="AB1136">
        <v>0</v>
      </c>
    </row>
    <row r="1137" spans="1:28" x14ac:dyDescent="0.25">
      <c r="A1137" s="1" t="s">
        <v>1555</v>
      </c>
      <c r="B1137">
        <v>1271</v>
      </c>
      <c r="C1137" s="1" t="s">
        <v>4001</v>
      </c>
      <c r="D1137">
        <v>0.2</v>
      </c>
      <c r="E1137">
        <v>0</v>
      </c>
      <c r="F1137">
        <v>0.42</v>
      </c>
      <c r="G1137">
        <v>1554</v>
      </c>
      <c r="H1137" s="1" t="s">
        <v>4128</v>
      </c>
      <c r="I1137">
        <v>116.2</v>
      </c>
      <c r="J1137">
        <v>16.86</v>
      </c>
      <c r="K1137">
        <v>283</v>
      </c>
      <c r="L1137">
        <v>2118.0100000000002</v>
      </c>
      <c r="M1137">
        <v>89</v>
      </c>
      <c r="N1137">
        <v>6</v>
      </c>
      <c r="O1137">
        <v>0</v>
      </c>
      <c r="P1137">
        <v>165.66</v>
      </c>
      <c r="Q1137">
        <v>0</v>
      </c>
      <c r="R1137" s="1" t="s">
        <v>5710</v>
      </c>
      <c r="S1137" s="1" t="s">
        <v>8156</v>
      </c>
      <c r="T1137">
        <v>1.3</v>
      </c>
      <c r="U1137" s="1"/>
      <c r="V1137">
        <v>25604.82663</v>
      </c>
      <c r="W1137">
        <v>995578.48746800004</v>
      </c>
      <c r="X1137">
        <v>140.296165</v>
      </c>
      <c r="Y1137">
        <v>21.639558999999998</v>
      </c>
      <c r="Z1137">
        <v>432.654989</v>
      </c>
      <c r="AA1137">
        <v>427.95925</v>
      </c>
      <c r="AB1137">
        <v>0</v>
      </c>
    </row>
    <row r="1138" spans="1:28" x14ac:dyDescent="0.25">
      <c r="A1138" s="1" t="s">
        <v>1558</v>
      </c>
      <c r="B1138">
        <v>1462</v>
      </c>
      <c r="C1138" s="1" t="s">
        <v>4001</v>
      </c>
      <c r="D1138">
        <v>0.2</v>
      </c>
      <c r="E1138">
        <v>0</v>
      </c>
      <c r="F1138">
        <v>0.83</v>
      </c>
      <c r="G1138">
        <v>1560</v>
      </c>
      <c r="H1138" s="1" t="s">
        <v>4071</v>
      </c>
      <c r="I1138">
        <v>108.49</v>
      </c>
      <c r="J1138">
        <v>9.69</v>
      </c>
      <c r="K1138">
        <v>98</v>
      </c>
      <c r="L1138">
        <v>419.77</v>
      </c>
      <c r="M1138">
        <v>34</v>
      </c>
      <c r="N1138">
        <v>4</v>
      </c>
      <c r="O1138">
        <v>0</v>
      </c>
      <c r="P1138">
        <v>61.58</v>
      </c>
      <c r="Q1138">
        <v>0</v>
      </c>
      <c r="R1138" s="1" t="s">
        <v>5713</v>
      </c>
      <c r="S1138" s="1" t="s">
        <v>8156</v>
      </c>
      <c r="T1138">
        <v>0.77</v>
      </c>
      <c r="U1138" s="1"/>
      <c r="V1138">
        <v>6741.1513580000001</v>
      </c>
      <c r="W1138">
        <v>208940.57559200001</v>
      </c>
      <c r="X1138">
        <v>35.631861000000001</v>
      </c>
      <c r="Y1138">
        <v>4.4362050000000002</v>
      </c>
      <c r="Z1138">
        <v>91.116724000000005</v>
      </c>
      <c r="AA1138">
        <v>89.816405000000003</v>
      </c>
      <c r="AB1138">
        <v>0</v>
      </c>
    </row>
    <row r="1139" spans="1:28" x14ac:dyDescent="0.25">
      <c r="A1139" s="1" t="s">
        <v>1563</v>
      </c>
      <c r="B1139">
        <v>1208</v>
      </c>
      <c r="C1139" s="1" t="s">
        <v>4011</v>
      </c>
      <c r="D1139">
        <v>5.0999999999999996</v>
      </c>
      <c r="E1139">
        <v>0</v>
      </c>
      <c r="F1139">
        <v>0.5</v>
      </c>
      <c r="G1139">
        <v>1573</v>
      </c>
      <c r="H1139" s="1" t="s">
        <v>4090</v>
      </c>
      <c r="I1139">
        <v>24.41</v>
      </c>
      <c r="J1139">
        <v>11.21</v>
      </c>
      <c r="K1139">
        <v>365</v>
      </c>
      <c r="L1139">
        <v>1138.06</v>
      </c>
      <c r="M1139">
        <v>195</v>
      </c>
      <c r="N1139">
        <v>9</v>
      </c>
      <c r="O1139">
        <v>0</v>
      </c>
      <c r="P1139">
        <v>274.88</v>
      </c>
      <c r="Q1139">
        <v>0</v>
      </c>
      <c r="R1139" s="1" t="s">
        <v>5718</v>
      </c>
      <c r="S1139" s="1" t="s">
        <v>8156</v>
      </c>
      <c r="T1139">
        <v>0.93</v>
      </c>
      <c r="U1139" s="1"/>
      <c r="V1139">
        <v>37932.256873999999</v>
      </c>
      <c r="W1139">
        <v>887365.13496099995</v>
      </c>
      <c r="X1139">
        <v>193.65548999999999</v>
      </c>
      <c r="Y1139">
        <v>20.044794</v>
      </c>
      <c r="Z1139">
        <v>393.42675000000003</v>
      </c>
      <c r="AA1139">
        <v>381.45417200000003</v>
      </c>
      <c r="AB1139">
        <v>0</v>
      </c>
    </row>
    <row r="1140" spans="1:28" x14ac:dyDescent="0.25">
      <c r="A1140" s="1" t="s">
        <v>1564</v>
      </c>
      <c r="B1140">
        <v>1327</v>
      </c>
      <c r="C1140" s="1" t="s">
        <v>4026</v>
      </c>
      <c r="D1140">
        <v>0.2</v>
      </c>
      <c r="E1140">
        <v>0</v>
      </c>
      <c r="F1140">
        <v>0.08</v>
      </c>
      <c r="G1140">
        <v>1576</v>
      </c>
      <c r="H1140" s="1" t="s">
        <v>4090</v>
      </c>
      <c r="I1140">
        <v>24.41</v>
      </c>
      <c r="J1140">
        <v>13.22</v>
      </c>
      <c r="K1140">
        <v>249</v>
      </c>
      <c r="L1140">
        <v>1018.7</v>
      </c>
      <c r="M1140">
        <v>133</v>
      </c>
      <c r="N1140">
        <v>3</v>
      </c>
      <c r="O1140">
        <v>0</v>
      </c>
      <c r="P1140">
        <v>171.26</v>
      </c>
      <c r="Q1140">
        <v>0</v>
      </c>
      <c r="R1140" s="1" t="s">
        <v>5719</v>
      </c>
      <c r="S1140" s="1" t="s">
        <v>8156</v>
      </c>
      <c r="T1140">
        <v>0.97</v>
      </c>
      <c r="U1140" s="1"/>
      <c r="V1140">
        <v>27320.406417999999</v>
      </c>
      <c r="W1140">
        <v>736446.93312299997</v>
      </c>
      <c r="X1140">
        <v>141.86783399999999</v>
      </c>
      <c r="Y1140">
        <v>16.473697999999999</v>
      </c>
      <c r="Z1140">
        <v>325.654045</v>
      </c>
      <c r="AA1140">
        <v>316.57520399999999</v>
      </c>
      <c r="AB1140">
        <v>0</v>
      </c>
    </row>
    <row r="1141" spans="1:28" x14ac:dyDescent="0.25">
      <c r="A1141" s="1" t="s">
        <v>1565</v>
      </c>
      <c r="B1141">
        <v>1466</v>
      </c>
      <c r="C1141" s="1" t="s">
        <v>4004</v>
      </c>
      <c r="D1141">
        <v>5.0999999999999996</v>
      </c>
      <c r="E1141">
        <v>0</v>
      </c>
      <c r="F1141">
        <v>3.2</v>
      </c>
      <c r="G1141">
        <v>1576</v>
      </c>
      <c r="H1141" s="1" t="s">
        <v>4076</v>
      </c>
      <c r="I1141">
        <v>1.4</v>
      </c>
      <c r="J1141">
        <v>5.32</v>
      </c>
      <c r="K1141">
        <v>110</v>
      </c>
      <c r="L1141">
        <v>609.39</v>
      </c>
      <c r="M1141">
        <v>0</v>
      </c>
      <c r="N1141">
        <v>0</v>
      </c>
      <c r="O1141">
        <v>0</v>
      </c>
      <c r="P1141">
        <v>19.350000000000001</v>
      </c>
      <c r="Q1141">
        <v>0</v>
      </c>
      <c r="R1141" s="1" t="s">
        <v>5720</v>
      </c>
      <c r="S1141" s="1" t="s">
        <v>8156</v>
      </c>
      <c r="T1141">
        <v>0.45</v>
      </c>
      <c r="U1141" s="1"/>
      <c r="V1141">
        <v>5286.5942580000001</v>
      </c>
      <c r="W1141">
        <v>200169.35514999999</v>
      </c>
      <c r="X1141">
        <v>28.690408000000001</v>
      </c>
      <c r="Y1141">
        <v>3.542049</v>
      </c>
      <c r="Z1141">
        <v>83.390816000000001</v>
      </c>
      <c r="AA1141">
        <v>86.045967000000005</v>
      </c>
      <c r="AB1141">
        <v>0</v>
      </c>
    </row>
    <row r="1142" spans="1:28" x14ac:dyDescent="0.25">
      <c r="A1142" s="1" t="s">
        <v>1566</v>
      </c>
      <c r="B1142">
        <v>986</v>
      </c>
      <c r="C1142" s="1" t="s">
        <v>4016</v>
      </c>
      <c r="D1142">
        <v>5.0999999999999996</v>
      </c>
      <c r="E1142">
        <v>0</v>
      </c>
      <c r="F1142">
        <v>0.28999999999999998</v>
      </c>
      <c r="G1142">
        <v>1579</v>
      </c>
      <c r="H1142" s="1" t="s">
        <v>4125</v>
      </c>
      <c r="I1142">
        <v>87.33</v>
      </c>
      <c r="J1142">
        <v>5.61</v>
      </c>
      <c r="K1142">
        <v>593</v>
      </c>
      <c r="L1142">
        <v>2372.46</v>
      </c>
      <c r="M1142">
        <v>69</v>
      </c>
      <c r="N1142">
        <v>4</v>
      </c>
      <c r="O1142">
        <v>0</v>
      </c>
      <c r="P1142">
        <v>202.77</v>
      </c>
      <c r="Q1142">
        <v>0</v>
      </c>
      <c r="R1142" s="1" t="s">
        <v>5721</v>
      </c>
      <c r="S1142" s="1" t="s">
        <v>8156</v>
      </c>
      <c r="T1142">
        <v>0.44</v>
      </c>
      <c r="U1142" s="1"/>
      <c r="V1142">
        <v>36264.023576</v>
      </c>
      <c r="W1142">
        <v>1030677.560116</v>
      </c>
      <c r="X1142">
        <v>188.94582700000001</v>
      </c>
      <c r="Y1142">
        <v>19.895285999999999</v>
      </c>
      <c r="Z1142">
        <v>440.298922</v>
      </c>
      <c r="AA1142">
        <v>443.05825299999998</v>
      </c>
      <c r="AB1142">
        <v>0</v>
      </c>
    </row>
    <row r="1143" spans="1:28" x14ac:dyDescent="0.25">
      <c r="A1143" s="1" t="s">
        <v>1567</v>
      </c>
      <c r="B1143">
        <v>1502</v>
      </c>
      <c r="C1143" s="1" t="s">
        <v>4001</v>
      </c>
      <c r="D1143">
        <v>0.2</v>
      </c>
      <c r="E1143">
        <v>0</v>
      </c>
      <c r="F1143">
        <v>0.24</v>
      </c>
      <c r="G1143">
        <v>1579</v>
      </c>
      <c r="H1143" s="1" t="s">
        <v>4071</v>
      </c>
      <c r="I1143">
        <v>108.49</v>
      </c>
      <c r="J1143">
        <v>10.59</v>
      </c>
      <c r="K1143">
        <v>77</v>
      </c>
      <c r="L1143">
        <v>419.77</v>
      </c>
      <c r="M1143">
        <v>14</v>
      </c>
      <c r="N1143">
        <v>2</v>
      </c>
      <c r="O1143">
        <v>0</v>
      </c>
      <c r="P1143">
        <v>43.66</v>
      </c>
      <c r="Q1143">
        <v>0</v>
      </c>
      <c r="R1143" s="1" t="s">
        <v>5722</v>
      </c>
      <c r="S1143" s="1" t="s">
        <v>8156</v>
      </c>
      <c r="T1143">
        <v>0.85</v>
      </c>
      <c r="U1143" s="1"/>
      <c r="V1143">
        <v>5026.6445210000002</v>
      </c>
      <c r="W1143">
        <v>181801.31917</v>
      </c>
      <c r="X1143">
        <v>27.183810000000001</v>
      </c>
      <c r="Y1143">
        <v>3.7364869999999999</v>
      </c>
      <c r="Z1143">
        <v>78.598900999999998</v>
      </c>
      <c r="AA1143">
        <v>78.149625999999998</v>
      </c>
      <c r="AB1143">
        <v>0</v>
      </c>
    </row>
    <row r="1144" spans="1:28" x14ac:dyDescent="0.25">
      <c r="A1144" s="1" t="s">
        <v>1568</v>
      </c>
      <c r="B1144">
        <v>1382</v>
      </c>
      <c r="C1144" s="1" t="s">
        <v>4030</v>
      </c>
      <c r="D1144">
        <v>5.0999999999999996</v>
      </c>
      <c r="E1144">
        <v>0</v>
      </c>
      <c r="F1144">
        <v>2</v>
      </c>
      <c r="G1144">
        <v>1581</v>
      </c>
      <c r="H1144" s="1" t="s">
        <v>4139</v>
      </c>
      <c r="I1144">
        <v>77.290000000000006</v>
      </c>
      <c r="J1144">
        <v>14.98</v>
      </c>
      <c r="K1144">
        <v>199</v>
      </c>
      <c r="L1144">
        <v>2007.2</v>
      </c>
      <c r="M1144">
        <v>5</v>
      </c>
      <c r="N1144">
        <v>2</v>
      </c>
      <c r="O1144">
        <v>0</v>
      </c>
      <c r="P1144">
        <v>80.38</v>
      </c>
      <c r="Q1144">
        <v>0</v>
      </c>
      <c r="R1144" s="1" t="s">
        <v>5723</v>
      </c>
      <c r="S1144" s="1" t="s">
        <v>8156</v>
      </c>
      <c r="T1144">
        <v>1.24</v>
      </c>
      <c r="U1144" s="1"/>
      <c r="V1144">
        <v>10242.378731000001</v>
      </c>
      <c r="W1144">
        <v>606041.30891799997</v>
      </c>
      <c r="X1144">
        <v>61.054746999999999</v>
      </c>
      <c r="Y1144">
        <v>11.92023</v>
      </c>
      <c r="Z1144">
        <v>254.93983</v>
      </c>
      <c r="AA1144">
        <v>260.51023199999997</v>
      </c>
      <c r="AB1144">
        <v>0</v>
      </c>
    </row>
    <row r="1145" spans="1:28" x14ac:dyDescent="0.25">
      <c r="A1145" s="1" t="s">
        <v>1569</v>
      </c>
      <c r="B1145">
        <v>1543</v>
      </c>
      <c r="C1145" s="1" t="s">
        <v>4001</v>
      </c>
      <c r="D1145">
        <v>0.2</v>
      </c>
      <c r="E1145">
        <v>0</v>
      </c>
      <c r="F1145">
        <v>0.66</v>
      </c>
      <c r="G1145">
        <v>1581</v>
      </c>
      <c r="H1145" s="1" t="s">
        <v>4071</v>
      </c>
      <c r="I1145">
        <v>108.49</v>
      </c>
      <c r="J1145">
        <v>13.49</v>
      </c>
      <c r="K1145">
        <v>38</v>
      </c>
      <c r="L1145">
        <v>419.77</v>
      </c>
      <c r="M1145">
        <v>0</v>
      </c>
      <c r="N1145">
        <v>0</v>
      </c>
      <c r="O1145">
        <v>0</v>
      </c>
      <c r="P1145">
        <v>10.51</v>
      </c>
      <c r="Q1145">
        <v>0</v>
      </c>
      <c r="R1145" s="1" t="s">
        <v>5724</v>
      </c>
      <c r="S1145" s="1" t="s">
        <v>8156</v>
      </c>
      <c r="T1145">
        <v>1.0900000000000001</v>
      </c>
      <c r="U1145" s="1"/>
      <c r="V1145">
        <v>2437.0032160000001</v>
      </c>
      <c r="W1145">
        <v>146900.81000699999</v>
      </c>
      <c r="X1145">
        <v>14.615024999999999</v>
      </c>
      <c r="Y1145">
        <v>2.9710329999999998</v>
      </c>
      <c r="Z1145">
        <v>62.719597999999998</v>
      </c>
      <c r="AA1145">
        <v>63.145929000000002</v>
      </c>
      <c r="AB1145">
        <v>0</v>
      </c>
    </row>
    <row r="1146" spans="1:28" x14ac:dyDescent="0.25">
      <c r="A1146" s="1" t="s">
        <v>1570</v>
      </c>
      <c r="B1146">
        <v>1015</v>
      </c>
      <c r="C1146" s="1" t="s">
        <v>4054</v>
      </c>
      <c r="D1146">
        <v>5.0999999999999996</v>
      </c>
      <c r="E1146">
        <v>0</v>
      </c>
      <c r="F1146">
        <v>0.3</v>
      </c>
      <c r="G1146">
        <v>1582</v>
      </c>
      <c r="H1146" s="1" t="s">
        <v>4076</v>
      </c>
      <c r="I1146">
        <v>1.4</v>
      </c>
      <c r="J1146">
        <v>7.48</v>
      </c>
      <c r="K1146">
        <v>567</v>
      </c>
      <c r="L1146">
        <v>2323.91</v>
      </c>
      <c r="M1146">
        <v>203</v>
      </c>
      <c r="N1146">
        <v>7</v>
      </c>
      <c r="O1146">
        <v>0</v>
      </c>
      <c r="P1146">
        <v>294.20999999999998</v>
      </c>
      <c r="Q1146">
        <v>0</v>
      </c>
      <c r="R1146" s="1" t="s">
        <v>5725</v>
      </c>
      <c r="S1146" s="1" t="s">
        <v>8156</v>
      </c>
      <c r="T1146">
        <v>0.6</v>
      </c>
      <c r="U1146" s="1"/>
      <c r="V1146">
        <v>45921.382372</v>
      </c>
      <c r="W1146">
        <v>1194938.2678459999</v>
      </c>
      <c r="X1146">
        <v>236.95809299999999</v>
      </c>
      <c r="Y1146">
        <v>24.647651</v>
      </c>
      <c r="Z1146">
        <v>517.04103199999997</v>
      </c>
      <c r="AA1146">
        <v>513.67042700000002</v>
      </c>
      <c r="AB1146">
        <v>0</v>
      </c>
    </row>
    <row r="1147" spans="1:28" x14ac:dyDescent="0.25">
      <c r="A1147" s="1" t="s">
        <v>1573</v>
      </c>
      <c r="B1147">
        <v>1492</v>
      </c>
      <c r="C1147" s="1" t="s">
        <v>4004</v>
      </c>
      <c r="D1147">
        <v>5.0999999999999996</v>
      </c>
      <c r="E1147">
        <v>0</v>
      </c>
      <c r="F1147">
        <v>1.6</v>
      </c>
      <c r="G1147">
        <v>1584</v>
      </c>
      <c r="H1147" s="1" t="s">
        <v>4076</v>
      </c>
      <c r="I1147">
        <v>1.4</v>
      </c>
      <c r="J1147">
        <v>12.23</v>
      </c>
      <c r="K1147">
        <v>92</v>
      </c>
      <c r="L1147">
        <v>609.39</v>
      </c>
      <c r="M1147">
        <v>0</v>
      </c>
      <c r="N1147">
        <v>0</v>
      </c>
      <c r="O1147">
        <v>0</v>
      </c>
      <c r="P1147">
        <v>49.64</v>
      </c>
      <c r="Q1147">
        <v>0</v>
      </c>
      <c r="R1147" s="1" t="s">
        <v>5728</v>
      </c>
      <c r="S1147" s="1" t="s">
        <v>8156</v>
      </c>
      <c r="T1147">
        <v>1.01</v>
      </c>
      <c r="U1147" s="1"/>
      <c r="V1147">
        <v>5659.4419740000003</v>
      </c>
      <c r="W1147">
        <v>248857.687251</v>
      </c>
      <c r="X1147">
        <v>31.679790000000001</v>
      </c>
      <c r="Y1147">
        <v>5.0624000000000002</v>
      </c>
      <c r="Z1147">
        <v>107.048151</v>
      </c>
      <c r="AA1147">
        <v>106.973721</v>
      </c>
      <c r="AB1147">
        <v>0</v>
      </c>
    </row>
    <row r="1148" spans="1:28" x14ac:dyDescent="0.25">
      <c r="A1148" s="1" t="s">
        <v>1575</v>
      </c>
      <c r="B1148">
        <v>920</v>
      </c>
      <c r="C1148" s="1" t="s">
        <v>4043</v>
      </c>
      <c r="D1148">
        <v>5.0999999999999996</v>
      </c>
      <c r="E1148">
        <v>0</v>
      </c>
      <c r="F1148">
        <v>0.01</v>
      </c>
      <c r="G1148">
        <v>1587</v>
      </c>
      <c r="H1148" s="1" t="s">
        <v>4129</v>
      </c>
      <c r="I1148">
        <v>135.09</v>
      </c>
      <c r="J1148">
        <v>6.28</v>
      </c>
      <c r="K1148">
        <v>667</v>
      </c>
      <c r="L1148">
        <v>2630.12</v>
      </c>
      <c r="M1148">
        <v>157</v>
      </c>
      <c r="N1148">
        <v>11</v>
      </c>
      <c r="O1148">
        <v>0</v>
      </c>
      <c r="P1148">
        <v>266.93</v>
      </c>
      <c r="Q1148">
        <v>0</v>
      </c>
      <c r="R1148" s="1" t="s">
        <v>5730</v>
      </c>
      <c r="S1148" s="1" t="s">
        <v>8156</v>
      </c>
      <c r="T1148">
        <v>0.48</v>
      </c>
      <c r="U1148" s="1"/>
      <c r="V1148">
        <v>45978.036659999998</v>
      </c>
      <c r="W1148">
        <v>1240899.8040839999</v>
      </c>
      <c r="X1148">
        <v>238.069579</v>
      </c>
      <c r="Y1148">
        <v>24.393685999999999</v>
      </c>
      <c r="Z1148">
        <v>531.69591600000001</v>
      </c>
      <c r="AA1148">
        <v>533.42811200000006</v>
      </c>
      <c r="AB1148">
        <v>0</v>
      </c>
    </row>
    <row r="1149" spans="1:28" x14ac:dyDescent="0.25">
      <c r="A1149" s="1" t="s">
        <v>1576</v>
      </c>
      <c r="B1149">
        <v>1309</v>
      </c>
      <c r="C1149" s="1" t="s">
        <v>4024</v>
      </c>
      <c r="D1149">
        <v>5.0999999999999996</v>
      </c>
      <c r="E1149">
        <v>0</v>
      </c>
      <c r="F1149">
        <v>0.4</v>
      </c>
      <c r="G1149">
        <v>1587</v>
      </c>
      <c r="H1149" s="1" t="s">
        <v>4112</v>
      </c>
      <c r="I1149">
        <v>110.84</v>
      </c>
      <c r="J1149">
        <v>14.02</v>
      </c>
      <c r="K1149">
        <v>278</v>
      </c>
      <c r="L1149">
        <v>1746.22</v>
      </c>
      <c r="M1149">
        <v>106</v>
      </c>
      <c r="N1149">
        <v>3</v>
      </c>
      <c r="O1149">
        <v>0</v>
      </c>
      <c r="P1149">
        <v>162.97</v>
      </c>
      <c r="Q1149">
        <v>0</v>
      </c>
      <c r="R1149" s="1" t="s">
        <v>5731</v>
      </c>
      <c r="S1149" s="1" t="s">
        <v>8156</v>
      </c>
      <c r="T1149">
        <v>1.08</v>
      </c>
      <c r="U1149" s="1"/>
      <c r="V1149">
        <v>26098.952335000002</v>
      </c>
      <c r="W1149">
        <v>885020.60771699995</v>
      </c>
      <c r="X1149">
        <v>139.77605800000001</v>
      </c>
      <c r="Y1149">
        <v>18.815674000000001</v>
      </c>
      <c r="Z1149">
        <v>382.90896600000002</v>
      </c>
      <c r="AA1149">
        <v>380.43825700000002</v>
      </c>
      <c r="AB1149">
        <v>0</v>
      </c>
    </row>
    <row r="1150" spans="1:28" x14ac:dyDescent="0.25">
      <c r="A1150" s="1" t="s">
        <v>1577</v>
      </c>
      <c r="B1150">
        <v>1490</v>
      </c>
      <c r="C1150" s="1" t="s">
        <v>4004</v>
      </c>
      <c r="D1150">
        <v>5.0999999999999996</v>
      </c>
      <c r="E1150">
        <v>0</v>
      </c>
      <c r="F1150">
        <v>0.25</v>
      </c>
      <c r="G1150">
        <v>1587</v>
      </c>
      <c r="H1150" s="1" t="s">
        <v>4073</v>
      </c>
      <c r="I1150">
        <v>40.79</v>
      </c>
      <c r="J1150">
        <v>8.5399999999999991</v>
      </c>
      <c r="K1150">
        <v>97</v>
      </c>
      <c r="L1150">
        <v>475.89</v>
      </c>
      <c r="M1150">
        <v>0</v>
      </c>
      <c r="N1150">
        <v>0</v>
      </c>
      <c r="O1150">
        <v>0</v>
      </c>
      <c r="P1150">
        <v>42.9</v>
      </c>
      <c r="Q1150">
        <v>0</v>
      </c>
      <c r="R1150" s="1" t="s">
        <v>5732</v>
      </c>
      <c r="S1150" s="1" t="s">
        <v>8156</v>
      </c>
      <c r="T1150">
        <v>0.64</v>
      </c>
      <c r="U1150" s="1"/>
      <c r="V1150">
        <v>5753.0885179999996</v>
      </c>
      <c r="W1150">
        <v>201581.43287600001</v>
      </c>
      <c r="X1150">
        <v>30.888542999999999</v>
      </c>
      <c r="Y1150">
        <v>3.8536769999999998</v>
      </c>
      <c r="Z1150">
        <v>85.883893</v>
      </c>
      <c r="AA1150">
        <v>86.652895000000001</v>
      </c>
      <c r="AB1150">
        <v>0</v>
      </c>
    </row>
    <row r="1151" spans="1:28" x14ac:dyDescent="0.25">
      <c r="A1151" s="1" t="s">
        <v>1578</v>
      </c>
      <c r="B1151">
        <v>1190</v>
      </c>
      <c r="C1151" s="1" t="s">
        <v>4048</v>
      </c>
      <c r="D1151">
        <v>5.0999999999999996</v>
      </c>
      <c r="E1151">
        <v>0</v>
      </c>
      <c r="F1151">
        <v>0.35</v>
      </c>
      <c r="G1151">
        <v>1588</v>
      </c>
      <c r="H1151" s="1" t="s">
        <v>4096</v>
      </c>
      <c r="I1151">
        <v>121.36</v>
      </c>
      <c r="J1151">
        <v>10.7</v>
      </c>
      <c r="K1151">
        <v>398</v>
      </c>
      <c r="L1151">
        <v>2442.1999999999998</v>
      </c>
      <c r="M1151">
        <v>119</v>
      </c>
      <c r="N1151">
        <v>5</v>
      </c>
      <c r="O1151">
        <v>0</v>
      </c>
      <c r="P1151">
        <v>206.81</v>
      </c>
      <c r="Q1151">
        <v>0</v>
      </c>
      <c r="R1151" s="1" t="s">
        <v>5733</v>
      </c>
      <c r="S1151" s="1" t="s">
        <v>8156</v>
      </c>
      <c r="T1151">
        <v>0.93</v>
      </c>
      <c r="U1151" s="1"/>
      <c r="V1151">
        <v>30244.002595999998</v>
      </c>
      <c r="W1151">
        <v>1045288.71474</v>
      </c>
      <c r="X1151">
        <v>162.44978900000001</v>
      </c>
      <c r="Y1151">
        <v>21.727198000000001</v>
      </c>
      <c r="Z1151">
        <v>451.285101</v>
      </c>
      <c r="AA1151">
        <v>449.33175299999999</v>
      </c>
      <c r="AB1151">
        <v>0</v>
      </c>
    </row>
    <row r="1152" spans="1:28" x14ac:dyDescent="0.25">
      <c r="A1152" s="1" t="s">
        <v>1580</v>
      </c>
      <c r="B1152">
        <v>1501</v>
      </c>
      <c r="C1152" s="1" t="s">
        <v>4004</v>
      </c>
      <c r="D1152">
        <v>5.0999999999999996</v>
      </c>
      <c r="E1152">
        <v>0</v>
      </c>
      <c r="F1152">
        <v>1</v>
      </c>
      <c r="G1152">
        <v>1592</v>
      </c>
      <c r="H1152" s="1" t="s">
        <v>4074</v>
      </c>
      <c r="I1152">
        <v>0.2</v>
      </c>
      <c r="J1152">
        <v>5.72</v>
      </c>
      <c r="K1152">
        <v>91</v>
      </c>
      <c r="L1152">
        <v>420.4</v>
      </c>
      <c r="M1152">
        <v>1</v>
      </c>
      <c r="N1152">
        <v>1</v>
      </c>
      <c r="O1152">
        <v>0</v>
      </c>
      <c r="P1152">
        <v>36.04</v>
      </c>
      <c r="Q1152">
        <v>0</v>
      </c>
      <c r="R1152" s="1" t="s">
        <v>5735</v>
      </c>
      <c r="S1152" s="1" t="s">
        <v>8156</v>
      </c>
      <c r="T1152">
        <v>0.56999999999999995</v>
      </c>
      <c r="U1152" s="1"/>
      <c r="V1152">
        <v>5630.4654410000003</v>
      </c>
      <c r="W1152">
        <v>217499.61336600001</v>
      </c>
      <c r="X1152">
        <v>30.775668</v>
      </c>
      <c r="Y1152">
        <v>4.4601459999999999</v>
      </c>
      <c r="Z1152">
        <v>94.681606000000002</v>
      </c>
      <c r="AA1152">
        <v>93.494608999999997</v>
      </c>
      <c r="AB1152">
        <v>0</v>
      </c>
    </row>
    <row r="1153" spans="1:28" x14ac:dyDescent="0.25">
      <c r="A1153" s="1" t="s">
        <v>1581</v>
      </c>
      <c r="B1153">
        <v>1369</v>
      </c>
      <c r="C1153" s="1" t="s">
        <v>4024</v>
      </c>
      <c r="D1153">
        <v>5.0999999999999996</v>
      </c>
      <c r="E1153">
        <v>0</v>
      </c>
      <c r="F1153">
        <v>0.91</v>
      </c>
      <c r="G1153">
        <v>1594</v>
      </c>
      <c r="H1153" s="1" t="s">
        <v>4112</v>
      </c>
      <c r="I1153">
        <v>110.84</v>
      </c>
      <c r="J1153">
        <v>12.57</v>
      </c>
      <c r="K1153">
        <v>225</v>
      </c>
      <c r="L1153">
        <v>1744.16</v>
      </c>
      <c r="M1153">
        <v>45</v>
      </c>
      <c r="N1153">
        <v>2</v>
      </c>
      <c r="O1153">
        <v>0</v>
      </c>
      <c r="P1153">
        <v>103.55</v>
      </c>
      <c r="Q1153">
        <v>0</v>
      </c>
      <c r="R1153" s="1" t="s">
        <v>5736</v>
      </c>
      <c r="S1153" s="1" t="s">
        <v>8156</v>
      </c>
      <c r="T1153">
        <v>1.01</v>
      </c>
      <c r="U1153" s="1"/>
      <c r="V1153">
        <v>15916.788134</v>
      </c>
      <c r="W1153">
        <v>696452.90195199999</v>
      </c>
      <c r="X1153">
        <v>88.998540000000006</v>
      </c>
      <c r="Y1153">
        <v>14.196306999999999</v>
      </c>
      <c r="Z1153">
        <v>297.67026099999998</v>
      </c>
      <c r="AA1153">
        <v>299.37679400000002</v>
      </c>
      <c r="AB1153">
        <v>0</v>
      </c>
    </row>
    <row r="1154" spans="1:28" x14ac:dyDescent="0.25">
      <c r="A1154" s="1" t="s">
        <v>1582</v>
      </c>
      <c r="B1154">
        <v>1294</v>
      </c>
      <c r="C1154" s="1" t="s">
        <v>4031</v>
      </c>
      <c r="D1154">
        <v>5.0999999999999996</v>
      </c>
      <c r="E1154">
        <v>0</v>
      </c>
      <c r="F1154">
        <v>0.25</v>
      </c>
      <c r="G1154">
        <v>1595</v>
      </c>
      <c r="H1154" s="1" t="s">
        <v>4079</v>
      </c>
      <c r="I1154">
        <v>1.4</v>
      </c>
      <c r="J1154">
        <v>13.75</v>
      </c>
      <c r="K1154">
        <v>301</v>
      </c>
      <c r="L1154">
        <v>2407.63</v>
      </c>
      <c r="M1154">
        <v>70</v>
      </c>
      <c r="N1154">
        <v>2</v>
      </c>
      <c r="O1154">
        <v>0</v>
      </c>
      <c r="P1154">
        <v>147.22999999999999</v>
      </c>
      <c r="Q1154">
        <v>0</v>
      </c>
      <c r="R1154" s="1" t="s">
        <v>5737</v>
      </c>
      <c r="S1154" s="1" t="s">
        <v>8156</v>
      </c>
      <c r="T1154">
        <v>1.1200000000000001</v>
      </c>
      <c r="U1154" s="1"/>
      <c r="V1154">
        <v>21688.967561000001</v>
      </c>
      <c r="W1154">
        <v>898636.89648400003</v>
      </c>
      <c r="X1154">
        <v>119.97255699999999</v>
      </c>
      <c r="Y1154">
        <v>18.101407999999999</v>
      </c>
      <c r="Z1154">
        <v>381.29161900000003</v>
      </c>
      <c r="AA1154">
        <v>386.288926</v>
      </c>
      <c r="AB1154">
        <v>0</v>
      </c>
    </row>
    <row r="1155" spans="1:28" x14ac:dyDescent="0.25">
      <c r="A1155" s="1" t="s">
        <v>1583</v>
      </c>
      <c r="B1155">
        <v>1506</v>
      </c>
      <c r="C1155" s="1" t="s">
        <v>4004</v>
      </c>
      <c r="D1155">
        <v>5.0999999999999996</v>
      </c>
      <c r="E1155">
        <v>0</v>
      </c>
      <c r="F1155">
        <v>1.8</v>
      </c>
      <c r="G1155">
        <v>1599</v>
      </c>
      <c r="H1155" s="1" t="s">
        <v>4076</v>
      </c>
      <c r="I1155">
        <v>1.4</v>
      </c>
      <c r="J1155">
        <v>9.56</v>
      </c>
      <c r="K1155">
        <v>93</v>
      </c>
      <c r="L1155">
        <v>609.39</v>
      </c>
      <c r="M1155">
        <v>0</v>
      </c>
      <c r="N1155">
        <v>0</v>
      </c>
      <c r="O1155">
        <v>0</v>
      </c>
      <c r="P1155">
        <v>43.02</v>
      </c>
      <c r="Q1155">
        <v>0</v>
      </c>
      <c r="R1155" s="1" t="s">
        <v>5738</v>
      </c>
      <c r="S1155" s="1" t="s">
        <v>8156</v>
      </c>
      <c r="T1155">
        <v>0.83</v>
      </c>
      <c r="U1155" s="1"/>
      <c r="V1155">
        <v>5818.9362199999996</v>
      </c>
      <c r="W1155">
        <v>252892.863335</v>
      </c>
      <c r="X1155">
        <v>32.495792000000002</v>
      </c>
      <c r="Y1155">
        <v>5.144393</v>
      </c>
      <c r="Z1155">
        <v>109.047251</v>
      </c>
      <c r="AA1155">
        <v>108.708309</v>
      </c>
      <c r="AB1155">
        <v>0</v>
      </c>
    </row>
    <row r="1156" spans="1:28" x14ac:dyDescent="0.25">
      <c r="A1156" s="1" t="s">
        <v>1584</v>
      </c>
      <c r="B1156">
        <v>1434</v>
      </c>
      <c r="C1156" s="1" t="s">
        <v>4017</v>
      </c>
      <c r="D1156">
        <v>5.0999999999999996</v>
      </c>
      <c r="E1156">
        <v>0</v>
      </c>
      <c r="F1156">
        <v>0.95</v>
      </c>
      <c r="G1156">
        <v>1601</v>
      </c>
      <c r="H1156" s="1" t="s">
        <v>4091</v>
      </c>
      <c r="I1156">
        <v>93.18</v>
      </c>
      <c r="J1156">
        <v>12.7</v>
      </c>
      <c r="K1156">
        <v>167</v>
      </c>
      <c r="L1156">
        <v>1018.45</v>
      </c>
      <c r="M1156">
        <v>68</v>
      </c>
      <c r="N1156">
        <v>2</v>
      </c>
      <c r="O1156">
        <v>0</v>
      </c>
      <c r="P1156">
        <v>95.54</v>
      </c>
      <c r="Q1156">
        <v>0</v>
      </c>
      <c r="R1156" s="1" t="s">
        <v>5739</v>
      </c>
      <c r="S1156" s="1" t="s">
        <v>8156</v>
      </c>
      <c r="T1156">
        <v>1.01</v>
      </c>
      <c r="U1156" s="1"/>
      <c r="V1156">
        <v>15039.327077</v>
      </c>
      <c r="W1156">
        <v>521607.452063</v>
      </c>
      <c r="X1156">
        <v>80.872220999999996</v>
      </c>
      <c r="Y1156">
        <v>11.040481</v>
      </c>
      <c r="Z1156">
        <v>225.921908</v>
      </c>
      <c r="AA1156">
        <v>224.21985799999999</v>
      </c>
      <c r="AB1156">
        <v>0</v>
      </c>
    </row>
    <row r="1157" spans="1:28" x14ac:dyDescent="0.25">
      <c r="A1157" s="1" t="s">
        <v>1585</v>
      </c>
      <c r="B1157">
        <v>1518</v>
      </c>
      <c r="C1157" s="1" t="s">
        <v>4004</v>
      </c>
      <c r="D1157">
        <v>5.0999999999999996</v>
      </c>
      <c r="E1157">
        <v>0</v>
      </c>
      <c r="F1157">
        <v>0</v>
      </c>
      <c r="G1157">
        <v>1601</v>
      </c>
      <c r="H1157" s="1" t="s">
        <v>4076</v>
      </c>
      <c r="I1157">
        <v>1.4</v>
      </c>
      <c r="J1157">
        <v>13.5</v>
      </c>
      <c r="K1157">
        <v>83</v>
      </c>
      <c r="L1157">
        <v>609.39</v>
      </c>
      <c r="M1157">
        <v>1</v>
      </c>
      <c r="N1157">
        <v>1</v>
      </c>
      <c r="O1157">
        <v>0</v>
      </c>
      <c r="P1157">
        <v>41.36</v>
      </c>
      <c r="Q1157">
        <v>0</v>
      </c>
      <c r="R1157" s="1" t="s">
        <v>5740</v>
      </c>
      <c r="S1157" s="1" t="s">
        <v>8156</v>
      </c>
      <c r="T1157">
        <v>1.03</v>
      </c>
      <c r="U1157" s="1"/>
      <c r="V1157">
        <v>5538.903609</v>
      </c>
      <c r="W1157">
        <v>269591.64628599997</v>
      </c>
      <c r="X1157">
        <v>31.648975</v>
      </c>
      <c r="Y1157">
        <v>5.4987370000000002</v>
      </c>
      <c r="Z1157">
        <v>115.58338000000001</v>
      </c>
      <c r="AA1157">
        <v>115.885921</v>
      </c>
      <c r="AB1157">
        <v>0</v>
      </c>
    </row>
    <row r="1158" spans="1:28" x14ac:dyDescent="0.25">
      <c r="A1158" s="1" t="s">
        <v>1586</v>
      </c>
      <c r="B1158">
        <v>1530</v>
      </c>
      <c r="C1158" s="1" t="s">
        <v>4004</v>
      </c>
      <c r="D1158">
        <v>5.0999999999999996</v>
      </c>
      <c r="E1158">
        <v>0</v>
      </c>
      <c r="F1158">
        <v>0</v>
      </c>
      <c r="G1158">
        <v>1603</v>
      </c>
      <c r="H1158" s="1" t="s">
        <v>4168</v>
      </c>
      <c r="I1158">
        <v>0.2</v>
      </c>
      <c r="J1158">
        <v>16.37</v>
      </c>
      <c r="K1158">
        <v>73</v>
      </c>
      <c r="L1158">
        <v>420.4</v>
      </c>
      <c r="M1158">
        <v>5</v>
      </c>
      <c r="N1158">
        <v>3</v>
      </c>
      <c r="O1158">
        <v>0</v>
      </c>
      <c r="P1158">
        <v>49.39</v>
      </c>
      <c r="Q1158">
        <v>0</v>
      </c>
      <c r="R1158" s="1" t="s">
        <v>5741</v>
      </c>
      <c r="S1158" s="1" t="s">
        <v>8156</v>
      </c>
      <c r="T1158">
        <v>1.33</v>
      </c>
      <c r="U1158" s="1"/>
      <c r="V1158">
        <v>6726.011802</v>
      </c>
      <c r="W1158">
        <v>286840.86969000002</v>
      </c>
      <c r="X1158">
        <v>37.488456999999997</v>
      </c>
      <c r="Y1158">
        <v>6.1395580000000001</v>
      </c>
      <c r="Z1158">
        <v>125.518021</v>
      </c>
      <c r="AA1158">
        <v>123.300826</v>
      </c>
      <c r="AB1158">
        <v>0</v>
      </c>
    </row>
    <row r="1159" spans="1:28" x14ac:dyDescent="0.25">
      <c r="A1159" s="1" t="s">
        <v>1587</v>
      </c>
      <c r="B1159">
        <v>1360</v>
      </c>
      <c r="C1159" s="1" t="s">
        <v>4001</v>
      </c>
      <c r="D1159">
        <v>0.2</v>
      </c>
      <c r="E1159">
        <v>0</v>
      </c>
      <c r="F1159">
        <v>0.92</v>
      </c>
      <c r="G1159">
        <v>1609</v>
      </c>
      <c r="H1159" s="1" t="s">
        <v>4090</v>
      </c>
      <c r="I1159">
        <v>24.41</v>
      </c>
      <c r="J1159">
        <v>8.0500000000000007</v>
      </c>
      <c r="K1159">
        <v>249</v>
      </c>
      <c r="L1159">
        <v>1066.78</v>
      </c>
      <c r="M1159">
        <v>96</v>
      </c>
      <c r="N1159">
        <v>5</v>
      </c>
      <c r="O1159">
        <v>0</v>
      </c>
      <c r="P1159">
        <v>145.6</v>
      </c>
      <c r="Q1159">
        <v>0</v>
      </c>
      <c r="R1159" s="1" t="s">
        <v>5742</v>
      </c>
      <c r="S1159" s="1" t="s">
        <v>8156</v>
      </c>
      <c r="T1159">
        <v>0.74</v>
      </c>
      <c r="U1159" s="1"/>
      <c r="V1159">
        <v>21223.642473</v>
      </c>
      <c r="W1159">
        <v>582771.52504400001</v>
      </c>
      <c r="X1159">
        <v>110.254755</v>
      </c>
      <c r="Y1159">
        <v>12.215087</v>
      </c>
      <c r="Z1159">
        <v>252.96231</v>
      </c>
      <c r="AA1159">
        <v>250.515862</v>
      </c>
      <c r="AB1159">
        <v>0</v>
      </c>
    </row>
    <row r="1160" spans="1:28" x14ac:dyDescent="0.25">
      <c r="A1160" s="1" t="s">
        <v>1588</v>
      </c>
      <c r="B1160">
        <v>1517</v>
      </c>
      <c r="C1160" s="1" t="s">
        <v>4004</v>
      </c>
      <c r="D1160">
        <v>5.0999999999999996</v>
      </c>
      <c r="E1160">
        <v>0</v>
      </c>
      <c r="F1160">
        <v>1.1100000000000001</v>
      </c>
      <c r="G1160">
        <v>1609</v>
      </c>
      <c r="H1160" s="1" t="s">
        <v>4073</v>
      </c>
      <c r="I1160">
        <v>40.79</v>
      </c>
      <c r="J1160">
        <v>14.24</v>
      </c>
      <c r="K1160">
        <v>92</v>
      </c>
      <c r="L1160">
        <v>475.89</v>
      </c>
      <c r="M1160">
        <v>1</v>
      </c>
      <c r="N1160">
        <v>1</v>
      </c>
      <c r="O1160">
        <v>0</v>
      </c>
      <c r="P1160">
        <v>59.23</v>
      </c>
      <c r="Q1160">
        <v>0</v>
      </c>
      <c r="R1160" s="1" t="s">
        <v>5743</v>
      </c>
      <c r="S1160" s="1" t="s">
        <v>8156</v>
      </c>
      <c r="T1160">
        <v>1.06</v>
      </c>
      <c r="U1160" s="1"/>
      <c r="V1160">
        <v>6187.7674319999996</v>
      </c>
      <c r="W1160">
        <v>243325.882273</v>
      </c>
      <c r="X1160">
        <v>33.954256999999998</v>
      </c>
      <c r="Y1160">
        <v>5.0907400000000003</v>
      </c>
      <c r="Z1160">
        <v>106.046739</v>
      </c>
      <c r="AA1160">
        <v>104.596121</v>
      </c>
      <c r="AB1160">
        <v>0</v>
      </c>
    </row>
    <row r="1161" spans="1:28" x14ac:dyDescent="0.25">
      <c r="A1161" s="1" t="s">
        <v>1589</v>
      </c>
      <c r="B1161">
        <v>1487</v>
      </c>
      <c r="C1161" s="1" t="s">
        <v>4017</v>
      </c>
      <c r="D1161">
        <v>5.0999999999999996</v>
      </c>
      <c r="E1161">
        <v>0</v>
      </c>
      <c r="F1161">
        <v>0.87</v>
      </c>
      <c r="G1161">
        <v>1610</v>
      </c>
      <c r="H1161" s="1" t="s">
        <v>4091</v>
      </c>
      <c r="I1161">
        <v>93.18</v>
      </c>
      <c r="J1161">
        <v>11.6</v>
      </c>
      <c r="K1161">
        <v>123</v>
      </c>
      <c r="L1161">
        <v>1018.45</v>
      </c>
      <c r="M1161">
        <v>17</v>
      </c>
      <c r="N1161">
        <v>2</v>
      </c>
      <c r="O1161">
        <v>0</v>
      </c>
      <c r="P1161">
        <v>43.19</v>
      </c>
      <c r="Q1161">
        <v>0</v>
      </c>
      <c r="R1161" s="1" t="s">
        <v>5744</v>
      </c>
      <c r="S1161" s="1" t="s">
        <v>8156</v>
      </c>
      <c r="T1161">
        <v>0.91</v>
      </c>
      <c r="U1161" s="1"/>
      <c r="V1161">
        <v>6840.5914910000001</v>
      </c>
      <c r="W1161">
        <v>362282.20742699999</v>
      </c>
      <c r="X1161">
        <v>39.768582000000002</v>
      </c>
      <c r="Y1161">
        <v>7.2042010000000003</v>
      </c>
      <c r="Z1161">
        <v>154.36251300000001</v>
      </c>
      <c r="AA1161">
        <v>155.72937300000001</v>
      </c>
      <c r="AB1161">
        <v>0</v>
      </c>
    </row>
    <row r="1162" spans="1:28" x14ac:dyDescent="0.25">
      <c r="A1162" s="1" t="s">
        <v>1591</v>
      </c>
      <c r="B1162">
        <v>1304</v>
      </c>
      <c r="C1162" s="1" t="s">
        <v>4043</v>
      </c>
      <c r="D1162">
        <v>5.0999999999999996</v>
      </c>
      <c r="E1162">
        <v>0</v>
      </c>
      <c r="F1162">
        <v>0.68</v>
      </c>
      <c r="G1162">
        <v>1613</v>
      </c>
      <c r="H1162" s="1" t="s">
        <v>4129</v>
      </c>
      <c r="I1162">
        <v>135.09</v>
      </c>
      <c r="J1162">
        <v>19.04</v>
      </c>
      <c r="K1162">
        <v>309</v>
      </c>
      <c r="L1162">
        <v>2630.12</v>
      </c>
      <c r="M1162">
        <v>103</v>
      </c>
      <c r="N1162">
        <v>4</v>
      </c>
      <c r="O1162">
        <v>0</v>
      </c>
      <c r="P1162">
        <v>169.6</v>
      </c>
      <c r="Q1162">
        <v>0</v>
      </c>
      <c r="R1162" s="1" t="s">
        <v>5746</v>
      </c>
      <c r="S1162" s="1" t="s">
        <v>8156</v>
      </c>
      <c r="T1162">
        <v>1.38</v>
      </c>
      <c r="U1162" s="1"/>
      <c r="V1162">
        <v>28140.887119999999</v>
      </c>
      <c r="W1162">
        <v>1131612.769262</v>
      </c>
      <c r="X1162">
        <v>155.19937400000001</v>
      </c>
      <c r="Y1162">
        <v>24.308638999999999</v>
      </c>
      <c r="Z1162">
        <v>487.67092100000002</v>
      </c>
      <c r="AA1162">
        <v>486.4348</v>
      </c>
      <c r="AB1162">
        <v>0</v>
      </c>
    </row>
    <row r="1163" spans="1:28" x14ac:dyDescent="0.25">
      <c r="A1163" s="1" t="s">
        <v>1592</v>
      </c>
      <c r="B1163">
        <v>1380</v>
      </c>
      <c r="C1163" s="1" t="s">
        <v>4018</v>
      </c>
      <c r="D1163">
        <v>5.0999999999999996</v>
      </c>
      <c r="E1163">
        <v>0</v>
      </c>
      <c r="F1163">
        <v>0</v>
      </c>
      <c r="G1163">
        <v>1613</v>
      </c>
      <c r="H1163" s="1" t="s">
        <v>4089</v>
      </c>
      <c r="I1163">
        <v>182.21</v>
      </c>
      <c r="J1163">
        <v>14.17</v>
      </c>
      <c r="K1163">
        <v>233</v>
      </c>
      <c r="L1163">
        <v>1351.38</v>
      </c>
      <c r="M1163">
        <v>64</v>
      </c>
      <c r="N1163">
        <v>2</v>
      </c>
      <c r="O1163">
        <v>0</v>
      </c>
      <c r="P1163">
        <v>141.44999999999999</v>
      </c>
      <c r="Q1163">
        <v>0</v>
      </c>
      <c r="R1163" s="1" t="s">
        <v>5747</v>
      </c>
      <c r="S1163" s="1" t="s">
        <v>8156</v>
      </c>
      <c r="T1163">
        <v>1.05</v>
      </c>
      <c r="U1163" s="1"/>
      <c r="V1163">
        <v>19391.38336</v>
      </c>
      <c r="W1163">
        <v>625817.39027600002</v>
      </c>
      <c r="X1163">
        <v>103.072796</v>
      </c>
      <c r="Y1163">
        <v>13.097543999999999</v>
      </c>
      <c r="Z1163">
        <v>269.251575</v>
      </c>
      <c r="AA1163">
        <v>269.01733899999999</v>
      </c>
      <c r="AB1163">
        <v>0</v>
      </c>
    </row>
    <row r="1164" spans="1:28" x14ac:dyDescent="0.25">
      <c r="A1164" s="1" t="s">
        <v>1593</v>
      </c>
      <c r="B1164">
        <v>1543</v>
      </c>
      <c r="C1164" s="1" t="s">
        <v>4004</v>
      </c>
      <c r="D1164">
        <v>5.0999999999999996</v>
      </c>
      <c r="E1164">
        <v>0</v>
      </c>
      <c r="F1164">
        <v>0.98</v>
      </c>
      <c r="G1164">
        <v>1613</v>
      </c>
      <c r="H1164" s="1" t="s">
        <v>4073</v>
      </c>
      <c r="I1164">
        <v>40.79</v>
      </c>
      <c r="J1164">
        <v>12.88</v>
      </c>
      <c r="K1164">
        <v>70</v>
      </c>
      <c r="L1164">
        <v>475.89</v>
      </c>
      <c r="M1164">
        <v>0</v>
      </c>
      <c r="N1164">
        <v>0</v>
      </c>
      <c r="O1164">
        <v>0</v>
      </c>
      <c r="P1164">
        <v>32.79</v>
      </c>
      <c r="Q1164">
        <v>0</v>
      </c>
      <c r="R1164" s="1" t="s">
        <v>5748</v>
      </c>
      <c r="S1164" s="1" t="s">
        <v>8156</v>
      </c>
      <c r="T1164">
        <v>0.94</v>
      </c>
      <c r="U1164" s="1"/>
      <c r="V1164">
        <v>4448.7092389999998</v>
      </c>
      <c r="W1164">
        <v>199783.94774199999</v>
      </c>
      <c r="X1164">
        <v>24.977985</v>
      </c>
      <c r="Y1164">
        <v>3.9299390000000001</v>
      </c>
      <c r="Z1164">
        <v>85.098871000000003</v>
      </c>
      <c r="AA1164">
        <v>85.879052999999999</v>
      </c>
      <c r="AB1164">
        <v>0</v>
      </c>
    </row>
    <row r="1165" spans="1:28" x14ac:dyDescent="0.25">
      <c r="A1165" s="1" t="s">
        <v>1594</v>
      </c>
      <c r="B1165">
        <v>1315</v>
      </c>
      <c r="C1165" s="1" t="s">
        <v>4004</v>
      </c>
      <c r="D1165">
        <v>5.0999999999999996</v>
      </c>
      <c r="E1165">
        <v>0</v>
      </c>
      <c r="F1165">
        <v>0.73</v>
      </c>
      <c r="G1165">
        <v>1620</v>
      </c>
      <c r="H1165" s="1" t="s">
        <v>4096</v>
      </c>
      <c r="I1165">
        <v>121.36</v>
      </c>
      <c r="J1165">
        <v>4.57</v>
      </c>
      <c r="K1165">
        <v>305</v>
      </c>
      <c r="L1165">
        <v>1417.41</v>
      </c>
      <c r="M1165">
        <v>43</v>
      </c>
      <c r="N1165">
        <v>3</v>
      </c>
      <c r="O1165">
        <v>0</v>
      </c>
      <c r="P1165">
        <v>90.76</v>
      </c>
      <c r="Q1165">
        <v>0</v>
      </c>
      <c r="R1165" s="1" t="s">
        <v>5749</v>
      </c>
      <c r="S1165" s="1" t="s">
        <v>8156</v>
      </c>
      <c r="T1165">
        <v>0.48</v>
      </c>
      <c r="U1165" s="1"/>
      <c r="V1165">
        <v>18156.005146</v>
      </c>
      <c r="W1165">
        <v>551801.33489199996</v>
      </c>
      <c r="X1165">
        <v>95.391622999999996</v>
      </c>
      <c r="Y1165">
        <v>10.269337999999999</v>
      </c>
      <c r="Z1165">
        <v>233.119867</v>
      </c>
      <c r="AA1165">
        <v>237.20283699999999</v>
      </c>
      <c r="AB1165">
        <v>0</v>
      </c>
    </row>
    <row r="1166" spans="1:28" x14ac:dyDescent="0.25">
      <c r="A1166" s="1" t="s">
        <v>1595</v>
      </c>
      <c r="B1166">
        <v>1309</v>
      </c>
      <c r="C1166" s="1" t="s">
        <v>4013</v>
      </c>
      <c r="D1166">
        <v>5.0999999999999996</v>
      </c>
      <c r="E1166">
        <v>0</v>
      </c>
      <c r="F1166">
        <v>0.39</v>
      </c>
      <c r="G1166">
        <v>1621</v>
      </c>
      <c r="H1166" s="1" t="s">
        <v>4086</v>
      </c>
      <c r="I1166">
        <v>0.2</v>
      </c>
      <c r="J1166">
        <v>3.72</v>
      </c>
      <c r="K1166">
        <v>312</v>
      </c>
      <c r="L1166">
        <v>1241.6600000000001</v>
      </c>
      <c r="M1166">
        <v>196</v>
      </c>
      <c r="N1166">
        <v>4</v>
      </c>
      <c r="O1166">
        <v>0</v>
      </c>
      <c r="P1166">
        <v>226.32</v>
      </c>
      <c r="Q1166">
        <v>0</v>
      </c>
      <c r="R1166" s="1" t="s">
        <v>5750</v>
      </c>
      <c r="S1166" s="1" t="s">
        <v>8156</v>
      </c>
      <c r="T1166">
        <v>1.05</v>
      </c>
      <c r="U1166" s="1"/>
      <c r="V1166">
        <v>34706.429611</v>
      </c>
      <c r="W1166">
        <v>865321.20773499995</v>
      </c>
      <c r="X1166">
        <v>178.50628900000001</v>
      </c>
      <c r="Y1166">
        <v>19.449218999999999</v>
      </c>
      <c r="Z1166">
        <v>381.74145399999998</v>
      </c>
      <c r="AA1166">
        <v>371.97641299999998</v>
      </c>
      <c r="AB1166">
        <v>0</v>
      </c>
    </row>
    <row r="1167" spans="1:28" x14ac:dyDescent="0.25">
      <c r="A1167" s="1" t="s">
        <v>1596</v>
      </c>
      <c r="B1167">
        <v>1315</v>
      </c>
      <c r="C1167" s="1" t="s">
        <v>4016</v>
      </c>
      <c r="D1167">
        <v>5.0999999999999996</v>
      </c>
      <c r="E1167">
        <v>0</v>
      </c>
      <c r="F1167">
        <v>0.72</v>
      </c>
      <c r="G1167">
        <v>1622</v>
      </c>
      <c r="H1167" s="1" t="s">
        <v>4116</v>
      </c>
      <c r="I1167">
        <v>87.33</v>
      </c>
      <c r="J1167">
        <v>4.57</v>
      </c>
      <c r="K1167">
        <v>307</v>
      </c>
      <c r="L1167">
        <v>2372.46</v>
      </c>
      <c r="M1167">
        <v>71</v>
      </c>
      <c r="N1167">
        <v>4</v>
      </c>
      <c r="O1167">
        <v>0</v>
      </c>
      <c r="P1167">
        <v>132.29</v>
      </c>
      <c r="Q1167">
        <v>0</v>
      </c>
      <c r="R1167" s="1" t="s">
        <v>5751</v>
      </c>
      <c r="S1167" s="1" t="s">
        <v>8156</v>
      </c>
      <c r="T1167">
        <v>0.98</v>
      </c>
      <c r="U1167" s="1"/>
      <c r="V1167">
        <v>19157.154376999999</v>
      </c>
      <c r="W1167">
        <v>805719.155057</v>
      </c>
      <c r="X1167">
        <v>106.340783</v>
      </c>
      <c r="Y1167">
        <v>16.245985999999998</v>
      </c>
      <c r="Z1167">
        <v>343.37560500000001</v>
      </c>
      <c r="AA1167">
        <v>346.34681599999999</v>
      </c>
      <c r="AB1167">
        <v>0</v>
      </c>
    </row>
    <row r="1168" spans="1:28" x14ac:dyDescent="0.25">
      <c r="A1168" s="1" t="s">
        <v>1597</v>
      </c>
      <c r="B1168">
        <v>1397</v>
      </c>
      <c r="C1168" s="1" t="s">
        <v>4004</v>
      </c>
      <c r="D1168">
        <v>5.0999999999999996</v>
      </c>
      <c r="E1168">
        <v>0</v>
      </c>
      <c r="F1168">
        <v>0.59</v>
      </c>
      <c r="G1168">
        <v>1622</v>
      </c>
      <c r="H1168" s="1" t="s">
        <v>4096</v>
      </c>
      <c r="I1168">
        <v>121.36</v>
      </c>
      <c r="J1168">
        <v>9.11</v>
      </c>
      <c r="K1168">
        <v>225</v>
      </c>
      <c r="L1168">
        <v>1417.41</v>
      </c>
      <c r="M1168">
        <v>29</v>
      </c>
      <c r="N1168">
        <v>5</v>
      </c>
      <c r="O1168">
        <v>0</v>
      </c>
      <c r="P1168">
        <v>99.37</v>
      </c>
      <c r="Q1168">
        <v>0</v>
      </c>
      <c r="R1168" s="1" t="s">
        <v>5752</v>
      </c>
      <c r="S1168" s="1" t="s">
        <v>8156</v>
      </c>
      <c r="T1168">
        <v>0.82</v>
      </c>
      <c r="U1168" s="1"/>
      <c r="V1168">
        <v>11524.961584999999</v>
      </c>
      <c r="W1168">
        <v>495708.90529299999</v>
      </c>
      <c r="X1168">
        <v>64.125000999999997</v>
      </c>
      <c r="Y1168">
        <v>9.4849519999999998</v>
      </c>
      <c r="Z1168">
        <v>209.49701099999999</v>
      </c>
      <c r="AA1168">
        <v>213.086061</v>
      </c>
      <c r="AB1168">
        <v>0</v>
      </c>
    </row>
    <row r="1169" spans="1:28" x14ac:dyDescent="0.25">
      <c r="A1169" s="1" t="s">
        <v>1598</v>
      </c>
      <c r="B1169">
        <v>1462</v>
      </c>
      <c r="C1169" s="1" t="s">
        <v>4016</v>
      </c>
      <c r="D1169">
        <v>5.0999999999999996</v>
      </c>
      <c r="E1169">
        <v>0</v>
      </c>
      <c r="F1169">
        <v>2.39</v>
      </c>
      <c r="G1169">
        <v>1622</v>
      </c>
      <c r="H1169" s="1" t="s">
        <v>4089</v>
      </c>
      <c r="I1169">
        <v>182.21</v>
      </c>
      <c r="J1169">
        <v>12.86</v>
      </c>
      <c r="K1169">
        <v>160</v>
      </c>
      <c r="L1169">
        <v>905.52</v>
      </c>
      <c r="M1169">
        <v>42</v>
      </c>
      <c r="N1169">
        <v>4</v>
      </c>
      <c r="O1169">
        <v>0</v>
      </c>
      <c r="P1169">
        <v>92.54</v>
      </c>
      <c r="Q1169">
        <v>0</v>
      </c>
      <c r="R1169" s="1" t="s">
        <v>5753</v>
      </c>
      <c r="S1169" s="1" t="s">
        <v>8156</v>
      </c>
      <c r="T1169">
        <v>0.98</v>
      </c>
      <c r="U1169" s="1"/>
      <c r="V1169">
        <v>10839.297022000001</v>
      </c>
      <c r="W1169">
        <v>381859.44952899998</v>
      </c>
      <c r="X1169">
        <v>58.343533000000001</v>
      </c>
      <c r="Y1169">
        <v>7.7054710000000002</v>
      </c>
      <c r="Z1169">
        <v>163.37203700000001</v>
      </c>
      <c r="AA1169">
        <v>164.147717</v>
      </c>
      <c r="AB1169">
        <v>0</v>
      </c>
    </row>
    <row r="1170" spans="1:28" x14ac:dyDescent="0.25">
      <c r="A1170" s="1" t="s">
        <v>1600</v>
      </c>
      <c r="B1170">
        <v>1450</v>
      </c>
      <c r="C1170" s="1" t="s">
        <v>4001</v>
      </c>
      <c r="D1170">
        <v>0.2</v>
      </c>
      <c r="E1170">
        <v>0</v>
      </c>
      <c r="F1170">
        <v>0</v>
      </c>
      <c r="G1170">
        <v>1627</v>
      </c>
      <c r="H1170" s="1" t="s">
        <v>4085</v>
      </c>
      <c r="I1170">
        <v>50.59</v>
      </c>
      <c r="J1170">
        <v>12.6</v>
      </c>
      <c r="K1170">
        <v>177</v>
      </c>
      <c r="L1170">
        <v>796.83</v>
      </c>
      <c r="M1170">
        <v>76</v>
      </c>
      <c r="N1170">
        <v>3</v>
      </c>
      <c r="O1170">
        <v>0</v>
      </c>
      <c r="P1170">
        <v>116.94</v>
      </c>
      <c r="Q1170">
        <v>0</v>
      </c>
      <c r="R1170" s="1" t="s">
        <v>5755</v>
      </c>
      <c r="S1170" s="1" t="s">
        <v>8156</v>
      </c>
      <c r="T1170">
        <v>0.94</v>
      </c>
      <c r="U1170" s="1"/>
      <c r="V1170">
        <v>14826.763032999999</v>
      </c>
      <c r="W1170">
        <v>432542.565473</v>
      </c>
      <c r="X1170">
        <v>77.722095999999993</v>
      </c>
      <c r="Y1170">
        <v>9.2274650000000005</v>
      </c>
      <c r="Z1170">
        <v>188.365228</v>
      </c>
      <c r="AA1170">
        <v>185.93598700000001</v>
      </c>
      <c r="AB1170">
        <v>0</v>
      </c>
    </row>
    <row r="1171" spans="1:28" x14ac:dyDescent="0.25">
      <c r="A1171" s="1" t="s">
        <v>1602</v>
      </c>
      <c r="B1171">
        <v>1495</v>
      </c>
      <c r="C1171" s="1" t="s">
        <v>4009</v>
      </c>
      <c r="D1171">
        <v>5.0999999999999996</v>
      </c>
      <c r="E1171">
        <v>0</v>
      </c>
      <c r="F1171">
        <v>0</v>
      </c>
      <c r="G1171">
        <v>1631</v>
      </c>
      <c r="H1171" s="1" t="s">
        <v>4082</v>
      </c>
      <c r="I1171">
        <v>19.239999999999998</v>
      </c>
      <c r="J1171">
        <v>11.93</v>
      </c>
      <c r="K1171">
        <v>136</v>
      </c>
      <c r="L1171">
        <v>738.31</v>
      </c>
      <c r="M1171">
        <v>25</v>
      </c>
      <c r="N1171">
        <v>2</v>
      </c>
      <c r="O1171">
        <v>0</v>
      </c>
      <c r="P1171">
        <v>88.21</v>
      </c>
      <c r="Q1171">
        <v>0</v>
      </c>
      <c r="R1171" s="1" t="s">
        <v>5757</v>
      </c>
      <c r="S1171" s="1" t="s">
        <v>8156</v>
      </c>
      <c r="T1171">
        <v>1.1299999999999999</v>
      </c>
      <c r="U1171" s="1"/>
      <c r="V1171">
        <v>11192.494893999999</v>
      </c>
      <c r="W1171">
        <v>408726.59639000002</v>
      </c>
      <c r="X1171">
        <v>60.692943999999997</v>
      </c>
      <c r="Y1171">
        <v>8.8217700000000008</v>
      </c>
      <c r="Z1171">
        <v>179.616929</v>
      </c>
      <c r="AA1171">
        <v>175.695606</v>
      </c>
      <c r="AB1171">
        <v>0</v>
      </c>
    </row>
    <row r="1172" spans="1:28" x14ac:dyDescent="0.25">
      <c r="A1172" s="1" t="s">
        <v>1603</v>
      </c>
      <c r="B1172">
        <v>1561</v>
      </c>
      <c r="C1172" s="1" t="s">
        <v>4004</v>
      </c>
      <c r="D1172">
        <v>5.0999999999999996</v>
      </c>
      <c r="E1172">
        <v>0</v>
      </c>
      <c r="F1172">
        <v>1</v>
      </c>
      <c r="G1172">
        <v>1631</v>
      </c>
      <c r="H1172" s="1" t="s">
        <v>4074</v>
      </c>
      <c r="I1172">
        <v>0.2</v>
      </c>
      <c r="J1172">
        <v>7.74</v>
      </c>
      <c r="K1172">
        <v>70</v>
      </c>
      <c r="L1172">
        <v>420.4</v>
      </c>
      <c r="M1172">
        <v>0</v>
      </c>
      <c r="N1172">
        <v>0</v>
      </c>
      <c r="O1172">
        <v>0</v>
      </c>
      <c r="P1172">
        <v>24.8</v>
      </c>
      <c r="Q1172">
        <v>0</v>
      </c>
      <c r="R1172" s="1" t="s">
        <v>5758</v>
      </c>
      <c r="S1172" s="1" t="s">
        <v>8156</v>
      </c>
      <c r="T1172">
        <v>0.69</v>
      </c>
      <c r="U1172" s="1"/>
      <c r="V1172">
        <v>4189.684757</v>
      </c>
      <c r="W1172">
        <v>173279.141978</v>
      </c>
      <c r="X1172">
        <v>23.128008000000001</v>
      </c>
      <c r="Y1172">
        <v>3.2656390000000002</v>
      </c>
      <c r="Z1172">
        <v>73.316203000000002</v>
      </c>
      <c r="AA1172">
        <v>74.486164000000002</v>
      </c>
      <c r="AB1172">
        <v>0</v>
      </c>
    </row>
    <row r="1173" spans="1:28" x14ac:dyDescent="0.25">
      <c r="A1173" s="1" t="s">
        <v>1605</v>
      </c>
      <c r="B1173">
        <v>1546</v>
      </c>
      <c r="C1173" s="1" t="s">
        <v>4004</v>
      </c>
      <c r="D1173">
        <v>5.0999999999999996</v>
      </c>
      <c r="E1173">
        <v>0</v>
      </c>
      <c r="F1173">
        <v>0.4</v>
      </c>
      <c r="G1173">
        <v>1633</v>
      </c>
      <c r="H1173" s="1" t="s">
        <v>4079</v>
      </c>
      <c r="I1173">
        <v>1.4</v>
      </c>
      <c r="J1173">
        <v>9.32</v>
      </c>
      <c r="K1173">
        <v>87</v>
      </c>
      <c r="L1173">
        <v>609.39</v>
      </c>
      <c r="M1173">
        <v>0</v>
      </c>
      <c r="N1173">
        <v>0</v>
      </c>
      <c r="O1173">
        <v>0</v>
      </c>
      <c r="P1173">
        <v>32.14</v>
      </c>
      <c r="Q1173">
        <v>0</v>
      </c>
      <c r="R1173" s="1" t="s">
        <v>5760</v>
      </c>
      <c r="S1173" s="1" t="s">
        <v>8156</v>
      </c>
      <c r="T1173">
        <v>0.76</v>
      </c>
      <c r="U1173" s="1"/>
      <c r="V1173">
        <v>5000.7147009999999</v>
      </c>
      <c r="W1173">
        <v>243124.85019600001</v>
      </c>
      <c r="X1173">
        <v>28.488705</v>
      </c>
      <c r="Y1173">
        <v>4.7407899999999996</v>
      </c>
      <c r="Z1173">
        <v>103.43189599999999</v>
      </c>
      <c r="AA1173">
        <v>104.509247</v>
      </c>
      <c r="AB1173">
        <v>0</v>
      </c>
    </row>
    <row r="1174" spans="1:28" x14ac:dyDescent="0.25">
      <c r="A1174" s="1" t="s">
        <v>1607</v>
      </c>
      <c r="B1174">
        <v>1562</v>
      </c>
      <c r="C1174" s="1" t="s">
        <v>4004</v>
      </c>
      <c r="D1174">
        <v>5.0999999999999996</v>
      </c>
      <c r="E1174">
        <v>0</v>
      </c>
      <c r="F1174">
        <v>2.6</v>
      </c>
      <c r="G1174">
        <v>1634</v>
      </c>
      <c r="H1174" s="1" t="s">
        <v>4079</v>
      </c>
      <c r="I1174">
        <v>1.4</v>
      </c>
      <c r="J1174">
        <v>11.44</v>
      </c>
      <c r="K1174">
        <v>72</v>
      </c>
      <c r="L1174">
        <v>609.39</v>
      </c>
      <c r="M1174">
        <v>0</v>
      </c>
      <c r="N1174">
        <v>0</v>
      </c>
      <c r="O1174">
        <v>0</v>
      </c>
      <c r="P1174">
        <v>27.26</v>
      </c>
      <c r="Q1174">
        <v>0</v>
      </c>
      <c r="R1174" s="1" t="s">
        <v>5762</v>
      </c>
      <c r="S1174" s="1" t="s">
        <v>8156</v>
      </c>
      <c r="T1174">
        <v>0.94</v>
      </c>
      <c r="U1174" s="1"/>
      <c r="V1174">
        <v>4446.3447690000003</v>
      </c>
      <c r="W1174">
        <v>234772.53595699999</v>
      </c>
      <c r="X1174">
        <v>25.838488000000002</v>
      </c>
      <c r="Y1174">
        <v>4.7122630000000001</v>
      </c>
      <c r="Z1174">
        <v>100.447982</v>
      </c>
      <c r="AA1174">
        <v>100.91843900000001</v>
      </c>
      <c r="AB1174">
        <v>0</v>
      </c>
    </row>
    <row r="1175" spans="1:28" x14ac:dyDescent="0.25">
      <c r="A1175" s="1" t="s">
        <v>1608</v>
      </c>
      <c r="B1175">
        <v>1035</v>
      </c>
      <c r="C1175" s="1" t="s">
        <v>4044</v>
      </c>
      <c r="D1175">
        <v>5.0999999999999996</v>
      </c>
      <c r="E1175">
        <v>0</v>
      </c>
      <c r="F1175">
        <v>0</v>
      </c>
      <c r="G1175">
        <v>1639</v>
      </c>
      <c r="H1175" s="1" t="s">
        <v>4149</v>
      </c>
      <c r="I1175">
        <v>0.69</v>
      </c>
      <c r="J1175">
        <v>7.32</v>
      </c>
      <c r="K1175">
        <v>604</v>
      </c>
      <c r="L1175">
        <v>2187.13</v>
      </c>
      <c r="M1175">
        <v>250</v>
      </c>
      <c r="N1175">
        <v>5</v>
      </c>
      <c r="O1175">
        <v>0</v>
      </c>
      <c r="P1175">
        <v>313.48</v>
      </c>
      <c r="Q1175">
        <v>0</v>
      </c>
      <c r="R1175" s="1" t="s">
        <v>5763</v>
      </c>
      <c r="S1175" s="1" t="s">
        <v>8156</v>
      </c>
      <c r="T1175">
        <v>0.54</v>
      </c>
      <c r="U1175" s="1"/>
      <c r="V1175">
        <v>52406.978637</v>
      </c>
      <c r="W1175">
        <v>1242471.436955</v>
      </c>
      <c r="X1175">
        <v>267.54453699999999</v>
      </c>
      <c r="Y1175">
        <v>26.112455000000001</v>
      </c>
      <c r="Z1175">
        <v>541.04722200000003</v>
      </c>
      <c r="AA1175">
        <v>534.10681699999998</v>
      </c>
      <c r="AB1175">
        <v>0</v>
      </c>
    </row>
    <row r="1176" spans="1:28" x14ac:dyDescent="0.25">
      <c r="A1176" s="1" t="s">
        <v>1610</v>
      </c>
      <c r="B1176">
        <v>1380</v>
      </c>
      <c r="C1176" s="1" t="s">
        <v>4044</v>
      </c>
      <c r="D1176">
        <v>5.0999999999999996</v>
      </c>
      <c r="E1176">
        <v>0</v>
      </c>
      <c r="F1176">
        <v>0</v>
      </c>
      <c r="G1176">
        <v>1643</v>
      </c>
      <c r="H1176" s="1" t="s">
        <v>4135</v>
      </c>
      <c r="I1176">
        <v>0.69</v>
      </c>
      <c r="J1176">
        <v>12.2</v>
      </c>
      <c r="K1176">
        <v>263</v>
      </c>
      <c r="L1176">
        <v>2187.13</v>
      </c>
      <c r="M1176">
        <v>50</v>
      </c>
      <c r="N1176">
        <v>3</v>
      </c>
      <c r="O1176">
        <v>0</v>
      </c>
      <c r="P1176">
        <v>101.69</v>
      </c>
      <c r="Q1176">
        <v>0</v>
      </c>
      <c r="R1176" s="1" t="s">
        <v>5765</v>
      </c>
      <c r="S1176" s="1" t="s">
        <v>8156</v>
      </c>
      <c r="T1176">
        <v>0.97</v>
      </c>
      <c r="U1176" s="1"/>
      <c r="V1176">
        <v>15968.821776000001</v>
      </c>
      <c r="W1176">
        <v>736970.98363699997</v>
      </c>
      <c r="X1176">
        <v>90.201565000000002</v>
      </c>
      <c r="Y1176">
        <v>14.631292</v>
      </c>
      <c r="Z1176">
        <v>312.54272400000002</v>
      </c>
      <c r="AA1176">
        <v>316.79372100000001</v>
      </c>
      <c r="AB1176">
        <v>0</v>
      </c>
    </row>
    <row r="1177" spans="1:28" x14ac:dyDescent="0.25">
      <c r="A1177" s="1" t="s">
        <v>1612</v>
      </c>
      <c r="B1177">
        <v>1578</v>
      </c>
      <c r="C1177" s="1" t="s">
        <v>4004</v>
      </c>
      <c r="D1177">
        <v>5.0999999999999996</v>
      </c>
      <c r="E1177">
        <v>0</v>
      </c>
      <c r="F1177">
        <v>4.8</v>
      </c>
      <c r="G1177">
        <v>1643</v>
      </c>
      <c r="H1177" s="1" t="s">
        <v>4079</v>
      </c>
      <c r="I1177">
        <v>1.4</v>
      </c>
      <c r="J1177">
        <v>14.97</v>
      </c>
      <c r="K1177">
        <v>65</v>
      </c>
      <c r="L1177">
        <v>609.39</v>
      </c>
      <c r="M1177">
        <v>0</v>
      </c>
      <c r="N1177">
        <v>0</v>
      </c>
      <c r="O1177">
        <v>0</v>
      </c>
      <c r="P1177">
        <v>28.39</v>
      </c>
      <c r="Q1177">
        <v>0</v>
      </c>
      <c r="R1177" s="1" t="s">
        <v>5767</v>
      </c>
      <c r="S1177" s="1" t="s">
        <v>8156</v>
      </c>
      <c r="T1177">
        <v>1.21</v>
      </c>
      <c r="U1177" s="1"/>
      <c r="V1177">
        <v>4590.7879800000001</v>
      </c>
      <c r="W1177">
        <v>255336.87251300001</v>
      </c>
      <c r="X1177">
        <v>26.979248999999999</v>
      </c>
      <c r="Y1177">
        <v>5.2905550000000003</v>
      </c>
      <c r="Z1177">
        <v>109.940645</v>
      </c>
      <c r="AA1177">
        <v>109.75771400000001</v>
      </c>
      <c r="AB1177">
        <v>0</v>
      </c>
    </row>
    <row r="1178" spans="1:28" x14ac:dyDescent="0.25">
      <c r="A1178" s="1" t="s">
        <v>1613</v>
      </c>
      <c r="B1178">
        <v>1334</v>
      </c>
      <c r="C1178" s="1" t="s">
        <v>4034</v>
      </c>
      <c r="D1178">
        <v>5.0999999999999996</v>
      </c>
      <c r="E1178">
        <v>0</v>
      </c>
      <c r="F1178">
        <v>0</v>
      </c>
      <c r="G1178">
        <v>1646</v>
      </c>
      <c r="H1178" s="1" t="s">
        <v>4150</v>
      </c>
      <c r="I1178">
        <v>82</v>
      </c>
      <c r="J1178">
        <v>13.53</v>
      </c>
      <c r="K1178">
        <v>312</v>
      </c>
      <c r="L1178">
        <v>1808.36</v>
      </c>
      <c r="M1178">
        <v>72</v>
      </c>
      <c r="N1178">
        <v>3</v>
      </c>
      <c r="O1178">
        <v>0</v>
      </c>
      <c r="P1178">
        <v>184.12</v>
      </c>
      <c r="Q1178">
        <v>0</v>
      </c>
      <c r="R1178" s="1" t="s">
        <v>5768</v>
      </c>
      <c r="S1178" s="1" t="s">
        <v>8156</v>
      </c>
      <c r="T1178">
        <v>1.01</v>
      </c>
      <c r="U1178" s="1"/>
      <c r="V1178">
        <v>22322.884443999999</v>
      </c>
      <c r="W1178">
        <v>754336.26862900006</v>
      </c>
      <c r="X1178">
        <v>119.45065</v>
      </c>
      <c r="Y1178">
        <v>15.591457999999999</v>
      </c>
      <c r="Z1178">
        <v>324.33700399999998</v>
      </c>
      <c r="AA1178">
        <v>324.26247100000001</v>
      </c>
      <c r="AB1178">
        <v>0</v>
      </c>
    </row>
    <row r="1179" spans="1:28" x14ac:dyDescent="0.25">
      <c r="A1179" s="1" t="s">
        <v>1614</v>
      </c>
      <c r="B1179">
        <v>1590</v>
      </c>
      <c r="C1179" s="1" t="s">
        <v>4004</v>
      </c>
      <c r="D1179">
        <v>5.0999999999999996</v>
      </c>
      <c r="E1179">
        <v>0</v>
      </c>
      <c r="F1179">
        <v>0</v>
      </c>
      <c r="G1179">
        <v>1649</v>
      </c>
      <c r="H1179" s="1" t="s">
        <v>4074</v>
      </c>
      <c r="I1179">
        <v>0.2</v>
      </c>
      <c r="J1179">
        <v>9.4600000000000009</v>
      </c>
      <c r="K1179">
        <v>59</v>
      </c>
      <c r="L1179">
        <v>420.4</v>
      </c>
      <c r="M1179">
        <v>0</v>
      </c>
      <c r="N1179">
        <v>0</v>
      </c>
      <c r="O1179">
        <v>0</v>
      </c>
      <c r="P1179">
        <v>18.670000000000002</v>
      </c>
      <c r="Q1179">
        <v>0</v>
      </c>
      <c r="R1179" s="1" t="s">
        <v>5769</v>
      </c>
      <c r="S1179" s="1" t="s">
        <v>8156</v>
      </c>
      <c r="T1179">
        <v>0.78</v>
      </c>
      <c r="U1179" s="1"/>
      <c r="V1179">
        <v>3169.3619389999999</v>
      </c>
      <c r="W1179">
        <v>144510.76665800001</v>
      </c>
      <c r="X1179">
        <v>17.807358000000001</v>
      </c>
      <c r="Y1179">
        <v>2.6465019999999999</v>
      </c>
      <c r="Z1179">
        <v>60.464998000000001</v>
      </c>
      <c r="AA1179">
        <v>62.119584000000003</v>
      </c>
      <c r="AB1179">
        <v>0</v>
      </c>
    </row>
    <row r="1180" spans="1:28" x14ac:dyDescent="0.25">
      <c r="A1180" s="1" t="s">
        <v>1615</v>
      </c>
      <c r="B1180">
        <v>1587</v>
      </c>
      <c r="C1180" s="1" t="s">
        <v>4004</v>
      </c>
      <c r="D1180">
        <v>5.0999999999999996</v>
      </c>
      <c r="E1180">
        <v>0</v>
      </c>
      <c r="F1180">
        <v>0</v>
      </c>
      <c r="G1180">
        <v>1650</v>
      </c>
      <c r="H1180" s="1" t="s">
        <v>4079</v>
      </c>
      <c r="I1180">
        <v>1.4</v>
      </c>
      <c r="J1180">
        <v>11.35</v>
      </c>
      <c r="K1180">
        <v>63</v>
      </c>
      <c r="L1180">
        <v>609.39</v>
      </c>
      <c r="M1180">
        <v>0</v>
      </c>
      <c r="N1180">
        <v>0</v>
      </c>
      <c r="O1180">
        <v>0</v>
      </c>
      <c r="P1180">
        <v>15.27</v>
      </c>
      <c r="Q1180">
        <v>0</v>
      </c>
      <c r="R1180" s="1" t="s">
        <v>5770</v>
      </c>
      <c r="S1180" s="1" t="s">
        <v>8156</v>
      </c>
      <c r="T1180">
        <v>0.87</v>
      </c>
      <c r="U1180" s="1"/>
      <c r="V1180">
        <v>3716.7444300000002</v>
      </c>
      <c r="W1180">
        <v>211204.43359500001</v>
      </c>
      <c r="X1180">
        <v>21.954592999999999</v>
      </c>
      <c r="Y1180">
        <v>4.1742210000000002</v>
      </c>
      <c r="Z1180">
        <v>89.707201999999995</v>
      </c>
      <c r="AA1180">
        <v>90.787424999999999</v>
      </c>
      <c r="AB1180">
        <v>0</v>
      </c>
    </row>
    <row r="1181" spans="1:28" x14ac:dyDescent="0.25">
      <c r="A1181" s="1" t="s">
        <v>1617</v>
      </c>
      <c r="B1181">
        <v>1532</v>
      </c>
      <c r="C1181" s="1" t="s">
        <v>4004</v>
      </c>
      <c r="D1181">
        <v>5.0999999999999996</v>
      </c>
      <c r="E1181">
        <v>0</v>
      </c>
      <c r="F1181">
        <v>0.2</v>
      </c>
      <c r="G1181">
        <v>1654</v>
      </c>
      <c r="H1181" s="1" t="s">
        <v>4076</v>
      </c>
      <c r="I1181">
        <v>1.4</v>
      </c>
      <c r="J1181">
        <v>4.22</v>
      </c>
      <c r="K1181">
        <v>122</v>
      </c>
      <c r="L1181">
        <v>609.39</v>
      </c>
      <c r="M1181">
        <v>0</v>
      </c>
      <c r="N1181">
        <v>0</v>
      </c>
      <c r="O1181">
        <v>0</v>
      </c>
      <c r="P1181">
        <v>23.79</v>
      </c>
      <c r="Q1181">
        <v>0</v>
      </c>
      <c r="R1181" s="1" t="s">
        <v>5772</v>
      </c>
      <c r="S1181" s="1" t="s">
        <v>8156</v>
      </c>
      <c r="T1181">
        <v>0.41</v>
      </c>
      <c r="U1181" s="1"/>
      <c r="V1181">
        <v>6127.0238010000003</v>
      </c>
      <c r="W1181">
        <v>215773.91867000001</v>
      </c>
      <c r="X1181">
        <v>32.902709999999999</v>
      </c>
      <c r="Y1181">
        <v>4.0276670000000001</v>
      </c>
      <c r="Z1181">
        <v>91.371481000000003</v>
      </c>
      <c r="AA1181">
        <v>92.753868999999995</v>
      </c>
      <c r="AB1181">
        <v>0</v>
      </c>
    </row>
    <row r="1182" spans="1:28" x14ac:dyDescent="0.25">
      <c r="A1182" s="1" t="s">
        <v>1619</v>
      </c>
      <c r="B1182">
        <v>1500</v>
      </c>
      <c r="C1182" s="1" t="s">
        <v>4001</v>
      </c>
      <c r="D1182">
        <v>0.2</v>
      </c>
      <c r="E1182">
        <v>0</v>
      </c>
      <c r="F1182">
        <v>0</v>
      </c>
      <c r="G1182">
        <v>1661</v>
      </c>
      <c r="H1182" s="1" t="s">
        <v>4085</v>
      </c>
      <c r="I1182">
        <v>50.59</v>
      </c>
      <c r="J1182">
        <v>6.32</v>
      </c>
      <c r="K1182">
        <v>161</v>
      </c>
      <c r="L1182">
        <v>796.83</v>
      </c>
      <c r="M1182">
        <v>26</v>
      </c>
      <c r="N1182">
        <v>3</v>
      </c>
      <c r="O1182">
        <v>0</v>
      </c>
      <c r="P1182">
        <v>69.37</v>
      </c>
      <c r="Q1182">
        <v>0</v>
      </c>
      <c r="R1182" s="1" t="s">
        <v>5774</v>
      </c>
      <c r="S1182" s="1" t="s">
        <v>8156</v>
      </c>
      <c r="T1182">
        <v>0.61</v>
      </c>
      <c r="U1182" s="1"/>
      <c r="V1182">
        <v>9780.7320039999995</v>
      </c>
      <c r="W1182">
        <v>336346.805337</v>
      </c>
      <c r="X1182">
        <v>52.381954999999998</v>
      </c>
      <c r="Y1182">
        <v>6.4995310000000002</v>
      </c>
      <c r="Z1182">
        <v>143.155338</v>
      </c>
      <c r="AA1182">
        <v>144.58398399999999</v>
      </c>
      <c r="AB1182">
        <v>0</v>
      </c>
    </row>
    <row r="1183" spans="1:28" x14ac:dyDescent="0.25">
      <c r="A1183" s="1" t="s">
        <v>1620</v>
      </c>
      <c r="B1183">
        <v>1569</v>
      </c>
      <c r="C1183" s="1" t="s">
        <v>4002</v>
      </c>
      <c r="D1183">
        <v>5.0999999999999996</v>
      </c>
      <c r="E1183">
        <v>0</v>
      </c>
      <c r="F1183">
        <v>0.85</v>
      </c>
      <c r="G1183">
        <v>1662</v>
      </c>
      <c r="H1183" s="1" t="s">
        <v>4105</v>
      </c>
      <c r="I1183">
        <v>31.58</v>
      </c>
      <c r="J1183">
        <v>9.56</v>
      </c>
      <c r="K1183">
        <v>93</v>
      </c>
      <c r="L1183">
        <v>367.23</v>
      </c>
      <c r="M1183">
        <v>49</v>
      </c>
      <c r="N1183">
        <v>1</v>
      </c>
      <c r="O1183">
        <v>0</v>
      </c>
      <c r="P1183">
        <v>58.77</v>
      </c>
      <c r="Q1183">
        <v>0</v>
      </c>
      <c r="R1183" s="1" t="s">
        <v>5775</v>
      </c>
      <c r="S1183" s="1" t="s">
        <v>8156</v>
      </c>
      <c r="T1183">
        <v>0.78</v>
      </c>
      <c r="U1183" s="1"/>
      <c r="V1183">
        <v>9435.0182659999991</v>
      </c>
      <c r="W1183">
        <v>232236.00169800001</v>
      </c>
      <c r="X1183">
        <v>48.407088000000002</v>
      </c>
      <c r="Y1183">
        <v>4.9965840000000004</v>
      </c>
      <c r="Z1183">
        <v>101.362769</v>
      </c>
      <c r="AA1183">
        <v>99.831908999999996</v>
      </c>
      <c r="AB1183">
        <v>0</v>
      </c>
    </row>
    <row r="1184" spans="1:28" x14ac:dyDescent="0.25">
      <c r="A1184" s="1" t="s">
        <v>1623</v>
      </c>
      <c r="B1184">
        <v>1427</v>
      </c>
      <c r="C1184" s="1" t="s">
        <v>4016</v>
      </c>
      <c r="D1184">
        <v>5.0999999999999996</v>
      </c>
      <c r="E1184">
        <v>0</v>
      </c>
      <c r="F1184">
        <v>0.56000000000000005</v>
      </c>
      <c r="G1184">
        <v>1669</v>
      </c>
      <c r="H1184" s="1" t="s">
        <v>4089</v>
      </c>
      <c r="I1184">
        <v>182.21</v>
      </c>
      <c r="J1184">
        <v>8.69</v>
      </c>
      <c r="K1184">
        <v>242</v>
      </c>
      <c r="L1184">
        <v>905.52</v>
      </c>
      <c r="M1184">
        <v>84</v>
      </c>
      <c r="N1184">
        <v>5</v>
      </c>
      <c r="O1184">
        <v>0</v>
      </c>
      <c r="P1184">
        <v>173.42</v>
      </c>
      <c r="Q1184">
        <v>0</v>
      </c>
      <c r="R1184" s="1" t="s">
        <v>5778</v>
      </c>
      <c r="S1184" s="1" t="s">
        <v>8156</v>
      </c>
      <c r="T1184">
        <v>0.96</v>
      </c>
      <c r="U1184" s="1"/>
      <c r="V1184">
        <v>20382.043773000001</v>
      </c>
      <c r="W1184">
        <v>556054.62731899996</v>
      </c>
      <c r="X1184">
        <v>105.910257</v>
      </c>
      <c r="Y1184">
        <v>12.006767999999999</v>
      </c>
      <c r="Z1184">
        <v>243.76413700000001</v>
      </c>
      <c r="AA1184">
        <v>239.03064599999999</v>
      </c>
      <c r="AB1184">
        <v>0</v>
      </c>
    </row>
    <row r="1185" spans="1:28" x14ac:dyDescent="0.25">
      <c r="A1185" s="1" t="s">
        <v>1624</v>
      </c>
      <c r="B1185">
        <v>1493</v>
      </c>
      <c r="C1185" s="1" t="s">
        <v>4016</v>
      </c>
      <c r="D1185">
        <v>5.0999999999999996</v>
      </c>
      <c r="E1185">
        <v>0</v>
      </c>
      <c r="F1185">
        <v>0.22</v>
      </c>
      <c r="G1185">
        <v>1671</v>
      </c>
      <c r="H1185" s="1" t="s">
        <v>4089</v>
      </c>
      <c r="I1185">
        <v>182.21</v>
      </c>
      <c r="J1185">
        <v>8.69</v>
      </c>
      <c r="K1185">
        <v>178</v>
      </c>
      <c r="L1185">
        <v>905.52</v>
      </c>
      <c r="M1185">
        <v>48</v>
      </c>
      <c r="N1185">
        <v>3</v>
      </c>
      <c r="O1185">
        <v>0</v>
      </c>
      <c r="P1185">
        <v>102.46</v>
      </c>
      <c r="Q1185">
        <v>0</v>
      </c>
      <c r="R1185" s="1" t="s">
        <v>5779</v>
      </c>
      <c r="S1185" s="1" t="s">
        <v>8156</v>
      </c>
      <c r="T1185">
        <v>0.87</v>
      </c>
      <c r="U1185" s="1"/>
      <c r="V1185">
        <v>12078.887794</v>
      </c>
      <c r="W1185">
        <v>380897.810986</v>
      </c>
      <c r="X1185">
        <v>63.930166</v>
      </c>
      <c r="Y1185">
        <v>7.6551580000000001</v>
      </c>
      <c r="Z1185">
        <v>162.81649100000001</v>
      </c>
      <c r="AA1185">
        <v>163.73546999999999</v>
      </c>
      <c r="AB1185">
        <v>0</v>
      </c>
    </row>
    <row r="1186" spans="1:28" x14ac:dyDescent="0.25">
      <c r="A1186" s="1" t="s">
        <v>1625</v>
      </c>
      <c r="B1186">
        <v>1113</v>
      </c>
      <c r="C1186" s="1" t="s">
        <v>4032</v>
      </c>
      <c r="D1186">
        <v>5.0999999999999996</v>
      </c>
      <c r="E1186">
        <v>0</v>
      </c>
      <c r="F1186">
        <v>0.1</v>
      </c>
      <c r="G1186">
        <v>1675</v>
      </c>
      <c r="H1186" s="1" t="s">
        <v>4127</v>
      </c>
      <c r="I1186">
        <v>2.0699999999999998</v>
      </c>
      <c r="J1186">
        <v>13.5</v>
      </c>
      <c r="K1186">
        <v>562</v>
      </c>
      <c r="L1186">
        <v>1444.44</v>
      </c>
      <c r="M1186">
        <v>398</v>
      </c>
      <c r="N1186">
        <v>5</v>
      </c>
      <c r="O1186">
        <v>0</v>
      </c>
      <c r="P1186">
        <v>456.96</v>
      </c>
      <c r="Q1186">
        <v>0</v>
      </c>
      <c r="R1186" s="1" t="s">
        <v>5780</v>
      </c>
      <c r="S1186" s="1" t="s">
        <v>8156</v>
      </c>
      <c r="T1186">
        <v>0.99</v>
      </c>
      <c r="U1186" s="1"/>
      <c r="V1186">
        <v>70814.472573000006</v>
      </c>
      <c r="W1186">
        <v>1479269.103286</v>
      </c>
      <c r="X1186">
        <v>357.32085699999999</v>
      </c>
      <c r="Y1186">
        <v>34.382204999999999</v>
      </c>
      <c r="Z1186">
        <v>660.78774199999998</v>
      </c>
      <c r="AA1186">
        <v>635.90275899999995</v>
      </c>
      <c r="AB1186">
        <v>0</v>
      </c>
    </row>
    <row r="1187" spans="1:28" x14ac:dyDescent="0.25">
      <c r="A1187" s="1" t="s">
        <v>1626</v>
      </c>
      <c r="B1187">
        <v>1600</v>
      </c>
      <c r="C1187" s="1" t="s">
        <v>4002</v>
      </c>
      <c r="D1187">
        <v>5.0999999999999996</v>
      </c>
      <c r="E1187">
        <v>0</v>
      </c>
      <c r="F1187">
        <v>0.49</v>
      </c>
      <c r="G1187">
        <v>1678</v>
      </c>
      <c r="H1187" s="1" t="s">
        <v>4105</v>
      </c>
      <c r="I1187">
        <v>31.58</v>
      </c>
      <c r="J1187">
        <v>17</v>
      </c>
      <c r="K1187">
        <v>78</v>
      </c>
      <c r="L1187">
        <v>367.23</v>
      </c>
      <c r="M1187">
        <v>28</v>
      </c>
      <c r="N1187">
        <v>3</v>
      </c>
      <c r="O1187">
        <v>0</v>
      </c>
      <c r="P1187">
        <v>55.58</v>
      </c>
      <c r="Q1187">
        <v>0</v>
      </c>
      <c r="R1187" s="1" t="s">
        <v>5781</v>
      </c>
      <c r="S1187" s="1" t="s">
        <v>8156</v>
      </c>
      <c r="T1187">
        <v>1.23</v>
      </c>
      <c r="U1187" s="1"/>
      <c r="V1187">
        <v>7580.3119909999996</v>
      </c>
      <c r="W1187">
        <v>248613.068122</v>
      </c>
      <c r="X1187">
        <v>40.436323999999999</v>
      </c>
      <c r="Y1187">
        <v>5.4244250000000003</v>
      </c>
      <c r="Z1187">
        <v>109.063379</v>
      </c>
      <c r="AA1187">
        <v>106.86968299999999</v>
      </c>
      <c r="AB1187">
        <v>0</v>
      </c>
    </row>
    <row r="1188" spans="1:28" x14ac:dyDescent="0.25">
      <c r="A1188" s="1" t="s">
        <v>1627</v>
      </c>
      <c r="B1188">
        <v>1569</v>
      </c>
      <c r="C1188" s="1" t="s">
        <v>4004</v>
      </c>
      <c r="D1188">
        <v>5.0999999999999996</v>
      </c>
      <c r="E1188">
        <v>0</v>
      </c>
      <c r="F1188">
        <v>0.84</v>
      </c>
      <c r="G1188">
        <v>1682</v>
      </c>
      <c r="H1188" s="1" t="s">
        <v>4073</v>
      </c>
      <c r="I1188">
        <v>40.79</v>
      </c>
      <c r="J1188">
        <v>12.44</v>
      </c>
      <c r="K1188">
        <v>113</v>
      </c>
      <c r="L1188">
        <v>475.89</v>
      </c>
      <c r="M1188">
        <v>51</v>
      </c>
      <c r="N1188">
        <v>1</v>
      </c>
      <c r="O1188">
        <v>0</v>
      </c>
      <c r="P1188">
        <v>78.52</v>
      </c>
      <c r="Q1188">
        <v>0</v>
      </c>
      <c r="R1188" s="1" t="s">
        <v>5782</v>
      </c>
      <c r="S1188" s="1" t="s">
        <v>8156</v>
      </c>
      <c r="T1188">
        <v>1.01</v>
      </c>
      <c r="U1188" s="1"/>
      <c r="V1188">
        <v>10815.725982</v>
      </c>
      <c r="W1188">
        <v>303923.02953499998</v>
      </c>
      <c r="X1188">
        <v>56.455902000000002</v>
      </c>
      <c r="Y1188">
        <v>6.7364519999999999</v>
      </c>
      <c r="Z1188">
        <v>134.185869</v>
      </c>
      <c r="AA1188">
        <v>130.64656299999999</v>
      </c>
      <c r="AB1188">
        <v>0</v>
      </c>
    </row>
    <row r="1189" spans="1:28" x14ac:dyDescent="0.25">
      <c r="A1189" s="1" t="s">
        <v>1629</v>
      </c>
      <c r="B1189">
        <v>1615</v>
      </c>
      <c r="C1189" s="1" t="s">
        <v>4004</v>
      </c>
      <c r="D1189">
        <v>5.0999999999999996</v>
      </c>
      <c r="E1189">
        <v>0</v>
      </c>
      <c r="F1189">
        <v>0.4</v>
      </c>
      <c r="G1189">
        <v>1683</v>
      </c>
      <c r="H1189" s="1" t="s">
        <v>4079</v>
      </c>
      <c r="I1189">
        <v>1.4</v>
      </c>
      <c r="J1189">
        <v>9.3699999999999992</v>
      </c>
      <c r="K1189">
        <v>68</v>
      </c>
      <c r="L1189">
        <v>609.39</v>
      </c>
      <c r="M1189">
        <v>0</v>
      </c>
      <c r="N1189">
        <v>0</v>
      </c>
      <c r="O1189">
        <v>0</v>
      </c>
      <c r="P1189">
        <v>14.19</v>
      </c>
      <c r="Q1189">
        <v>0</v>
      </c>
      <c r="R1189" s="1" t="s">
        <v>5784</v>
      </c>
      <c r="S1189" s="1" t="s">
        <v>8156</v>
      </c>
      <c r="T1189">
        <v>0.76</v>
      </c>
      <c r="U1189" s="1"/>
      <c r="V1189">
        <v>3381.2825419999999</v>
      </c>
      <c r="W1189">
        <v>190111.12534699999</v>
      </c>
      <c r="X1189">
        <v>19.897136</v>
      </c>
      <c r="Y1189">
        <v>3.6386090000000002</v>
      </c>
      <c r="Z1189">
        <v>80.21499</v>
      </c>
      <c r="AA1189">
        <v>81.720534000000001</v>
      </c>
      <c r="AB1189">
        <v>0</v>
      </c>
    </row>
    <row r="1190" spans="1:28" x14ac:dyDescent="0.25">
      <c r="A1190" s="1" t="s">
        <v>1630</v>
      </c>
      <c r="B1190">
        <v>1601</v>
      </c>
      <c r="C1190" s="1" t="s">
        <v>4004</v>
      </c>
      <c r="D1190">
        <v>5.0999999999999996</v>
      </c>
      <c r="E1190">
        <v>0</v>
      </c>
      <c r="F1190">
        <v>0.2</v>
      </c>
      <c r="G1190">
        <v>1688</v>
      </c>
      <c r="H1190" s="1" t="s">
        <v>4076</v>
      </c>
      <c r="I1190">
        <v>1.4</v>
      </c>
      <c r="J1190">
        <v>7.11</v>
      </c>
      <c r="K1190">
        <v>87</v>
      </c>
      <c r="L1190">
        <v>609.39</v>
      </c>
      <c r="M1190">
        <v>1</v>
      </c>
      <c r="N1190">
        <v>1</v>
      </c>
      <c r="O1190">
        <v>0</v>
      </c>
      <c r="P1190">
        <v>19.84</v>
      </c>
      <c r="Q1190">
        <v>0</v>
      </c>
      <c r="R1190" s="1" t="s">
        <v>5785</v>
      </c>
      <c r="S1190" s="1" t="s">
        <v>8156</v>
      </c>
      <c r="T1190">
        <v>0.61</v>
      </c>
      <c r="U1190" s="1"/>
      <c r="V1190">
        <v>4328.8816180000003</v>
      </c>
      <c r="W1190">
        <v>204928.89439599999</v>
      </c>
      <c r="X1190">
        <v>24.512304</v>
      </c>
      <c r="Y1190">
        <v>3.802813</v>
      </c>
      <c r="Z1190">
        <v>86.128433000000001</v>
      </c>
      <c r="AA1190">
        <v>88.090772999999999</v>
      </c>
      <c r="AB1190">
        <v>0</v>
      </c>
    </row>
    <row r="1191" spans="1:28" x14ac:dyDescent="0.25">
      <c r="A1191" s="1" t="s">
        <v>1631</v>
      </c>
      <c r="B1191">
        <v>1152</v>
      </c>
      <c r="C1191" s="1" t="s">
        <v>4062</v>
      </c>
      <c r="D1191">
        <v>5.0999999999999996</v>
      </c>
      <c r="E1191">
        <v>0</v>
      </c>
      <c r="F1191">
        <v>2</v>
      </c>
      <c r="G1191">
        <v>1689</v>
      </c>
      <c r="H1191" s="1" t="s">
        <v>4172</v>
      </c>
      <c r="I1191">
        <v>116.78</v>
      </c>
      <c r="J1191">
        <v>5.57</v>
      </c>
      <c r="K1191">
        <v>537</v>
      </c>
      <c r="L1191">
        <v>2761.62</v>
      </c>
      <c r="M1191">
        <v>176</v>
      </c>
      <c r="N1191">
        <v>6</v>
      </c>
      <c r="O1191">
        <v>0</v>
      </c>
      <c r="P1191">
        <v>280.17</v>
      </c>
      <c r="Q1191">
        <v>0</v>
      </c>
      <c r="R1191" s="1" t="s">
        <v>5786</v>
      </c>
      <c r="S1191" s="1" t="s">
        <v>8156</v>
      </c>
      <c r="T1191">
        <v>0.66</v>
      </c>
      <c r="U1191" s="1"/>
      <c r="V1191">
        <v>43829.874716999999</v>
      </c>
      <c r="W1191">
        <v>1376863.864882</v>
      </c>
      <c r="X1191">
        <v>231.95459199999999</v>
      </c>
      <c r="Y1191">
        <v>28.359313</v>
      </c>
      <c r="Z1191">
        <v>593.86235599999998</v>
      </c>
      <c r="AA1191">
        <v>591.86759400000005</v>
      </c>
      <c r="AB1191">
        <v>0</v>
      </c>
    </row>
    <row r="1192" spans="1:28" x14ac:dyDescent="0.25">
      <c r="A1192" s="1" t="s">
        <v>1632</v>
      </c>
      <c r="B1192">
        <v>1537</v>
      </c>
      <c r="C1192" s="1" t="s">
        <v>4002</v>
      </c>
      <c r="D1192">
        <v>5.0999999999999996</v>
      </c>
      <c r="E1192">
        <v>0</v>
      </c>
      <c r="F1192">
        <v>0.21</v>
      </c>
      <c r="G1192">
        <v>1690</v>
      </c>
      <c r="H1192" s="1" t="s">
        <v>4072</v>
      </c>
      <c r="I1192">
        <v>31.58</v>
      </c>
      <c r="J1192">
        <v>6.42</v>
      </c>
      <c r="K1192">
        <v>153</v>
      </c>
      <c r="L1192">
        <v>367.23</v>
      </c>
      <c r="M1192">
        <v>80</v>
      </c>
      <c r="N1192">
        <v>1</v>
      </c>
      <c r="O1192">
        <v>0</v>
      </c>
      <c r="P1192">
        <v>112.09</v>
      </c>
      <c r="Q1192">
        <v>0</v>
      </c>
      <c r="R1192" s="1" t="s">
        <v>5787</v>
      </c>
      <c r="S1192" s="1" t="s">
        <v>8156</v>
      </c>
      <c r="T1192">
        <v>0.65</v>
      </c>
      <c r="U1192" s="1"/>
      <c r="V1192">
        <v>16654.874902</v>
      </c>
      <c r="W1192">
        <v>366881.55394800002</v>
      </c>
      <c r="X1192">
        <v>84.449337999999997</v>
      </c>
      <c r="Y1192">
        <v>8.2794310000000007</v>
      </c>
      <c r="Z1192">
        <v>163.355265</v>
      </c>
      <c r="AA1192">
        <v>157.71318199999999</v>
      </c>
      <c r="AB1192">
        <v>0</v>
      </c>
    </row>
    <row r="1193" spans="1:28" x14ac:dyDescent="0.25">
      <c r="A1193" s="1" t="s">
        <v>1633</v>
      </c>
      <c r="B1193">
        <v>1663</v>
      </c>
      <c r="C1193" s="1" t="s">
        <v>4002</v>
      </c>
      <c r="D1193">
        <v>5.0999999999999996</v>
      </c>
      <c r="E1193">
        <v>0</v>
      </c>
      <c r="F1193">
        <v>0.76</v>
      </c>
      <c r="G1193">
        <v>1691</v>
      </c>
      <c r="H1193" s="1" t="s">
        <v>4105</v>
      </c>
      <c r="I1193">
        <v>31.58</v>
      </c>
      <c r="J1193">
        <v>11.12</v>
      </c>
      <c r="K1193">
        <v>28</v>
      </c>
      <c r="L1193">
        <v>367.23</v>
      </c>
      <c r="M1193">
        <v>0</v>
      </c>
      <c r="N1193">
        <v>0</v>
      </c>
      <c r="O1193">
        <v>0</v>
      </c>
      <c r="P1193">
        <v>6.19</v>
      </c>
      <c r="Q1193">
        <v>0</v>
      </c>
      <c r="R1193" s="1" t="s">
        <v>5788</v>
      </c>
      <c r="S1193" s="1" t="s">
        <v>8156</v>
      </c>
      <c r="T1193">
        <v>1.22</v>
      </c>
      <c r="U1193" s="1"/>
      <c r="V1193">
        <v>2263.000235</v>
      </c>
      <c r="W1193">
        <v>137762.776904</v>
      </c>
      <c r="X1193">
        <v>13.620203</v>
      </c>
      <c r="Y1193">
        <v>2.9604210000000002</v>
      </c>
      <c r="Z1193">
        <v>59.717171999999998</v>
      </c>
      <c r="AA1193">
        <v>59.217641</v>
      </c>
      <c r="AB1193">
        <v>0</v>
      </c>
    </row>
    <row r="1194" spans="1:28" x14ac:dyDescent="0.25">
      <c r="A1194" s="1" t="s">
        <v>1639</v>
      </c>
      <c r="B1194">
        <v>1629</v>
      </c>
      <c r="C1194" s="1" t="s">
        <v>4004</v>
      </c>
      <c r="D1194">
        <v>5.0999999999999996</v>
      </c>
      <c r="E1194">
        <v>0</v>
      </c>
      <c r="F1194">
        <v>0.6</v>
      </c>
      <c r="G1194">
        <v>1706</v>
      </c>
      <c r="H1194" s="1" t="s">
        <v>4076</v>
      </c>
      <c r="I1194">
        <v>1.4</v>
      </c>
      <c r="J1194">
        <v>13.31</v>
      </c>
      <c r="K1194">
        <v>77</v>
      </c>
      <c r="L1194">
        <v>609.39</v>
      </c>
      <c r="M1194">
        <v>0</v>
      </c>
      <c r="N1194">
        <v>0</v>
      </c>
      <c r="O1194">
        <v>0</v>
      </c>
      <c r="P1194">
        <v>35.28</v>
      </c>
      <c r="Q1194">
        <v>0</v>
      </c>
      <c r="R1194" s="1" t="s">
        <v>5794</v>
      </c>
      <c r="S1194" s="1" t="s">
        <v>8156</v>
      </c>
      <c r="T1194">
        <v>1.02</v>
      </c>
      <c r="U1194" s="1"/>
      <c r="V1194">
        <v>4946.3153789999997</v>
      </c>
      <c r="W1194">
        <v>255678.65984099999</v>
      </c>
      <c r="X1194">
        <v>28.590536</v>
      </c>
      <c r="Y1194">
        <v>5.0051119999999996</v>
      </c>
      <c r="Z1194">
        <v>108.23536300000001</v>
      </c>
      <c r="AA1194">
        <v>109.905385</v>
      </c>
      <c r="AB1194">
        <v>0</v>
      </c>
    </row>
    <row r="1195" spans="1:28" x14ac:dyDescent="0.25">
      <c r="A1195" s="1" t="s">
        <v>1640</v>
      </c>
      <c r="B1195">
        <v>1583</v>
      </c>
      <c r="C1195" s="1" t="s">
        <v>4001</v>
      </c>
      <c r="D1195">
        <v>0.2</v>
      </c>
      <c r="E1195">
        <v>0</v>
      </c>
      <c r="F1195">
        <v>7.0000000000000007E-2</v>
      </c>
      <c r="G1195">
        <v>1712</v>
      </c>
      <c r="H1195" s="1" t="s">
        <v>4071</v>
      </c>
      <c r="I1195">
        <v>108.49</v>
      </c>
      <c r="J1195">
        <v>5.69</v>
      </c>
      <c r="K1195">
        <v>129</v>
      </c>
      <c r="L1195">
        <v>419.77</v>
      </c>
      <c r="M1195">
        <v>80</v>
      </c>
      <c r="N1195">
        <v>4</v>
      </c>
      <c r="O1195">
        <v>0</v>
      </c>
      <c r="P1195">
        <v>105.41</v>
      </c>
      <c r="Q1195">
        <v>0</v>
      </c>
      <c r="R1195" s="1" t="s">
        <v>5795</v>
      </c>
      <c r="S1195" s="1" t="s">
        <v>8156</v>
      </c>
      <c r="T1195">
        <v>1.27</v>
      </c>
      <c r="U1195" s="1"/>
      <c r="V1195">
        <v>14398.249709</v>
      </c>
      <c r="W1195">
        <v>339402.53443399997</v>
      </c>
      <c r="X1195">
        <v>73.588986000000006</v>
      </c>
      <c r="Y1195">
        <v>7.8945619999999996</v>
      </c>
      <c r="Z1195">
        <v>151.54180400000001</v>
      </c>
      <c r="AA1195">
        <v>145.89952600000001</v>
      </c>
      <c r="AB1195">
        <v>0</v>
      </c>
    </row>
    <row r="1196" spans="1:28" x14ac:dyDescent="0.25">
      <c r="A1196" s="1" t="s">
        <v>1641</v>
      </c>
      <c r="B1196">
        <v>1620</v>
      </c>
      <c r="C1196" s="1" t="s">
        <v>4004</v>
      </c>
      <c r="D1196">
        <v>5.0999999999999996</v>
      </c>
      <c r="E1196">
        <v>0</v>
      </c>
      <c r="F1196">
        <v>0</v>
      </c>
      <c r="G1196">
        <v>1714</v>
      </c>
      <c r="H1196" s="1" t="s">
        <v>4074</v>
      </c>
      <c r="I1196">
        <v>0.2</v>
      </c>
      <c r="J1196">
        <v>4.3099999999999996</v>
      </c>
      <c r="K1196">
        <v>94</v>
      </c>
      <c r="L1196">
        <v>420.4</v>
      </c>
      <c r="M1196">
        <v>0</v>
      </c>
      <c r="N1196">
        <v>0</v>
      </c>
      <c r="O1196">
        <v>0</v>
      </c>
      <c r="P1196">
        <v>20.86</v>
      </c>
      <c r="Q1196">
        <v>0</v>
      </c>
      <c r="R1196" s="1" t="s">
        <v>5796</v>
      </c>
      <c r="S1196" s="1" t="s">
        <v>8156</v>
      </c>
      <c r="T1196">
        <v>0.43</v>
      </c>
      <c r="U1196" s="1"/>
      <c r="V1196">
        <v>4501.7867820000001</v>
      </c>
      <c r="W1196">
        <v>146098.82056399999</v>
      </c>
      <c r="X1196">
        <v>23.860251999999999</v>
      </c>
      <c r="Y1196">
        <v>2.6559080000000002</v>
      </c>
      <c r="Z1196">
        <v>61.525466999999999</v>
      </c>
      <c r="AA1196">
        <v>62.803313000000003</v>
      </c>
      <c r="AB1196">
        <v>0</v>
      </c>
    </row>
    <row r="1197" spans="1:28" x14ac:dyDescent="0.25">
      <c r="A1197" s="1" t="s">
        <v>1642</v>
      </c>
      <c r="B1197">
        <v>1624</v>
      </c>
      <c r="C1197" s="1" t="s">
        <v>4001</v>
      </c>
      <c r="D1197">
        <v>0.2</v>
      </c>
      <c r="E1197">
        <v>0</v>
      </c>
      <c r="F1197">
        <v>0.48</v>
      </c>
      <c r="G1197">
        <v>1719</v>
      </c>
      <c r="H1197" s="1" t="s">
        <v>4148</v>
      </c>
      <c r="I1197">
        <v>108.49</v>
      </c>
      <c r="J1197">
        <v>10</v>
      </c>
      <c r="K1197">
        <v>95</v>
      </c>
      <c r="L1197">
        <v>419.77</v>
      </c>
      <c r="M1197">
        <v>24</v>
      </c>
      <c r="N1197">
        <v>3</v>
      </c>
      <c r="O1197">
        <v>0</v>
      </c>
      <c r="P1197">
        <v>56.24</v>
      </c>
      <c r="Q1197">
        <v>0</v>
      </c>
      <c r="R1197" s="1" t="s">
        <v>5797</v>
      </c>
      <c r="S1197" s="1" t="s">
        <v>8156</v>
      </c>
      <c r="T1197">
        <v>0.73</v>
      </c>
      <c r="U1197" s="1"/>
      <c r="V1197">
        <v>6671.3338409999997</v>
      </c>
      <c r="W1197">
        <v>207116.29349000001</v>
      </c>
      <c r="X1197">
        <v>35.231969999999997</v>
      </c>
      <c r="Y1197">
        <v>4.1956749999999996</v>
      </c>
      <c r="Z1197">
        <v>89.035821999999996</v>
      </c>
      <c r="AA1197">
        <v>89.032505999999998</v>
      </c>
      <c r="AB1197">
        <v>0</v>
      </c>
    </row>
    <row r="1198" spans="1:28" x14ac:dyDescent="0.25">
      <c r="A1198" s="1" t="s">
        <v>1643</v>
      </c>
      <c r="B1198">
        <v>1645</v>
      </c>
      <c r="C1198" s="1" t="s">
        <v>4004</v>
      </c>
      <c r="D1198">
        <v>5.0999999999999996</v>
      </c>
      <c r="E1198">
        <v>0</v>
      </c>
      <c r="F1198">
        <v>2.8</v>
      </c>
      <c r="G1198">
        <v>1720</v>
      </c>
      <c r="H1198" s="1" t="s">
        <v>4076</v>
      </c>
      <c r="I1198">
        <v>1.4</v>
      </c>
      <c r="J1198">
        <v>15.23</v>
      </c>
      <c r="K1198">
        <v>75</v>
      </c>
      <c r="L1198">
        <v>609.39</v>
      </c>
      <c r="M1198">
        <v>1</v>
      </c>
      <c r="N1198">
        <v>1</v>
      </c>
      <c r="O1198">
        <v>0</v>
      </c>
      <c r="P1198">
        <v>38.06</v>
      </c>
      <c r="Q1198">
        <v>0</v>
      </c>
      <c r="R1198" s="1" t="s">
        <v>5798</v>
      </c>
      <c r="S1198" s="1" t="s">
        <v>8156</v>
      </c>
      <c r="T1198">
        <v>1.17</v>
      </c>
      <c r="U1198" s="1"/>
      <c r="V1198">
        <v>4694.9993690000001</v>
      </c>
      <c r="W1198">
        <v>235906.19151999999</v>
      </c>
      <c r="X1198">
        <v>26.964289999999998</v>
      </c>
      <c r="Y1198">
        <v>4.8873569999999997</v>
      </c>
      <c r="Z1198">
        <v>101.696718</v>
      </c>
      <c r="AA1198">
        <v>101.405721</v>
      </c>
      <c r="AB1198">
        <v>0</v>
      </c>
    </row>
    <row r="1199" spans="1:28" x14ac:dyDescent="0.25">
      <c r="A1199" s="1" t="s">
        <v>1644</v>
      </c>
      <c r="B1199">
        <v>1380</v>
      </c>
      <c r="C1199" s="1" t="s">
        <v>4034</v>
      </c>
      <c r="D1199">
        <v>5.0999999999999996</v>
      </c>
      <c r="E1199">
        <v>0</v>
      </c>
      <c r="F1199">
        <v>0</v>
      </c>
      <c r="G1199">
        <v>1722</v>
      </c>
      <c r="H1199" s="1" t="s">
        <v>4150</v>
      </c>
      <c r="I1199">
        <v>82</v>
      </c>
      <c r="J1199">
        <v>11.28</v>
      </c>
      <c r="K1199">
        <v>342</v>
      </c>
      <c r="L1199">
        <v>1808.36</v>
      </c>
      <c r="M1199">
        <v>106</v>
      </c>
      <c r="N1199">
        <v>3</v>
      </c>
      <c r="O1199">
        <v>0</v>
      </c>
      <c r="P1199">
        <v>191.41</v>
      </c>
      <c r="Q1199">
        <v>0</v>
      </c>
      <c r="R1199" s="1" t="s">
        <v>5799</v>
      </c>
      <c r="S1199" s="1" t="s">
        <v>8156</v>
      </c>
      <c r="T1199">
        <v>0.85</v>
      </c>
      <c r="U1199" s="1"/>
      <c r="V1199">
        <v>27210.684384</v>
      </c>
      <c r="W1199">
        <v>801683.21370900003</v>
      </c>
      <c r="X1199">
        <v>142.766818</v>
      </c>
      <c r="Y1199">
        <v>16.744754</v>
      </c>
      <c r="Z1199">
        <v>346.59709700000002</v>
      </c>
      <c r="AA1199">
        <v>344.61788799999999</v>
      </c>
      <c r="AB1199">
        <v>0</v>
      </c>
    </row>
    <row r="1200" spans="1:28" x14ac:dyDescent="0.25">
      <c r="A1200" s="1" t="s">
        <v>1646</v>
      </c>
      <c r="B1200">
        <v>1426</v>
      </c>
      <c r="C1200" s="1" t="s">
        <v>4034</v>
      </c>
      <c r="D1200">
        <v>5.0999999999999996</v>
      </c>
      <c r="E1200">
        <v>0</v>
      </c>
      <c r="F1200">
        <v>0</v>
      </c>
      <c r="G1200">
        <v>1724</v>
      </c>
      <c r="H1200" s="1" t="s">
        <v>4150</v>
      </c>
      <c r="I1200">
        <v>82</v>
      </c>
      <c r="J1200">
        <v>11.51</v>
      </c>
      <c r="K1200">
        <v>298</v>
      </c>
      <c r="L1200">
        <v>1808.36</v>
      </c>
      <c r="M1200">
        <v>82</v>
      </c>
      <c r="N1200">
        <v>4</v>
      </c>
      <c r="O1200">
        <v>0</v>
      </c>
      <c r="P1200">
        <v>159.56</v>
      </c>
      <c r="Q1200">
        <v>0</v>
      </c>
      <c r="R1200" s="1" t="s">
        <v>5801</v>
      </c>
      <c r="S1200" s="1" t="s">
        <v>8156</v>
      </c>
      <c r="T1200">
        <v>0.93</v>
      </c>
      <c r="U1200" s="1"/>
      <c r="V1200">
        <v>22905.602128999999</v>
      </c>
      <c r="W1200">
        <v>817025.12132300006</v>
      </c>
      <c r="X1200">
        <v>123.657898</v>
      </c>
      <c r="Y1200">
        <v>16.974836</v>
      </c>
      <c r="Z1200">
        <v>352.442139</v>
      </c>
      <c r="AA1200">
        <v>351.208912</v>
      </c>
      <c r="AB1200">
        <v>0</v>
      </c>
    </row>
    <row r="1201" spans="1:28" x14ac:dyDescent="0.25">
      <c r="A1201" s="1" t="s">
        <v>1647</v>
      </c>
      <c r="B1201">
        <v>1472</v>
      </c>
      <c r="C1201" s="1" t="s">
        <v>4034</v>
      </c>
      <c r="D1201">
        <v>5.0999999999999996</v>
      </c>
      <c r="E1201">
        <v>0</v>
      </c>
      <c r="F1201">
        <v>0</v>
      </c>
      <c r="G1201">
        <v>1726</v>
      </c>
      <c r="H1201" s="1" t="s">
        <v>4150</v>
      </c>
      <c r="I1201">
        <v>82</v>
      </c>
      <c r="J1201">
        <v>11.42</v>
      </c>
      <c r="K1201">
        <v>254</v>
      </c>
      <c r="L1201">
        <v>1808.36</v>
      </c>
      <c r="M1201">
        <v>57</v>
      </c>
      <c r="N1201">
        <v>3</v>
      </c>
      <c r="O1201">
        <v>0</v>
      </c>
      <c r="P1201">
        <v>118.36</v>
      </c>
      <c r="Q1201">
        <v>0</v>
      </c>
      <c r="R1201" s="1" t="s">
        <v>5802</v>
      </c>
      <c r="S1201" s="1" t="s">
        <v>8156</v>
      </c>
      <c r="T1201">
        <v>0.95</v>
      </c>
      <c r="U1201" s="1"/>
      <c r="V1201">
        <v>16170.132315000001</v>
      </c>
      <c r="W1201">
        <v>653207.26118799997</v>
      </c>
      <c r="X1201">
        <v>89.018065000000007</v>
      </c>
      <c r="Y1201">
        <v>12.927756</v>
      </c>
      <c r="Z1201">
        <v>276.58568300000002</v>
      </c>
      <c r="AA1201">
        <v>280.78891499999997</v>
      </c>
      <c r="AB1201">
        <v>0</v>
      </c>
    </row>
    <row r="1202" spans="1:28" x14ac:dyDescent="0.25">
      <c r="A1202" s="1" t="s">
        <v>1648</v>
      </c>
      <c r="B1202">
        <v>1428</v>
      </c>
      <c r="C1202" s="1" t="s">
        <v>4013</v>
      </c>
      <c r="D1202">
        <v>5.0999999999999996</v>
      </c>
      <c r="E1202">
        <v>0</v>
      </c>
      <c r="F1202">
        <v>0.42</v>
      </c>
      <c r="G1202">
        <v>1729</v>
      </c>
      <c r="H1202" s="1" t="s">
        <v>4086</v>
      </c>
      <c r="I1202">
        <v>0.2</v>
      </c>
      <c r="J1202">
        <v>4.45</v>
      </c>
      <c r="K1202">
        <v>301</v>
      </c>
      <c r="L1202">
        <v>1241.6600000000001</v>
      </c>
      <c r="M1202">
        <v>163</v>
      </c>
      <c r="N1202">
        <v>3</v>
      </c>
      <c r="O1202">
        <v>0</v>
      </c>
      <c r="P1202">
        <v>197.41</v>
      </c>
      <c r="Q1202">
        <v>0</v>
      </c>
      <c r="R1202" s="1" t="s">
        <v>5803</v>
      </c>
      <c r="S1202" s="1" t="s">
        <v>8156</v>
      </c>
      <c r="T1202">
        <v>0.87</v>
      </c>
      <c r="U1202" s="1"/>
      <c r="V1202">
        <v>30780.048804999999</v>
      </c>
      <c r="W1202">
        <v>755899.92198600003</v>
      </c>
      <c r="X1202">
        <v>157.94780900000001</v>
      </c>
      <c r="Y1202">
        <v>16.608802000000001</v>
      </c>
      <c r="Z1202">
        <v>331.86499900000001</v>
      </c>
      <c r="AA1202">
        <v>324.94027599999998</v>
      </c>
      <c r="AB1202">
        <v>0</v>
      </c>
    </row>
    <row r="1203" spans="1:28" x14ac:dyDescent="0.25">
      <c r="A1203" s="1" t="s">
        <v>1650</v>
      </c>
      <c r="B1203">
        <v>1610</v>
      </c>
      <c r="C1203" s="1" t="s">
        <v>4009</v>
      </c>
      <c r="D1203">
        <v>5.0999999999999996</v>
      </c>
      <c r="E1203">
        <v>0</v>
      </c>
      <c r="F1203">
        <v>0</v>
      </c>
      <c r="G1203">
        <v>1735</v>
      </c>
      <c r="H1203" s="1" t="s">
        <v>4082</v>
      </c>
      <c r="I1203">
        <v>19.239999999999998</v>
      </c>
      <c r="J1203">
        <v>7.9</v>
      </c>
      <c r="K1203">
        <v>125</v>
      </c>
      <c r="L1203">
        <v>738.31</v>
      </c>
      <c r="M1203">
        <v>0</v>
      </c>
      <c r="N1203">
        <v>0</v>
      </c>
      <c r="O1203">
        <v>0</v>
      </c>
      <c r="P1203">
        <v>39.46</v>
      </c>
      <c r="Q1203">
        <v>0</v>
      </c>
      <c r="R1203" s="1" t="s">
        <v>5805</v>
      </c>
      <c r="S1203" s="1" t="s">
        <v>8156</v>
      </c>
      <c r="T1203">
        <v>0.63</v>
      </c>
      <c r="U1203" s="1"/>
      <c r="V1203">
        <v>6789.2587919999996</v>
      </c>
      <c r="W1203">
        <v>288703.34328700003</v>
      </c>
      <c r="X1203">
        <v>37.671115</v>
      </c>
      <c r="Y1203">
        <v>5.4705459999999997</v>
      </c>
      <c r="Z1203">
        <v>122.581479</v>
      </c>
      <c r="AA1203">
        <v>124.102439</v>
      </c>
      <c r="AB1203">
        <v>0</v>
      </c>
    </row>
    <row r="1204" spans="1:28" x14ac:dyDescent="0.25">
      <c r="A1204" s="1" t="s">
        <v>1651</v>
      </c>
      <c r="B1204">
        <v>1412</v>
      </c>
      <c r="C1204" s="1" t="s">
        <v>4032</v>
      </c>
      <c r="D1204">
        <v>5.0999999999999996</v>
      </c>
      <c r="E1204">
        <v>0</v>
      </c>
      <c r="F1204">
        <v>0.64</v>
      </c>
      <c r="G1204">
        <v>1737</v>
      </c>
      <c r="H1204" s="1" t="s">
        <v>4162</v>
      </c>
      <c r="I1204">
        <v>0.2</v>
      </c>
      <c r="J1204">
        <v>9.75</v>
      </c>
      <c r="K1204">
        <v>325</v>
      </c>
      <c r="L1204">
        <v>1269.6500000000001</v>
      </c>
      <c r="M1204">
        <v>144</v>
      </c>
      <c r="N1204">
        <v>4</v>
      </c>
      <c r="O1204">
        <v>0</v>
      </c>
      <c r="P1204">
        <v>203.97</v>
      </c>
      <c r="Q1204">
        <v>0</v>
      </c>
      <c r="R1204" s="1" t="s">
        <v>5806</v>
      </c>
      <c r="S1204" s="1" t="s">
        <v>8156</v>
      </c>
      <c r="T1204">
        <v>0.76</v>
      </c>
      <c r="U1204" s="1"/>
      <c r="V1204">
        <v>29731.379263999999</v>
      </c>
      <c r="W1204">
        <v>782169.059137</v>
      </c>
      <c r="X1204">
        <v>153.76099400000001</v>
      </c>
      <c r="Y1204">
        <v>16.805014</v>
      </c>
      <c r="Z1204">
        <v>342.344402</v>
      </c>
      <c r="AA1204">
        <v>336.231267</v>
      </c>
      <c r="AB1204">
        <v>0</v>
      </c>
    </row>
    <row r="1205" spans="1:28" x14ac:dyDescent="0.25">
      <c r="A1205" s="1" t="s">
        <v>1652</v>
      </c>
      <c r="B1205">
        <v>1294</v>
      </c>
      <c r="C1205" s="1" t="s">
        <v>4006</v>
      </c>
      <c r="D1205">
        <v>5.0999999999999996</v>
      </c>
      <c r="E1205">
        <v>0</v>
      </c>
      <c r="F1205">
        <v>0.25</v>
      </c>
      <c r="G1205">
        <v>1743</v>
      </c>
      <c r="H1205" s="1" t="s">
        <v>4125</v>
      </c>
      <c r="I1205">
        <v>87.33</v>
      </c>
      <c r="J1205">
        <v>8.2100000000000009</v>
      </c>
      <c r="K1205">
        <v>449</v>
      </c>
      <c r="L1205">
        <v>2329.4899999999998</v>
      </c>
      <c r="M1205">
        <v>107</v>
      </c>
      <c r="N1205">
        <v>4</v>
      </c>
      <c r="O1205">
        <v>0</v>
      </c>
      <c r="P1205">
        <v>174.38</v>
      </c>
      <c r="Q1205">
        <v>0</v>
      </c>
      <c r="R1205" s="1" t="s">
        <v>5807</v>
      </c>
      <c r="S1205" s="1" t="s">
        <v>8156</v>
      </c>
      <c r="T1205">
        <v>0.61</v>
      </c>
      <c r="U1205" s="1"/>
      <c r="V1205">
        <v>28818.235003999998</v>
      </c>
      <c r="W1205">
        <v>906681.81668499997</v>
      </c>
      <c r="X1205">
        <v>152.310914</v>
      </c>
      <c r="Y1205">
        <v>17.560919999999999</v>
      </c>
      <c r="Z1205">
        <v>385.78271000000001</v>
      </c>
      <c r="AA1205">
        <v>389.75356799999997</v>
      </c>
      <c r="AB1205">
        <v>0</v>
      </c>
    </row>
    <row r="1206" spans="1:28" x14ac:dyDescent="0.25">
      <c r="A1206" s="1" t="s">
        <v>1654</v>
      </c>
      <c r="B1206">
        <v>1631</v>
      </c>
      <c r="C1206" s="1" t="s">
        <v>4002</v>
      </c>
      <c r="D1206">
        <v>5.0999999999999996</v>
      </c>
      <c r="E1206">
        <v>0</v>
      </c>
      <c r="F1206">
        <v>0.12</v>
      </c>
      <c r="G1206">
        <v>1756</v>
      </c>
      <c r="H1206" s="1" t="s">
        <v>4072</v>
      </c>
      <c r="I1206">
        <v>31.58</v>
      </c>
      <c r="J1206">
        <v>3.48</v>
      </c>
      <c r="K1206">
        <v>125</v>
      </c>
      <c r="L1206">
        <v>367.23</v>
      </c>
      <c r="M1206">
        <v>1</v>
      </c>
      <c r="N1206">
        <v>1</v>
      </c>
      <c r="O1206">
        <v>0</v>
      </c>
      <c r="P1206">
        <v>32.24</v>
      </c>
      <c r="Q1206">
        <v>0</v>
      </c>
      <c r="R1206" s="1" t="s">
        <v>5809</v>
      </c>
      <c r="S1206" s="1" t="s">
        <v>8156</v>
      </c>
      <c r="T1206">
        <v>0.28999999999999998</v>
      </c>
      <c r="U1206" s="1"/>
      <c r="V1206">
        <v>6796.5879629999999</v>
      </c>
      <c r="W1206">
        <v>170467.605767</v>
      </c>
      <c r="X1206">
        <v>34.866573000000002</v>
      </c>
      <c r="Y1206">
        <v>3.3207089999999999</v>
      </c>
      <c r="Z1206">
        <v>73.173205999999993</v>
      </c>
      <c r="AA1206">
        <v>73.279678000000004</v>
      </c>
      <c r="AB1206">
        <v>0</v>
      </c>
    </row>
    <row r="1207" spans="1:28" x14ac:dyDescent="0.25">
      <c r="A1207" s="1" t="s">
        <v>1655</v>
      </c>
      <c r="B1207">
        <v>1553</v>
      </c>
      <c r="C1207" s="1" t="s">
        <v>4030</v>
      </c>
      <c r="D1207">
        <v>5.0999999999999996</v>
      </c>
      <c r="E1207">
        <v>0</v>
      </c>
      <c r="F1207">
        <v>0.5</v>
      </c>
      <c r="G1207">
        <v>1758</v>
      </c>
      <c r="H1207" s="1" t="s">
        <v>4139</v>
      </c>
      <c r="I1207">
        <v>77.290000000000006</v>
      </c>
      <c r="J1207">
        <v>13.44</v>
      </c>
      <c r="K1207">
        <v>205</v>
      </c>
      <c r="L1207">
        <v>2007.2</v>
      </c>
      <c r="M1207">
        <v>5</v>
      </c>
      <c r="N1207">
        <v>1</v>
      </c>
      <c r="O1207">
        <v>0</v>
      </c>
      <c r="P1207">
        <v>69.180000000000007</v>
      </c>
      <c r="Q1207">
        <v>0</v>
      </c>
      <c r="R1207" s="1" t="s">
        <v>5810</v>
      </c>
      <c r="S1207" s="1" t="s">
        <v>8156</v>
      </c>
      <c r="T1207">
        <v>1.07</v>
      </c>
      <c r="U1207" s="1"/>
      <c r="V1207">
        <v>10372.870650999999</v>
      </c>
      <c r="W1207">
        <v>598756.48965700006</v>
      </c>
      <c r="X1207">
        <v>61.434930000000001</v>
      </c>
      <c r="Y1207">
        <v>11.601659</v>
      </c>
      <c r="Z1207">
        <v>251.450356</v>
      </c>
      <c r="AA1207">
        <v>257.37922500000002</v>
      </c>
      <c r="AB1207">
        <v>0</v>
      </c>
    </row>
    <row r="1208" spans="1:28" x14ac:dyDescent="0.25">
      <c r="A1208" s="1" t="s">
        <v>1656</v>
      </c>
      <c r="B1208">
        <v>1453</v>
      </c>
      <c r="C1208" s="1" t="s">
        <v>4031</v>
      </c>
      <c r="D1208">
        <v>5.0999999999999996</v>
      </c>
      <c r="E1208">
        <v>0</v>
      </c>
      <c r="F1208">
        <v>0.38</v>
      </c>
      <c r="G1208">
        <v>1759</v>
      </c>
      <c r="H1208" s="1" t="s">
        <v>4091</v>
      </c>
      <c r="I1208">
        <v>93.18</v>
      </c>
      <c r="J1208">
        <v>9.16</v>
      </c>
      <c r="K1208">
        <v>306</v>
      </c>
      <c r="L1208">
        <v>1375.09</v>
      </c>
      <c r="M1208">
        <v>109</v>
      </c>
      <c r="N1208">
        <v>7</v>
      </c>
      <c r="O1208">
        <v>0</v>
      </c>
      <c r="P1208">
        <v>176.85</v>
      </c>
      <c r="Q1208">
        <v>0</v>
      </c>
      <c r="R1208" s="1" t="s">
        <v>5811</v>
      </c>
      <c r="S1208" s="1" t="s">
        <v>8156</v>
      </c>
      <c r="T1208">
        <v>0.77</v>
      </c>
      <c r="U1208" s="1"/>
      <c r="V1208">
        <v>22857.738196999999</v>
      </c>
      <c r="W1208">
        <v>687908.27698099997</v>
      </c>
      <c r="X1208">
        <v>120.234162</v>
      </c>
      <c r="Y1208">
        <v>14.195805</v>
      </c>
      <c r="Z1208">
        <v>297.36701199999999</v>
      </c>
      <c r="AA1208">
        <v>295.70942500000001</v>
      </c>
      <c r="AB1208">
        <v>0</v>
      </c>
    </row>
    <row r="1209" spans="1:28" x14ac:dyDescent="0.25">
      <c r="A1209" s="1" t="s">
        <v>1659</v>
      </c>
      <c r="B1209">
        <v>1593</v>
      </c>
      <c r="C1209" s="1" t="s">
        <v>4016</v>
      </c>
      <c r="D1209">
        <v>5.0999999999999996</v>
      </c>
      <c r="E1209">
        <v>0</v>
      </c>
      <c r="F1209">
        <v>0.7</v>
      </c>
      <c r="G1209">
        <v>1761</v>
      </c>
      <c r="H1209" s="1" t="s">
        <v>4089</v>
      </c>
      <c r="I1209">
        <v>182.21</v>
      </c>
      <c r="J1209">
        <v>11.33</v>
      </c>
      <c r="K1209">
        <v>168</v>
      </c>
      <c r="L1209">
        <v>905.52</v>
      </c>
      <c r="M1209">
        <v>43</v>
      </c>
      <c r="N1209">
        <v>4</v>
      </c>
      <c r="O1209">
        <v>0</v>
      </c>
      <c r="P1209">
        <v>103.68</v>
      </c>
      <c r="Q1209">
        <v>0</v>
      </c>
      <c r="R1209" s="1" t="s">
        <v>5814</v>
      </c>
      <c r="S1209" s="1" t="s">
        <v>8156</v>
      </c>
      <c r="T1209">
        <v>1.02</v>
      </c>
      <c r="U1209" s="1"/>
      <c r="V1209">
        <v>12261.801745999999</v>
      </c>
      <c r="W1209">
        <v>441103.27078600001</v>
      </c>
      <c r="X1209">
        <v>66.208726999999996</v>
      </c>
      <c r="Y1209">
        <v>9.0897699999999997</v>
      </c>
      <c r="Z1209">
        <v>190.31501800000001</v>
      </c>
      <c r="AA1209">
        <v>189.613958</v>
      </c>
      <c r="AB1209">
        <v>0</v>
      </c>
    </row>
    <row r="1210" spans="1:28" x14ac:dyDescent="0.25">
      <c r="A1210" s="1" t="s">
        <v>1660</v>
      </c>
      <c r="B1210">
        <v>1650</v>
      </c>
      <c r="C1210" s="1" t="s">
        <v>4004</v>
      </c>
      <c r="D1210">
        <v>5.0999999999999996</v>
      </c>
      <c r="E1210">
        <v>0</v>
      </c>
      <c r="F1210">
        <v>3.43</v>
      </c>
      <c r="G1210">
        <v>1761</v>
      </c>
      <c r="H1210" s="1" t="s">
        <v>4073</v>
      </c>
      <c r="I1210">
        <v>40.79</v>
      </c>
      <c r="J1210">
        <v>15.97</v>
      </c>
      <c r="K1210">
        <v>111</v>
      </c>
      <c r="L1210">
        <v>475.89</v>
      </c>
      <c r="M1210">
        <v>14</v>
      </c>
      <c r="N1210">
        <v>4</v>
      </c>
      <c r="O1210">
        <v>0</v>
      </c>
      <c r="P1210">
        <v>80.209999999999994</v>
      </c>
      <c r="Q1210">
        <v>0</v>
      </c>
      <c r="R1210" s="1" t="s">
        <v>5815</v>
      </c>
      <c r="S1210" s="1" t="s">
        <v>8156</v>
      </c>
      <c r="T1210">
        <v>1.17</v>
      </c>
      <c r="U1210" s="1"/>
      <c r="V1210">
        <v>7019.1008620000002</v>
      </c>
      <c r="W1210">
        <v>258739.32644500001</v>
      </c>
      <c r="X1210">
        <v>38.111586000000003</v>
      </c>
      <c r="Y1210">
        <v>5.5063940000000002</v>
      </c>
      <c r="Z1210">
        <v>113.28074599999999</v>
      </c>
      <c r="AA1210">
        <v>111.22199000000001</v>
      </c>
      <c r="AB1210">
        <v>0</v>
      </c>
    </row>
    <row r="1211" spans="1:28" x14ac:dyDescent="0.25">
      <c r="A1211" s="1" t="s">
        <v>1662</v>
      </c>
      <c r="B1211">
        <v>1382</v>
      </c>
      <c r="C1211" s="1" t="s">
        <v>4018</v>
      </c>
      <c r="D1211">
        <v>5.0999999999999996</v>
      </c>
      <c r="E1211">
        <v>0</v>
      </c>
      <c r="F1211">
        <v>2</v>
      </c>
      <c r="G1211">
        <v>1763</v>
      </c>
      <c r="H1211" s="1" t="s">
        <v>4095</v>
      </c>
      <c r="I1211">
        <v>63.59</v>
      </c>
      <c r="J1211">
        <v>6.17</v>
      </c>
      <c r="K1211">
        <v>381</v>
      </c>
      <c r="L1211">
        <v>1936.73</v>
      </c>
      <c r="M1211">
        <v>69</v>
      </c>
      <c r="N1211">
        <v>6</v>
      </c>
      <c r="O1211">
        <v>0</v>
      </c>
      <c r="P1211">
        <v>142.63999999999999</v>
      </c>
      <c r="Q1211">
        <v>0</v>
      </c>
      <c r="R1211" s="1" t="s">
        <v>5817</v>
      </c>
      <c r="S1211" s="1" t="s">
        <v>8156</v>
      </c>
      <c r="T1211">
        <v>0.56999999999999995</v>
      </c>
      <c r="U1211" s="1"/>
      <c r="V1211">
        <v>22353.734265999999</v>
      </c>
      <c r="W1211">
        <v>745242.45296300005</v>
      </c>
      <c r="X1211">
        <v>119.088813</v>
      </c>
      <c r="Y1211">
        <v>14.119767</v>
      </c>
      <c r="Z1211">
        <v>315.450783</v>
      </c>
      <c r="AA1211">
        <v>320.35523699999999</v>
      </c>
      <c r="AB1211">
        <v>0</v>
      </c>
    </row>
    <row r="1212" spans="1:28" x14ac:dyDescent="0.25">
      <c r="A1212" s="1" t="s">
        <v>1663</v>
      </c>
      <c r="B1212">
        <v>1593</v>
      </c>
      <c r="C1212" s="1" t="s">
        <v>4017</v>
      </c>
      <c r="D1212">
        <v>5.0999999999999996</v>
      </c>
      <c r="E1212">
        <v>0</v>
      </c>
      <c r="F1212">
        <v>0.72</v>
      </c>
      <c r="G1212">
        <v>1763</v>
      </c>
      <c r="H1212" s="1" t="s">
        <v>4140</v>
      </c>
      <c r="I1212">
        <v>93.18</v>
      </c>
      <c r="J1212">
        <v>10.02</v>
      </c>
      <c r="K1212">
        <v>170</v>
      </c>
      <c r="L1212">
        <v>1018.45</v>
      </c>
      <c r="M1212">
        <v>29</v>
      </c>
      <c r="N1212">
        <v>2</v>
      </c>
      <c r="O1212">
        <v>0</v>
      </c>
      <c r="P1212">
        <v>75.180000000000007</v>
      </c>
      <c r="Q1212">
        <v>0</v>
      </c>
      <c r="R1212" s="1" t="s">
        <v>5818</v>
      </c>
      <c r="S1212" s="1" t="s">
        <v>8156</v>
      </c>
      <c r="T1212">
        <v>0.76</v>
      </c>
      <c r="U1212" s="1"/>
      <c r="V1212">
        <v>10459.229098</v>
      </c>
      <c r="W1212">
        <v>419865.72272800002</v>
      </c>
      <c r="X1212">
        <v>57.483687000000003</v>
      </c>
      <c r="Y1212">
        <v>8.1369889999999998</v>
      </c>
      <c r="Z1212">
        <v>178.457356</v>
      </c>
      <c r="AA1212">
        <v>180.48441700000001</v>
      </c>
      <c r="AB1212">
        <v>0</v>
      </c>
    </row>
    <row r="1213" spans="1:28" x14ac:dyDescent="0.25">
      <c r="A1213" s="1" t="s">
        <v>1664</v>
      </c>
      <c r="B1213">
        <v>1540</v>
      </c>
      <c r="C1213" s="1" t="s">
        <v>4017</v>
      </c>
      <c r="D1213">
        <v>5.0999999999999996</v>
      </c>
      <c r="E1213">
        <v>0</v>
      </c>
      <c r="F1213">
        <v>0.8</v>
      </c>
      <c r="G1213">
        <v>1764</v>
      </c>
      <c r="H1213" s="1" t="s">
        <v>4091</v>
      </c>
      <c r="I1213">
        <v>93.18</v>
      </c>
      <c r="J1213">
        <v>9.67</v>
      </c>
      <c r="K1213">
        <v>224</v>
      </c>
      <c r="L1213">
        <v>1018.45</v>
      </c>
      <c r="M1213">
        <v>98</v>
      </c>
      <c r="N1213">
        <v>3</v>
      </c>
      <c r="O1213">
        <v>0</v>
      </c>
      <c r="P1213">
        <v>159.35</v>
      </c>
      <c r="Q1213">
        <v>0</v>
      </c>
      <c r="R1213" s="1" t="s">
        <v>5819</v>
      </c>
      <c r="S1213" s="1" t="s">
        <v>8156</v>
      </c>
      <c r="T1213">
        <v>1.1200000000000001</v>
      </c>
      <c r="U1213" s="1"/>
      <c r="V1213">
        <v>22023.987496999998</v>
      </c>
      <c r="W1213">
        <v>611409.93469999998</v>
      </c>
      <c r="X1213">
        <v>114.724763</v>
      </c>
      <c r="Y1213">
        <v>13.488257000000001</v>
      </c>
      <c r="Z1213">
        <v>269.25858499999998</v>
      </c>
      <c r="AA1213">
        <v>262.82546500000001</v>
      </c>
      <c r="AB1213">
        <v>0</v>
      </c>
    </row>
    <row r="1214" spans="1:28" x14ac:dyDescent="0.25">
      <c r="A1214" s="1" t="s">
        <v>1665</v>
      </c>
      <c r="B1214">
        <v>1658</v>
      </c>
      <c r="C1214" s="1" t="s">
        <v>4004</v>
      </c>
      <c r="D1214">
        <v>5.0999999999999996</v>
      </c>
      <c r="E1214">
        <v>0</v>
      </c>
      <c r="F1214">
        <v>2</v>
      </c>
      <c r="G1214">
        <v>1765</v>
      </c>
      <c r="H1214" s="1" t="s">
        <v>4076</v>
      </c>
      <c r="I1214">
        <v>1.4</v>
      </c>
      <c r="J1214">
        <v>7.45</v>
      </c>
      <c r="K1214">
        <v>107</v>
      </c>
      <c r="L1214">
        <v>609.39</v>
      </c>
      <c r="M1214">
        <v>7</v>
      </c>
      <c r="N1214">
        <v>1</v>
      </c>
      <c r="O1214">
        <v>0</v>
      </c>
      <c r="P1214">
        <v>33.590000000000003</v>
      </c>
      <c r="Q1214">
        <v>0</v>
      </c>
      <c r="R1214" s="1" t="s">
        <v>5820</v>
      </c>
      <c r="S1214" s="1" t="s">
        <v>8156</v>
      </c>
      <c r="T1214">
        <v>0.56000000000000005</v>
      </c>
      <c r="U1214" s="1"/>
      <c r="V1214">
        <v>5905.4623680000004</v>
      </c>
      <c r="W1214">
        <v>233643.97860999999</v>
      </c>
      <c r="X1214">
        <v>32.364131999999998</v>
      </c>
      <c r="Y1214">
        <v>4.5120139999999997</v>
      </c>
      <c r="Z1214">
        <v>99.612343999999993</v>
      </c>
      <c r="AA1214">
        <v>100.434777</v>
      </c>
      <c r="AB1214">
        <v>0</v>
      </c>
    </row>
    <row r="1215" spans="1:28" x14ac:dyDescent="0.25">
      <c r="A1215" s="1" t="s">
        <v>1666</v>
      </c>
      <c r="B1215">
        <v>1646</v>
      </c>
      <c r="C1215" s="1" t="s">
        <v>4017</v>
      </c>
      <c r="D1215">
        <v>5.0999999999999996</v>
      </c>
      <c r="E1215">
        <v>0</v>
      </c>
      <c r="F1215">
        <v>0.64</v>
      </c>
      <c r="G1215">
        <v>1766</v>
      </c>
      <c r="H1215" s="1" t="s">
        <v>4140</v>
      </c>
      <c r="I1215">
        <v>93.18</v>
      </c>
      <c r="J1215">
        <v>10.07</v>
      </c>
      <c r="K1215">
        <v>120</v>
      </c>
      <c r="L1215">
        <v>1018.45</v>
      </c>
      <c r="M1215">
        <v>2</v>
      </c>
      <c r="N1215">
        <v>1</v>
      </c>
      <c r="O1215">
        <v>0</v>
      </c>
      <c r="P1215">
        <v>33.47</v>
      </c>
      <c r="Q1215">
        <v>0</v>
      </c>
      <c r="R1215" s="1" t="s">
        <v>5821</v>
      </c>
      <c r="S1215" s="1" t="s">
        <v>8156</v>
      </c>
      <c r="T1215">
        <v>0.83</v>
      </c>
      <c r="U1215" s="1"/>
      <c r="V1215">
        <v>6196.5026029999999</v>
      </c>
      <c r="W1215">
        <v>336315.83503800002</v>
      </c>
      <c r="X1215">
        <v>36.166820000000001</v>
      </c>
      <c r="Y1215">
        <v>6.433516</v>
      </c>
      <c r="Z1215">
        <v>142.09938399999999</v>
      </c>
      <c r="AA1215">
        <v>144.567769</v>
      </c>
      <c r="AB1215">
        <v>0</v>
      </c>
    </row>
    <row r="1216" spans="1:28" x14ac:dyDescent="0.25">
      <c r="A1216" s="1" t="s">
        <v>1667</v>
      </c>
      <c r="B1216">
        <v>1659</v>
      </c>
      <c r="C1216" s="1" t="s">
        <v>4016</v>
      </c>
      <c r="D1216">
        <v>5.0999999999999996</v>
      </c>
      <c r="E1216">
        <v>0</v>
      </c>
      <c r="F1216">
        <v>0.35</v>
      </c>
      <c r="G1216">
        <v>1766</v>
      </c>
      <c r="H1216" s="1" t="s">
        <v>4089</v>
      </c>
      <c r="I1216">
        <v>182.21</v>
      </c>
      <c r="J1216">
        <v>13.1</v>
      </c>
      <c r="K1216">
        <v>107</v>
      </c>
      <c r="L1216">
        <v>905.52</v>
      </c>
      <c r="M1216">
        <v>7</v>
      </c>
      <c r="N1216">
        <v>1</v>
      </c>
      <c r="O1216">
        <v>0</v>
      </c>
      <c r="P1216">
        <v>53.2</v>
      </c>
      <c r="Q1216">
        <v>0</v>
      </c>
      <c r="R1216" s="1" t="s">
        <v>5822</v>
      </c>
      <c r="S1216" s="1" t="s">
        <v>8156</v>
      </c>
      <c r="T1216">
        <v>1.22</v>
      </c>
      <c r="U1216" s="1"/>
      <c r="V1216">
        <v>6689.2565119999999</v>
      </c>
      <c r="W1216">
        <v>339673.69418300001</v>
      </c>
      <c r="X1216">
        <v>38.469850999999998</v>
      </c>
      <c r="Y1216">
        <v>6.8217559999999997</v>
      </c>
      <c r="Z1216">
        <v>144.79140200000001</v>
      </c>
      <c r="AA1216">
        <v>146.01111299999999</v>
      </c>
      <c r="AB1216">
        <v>0</v>
      </c>
    </row>
    <row r="1217" spans="1:28" x14ac:dyDescent="0.25">
      <c r="A1217" s="1" t="s">
        <v>1670</v>
      </c>
      <c r="B1217">
        <v>1428</v>
      </c>
      <c r="C1217" s="1" t="s">
        <v>4024</v>
      </c>
      <c r="D1217">
        <v>5.0999999999999996</v>
      </c>
      <c r="E1217">
        <v>0</v>
      </c>
      <c r="F1217">
        <v>0.43</v>
      </c>
      <c r="G1217">
        <v>1768</v>
      </c>
      <c r="H1217" s="1" t="s">
        <v>4112</v>
      </c>
      <c r="I1217">
        <v>110.84</v>
      </c>
      <c r="J1217">
        <v>10.57</v>
      </c>
      <c r="K1217">
        <v>340</v>
      </c>
      <c r="L1217">
        <v>1744.16</v>
      </c>
      <c r="M1217">
        <v>94</v>
      </c>
      <c r="N1217">
        <v>3</v>
      </c>
      <c r="O1217">
        <v>0</v>
      </c>
      <c r="P1217">
        <v>186.62</v>
      </c>
      <c r="Q1217">
        <v>0</v>
      </c>
      <c r="R1217" s="1" t="s">
        <v>5825</v>
      </c>
      <c r="S1217" s="1" t="s">
        <v>8156</v>
      </c>
      <c r="T1217">
        <v>0.79</v>
      </c>
      <c r="U1217" s="1"/>
      <c r="V1217">
        <v>26736.097300000001</v>
      </c>
      <c r="W1217">
        <v>827991.88625500002</v>
      </c>
      <c r="X1217">
        <v>141.298091</v>
      </c>
      <c r="Y1217">
        <v>17.508095000000001</v>
      </c>
      <c r="Z1217">
        <v>360.00247999999999</v>
      </c>
      <c r="AA1217">
        <v>355.92557799999997</v>
      </c>
      <c r="AB1217">
        <v>0</v>
      </c>
    </row>
    <row r="1218" spans="1:28" x14ac:dyDescent="0.25">
      <c r="A1218" s="1" t="s">
        <v>1671</v>
      </c>
      <c r="B1218">
        <v>1208</v>
      </c>
      <c r="C1218" s="1" t="s">
        <v>4062</v>
      </c>
      <c r="D1218">
        <v>5.0999999999999996</v>
      </c>
      <c r="E1218">
        <v>0</v>
      </c>
      <c r="F1218">
        <v>0.5</v>
      </c>
      <c r="G1218">
        <v>1769</v>
      </c>
      <c r="H1218" s="1" t="s">
        <v>4156</v>
      </c>
      <c r="I1218">
        <v>94.39</v>
      </c>
      <c r="J1218">
        <v>7.47</v>
      </c>
      <c r="K1218">
        <v>561</v>
      </c>
      <c r="L1218">
        <v>2590.9299999999998</v>
      </c>
      <c r="M1218">
        <v>252</v>
      </c>
      <c r="N1218">
        <v>8</v>
      </c>
      <c r="O1218">
        <v>0</v>
      </c>
      <c r="P1218">
        <v>329.02</v>
      </c>
      <c r="Q1218">
        <v>0</v>
      </c>
      <c r="R1218" s="1" t="s">
        <v>5826</v>
      </c>
      <c r="S1218" s="1" t="s">
        <v>8156</v>
      </c>
      <c r="T1218">
        <v>0.7</v>
      </c>
      <c r="U1218" s="1"/>
      <c r="V1218">
        <v>49115.161321</v>
      </c>
      <c r="W1218">
        <v>1359426.294309</v>
      </c>
      <c r="X1218">
        <v>255.62892400000001</v>
      </c>
      <c r="Y1218">
        <v>28.817346000000001</v>
      </c>
      <c r="Z1218">
        <v>590.054171</v>
      </c>
      <c r="AA1218">
        <v>584.37568199999998</v>
      </c>
      <c r="AB1218">
        <v>0</v>
      </c>
    </row>
    <row r="1219" spans="1:28" x14ac:dyDescent="0.25">
      <c r="A1219" s="1" t="s">
        <v>1672</v>
      </c>
      <c r="B1219">
        <v>1445</v>
      </c>
      <c r="C1219" s="1" t="s">
        <v>4037</v>
      </c>
      <c r="D1219">
        <v>5.0999999999999996</v>
      </c>
      <c r="E1219">
        <v>0</v>
      </c>
      <c r="F1219">
        <v>0.82</v>
      </c>
      <c r="G1219">
        <v>1769</v>
      </c>
      <c r="H1219" s="1" t="s">
        <v>4096</v>
      </c>
      <c r="I1219">
        <v>121.36</v>
      </c>
      <c r="J1219">
        <v>16.14</v>
      </c>
      <c r="K1219">
        <v>324</v>
      </c>
      <c r="L1219">
        <v>1417.38</v>
      </c>
      <c r="M1219">
        <v>134</v>
      </c>
      <c r="N1219">
        <v>6</v>
      </c>
      <c r="O1219">
        <v>0</v>
      </c>
      <c r="P1219">
        <v>236.16</v>
      </c>
      <c r="Q1219">
        <v>0</v>
      </c>
      <c r="R1219" s="1" t="s">
        <v>5827</v>
      </c>
      <c r="S1219" s="1" t="s">
        <v>8156</v>
      </c>
      <c r="T1219">
        <v>1.18</v>
      </c>
      <c r="U1219" s="1"/>
      <c r="V1219">
        <v>31527.780050000001</v>
      </c>
      <c r="W1219">
        <v>910308.48414499999</v>
      </c>
      <c r="X1219">
        <v>165.161416</v>
      </c>
      <c r="Y1219">
        <v>20.072517999999999</v>
      </c>
      <c r="Z1219">
        <v>400.67908699999998</v>
      </c>
      <c r="AA1219">
        <v>391.31129900000002</v>
      </c>
      <c r="AB1219">
        <v>0</v>
      </c>
    </row>
    <row r="1220" spans="1:28" x14ac:dyDescent="0.25">
      <c r="A1220" s="1" t="s">
        <v>1673</v>
      </c>
      <c r="B1220">
        <v>1526</v>
      </c>
      <c r="C1220" s="1" t="s">
        <v>4016</v>
      </c>
      <c r="D1220">
        <v>5.0999999999999996</v>
      </c>
      <c r="E1220">
        <v>0</v>
      </c>
      <c r="F1220">
        <v>0.04</v>
      </c>
      <c r="G1220">
        <v>1769</v>
      </c>
      <c r="H1220" s="1" t="s">
        <v>4089</v>
      </c>
      <c r="I1220">
        <v>182.21</v>
      </c>
      <c r="J1220">
        <v>12.05</v>
      </c>
      <c r="K1220">
        <v>243</v>
      </c>
      <c r="L1220">
        <v>905.52</v>
      </c>
      <c r="M1220">
        <v>107</v>
      </c>
      <c r="N1220">
        <v>3</v>
      </c>
      <c r="O1220">
        <v>0</v>
      </c>
      <c r="P1220">
        <v>168.48</v>
      </c>
      <c r="Q1220">
        <v>0</v>
      </c>
      <c r="R1220" s="1" t="s">
        <v>5828</v>
      </c>
      <c r="S1220" s="1" t="s">
        <v>8156</v>
      </c>
      <c r="T1220">
        <v>0.88</v>
      </c>
      <c r="U1220" s="1"/>
      <c r="V1220">
        <v>22685.564477</v>
      </c>
      <c r="W1220">
        <v>564245.90720400005</v>
      </c>
      <c r="X1220">
        <v>116.581368</v>
      </c>
      <c r="Y1220">
        <v>12.407102</v>
      </c>
      <c r="Z1220">
        <v>248.32119299999999</v>
      </c>
      <c r="AA1220">
        <v>242.553246</v>
      </c>
      <c r="AB1220">
        <v>0</v>
      </c>
    </row>
    <row r="1221" spans="1:28" x14ac:dyDescent="0.25">
      <c r="A1221" s="1" t="s">
        <v>1675</v>
      </c>
      <c r="B1221">
        <v>1657</v>
      </c>
      <c r="C1221" s="1" t="s">
        <v>4004</v>
      </c>
      <c r="D1221">
        <v>5.0999999999999996</v>
      </c>
      <c r="E1221">
        <v>0</v>
      </c>
      <c r="F1221">
        <v>7</v>
      </c>
      <c r="G1221">
        <v>1772</v>
      </c>
      <c r="H1221" s="1" t="s">
        <v>4074</v>
      </c>
      <c r="I1221">
        <v>0.2</v>
      </c>
      <c r="J1221">
        <v>7.31</v>
      </c>
      <c r="K1221">
        <v>115</v>
      </c>
      <c r="L1221">
        <v>420.4</v>
      </c>
      <c r="M1221">
        <v>27</v>
      </c>
      <c r="N1221">
        <v>6</v>
      </c>
      <c r="O1221">
        <v>0</v>
      </c>
      <c r="P1221">
        <v>62.9</v>
      </c>
      <c r="Q1221">
        <v>0</v>
      </c>
      <c r="R1221" s="1" t="s">
        <v>5830</v>
      </c>
      <c r="S1221" s="1" t="s">
        <v>8156</v>
      </c>
      <c r="T1221">
        <v>0.59</v>
      </c>
      <c r="U1221" s="1"/>
      <c r="V1221">
        <v>8175.1884870000004</v>
      </c>
      <c r="W1221">
        <v>240813.02701300001</v>
      </c>
      <c r="X1221">
        <v>42.858362</v>
      </c>
      <c r="Y1221">
        <v>4.9349369999999997</v>
      </c>
      <c r="Z1221">
        <v>104.500857</v>
      </c>
      <c r="AA1221">
        <v>103.51783500000001</v>
      </c>
      <c r="AB1221">
        <v>0</v>
      </c>
    </row>
    <row r="1222" spans="1:28" x14ac:dyDescent="0.25">
      <c r="A1222" s="1" t="s">
        <v>1676</v>
      </c>
      <c r="B1222">
        <v>986</v>
      </c>
      <c r="C1222" s="1" t="s">
        <v>4043</v>
      </c>
      <c r="D1222">
        <v>5.0999999999999996</v>
      </c>
      <c r="E1222">
        <v>0</v>
      </c>
      <c r="F1222">
        <v>0.28999999999999998</v>
      </c>
      <c r="G1222">
        <v>1773</v>
      </c>
      <c r="H1222" s="1" t="s">
        <v>4129</v>
      </c>
      <c r="I1222">
        <v>135.09</v>
      </c>
      <c r="J1222">
        <v>3.53</v>
      </c>
      <c r="K1222">
        <v>787</v>
      </c>
      <c r="L1222">
        <v>2630.12</v>
      </c>
      <c r="M1222">
        <v>134</v>
      </c>
      <c r="N1222">
        <v>4</v>
      </c>
      <c r="O1222">
        <v>0</v>
      </c>
      <c r="P1222">
        <v>283.27999999999997</v>
      </c>
      <c r="Q1222">
        <v>0</v>
      </c>
      <c r="R1222" s="1" t="s">
        <v>5831</v>
      </c>
      <c r="S1222" s="1" t="s">
        <v>8156</v>
      </c>
      <c r="T1222">
        <v>0.38</v>
      </c>
      <c r="U1222" s="1"/>
      <c r="V1222">
        <v>54403.066888000001</v>
      </c>
      <c r="W1222">
        <v>1344322.2150270001</v>
      </c>
      <c r="X1222">
        <v>278.78253000000001</v>
      </c>
      <c r="Y1222">
        <v>26.989955999999999</v>
      </c>
      <c r="Z1222">
        <v>580.39512400000001</v>
      </c>
      <c r="AA1222">
        <v>577.88950499999999</v>
      </c>
      <c r="AB1222">
        <v>0</v>
      </c>
    </row>
    <row r="1223" spans="1:28" x14ac:dyDescent="0.25">
      <c r="A1223" s="1" t="s">
        <v>1677</v>
      </c>
      <c r="B1223">
        <v>1316</v>
      </c>
      <c r="C1223" s="1" t="s">
        <v>4020</v>
      </c>
      <c r="D1223">
        <v>5.0999999999999996</v>
      </c>
      <c r="E1223">
        <v>0</v>
      </c>
      <c r="F1223">
        <v>0.02</v>
      </c>
      <c r="G1223">
        <v>1773</v>
      </c>
      <c r="H1223" s="1" t="s">
        <v>4117</v>
      </c>
      <c r="I1223">
        <v>120.04</v>
      </c>
      <c r="J1223">
        <v>8.3699999999999992</v>
      </c>
      <c r="K1223">
        <v>457</v>
      </c>
      <c r="L1223">
        <v>743.49</v>
      </c>
      <c r="M1223">
        <v>354</v>
      </c>
      <c r="N1223">
        <v>3</v>
      </c>
      <c r="O1223">
        <v>0</v>
      </c>
      <c r="P1223">
        <v>378.59</v>
      </c>
      <c r="Q1223">
        <v>0</v>
      </c>
      <c r="R1223" s="1" t="s">
        <v>5832</v>
      </c>
      <c r="S1223" s="1" t="s">
        <v>8156</v>
      </c>
      <c r="T1223">
        <v>0.68</v>
      </c>
      <c r="U1223" s="1"/>
      <c r="V1223">
        <v>60166.452139000001</v>
      </c>
      <c r="W1223">
        <v>1111429.369686</v>
      </c>
      <c r="X1223">
        <v>300.03829300000001</v>
      </c>
      <c r="Y1223">
        <v>26.348261999999998</v>
      </c>
      <c r="Z1223">
        <v>500.67629599999998</v>
      </c>
      <c r="AA1223">
        <v>477.78224599999999</v>
      </c>
      <c r="AB1223">
        <v>0</v>
      </c>
    </row>
    <row r="1224" spans="1:28" x14ac:dyDescent="0.25">
      <c r="A1224" s="1" t="s">
        <v>1678</v>
      </c>
      <c r="B1224">
        <v>1525</v>
      </c>
      <c r="C1224" s="1" t="s">
        <v>4037</v>
      </c>
      <c r="D1224">
        <v>5.0999999999999996</v>
      </c>
      <c r="E1224">
        <v>0</v>
      </c>
      <c r="F1224">
        <v>0.59</v>
      </c>
      <c r="G1224">
        <v>1774</v>
      </c>
      <c r="H1224" s="1" t="s">
        <v>4096</v>
      </c>
      <c r="I1224">
        <v>121.36</v>
      </c>
      <c r="J1224">
        <v>11.18</v>
      </c>
      <c r="K1224">
        <v>249</v>
      </c>
      <c r="L1224">
        <v>1417.38</v>
      </c>
      <c r="M1224">
        <v>61</v>
      </c>
      <c r="N1224">
        <v>5</v>
      </c>
      <c r="O1224">
        <v>0</v>
      </c>
      <c r="P1224">
        <v>132.13</v>
      </c>
      <c r="Q1224">
        <v>0</v>
      </c>
      <c r="R1224" s="1" t="s">
        <v>5833</v>
      </c>
      <c r="S1224" s="1" t="s">
        <v>8156</v>
      </c>
      <c r="T1224">
        <v>0.88</v>
      </c>
      <c r="U1224" s="1"/>
      <c r="V1224">
        <v>16488.262245000002</v>
      </c>
      <c r="W1224">
        <v>614331.89914800005</v>
      </c>
      <c r="X1224">
        <v>89.591134999999994</v>
      </c>
      <c r="Y1224">
        <v>12.492943</v>
      </c>
      <c r="Z1224">
        <v>264.143147</v>
      </c>
      <c r="AA1224">
        <v>264.07827700000001</v>
      </c>
      <c r="AB1224">
        <v>0</v>
      </c>
    </row>
    <row r="1225" spans="1:28" x14ac:dyDescent="0.25">
      <c r="A1225" s="1" t="s">
        <v>1679</v>
      </c>
      <c r="B1225">
        <v>1553</v>
      </c>
      <c r="C1225" s="1" t="s">
        <v>4018</v>
      </c>
      <c r="D1225">
        <v>5.0999999999999996</v>
      </c>
      <c r="E1225">
        <v>0</v>
      </c>
      <c r="F1225">
        <v>0.5</v>
      </c>
      <c r="G1225">
        <v>1776</v>
      </c>
      <c r="H1225" s="1" t="s">
        <v>4089</v>
      </c>
      <c r="I1225">
        <v>182.21</v>
      </c>
      <c r="J1225">
        <v>12.38</v>
      </c>
      <c r="K1225">
        <v>223</v>
      </c>
      <c r="L1225">
        <v>1351.38</v>
      </c>
      <c r="M1225">
        <v>51</v>
      </c>
      <c r="N1225">
        <v>5</v>
      </c>
      <c r="O1225">
        <v>0</v>
      </c>
      <c r="P1225">
        <v>129.81</v>
      </c>
      <c r="Q1225">
        <v>0</v>
      </c>
      <c r="R1225" s="1" t="s">
        <v>5834</v>
      </c>
      <c r="S1225" s="1" t="s">
        <v>8156</v>
      </c>
      <c r="T1225">
        <v>1.03</v>
      </c>
      <c r="U1225" s="1"/>
      <c r="V1225">
        <v>16151.369549999999</v>
      </c>
      <c r="W1225">
        <v>586058.72349</v>
      </c>
      <c r="X1225">
        <v>87.400379999999998</v>
      </c>
      <c r="Y1225">
        <v>12.042783999999999</v>
      </c>
      <c r="Z1225">
        <v>251.82829699999999</v>
      </c>
      <c r="AA1225">
        <v>251.92496600000001</v>
      </c>
      <c r="AB1225">
        <v>0</v>
      </c>
    </row>
    <row r="1226" spans="1:28" x14ac:dyDescent="0.25">
      <c r="A1226" s="1" t="s">
        <v>1680</v>
      </c>
      <c r="B1226">
        <v>1150</v>
      </c>
      <c r="C1226" s="1" t="s">
        <v>4039</v>
      </c>
      <c r="D1226">
        <v>5.0999999999999996</v>
      </c>
      <c r="E1226">
        <v>0</v>
      </c>
      <c r="F1226">
        <v>0</v>
      </c>
      <c r="G1226">
        <v>1782</v>
      </c>
      <c r="H1226" s="1" t="s">
        <v>4095</v>
      </c>
      <c r="I1226">
        <v>63.59</v>
      </c>
      <c r="J1226">
        <v>12.59</v>
      </c>
      <c r="K1226">
        <v>632</v>
      </c>
      <c r="L1226">
        <v>1614.28</v>
      </c>
      <c r="M1226">
        <v>462</v>
      </c>
      <c r="N1226">
        <v>7</v>
      </c>
      <c r="O1226">
        <v>0</v>
      </c>
      <c r="P1226">
        <v>512.19000000000005</v>
      </c>
      <c r="Q1226">
        <v>0</v>
      </c>
      <c r="R1226" s="1" t="s">
        <v>5835</v>
      </c>
      <c r="S1226" s="1" t="s">
        <v>8156</v>
      </c>
      <c r="T1226">
        <v>0.99</v>
      </c>
      <c r="U1226" s="1"/>
      <c r="V1226">
        <v>79180.788736000002</v>
      </c>
      <c r="W1226">
        <v>1585004.0569190001</v>
      </c>
      <c r="X1226">
        <v>397.80280499999998</v>
      </c>
      <c r="Y1226">
        <v>36.800426000000002</v>
      </c>
      <c r="Z1226">
        <v>706.89214700000002</v>
      </c>
      <c r="AA1226">
        <v>681.35868900000003</v>
      </c>
      <c r="AB1226">
        <v>0</v>
      </c>
    </row>
    <row r="1227" spans="1:28" x14ac:dyDescent="0.25">
      <c r="A1227" s="1" t="s">
        <v>1681</v>
      </c>
      <c r="B1227">
        <v>1680</v>
      </c>
      <c r="C1227" s="1" t="s">
        <v>4004</v>
      </c>
      <c r="D1227">
        <v>5.0999999999999996</v>
      </c>
      <c r="E1227">
        <v>0</v>
      </c>
      <c r="F1227">
        <v>0</v>
      </c>
      <c r="G1227">
        <v>1784</v>
      </c>
      <c r="H1227" s="1" t="s">
        <v>4074</v>
      </c>
      <c r="I1227">
        <v>0.2</v>
      </c>
      <c r="J1227">
        <v>10.28</v>
      </c>
      <c r="K1227">
        <v>104</v>
      </c>
      <c r="L1227">
        <v>420.4</v>
      </c>
      <c r="M1227">
        <v>14</v>
      </c>
      <c r="N1227">
        <v>5</v>
      </c>
      <c r="O1227">
        <v>0</v>
      </c>
      <c r="P1227">
        <v>70.540000000000006</v>
      </c>
      <c r="Q1227">
        <v>0</v>
      </c>
      <c r="R1227" s="1" t="s">
        <v>5836</v>
      </c>
      <c r="S1227" s="1" t="s">
        <v>8156</v>
      </c>
      <c r="T1227">
        <v>0.92</v>
      </c>
      <c r="U1227" s="1"/>
      <c r="V1227">
        <v>6146.9674759999998</v>
      </c>
      <c r="W1227">
        <v>210264.762712</v>
      </c>
      <c r="X1227">
        <v>32.937631000000003</v>
      </c>
      <c r="Y1227">
        <v>4.2764930000000003</v>
      </c>
      <c r="Z1227">
        <v>90.688621999999995</v>
      </c>
      <c r="AA1227">
        <v>90.385347999999993</v>
      </c>
      <c r="AB1227">
        <v>0</v>
      </c>
    </row>
    <row r="1228" spans="1:28" x14ac:dyDescent="0.25">
      <c r="A1228" s="1" t="s">
        <v>1682</v>
      </c>
      <c r="B1228">
        <v>1488</v>
      </c>
      <c r="C1228" s="1" t="s">
        <v>4024</v>
      </c>
      <c r="D1228">
        <v>5.0999999999999996</v>
      </c>
      <c r="E1228">
        <v>0</v>
      </c>
      <c r="F1228">
        <v>0.95</v>
      </c>
      <c r="G1228">
        <v>1785</v>
      </c>
      <c r="H1228" s="1" t="s">
        <v>4112</v>
      </c>
      <c r="I1228">
        <v>110.84</v>
      </c>
      <c r="J1228">
        <v>9.5299999999999994</v>
      </c>
      <c r="K1228">
        <v>297</v>
      </c>
      <c r="L1228">
        <v>1744.16</v>
      </c>
      <c r="M1228">
        <v>54</v>
      </c>
      <c r="N1228">
        <v>4</v>
      </c>
      <c r="O1228">
        <v>0</v>
      </c>
      <c r="P1228">
        <v>130.55000000000001</v>
      </c>
      <c r="Q1228">
        <v>0</v>
      </c>
      <c r="R1228" s="1" t="s">
        <v>5837</v>
      </c>
      <c r="S1228" s="1" t="s">
        <v>8156</v>
      </c>
      <c r="T1228">
        <v>0.72</v>
      </c>
      <c r="U1228" s="1"/>
      <c r="V1228">
        <v>18260.777796999999</v>
      </c>
      <c r="W1228">
        <v>669488.84312500001</v>
      </c>
      <c r="X1228">
        <v>98.896359000000004</v>
      </c>
      <c r="Y1228">
        <v>13.298673000000001</v>
      </c>
      <c r="Z1228">
        <v>285.74850900000001</v>
      </c>
      <c r="AA1228">
        <v>287.78892200000001</v>
      </c>
      <c r="AB1228">
        <v>0</v>
      </c>
    </row>
    <row r="1229" spans="1:28" x14ac:dyDescent="0.25">
      <c r="A1229" s="1" t="s">
        <v>1683</v>
      </c>
      <c r="B1229">
        <v>1380</v>
      </c>
      <c r="C1229" s="1" t="s">
        <v>4022</v>
      </c>
      <c r="D1229">
        <v>5.0999999999999996</v>
      </c>
      <c r="E1229">
        <v>0</v>
      </c>
      <c r="F1229">
        <v>0</v>
      </c>
      <c r="G1229">
        <v>1788</v>
      </c>
      <c r="H1229" s="1" t="s">
        <v>4098</v>
      </c>
      <c r="I1229">
        <v>66.290000000000006</v>
      </c>
      <c r="J1229">
        <v>10.38</v>
      </c>
      <c r="K1229">
        <v>408</v>
      </c>
      <c r="L1229">
        <v>1849.52</v>
      </c>
      <c r="M1229">
        <v>147</v>
      </c>
      <c r="N1229">
        <v>4</v>
      </c>
      <c r="O1229">
        <v>0</v>
      </c>
      <c r="P1229">
        <v>249.41</v>
      </c>
      <c r="Q1229">
        <v>0</v>
      </c>
      <c r="R1229" s="1" t="s">
        <v>5838</v>
      </c>
      <c r="S1229" s="1" t="s">
        <v>8156</v>
      </c>
      <c r="T1229">
        <v>0.82</v>
      </c>
      <c r="U1229" s="1"/>
      <c r="V1229">
        <v>34627.438241000003</v>
      </c>
      <c r="W1229">
        <v>967939.50411800004</v>
      </c>
      <c r="X1229">
        <v>180.420511</v>
      </c>
      <c r="Y1229">
        <v>20.373104999999999</v>
      </c>
      <c r="Z1229">
        <v>419.889974</v>
      </c>
      <c r="AA1229">
        <v>416.08737000000002</v>
      </c>
      <c r="AB1229">
        <v>0</v>
      </c>
    </row>
    <row r="1230" spans="1:28" x14ac:dyDescent="0.25">
      <c r="A1230" s="1" t="s">
        <v>1684</v>
      </c>
      <c r="B1230">
        <v>1595</v>
      </c>
      <c r="C1230" s="1" t="s">
        <v>4004</v>
      </c>
      <c r="D1230">
        <v>5.0999999999999996</v>
      </c>
      <c r="E1230">
        <v>0</v>
      </c>
      <c r="F1230">
        <v>0.7</v>
      </c>
      <c r="G1230">
        <v>1793</v>
      </c>
      <c r="H1230" s="1" t="s">
        <v>4073</v>
      </c>
      <c r="I1230">
        <v>40.79</v>
      </c>
      <c r="J1230">
        <v>3.04</v>
      </c>
      <c r="K1230">
        <v>198</v>
      </c>
      <c r="L1230">
        <v>475.89</v>
      </c>
      <c r="M1230">
        <v>21</v>
      </c>
      <c r="N1230">
        <v>1</v>
      </c>
      <c r="O1230">
        <v>0</v>
      </c>
      <c r="P1230">
        <v>69.95</v>
      </c>
      <c r="Q1230">
        <v>0</v>
      </c>
      <c r="R1230" s="1" t="s">
        <v>5839</v>
      </c>
      <c r="S1230" s="1" t="s">
        <v>8156</v>
      </c>
      <c r="T1230">
        <v>0.27</v>
      </c>
      <c r="U1230" s="1"/>
      <c r="V1230">
        <v>13532.742523000001</v>
      </c>
      <c r="W1230">
        <v>300397.39026900003</v>
      </c>
      <c r="X1230">
        <v>68.543088999999995</v>
      </c>
      <c r="Y1230">
        <v>6.1577479999999998</v>
      </c>
      <c r="Z1230">
        <v>130.56046000000001</v>
      </c>
      <c r="AA1230">
        <v>129.13408200000001</v>
      </c>
      <c r="AB1230">
        <v>0</v>
      </c>
    </row>
    <row r="1231" spans="1:28" x14ac:dyDescent="0.25">
      <c r="A1231" s="1" t="s">
        <v>1686</v>
      </c>
      <c r="B1231">
        <v>1670</v>
      </c>
      <c r="C1231" s="1" t="s">
        <v>4004</v>
      </c>
      <c r="D1231">
        <v>5.0999999999999996</v>
      </c>
      <c r="E1231">
        <v>0</v>
      </c>
      <c r="F1231">
        <v>0.2</v>
      </c>
      <c r="G1231">
        <v>1795</v>
      </c>
      <c r="H1231" s="1" t="s">
        <v>4076</v>
      </c>
      <c r="I1231">
        <v>1.4</v>
      </c>
      <c r="J1231">
        <v>8.7200000000000006</v>
      </c>
      <c r="K1231">
        <v>125</v>
      </c>
      <c r="L1231">
        <v>609.39</v>
      </c>
      <c r="M1231">
        <v>17</v>
      </c>
      <c r="N1231">
        <v>7</v>
      </c>
      <c r="O1231">
        <v>0</v>
      </c>
      <c r="P1231">
        <v>67.91</v>
      </c>
      <c r="Q1231">
        <v>0</v>
      </c>
      <c r="R1231" s="1" t="s">
        <v>5841</v>
      </c>
      <c r="S1231" s="1" t="s">
        <v>8156</v>
      </c>
      <c r="T1231">
        <v>0.72</v>
      </c>
      <c r="U1231" s="1"/>
      <c r="V1231">
        <v>7070.1983540000001</v>
      </c>
      <c r="W1231">
        <v>259842.65105799999</v>
      </c>
      <c r="X1231">
        <v>38.295791000000001</v>
      </c>
      <c r="Y1231">
        <v>5.1199279999999998</v>
      </c>
      <c r="Z1231">
        <v>110.780739</v>
      </c>
      <c r="AA1231">
        <v>111.696946</v>
      </c>
      <c r="AB1231">
        <v>0</v>
      </c>
    </row>
    <row r="1232" spans="1:28" x14ac:dyDescent="0.25">
      <c r="A1232" s="1" t="s">
        <v>1687</v>
      </c>
      <c r="B1232">
        <v>1702</v>
      </c>
      <c r="C1232" s="1" t="s">
        <v>4004</v>
      </c>
      <c r="D1232">
        <v>5.0999999999999996</v>
      </c>
      <c r="E1232">
        <v>0</v>
      </c>
      <c r="F1232">
        <v>3.16</v>
      </c>
      <c r="G1232">
        <v>1795</v>
      </c>
      <c r="H1232" s="1" t="s">
        <v>4073</v>
      </c>
      <c r="I1232">
        <v>40.79</v>
      </c>
      <c r="J1232">
        <v>11.04</v>
      </c>
      <c r="K1232">
        <v>93</v>
      </c>
      <c r="L1232">
        <v>475.89</v>
      </c>
      <c r="M1232">
        <v>20</v>
      </c>
      <c r="N1232">
        <v>3</v>
      </c>
      <c r="O1232">
        <v>0</v>
      </c>
      <c r="P1232">
        <v>50</v>
      </c>
      <c r="Q1232">
        <v>0</v>
      </c>
      <c r="R1232" s="1" t="s">
        <v>5842</v>
      </c>
      <c r="S1232" s="1" t="s">
        <v>8156</v>
      </c>
      <c r="T1232">
        <v>0.82</v>
      </c>
      <c r="U1232" s="1"/>
      <c r="V1232">
        <v>7555.6809130000001</v>
      </c>
      <c r="W1232">
        <v>250845.335314</v>
      </c>
      <c r="X1232">
        <v>40.316240000000001</v>
      </c>
      <c r="Y1232">
        <v>5.1849990000000004</v>
      </c>
      <c r="Z1232">
        <v>108.73161500000001</v>
      </c>
      <c r="AA1232">
        <v>107.82955699999999</v>
      </c>
      <c r="AB1232">
        <v>0</v>
      </c>
    </row>
    <row r="1233" spans="1:28" x14ac:dyDescent="0.25">
      <c r="A1233" s="1" t="s">
        <v>1688</v>
      </c>
      <c r="B1233">
        <v>1560</v>
      </c>
      <c r="C1233" s="1" t="s">
        <v>4016</v>
      </c>
      <c r="D1233">
        <v>5.0999999999999996</v>
      </c>
      <c r="E1233">
        <v>0</v>
      </c>
      <c r="F1233">
        <v>0.87</v>
      </c>
      <c r="G1233">
        <v>1799</v>
      </c>
      <c r="H1233" s="1" t="s">
        <v>4092</v>
      </c>
      <c r="I1233">
        <v>182.21</v>
      </c>
      <c r="J1233">
        <v>5.64</v>
      </c>
      <c r="K1233">
        <v>239</v>
      </c>
      <c r="L1233">
        <v>905.52</v>
      </c>
      <c r="M1233">
        <v>78</v>
      </c>
      <c r="N1233">
        <v>2</v>
      </c>
      <c r="O1233">
        <v>0</v>
      </c>
      <c r="P1233">
        <v>115.86</v>
      </c>
      <c r="Q1233">
        <v>0</v>
      </c>
      <c r="R1233" s="1" t="s">
        <v>5843</v>
      </c>
      <c r="S1233" s="1" t="s">
        <v>8156</v>
      </c>
      <c r="T1233">
        <v>0.53</v>
      </c>
      <c r="U1233" s="1"/>
      <c r="V1233">
        <v>19343.409926</v>
      </c>
      <c r="W1233">
        <v>477482.97546799999</v>
      </c>
      <c r="X1233">
        <v>99.157571000000004</v>
      </c>
      <c r="Y1233">
        <v>9.7613149999999997</v>
      </c>
      <c r="Z1233">
        <v>206.427784</v>
      </c>
      <c r="AA1233">
        <v>205.257475</v>
      </c>
      <c r="AB1233">
        <v>0</v>
      </c>
    </row>
    <row r="1234" spans="1:28" x14ac:dyDescent="0.25">
      <c r="A1234" s="1" t="s">
        <v>1689</v>
      </c>
      <c r="B1234">
        <v>1710</v>
      </c>
      <c r="C1234" s="1" t="s">
        <v>4004</v>
      </c>
      <c r="D1234">
        <v>5.0999999999999996</v>
      </c>
      <c r="E1234">
        <v>0</v>
      </c>
      <c r="F1234">
        <v>0</v>
      </c>
      <c r="G1234">
        <v>1799</v>
      </c>
      <c r="H1234" s="1" t="s">
        <v>4168</v>
      </c>
      <c r="I1234">
        <v>0.2</v>
      </c>
      <c r="J1234">
        <v>13.98</v>
      </c>
      <c r="K1234">
        <v>89</v>
      </c>
      <c r="L1234">
        <v>420.4</v>
      </c>
      <c r="M1234">
        <v>2</v>
      </c>
      <c r="N1234">
        <v>1</v>
      </c>
      <c r="O1234">
        <v>0</v>
      </c>
      <c r="P1234">
        <v>57.76</v>
      </c>
      <c r="Q1234">
        <v>0</v>
      </c>
      <c r="R1234" s="1" t="s">
        <v>5844</v>
      </c>
      <c r="S1234" s="1" t="s">
        <v>8156</v>
      </c>
      <c r="T1234">
        <v>1.02</v>
      </c>
      <c r="U1234" s="1"/>
      <c r="V1234">
        <v>5491.3265240000001</v>
      </c>
      <c r="W1234">
        <v>201501.43872199999</v>
      </c>
      <c r="X1234">
        <v>29.742961999999999</v>
      </c>
      <c r="Y1234">
        <v>4.1305240000000003</v>
      </c>
      <c r="Z1234">
        <v>86.881945999999999</v>
      </c>
      <c r="AA1234">
        <v>86.617936</v>
      </c>
      <c r="AB1234">
        <v>0</v>
      </c>
    </row>
    <row r="1235" spans="1:28" x14ac:dyDescent="0.25">
      <c r="A1235" s="1" t="s">
        <v>1690</v>
      </c>
      <c r="B1235">
        <v>1362</v>
      </c>
      <c r="C1235" s="1" t="s">
        <v>4004</v>
      </c>
      <c r="D1235">
        <v>5.0999999999999996</v>
      </c>
      <c r="E1235">
        <v>0</v>
      </c>
      <c r="F1235">
        <v>2.92</v>
      </c>
      <c r="G1235">
        <v>1802</v>
      </c>
      <c r="H1235" s="1" t="s">
        <v>4090</v>
      </c>
      <c r="I1235">
        <v>24.41</v>
      </c>
      <c r="J1235">
        <v>4.57</v>
      </c>
      <c r="K1235">
        <v>440</v>
      </c>
      <c r="L1235">
        <v>1286.42</v>
      </c>
      <c r="M1235">
        <v>173</v>
      </c>
      <c r="N1235">
        <v>4</v>
      </c>
      <c r="O1235">
        <v>0</v>
      </c>
      <c r="P1235">
        <v>231.5</v>
      </c>
      <c r="Q1235">
        <v>0</v>
      </c>
      <c r="R1235" s="1" t="s">
        <v>5845</v>
      </c>
      <c r="S1235" s="1" t="s">
        <v>8156</v>
      </c>
      <c r="T1235">
        <v>0.46</v>
      </c>
      <c r="U1235" s="1"/>
      <c r="V1235">
        <v>38953.491590999998</v>
      </c>
      <c r="W1235">
        <v>860708.80110799999</v>
      </c>
      <c r="X1235">
        <v>197.37592599999999</v>
      </c>
      <c r="Y1235">
        <v>18.408155000000001</v>
      </c>
      <c r="Z1235">
        <v>377.260107</v>
      </c>
      <c r="AA1235">
        <v>369.99852399999997</v>
      </c>
      <c r="AB1235">
        <v>0</v>
      </c>
    </row>
    <row r="1236" spans="1:28" x14ac:dyDescent="0.25">
      <c r="A1236" s="1" t="s">
        <v>1692</v>
      </c>
      <c r="B1236">
        <v>1469</v>
      </c>
      <c r="C1236" s="1" t="s">
        <v>4004</v>
      </c>
      <c r="D1236">
        <v>5.0999999999999996</v>
      </c>
      <c r="E1236">
        <v>0</v>
      </c>
      <c r="F1236">
        <v>5.37</v>
      </c>
      <c r="G1236">
        <v>1804</v>
      </c>
      <c r="H1236" s="1" t="s">
        <v>4090</v>
      </c>
      <c r="I1236">
        <v>24.41</v>
      </c>
      <c r="J1236">
        <v>6.91</v>
      </c>
      <c r="K1236">
        <v>335</v>
      </c>
      <c r="L1236">
        <v>1286.42</v>
      </c>
      <c r="M1236">
        <v>125</v>
      </c>
      <c r="N1236">
        <v>5</v>
      </c>
      <c r="O1236">
        <v>0</v>
      </c>
      <c r="P1236">
        <v>178.34</v>
      </c>
      <c r="Q1236">
        <v>0</v>
      </c>
      <c r="R1236" s="1" t="s">
        <v>5847</v>
      </c>
      <c r="S1236" s="1" t="s">
        <v>8156</v>
      </c>
      <c r="T1236">
        <v>0.61</v>
      </c>
      <c r="U1236" s="1"/>
      <c r="V1236">
        <v>26229.976985000001</v>
      </c>
      <c r="W1236">
        <v>675459.922884</v>
      </c>
      <c r="X1236">
        <v>135.17670799999999</v>
      </c>
      <c r="Y1236">
        <v>13.952434</v>
      </c>
      <c r="Z1236">
        <v>292.56628499999999</v>
      </c>
      <c r="AA1236">
        <v>290.36144999999999</v>
      </c>
      <c r="AB1236">
        <v>0</v>
      </c>
    </row>
    <row r="1237" spans="1:28" x14ac:dyDescent="0.25">
      <c r="A1237" s="1" t="s">
        <v>1693</v>
      </c>
      <c r="B1237">
        <v>1694</v>
      </c>
      <c r="C1237" s="1" t="s">
        <v>4002</v>
      </c>
      <c r="D1237">
        <v>5.0999999999999996</v>
      </c>
      <c r="E1237">
        <v>0</v>
      </c>
      <c r="F1237">
        <v>0.4</v>
      </c>
      <c r="G1237">
        <v>1805</v>
      </c>
      <c r="H1237" s="1" t="s">
        <v>4105</v>
      </c>
      <c r="I1237">
        <v>31.58</v>
      </c>
      <c r="J1237">
        <v>12.35</v>
      </c>
      <c r="K1237">
        <v>111</v>
      </c>
      <c r="L1237">
        <v>367.23</v>
      </c>
      <c r="M1237">
        <v>74</v>
      </c>
      <c r="N1237">
        <v>1</v>
      </c>
      <c r="O1237">
        <v>0</v>
      </c>
      <c r="P1237">
        <v>84.22</v>
      </c>
      <c r="Q1237">
        <v>0</v>
      </c>
      <c r="R1237" s="1" t="s">
        <v>5848</v>
      </c>
      <c r="S1237" s="1" t="s">
        <v>8156</v>
      </c>
      <c r="T1237">
        <v>1</v>
      </c>
      <c r="U1237" s="1"/>
      <c r="V1237">
        <v>13160.099108</v>
      </c>
      <c r="W1237">
        <v>303675.00578299997</v>
      </c>
      <c r="X1237">
        <v>67.089236</v>
      </c>
      <c r="Y1237">
        <v>6.8735999999999997</v>
      </c>
      <c r="Z1237">
        <v>134.429755</v>
      </c>
      <c r="AA1237">
        <v>130.54180099999999</v>
      </c>
      <c r="AB1237">
        <v>0</v>
      </c>
    </row>
    <row r="1238" spans="1:28" x14ac:dyDescent="0.25">
      <c r="A1238" s="1" t="s">
        <v>1695</v>
      </c>
      <c r="B1238">
        <v>1464</v>
      </c>
      <c r="C1238" s="1" t="s">
        <v>4001</v>
      </c>
      <c r="D1238">
        <v>0.2</v>
      </c>
      <c r="E1238">
        <v>0</v>
      </c>
      <c r="F1238">
        <v>0.37</v>
      </c>
      <c r="G1238">
        <v>1807</v>
      </c>
      <c r="H1238" s="1" t="s">
        <v>4090</v>
      </c>
      <c r="I1238">
        <v>24.41</v>
      </c>
      <c r="J1238">
        <v>9.25</v>
      </c>
      <c r="K1238">
        <v>343</v>
      </c>
      <c r="L1238">
        <v>1066.78</v>
      </c>
      <c r="M1238">
        <v>166</v>
      </c>
      <c r="N1238">
        <v>6</v>
      </c>
      <c r="O1238">
        <v>0</v>
      </c>
      <c r="P1238">
        <v>232.92</v>
      </c>
      <c r="Q1238">
        <v>0</v>
      </c>
      <c r="R1238" s="1" t="s">
        <v>5850</v>
      </c>
      <c r="S1238" s="1" t="s">
        <v>8156</v>
      </c>
      <c r="T1238">
        <v>0.69</v>
      </c>
      <c r="U1238" s="1"/>
      <c r="V1238">
        <v>30755.209967999999</v>
      </c>
      <c r="W1238">
        <v>739534.07668000006</v>
      </c>
      <c r="X1238">
        <v>157.404403</v>
      </c>
      <c r="Y1238">
        <v>16.219063999999999</v>
      </c>
      <c r="Z1238">
        <v>325.78718099999998</v>
      </c>
      <c r="AA1238">
        <v>317.90551499999998</v>
      </c>
      <c r="AB1238">
        <v>0</v>
      </c>
    </row>
    <row r="1239" spans="1:28" x14ac:dyDescent="0.25">
      <c r="A1239" s="1" t="s">
        <v>1697</v>
      </c>
      <c r="B1239">
        <v>1684</v>
      </c>
      <c r="C1239" s="1" t="s">
        <v>4004</v>
      </c>
      <c r="D1239">
        <v>5.0999999999999996</v>
      </c>
      <c r="E1239">
        <v>0</v>
      </c>
      <c r="F1239">
        <v>0.4</v>
      </c>
      <c r="G1239">
        <v>1808</v>
      </c>
      <c r="H1239" s="1" t="s">
        <v>4076</v>
      </c>
      <c r="I1239">
        <v>1.4</v>
      </c>
      <c r="J1239">
        <v>9.76</v>
      </c>
      <c r="K1239">
        <v>124</v>
      </c>
      <c r="L1239">
        <v>609.39</v>
      </c>
      <c r="M1239">
        <v>15</v>
      </c>
      <c r="N1239">
        <v>6</v>
      </c>
      <c r="O1239">
        <v>0</v>
      </c>
      <c r="P1239">
        <v>69.84</v>
      </c>
      <c r="Q1239">
        <v>0</v>
      </c>
      <c r="R1239" s="1" t="s">
        <v>5852</v>
      </c>
      <c r="S1239" s="1" t="s">
        <v>8156</v>
      </c>
      <c r="T1239">
        <v>0.76</v>
      </c>
      <c r="U1239" s="1"/>
      <c r="V1239">
        <v>7807.5065539999996</v>
      </c>
      <c r="W1239">
        <v>280859.12773200002</v>
      </c>
      <c r="X1239">
        <v>42.166412000000001</v>
      </c>
      <c r="Y1239">
        <v>5.6570150000000003</v>
      </c>
      <c r="Z1239">
        <v>120.461805</v>
      </c>
      <c r="AA1239">
        <v>120.731129</v>
      </c>
      <c r="AB1239">
        <v>0</v>
      </c>
    </row>
    <row r="1240" spans="1:28" x14ac:dyDescent="0.25">
      <c r="A1240" s="1" t="s">
        <v>1698</v>
      </c>
      <c r="B1240">
        <v>1569</v>
      </c>
      <c r="C1240" s="1" t="s">
        <v>4001</v>
      </c>
      <c r="D1240">
        <v>0.2</v>
      </c>
      <c r="E1240">
        <v>0</v>
      </c>
      <c r="F1240">
        <v>0.83</v>
      </c>
      <c r="G1240">
        <v>1810</v>
      </c>
      <c r="H1240" s="1" t="s">
        <v>4090</v>
      </c>
      <c r="I1240">
        <v>24.41</v>
      </c>
      <c r="J1240">
        <v>11.58</v>
      </c>
      <c r="K1240">
        <v>241</v>
      </c>
      <c r="L1240">
        <v>1066.78</v>
      </c>
      <c r="M1240">
        <v>118</v>
      </c>
      <c r="N1240">
        <v>3</v>
      </c>
      <c r="O1240">
        <v>0</v>
      </c>
      <c r="P1240">
        <v>156.6</v>
      </c>
      <c r="Q1240">
        <v>0</v>
      </c>
      <c r="R1240" s="1" t="s">
        <v>5853</v>
      </c>
      <c r="S1240" s="1" t="s">
        <v>8156</v>
      </c>
      <c r="T1240">
        <v>0.92</v>
      </c>
      <c r="U1240" s="1"/>
      <c r="V1240">
        <v>24201.831698999998</v>
      </c>
      <c r="W1240">
        <v>652131.88934899995</v>
      </c>
      <c r="X1240">
        <v>125.601073</v>
      </c>
      <c r="Y1240">
        <v>14.192843</v>
      </c>
      <c r="Z1240">
        <v>285.18368800000002</v>
      </c>
      <c r="AA1240">
        <v>280.33151500000002</v>
      </c>
      <c r="AB1240">
        <v>0</v>
      </c>
    </row>
    <row r="1241" spans="1:28" x14ac:dyDescent="0.25">
      <c r="A1241" s="1" t="s">
        <v>1699</v>
      </c>
      <c r="B1241">
        <v>1208</v>
      </c>
      <c r="C1241" s="1" t="s">
        <v>4053</v>
      </c>
      <c r="D1241">
        <v>5.0999999999999996</v>
      </c>
      <c r="E1241">
        <v>0</v>
      </c>
      <c r="F1241">
        <v>0.5</v>
      </c>
      <c r="G1241">
        <v>1811</v>
      </c>
      <c r="H1241" s="1" t="s">
        <v>4117</v>
      </c>
      <c r="I1241">
        <v>120.04</v>
      </c>
      <c r="J1241">
        <v>8.4</v>
      </c>
      <c r="K1241">
        <v>603</v>
      </c>
      <c r="L1241">
        <v>902.39</v>
      </c>
      <c r="M1241">
        <v>461</v>
      </c>
      <c r="N1241">
        <v>6</v>
      </c>
      <c r="O1241">
        <v>0</v>
      </c>
      <c r="P1241">
        <v>502.76</v>
      </c>
      <c r="Q1241">
        <v>0</v>
      </c>
      <c r="R1241" s="1" t="s">
        <v>5854</v>
      </c>
      <c r="S1241" s="1" t="s">
        <v>8156</v>
      </c>
      <c r="T1241">
        <v>0.68</v>
      </c>
      <c r="U1241" s="1"/>
      <c r="V1241">
        <v>78213.591834999999</v>
      </c>
      <c r="W1241">
        <v>1418970.121793</v>
      </c>
      <c r="X1241">
        <v>389.41901999999999</v>
      </c>
      <c r="Y1241">
        <v>33.80574</v>
      </c>
      <c r="Z1241">
        <v>640.30495599999995</v>
      </c>
      <c r="AA1241">
        <v>609.98907899999995</v>
      </c>
      <c r="AB1241">
        <v>0</v>
      </c>
    </row>
    <row r="1242" spans="1:28" x14ac:dyDescent="0.25">
      <c r="A1242" s="1" t="s">
        <v>1700</v>
      </c>
      <c r="B1242">
        <v>1700</v>
      </c>
      <c r="C1242" s="1" t="s">
        <v>4004</v>
      </c>
      <c r="D1242">
        <v>5.0999999999999996</v>
      </c>
      <c r="E1242">
        <v>0</v>
      </c>
      <c r="F1242">
        <v>2.6</v>
      </c>
      <c r="G1242">
        <v>1812</v>
      </c>
      <c r="H1242" s="1" t="s">
        <v>4076</v>
      </c>
      <c r="I1242">
        <v>1.4</v>
      </c>
      <c r="J1242">
        <v>16.45</v>
      </c>
      <c r="K1242">
        <v>112</v>
      </c>
      <c r="L1242">
        <v>609.39</v>
      </c>
      <c r="M1242">
        <v>13</v>
      </c>
      <c r="N1242">
        <v>7</v>
      </c>
      <c r="O1242">
        <v>0</v>
      </c>
      <c r="P1242">
        <v>78.84</v>
      </c>
      <c r="Q1242">
        <v>0</v>
      </c>
      <c r="R1242" s="1" t="s">
        <v>5855</v>
      </c>
      <c r="S1242" s="1" t="s">
        <v>8156</v>
      </c>
      <c r="T1242">
        <v>1.33</v>
      </c>
      <c r="U1242" s="1"/>
      <c r="V1242">
        <v>7383.9584610000002</v>
      </c>
      <c r="W1242">
        <v>271941.94262099999</v>
      </c>
      <c r="X1242">
        <v>40.126955000000002</v>
      </c>
      <c r="Y1242">
        <v>5.8955650000000004</v>
      </c>
      <c r="Z1242">
        <v>118.46948</v>
      </c>
      <c r="AA1242">
        <v>116.897257</v>
      </c>
      <c r="AB1242">
        <v>0</v>
      </c>
    </row>
    <row r="1243" spans="1:28" x14ac:dyDescent="0.25">
      <c r="A1243" s="1" t="s">
        <v>1701</v>
      </c>
      <c r="B1243">
        <v>1518</v>
      </c>
      <c r="C1243" s="1" t="s">
        <v>4034</v>
      </c>
      <c r="D1243">
        <v>5.0999999999999996</v>
      </c>
      <c r="E1243">
        <v>0</v>
      </c>
      <c r="F1243">
        <v>0</v>
      </c>
      <c r="G1243">
        <v>1813</v>
      </c>
      <c r="H1243" s="1" t="s">
        <v>4150</v>
      </c>
      <c r="I1243">
        <v>82</v>
      </c>
      <c r="J1243">
        <v>17.440000000000001</v>
      </c>
      <c r="K1243">
        <v>295</v>
      </c>
      <c r="L1243">
        <v>1808.36</v>
      </c>
      <c r="M1243">
        <v>99</v>
      </c>
      <c r="N1243">
        <v>4</v>
      </c>
      <c r="O1243">
        <v>0</v>
      </c>
      <c r="P1243">
        <v>201.48</v>
      </c>
      <c r="Q1243">
        <v>0</v>
      </c>
      <c r="R1243" s="1" t="s">
        <v>5856</v>
      </c>
      <c r="S1243" s="1" t="s">
        <v>8156</v>
      </c>
      <c r="T1243">
        <v>1.61</v>
      </c>
      <c r="U1243" s="1"/>
      <c r="V1243">
        <v>25714.263031999999</v>
      </c>
      <c r="W1243">
        <v>864860.95020700002</v>
      </c>
      <c r="X1243">
        <v>137.60073399999999</v>
      </c>
      <c r="Y1243">
        <v>18.782789999999999</v>
      </c>
      <c r="Z1243">
        <v>376.28188499999999</v>
      </c>
      <c r="AA1243">
        <v>371.77197000000001</v>
      </c>
      <c r="AB1243">
        <v>0</v>
      </c>
    </row>
    <row r="1244" spans="1:28" x14ac:dyDescent="0.25">
      <c r="A1244" s="1" t="s">
        <v>1702</v>
      </c>
      <c r="B1244">
        <v>1479</v>
      </c>
      <c r="C1244" s="1" t="s">
        <v>4004</v>
      </c>
      <c r="D1244">
        <v>5.0999999999999996</v>
      </c>
      <c r="E1244">
        <v>0</v>
      </c>
      <c r="F1244">
        <v>0.44</v>
      </c>
      <c r="G1244">
        <v>1815</v>
      </c>
      <c r="H1244" s="1" t="s">
        <v>4096</v>
      </c>
      <c r="I1244">
        <v>121.36</v>
      </c>
      <c r="J1244">
        <v>4.4000000000000004</v>
      </c>
      <c r="K1244">
        <v>336</v>
      </c>
      <c r="L1244">
        <v>1417.41</v>
      </c>
      <c r="M1244">
        <v>3</v>
      </c>
      <c r="N1244">
        <v>1</v>
      </c>
      <c r="O1244">
        <v>0</v>
      </c>
      <c r="P1244">
        <v>74.8</v>
      </c>
      <c r="Q1244">
        <v>0</v>
      </c>
      <c r="R1244" s="1" t="s">
        <v>5857</v>
      </c>
      <c r="S1244" s="1" t="s">
        <v>8156</v>
      </c>
      <c r="T1244">
        <v>0.39</v>
      </c>
      <c r="U1244" s="1"/>
      <c r="V1244">
        <v>16558.893005000002</v>
      </c>
      <c r="W1244">
        <v>520008.89426999999</v>
      </c>
      <c r="X1244">
        <v>87.383394999999993</v>
      </c>
      <c r="Y1244">
        <v>9.6350280000000001</v>
      </c>
      <c r="Z1244">
        <v>220.18343999999999</v>
      </c>
      <c r="AA1244">
        <v>223.53573399999999</v>
      </c>
      <c r="AB1244">
        <v>0</v>
      </c>
    </row>
    <row r="1245" spans="1:28" x14ac:dyDescent="0.25">
      <c r="A1245" s="1" t="s">
        <v>1706</v>
      </c>
      <c r="B1245">
        <v>1227</v>
      </c>
      <c r="C1245" s="1" t="s">
        <v>4043</v>
      </c>
      <c r="D1245">
        <v>5.0999999999999996</v>
      </c>
      <c r="E1245">
        <v>0</v>
      </c>
      <c r="F1245">
        <v>0.34</v>
      </c>
      <c r="G1245">
        <v>1822</v>
      </c>
      <c r="H1245" s="1" t="s">
        <v>4129</v>
      </c>
      <c r="I1245">
        <v>135.09</v>
      </c>
      <c r="J1245">
        <v>6.53</v>
      </c>
      <c r="K1245">
        <v>595</v>
      </c>
      <c r="L1245">
        <v>2630.12</v>
      </c>
      <c r="M1245">
        <v>147</v>
      </c>
      <c r="N1245">
        <v>5</v>
      </c>
      <c r="O1245">
        <v>0</v>
      </c>
      <c r="P1245">
        <v>232.12</v>
      </c>
      <c r="Q1245">
        <v>0</v>
      </c>
      <c r="R1245" s="1" t="s">
        <v>5861</v>
      </c>
      <c r="S1245" s="1" t="s">
        <v>8156</v>
      </c>
      <c r="T1245">
        <v>0.53</v>
      </c>
      <c r="U1245" s="1"/>
      <c r="V1245">
        <v>41020.894137000003</v>
      </c>
      <c r="W1245">
        <v>1141989.7495889999</v>
      </c>
      <c r="X1245">
        <v>213.24965399999999</v>
      </c>
      <c r="Y1245">
        <v>22.410059</v>
      </c>
      <c r="Z1245">
        <v>488.48107800000002</v>
      </c>
      <c r="AA1245">
        <v>490.90846099999999</v>
      </c>
      <c r="AB1245">
        <v>0</v>
      </c>
    </row>
    <row r="1246" spans="1:28" x14ac:dyDescent="0.25">
      <c r="A1246" s="1" t="s">
        <v>1707</v>
      </c>
      <c r="B1246">
        <v>1610</v>
      </c>
      <c r="C1246" s="1" t="s">
        <v>4034</v>
      </c>
      <c r="D1246">
        <v>5.0999999999999996</v>
      </c>
      <c r="E1246">
        <v>0</v>
      </c>
      <c r="F1246">
        <v>0</v>
      </c>
      <c r="G1246">
        <v>1823</v>
      </c>
      <c r="H1246" s="1" t="s">
        <v>4115</v>
      </c>
      <c r="I1246">
        <v>82</v>
      </c>
      <c r="J1246">
        <v>10.48</v>
      </c>
      <c r="K1246">
        <v>213</v>
      </c>
      <c r="L1246">
        <v>1808.36</v>
      </c>
      <c r="M1246">
        <v>20</v>
      </c>
      <c r="N1246">
        <v>2</v>
      </c>
      <c r="O1246">
        <v>0</v>
      </c>
      <c r="P1246">
        <v>72.95</v>
      </c>
      <c r="Q1246">
        <v>0</v>
      </c>
      <c r="R1246" s="1" t="s">
        <v>5862</v>
      </c>
      <c r="S1246" s="1" t="s">
        <v>8156</v>
      </c>
      <c r="T1246">
        <v>0.92</v>
      </c>
      <c r="U1246" s="1"/>
      <c r="V1246">
        <v>10786.095694</v>
      </c>
      <c r="W1246">
        <v>575694.01029000001</v>
      </c>
      <c r="X1246">
        <v>62.763202</v>
      </c>
      <c r="Y1246">
        <v>11.117898</v>
      </c>
      <c r="Z1246">
        <v>242.361028</v>
      </c>
      <c r="AA1246">
        <v>247.46634599999999</v>
      </c>
      <c r="AB1246">
        <v>0</v>
      </c>
    </row>
    <row r="1247" spans="1:28" x14ac:dyDescent="0.25">
      <c r="A1247" s="1" t="s">
        <v>1710</v>
      </c>
      <c r="B1247">
        <v>1753</v>
      </c>
      <c r="C1247" s="1" t="s">
        <v>4004</v>
      </c>
      <c r="D1247">
        <v>5.0999999999999996</v>
      </c>
      <c r="E1247">
        <v>0</v>
      </c>
      <c r="F1247">
        <v>1.89</v>
      </c>
      <c r="G1247">
        <v>1827</v>
      </c>
      <c r="H1247" s="1" t="s">
        <v>4073</v>
      </c>
      <c r="I1247">
        <v>40.79</v>
      </c>
      <c r="J1247">
        <v>13.12</v>
      </c>
      <c r="K1247">
        <v>74</v>
      </c>
      <c r="L1247">
        <v>475.89</v>
      </c>
      <c r="M1247">
        <v>0</v>
      </c>
      <c r="N1247">
        <v>0</v>
      </c>
      <c r="O1247">
        <v>0</v>
      </c>
      <c r="P1247">
        <v>37.979999999999997</v>
      </c>
      <c r="Q1247">
        <v>0</v>
      </c>
      <c r="R1247" s="1" t="s">
        <v>5865</v>
      </c>
      <c r="S1247" s="1" t="s">
        <v>8156</v>
      </c>
      <c r="T1247">
        <v>0.98</v>
      </c>
      <c r="U1247" s="1"/>
      <c r="V1247">
        <v>4802.4809789999999</v>
      </c>
      <c r="W1247">
        <v>216157.04845199999</v>
      </c>
      <c r="X1247">
        <v>26.989795999999998</v>
      </c>
      <c r="Y1247">
        <v>4.3509669999999998</v>
      </c>
      <c r="Z1247">
        <v>93.069788000000003</v>
      </c>
      <c r="AA1247">
        <v>92.916989999999998</v>
      </c>
      <c r="AB1247">
        <v>0</v>
      </c>
    </row>
    <row r="1248" spans="1:28" x14ac:dyDescent="0.25">
      <c r="A1248" s="1" t="s">
        <v>1712</v>
      </c>
      <c r="B1248">
        <v>1555</v>
      </c>
      <c r="C1248" s="1" t="s">
        <v>4018</v>
      </c>
      <c r="D1248">
        <v>5.0999999999999996</v>
      </c>
      <c r="E1248">
        <v>0</v>
      </c>
      <c r="F1248">
        <v>2.5</v>
      </c>
      <c r="G1248">
        <v>1833</v>
      </c>
      <c r="H1248" s="1" t="s">
        <v>4095</v>
      </c>
      <c r="I1248">
        <v>63.59</v>
      </c>
      <c r="J1248">
        <v>12.93</v>
      </c>
      <c r="K1248">
        <v>278</v>
      </c>
      <c r="L1248">
        <v>1936.73</v>
      </c>
      <c r="M1248">
        <v>40</v>
      </c>
      <c r="N1248">
        <v>4</v>
      </c>
      <c r="O1248">
        <v>0</v>
      </c>
      <c r="P1248">
        <v>140.66999999999999</v>
      </c>
      <c r="Q1248">
        <v>0</v>
      </c>
      <c r="R1248" s="1" t="s">
        <v>5867</v>
      </c>
      <c r="S1248" s="1" t="s">
        <v>8156</v>
      </c>
      <c r="T1248">
        <v>1.01</v>
      </c>
      <c r="U1248" s="1"/>
      <c r="V1248">
        <v>17369.516169999999</v>
      </c>
      <c r="W1248">
        <v>744452.971456</v>
      </c>
      <c r="X1248">
        <v>96.700531999999995</v>
      </c>
      <c r="Y1248">
        <v>14.78556</v>
      </c>
      <c r="Z1248">
        <v>317.06638500000003</v>
      </c>
      <c r="AA1248">
        <v>320.01083699999998</v>
      </c>
      <c r="AB1248">
        <v>0</v>
      </c>
    </row>
    <row r="1249" spans="1:28" x14ac:dyDescent="0.25">
      <c r="A1249" s="1" t="s">
        <v>1713</v>
      </c>
      <c r="B1249">
        <v>1712</v>
      </c>
      <c r="C1249" s="1" t="s">
        <v>4004</v>
      </c>
      <c r="D1249">
        <v>5.0999999999999996</v>
      </c>
      <c r="E1249">
        <v>0</v>
      </c>
      <c r="F1249">
        <v>0.8</v>
      </c>
      <c r="G1249">
        <v>1836</v>
      </c>
      <c r="H1249" s="1" t="s">
        <v>4076</v>
      </c>
      <c r="I1249">
        <v>1.4</v>
      </c>
      <c r="J1249">
        <v>7.79</v>
      </c>
      <c r="K1249">
        <v>124</v>
      </c>
      <c r="L1249">
        <v>609.39</v>
      </c>
      <c r="M1249">
        <v>3</v>
      </c>
      <c r="N1249">
        <v>3</v>
      </c>
      <c r="O1249">
        <v>0</v>
      </c>
      <c r="P1249">
        <v>63.55</v>
      </c>
      <c r="Q1249">
        <v>0</v>
      </c>
      <c r="R1249" s="1" t="s">
        <v>5868</v>
      </c>
      <c r="S1249" s="1" t="s">
        <v>8156</v>
      </c>
      <c r="T1249">
        <v>0.68</v>
      </c>
      <c r="U1249" s="1"/>
      <c r="V1249">
        <v>7468.1520650000002</v>
      </c>
      <c r="W1249">
        <v>270160.03713100002</v>
      </c>
      <c r="X1249">
        <v>40.361429000000001</v>
      </c>
      <c r="Y1249">
        <v>5.4068259999999997</v>
      </c>
      <c r="Z1249">
        <v>115.803184</v>
      </c>
      <c r="AA1249">
        <v>116.13198</v>
      </c>
      <c r="AB1249">
        <v>0</v>
      </c>
    </row>
    <row r="1250" spans="1:28" x14ac:dyDescent="0.25">
      <c r="A1250" s="1" t="s">
        <v>1714</v>
      </c>
      <c r="B1250">
        <v>1564</v>
      </c>
      <c r="C1250" s="1" t="s">
        <v>4034</v>
      </c>
      <c r="D1250">
        <v>5.0999999999999996</v>
      </c>
      <c r="E1250">
        <v>0</v>
      </c>
      <c r="F1250">
        <v>0</v>
      </c>
      <c r="G1250">
        <v>1837</v>
      </c>
      <c r="H1250" s="1" t="s">
        <v>4150</v>
      </c>
      <c r="I1250">
        <v>82</v>
      </c>
      <c r="J1250">
        <v>10.039999999999999</v>
      </c>
      <c r="K1250">
        <v>273</v>
      </c>
      <c r="L1250">
        <v>1808.36</v>
      </c>
      <c r="M1250">
        <v>68</v>
      </c>
      <c r="N1250">
        <v>3</v>
      </c>
      <c r="O1250">
        <v>0</v>
      </c>
      <c r="P1250">
        <v>117.51</v>
      </c>
      <c r="Q1250">
        <v>0</v>
      </c>
      <c r="R1250" s="1" t="s">
        <v>5869</v>
      </c>
      <c r="S1250" s="1" t="s">
        <v>8156</v>
      </c>
      <c r="T1250">
        <v>0.82</v>
      </c>
      <c r="U1250" s="1"/>
      <c r="V1250">
        <v>18100.064165</v>
      </c>
      <c r="W1250">
        <v>648121.500795</v>
      </c>
      <c r="X1250">
        <v>97.680824999999999</v>
      </c>
      <c r="Y1250">
        <v>12.966552999999999</v>
      </c>
      <c r="Z1250">
        <v>276.30354699999998</v>
      </c>
      <c r="AA1250">
        <v>278.60419400000001</v>
      </c>
      <c r="AB1250">
        <v>0</v>
      </c>
    </row>
    <row r="1251" spans="1:28" x14ac:dyDescent="0.25">
      <c r="A1251" s="1" t="s">
        <v>1716</v>
      </c>
      <c r="B1251">
        <v>1726</v>
      </c>
      <c r="C1251" s="1" t="s">
        <v>4004</v>
      </c>
      <c r="D1251">
        <v>5.0999999999999996</v>
      </c>
      <c r="E1251">
        <v>0</v>
      </c>
      <c r="F1251">
        <v>1.02</v>
      </c>
      <c r="G1251">
        <v>1837</v>
      </c>
      <c r="H1251" s="1" t="s">
        <v>4073</v>
      </c>
      <c r="I1251">
        <v>40.79</v>
      </c>
      <c r="J1251">
        <v>9.11</v>
      </c>
      <c r="K1251">
        <v>111</v>
      </c>
      <c r="L1251">
        <v>475.89</v>
      </c>
      <c r="M1251">
        <v>3</v>
      </c>
      <c r="N1251">
        <v>2</v>
      </c>
      <c r="O1251">
        <v>0</v>
      </c>
      <c r="P1251">
        <v>64.22</v>
      </c>
      <c r="Q1251">
        <v>0</v>
      </c>
      <c r="R1251" s="1" t="s">
        <v>5871</v>
      </c>
      <c r="S1251" s="1" t="s">
        <v>8156</v>
      </c>
      <c r="T1251">
        <v>0.74</v>
      </c>
      <c r="U1251" s="1"/>
      <c r="V1251">
        <v>6967.6926489999996</v>
      </c>
      <c r="W1251">
        <v>225917.18854100001</v>
      </c>
      <c r="X1251">
        <v>37.032254000000002</v>
      </c>
      <c r="Y1251">
        <v>4.6106059999999998</v>
      </c>
      <c r="Z1251">
        <v>97.725071999999997</v>
      </c>
      <c r="AA1251">
        <v>97.114037999999994</v>
      </c>
      <c r="AB1251">
        <v>0</v>
      </c>
    </row>
    <row r="1252" spans="1:28" x14ac:dyDescent="0.25">
      <c r="A1252" s="1" t="s">
        <v>1717</v>
      </c>
      <c r="B1252">
        <v>1732</v>
      </c>
      <c r="C1252" s="1" t="s">
        <v>4004</v>
      </c>
      <c r="D1252">
        <v>5.0999999999999996</v>
      </c>
      <c r="E1252">
        <v>0</v>
      </c>
      <c r="F1252">
        <v>7</v>
      </c>
      <c r="G1252">
        <v>1837</v>
      </c>
      <c r="H1252" s="1" t="s">
        <v>4076</v>
      </c>
      <c r="I1252">
        <v>1.4</v>
      </c>
      <c r="J1252">
        <v>12.62</v>
      </c>
      <c r="K1252">
        <v>105</v>
      </c>
      <c r="L1252">
        <v>609.39</v>
      </c>
      <c r="M1252">
        <v>4</v>
      </c>
      <c r="N1252">
        <v>2</v>
      </c>
      <c r="O1252">
        <v>0</v>
      </c>
      <c r="P1252">
        <v>68.92</v>
      </c>
      <c r="Q1252">
        <v>0</v>
      </c>
      <c r="R1252" s="1" t="s">
        <v>5872</v>
      </c>
      <c r="S1252" s="1" t="s">
        <v>8156</v>
      </c>
      <c r="T1252">
        <v>1.2</v>
      </c>
      <c r="U1252" s="1"/>
      <c r="V1252">
        <v>7802.2607630000002</v>
      </c>
      <c r="W1252">
        <v>300625.55126899999</v>
      </c>
      <c r="X1252">
        <v>42.626981999999998</v>
      </c>
      <c r="Y1252">
        <v>6.3188430000000002</v>
      </c>
      <c r="Z1252">
        <v>130.28453400000001</v>
      </c>
      <c r="AA1252">
        <v>129.227146</v>
      </c>
      <c r="AB1252">
        <v>0</v>
      </c>
    </row>
    <row r="1253" spans="1:28" x14ac:dyDescent="0.25">
      <c r="A1253" s="1" t="s">
        <v>1718</v>
      </c>
      <c r="B1253">
        <v>1412</v>
      </c>
      <c r="C1253" s="1" t="s">
        <v>4031</v>
      </c>
      <c r="D1253">
        <v>5.0999999999999996</v>
      </c>
      <c r="E1253">
        <v>0</v>
      </c>
      <c r="F1253">
        <v>0.64</v>
      </c>
      <c r="G1253">
        <v>1838</v>
      </c>
      <c r="H1253" s="1" t="s">
        <v>4086</v>
      </c>
      <c r="I1253">
        <v>0.2</v>
      </c>
      <c r="J1253">
        <v>2.75</v>
      </c>
      <c r="K1253">
        <v>426</v>
      </c>
      <c r="L1253">
        <v>1365.91</v>
      </c>
      <c r="M1253">
        <v>189</v>
      </c>
      <c r="N1253">
        <v>5</v>
      </c>
      <c r="O1253">
        <v>0</v>
      </c>
      <c r="P1253">
        <v>242.55</v>
      </c>
      <c r="Q1253">
        <v>0</v>
      </c>
      <c r="R1253" s="1" t="s">
        <v>5873</v>
      </c>
      <c r="S1253" s="1" t="s">
        <v>8156</v>
      </c>
      <c r="T1253">
        <v>0.55000000000000004</v>
      </c>
      <c r="U1253" s="1"/>
      <c r="V1253">
        <v>38197.840865999999</v>
      </c>
      <c r="W1253">
        <v>879310.24835699995</v>
      </c>
      <c r="X1253">
        <v>194.420568</v>
      </c>
      <c r="Y1253">
        <v>18.792119</v>
      </c>
      <c r="Z1253">
        <v>384.85798</v>
      </c>
      <c r="AA1253">
        <v>377.99355300000002</v>
      </c>
      <c r="AB1253">
        <v>0</v>
      </c>
    </row>
    <row r="1254" spans="1:28" x14ac:dyDescent="0.25">
      <c r="A1254" s="1" t="s">
        <v>1719</v>
      </c>
      <c r="B1254">
        <v>1772</v>
      </c>
      <c r="C1254" s="1" t="s">
        <v>4004</v>
      </c>
      <c r="D1254">
        <v>5.0999999999999996</v>
      </c>
      <c r="E1254">
        <v>0</v>
      </c>
      <c r="F1254">
        <v>2</v>
      </c>
      <c r="G1254">
        <v>1838</v>
      </c>
      <c r="H1254" s="1" t="s">
        <v>4074</v>
      </c>
      <c r="I1254">
        <v>0.2</v>
      </c>
      <c r="J1254">
        <v>10.72</v>
      </c>
      <c r="K1254">
        <v>66</v>
      </c>
      <c r="L1254">
        <v>420.4</v>
      </c>
      <c r="M1254">
        <v>5</v>
      </c>
      <c r="N1254">
        <v>1</v>
      </c>
      <c r="O1254">
        <v>0</v>
      </c>
      <c r="P1254">
        <v>32.96</v>
      </c>
      <c r="Q1254">
        <v>0</v>
      </c>
      <c r="R1254" s="1" t="s">
        <v>5874</v>
      </c>
      <c r="S1254" s="1" t="s">
        <v>8156</v>
      </c>
      <c r="T1254">
        <v>0.93</v>
      </c>
      <c r="U1254" s="1"/>
      <c r="V1254">
        <v>3963.15425</v>
      </c>
      <c r="W1254">
        <v>166069.682221</v>
      </c>
      <c r="X1254">
        <v>21.958393999999998</v>
      </c>
      <c r="Y1254">
        <v>3.2503320000000002</v>
      </c>
      <c r="Z1254">
        <v>70.677488999999994</v>
      </c>
      <c r="AA1254">
        <v>71.386899</v>
      </c>
      <c r="AB1254">
        <v>0</v>
      </c>
    </row>
    <row r="1255" spans="1:28" x14ac:dyDescent="0.25">
      <c r="A1255" s="1" t="s">
        <v>1720</v>
      </c>
      <c r="B1255">
        <v>1778</v>
      </c>
      <c r="C1255" s="1" t="s">
        <v>4004</v>
      </c>
      <c r="D1255">
        <v>5.0999999999999996</v>
      </c>
      <c r="E1255">
        <v>0</v>
      </c>
      <c r="F1255">
        <v>0.75</v>
      </c>
      <c r="G1255">
        <v>1839</v>
      </c>
      <c r="H1255" s="1" t="s">
        <v>4073</v>
      </c>
      <c r="I1255">
        <v>40.79</v>
      </c>
      <c r="J1255">
        <v>15.64</v>
      </c>
      <c r="K1255">
        <v>61</v>
      </c>
      <c r="L1255">
        <v>475.89</v>
      </c>
      <c r="M1255">
        <v>5</v>
      </c>
      <c r="N1255">
        <v>1</v>
      </c>
      <c r="O1255">
        <v>0</v>
      </c>
      <c r="P1255">
        <v>30.52</v>
      </c>
      <c r="Q1255">
        <v>0</v>
      </c>
      <c r="R1255" s="1" t="s">
        <v>5875</v>
      </c>
      <c r="S1255" s="1" t="s">
        <v>8156</v>
      </c>
      <c r="T1255">
        <v>1.17</v>
      </c>
      <c r="U1255" s="1"/>
      <c r="V1255">
        <v>4797.3599549999999</v>
      </c>
      <c r="W1255">
        <v>233282.12756699999</v>
      </c>
      <c r="X1255">
        <v>27.407595000000001</v>
      </c>
      <c r="Y1255">
        <v>4.8003010000000002</v>
      </c>
      <c r="Z1255">
        <v>100.233203</v>
      </c>
      <c r="AA1255">
        <v>100.27795500000001</v>
      </c>
      <c r="AB1255">
        <v>0</v>
      </c>
    </row>
    <row r="1256" spans="1:28" x14ac:dyDescent="0.25">
      <c r="A1256" s="1" t="s">
        <v>1721</v>
      </c>
      <c r="B1256">
        <v>1569</v>
      </c>
      <c r="C1256" s="1" t="s">
        <v>4031</v>
      </c>
      <c r="D1256">
        <v>5.0999999999999996</v>
      </c>
      <c r="E1256">
        <v>0</v>
      </c>
      <c r="F1256">
        <v>0.82</v>
      </c>
      <c r="G1256">
        <v>1840</v>
      </c>
      <c r="H1256" s="1" t="s">
        <v>4086</v>
      </c>
      <c r="I1256">
        <v>0.2</v>
      </c>
      <c r="J1256">
        <v>4.24</v>
      </c>
      <c r="K1256">
        <v>271</v>
      </c>
      <c r="L1256">
        <v>1365.91</v>
      </c>
      <c r="M1256">
        <v>82</v>
      </c>
      <c r="N1256">
        <v>5</v>
      </c>
      <c r="O1256">
        <v>0</v>
      </c>
      <c r="P1256">
        <v>143.41999999999999</v>
      </c>
      <c r="Q1256">
        <v>0</v>
      </c>
      <c r="R1256" s="1" t="s">
        <v>5876</v>
      </c>
      <c r="S1256" s="1" t="s">
        <v>8156</v>
      </c>
      <c r="T1256">
        <v>0.78</v>
      </c>
      <c r="U1256" s="1"/>
      <c r="V1256">
        <v>19600.751291</v>
      </c>
      <c r="W1256">
        <v>624117.322056</v>
      </c>
      <c r="X1256">
        <v>103.936421</v>
      </c>
      <c r="Y1256">
        <v>12.875641</v>
      </c>
      <c r="Z1256">
        <v>269.99029000000002</v>
      </c>
      <c r="AA1256">
        <v>268.28677499999998</v>
      </c>
      <c r="AB1256">
        <v>0</v>
      </c>
    </row>
    <row r="1257" spans="1:28" x14ac:dyDescent="0.25">
      <c r="A1257" s="1" t="s">
        <v>1722</v>
      </c>
      <c r="B1257">
        <v>1725</v>
      </c>
      <c r="C1257" s="1" t="s">
        <v>4002</v>
      </c>
      <c r="D1257">
        <v>5.0999999999999996</v>
      </c>
      <c r="E1257">
        <v>0</v>
      </c>
      <c r="F1257">
        <v>0.04</v>
      </c>
      <c r="G1257">
        <v>1840</v>
      </c>
      <c r="H1257" s="1" t="s">
        <v>4072</v>
      </c>
      <c r="I1257">
        <v>31.58</v>
      </c>
      <c r="J1257">
        <v>10.8</v>
      </c>
      <c r="K1257">
        <v>115</v>
      </c>
      <c r="L1257">
        <v>367.23</v>
      </c>
      <c r="M1257">
        <v>48</v>
      </c>
      <c r="N1257">
        <v>2</v>
      </c>
      <c r="O1257">
        <v>0</v>
      </c>
      <c r="P1257">
        <v>81.05</v>
      </c>
      <c r="Q1257">
        <v>0</v>
      </c>
      <c r="R1257" s="1" t="s">
        <v>5877</v>
      </c>
      <c r="S1257" s="1" t="s">
        <v>8156</v>
      </c>
      <c r="T1257">
        <v>0.78</v>
      </c>
      <c r="U1257" s="1"/>
      <c r="V1257">
        <v>11228.981041999999</v>
      </c>
      <c r="W1257">
        <v>288700.88516300003</v>
      </c>
      <c r="X1257">
        <v>57.936672999999999</v>
      </c>
      <c r="Y1257">
        <v>6.3860599999999996</v>
      </c>
      <c r="Z1257">
        <v>127.931906</v>
      </c>
      <c r="AA1257">
        <v>124.103841</v>
      </c>
      <c r="AB1257">
        <v>0</v>
      </c>
    </row>
    <row r="1258" spans="1:28" x14ac:dyDescent="0.25">
      <c r="A1258" s="1" t="s">
        <v>1723</v>
      </c>
      <c r="B1258">
        <v>1739</v>
      </c>
      <c r="C1258" s="1" t="s">
        <v>4004</v>
      </c>
      <c r="D1258">
        <v>5.0999999999999996</v>
      </c>
      <c r="E1258">
        <v>0</v>
      </c>
      <c r="F1258">
        <v>0.2</v>
      </c>
      <c r="G1258">
        <v>1841</v>
      </c>
      <c r="H1258" s="1" t="s">
        <v>4076</v>
      </c>
      <c r="I1258">
        <v>1.4</v>
      </c>
      <c r="J1258">
        <v>17.100000000000001</v>
      </c>
      <c r="K1258">
        <v>102</v>
      </c>
      <c r="L1258">
        <v>609.39</v>
      </c>
      <c r="M1258">
        <v>8</v>
      </c>
      <c r="N1258">
        <v>3</v>
      </c>
      <c r="O1258">
        <v>0</v>
      </c>
      <c r="P1258">
        <v>68.41</v>
      </c>
      <c r="Q1258">
        <v>0</v>
      </c>
      <c r="R1258" s="1" t="s">
        <v>5878</v>
      </c>
      <c r="S1258" s="1" t="s">
        <v>8156</v>
      </c>
      <c r="T1258">
        <v>1.34</v>
      </c>
      <c r="U1258" s="1"/>
      <c r="V1258">
        <v>7099.0600240000003</v>
      </c>
      <c r="W1258">
        <v>263049.412587</v>
      </c>
      <c r="X1258">
        <v>38.604847999999997</v>
      </c>
      <c r="Y1258">
        <v>5.6069979999999999</v>
      </c>
      <c r="Z1258">
        <v>113.644773</v>
      </c>
      <c r="AA1258">
        <v>113.074848</v>
      </c>
      <c r="AB1258">
        <v>0</v>
      </c>
    </row>
    <row r="1259" spans="1:28" x14ac:dyDescent="0.25">
      <c r="A1259" s="1" t="s">
        <v>1724</v>
      </c>
      <c r="B1259">
        <v>1547</v>
      </c>
      <c r="C1259" s="1" t="s">
        <v>4013</v>
      </c>
      <c r="D1259">
        <v>5.0999999999999996</v>
      </c>
      <c r="E1259">
        <v>0</v>
      </c>
      <c r="F1259">
        <v>0.46</v>
      </c>
      <c r="G1259">
        <v>1843</v>
      </c>
      <c r="H1259" s="1" t="s">
        <v>4086</v>
      </c>
      <c r="I1259">
        <v>0.2</v>
      </c>
      <c r="J1259">
        <v>4.54</v>
      </c>
      <c r="K1259">
        <v>296</v>
      </c>
      <c r="L1259">
        <v>1241.6600000000001</v>
      </c>
      <c r="M1259">
        <v>126</v>
      </c>
      <c r="N1259">
        <v>8</v>
      </c>
      <c r="O1259">
        <v>0</v>
      </c>
      <c r="P1259">
        <v>216.67</v>
      </c>
      <c r="Q1259">
        <v>0</v>
      </c>
      <c r="R1259" s="1" t="s">
        <v>5879</v>
      </c>
      <c r="S1259" s="1" t="s">
        <v>8156</v>
      </c>
      <c r="T1259">
        <v>1.1399999999999999</v>
      </c>
      <c r="U1259" s="1"/>
      <c r="V1259">
        <v>26666.016271</v>
      </c>
      <c r="W1259">
        <v>792192.117555</v>
      </c>
      <c r="X1259">
        <v>140.171661</v>
      </c>
      <c r="Y1259">
        <v>17.261303999999999</v>
      </c>
      <c r="Z1259">
        <v>348.07128399999999</v>
      </c>
      <c r="AA1259">
        <v>340.536584</v>
      </c>
      <c r="AB1259">
        <v>0</v>
      </c>
    </row>
    <row r="1260" spans="1:28" x14ac:dyDescent="0.25">
      <c r="A1260" s="1" t="s">
        <v>1725</v>
      </c>
      <c r="B1260">
        <v>1758</v>
      </c>
      <c r="C1260" s="1" t="s">
        <v>4002</v>
      </c>
      <c r="D1260">
        <v>5.0999999999999996</v>
      </c>
      <c r="E1260">
        <v>0</v>
      </c>
      <c r="F1260">
        <v>1.67</v>
      </c>
      <c r="G1260">
        <v>1844</v>
      </c>
      <c r="H1260" s="1" t="s">
        <v>4072</v>
      </c>
      <c r="I1260">
        <v>31.58</v>
      </c>
      <c r="J1260">
        <v>10.29</v>
      </c>
      <c r="K1260">
        <v>86</v>
      </c>
      <c r="L1260">
        <v>367.23</v>
      </c>
      <c r="M1260">
        <v>17</v>
      </c>
      <c r="N1260">
        <v>1</v>
      </c>
      <c r="O1260">
        <v>0</v>
      </c>
      <c r="P1260">
        <v>50.08</v>
      </c>
      <c r="Q1260">
        <v>0</v>
      </c>
      <c r="R1260" s="1" t="s">
        <v>5880</v>
      </c>
      <c r="S1260" s="1" t="s">
        <v>8156</v>
      </c>
      <c r="T1260">
        <v>0.75</v>
      </c>
      <c r="U1260" s="1"/>
      <c r="V1260">
        <v>6706.8455670000003</v>
      </c>
      <c r="W1260">
        <v>224063.05428800001</v>
      </c>
      <c r="X1260">
        <v>35.809142000000001</v>
      </c>
      <c r="Y1260">
        <v>4.597289</v>
      </c>
      <c r="Z1260">
        <v>97.264778000000007</v>
      </c>
      <c r="AA1260">
        <v>96.316777999999999</v>
      </c>
      <c r="AB1260">
        <v>0</v>
      </c>
    </row>
    <row r="1261" spans="1:28" x14ac:dyDescent="0.25">
      <c r="A1261" s="1" t="s">
        <v>1726</v>
      </c>
      <c r="B1261">
        <v>1626</v>
      </c>
      <c r="C1261" s="1" t="s">
        <v>4016</v>
      </c>
      <c r="D1261">
        <v>5.0999999999999996</v>
      </c>
      <c r="E1261">
        <v>0</v>
      </c>
      <c r="F1261">
        <v>0.52</v>
      </c>
      <c r="G1261">
        <v>1847</v>
      </c>
      <c r="H1261" s="1" t="s">
        <v>4089</v>
      </c>
      <c r="I1261">
        <v>182.21</v>
      </c>
      <c r="J1261">
        <v>5.49</v>
      </c>
      <c r="K1261">
        <v>221</v>
      </c>
      <c r="L1261">
        <v>905.52</v>
      </c>
      <c r="M1261">
        <v>72</v>
      </c>
      <c r="N1261">
        <v>3</v>
      </c>
      <c r="O1261">
        <v>0</v>
      </c>
      <c r="P1261">
        <v>155.72999999999999</v>
      </c>
      <c r="Q1261">
        <v>0</v>
      </c>
      <c r="R1261" s="1" t="s">
        <v>5881</v>
      </c>
      <c r="S1261" s="1" t="s">
        <v>8156</v>
      </c>
      <c r="T1261">
        <v>1</v>
      </c>
      <c r="U1261" s="1"/>
      <c r="V1261">
        <v>17431.644660000002</v>
      </c>
      <c r="W1261">
        <v>500134.591059</v>
      </c>
      <c r="X1261">
        <v>91.139010999999996</v>
      </c>
      <c r="Y1261">
        <v>10.573072</v>
      </c>
      <c r="Z1261">
        <v>217.989135</v>
      </c>
      <c r="AA1261">
        <v>214.99190999999999</v>
      </c>
      <c r="AB1261">
        <v>0</v>
      </c>
    </row>
    <row r="1262" spans="1:28" x14ac:dyDescent="0.25">
      <c r="A1262" s="1" t="s">
        <v>1728</v>
      </c>
      <c r="B1262">
        <v>1569</v>
      </c>
      <c r="C1262" s="1" t="s">
        <v>4032</v>
      </c>
      <c r="D1262">
        <v>5.0999999999999996</v>
      </c>
      <c r="E1262">
        <v>0</v>
      </c>
      <c r="F1262">
        <v>0.82</v>
      </c>
      <c r="G1262">
        <v>1849</v>
      </c>
      <c r="H1262" s="1" t="s">
        <v>4162</v>
      </c>
      <c r="I1262">
        <v>0.2</v>
      </c>
      <c r="J1262">
        <v>9.1300000000000008</v>
      </c>
      <c r="K1262">
        <v>280</v>
      </c>
      <c r="L1262">
        <v>1269.6500000000001</v>
      </c>
      <c r="M1262">
        <v>126</v>
      </c>
      <c r="N1262">
        <v>3</v>
      </c>
      <c r="O1262">
        <v>0</v>
      </c>
      <c r="P1262">
        <v>151.22</v>
      </c>
      <c r="Q1262">
        <v>0</v>
      </c>
      <c r="R1262" s="1" t="s">
        <v>5883</v>
      </c>
      <c r="S1262" s="1" t="s">
        <v>8156</v>
      </c>
      <c r="T1262">
        <v>0.71</v>
      </c>
      <c r="U1262" s="1"/>
      <c r="V1262">
        <v>24823.095709000001</v>
      </c>
      <c r="W1262">
        <v>654120.07834999997</v>
      </c>
      <c r="X1262">
        <v>128.32593700000001</v>
      </c>
      <c r="Y1262">
        <v>13.615577</v>
      </c>
      <c r="Z1262">
        <v>283.00546500000002</v>
      </c>
      <c r="AA1262">
        <v>281.18749300000002</v>
      </c>
      <c r="AB1262">
        <v>0</v>
      </c>
    </row>
    <row r="1263" spans="1:28" x14ac:dyDescent="0.25">
      <c r="A1263" s="1" t="s">
        <v>1729</v>
      </c>
      <c r="B1263">
        <v>1692</v>
      </c>
      <c r="C1263" s="1" t="s">
        <v>4016</v>
      </c>
      <c r="D1263">
        <v>5.0999999999999996</v>
      </c>
      <c r="E1263">
        <v>0</v>
      </c>
      <c r="F1263">
        <v>0.18</v>
      </c>
      <c r="G1263">
        <v>1849</v>
      </c>
      <c r="H1263" s="1" t="s">
        <v>4089</v>
      </c>
      <c r="I1263">
        <v>182.21</v>
      </c>
      <c r="J1263">
        <v>8.41</v>
      </c>
      <c r="K1263">
        <v>157</v>
      </c>
      <c r="L1263">
        <v>905.52</v>
      </c>
      <c r="M1263">
        <v>73</v>
      </c>
      <c r="N1263">
        <v>2</v>
      </c>
      <c r="O1263">
        <v>0</v>
      </c>
      <c r="P1263">
        <v>90.77</v>
      </c>
      <c r="Q1263">
        <v>0</v>
      </c>
      <c r="R1263" s="1" t="s">
        <v>5884</v>
      </c>
      <c r="S1263" s="1" t="s">
        <v>8156</v>
      </c>
      <c r="T1263">
        <v>0.99</v>
      </c>
      <c r="U1263" s="1"/>
      <c r="V1263">
        <v>14921.725917</v>
      </c>
      <c r="W1263">
        <v>444675.86535699997</v>
      </c>
      <c r="X1263">
        <v>78.427271000000005</v>
      </c>
      <c r="Y1263">
        <v>9.2858099999999997</v>
      </c>
      <c r="Z1263">
        <v>191.343006</v>
      </c>
      <c r="AA1263">
        <v>191.15183500000001</v>
      </c>
      <c r="AB1263">
        <v>0</v>
      </c>
    </row>
    <row r="1264" spans="1:28" x14ac:dyDescent="0.25">
      <c r="A1264" s="1" t="s">
        <v>1730</v>
      </c>
      <c r="B1264">
        <v>1788</v>
      </c>
      <c r="C1264" s="1" t="s">
        <v>4002</v>
      </c>
      <c r="D1264">
        <v>5.0999999999999996</v>
      </c>
      <c r="E1264">
        <v>0</v>
      </c>
      <c r="F1264">
        <v>0.31</v>
      </c>
      <c r="G1264">
        <v>1849</v>
      </c>
      <c r="H1264" s="1" t="s">
        <v>4105</v>
      </c>
      <c r="I1264">
        <v>31.58</v>
      </c>
      <c r="J1264">
        <v>7.43</v>
      </c>
      <c r="K1264">
        <v>61</v>
      </c>
      <c r="L1264">
        <v>367.23</v>
      </c>
      <c r="M1264">
        <v>0</v>
      </c>
      <c r="N1264">
        <v>0</v>
      </c>
      <c r="O1264">
        <v>0</v>
      </c>
      <c r="P1264">
        <v>35.869999999999997</v>
      </c>
      <c r="Q1264">
        <v>0</v>
      </c>
      <c r="R1264" s="1" t="s">
        <v>5885</v>
      </c>
      <c r="S1264" s="1" t="s">
        <v>8156</v>
      </c>
      <c r="T1264">
        <v>1.07</v>
      </c>
      <c r="U1264" s="1"/>
      <c r="V1264">
        <v>4040.1455299999998</v>
      </c>
      <c r="W1264">
        <v>179926.718371</v>
      </c>
      <c r="X1264">
        <v>22.646339999999999</v>
      </c>
      <c r="Y1264">
        <v>3.5713560000000002</v>
      </c>
      <c r="Z1264">
        <v>77.323137000000003</v>
      </c>
      <c r="AA1264">
        <v>77.343162000000007</v>
      </c>
      <c r="AB1264">
        <v>0</v>
      </c>
    </row>
    <row r="1265" spans="1:28" x14ac:dyDescent="0.25">
      <c r="A1265" s="1" t="s">
        <v>1731</v>
      </c>
      <c r="B1265">
        <v>1635</v>
      </c>
      <c r="C1265" s="1" t="s">
        <v>4031</v>
      </c>
      <c r="D1265">
        <v>5.0999999999999996</v>
      </c>
      <c r="E1265">
        <v>0</v>
      </c>
      <c r="F1265">
        <v>0.8</v>
      </c>
      <c r="G1265">
        <v>1850</v>
      </c>
      <c r="H1265" s="1" t="s">
        <v>4140</v>
      </c>
      <c r="I1265">
        <v>93.18</v>
      </c>
      <c r="J1265">
        <v>12.21</v>
      </c>
      <c r="K1265">
        <v>215</v>
      </c>
      <c r="L1265">
        <v>1375.09</v>
      </c>
      <c r="M1265">
        <v>43</v>
      </c>
      <c r="N1265">
        <v>3</v>
      </c>
      <c r="O1265">
        <v>0</v>
      </c>
      <c r="P1265">
        <v>104.37</v>
      </c>
      <c r="Q1265">
        <v>0</v>
      </c>
      <c r="R1265" s="1" t="s">
        <v>5886</v>
      </c>
      <c r="S1265" s="1" t="s">
        <v>8156</v>
      </c>
      <c r="T1265">
        <v>0.9</v>
      </c>
      <c r="U1265" s="1"/>
      <c r="V1265">
        <v>13744.682908999999</v>
      </c>
      <c r="W1265">
        <v>553812.45664999995</v>
      </c>
      <c r="X1265">
        <v>75.651296000000002</v>
      </c>
      <c r="Y1265">
        <v>10.973849</v>
      </c>
      <c r="Z1265">
        <v>235.99068800000001</v>
      </c>
      <c r="AA1265">
        <v>238.062746</v>
      </c>
      <c r="AB1265">
        <v>0</v>
      </c>
    </row>
    <row r="1266" spans="1:28" x14ac:dyDescent="0.25">
      <c r="A1266" s="1" t="s">
        <v>1732</v>
      </c>
      <c r="B1266">
        <v>1479</v>
      </c>
      <c r="C1266" s="1" t="s">
        <v>4016</v>
      </c>
      <c r="D1266">
        <v>5.0999999999999996</v>
      </c>
      <c r="E1266">
        <v>0</v>
      </c>
      <c r="F1266">
        <v>0.44</v>
      </c>
      <c r="G1266">
        <v>1852</v>
      </c>
      <c r="H1266" s="1" t="s">
        <v>4125</v>
      </c>
      <c r="I1266">
        <v>87.33</v>
      </c>
      <c r="J1266">
        <v>18.190000000000001</v>
      </c>
      <c r="K1266">
        <v>373</v>
      </c>
      <c r="L1266">
        <v>2369.54</v>
      </c>
      <c r="M1266">
        <v>96</v>
      </c>
      <c r="N1266">
        <v>5</v>
      </c>
      <c r="O1266">
        <v>0</v>
      </c>
      <c r="P1266">
        <v>245.84</v>
      </c>
      <c r="Q1266">
        <v>0</v>
      </c>
      <c r="R1266" s="1" t="s">
        <v>5887</v>
      </c>
      <c r="S1266" s="1" t="s">
        <v>8156</v>
      </c>
      <c r="T1266">
        <v>1.34</v>
      </c>
      <c r="U1266" s="1"/>
      <c r="V1266">
        <v>29311.667550999999</v>
      </c>
      <c r="W1266">
        <v>1100155.4858929999</v>
      </c>
      <c r="X1266">
        <v>159.624528</v>
      </c>
      <c r="Y1266">
        <v>23.310704999999999</v>
      </c>
      <c r="Z1266">
        <v>476.12261999999998</v>
      </c>
      <c r="AA1266">
        <v>472.91432300000002</v>
      </c>
      <c r="AB1266">
        <v>0</v>
      </c>
    </row>
    <row r="1267" spans="1:28" x14ac:dyDescent="0.25">
      <c r="A1267" s="1" t="s">
        <v>1733</v>
      </c>
      <c r="B1267">
        <v>1804</v>
      </c>
      <c r="C1267" s="1" t="s">
        <v>4004</v>
      </c>
      <c r="D1267">
        <v>5.0999999999999996</v>
      </c>
      <c r="E1267">
        <v>0</v>
      </c>
      <c r="F1267">
        <v>0.62</v>
      </c>
      <c r="G1267">
        <v>1853</v>
      </c>
      <c r="H1267" s="1" t="s">
        <v>4073</v>
      </c>
      <c r="I1267">
        <v>40.79</v>
      </c>
      <c r="J1267">
        <v>17.260000000000002</v>
      </c>
      <c r="K1267">
        <v>49</v>
      </c>
      <c r="L1267">
        <v>475.89</v>
      </c>
      <c r="M1267">
        <v>2</v>
      </c>
      <c r="N1267">
        <v>2</v>
      </c>
      <c r="O1267">
        <v>0</v>
      </c>
      <c r="P1267">
        <v>23.84</v>
      </c>
      <c r="Q1267">
        <v>0</v>
      </c>
      <c r="R1267" s="1" t="s">
        <v>5888</v>
      </c>
      <c r="S1267" s="1" t="s">
        <v>8156</v>
      </c>
      <c r="T1267">
        <v>1.4</v>
      </c>
      <c r="U1267" s="1"/>
      <c r="V1267">
        <v>4469.3065660000002</v>
      </c>
      <c r="W1267">
        <v>237864.43212300001</v>
      </c>
      <c r="X1267">
        <v>26.067321</v>
      </c>
      <c r="Y1267">
        <v>5.106757</v>
      </c>
      <c r="Z1267">
        <v>103.02424499999999</v>
      </c>
      <c r="AA1267">
        <v>102.24705899999999</v>
      </c>
      <c r="AB1267">
        <v>0</v>
      </c>
    </row>
    <row r="1268" spans="1:28" x14ac:dyDescent="0.25">
      <c r="A1268" s="1" t="s">
        <v>1737</v>
      </c>
      <c r="B1268">
        <v>1741</v>
      </c>
      <c r="C1268" s="1" t="s">
        <v>4004</v>
      </c>
      <c r="D1268">
        <v>5.0999999999999996</v>
      </c>
      <c r="E1268">
        <v>0</v>
      </c>
      <c r="F1268">
        <v>1</v>
      </c>
      <c r="G1268">
        <v>1867</v>
      </c>
      <c r="H1268" s="1" t="s">
        <v>4074</v>
      </c>
      <c r="I1268">
        <v>0.2</v>
      </c>
      <c r="J1268">
        <v>10.02</v>
      </c>
      <c r="K1268">
        <v>126</v>
      </c>
      <c r="L1268">
        <v>420.4</v>
      </c>
      <c r="M1268">
        <v>21</v>
      </c>
      <c r="N1268">
        <v>10</v>
      </c>
      <c r="O1268">
        <v>0</v>
      </c>
      <c r="P1268">
        <v>100.48</v>
      </c>
      <c r="Q1268">
        <v>0</v>
      </c>
      <c r="R1268" s="1" t="s">
        <v>5892</v>
      </c>
      <c r="S1268" s="1" t="s">
        <v>8156</v>
      </c>
      <c r="T1268">
        <v>1.21</v>
      </c>
      <c r="U1268" s="1"/>
      <c r="V1268">
        <v>9717.83223</v>
      </c>
      <c r="W1268">
        <v>287951.57780799997</v>
      </c>
      <c r="X1268">
        <v>51.072091</v>
      </c>
      <c r="Y1268">
        <v>6.292268</v>
      </c>
      <c r="Z1268">
        <v>126.85906799999999</v>
      </c>
      <c r="AA1268">
        <v>123.78061099999999</v>
      </c>
      <c r="AB1268">
        <v>0</v>
      </c>
    </row>
    <row r="1269" spans="1:28" x14ac:dyDescent="0.25">
      <c r="A1269" s="1" t="s">
        <v>1738</v>
      </c>
      <c r="B1269">
        <v>1605</v>
      </c>
      <c r="C1269" s="1" t="s">
        <v>4037</v>
      </c>
      <c r="D1269">
        <v>5.0999999999999996</v>
      </c>
      <c r="E1269">
        <v>0</v>
      </c>
      <c r="F1269">
        <v>0.36</v>
      </c>
      <c r="G1269">
        <v>1870</v>
      </c>
      <c r="H1269" s="1" t="s">
        <v>4096</v>
      </c>
      <c r="I1269">
        <v>121.36</v>
      </c>
      <c r="J1269">
        <v>15.96</v>
      </c>
      <c r="K1269">
        <v>265</v>
      </c>
      <c r="L1269">
        <v>1417.38</v>
      </c>
      <c r="M1269">
        <v>132</v>
      </c>
      <c r="N1269">
        <v>6</v>
      </c>
      <c r="O1269">
        <v>0</v>
      </c>
      <c r="P1269">
        <v>184.06</v>
      </c>
      <c r="Q1269">
        <v>0</v>
      </c>
      <c r="R1269" s="1" t="s">
        <v>5893</v>
      </c>
      <c r="S1269" s="1" t="s">
        <v>8156</v>
      </c>
      <c r="T1269">
        <v>1.28</v>
      </c>
      <c r="U1269" s="1"/>
      <c r="V1269">
        <v>28013.426863000001</v>
      </c>
      <c r="W1269">
        <v>804609.24659700005</v>
      </c>
      <c r="X1269">
        <v>146.637145</v>
      </c>
      <c r="Y1269">
        <v>17.95908</v>
      </c>
      <c r="Z1269">
        <v>352.31246199999998</v>
      </c>
      <c r="AA1269">
        <v>345.87482999999997</v>
      </c>
      <c r="AB1269">
        <v>0</v>
      </c>
    </row>
    <row r="1270" spans="1:28" x14ac:dyDescent="0.25">
      <c r="A1270" s="1" t="s">
        <v>1739</v>
      </c>
      <c r="B1270">
        <v>1800</v>
      </c>
      <c r="C1270" s="1" t="s">
        <v>4004</v>
      </c>
      <c r="D1270">
        <v>5.0999999999999996</v>
      </c>
      <c r="E1270">
        <v>0</v>
      </c>
      <c r="F1270">
        <v>0</v>
      </c>
      <c r="G1270">
        <v>1870</v>
      </c>
      <c r="H1270" s="1" t="s">
        <v>4074</v>
      </c>
      <c r="I1270">
        <v>0.2</v>
      </c>
      <c r="J1270">
        <v>16.329999999999998</v>
      </c>
      <c r="K1270">
        <v>70</v>
      </c>
      <c r="L1270">
        <v>420.4</v>
      </c>
      <c r="M1270">
        <v>3</v>
      </c>
      <c r="N1270">
        <v>1</v>
      </c>
      <c r="O1270">
        <v>0</v>
      </c>
      <c r="P1270">
        <v>43.13</v>
      </c>
      <c r="Q1270">
        <v>0</v>
      </c>
      <c r="R1270" s="1" t="s">
        <v>5894</v>
      </c>
      <c r="S1270" s="1" t="s">
        <v>8156</v>
      </c>
      <c r="T1270">
        <v>1.18</v>
      </c>
      <c r="U1270" s="1"/>
      <c r="V1270">
        <v>5419.4657610000004</v>
      </c>
      <c r="W1270">
        <v>235619.221819</v>
      </c>
      <c r="X1270">
        <v>30.256616999999999</v>
      </c>
      <c r="Y1270">
        <v>4.9877919999999998</v>
      </c>
      <c r="Z1270">
        <v>102.30350300000001</v>
      </c>
      <c r="AA1270">
        <v>101.28282400000001</v>
      </c>
      <c r="AB1270">
        <v>0</v>
      </c>
    </row>
    <row r="1271" spans="1:28" x14ac:dyDescent="0.25">
      <c r="A1271" s="1" t="s">
        <v>1740</v>
      </c>
      <c r="B1271">
        <v>1384</v>
      </c>
      <c r="C1271" s="1" t="s">
        <v>4030</v>
      </c>
      <c r="D1271">
        <v>5.0999999999999996</v>
      </c>
      <c r="E1271">
        <v>0</v>
      </c>
      <c r="F1271">
        <v>4</v>
      </c>
      <c r="G1271">
        <v>1874</v>
      </c>
      <c r="H1271" s="1" t="s">
        <v>4152</v>
      </c>
      <c r="I1271">
        <v>144.80000000000001</v>
      </c>
      <c r="J1271">
        <v>6.84</v>
      </c>
      <c r="K1271">
        <v>490</v>
      </c>
      <c r="L1271">
        <v>3263.57</v>
      </c>
      <c r="M1271">
        <v>19</v>
      </c>
      <c r="N1271">
        <v>4</v>
      </c>
      <c r="O1271">
        <v>0</v>
      </c>
      <c r="P1271">
        <v>106.22</v>
      </c>
      <c r="Q1271">
        <v>0</v>
      </c>
      <c r="R1271" s="1" t="s">
        <v>5895</v>
      </c>
      <c r="S1271" s="1" t="s">
        <v>8156</v>
      </c>
      <c r="T1271">
        <v>0.6</v>
      </c>
      <c r="U1271" s="1"/>
      <c r="V1271">
        <v>21121.094088000002</v>
      </c>
      <c r="W1271">
        <v>957485.16746999999</v>
      </c>
      <c r="X1271">
        <v>118.34897100000001</v>
      </c>
      <c r="Y1271">
        <v>16.641741</v>
      </c>
      <c r="Z1271">
        <v>395.91373399999998</v>
      </c>
      <c r="AA1271">
        <v>411.58716199999998</v>
      </c>
      <c r="AB1271">
        <v>0</v>
      </c>
    </row>
    <row r="1272" spans="1:28" x14ac:dyDescent="0.25">
      <c r="A1272" s="1" t="s">
        <v>1743</v>
      </c>
      <c r="B1272">
        <v>1755</v>
      </c>
      <c r="C1272" s="1" t="s">
        <v>4004</v>
      </c>
      <c r="D1272">
        <v>5.0999999999999996</v>
      </c>
      <c r="E1272">
        <v>0</v>
      </c>
      <c r="F1272">
        <v>2.4</v>
      </c>
      <c r="G1272">
        <v>1882</v>
      </c>
      <c r="H1272" s="1" t="s">
        <v>4076</v>
      </c>
      <c r="I1272">
        <v>1.4</v>
      </c>
      <c r="J1272">
        <v>13.42</v>
      </c>
      <c r="K1272">
        <v>127</v>
      </c>
      <c r="L1272">
        <v>609.39</v>
      </c>
      <c r="M1272">
        <v>11</v>
      </c>
      <c r="N1272">
        <v>3</v>
      </c>
      <c r="O1272">
        <v>0</v>
      </c>
      <c r="P1272">
        <v>84.49</v>
      </c>
      <c r="Q1272">
        <v>0</v>
      </c>
      <c r="R1272" s="1" t="s">
        <v>5898</v>
      </c>
      <c r="S1272" s="1" t="s">
        <v>8156</v>
      </c>
      <c r="T1272">
        <v>1.01</v>
      </c>
      <c r="U1272" s="1"/>
      <c r="V1272">
        <v>8906.4053249999997</v>
      </c>
      <c r="W1272">
        <v>300033.67334799998</v>
      </c>
      <c r="X1272">
        <v>47.661178</v>
      </c>
      <c r="Y1272">
        <v>6.2876899999999996</v>
      </c>
      <c r="Z1272">
        <v>129.63874799999999</v>
      </c>
      <c r="AA1272">
        <v>128.97374600000001</v>
      </c>
      <c r="AB1272">
        <v>0</v>
      </c>
    </row>
    <row r="1273" spans="1:28" x14ac:dyDescent="0.25">
      <c r="A1273" s="1" t="s">
        <v>1744</v>
      </c>
      <c r="B1273">
        <v>1831</v>
      </c>
      <c r="C1273" s="1" t="s">
        <v>4004</v>
      </c>
      <c r="D1273">
        <v>5.0999999999999996</v>
      </c>
      <c r="E1273">
        <v>0</v>
      </c>
      <c r="F1273">
        <v>1</v>
      </c>
      <c r="G1273">
        <v>1882</v>
      </c>
      <c r="H1273" s="1" t="s">
        <v>4074</v>
      </c>
      <c r="I1273">
        <v>0.2</v>
      </c>
      <c r="J1273">
        <v>13.47</v>
      </c>
      <c r="K1273">
        <v>51</v>
      </c>
      <c r="L1273">
        <v>420.4</v>
      </c>
      <c r="M1273">
        <v>2</v>
      </c>
      <c r="N1273">
        <v>1</v>
      </c>
      <c r="O1273">
        <v>0</v>
      </c>
      <c r="P1273">
        <v>21.85</v>
      </c>
      <c r="Q1273">
        <v>0</v>
      </c>
      <c r="R1273" s="1" t="s">
        <v>5899</v>
      </c>
      <c r="S1273" s="1" t="s">
        <v>8156</v>
      </c>
      <c r="T1273">
        <v>1.05</v>
      </c>
      <c r="U1273" s="1"/>
      <c r="V1273">
        <v>3393.3755299999998</v>
      </c>
      <c r="W1273">
        <v>161383.40737100001</v>
      </c>
      <c r="X1273">
        <v>19.297820999999999</v>
      </c>
      <c r="Y1273">
        <v>3.2899919999999998</v>
      </c>
      <c r="Z1273">
        <v>69.204158000000007</v>
      </c>
      <c r="AA1273">
        <v>69.371893</v>
      </c>
      <c r="AB1273">
        <v>0</v>
      </c>
    </row>
    <row r="1274" spans="1:28" x14ac:dyDescent="0.25">
      <c r="A1274" s="1" t="s">
        <v>1745</v>
      </c>
      <c r="B1274">
        <v>1822</v>
      </c>
      <c r="C1274" s="1" t="s">
        <v>4002</v>
      </c>
      <c r="D1274">
        <v>5.0999999999999996</v>
      </c>
      <c r="E1274">
        <v>0</v>
      </c>
      <c r="F1274">
        <v>2.95</v>
      </c>
      <c r="G1274">
        <v>1883</v>
      </c>
      <c r="H1274" s="1" t="s">
        <v>4072</v>
      </c>
      <c r="I1274">
        <v>31.58</v>
      </c>
      <c r="J1274">
        <v>5.57</v>
      </c>
      <c r="K1274">
        <v>61</v>
      </c>
      <c r="L1274">
        <v>367.23</v>
      </c>
      <c r="M1274">
        <v>0</v>
      </c>
      <c r="N1274">
        <v>0</v>
      </c>
      <c r="O1274">
        <v>0</v>
      </c>
      <c r="P1274">
        <v>11.37</v>
      </c>
      <c r="Q1274">
        <v>0</v>
      </c>
      <c r="R1274" s="1" t="s">
        <v>5900</v>
      </c>
      <c r="S1274" s="1" t="s">
        <v>8156</v>
      </c>
      <c r="T1274">
        <v>0.54</v>
      </c>
      <c r="U1274" s="1"/>
      <c r="V1274">
        <v>2782.273866</v>
      </c>
      <c r="W1274">
        <v>114324.17686399999</v>
      </c>
      <c r="X1274">
        <v>15.319974</v>
      </c>
      <c r="Y1274">
        <v>2.0587659999999999</v>
      </c>
      <c r="Z1274">
        <v>47.90645</v>
      </c>
      <c r="AA1274">
        <v>49.143794999999997</v>
      </c>
      <c r="AB1274">
        <v>0</v>
      </c>
    </row>
    <row r="1275" spans="1:28" x14ac:dyDescent="0.25">
      <c r="A1275" s="1" t="s">
        <v>1746</v>
      </c>
      <c r="B1275">
        <v>1832</v>
      </c>
      <c r="C1275" s="1" t="s">
        <v>4004</v>
      </c>
      <c r="D1275">
        <v>5.0999999999999996</v>
      </c>
      <c r="E1275">
        <v>0</v>
      </c>
      <c r="F1275">
        <v>2.48</v>
      </c>
      <c r="G1275">
        <v>1892</v>
      </c>
      <c r="H1275" s="1" t="s">
        <v>4073</v>
      </c>
      <c r="I1275">
        <v>40.79</v>
      </c>
      <c r="J1275">
        <v>10.96</v>
      </c>
      <c r="K1275">
        <v>60</v>
      </c>
      <c r="L1275">
        <v>475.89</v>
      </c>
      <c r="M1275">
        <v>3</v>
      </c>
      <c r="N1275">
        <v>1</v>
      </c>
      <c r="O1275">
        <v>0</v>
      </c>
      <c r="P1275">
        <v>20.18</v>
      </c>
      <c r="Q1275">
        <v>0</v>
      </c>
      <c r="R1275" s="1" t="s">
        <v>5901</v>
      </c>
      <c r="S1275" s="1" t="s">
        <v>8156</v>
      </c>
      <c r="T1275">
        <v>0.89</v>
      </c>
      <c r="U1275" s="1"/>
      <c r="V1275">
        <v>3133.2755560000001</v>
      </c>
      <c r="W1275">
        <v>167897.34171499999</v>
      </c>
      <c r="X1275">
        <v>18.247112999999999</v>
      </c>
      <c r="Y1275">
        <v>3.262988</v>
      </c>
      <c r="Z1275">
        <v>71.156824999999998</v>
      </c>
      <c r="AA1275">
        <v>72.171841999999998</v>
      </c>
      <c r="AB1275">
        <v>0</v>
      </c>
    </row>
    <row r="1276" spans="1:28" x14ac:dyDescent="0.25">
      <c r="A1276" s="1" t="s">
        <v>1747</v>
      </c>
      <c r="B1276">
        <v>1767</v>
      </c>
      <c r="C1276" s="1" t="s">
        <v>4004</v>
      </c>
      <c r="D1276">
        <v>5.0999999999999996</v>
      </c>
      <c r="E1276">
        <v>0</v>
      </c>
      <c r="F1276">
        <v>0.6</v>
      </c>
      <c r="G1276">
        <v>1893</v>
      </c>
      <c r="H1276" s="1" t="s">
        <v>4076</v>
      </c>
      <c r="I1276">
        <v>1.4</v>
      </c>
      <c r="J1276">
        <v>9.3699999999999992</v>
      </c>
      <c r="K1276">
        <v>126</v>
      </c>
      <c r="L1276">
        <v>609.39</v>
      </c>
      <c r="M1276">
        <v>9</v>
      </c>
      <c r="N1276">
        <v>4</v>
      </c>
      <c r="O1276">
        <v>0</v>
      </c>
      <c r="P1276">
        <v>75.56</v>
      </c>
      <c r="Q1276">
        <v>0</v>
      </c>
      <c r="R1276" s="1" t="s">
        <v>5902</v>
      </c>
      <c r="S1276" s="1" t="s">
        <v>8156</v>
      </c>
      <c r="T1276">
        <v>0.82</v>
      </c>
      <c r="U1276" s="1"/>
      <c r="V1276">
        <v>7959.1888630000003</v>
      </c>
      <c r="W1276">
        <v>293226.22558099998</v>
      </c>
      <c r="X1276">
        <v>43.177343</v>
      </c>
      <c r="Y1276">
        <v>6.0246789999999999</v>
      </c>
      <c r="Z1276">
        <v>126.51791799999999</v>
      </c>
      <c r="AA1276">
        <v>126.04695100000001</v>
      </c>
      <c r="AB1276">
        <v>0</v>
      </c>
    </row>
    <row r="1277" spans="1:28" x14ac:dyDescent="0.25">
      <c r="A1277" s="1" t="s">
        <v>1748</v>
      </c>
      <c r="B1277">
        <v>1725</v>
      </c>
      <c r="C1277" s="1" t="s">
        <v>4009</v>
      </c>
      <c r="D1277">
        <v>5.0999999999999996</v>
      </c>
      <c r="E1277">
        <v>0</v>
      </c>
      <c r="F1277">
        <v>0</v>
      </c>
      <c r="G1277">
        <v>1899</v>
      </c>
      <c r="H1277" s="1" t="s">
        <v>4081</v>
      </c>
      <c r="I1277">
        <v>19.239999999999998</v>
      </c>
      <c r="J1277">
        <v>8.65</v>
      </c>
      <c r="K1277">
        <v>174</v>
      </c>
      <c r="L1277">
        <v>738.31</v>
      </c>
      <c r="M1277">
        <v>18</v>
      </c>
      <c r="N1277">
        <v>8</v>
      </c>
      <c r="O1277">
        <v>0</v>
      </c>
      <c r="P1277">
        <v>100.89</v>
      </c>
      <c r="Q1277">
        <v>0</v>
      </c>
      <c r="R1277" s="1" t="s">
        <v>5903</v>
      </c>
      <c r="S1277" s="1" t="s">
        <v>8156</v>
      </c>
      <c r="T1277">
        <v>0.74</v>
      </c>
      <c r="U1277" s="1"/>
      <c r="V1277">
        <v>10528.820745999999</v>
      </c>
      <c r="W1277">
        <v>330890.93021199998</v>
      </c>
      <c r="X1277">
        <v>55.672384000000001</v>
      </c>
      <c r="Y1277">
        <v>6.5841269999999996</v>
      </c>
      <c r="Z1277">
        <v>141.905855</v>
      </c>
      <c r="AA1277">
        <v>142.239192</v>
      </c>
      <c r="AB1277">
        <v>0</v>
      </c>
    </row>
    <row r="1278" spans="1:28" x14ac:dyDescent="0.25">
      <c r="A1278" s="1" t="s">
        <v>1749</v>
      </c>
      <c r="B1278">
        <v>1781</v>
      </c>
      <c r="C1278" s="1" t="s">
        <v>4004</v>
      </c>
      <c r="D1278">
        <v>5.0999999999999996</v>
      </c>
      <c r="E1278">
        <v>0</v>
      </c>
      <c r="F1278">
        <v>0.8</v>
      </c>
      <c r="G1278">
        <v>1899</v>
      </c>
      <c r="H1278" s="1" t="s">
        <v>4076</v>
      </c>
      <c r="I1278">
        <v>1.4</v>
      </c>
      <c r="J1278">
        <v>13.63</v>
      </c>
      <c r="K1278">
        <v>118</v>
      </c>
      <c r="L1278">
        <v>609.39</v>
      </c>
      <c r="M1278">
        <v>7</v>
      </c>
      <c r="N1278">
        <v>3</v>
      </c>
      <c r="O1278">
        <v>0</v>
      </c>
      <c r="P1278">
        <v>78.8</v>
      </c>
      <c r="Q1278">
        <v>0</v>
      </c>
      <c r="R1278" s="1" t="s">
        <v>5904</v>
      </c>
      <c r="S1278" s="1" t="s">
        <v>8156</v>
      </c>
      <c r="T1278">
        <v>1.1000000000000001</v>
      </c>
      <c r="U1278" s="1"/>
      <c r="V1278">
        <v>7469.7323260000003</v>
      </c>
      <c r="W1278">
        <v>286276.96874600003</v>
      </c>
      <c r="X1278">
        <v>40.76155</v>
      </c>
      <c r="Y1278">
        <v>5.9142669999999997</v>
      </c>
      <c r="Z1278">
        <v>122.885257</v>
      </c>
      <c r="AA1278">
        <v>123.059498</v>
      </c>
      <c r="AB1278">
        <v>0</v>
      </c>
    </row>
    <row r="1279" spans="1:28" x14ac:dyDescent="0.25">
      <c r="A1279" s="1" t="s">
        <v>1750</v>
      </c>
      <c r="B1279">
        <v>1794</v>
      </c>
      <c r="C1279" s="1" t="s">
        <v>4004</v>
      </c>
      <c r="D1279">
        <v>5.0999999999999996</v>
      </c>
      <c r="E1279">
        <v>0</v>
      </c>
      <c r="F1279">
        <v>0</v>
      </c>
      <c r="G1279">
        <v>1899</v>
      </c>
      <c r="H1279" s="1" t="s">
        <v>4079</v>
      </c>
      <c r="I1279">
        <v>1.4</v>
      </c>
      <c r="J1279">
        <v>15.61</v>
      </c>
      <c r="K1279">
        <v>105</v>
      </c>
      <c r="L1279">
        <v>609.39</v>
      </c>
      <c r="M1279">
        <v>6</v>
      </c>
      <c r="N1279">
        <v>3</v>
      </c>
      <c r="O1279">
        <v>0</v>
      </c>
      <c r="P1279">
        <v>69.849999999999994</v>
      </c>
      <c r="Q1279">
        <v>0</v>
      </c>
      <c r="R1279" s="1" t="s">
        <v>5905</v>
      </c>
      <c r="S1279" s="1" t="s">
        <v>8156</v>
      </c>
      <c r="T1279">
        <v>1.26</v>
      </c>
      <c r="U1279" s="1"/>
      <c r="V1279">
        <v>7393.3825159999997</v>
      </c>
      <c r="W1279">
        <v>295564.38042399997</v>
      </c>
      <c r="X1279">
        <v>40.721446</v>
      </c>
      <c r="Y1279">
        <v>6.4052769999999999</v>
      </c>
      <c r="Z1279">
        <v>128.88879299999999</v>
      </c>
      <c r="AA1279">
        <v>127.05106600000001</v>
      </c>
      <c r="AB1279">
        <v>0</v>
      </c>
    </row>
    <row r="1280" spans="1:28" x14ac:dyDescent="0.25">
      <c r="A1280" s="1" t="s">
        <v>1752</v>
      </c>
      <c r="B1280">
        <v>1810</v>
      </c>
      <c r="C1280" s="1" t="s">
        <v>4004</v>
      </c>
      <c r="D1280">
        <v>5.0999999999999996</v>
      </c>
      <c r="E1280">
        <v>0</v>
      </c>
      <c r="F1280">
        <v>2.2000000000000002</v>
      </c>
      <c r="G1280">
        <v>1911</v>
      </c>
      <c r="H1280" s="1" t="s">
        <v>4076</v>
      </c>
      <c r="I1280">
        <v>1.4</v>
      </c>
      <c r="J1280">
        <v>9.43</v>
      </c>
      <c r="K1280">
        <v>101</v>
      </c>
      <c r="L1280">
        <v>609.39</v>
      </c>
      <c r="M1280">
        <v>5</v>
      </c>
      <c r="N1280">
        <v>3</v>
      </c>
      <c r="O1280">
        <v>0</v>
      </c>
      <c r="P1280">
        <v>51.18</v>
      </c>
      <c r="Q1280">
        <v>0</v>
      </c>
      <c r="R1280" s="1" t="s">
        <v>5907</v>
      </c>
      <c r="S1280" s="1" t="s">
        <v>8156</v>
      </c>
      <c r="T1280">
        <v>0.82</v>
      </c>
      <c r="U1280" s="1"/>
      <c r="V1280">
        <v>6117.9756859999998</v>
      </c>
      <c r="W1280">
        <v>248729.60512699999</v>
      </c>
      <c r="X1280">
        <v>33.751384999999999</v>
      </c>
      <c r="Y1280">
        <v>5.0557150000000002</v>
      </c>
      <c r="Z1280">
        <v>106.86026200000001</v>
      </c>
      <c r="AA1280">
        <v>106.919076</v>
      </c>
      <c r="AB1280">
        <v>0</v>
      </c>
    </row>
    <row r="1281" spans="1:28" x14ac:dyDescent="0.25">
      <c r="A1281" s="1" t="s">
        <v>1754</v>
      </c>
      <c r="B1281">
        <v>1570</v>
      </c>
      <c r="C1281" s="1" t="s">
        <v>4004</v>
      </c>
      <c r="D1281">
        <v>5.0999999999999996</v>
      </c>
      <c r="E1281">
        <v>0</v>
      </c>
      <c r="F1281">
        <v>1.83</v>
      </c>
      <c r="G1281">
        <v>1912</v>
      </c>
      <c r="H1281" s="1" t="s">
        <v>4090</v>
      </c>
      <c r="I1281">
        <v>24.41</v>
      </c>
      <c r="J1281">
        <v>5.86</v>
      </c>
      <c r="K1281">
        <v>342</v>
      </c>
      <c r="L1281">
        <v>1286.42</v>
      </c>
      <c r="M1281">
        <v>108</v>
      </c>
      <c r="N1281">
        <v>3</v>
      </c>
      <c r="O1281">
        <v>0</v>
      </c>
      <c r="P1281">
        <v>157.69</v>
      </c>
      <c r="Q1281">
        <v>0</v>
      </c>
      <c r="R1281" s="1" t="s">
        <v>5909</v>
      </c>
      <c r="S1281" s="1" t="s">
        <v>8156</v>
      </c>
      <c r="T1281">
        <v>0.51</v>
      </c>
      <c r="U1281" s="1"/>
      <c r="V1281">
        <v>26784.362097000001</v>
      </c>
      <c r="W1281">
        <v>678638.64491000003</v>
      </c>
      <c r="X1281">
        <v>137.73085499999999</v>
      </c>
      <c r="Y1281">
        <v>13.903492</v>
      </c>
      <c r="Z1281">
        <v>293.79932700000001</v>
      </c>
      <c r="AA1281">
        <v>291.72837600000003</v>
      </c>
      <c r="AB1281">
        <v>0</v>
      </c>
    </row>
    <row r="1282" spans="1:28" x14ac:dyDescent="0.25">
      <c r="A1282" s="1" t="s">
        <v>1756</v>
      </c>
      <c r="B1282">
        <v>1553</v>
      </c>
      <c r="C1282" s="1" t="s">
        <v>4003</v>
      </c>
      <c r="D1282">
        <v>5.0999999999999996</v>
      </c>
      <c r="E1282">
        <v>0</v>
      </c>
      <c r="F1282">
        <v>0.5</v>
      </c>
      <c r="G1282">
        <v>1914</v>
      </c>
      <c r="H1282" s="1" t="s">
        <v>4073</v>
      </c>
      <c r="I1282">
        <v>40.79</v>
      </c>
      <c r="J1282">
        <v>11.4</v>
      </c>
      <c r="K1282">
        <v>361</v>
      </c>
      <c r="L1282">
        <v>580.91</v>
      </c>
      <c r="M1282">
        <v>301</v>
      </c>
      <c r="N1282">
        <v>1</v>
      </c>
      <c r="O1282">
        <v>0</v>
      </c>
      <c r="P1282">
        <v>310.48</v>
      </c>
      <c r="Q1282">
        <v>0</v>
      </c>
      <c r="R1282" s="1" t="s">
        <v>5911</v>
      </c>
      <c r="S1282" s="1" t="s">
        <v>8156</v>
      </c>
      <c r="T1282">
        <v>0.82</v>
      </c>
      <c r="U1282" s="1"/>
      <c r="V1282">
        <v>50374.583607</v>
      </c>
      <c r="W1282">
        <v>930420.88877700001</v>
      </c>
      <c r="X1282">
        <v>251.25483600000001</v>
      </c>
      <c r="Y1282">
        <v>22.241685</v>
      </c>
      <c r="Z1282">
        <v>419.38348500000001</v>
      </c>
      <c r="AA1282">
        <v>399.96998100000002</v>
      </c>
      <c r="AB1282">
        <v>0</v>
      </c>
    </row>
    <row r="1283" spans="1:28" x14ac:dyDescent="0.25">
      <c r="A1283" s="1" t="s">
        <v>1757</v>
      </c>
      <c r="B1283">
        <v>1550</v>
      </c>
      <c r="C1283" s="1" t="s">
        <v>4001</v>
      </c>
      <c r="D1283">
        <v>0.2</v>
      </c>
      <c r="E1283">
        <v>0</v>
      </c>
      <c r="F1283">
        <v>0</v>
      </c>
      <c r="G1283">
        <v>1926</v>
      </c>
      <c r="H1283" s="1" t="s">
        <v>4085</v>
      </c>
      <c r="I1283">
        <v>50.59</v>
      </c>
      <c r="J1283">
        <v>12.53</v>
      </c>
      <c r="K1283">
        <v>376</v>
      </c>
      <c r="L1283">
        <v>777.23</v>
      </c>
      <c r="M1283">
        <v>306</v>
      </c>
      <c r="N1283">
        <v>2</v>
      </c>
      <c r="O1283">
        <v>0</v>
      </c>
      <c r="P1283">
        <v>320.81</v>
      </c>
      <c r="Q1283">
        <v>0</v>
      </c>
      <c r="R1283" s="1" t="s">
        <v>5912</v>
      </c>
      <c r="S1283" s="1" t="s">
        <v>8156</v>
      </c>
      <c r="T1283">
        <v>1.04</v>
      </c>
      <c r="U1283" s="1"/>
      <c r="V1283">
        <v>52232.444682000001</v>
      </c>
      <c r="W1283">
        <v>1002637.423841</v>
      </c>
      <c r="X1283">
        <v>261.46880299999998</v>
      </c>
      <c r="Y1283">
        <v>23.981797</v>
      </c>
      <c r="Z1283">
        <v>451.61954800000001</v>
      </c>
      <c r="AA1283">
        <v>431.01273800000001</v>
      </c>
      <c r="AB1283">
        <v>0</v>
      </c>
    </row>
    <row r="1284" spans="1:28" x14ac:dyDescent="0.25">
      <c r="A1284" s="1" t="s">
        <v>1760</v>
      </c>
      <c r="B1284">
        <v>1621</v>
      </c>
      <c r="C1284" s="1" t="s">
        <v>4004</v>
      </c>
      <c r="D1284">
        <v>5.0999999999999996</v>
      </c>
      <c r="E1284">
        <v>0</v>
      </c>
      <c r="F1284">
        <v>0.56999999999999995</v>
      </c>
      <c r="G1284">
        <v>1933</v>
      </c>
      <c r="H1284" s="1" t="s">
        <v>4073</v>
      </c>
      <c r="I1284">
        <v>40.79</v>
      </c>
      <c r="J1284">
        <v>9.34</v>
      </c>
      <c r="K1284">
        <v>312</v>
      </c>
      <c r="L1284">
        <v>475.89</v>
      </c>
      <c r="M1284">
        <v>200</v>
      </c>
      <c r="N1284">
        <v>2</v>
      </c>
      <c r="O1284">
        <v>0</v>
      </c>
      <c r="P1284">
        <v>263.05</v>
      </c>
      <c r="Q1284">
        <v>0</v>
      </c>
      <c r="R1284" s="1" t="s">
        <v>5915</v>
      </c>
      <c r="S1284" s="1" t="s">
        <v>8156</v>
      </c>
      <c r="T1284">
        <v>0.72</v>
      </c>
      <c r="U1284" s="1"/>
      <c r="V1284">
        <v>37733.078667000002</v>
      </c>
      <c r="W1284">
        <v>728277.28937699995</v>
      </c>
      <c r="X1284">
        <v>188.89019500000001</v>
      </c>
      <c r="Y1284">
        <v>17.003782999999999</v>
      </c>
      <c r="Z1284">
        <v>327.15686299999999</v>
      </c>
      <c r="AA1284">
        <v>313.07136000000003</v>
      </c>
      <c r="AB1284">
        <v>0</v>
      </c>
    </row>
    <row r="1285" spans="1:28" x14ac:dyDescent="0.25">
      <c r="A1285" s="1" t="s">
        <v>1763</v>
      </c>
      <c r="B1285">
        <v>1822</v>
      </c>
      <c r="C1285" s="1" t="s">
        <v>4004</v>
      </c>
      <c r="D1285">
        <v>5.0999999999999996</v>
      </c>
      <c r="E1285">
        <v>0</v>
      </c>
      <c r="F1285">
        <v>0.4</v>
      </c>
      <c r="G1285">
        <v>1936</v>
      </c>
      <c r="H1285" s="1" t="s">
        <v>4076</v>
      </c>
      <c r="I1285">
        <v>1.4</v>
      </c>
      <c r="J1285">
        <v>7.49</v>
      </c>
      <c r="K1285">
        <v>114</v>
      </c>
      <c r="L1285">
        <v>609.39</v>
      </c>
      <c r="M1285">
        <v>4</v>
      </c>
      <c r="N1285">
        <v>3</v>
      </c>
      <c r="O1285">
        <v>0</v>
      </c>
      <c r="P1285">
        <v>45.18</v>
      </c>
      <c r="Q1285">
        <v>0</v>
      </c>
      <c r="R1285" s="1" t="s">
        <v>5918</v>
      </c>
      <c r="S1285" s="1" t="s">
        <v>8156</v>
      </c>
      <c r="T1285">
        <v>0.6</v>
      </c>
      <c r="U1285" s="1"/>
      <c r="V1285">
        <v>6483.2973750000001</v>
      </c>
      <c r="W1285">
        <v>232746.40616400001</v>
      </c>
      <c r="X1285">
        <v>34.952755000000003</v>
      </c>
      <c r="Y1285">
        <v>4.4586319999999997</v>
      </c>
      <c r="Z1285">
        <v>98.744809000000004</v>
      </c>
      <c r="AA1285">
        <v>100.049539</v>
      </c>
      <c r="AB1285">
        <v>0</v>
      </c>
    </row>
    <row r="1286" spans="1:28" x14ac:dyDescent="0.25">
      <c r="A1286" s="1" t="s">
        <v>1764</v>
      </c>
      <c r="B1286">
        <v>1863</v>
      </c>
      <c r="C1286" s="1" t="s">
        <v>4004</v>
      </c>
      <c r="D1286">
        <v>5.0999999999999996</v>
      </c>
      <c r="E1286">
        <v>0</v>
      </c>
      <c r="F1286">
        <v>3</v>
      </c>
      <c r="G1286">
        <v>1937</v>
      </c>
      <c r="H1286" s="1" t="s">
        <v>4074</v>
      </c>
      <c r="I1286">
        <v>0.2</v>
      </c>
      <c r="J1286">
        <v>11.68</v>
      </c>
      <c r="K1286">
        <v>74</v>
      </c>
      <c r="L1286">
        <v>420.4</v>
      </c>
      <c r="M1286">
        <v>4</v>
      </c>
      <c r="N1286">
        <v>3</v>
      </c>
      <c r="O1286">
        <v>0</v>
      </c>
      <c r="P1286">
        <v>36.54</v>
      </c>
      <c r="Q1286">
        <v>0</v>
      </c>
      <c r="R1286" s="1" t="s">
        <v>5919</v>
      </c>
      <c r="S1286" s="1" t="s">
        <v>8156</v>
      </c>
      <c r="T1286">
        <v>0.84</v>
      </c>
      <c r="U1286" s="1"/>
      <c r="V1286">
        <v>4907.0424270000003</v>
      </c>
      <c r="W1286">
        <v>212910.838021</v>
      </c>
      <c r="X1286">
        <v>27.390955000000002</v>
      </c>
      <c r="Y1286">
        <v>4.3194350000000004</v>
      </c>
      <c r="Z1286">
        <v>91.835151999999994</v>
      </c>
      <c r="AA1286">
        <v>91.521683999999993</v>
      </c>
      <c r="AB1286">
        <v>0</v>
      </c>
    </row>
    <row r="1287" spans="1:28" x14ac:dyDescent="0.25">
      <c r="A1287" s="1" t="s">
        <v>1765</v>
      </c>
      <c r="B1287">
        <v>1725</v>
      </c>
      <c r="C1287" s="1" t="s">
        <v>4016</v>
      </c>
      <c r="D1287">
        <v>5.0999999999999996</v>
      </c>
      <c r="E1287">
        <v>0</v>
      </c>
      <c r="F1287">
        <v>0</v>
      </c>
      <c r="G1287">
        <v>1938</v>
      </c>
      <c r="H1287" s="1" t="s">
        <v>4089</v>
      </c>
      <c r="I1287">
        <v>182.21</v>
      </c>
      <c r="J1287">
        <v>7.09</v>
      </c>
      <c r="K1287">
        <v>213</v>
      </c>
      <c r="L1287">
        <v>905.52</v>
      </c>
      <c r="M1287">
        <v>86</v>
      </c>
      <c r="N1287">
        <v>4</v>
      </c>
      <c r="O1287">
        <v>0</v>
      </c>
      <c r="P1287">
        <v>130.5</v>
      </c>
      <c r="Q1287">
        <v>0</v>
      </c>
      <c r="R1287" s="1" t="s">
        <v>5920</v>
      </c>
      <c r="S1287" s="1" t="s">
        <v>8156</v>
      </c>
      <c r="T1287">
        <v>0.8</v>
      </c>
      <c r="U1287" s="1"/>
      <c r="V1287">
        <v>18577.333893999999</v>
      </c>
      <c r="W1287">
        <v>501732.72869199998</v>
      </c>
      <c r="X1287">
        <v>96.383134999999996</v>
      </c>
      <c r="Y1287">
        <v>10.704411</v>
      </c>
      <c r="Z1287">
        <v>219.040514</v>
      </c>
      <c r="AA1287">
        <v>215.679711</v>
      </c>
      <c r="AB1287">
        <v>0</v>
      </c>
    </row>
    <row r="1288" spans="1:28" x14ac:dyDescent="0.25">
      <c r="A1288" s="1" t="s">
        <v>1766</v>
      </c>
      <c r="B1288">
        <v>1759</v>
      </c>
      <c r="C1288" s="1" t="s">
        <v>4016</v>
      </c>
      <c r="D1288">
        <v>5.0999999999999996</v>
      </c>
      <c r="E1288">
        <v>0</v>
      </c>
      <c r="F1288">
        <v>0.83</v>
      </c>
      <c r="G1288">
        <v>1939</v>
      </c>
      <c r="H1288" s="1" t="s">
        <v>4089</v>
      </c>
      <c r="I1288">
        <v>182.21</v>
      </c>
      <c r="J1288">
        <v>7.1</v>
      </c>
      <c r="K1288">
        <v>180</v>
      </c>
      <c r="L1288">
        <v>905.52</v>
      </c>
      <c r="M1288">
        <v>53</v>
      </c>
      <c r="N1288">
        <v>2</v>
      </c>
      <c r="O1288">
        <v>0</v>
      </c>
      <c r="P1288">
        <v>80.86</v>
      </c>
      <c r="Q1288">
        <v>0</v>
      </c>
      <c r="R1288" s="1" t="s">
        <v>5921</v>
      </c>
      <c r="S1288" s="1" t="s">
        <v>8156</v>
      </c>
      <c r="T1288">
        <v>0.66</v>
      </c>
      <c r="U1288" s="1"/>
      <c r="V1288">
        <v>12575.965871</v>
      </c>
      <c r="W1288">
        <v>372204.53687100002</v>
      </c>
      <c r="X1288">
        <v>65.923269000000005</v>
      </c>
      <c r="Y1288">
        <v>7.3105500000000001</v>
      </c>
      <c r="Z1288">
        <v>158.67358300000001</v>
      </c>
      <c r="AA1288">
        <v>159.999368</v>
      </c>
      <c r="AB1288">
        <v>0</v>
      </c>
    </row>
    <row r="1289" spans="1:28" x14ac:dyDescent="0.25">
      <c r="A1289" s="1" t="s">
        <v>1767</v>
      </c>
      <c r="B1289">
        <v>1673</v>
      </c>
      <c r="C1289" s="1" t="s">
        <v>4004</v>
      </c>
      <c r="D1289">
        <v>5.0999999999999996</v>
      </c>
      <c r="E1289">
        <v>0</v>
      </c>
      <c r="F1289">
        <v>0.3</v>
      </c>
      <c r="G1289">
        <v>1940</v>
      </c>
      <c r="H1289" s="1" t="s">
        <v>4073</v>
      </c>
      <c r="I1289">
        <v>40.79</v>
      </c>
      <c r="J1289">
        <v>14.5</v>
      </c>
      <c r="K1289">
        <v>267</v>
      </c>
      <c r="L1289">
        <v>475.89</v>
      </c>
      <c r="M1289">
        <v>184</v>
      </c>
      <c r="N1289">
        <v>4</v>
      </c>
      <c r="O1289">
        <v>0</v>
      </c>
      <c r="P1289">
        <v>234.37</v>
      </c>
      <c r="Q1289">
        <v>0</v>
      </c>
      <c r="R1289" s="1" t="s">
        <v>5922</v>
      </c>
      <c r="S1289" s="1" t="s">
        <v>8156</v>
      </c>
      <c r="T1289">
        <v>1.08</v>
      </c>
      <c r="U1289" s="1"/>
      <c r="V1289">
        <v>33876.449182999997</v>
      </c>
      <c r="W1289">
        <v>695910.95760600001</v>
      </c>
      <c r="X1289">
        <v>170.66001600000001</v>
      </c>
      <c r="Y1289">
        <v>16.316013999999999</v>
      </c>
      <c r="Z1289">
        <v>312.39807200000001</v>
      </c>
      <c r="AA1289">
        <v>299.15584200000001</v>
      </c>
      <c r="AB1289">
        <v>0</v>
      </c>
    </row>
    <row r="1290" spans="1:28" x14ac:dyDescent="0.25">
      <c r="A1290" s="1" t="s">
        <v>1773</v>
      </c>
      <c r="B1290">
        <v>1851</v>
      </c>
      <c r="C1290" s="1" t="s">
        <v>4002</v>
      </c>
      <c r="D1290">
        <v>5.0999999999999996</v>
      </c>
      <c r="E1290">
        <v>0</v>
      </c>
      <c r="F1290">
        <v>0.57999999999999996</v>
      </c>
      <c r="G1290">
        <v>1946</v>
      </c>
      <c r="H1290" s="1" t="s">
        <v>4072</v>
      </c>
      <c r="I1290">
        <v>31.58</v>
      </c>
      <c r="J1290">
        <v>14.53</v>
      </c>
      <c r="K1290">
        <v>95</v>
      </c>
      <c r="L1290">
        <v>367.23</v>
      </c>
      <c r="M1290">
        <v>63</v>
      </c>
      <c r="N1290">
        <v>1</v>
      </c>
      <c r="O1290">
        <v>0</v>
      </c>
      <c r="P1290">
        <v>71.64</v>
      </c>
      <c r="Q1290">
        <v>0</v>
      </c>
      <c r="R1290" s="1" t="s">
        <v>5928</v>
      </c>
      <c r="S1290" s="1" t="s">
        <v>8156</v>
      </c>
      <c r="T1290">
        <v>1.1499999999999999</v>
      </c>
      <c r="U1290" s="1"/>
      <c r="V1290">
        <v>11581.446330000001</v>
      </c>
      <c r="W1290">
        <v>292697.30709800002</v>
      </c>
      <c r="X1290">
        <v>59.693840000000002</v>
      </c>
      <c r="Y1290">
        <v>6.6992890000000003</v>
      </c>
      <c r="Z1290">
        <v>129.78812099999999</v>
      </c>
      <c r="AA1290">
        <v>125.82174999999999</v>
      </c>
      <c r="AB1290">
        <v>0</v>
      </c>
    </row>
    <row r="1291" spans="1:28" x14ac:dyDescent="0.25">
      <c r="A1291" s="1" t="s">
        <v>1774</v>
      </c>
      <c r="B1291">
        <v>1792</v>
      </c>
      <c r="C1291" s="1" t="s">
        <v>4016</v>
      </c>
      <c r="D1291">
        <v>5.0999999999999996</v>
      </c>
      <c r="E1291">
        <v>0</v>
      </c>
      <c r="F1291">
        <v>0.66</v>
      </c>
      <c r="G1291">
        <v>1947</v>
      </c>
      <c r="H1291" s="1" t="s">
        <v>4089</v>
      </c>
      <c r="I1291">
        <v>182.21</v>
      </c>
      <c r="J1291">
        <v>9.94</v>
      </c>
      <c r="K1291">
        <v>155</v>
      </c>
      <c r="L1291">
        <v>905.52</v>
      </c>
      <c r="M1291">
        <v>46</v>
      </c>
      <c r="N1291">
        <v>2</v>
      </c>
      <c r="O1291">
        <v>0</v>
      </c>
      <c r="P1291">
        <v>82.91</v>
      </c>
      <c r="Q1291">
        <v>0</v>
      </c>
      <c r="R1291" s="1" t="s">
        <v>5929</v>
      </c>
      <c r="S1291" s="1" t="s">
        <v>8156</v>
      </c>
      <c r="T1291">
        <v>0.9</v>
      </c>
      <c r="U1291" s="1"/>
      <c r="V1291">
        <v>11240.246958</v>
      </c>
      <c r="W1291">
        <v>404035.39668599999</v>
      </c>
      <c r="X1291">
        <v>60.682510999999998</v>
      </c>
      <c r="Y1291">
        <v>8.0414410000000007</v>
      </c>
      <c r="Z1291">
        <v>172.476575</v>
      </c>
      <c r="AA1291">
        <v>173.680305</v>
      </c>
      <c r="AB1291">
        <v>0</v>
      </c>
    </row>
    <row r="1292" spans="1:28" x14ac:dyDescent="0.25">
      <c r="A1292" s="1" t="s">
        <v>1776</v>
      </c>
      <c r="B1292">
        <v>1825</v>
      </c>
      <c r="C1292" s="1" t="s">
        <v>4016</v>
      </c>
      <c r="D1292">
        <v>5.0999999999999996</v>
      </c>
      <c r="E1292">
        <v>0</v>
      </c>
      <c r="F1292">
        <v>0.49</v>
      </c>
      <c r="G1292">
        <v>1947</v>
      </c>
      <c r="H1292" s="1" t="s">
        <v>4092</v>
      </c>
      <c r="I1292">
        <v>182.21</v>
      </c>
      <c r="J1292">
        <v>10.79</v>
      </c>
      <c r="K1292">
        <v>122</v>
      </c>
      <c r="L1292">
        <v>905.52</v>
      </c>
      <c r="M1292">
        <v>19</v>
      </c>
      <c r="N1292">
        <v>1</v>
      </c>
      <c r="O1292">
        <v>0</v>
      </c>
      <c r="P1292">
        <v>66.849999999999994</v>
      </c>
      <c r="Q1292">
        <v>0</v>
      </c>
      <c r="R1292" s="1" t="s">
        <v>5931</v>
      </c>
      <c r="S1292" s="1" t="s">
        <v>8156</v>
      </c>
      <c r="T1292">
        <v>1.19</v>
      </c>
      <c r="U1292" s="1"/>
      <c r="V1292">
        <v>9574.8165779999999</v>
      </c>
      <c r="W1292">
        <v>435880.56336299999</v>
      </c>
      <c r="X1292">
        <v>53.936093</v>
      </c>
      <c r="Y1292">
        <v>8.9560329999999997</v>
      </c>
      <c r="Z1292">
        <v>187.624188</v>
      </c>
      <c r="AA1292">
        <v>187.366804</v>
      </c>
      <c r="AB1292">
        <v>0</v>
      </c>
    </row>
    <row r="1293" spans="1:28" x14ac:dyDescent="0.25">
      <c r="A1293" s="1" t="s">
        <v>1777</v>
      </c>
      <c r="B1293">
        <v>1150</v>
      </c>
      <c r="C1293" s="1" t="s">
        <v>4030</v>
      </c>
      <c r="D1293">
        <v>5.0999999999999996</v>
      </c>
      <c r="E1293">
        <v>0</v>
      </c>
      <c r="F1293">
        <v>0</v>
      </c>
      <c r="G1293">
        <v>1951</v>
      </c>
      <c r="H1293" s="1" t="s">
        <v>4152</v>
      </c>
      <c r="I1293">
        <v>144.80000000000001</v>
      </c>
      <c r="J1293">
        <v>3.66</v>
      </c>
      <c r="K1293">
        <v>801</v>
      </c>
      <c r="L1293">
        <v>3263.57</v>
      </c>
      <c r="M1293">
        <v>62</v>
      </c>
      <c r="N1293">
        <v>3</v>
      </c>
      <c r="O1293">
        <v>0</v>
      </c>
      <c r="P1293">
        <v>216.91</v>
      </c>
      <c r="Q1293">
        <v>0</v>
      </c>
      <c r="R1293" s="1" t="s">
        <v>5932</v>
      </c>
      <c r="S1293" s="1" t="s">
        <v>8156</v>
      </c>
      <c r="T1293">
        <v>0.4</v>
      </c>
      <c r="U1293" s="1"/>
      <c r="V1293">
        <v>45041.665307000003</v>
      </c>
      <c r="W1293">
        <v>1305193.4612179999</v>
      </c>
      <c r="X1293">
        <v>235.13135600000001</v>
      </c>
      <c r="Y1293">
        <v>24.446387000000001</v>
      </c>
      <c r="Z1293">
        <v>553.38769300000001</v>
      </c>
      <c r="AA1293">
        <v>561.06496200000004</v>
      </c>
      <c r="AB1293">
        <v>0</v>
      </c>
    </row>
    <row r="1294" spans="1:28" x14ac:dyDescent="0.25">
      <c r="A1294" s="1" t="s">
        <v>1778</v>
      </c>
      <c r="B1294">
        <v>1725</v>
      </c>
      <c r="C1294" s="1" t="s">
        <v>4018</v>
      </c>
      <c r="D1294">
        <v>5.0999999999999996</v>
      </c>
      <c r="E1294">
        <v>0</v>
      </c>
      <c r="F1294">
        <v>0</v>
      </c>
      <c r="G1294">
        <v>1951</v>
      </c>
      <c r="H1294" s="1" t="s">
        <v>4092</v>
      </c>
      <c r="I1294">
        <v>182.21</v>
      </c>
      <c r="J1294">
        <v>7.5</v>
      </c>
      <c r="K1294">
        <v>226</v>
      </c>
      <c r="L1294">
        <v>1351.38</v>
      </c>
      <c r="M1294">
        <v>43</v>
      </c>
      <c r="N1294">
        <v>2</v>
      </c>
      <c r="O1294">
        <v>0</v>
      </c>
      <c r="P1294">
        <v>79.150000000000006</v>
      </c>
      <c r="Q1294">
        <v>0</v>
      </c>
      <c r="R1294" s="1" t="s">
        <v>5933</v>
      </c>
      <c r="S1294" s="1" t="s">
        <v>8156</v>
      </c>
      <c r="T1294">
        <v>0.64</v>
      </c>
      <c r="U1294" s="1"/>
      <c r="V1294">
        <v>13291.116281000001</v>
      </c>
      <c r="W1294">
        <v>484064.827223</v>
      </c>
      <c r="X1294">
        <v>71.825569999999999</v>
      </c>
      <c r="Y1294">
        <v>9.2572519999999994</v>
      </c>
      <c r="Z1294">
        <v>204.86137199999999</v>
      </c>
      <c r="AA1294">
        <v>208.08243999999999</v>
      </c>
      <c r="AB1294">
        <v>0</v>
      </c>
    </row>
    <row r="1295" spans="1:28" x14ac:dyDescent="0.25">
      <c r="A1295" s="1" t="s">
        <v>1779</v>
      </c>
      <c r="B1295">
        <v>1882</v>
      </c>
      <c r="C1295" s="1" t="s">
        <v>4002</v>
      </c>
      <c r="D1295">
        <v>5.0999999999999996</v>
      </c>
      <c r="E1295">
        <v>0</v>
      </c>
      <c r="F1295">
        <v>0.22</v>
      </c>
      <c r="G1295">
        <v>1951</v>
      </c>
      <c r="H1295" s="1" t="s">
        <v>4105</v>
      </c>
      <c r="I1295">
        <v>31.58</v>
      </c>
      <c r="J1295">
        <v>11.63</v>
      </c>
      <c r="K1295">
        <v>69</v>
      </c>
      <c r="L1295">
        <v>367.23</v>
      </c>
      <c r="M1295">
        <v>33</v>
      </c>
      <c r="N1295">
        <v>1</v>
      </c>
      <c r="O1295">
        <v>0</v>
      </c>
      <c r="P1295">
        <v>41.55</v>
      </c>
      <c r="Q1295">
        <v>0</v>
      </c>
      <c r="R1295" s="1" t="s">
        <v>5934</v>
      </c>
      <c r="S1295" s="1" t="s">
        <v>8156</v>
      </c>
      <c r="T1295">
        <v>0.97</v>
      </c>
      <c r="U1295" s="1"/>
      <c r="V1295">
        <v>6616.4654739999996</v>
      </c>
      <c r="W1295">
        <v>190880.770946</v>
      </c>
      <c r="X1295">
        <v>34.644119000000003</v>
      </c>
      <c r="Y1295">
        <v>4.1258850000000002</v>
      </c>
      <c r="Z1295">
        <v>83.279010999999997</v>
      </c>
      <c r="AA1295">
        <v>82.053438999999997</v>
      </c>
      <c r="AB1295">
        <v>0</v>
      </c>
    </row>
    <row r="1296" spans="1:28" x14ac:dyDescent="0.25">
      <c r="A1296" s="1" t="s">
        <v>1780</v>
      </c>
      <c r="B1296">
        <v>1915</v>
      </c>
      <c r="C1296" s="1" t="s">
        <v>4002</v>
      </c>
      <c r="D1296">
        <v>5.0999999999999996</v>
      </c>
      <c r="E1296">
        <v>0</v>
      </c>
      <c r="F1296">
        <v>1.86</v>
      </c>
      <c r="G1296">
        <v>1953</v>
      </c>
      <c r="H1296" s="1" t="s">
        <v>4105</v>
      </c>
      <c r="I1296">
        <v>31.58</v>
      </c>
      <c r="J1296">
        <v>14.48</v>
      </c>
      <c r="K1296">
        <v>38</v>
      </c>
      <c r="L1296">
        <v>367.23</v>
      </c>
      <c r="M1296">
        <v>2</v>
      </c>
      <c r="N1296">
        <v>2</v>
      </c>
      <c r="O1296">
        <v>0</v>
      </c>
      <c r="P1296">
        <v>15.34</v>
      </c>
      <c r="Q1296">
        <v>0</v>
      </c>
      <c r="R1296" s="1" t="s">
        <v>5935</v>
      </c>
      <c r="S1296" s="1" t="s">
        <v>8156</v>
      </c>
      <c r="T1296">
        <v>1.19</v>
      </c>
      <c r="U1296" s="1"/>
      <c r="V1296">
        <v>2779.7515020000001</v>
      </c>
      <c r="W1296">
        <v>156410.89461399999</v>
      </c>
      <c r="X1296">
        <v>16.382916000000002</v>
      </c>
      <c r="Y1296">
        <v>3.2319960000000001</v>
      </c>
      <c r="Z1296">
        <v>67.112277000000006</v>
      </c>
      <c r="AA1296">
        <v>67.233937999999995</v>
      </c>
      <c r="AB1296">
        <v>0</v>
      </c>
    </row>
    <row r="1297" spans="1:28" x14ac:dyDescent="0.25">
      <c r="A1297" s="1" t="s">
        <v>1781</v>
      </c>
      <c r="B1297">
        <v>1438</v>
      </c>
      <c r="C1297" s="1" t="s">
        <v>4031</v>
      </c>
      <c r="D1297">
        <v>5.0999999999999996</v>
      </c>
      <c r="E1297">
        <v>0</v>
      </c>
      <c r="F1297">
        <v>0.5</v>
      </c>
      <c r="G1297">
        <v>1955</v>
      </c>
      <c r="H1297" s="1" t="s">
        <v>4076</v>
      </c>
      <c r="I1297">
        <v>1.4</v>
      </c>
      <c r="J1297">
        <v>16.29</v>
      </c>
      <c r="K1297">
        <v>517</v>
      </c>
      <c r="L1297">
        <v>2407.63</v>
      </c>
      <c r="M1297">
        <v>278</v>
      </c>
      <c r="N1297">
        <v>9</v>
      </c>
      <c r="O1297">
        <v>0</v>
      </c>
      <c r="P1297">
        <v>378.96</v>
      </c>
      <c r="Q1297">
        <v>0</v>
      </c>
      <c r="R1297" s="1" t="s">
        <v>5936</v>
      </c>
      <c r="S1297" s="1" t="s">
        <v>8156</v>
      </c>
      <c r="T1297">
        <v>1.26</v>
      </c>
      <c r="U1297" s="1"/>
      <c r="V1297">
        <v>55073.644863000001</v>
      </c>
      <c r="W1297">
        <v>1539063.178608</v>
      </c>
      <c r="X1297">
        <v>287.281679</v>
      </c>
      <c r="Y1297">
        <v>34.437117999999998</v>
      </c>
      <c r="Z1297">
        <v>677.05207499999995</v>
      </c>
      <c r="AA1297">
        <v>661.59310600000003</v>
      </c>
      <c r="AB1297">
        <v>0</v>
      </c>
    </row>
    <row r="1298" spans="1:28" x14ac:dyDescent="0.25">
      <c r="A1298" s="1" t="s">
        <v>1783</v>
      </c>
      <c r="B1298">
        <v>1725</v>
      </c>
      <c r="C1298" s="1" t="s">
        <v>4022</v>
      </c>
      <c r="D1298">
        <v>5.0999999999999996</v>
      </c>
      <c r="E1298">
        <v>0</v>
      </c>
      <c r="F1298">
        <v>0</v>
      </c>
      <c r="G1298">
        <v>1962</v>
      </c>
      <c r="H1298" s="1" t="s">
        <v>4098</v>
      </c>
      <c r="I1298">
        <v>66.290000000000006</v>
      </c>
      <c r="J1298">
        <v>13.77</v>
      </c>
      <c r="K1298">
        <v>237</v>
      </c>
      <c r="L1298">
        <v>1849.52</v>
      </c>
      <c r="M1298">
        <v>82</v>
      </c>
      <c r="N1298">
        <v>2</v>
      </c>
      <c r="O1298">
        <v>0</v>
      </c>
      <c r="P1298">
        <v>106.94</v>
      </c>
      <c r="Q1298">
        <v>0</v>
      </c>
      <c r="R1298" s="1" t="s">
        <v>5938</v>
      </c>
      <c r="S1298" s="1" t="s">
        <v>8156</v>
      </c>
      <c r="T1298">
        <v>1.01</v>
      </c>
      <c r="U1298" s="1"/>
      <c r="V1298">
        <v>20025.948050999999</v>
      </c>
      <c r="W1298">
        <v>740638.93210199999</v>
      </c>
      <c r="X1298">
        <v>108.74964199999999</v>
      </c>
      <c r="Y1298">
        <v>15.382489</v>
      </c>
      <c r="Z1298">
        <v>317.30447600000002</v>
      </c>
      <c r="AA1298">
        <v>318.372905</v>
      </c>
      <c r="AB1298">
        <v>0</v>
      </c>
    </row>
    <row r="1299" spans="1:28" x14ac:dyDescent="0.25">
      <c r="A1299" s="1" t="s">
        <v>1784</v>
      </c>
      <c r="B1299">
        <v>1479</v>
      </c>
      <c r="C1299" s="1" t="s">
        <v>4052</v>
      </c>
      <c r="D1299">
        <v>5.0999999999999996</v>
      </c>
      <c r="E1299">
        <v>0</v>
      </c>
      <c r="F1299">
        <v>0.43</v>
      </c>
      <c r="G1299">
        <v>1969</v>
      </c>
      <c r="H1299" s="1" t="s">
        <v>4076</v>
      </c>
      <c r="I1299">
        <v>1.4</v>
      </c>
      <c r="J1299">
        <v>10.17</v>
      </c>
      <c r="K1299">
        <v>490</v>
      </c>
      <c r="L1299">
        <v>2652.43</v>
      </c>
      <c r="M1299">
        <v>143</v>
      </c>
      <c r="N1299">
        <v>10</v>
      </c>
      <c r="O1299">
        <v>0</v>
      </c>
      <c r="P1299">
        <v>238.02</v>
      </c>
      <c r="Q1299">
        <v>0</v>
      </c>
      <c r="R1299" s="1" t="s">
        <v>5939</v>
      </c>
      <c r="S1299" s="1" t="s">
        <v>8156</v>
      </c>
      <c r="T1299">
        <v>0.74</v>
      </c>
      <c r="U1299" s="1"/>
      <c r="V1299">
        <v>34109.251806</v>
      </c>
      <c r="W1299">
        <v>1126517.050029</v>
      </c>
      <c r="X1299">
        <v>181.776893</v>
      </c>
      <c r="Y1299">
        <v>22.754322999999999</v>
      </c>
      <c r="Z1299">
        <v>483.50308699999999</v>
      </c>
      <c r="AA1299">
        <v>484.25103000000001</v>
      </c>
      <c r="AB1299">
        <v>0</v>
      </c>
    </row>
    <row r="1300" spans="1:28" x14ac:dyDescent="0.25">
      <c r="A1300" s="1" t="s">
        <v>1786</v>
      </c>
      <c r="B1300">
        <v>1856</v>
      </c>
      <c r="C1300" s="1" t="s">
        <v>4004</v>
      </c>
      <c r="D1300">
        <v>5.0999999999999996</v>
      </c>
      <c r="E1300">
        <v>0</v>
      </c>
      <c r="F1300">
        <v>0.34</v>
      </c>
      <c r="G1300">
        <v>1973</v>
      </c>
      <c r="H1300" s="1" t="s">
        <v>4073</v>
      </c>
      <c r="I1300">
        <v>40.79</v>
      </c>
      <c r="J1300">
        <v>10.71</v>
      </c>
      <c r="K1300">
        <v>117</v>
      </c>
      <c r="L1300">
        <v>475.89</v>
      </c>
      <c r="M1300">
        <v>41</v>
      </c>
      <c r="N1300">
        <v>3</v>
      </c>
      <c r="O1300">
        <v>0</v>
      </c>
      <c r="P1300">
        <v>77.540000000000006</v>
      </c>
      <c r="Q1300">
        <v>0</v>
      </c>
      <c r="R1300" s="1" t="s">
        <v>5941</v>
      </c>
      <c r="S1300" s="1" t="s">
        <v>8156</v>
      </c>
      <c r="T1300">
        <v>0.89</v>
      </c>
      <c r="U1300" s="1"/>
      <c r="V1300">
        <v>9617.5197489999991</v>
      </c>
      <c r="W1300">
        <v>274041.99345800001</v>
      </c>
      <c r="X1300">
        <v>50.267282999999999</v>
      </c>
      <c r="Y1300">
        <v>5.9237510000000002</v>
      </c>
      <c r="Z1300">
        <v>119.96629299999999</v>
      </c>
      <c r="AA1300">
        <v>117.801804</v>
      </c>
      <c r="AB1300">
        <v>0</v>
      </c>
    </row>
    <row r="1301" spans="1:28" x14ac:dyDescent="0.25">
      <c r="A1301" s="1" t="s">
        <v>1787</v>
      </c>
      <c r="B1301">
        <v>1730</v>
      </c>
      <c r="C1301" s="1" t="s">
        <v>4030</v>
      </c>
      <c r="D1301">
        <v>5.0999999999999996</v>
      </c>
      <c r="E1301">
        <v>0</v>
      </c>
      <c r="F1301">
        <v>5</v>
      </c>
      <c r="G1301">
        <v>1977</v>
      </c>
      <c r="H1301" s="1" t="s">
        <v>4139</v>
      </c>
      <c r="I1301">
        <v>77.290000000000006</v>
      </c>
      <c r="J1301">
        <v>9.92</v>
      </c>
      <c r="K1301">
        <v>247</v>
      </c>
      <c r="L1301">
        <v>2007.2</v>
      </c>
      <c r="M1301">
        <v>0</v>
      </c>
      <c r="N1301">
        <v>0</v>
      </c>
      <c r="O1301">
        <v>0</v>
      </c>
      <c r="P1301">
        <v>57.77</v>
      </c>
      <c r="Q1301">
        <v>0</v>
      </c>
      <c r="R1301" s="1" t="s">
        <v>5942</v>
      </c>
      <c r="S1301" s="1" t="s">
        <v>8156</v>
      </c>
      <c r="T1301">
        <v>0.77</v>
      </c>
      <c r="U1301" s="1"/>
      <c r="V1301">
        <v>10731.986558000001</v>
      </c>
      <c r="W1301">
        <v>571058.28083399998</v>
      </c>
      <c r="X1301">
        <v>62.163972000000001</v>
      </c>
      <c r="Y1301">
        <v>9.9156980000000008</v>
      </c>
      <c r="Z1301">
        <v>235.02436399999999</v>
      </c>
      <c r="AA1301">
        <v>245.47518400000001</v>
      </c>
      <c r="AB1301">
        <v>0</v>
      </c>
    </row>
    <row r="1302" spans="1:28" x14ac:dyDescent="0.25">
      <c r="A1302" s="1" t="s">
        <v>1789</v>
      </c>
      <c r="B1302">
        <v>1945</v>
      </c>
      <c r="C1302" s="1" t="s">
        <v>4002</v>
      </c>
      <c r="D1302">
        <v>5.0999999999999996</v>
      </c>
      <c r="E1302">
        <v>0</v>
      </c>
      <c r="F1302">
        <v>0.49</v>
      </c>
      <c r="G1302">
        <v>1980</v>
      </c>
      <c r="H1302" s="1" t="s">
        <v>4072</v>
      </c>
      <c r="I1302">
        <v>31.58</v>
      </c>
      <c r="J1302">
        <v>10.92</v>
      </c>
      <c r="K1302">
        <v>35</v>
      </c>
      <c r="L1302">
        <v>367.23</v>
      </c>
      <c r="M1302">
        <v>0</v>
      </c>
      <c r="N1302">
        <v>0</v>
      </c>
      <c r="O1302">
        <v>0</v>
      </c>
      <c r="P1302">
        <v>14.09</v>
      </c>
      <c r="Q1302">
        <v>0</v>
      </c>
      <c r="R1302" s="1" t="s">
        <v>5944</v>
      </c>
      <c r="S1302" s="1" t="s">
        <v>8156</v>
      </c>
      <c r="T1302">
        <v>1.29</v>
      </c>
      <c r="U1302" s="1"/>
      <c r="V1302">
        <v>2661.2798659999999</v>
      </c>
      <c r="W1302">
        <v>155027.72797199999</v>
      </c>
      <c r="X1302">
        <v>15.861324</v>
      </c>
      <c r="Y1302">
        <v>3.310289</v>
      </c>
      <c r="Z1302">
        <v>67.358005000000006</v>
      </c>
      <c r="AA1302">
        <v>66.639123999999995</v>
      </c>
      <c r="AB1302">
        <v>0</v>
      </c>
    </row>
    <row r="1303" spans="1:28" x14ac:dyDescent="0.25">
      <c r="A1303" s="1" t="s">
        <v>1791</v>
      </c>
      <c r="B1303">
        <v>1582</v>
      </c>
      <c r="C1303" s="1" t="s">
        <v>4031</v>
      </c>
      <c r="D1303">
        <v>5.0999999999999996</v>
      </c>
      <c r="E1303">
        <v>0</v>
      </c>
      <c r="F1303">
        <v>0.75</v>
      </c>
      <c r="G1303">
        <v>1984</v>
      </c>
      <c r="H1303" s="1" t="s">
        <v>4079</v>
      </c>
      <c r="I1303">
        <v>1.4</v>
      </c>
      <c r="J1303">
        <v>8.16</v>
      </c>
      <c r="K1303">
        <v>402</v>
      </c>
      <c r="L1303">
        <v>2407.63</v>
      </c>
      <c r="M1303">
        <v>97</v>
      </c>
      <c r="N1303">
        <v>5</v>
      </c>
      <c r="O1303">
        <v>0</v>
      </c>
      <c r="P1303">
        <v>173.13</v>
      </c>
      <c r="Q1303">
        <v>0</v>
      </c>
      <c r="R1303" s="1" t="s">
        <v>5946</v>
      </c>
      <c r="S1303" s="1" t="s">
        <v>8156</v>
      </c>
      <c r="T1303">
        <v>0.74</v>
      </c>
      <c r="U1303" s="1"/>
      <c r="V1303">
        <v>26780.270392999999</v>
      </c>
      <c r="W1303">
        <v>895691.75633</v>
      </c>
      <c r="X1303">
        <v>142.92077699999999</v>
      </c>
      <c r="Y1303">
        <v>17.681775999999999</v>
      </c>
      <c r="Z1303">
        <v>381.32436799999999</v>
      </c>
      <c r="AA1303">
        <v>385.02753899999999</v>
      </c>
      <c r="AB1303">
        <v>0</v>
      </c>
    </row>
    <row r="1304" spans="1:28" x14ac:dyDescent="0.25">
      <c r="A1304" s="1" t="s">
        <v>1792</v>
      </c>
      <c r="B1304">
        <v>1665</v>
      </c>
      <c r="C1304" s="1" t="s">
        <v>4001</v>
      </c>
      <c r="D1304">
        <v>0.2</v>
      </c>
      <c r="E1304">
        <v>0</v>
      </c>
      <c r="F1304">
        <v>0.89</v>
      </c>
      <c r="G1304">
        <v>1984</v>
      </c>
      <c r="H1304" s="1" t="s">
        <v>4071</v>
      </c>
      <c r="I1304">
        <v>108.49</v>
      </c>
      <c r="J1304">
        <v>7.69</v>
      </c>
      <c r="K1304">
        <v>319</v>
      </c>
      <c r="L1304">
        <v>419.77</v>
      </c>
      <c r="M1304">
        <v>235</v>
      </c>
      <c r="N1304">
        <v>7</v>
      </c>
      <c r="O1304">
        <v>0</v>
      </c>
      <c r="P1304">
        <v>284.77</v>
      </c>
      <c r="Q1304">
        <v>0</v>
      </c>
      <c r="R1304" s="1" t="s">
        <v>5947</v>
      </c>
      <c r="S1304" s="1" t="s">
        <v>8156</v>
      </c>
      <c r="T1304">
        <v>0.82</v>
      </c>
      <c r="U1304" s="1"/>
      <c r="V1304">
        <v>39124.296599000001</v>
      </c>
      <c r="W1304">
        <v>727265.464255</v>
      </c>
      <c r="X1304">
        <v>195.24863400000001</v>
      </c>
      <c r="Y1304">
        <v>17.394264</v>
      </c>
      <c r="Z1304">
        <v>328.61560700000001</v>
      </c>
      <c r="AA1304">
        <v>312.63707900000003</v>
      </c>
      <c r="AB1304">
        <v>0</v>
      </c>
    </row>
    <row r="1305" spans="1:28" x14ac:dyDescent="0.25">
      <c r="A1305" s="1" t="s">
        <v>1793</v>
      </c>
      <c r="B1305">
        <v>1725</v>
      </c>
      <c r="C1305" s="1" t="s">
        <v>4032</v>
      </c>
      <c r="D1305">
        <v>5.0999999999999996</v>
      </c>
      <c r="E1305">
        <v>0</v>
      </c>
      <c r="F1305">
        <v>0</v>
      </c>
      <c r="G1305">
        <v>1984</v>
      </c>
      <c r="H1305" s="1" t="s">
        <v>4162</v>
      </c>
      <c r="I1305">
        <v>0.2</v>
      </c>
      <c r="J1305">
        <v>7.1</v>
      </c>
      <c r="K1305">
        <v>259</v>
      </c>
      <c r="L1305">
        <v>1269.6500000000001</v>
      </c>
      <c r="M1305">
        <v>46</v>
      </c>
      <c r="N1305">
        <v>2</v>
      </c>
      <c r="O1305">
        <v>0</v>
      </c>
      <c r="P1305">
        <v>90.41</v>
      </c>
      <c r="Q1305">
        <v>0</v>
      </c>
      <c r="R1305" s="1" t="s">
        <v>5948</v>
      </c>
      <c r="S1305" s="1" t="s">
        <v>8156</v>
      </c>
      <c r="T1305">
        <v>0.54</v>
      </c>
      <c r="U1305" s="1"/>
      <c r="V1305">
        <v>16448.244836999998</v>
      </c>
      <c r="W1305">
        <v>508446.65482499998</v>
      </c>
      <c r="X1305">
        <v>86.650684999999996</v>
      </c>
      <c r="Y1305">
        <v>9.5642399999999999</v>
      </c>
      <c r="Z1305">
        <v>215.03929400000001</v>
      </c>
      <c r="AA1305">
        <v>218.56560899999999</v>
      </c>
      <c r="AB1305">
        <v>0</v>
      </c>
    </row>
    <row r="1306" spans="1:28" x14ac:dyDescent="0.25">
      <c r="A1306" s="1" t="s">
        <v>1796</v>
      </c>
      <c r="B1306">
        <v>1852</v>
      </c>
      <c r="C1306" s="1" t="s">
        <v>4004</v>
      </c>
      <c r="D1306">
        <v>5.0999999999999996</v>
      </c>
      <c r="E1306">
        <v>0</v>
      </c>
      <c r="F1306">
        <v>2.8</v>
      </c>
      <c r="G1306">
        <v>1986</v>
      </c>
      <c r="H1306" s="1" t="s">
        <v>4079</v>
      </c>
      <c r="I1306">
        <v>1.4</v>
      </c>
      <c r="J1306">
        <v>11.46</v>
      </c>
      <c r="K1306">
        <v>134</v>
      </c>
      <c r="L1306">
        <v>609.39</v>
      </c>
      <c r="M1306">
        <v>32</v>
      </c>
      <c r="N1306">
        <v>2</v>
      </c>
      <c r="O1306">
        <v>0</v>
      </c>
      <c r="P1306">
        <v>88.07</v>
      </c>
      <c r="Q1306">
        <v>0</v>
      </c>
      <c r="R1306" s="1" t="s">
        <v>5951</v>
      </c>
      <c r="S1306" s="1" t="s">
        <v>8156</v>
      </c>
      <c r="T1306">
        <v>0.92</v>
      </c>
      <c r="U1306" s="1"/>
      <c r="V1306">
        <v>10228.174569999999</v>
      </c>
      <c r="W1306">
        <v>325571.92559699999</v>
      </c>
      <c r="X1306">
        <v>54.266171999999997</v>
      </c>
      <c r="Y1306">
        <v>6.8288169999999999</v>
      </c>
      <c r="Z1306">
        <v>140.871725</v>
      </c>
      <c r="AA1306">
        <v>139.95218299999999</v>
      </c>
      <c r="AB1306">
        <v>0</v>
      </c>
    </row>
    <row r="1307" spans="1:28" x14ac:dyDescent="0.25">
      <c r="A1307" s="1" t="s">
        <v>1797</v>
      </c>
      <c r="B1307">
        <v>1865</v>
      </c>
      <c r="C1307" s="1" t="s">
        <v>4004</v>
      </c>
      <c r="D1307">
        <v>5.0999999999999996</v>
      </c>
      <c r="E1307">
        <v>0</v>
      </c>
      <c r="F1307">
        <v>2</v>
      </c>
      <c r="G1307">
        <v>1987</v>
      </c>
      <c r="H1307" s="1" t="s">
        <v>4079</v>
      </c>
      <c r="I1307">
        <v>1.4</v>
      </c>
      <c r="J1307">
        <v>13.16</v>
      </c>
      <c r="K1307">
        <v>122</v>
      </c>
      <c r="L1307">
        <v>609.39</v>
      </c>
      <c r="M1307">
        <v>26</v>
      </c>
      <c r="N1307">
        <v>1</v>
      </c>
      <c r="O1307">
        <v>0</v>
      </c>
      <c r="P1307">
        <v>79.45</v>
      </c>
      <c r="Q1307">
        <v>0</v>
      </c>
      <c r="R1307" s="1" t="s">
        <v>5952</v>
      </c>
      <c r="S1307" s="1" t="s">
        <v>8156</v>
      </c>
      <c r="T1307">
        <v>0.99</v>
      </c>
      <c r="U1307" s="1"/>
      <c r="V1307">
        <v>10347.104227</v>
      </c>
      <c r="W1307">
        <v>358536.13604700001</v>
      </c>
      <c r="X1307">
        <v>55.645679000000001</v>
      </c>
      <c r="Y1307">
        <v>7.70153</v>
      </c>
      <c r="Z1307">
        <v>156.56440799999999</v>
      </c>
      <c r="AA1307">
        <v>154.12127699999999</v>
      </c>
      <c r="AB1307">
        <v>0</v>
      </c>
    </row>
    <row r="1308" spans="1:28" x14ac:dyDescent="0.25">
      <c r="A1308" s="1" t="s">
        <v>1798</v>
      </c>
      <c r="B1308">
        <v>1705</v>
      </c>
      <c r="C1308" s="1" t="s">
        <v>4001</v>
      </c>
      <c r="D1308">
        <v>0.2</v>
      </c>
      <c r="E1308">
        <v>0</v>
      </c>
      <c r="F1308">
        <v>0.3</v>
      </c>
      <c r="G1308">
        <v>1988</v>
      </c>
      <c r="H1308" s="1" t="s">
        <v>4071</v>
      </c>
      <c r="I1308">
        <v>108.49</v>
      </c>
      <c r="J1308">
        <v>11.29</v>
      </c>
      <c r="K1308">
        <v>283</v>
      </c>
      <c r="L1308">
        <v>419.77</v>
      </c>
      <c r="M1308">
        <v>195</v>
      </c>
      <c r="N1308">
        <v>6</v>
      </c>
      <c r="O1308">
        <v>0</v>
      </c>
      <c r="P1308">
        <v>254.39</v>
      </c>
      <c r="Q1308">
        <v>0</v>
      </c>
      <c r="R1308" s="1" t="s">
        <v>5953</v>
      </c>
      <c r="S1308" s="1" t="s">
        <v>8156</v>
      </c>
      <c r="T1308">
        <v>1.03</v>
      </c>
      <c r="U1308" s="1"/>
      <c r="V1308">
        <v>29422.952843999999</v>
      </c>
      <c r="W1308">
        <v>590546.48457600002</v>
      </c>
      <c r="X1308">
        <v>147.88617300000001</v>
      </c>
      <c r="Y1308">
        <v>13.85858</v>
      </c>
      <c r="Z1308">
        <v>264.72453000000002</v>
      </c>
      <c r="AA1308">
        <v>253.86272600000001</v>
      </c>
      <c r="AB1308">
        <v>0</v>
      </c>
    </row>
    <row r="1309" spans="1:28" x14ac:dyDescent="0.25">
      <c r="A1309" s="1" t="s">
        <v>1799</v>
      </c>
      <c r="B1309">
        <v>1840</v>
      </c>
      <c r="C1309" s="1" t="s">
        <v>4009</v>
      </c>
      <c r="D1309">
        <v>5.0999999999999996</v>
      </c>
      <c r="E1309">
        <v>0</v>
      </c>
      <c r="F1309">
        <v>0</v>
      </c>
      <c r="G1309">
        <v>1988</v>
      </c>
      <c r="H1309" s="1" t="s">
        <v>4082</v>
      </c>
      <c r="I1309">
        <v>19.239999999999998</v>
      </c>
      <c r="J1309">
        <v>11.78</v>
      </c>
      <c r="K1309">
        <v>148</v>
      </c>
      <c r="L1309">
        <v>738.31</v>
      </c>
      <c r="M1309">
        <v>35</v>
      </c>
      <c r="N1309">
        <v>3</v>
      </c>
      <c r="O1309">
        <v>0</v>
      </c>
      <c r="P1309">
        <v>91.9</v>
      </c>
      <c r="Q1309">
        <v>0</v>
      </c>
      <c r="R1309" s="1" t="s">
        <v>5954</v>
      </c>
      <c r="S1309" s="1" t="s">
        <v>8156</v>
      </c>
      <c r="T1309">
        <v>0.96</v>
      </c>
      <c r="U1309" s="1"/>
      <c r="V1309">
        <v>10886.732856000001</v>
      </c>
      <c r="W1309">
        <v>358155.81150499999</v>
      </c>
      <c r="X1309">
        <v>58.052813</v>
      </c>
      <c r="Y1309">
        <v>7.5654190000000003</v>
      </c>
      <c r="Z1309">
        <v>155.537609</v>
      </c>
      <c r="AA1309">
        <v>153.958459</v>
      </c>
      <c r="AB1309">
        <v>0</v>
      </c>
    </row>
    <row r="1310" spans="1:28" x14ac:dyDescent="0.25">
      <c r="A1310" s="1" t="s">
        <v>1800</v>
      </c>
      <c r="B1310">
        <v>1117</v>
      </c>
      <c r="C1310" s="1" t="s">
        <v>4038</v>
      </c>
      <c r="D1310">
        <v>5.0999999999999996</v>
      </c>
      <c r="E1310">
        <v>0</v>
      </c>
      <c r="F1310">
        <v>0.83</v>
      </c>
      <c r="G1310">
        <v>1990</v>
      </c>
      <c r="H1310" s="1" t="s">
        <v>4130</v>
      </c>
      <c r="I1310">
        <v>14.85</v>
      </c>
      <c r="J1310">
        <v>10.36</v>
      </c>
      <c r="K1310">
        <v>873</v>
      </c>
      <c r="L1310">
        <v>1683.59</v>
      </c>
      <c r="M1310">
        <v>675</v>
      </c>
      <c r="N1310">
        <v>6</v>
      </c>
      <c r="O1310">
        <v>0</v>
      </c>
      <c r="P1310">
        <v>722.58</v>
      </c>
      <c r="Q1310">
        <v>0</v>
      </c>
      <c r="R1310" s="1" t="s">
        <v>5955</v>
      </c>
      <c r="S1310" s="1" t="s">
        <v>8156</v>
      </c>
      <c r="T1310">
        <v>0.82</v>
      </c>
      <c r="U1310" s="1"/>
      <c r="V1310">
        <v>117049.6547</v>
      </c>
      <c r="W1310">
        <v>2230741.0950489999</v>
      </c>
      <c r="X1310">
        <v>585.35817099999997</v>
      </c>
      <c r="Y1310">
        <v>52.458919999999999</v>
      </c>
      <c r="Z1310">
        <v>1001.143994</v>
      </c>
      <c r="AA1310">
        <v>958.95054500000003</v>
      </c>
      <c r="AB1310">
        <v>0</v>
      </c>
    </row>
    <row r="1311" spans="1:28" x14ac:dyDescent="0.25">
      <c r="A1311" s="1" t="s">
        <v>1801</v>
      </c>
      <c r="B1311">
        <v>1150</v>
      </c>
      <c r="C1311" s="1" t="s">
        <v>4019</v>
      </c>
      <c r="D1311">
        <v>5.0999999999999996</v>
      </c>
      <c r="E1311">
        <v>0</v>
      </c>
      <c r="F1311">
        <v>0</v>
      </c>
      <c r="G1311">
        <v>1990</v>
      </c>
      <c r="H1311" s="1" t="s">
        <v>4127</v>
      </c>
      <c r="I1311">
        <v>2.0699999999999998</v>
      </c>
      <c r="J1311">
        <v>8.85</v>
      </c>
      <c r="K1311">
        <v>840</v>
      </c>
      <c r="L1311">
        <v>1310.5899999999999</v>
      </c>
      <c r="M1311">
        <v>644</v>
      </c>
      <c r="N1311">
        <v>7</v>
      </c>
      <c r="O1311">
        <v>0</v>
      </c>
      <c r="P1311">
        <v>705.67</v>
      </c>
      <c r="Q1311">
        <v>0</v>
      </c>
      <c r="R1311" s="1" t="s">
        <v>5956</v>
      </c>
      <c r="S1311" s="1" t="s">
        <v>8156</v>
      </c>
      <c r="T1311">
        <v>0.7</v>
      </c>
      <c r="U1311" s="1"/>
      <c r="V1311">
        <v>110424.47595599999</v>
      </c>
      <c r="W1311">
        <v>2047483.642888</v>
      </c>
      <c r="X1311">
        <v>550.87839199999996</v>
      </c>
      <c r="Y1311">
        <v>48.636395</v>
      </c>
      <c r="Z1311">
        <v>922.84318199999996</v>
      </c>
      <c r="AA1311">
        <v>880.17359899999997</v>
      </c>
      <c r="AB1311">
        <v>0</v>
      </c>
    </row>
    <row r="1312" spans="1:28" x14ac:dyDescent="0.25">
      <c r="A1312" s="1" t="s">
        <v>1802</v>
      </c>
      <c r="B1312">
        <v>1748</v>
      </c>
      <c r="C1312" s="1" t="s">
        <v>4034</v>
      </c>
      <c r="D1312">
        <v>5.0999999999999996</v>
      </c>
      <c r="E1312">
        <v>0</v>
      </c>
      <c r="F1312">
        <v>0</v>
      </c>
      <c r="G1312">
        <v>1990</v>
      </c>
      <c r="H1312" s="1" t="s">
        <v>4115</v>
      </c>
      <c r="I1312">
        <v>82</v>
      </c>
      <c r="J1312">
        <v>13.38</v>
      </c>
      <c r="K1312">
        <v>242</v>
      </c>
      <c r="L1312">
        <v>1808.36</v>
      </c>
      <c r="M1312">
        <v>62</v>
      </c>
      <c r="N1312">
        <v>3</v>
      </c>
      <c r="O1312">
        <v>0</v>
      </c>
      <c r="P1312">
        <v>111.19</v>
      </c>
      <c r="Q1312">
        <v>0</v>
      </c>
      <c r="R1312" s="1" t="s">
        <v>5957</v>
      </c>
      <c r="S1312" s="1" t="s">
        <v>8156</v>
      </c>
      <c r="T1312">
        <v>0.99</v>
      </c>
      <c r="U1312" s="1"/>
      <c r="V1312">
        <v>16929.142425999999</v>
      </c>
      <c r="W1312">
        <v>694497.63714799995</v>
      </c>
      <c r="X1312">
        <v>93.538946999999993</v>
      </c>
      <c r="Y1312">
        <v>14.077639</v>
      </c>
      <c r="Z1312">
        <v>296.83148399999999</v>
      </c>
      <c r="AA1312">
        <v>298.537283</v>
      </c>
      <c r="AB1312">
        <v>0</v>
      </c>
    </row>
    <row r="1313" spans="1:28" x14ac:dyDescent="0.25">
      <c r="A1313" s="1" t="s">
        <v>1803</v>
      </c>
      <c r="B1313">
        <v>1893</v>
      </c>
      <c r="C1313" s="1" t="s">
        <v>4004</v>
      </c>
      <c r="D1313">
        <v>5.0999999999999996</v>
      </c>
      <c r="E1313">
        <v>0</v>
      </c>
      <c r="F1313">
        <v>2.4</v>
      </c>
      <c r="G1313">
        <v>1991</v>
      </c>
      <c r="H1313" s="1" t="s">
        <v>4079</v>
      </c>
      <c r="I1313">
        <v>1.4</v>
      </c>
      <c r="J1313">
        <v>18.04</v>
      </c>
      <c r="K1313">
        <v>98</v>
      </c>
      <c r="L1313">
        <v>609.39</v>
      </c>
      <c r="M1313">
        <v>22</v>
      </c>
      <c r="N1313">
        <v>1</v>
      </c>
      <c r="O1313">
        <v>0</v>
      </c>
      <c r="P1313">
        <v>63.84</v>
      </c>
      <c r="Q1313">
        <v>0</v>
      </c>
      <c r="R1313" s="1" t="s">
        <v>5958</v>
      </c>
      <c r="S1313" s="1" t="s">
        <v>8156</v>
      </c>
      <c r="T1313">
        <v>1.32</v>
      </c>
      <c r="U1313" s="1"/>
      <c r="V1313">
        <v>7317.7162500000004</v>
      </c>
      <c r="W1313">
        <v>284954.409415</v>
      </c>
      <c r="X1313">
        <v>40.046903</v>
      </c>
      <c r="Y1313">
        <v>6.0132329999999996</v>
      </c>
      <c r="Z1313">
        <v>122.445262</v>
      </c>
      <c r="AA1313">
        <v>122.490753</v>
      </c>
      <c r="AB1313">
        <v>0</v>
      </c>
    </row>
    <row r="1314" spans="1:28" x14ac:dyDescent="0.25">
      <c r="A1314" s="1" t="s">
        <v>1804</v>
      </c>
      <c r="B1314">
        <v>1882</v>
      </c>
      <c r="C1314" s="1" t="s">
        <v>4004</v>
      </c>
      <c r="D1314">
        <v>5.0999999999999996</v>
      </c>
      <c r="E1314">
        <v>0</v>
      </c>
      <c r="F1314">
        <v>0.21</v>
      </c>
      <c r="G1314">
        <v>1992</v>
      </c>
      <c r="H1314" s="1" t="s">
        <v>4073</v>
      </c>
      <c r="I1314">
        <v>40.79</v>
      </c>
      <c r="J1314">
        <v>12.61</v>
      </c>
      <c r="K1314">
        <v>110</v>
      </c>
      <c r="L1314">
        <v>475.89</v>
      </c>
      <c r="M1314">
        <v>34</v>
      </c>
      <c r="N1314">
        <v>3</v>
      </c>
      <c r="O1314">
        <v>0</v>
      </c>
      <c r="P1314">
        <v>73.150000000000006</v>
      </c>
      <c r="Q1314">
        <v>0</v>
      </c>
      <c r="R1314" s="1" t="s">
        <v>5959</v>
      </c>
      <c r="S1314" s="1" t="s">
        <v>8156</v>
      </c>
      <c r="T1314">
        <v>0.96</v>
      </c>
      <c r="U1314" s="1"/>
      <c r="V1314">
        <v>8579.8082429999995</v>
      </c>
      <c r="W1314">
        <v>252810.46546400001</v>
      </c>
      <c r="X1314">
        <v>44.991467</v>
      </c>
      <c r="Y1314">
        <v>5.1781249999999996</v>
      </c>
      <c r="Z1314">
        <v>108.996089</v>
      </c>
      <c r="AA1314">
        <v>108.675225</v>
      </c>
      <c r="AB1314">
        <v>0</v>
      </c>
    </row>
    <row r="1315" spans="1:28" x14ac:dyDescent="0.25">
      <c r="A1315" s="1" t="s">
        <v>1805</v>
      </c>
      <c r="B1315">
        <v>1547</v>
      </c>
      <c r="C1315" s="1" t="s">
        <v>4024</v>
      </c>
      <c r="D1315">
        <v>5.0999999999999996</v>
      </c>
      <c r="E1315">
        <v>0</v>
      </c>
      <c r="F1315">
        <v>0.47</v>
      </c>
      <c r="G1315">
        <v>1993</v>
      </c>
      <c r="H1315" s="1" t="s">
        <v>4112</v>
      </c>
      <c r="I1315">
        <v>110.84</v>
      </c>
      <c r="J1315">
        <v>9.4</v>
      </c>
      <c r="K1315">
        <v>446</v>
      </c>
      <c r="L1315">
        <v>1744.16</v>
      </c>
      <c r="M1315">
        <v>198</v>
      </c>
      <c r="N1315">
        <v>6</v>
      </c>
      <c r="O1315">
        <v>0</v>
      </c>
      <c r="P1315">
        <v>276.7</v>
      </c>
      <c r="Q1315">
        <v>0</v>
      </c>
      <c r="R1315" s="1" t="s">
        <v>5960</v>
      </c>
      <c r="S1315" s="1" t="s">
        <v>8156</v>
      </c>
      <c r="T1315">
        <v>0.71</v>
      </c>
      <c r="U1315" s="1"/>
      <c r="V1315">
        <v>42341.527715999997</v>
      </c>
      <c r="W1315">
        <v>1062694.316354</v>
      </c>
      <c r="X1315">
        <v>217.74798799999999</v>
      </c>
      <c r="Y1315">
        <v>22.919654999999999</v>
      </c>
      <c r="Z1315">
        <v>464.52212400000002</v>
      </c>
      <c r="AA1315">
        <v>456.822405</v>
      </c>
      <c r="AB1315">
        <v>0</v>
      </c>
    </row>
    <row r="1316" spans="1:28" x14ac:dyDescent="0.25">
      <c r="A1316" s="1" t="s">
        <v>1806</v>
      </c>
      <c r="B1316">
        <v>1890</v>
      </c>
      <c r="C1316" s="1" t="s">
        <v>4004</v>
      </c>
      <c r="D1316">
        <v>5.0999999999999996</v>
      </c>
      <c r="E1316">
        <v>0</v>
      </c>
      <c r="F1316">
        <v>0</v>
      </c>
      <c r="G1316">
        <v>1993</v>
      </c>
      <c r="H1316" s="1" t="s">
        <v>4074</v>
      </c>
      <c r="I1316">
        <v>0.2</v>
      </c>
      <c r="J1316">
        <v>9.3800000000000008</v>
      </c>
      <c r="K1316">
        <v>103</v>
      </c>
      <c r="L1316">
        <v>420.4</v>
      </c>
      <c r="M1316">
        <v>30</v>
      </c>
      <c r="N1316">
        <v>2</v>
      </c>
      <c r="O1316">
        <v>0</v>
      </c>
      <c r="P1316">
        <v>59.99</v>
      </c>
      <c r="Q1316">
        <v>0</v>
      </c>
      <c r="R1316" s="1" t="s">
        <v>5961</v>
      </c>
      <c r="S1316" s="1" t="s">
        <v>8156</v>
      </c>
      <c r="T1316">
        <v>0.72</v>
      </c>
      <c r="U1316" s="1"/>
      <c r="V1316">
        <v>8660.7157960000004</v>
      </c>
      <c r="W1316">
        <v>256318.36386300001</v>
      </c>
      <c r="X1316">
        <v>45.475453999999999</v>
      </c>
      <c r="Y1316">
        <v>5.4422280000000001</v>
      </c>
      <c r="Z1316">
        <v>112.07342</v>
      </c>
      <c r="AA1316">
        <v>110.182799</v>
      </c>
      <c r="AB1316">
        <v>0</v>
      </c>
    </row>
    <row r="1317" spans="1:28" x14ac:dyDescent="0.25">
      <c r="A1317" s="1" t="s">
        <v>1807</v>
      </c>
      <c r="B1317">
        <v>1836</v>
      </c>
      <c r="C1317" s="1" t="s">
        <v>4004</v>
      </c>
      <c r="D1317">
        <v>5.0999999999999996</v>
      </c>
      <c r="E1317">
        <v>0</v>
      </c>
      <c r="F1317">
        <v>0.6</v>
      </c>
      <c r="G1317">
        <v>1997</v>
      </c>
      <c r="H1317" s="1" t="s">
        <v>4076</v>
      </c>
      <c r="I1317">
        <v>1.4</v>
      </c>
      <c r="J1317">
        <v>7.9</v>
      </c>
      <c r="K1317">
        <v>161</v>
      </c>
      <c r="L1317">
        <v>609.39</v>
      </c>
      <c r="M1317">
        <v>42</v>
      </c>
      <c r="N1317">
        <v>4</v>
      </c>
      <c r="O1317">
        <v>0</v>
      </c>
      <c r="P1317">
        <v>90.41</v>
      </c>
      <c r="Q1317">
        <v>0</v>
      </c>
      <c r="R1317" s="1" t="s">
        <v>5962</v>
      </c>
      <c r="S1317" s="1" t="s">
        <v>8156</v>
      </c>
      <c r="T1317">
        <v>0.57999999999999996</v>
      </c>
      <c r="U1317" s="1"/>
      <c r="V1317">
        <v>11282.396752000001</v>
      </c>
      <c r="W1317">
        <v>312682.65820599999</v>
      </c>
      <c r="X1317">
        <v>58.698317000000003</v>
      </c>
      <c r="Y1317">
        <v>6.5238750000000003</v>
      </c>
      <c r="Z1317">
        <v>135.89259100000001</v>
      </c>
      <c r="AA1317">
        <v>134.412746</v>
      </c>
      <c r="AB1317">
        <v>0</v>
      </c>
    </row>
    <row r="1318" spans="1:28" x14ac:dyDescent="0.25">
      <c r="A1318" s="1" t="s">
        <v>1808</v>
      </c>
      <c r="B1318">
        <v>1746</v>
      </c>
      <c r="C1318" s="1" t="s">
        <v>4001</v>
      </c>
      <c r="D1318">
        <v>0.2</v>
      </c>
      <c r="E1318">
        <v>0</v>
      </c>
      <c r="F1318">
        <v>0.72</v>
      </c>
      <c r="G1318">
        <v>1998</v>
      </c>
      <c r="H1318" s="1" t="s">
        <v>4148</v>
      </c>
      <c r="I1318">
        <v>108.49</v>
      </c>
      <c r="J1318">
        <v>9.3699999999999992</v>
      </c>
      <c r="K1318">
        <v>252</v>
      </c>
      <c r="L1318">
        <v>419.77</v>
      </c>
      <c r="M1318">
        <v>176</v>
      </c>
      <c r="N1318">
        <v>7</v>
      </c>
      <c r="O1318">
        <v>0</v>
      </c>
      <c r="P1318">
        <v>214.8</v>
      </c>
      <c r="Q1318">
        <v>0</v>
      </c>
      <c r="R1318" s="1" t="s">
        <v>5963</v>
      </c>
      <c r="S1318" s="1" t="s">
        <v>8156</v>
      </c>
      <c r="T1318">
        <v>0.75</v>
      </c>
      <c r="U1318" s="1"/>
      <c r="V1318">
        <v>27100.865925999999</v>
      </c>
      <c r="W1318">
        <v>529312.97347600001</v>
      </c>
      <c r="X1318">
        <v>135.847137</v>
      </c>
      <c r="Y1318">
        <v>12.453651000000001</v>
      </c>
      <c r="Z1318">
        <v>237.95314500000001</v>
      </c>
      <c r="AA1318">
        <v>227.540335</v>
      </c>
      <c r="AB1318">
        <v>0</v>
      </c>
    </row>
    <row r="1319" spans="1:28" x14ac:dyDescent="0.25">
      <c r="A1319" s="1" t="s">
        <v>1809</v>
      </c>
      <c r="B1319">
        <v>1364</v>
      </c>
      <c r="C1319" s="1" t="s">
        <v>4037</v>
      </c>
      <c r="D1319">
        <v>5.0999999999999996</v>
      </c>
      <c r="E1319">
        <v>0</v>
      </c>
      <c r="F1319">
        <v>0.06</v>
      </c>
      <c r="G1319">
        <v>1999</v>
      </c>
      <c r="H1319" s="1" t="s">
        <v>4096</v>
      </c>
      <c r="I1319">
        <v>121.36</v>
      </c>
      <c r="J1319">
        <v>3.2</v>
      </c>
      <c r="K1319">
        <v>635</v>
      </c>
      <c r="L1319">
        <v>1417.38</v>
      </c>
      <c r="M1319">
        <v>58</v>
      </c>
      <c r="N1319">
        <v>3</v>
      </c>
      <c r="O1319">
        <v>0</v>
      </c>
      <c r="P1319">
        <v>205.12</v>
      </c>
      <c r="Q1319">
        <v>0</v>
      </c>
      <c r="R1319" s="1" t="s">
        <v>5964</v>
      </c>
      <c r="S1319" s="1" t="s">
        <v>8156</v>
      </c>
      <c r="T1319">
        <v>0.24</v>
      </c>
      <c r="U1319" s="1"/>
      <c r="V1319">
        <v>43004.459257000002</v>
      </c>
      <c r="W1319">
        <v>934685.62599900004</v>
      </c>
      <c r="X1319">
        <v>217.37172100000001</v>
      </c>
      <c r="Y1319">
        <v>19.360368000000001</v>
      </c>
      <c r="Z1319">
        <v>407.35676999999998</v>
      </c>
      <c r="AA1319">
        <v>401.80080800000002</v>
      </c>
      <c r="AB1319">
        <v>0</v>
      </c>
    </row>
    <row r="1320" spans="1:28" x14ac:dyDescent="0.25">
      <c r="A1320" s="1" t="s">
        <v>1810</v>
      </c>
      <c r="B1320">
        <v>1840</v>
      </c>
      <c r="C1320" s="1" t="s">
        <v>4034</v>
      </c>
      <c r="D1320">
        <v>5.0999999999999996</v>
      </c>
      <c r="E1320">
        <v>0</v>
      </c>
      <c r="F1320">
        <v>0</v>
      </c>
      <c r="G1320">
        <v>1999</v>
      </c>
      <c r="H1320" s="1" t="s">
        <v>4150</v>
      </c>
      <c r="I1320">
        <v>82</v>
      </c>
      <c r="J1320">
        <v>15.26</v>
      </c>
      <c r="K1320">
        <v>159</v>
      </c>
      <c r="L1320">
        <v>1808.36</v>
      </c>
      <c r="M1320">
        <v>14</v>
      </c>
      <c r="N1320">
        <v>1</v>
      </c>
      <c r="O1320">
        <v>0</v>
      </c>
      <c r="P1320">
        <v>44.01</v>
      </c>
      <c r="Q1320">
        <v>0</v>
      </c>
      <c r="R1320" s="1" t="s">
        <v>5965</v>
      </c>
      <c r="S1320" s="1" t="s">
        <v>8156</v>
      </c>
      <c r="T1320">
        <v>1.1299999999999999</v>
      </c>
      <c r="U1320" s="1"/>
      <c r="V1320">
        <v>9410.5316180000009</v>
      </c>
      <c r="W1320">
        <v>585639.85597300006</v>
      </c>
      <c r="X1320">
        <v>56.698369999999997</v>
      </c>
      <c r="Y1320">
        <v>11.513093</v>
      </c>
      <c r="Z1320">
        <v>245.17872</v>
      </c>
      <c r="AA1320">
        <v>251.74024399999999</v>
      </c>
      <c r="AB1320">
        <v>0</v>
      </c>
    </row>
    <row r="1321" spans="1:28" x14ac:dyDescent="0.25">
      <c r="A1321" s="1" t="s">
        <v>1811</v>
      </c>
      <c r="B1321">
        <v>1582</v>
      </c>
      <c r="C1321" s="1" t="s">
        <v>4007</v>
      </c>
      <c r="D1321">
        <v>5.0999999999999996</v>
      </c>
      <c r="E1321">
        <v>0</v>
      </c>
      <c r="F1321">
        <v>0.75</v>
      </c>
      <c r="G1321">
        <v>2000</v>
      </c>
      <c r="H1321" s="1" t="s">
        <v>4075</v>
      </c>
      <c r="I1321">
        <v>89.74</v>
      </c>
      <c r="J1321">
        <v>10.54</v>
      </c>
      <c r="K1321">
        <v>418</v>
      </c>
      <c r="L1321">
        <v>510.38</v>
      </c>
      <c r="M1321">
        <v>301</v>
      </c>
      <c r="N1321">
        <v>1</v>
      </c>
      <c r="O1321">
        <v>0</v>
      </c>
      <c r="P1321">
        <v>311.76</v>
      </c>
      <c r="Q1321">
        <v>0</v>
      </c>
      <c r="R1321" s="1" t="s">
        <v>5966</v>
      </c>
      <c r="S1321" s="1" t="s">
        <v>8156</v>
      </c>
      <c r="T1321">
        <v>0.9</v>
      </c>
      <c r="U1321" s="1"/>
      <c r="V1321">
        <v>50999.731744999997</v>
      </c>
      <c r="W1321">
        <v>906461.30959800002</v>
      </c>
      <c r="X1321">
        <v>253.533863</v>
      </c>
      <c r="Y1321">
        <v>21.971108999999998</v>
      </c>
      <c r="Z1321">
        <v>410.78685400000001</v>
      </c>
      <c r="AA1321">
        <v>389.671378</v>
      </c>
      <c r="AB1321">
        <v>0</v>
      </c>
    </row>
    <row r="1322" spans="1:28" x14ac:dyDescent="0.25">
      <c r="A1322" s="1" t="s">
        <v>1812</v>
      </c>
      <c r="B1322">
        <v>1921</v>
      </c>
      <c r="C1322" s="1" t="s">
        <v>4004</v>
      </c>
      <c r="D1322">
        <v>5.0999999999999996</v>
      </c>
      <c r="E1322">
        <v>0</v>
      </c>
      <c r="F1322">
        <v>1</v>
      </c>
      <c r="G1322">
        <v>2000</v>
      </c>
      <c r="H1322" s="1" t="s">
        <v>4074</v>
      </c>
      <c r="I1322">
        <v>0.2</v>
      </c>
      <c r="J1322">
        <v>15.35</v>
      </c>
      <c r="K1322">
        <v>79</v>
      </c>
      <c r="L1322">
        <v>420.4</v>
      </c>
      <c r="M1322">
        <v>21</v>
      </c>
      <c r="N1322">
        <v>1</v>
      </c>
      <c r="O1322">
        <v>0</v>
      </c>
      <c r="P1322">
        <v>52.27</v>
      </c>
      <c r="Q1322">
        <v>0</v>
      </c>
      <c r="R1322" s="1" t="s">
        <v>5967</v>
      </c>
      <c r="S1322" s="1" t="s">
        <v>8156</v>
      </c>
      <c r="T1322">
        <v>1.1599999999999999</v>
      </c>
      <c r="U1322" s="1"/>
      <c r="V1322">
        <v>5322.1107009999996</v>
      </c>
      <c r="W1322">
        <v>217256.763083</v>
      </c>
      <c r="X1322">
        <v>29.386184</v>
      </c>
      <c r="Y1322">
        <v>4.5585880000000003</v>
      </c>
      <c r="Z1322">
        <v>93.946061999999998</v>
      </c>
      <c r="AA1322">
        <v>93.389930000000007</v>
      </c>
      <c r="AB1322">
        <v>0</v>
      </c>
    </row>
    <row r="1323" spans="1:28" x14ac:dyDescent="0.25">
      <c r="A1323" s="1" t="s">
        <v>1813</v>
      </c>
      <c r="B1323">
        <v>1728</v>
      </c>
      <c r="C1323" s="1" t="s">
        <v>4004</v>
      </c>
      <c r="D1323">
        <v>5.0999999999999996</v>
      </c>
      <c r="E1323">
        <v>0</v>
      </c>
      <c r="F1323">
        <v>3.02</v>
      </c>
      <c r="G1323">
        <v>2001</v>
      </c>
      <c r="H1323" s="1" t="s">
        <v>4096</v>
      </c>
      <c r="I1323">
        <v>121.36</v>
      </c>
      <c r="J1323">
        <v>8.89</v>
      </c>
      <c r="K1323">
        <v>273</v>
      </c>
      <c r="L1323">
        <v>1417.41</v>
      </c>
      <c r="M1323">
        <v>7</v>
      </c>
      <c r="N1323">
        <v>2</v>
      </c>
      <c r="O1323">
        <v>0</v>
      </c>
      <c r="P1323">
        <v>180.51</v>
      </c>
      <c r="Q1323">
        <v>0</v>
      </c>
      <c r="R1323" s="1" t="s">
        <v>5968</v>
      </c>
      <c r="S1323" s="1" t="s">
        <v>8156</v>
      </c>
      <c r="T1323">
        <v>1.1200000000000001</v>
      </c>
      <c r="U1323" s="1"/>
      <c r="V1323">
        <v>16807.981847999999</v>
      </c>
      <c r="W1323">
        <v>591222.76583299995</v>
      </c>
      <c r="X1323">
        <v>90.431022999999996</v>
      </c>
      <c r="Y1323">
        <v>11.800205</v>
      </c>
      <c r="Z1323">
        <v>252.656578</v>
      </c>
      <c r="AA1323">
        <v>254.14568299999999</v>
      </c>
      <c r="AB1323">
        <v>0</v>
      </c>
    </row>
    <row r="1324" spans="1:28" x14ac:dyDescent="0.25">
      <c r="A1324" s="1" t="s">
        <v>1815</v>
      </c>
      <c r="B1324">
        <v>1309</v>
      </c>
      <c r="C1324" s="1" t="s">
        <v>4048</v>
      </c>
      <c r="D1324">
        <v>5.0999999999999996</v>
      </c>
      <c r="E1324">
        <v>0</v>
      </c>
      <c r="F1324">
        <v>0.39</v>
      </c>
      <c r="G1324">
        <v>2002</v>
      </c>
      <c r="H1324" s="1" t="s">
        <v>4096</v>
      </c>
      <c r="I1324">
        <v>121.36</v>
      </c>
      <c r="J1324">
        <v>8.8699999999999992</v>
      </c>
      <c r="K1324">
        <v>693</v>
      </c>
      <c r="L1324">
        <v>2411.75</v>
      </c>
      <c r="M1324">
        <v>364</v>
      </c>
      <c r="N1324">
        <v>6</v>
      </c>
      <c r="O1324">
        <v>0</v>
      </c>
      <c r="P1324">
        <v>526.94000000000005</v>
      </c>
      <c r="Q1324">
        <v>0</v>
      </c>
      <c r="R1324" s="1" t="s">
        <v>5970</v>
      </c>
      <c r="S1324" s="1" t="s">
        <v>8156</v>
      </c>
      <c r="T1324">
        <v>1.08</v>
      </c>
      <c r="U1324" s="1"/>
      <c r="V1324">
        <v>73675.032930999994</v>
      </c>
      <c r="W1324">
        <v>1703154.446886</v>
      </c>
      <c r="X1324">
        <v>375.58065900000003</v>
      </c>
      <c r="Y1324">
        <v>38.301219000000003</v>
      </c>
      <c r="Z1324">
        <v>752.54420200000004</v>
      </c>
      <c r="AA1324">
        <v>732.14099499999998</v>
      </c>
      <c r="AB1324">
        <v>0</v>
      </c>
    </row>
    <row r="1325" spans="1:28" x14ac:dyDescent="0.25">
      <c r="A1325" s="1" t="s">
        <v>1816</v>
      </c>
      <c r="B1325">
        <v>1702</v>
      </c>
      <c r="C1325" s="1" t="s">
        <v>4034</v>
      </c>
      <c r="D1325">
        <v>5.0999999999999996</v>
      </c>
      <c r="E1325">
        <v>0</v>
      </c>
      <c r="F1325">
        <v>0</v>
      </c>
      <c r="G1325">
        <v>2003</v>
      </c>
      <c r="H1325" s="1" t="s">
        <v>4115</v>
      </c>
      <c r="I1325">
        <v>82</v>
      </c>
      <c r="J1325">
        <v>10.63</v>
      </c>
      <c r="K1325">
        <v>301</v>
      </c>
      <c r="L1325">
        <v>1808.36</v>
      </c>
      <c r="M1325">
        <v>83</v>
      </c>
      <c r="N1325">
        <v>3</v>
      </c>
      <c r="O1325">
        <v>0</v>
      </c>
      <c r="P1325">
        <v>141.06</v>
      </c>
      <c r="Q1325">
        <v>0</v>
      </c>
      <c r="R1325" s="1" t="s">
        <v>5971</v>
      </c>
      <c r="S1325" s="1" t="s">
        <v>8156</v>
      </c>
      <c r="T1325">
        <v>0.8</v>
      </c>
      <c r="U1325" s="1"/>
      <c r="V1325">
        <v>22246.423812000001</v>
      </c>
      <c r="W1325">
        <v>751785.40762399998</v>
      </c>
      <c r="X1325">
        <v>119.026776</v>
      </c>
      <c r="Y1325">
        <v>15.4543</v>
      </c>
      <c r="Z1325">
        <v>324.30708800000002</v>
      </c>
      <c r="AA1325">
        <v>323.16591099999999</v>
      </c>
      <c r="AB1325">
        <v>0</v>
      </c>
    </row>
    <row r="1326" spans="1:28" x14ac:dyDescent="0.25">
      <c r="A1326" s="1" t="s">
        <v>1817</v>
      </c>
      <c r="B1326">
        <v>1600</v>
      </c>
      <c r="C1326" s="1" t="s">
        <v>4001</v>
      </c>
      <c r="D1326">
        <v>0.2</v>
      </c>
      <c r="E1326">
        <v>0</v>
      </c>
      <c r="F1326">
        <v>0</v>
      </c>
      <c r="G1326">
        <v>2005</v>
      </c>
      <c r="H1326" s="1" t="s">
        <v>4085</v>
      </c>
      <c r="I1326">
        <v>50.59</v>
      </c>
      <c r="J1326">
        <v>12.18</v>
      </c>
      <c r="K1326">
        <v>405</v>
      </c>
      <c r="L1326">
        <v>796.83</v>
      </c>
      <c r="M1326">
        <v>320</v>
      </c>
      <c r="N1326">
        <v>4</v>
      </c>
      <c r="O1326">
        <v>0</v>
      </c>
      <c r="P1326">
        <v>348.32</v>
      </c>
      <c r="Q1326">
        <v>0</v>
      </c>
      <c r="R1326" s="1" t="s">
        <v>5972</v>
      </c>
      <c r="S1326" s="1" t="s">
        <v>8156</v>
      </c>
      <c r="T1326">
        <v>1.01</v>
      </c>
      <c r="U1326" s="1"/>
      <c r="V1326">
        <v>54247.684687000001</v>
      </c>
      <c r="W1326">
        <v>1059595.965267</v>
      </c>
      <c r="X1326">
        <v>271.98558200000002</v>
      </c>
      <c r="Y1326">
        <v>25.137129000000002</v>
      </c>
      <c r="Z1326">
        <v>476.40857899999997</v>
      </c>
      <c r="AA1326">
        <v>455.49747300000001</v>
      </c>
      <c r="AB1326">
        <v>0</v>
      </c>
    </row>
    <row r="1327" spans="1:28" x14ac:dyDescent="0.25">
      <c r="A1327" s="1" t="s">
        <v>1818</v>
      </c>
      <c r="B1327">
        <v>1908</v>
      </c>
      <c r="C1327" s="1" t="s">
        <v>4004</v>
      </c>
      <c r="D1327">
        <v>5.0999999999999996</v>
      </c>
      <c r="E1327">
        <v>0</v>
      </c>
      <c r="F1327">
        <v>7.0000000000000007E-2</v>
      </c>
      <c r="G1327">
        <v>2005</v>
      </c>
      <c r="H1327" s="1" t="s">
        <v>4073</v>
      </c>
      <c r="I1327">
        <v>40.79</v>
      </c>
      <c r="J1327">
        <v>10.68</v>
      </c>
      <c r="K1327">
        <v>97</v>
      </c>
      <c r="L1327">
        <v>475.89</v>
      </c>
      <c r="M1327">
        <v>29</v>
      </c>
      <c r="N1327">
        <v>3</v>
      </c>
      <c r="O1327">
        <v>0</v>
      </c>
      <c r="P1327">
        <v>53.77</v>
      </c>
      <c r="Q1327">
        <v>0</v>
      </c>
      <c r="R1327" s="1" t="s">
        <v>5973</v>
      </c>
      <c r="S1327" s="1" t="s">
        <v>8156</v>
      </c>
      <c r="T1327">
        <v>0.8</v>
      </c>
      <c r="U1327" s="1"/>
      <c r="V1327">
        <v>7157.6271539999998</v>
      </c>
      <c r="W1327">
        <v>238301.68250699999</v>
      </c>
      <c r="X1327">
        <v>38.218277999999998</v>
      </c>
      <c r="Y1327">
        <v>4.9649789999999996</v>
      </c>
      <c r="Z1327">
        <v>103.416577</v>
      </c>
      <c r="AA1327">
        <v>102.43742</v>
      </c>
      <c r="AB1327">
        <v>0</v>
      </c>
    </row>
    <row r="1328" spans="1:28" x14ac:dyDescent="0.25">
      <c r="A1328" s="1" t="s">
        <v>1821</v>
      </c>
      <c r="B1328">
        <v>1878</v>
      </c>
      <c r="C1328" s="1" t="s">
        <v>4004</v>
      </c>
      <c r="D1328">
        <v>5.0999999999999996</v>
      </c>
      <c r="E1328">
        <v>0</v>
      </c>
      <c r="F1328">
        <v>1.2</v>
      </c>
      <c r="G1328">
        <v>2010</v>
      </c>
      <c r="H1328" s="1" t="s">
        <v>4076</v>
      </c>
      <c r="I1328">
        <v>1.4</v>
      </c>
      <c r="J1328">
        <v>6.64</v>
      </c>
      <c r="K1328">
        <v>132</v>
      </c>
      <c r="L1328">
        <v>609.39</v>
      </c>
      <c r="M1328">
        <v>22</v>
      </c>
      <c r="N1328">
        <v>1</v>
      </c>
      <c r="O1328">
        <v>0</v>
      </c>
      <c r="P1328">
        <v>59.44</v>
      </c>
      <c r="Q1328">
        <v>0</v>
      </c>
      <c r="R1328" s="1" t="s">
        <v>5976</v>
      </c>
      <c r="S1328" s="1" t="s">
        <v>8156</v>
      </c>
      <c r="T1328">
        <v>0.56000000000000005</v>
      </c>
      <c r="U1328" s="1"/>
      <c r="V1328">
        <v>7824.0916909999996</v>
      </c>
      <c r="W1328">
        <v>253129.01796200001</v>
      </c>
      <c r="X1328">
        <v>41.523206000000002</v>
      </c>
      <c r="Y1328">
        <v>4.9089179999999999</v>
      </c>
      <c r="Z1328">
        <v>107.670979</v>
      </c>
      <c r="AA1328">
        <v>108.811893</v>
      </c>
      <c r="AB1328">
        <v>0</v>
      </c>
    </row>
    <row r="1329" spans="1:28" x14ac:dyDescent="0.25">
      <c r="A1329" s="1" t="s">
        <v>1822</v>
      </c>
      <c r="B1329">
        <v>1225</v>
      </c>
      <c r="C1329" s="1" t="s">
        <v>4032</v>
      </c>
      <c r="D1329">
        <v>5.0999999999999996</v>
      </c>
      <c r="E1329">
        <v>0</v>
      </c>
      <c r="F1329">
        <v>0.81</v>
      </c>
      <c r="G1329">
        <v>2012</v>
      </c>
      <c r="H1329" s="1" t="s">
        <v>4093</v>
      </c>
      <c r="I1329">
        <v>2.0699999999999998</v>
      </c>
      <c r="J1329">
        <v>12.93</v>
      </c>
      <c r="K1329">
        <v>787</v>
      </c>
      <c r="L1329">
        <v>1444.44</v>
      </c>
      <c r="M1329">
        <v>648</v>
      </c>
      <c r="N1329">
        <v>6</v>
      </c>
      <c r="O1329">
        <v>0</v>
      </c>
      <c r="P1329">
        <v>689.45</v>
      </c>
      <c r="Q1329">
        <v>0</v>
      </c>
      <c r="R1329" s="1" t="s">
        <v>5977</v>
      </c>
      <c r="S1329" s="1" t="s">
        <v>8156</v>
      </c>
      <c r="T1329">
        <v>1.08</v>
      </c>
      <c r="U1329" s="1"/>
      <c r="V1329">
        <v>111059.789185</v>
      </c>
      <c r="W1329">
        <v>2160744.6962910001</v>
      </c>
      <c r="X1329">
        <v>556.64195900000004</v>
      </c>
      <c r="Y1329">
        <v>51.503399000000002</v>
      </c>
      <c r="Z1329">
        <v>972.48289499999998</v>
      </c>
      <c r="AA1329">
        <v>928.85764200000006</v>
      </c>
      <c r="AB1329">
        <v>0</v>
      </c>
    </row>
    <row r="1330" spans="1:28" x14ac:dyDescent="0.25">
      <c r="A1330" s="1" t="s">
        <v>1824</v>
      </c>
      <c r="B1330">
        <v>1610</v>
      </c>
      <c r="C1330" s="1" t="s">
        <v>4030</v>
      </c>
      <c r="D1330">
        <v>5.0999999999999996</v>
      </c>
      <c r="E1330">
        <v>0</v>
      </c>
      <c r="F1330">
        <v>0</v>
      </c>
      <c r="G1330">
        <v>2016</v>
      </c>
      <c r="H1330" s="1" t="s">
        <v>4174</v>
      </c>
      <c r="I1330">
        <v>144.80000000000001</v>
      </c>
      <c r="J1330">
        <v>11.23</v>
      </c>
      <c r="K1330">
        <v>406</v>
      </c>
      <c r="L1330">
        <v>3263.57</v>
      </c>
      <c r="M1330">
        <v>55</v>
      </c>
      <c r="N1330">
        <v>3</v>
      </c>
      <c r="O1330">
        <v>0</v>
      </c>
      <c r="P1330">
        <v>139.88</v>
      </c>
      <c r="Q1330">
        <v>0</v>
      </c>
      <c r="R1330" s="1" t="s">
        <v>5979</v>
      </c>
      <c r="S1330" s="1" t="s">
        <v>8156</v>
      </c>
      <c r="T1330">
        <v>0.88</v>
      </c>
      <c r="U1330" s="1"/>
      <c r="V1330">
        <v>21498.571749999999</v>
      </c>
      <c r="W1330">
        <v>988641.801782</v>
      </c>
      <c r="X1330">
        <v>121.08511799999999</v>
      </c>
      <c r="Y1330">
        <v>18.296301</v>
      </c>
      <c r="Z1330">
        <v>411.25381499999997</v>
      </c>
      <c r="AA1330">
        <v>424.97876500000001</v>
      </c>
      <c r="AB1330">
        <v>0</v>
      </c>
    </row>
    <row r="1331" spans="1:28" x14ac:dyDescent="0.25">
      <c r="A1331" s="1" t="s">
        <v>1825</v>
      </c>
      <c r="B1331">
        <v>1905</v>
      </c>
      <c r="C1331" s="1" t="s">
        <v>4004</v>
      </c>
      <c r="D1331">
        <v>5.0999999999999996</v>
      </c>
      <c r="E1331">
        <v>0</v>
      </c>
      <c r="F1331">
        <v>0.6</v>
      </c>
      <c r="G1331">
        <v>2016</v>
      </c>
      <c r="H1331" s="1" t="s">
        <v>4076</v>
      </c>
      <c r="I1331">
        <v>1.4</v>
      </c>
      <c r="J1331">
        <v>8</v>
      </c>
      <c r="K1331">
        <v>111</v>
      </c>
      <c r="L1331">
        <v>609.39</v>
      </c>
      <c r="M1331">
        <v>23</v>
      </c>
      <c r="N1331">
        <v>2</v>
      </c>
      <c r="O1331">
        <v>0</v>
      </c>
      <c r="P1331">
        <v>43.64</v>
      </c>
      <c r="Q1331">
        <v>0</v>
      </c>
      <c r="R1331" s="1" t="s">
        <v>5980</v>
      </c>
      <c r="S1331" s="1" t="s">
        <v>8156</v>
      </c>
      <c r="T1331">
        <v>0.6</v>
      </c>
      <c r="U1331" s="1"/>
      <c r="V1331">
        <v>5936.9765100000004</v>
      </c>
      <c r="W1331">
        <v>216136.82024100001</v>
      </c>
      <c r="X1331">
        <v>32.083103000000001</v>
      </c>
      <c r="Y1331">
        <v>4.1482229999999998</v>
      </c>
      <c r="Z1331">
        <v>91.646326000000002</v>
      </c>
      <c r="AA1331">
        <v>92.909586000000004</v>
      </c>
      <c r="AB1331">
        <v>0</v>
      </c>
    </row>
    <row r="1332" spans="1:28" x14ac:dyDescent="0.25">
      <c r="A1332" s="1" t="s">
        <v>1827</v>
      </c>
      <c r="B1332">
        <v>1607</v>
      </c>
      <c r="C1332" s="1" t="s">
        <v>4024</v>
      </c>
      <c r="D1332">
        <v>5.0999999999999996</v>
      </c>
      <c r="E1332">
        <v>0</v>
      </c>
      <c r="F1332">
        <v>0.99</v>
      </c>
      <c r="G1332">
        <v>2018</v>
      </c>
      <c r="H1332" s="1" t="s">
        <v>4112</v>
      </c>
      <c r="I1332">
        <v>110.84</v>
      </c>
      <c r="J1332">
        <v>7.71</v>
      </c>
      <c r="K1332">
        <v>411</v>
      </c>
      <c r="L1332">
        <v>1746.22</v>
      </c>
      <c r="M1332">
        <v>160</v>
      </c>
      <c r="N1332">
        <v>4</v>
      </c>
      <c r="O1332">
        <v>0</v>
      </c>
      <c r="P1332">
        <v>216.4</v>
      </c>
      <c r="Q1332">
        <v>0</v>
      </c>
      <c r="R1332" s="1" t="s">
        <v>5982</v>
      </c>
      <c r="S1332" s="1" t="s">
        <v>8156</v>
      </c>
      <c r="T1332">
        <v>0.62</v>
      </c>
      <c r="U1332" s="1"/>
      <c r="V1332">
        <v>36089.909105999999</v>
      </c>
      <c r="W1332">
        <v>955940.02479099995</v>
      </c>
      <c r="X1332">
        <v>186.71026599999999</v>
      </c>
      <c r="Y1332">
        <v>20.052050999999999</v>
      </c>
      <c r="Z1332">
        <v>415.337782</v>
      </c>
      <c r="AA1332">
        <v>410.93077299999999</v>
      </c>
      <c r="AB1332">
        <v>0</v>
      </c>
    </row>
    <row r="1333" spans="1:28" x14ac:dyDescent="0.25">
      <c r="A1333" s="1" t="s">
        <v>1828</v>
      </c>
      <c r="B1333">
        <v>1919</v>
      </c>
      <c r="C1333" s="1" t="s">
        <v>4004</v>
      </c>
      <c r="D1333">
        <v>5.0999999999999996</v>
      </c>
      <c r="E1333">
        <v>0</v>
      </c>
      <c r="F1333">
        <v>0.8</v>
      </c>
      <c r="G1333">
        <v>2018</v>
      </c>
      <c r="H1333" s="1" t="s">
        <v>4076</v>
      </c>
      <c r="I1333">
        <v>1.4</v>
      </c>
      <c r="J1333">
        <v>8.68</v>
      </c>
      <c r="K1333">
        <v>99</v>
      </c>
      <c r="L1333">
        <v>609.39</v>
      </c>
      <c r="M1333">
        <v>18</v>
      </c>
      <c r="N1333">
        <v>1</v>
      </c>
      <c r="O1333">
        <v>0</v>
      </c>
      <c r="P1333">
        <v>41.09</v>
      </c>
      <c r="Q1333">
        <v>0</v>
      </c>
      <c r="R1333" s="1" t="s">
        <v>5983</v>
      </c>
      <c r="S1333" s="1" t="s">
        <v>8156</v>
      </c>
      <c r="T1333">
        <v>0.71</v>
      </c>
      <c r="U1333" s="1"/>
      <c r="V1333">
        <v>5730.897817</v>
      </c>
      <c r="W1333">
        <v>246866.52640500001</v>
      </c>
      <c r="X1333">
        <v>31.920936000000001</v>
      </c>
      <c r="Y1333">
        <v>4.857297</v>
      </c>
      <c r="Z1333">
        <v>105.235123</v>
      </c>
      <c r="AA1333">
        <v>106.118143</v>
      </c>
      <c r="AB1333">
        <v>0</v>
      </c>
    </row>
    <row r="1334" spans="1:28" x14ac:dyDescent="0.25">
      <c r="A1334" s="1" t="s">
        <v>1829</v>
      </c>
      <c r="B1334">
        <v>1932</v>
      </c>
      <c r="C1334" s="1" t="s">
        <v>4004</v>
      </c>
      <c r="D1334">
        <v>5.0999999999999996</v>
      </c>
      <c r="E1334">
        <v>0</v>
      </c>
      <c r="F1334">
        <v>0</v>
      </c>
      <c r="G1334">
        <v>2020</v>
      </c>
      <c r="H1334" s="1" t="s">
        <v>4076</v>
      </c>
      <c r="I1334">
        <v>1.4</v>
      </c>
      <c r="J1334">
        <v>10.95</v>
      </c>
      <c r="K1334">
        <v>88</v>
      </c>
      <c r="L1334">
        <v>609.39</v>
      </c>
      <c r="M1334">
        <v>15</v>
      </c>
      <c r="N1334">
        <v>2</v>
      </c>
      <c r="O1334">
        <v>0</v>
      </c>
      <c r="P1334">
        <v>43.14</v>
      </c>
      <c r="Q1334">
        <v>0</v>
      </c>
      <c r="R1334" s="1" t="s">
        <v>5984</v>
      </c>
      <c r="S1334" s="1" t="s">
        <v>8156</v>
      </c>
      <c r="T1334">
        <v>0.94</v>
      </c>
      <c r="U1334" s="1"/>
      <c r="V1334">
        <v>5698.7139239999997</v>
      </c>
      <c r="W1334">
        <v>265606.20675200003</v>
      </c>
      <c r="X1334">
        <v>32.271768000000002</v>
      </c>
      <c r="Y1334">
        <v>5.3929859999999996</v>
      </c>
      <c r="Z1334">
        <v>113.728274</v>
      </c>
      <c r="AA1334">
        <v>114.172995</v>
      </c>
      <c r="AB1334">
        <v>0</v>
      </c>
    </row>
    <row r="1335" spans="1:28" x14ac:dyDescent="0.25">
      <c r="A1335" s="1" t="s">
        <v>1831</v>
      </c>
      <c r="B1335">
        <v>1779</v>
      </c>
      <c r="C1335" s="1" t="s">
        <v>4004</v>
      </c>
      <c r="D1335">
        <v>5.0999999999999996</v>
      </c>
      <c r="E1335">
        <v>0</v>
      </c>
      <c r="F1335">
        <v>1.74</v>
      </c>
      <c r="G1335">
        <v>2021</v>
      </c>
      <c r="H1335" s="1" t="s">
        <v>4090</v>
      </c>
      <c r="I1335">
        <v>24.41</v>
      </c>
      <c r="J1335">
        <v>11.54</v>
      </c>
      <c r="K1335">
        <v>242</v>
      </c>
      <c r="L1335">
        <v>1286.42</v>
      </c>
      <c r="M1335">
        <v>98</v>
      </c>
      <c r="N1335">
        <v>4</v>
      </c>
      <c r="O1335">
        <v>0</v>
      </c>
      <c r="P1335">
        <v>145.06</v>
      </c>
      <c r="Q1335">
        <v>0</v>
      </c>
      <c r="R1335" s="1" t="s">
        <v>5986</v>
      </c>
      <c r="S1335" s="1" t="s">
        <v>8156</v>
      </c>
      <c r="T1335">
        <v>0.98</v>
      </c>
      <c r="U1335" s="1"/>
      <c r="V1335">
        <v>21733.256837000001</v>
      </c>
      <c r="W1335">
        <v>671420.44053899997</v>
      </c>
      <c r="X1335">
        <v>114.869563</v>
      </c>
      <c r="Y1335">
        <v>14.388223</v>
      </c>
      <c r="Z1335">
        <v>292.19652200000002</v>
      </c>
      <c r="AA1335">
        <v>288.62068799999997</v>
      </c>
      <c r="AB1335">
        <v>0</v>
      </c>
    </row>
    <row r="1336" spans="1:28" x14ac:dyDescent="0.25">
      <c r="A1336" s="1" t="s">
        <v>1832</v>
      </c>
      <c r="B1336">
        <v>1976</v>
      </c>
      <c r="C1336" s="1" t="s">
        <v>4002</v>
      </c>
      <c r="D1336">
        <v>5.0999999999999996</v>
      </c>
      <c r="E1336">
        <v>0</v>
      </c>
      <c r="F1336">
        <v>0.13</v>
      </c>
      <c r="G1336">
        <v>2021</v>
      </c>
      <c r="H1336" s="1" t="s">
        <v>4072</v>
      </c>
      <c r="I1336">
        <v>31.58</v>
      </c>
      <c r="J1336">
        <v>9.01</v>
      </c>
      <c r="K1336">
        <v>45</v>
      </c>
      <c r="L1336">
        <v>367.23</v>
      </c>
      <c r="M1336">
        <v>0</v>
      </c>
      <c r="N1336">
        <v>0</v>
      </c>
      <c r="O1336">
        <v>0</v>
      </c>
      <c r="P1336">
        <v>5.99</v>
      </c>
      <c r="Q1336">
        <v>0</v>
      </c>
      <c r="R1336" s="1" t="s">
        <v>5987</v>
      </c>
      <c r="S1336" s="1" t="s">
        <v>8156</v>
      </c>
      <c r="T1336">
        <v>0.68</v>
      </c>
      <c r="U1336" s="1"/>
      <c r="V1336">
        <v>1988.58186</v>
      </c>
      <c r="W1336">
        <v>108510.41645800001</v>
      </c>
      <c r="X1336">
        <v>11.563979</v>
      </c>
      <c r="Y1336">
        <v>1.789946</v>
      </c>
      <c r="Z1336">
        <v>44.105226000000002</v>
      </c>
      <c r="AA1336">
        <v>46.644396</v>
      </c>
      <c r="AB1336">
        <v>0</v>
      </c>
    </row>
    <row r="1337" spans="1:28" x14ac:dyDescent="0.25">
      <c r="A1337" s="1" t="s">
        <v>1833</v>
      </c>
      <c r="B1337">
        <v>1090</v>
      </c>
      <c r="C1337" s="1" t="s">
        <v>4004</v>
      </c>
      <c r="D1337">
        <v>5.0999999999999996</v>
      </c>
      <c r="E1337">
        <v>0</v>
      </c>
      <c r="F1337">
        <v>0.53</v>
      </c>
      <c r="G1337">
        <v>2022</v>
      </c>
      <c r="H1337" s="1" t="s">
        <v>4108</v>
      </c>
      <c r="I1337">
        <v>122.01</v>
      </c>
      <c r="J1337">
        <v>11.28</v>
      </c>
      <c r="K1337">
        <v>932</v>
      </c>
      <c r="L1337">
        <v>1413.6</v>
      </c>
      <c r="M1337">
        <v>740</v>
      </c>
      <c r="N1337">
        <v>11</v>
      </c>
      <c r="O1337">
        <v>0</v>
      </c>
      <c r="P1337">
        <v>830.61</v>
      </c>
      <c r="Q1337">
        <v>0</v>
      </c>
      <c r="R1337" s="1" t="s">
        <v>5988</v>
      </c>
      <c r="S1337" s="1" t="s">
        <v>8156</v>
      </c>
      <c r="T1337">
        <v>1.02</v>
      </c>
      <c r="U1337" s="1"/>
      <c r="V1337">
        <v>104939.74531300001</v>
      </c>
      <c r="W1337">
        <v>2032895.4628719999</v>
      </c>
      <c r="X1337">
        <v>525.67285700000002</v>
      </c>
      <c r="Y1337">
        <v>48.130847000000003</v>
      </c>
      <c r="Z1337">
        <v>914.01554899999996</v>
      </c>
      <c r="AA1337">
        <v>873.89877000000001</v>
      </c>
      <c r="AB1337">
        <v>0</v>
      </c>
    </row>
    <row r="1338" spans="1:28" x14ac:dyDescent="0.25">
      <c r="A1338" s="1" t="s">
        <v>1835</v>
      </c>
      <c r="B1338">
        <v>1946</v>
      </c>
      <c r="C1338" s="1" t="s">
        <v>4004</v>
      </c>
      <c r="D1338">
        <v>5.0999999999999996</v>
      </c>
      <c r="E1338">
        <v>0</v>
      </c>
      <c r="F1338">
        <v>0.2</v>
      </c>
      <c r="G1338">
        <v>2022</v>
      </c>
      <c r="H1338" s="1" t="s">
        <v>4076</v>
      </c>
      <c r="I1338">
        <v>1.4</v>
      </c>
      <c r="J1338">
        <v>14.81</v>
      </c>
      <c r="K1338">
        <v>76</v>
      </c>
      <c r="L1338">
        <v>609.39</v>
      </c>
      <c r="M1338">
        <v>8</v>
      </c>
      <c r="N1338">
        <v>2</v>
      </c>
      <c r="O1338">
        <v>0</v>
      </c>
      <c r="P1338">
        <v>36.81</v>
      </c>
      <c r="Q1338">
        <v>0</v>
      </c>
      <c r="R1338" s="1" t="s">
        <v>5990</v>
      </c>
      <c r="S1338" s="1" t="s">
        <v>8156</v>
      </c>
      <c r="T1338">
        <v>1.1100000000000001</v>
      </c>
      <c r="U1338" s="1"/>
      <c r="V1338">
        <v>5847.2702579999996</v>
      </c>
      <c r="W1338">
        <v>267836.54037200002</v>
      </c>
      <c r="X1338">
        <v>33.001506999999997</v>
      </c>
      <c r="Y1338">
        <v>5.5343150000000003</v>
      </c>
      <c r="Z1338">
        <v>114.883245</v>
      </c>
      <c r="AA1338">
        <v>115.13170100000001</v>
      </c>
      <c r="AB1338">
        <v>0</v>
      </c>
    </row>
    <row r="1339" spans="1:28" x14ac:dyDescent="0.25">
      <c r="A1339" s="1" t="s">
        <v>1836</v>
      </c>
      <c r="B1339">
        <v>1725</v>
      </c>
      <c r="C1339" s="1" t="s">
        <v>4003</v>
      </c>
      <c r="D1339">
        <v>5.0999999999999996</v>
      </c>
      <c r="E1339">
        <v>0</v>
      </c>
      <c r="F1339">
        <v>0</v>
      </c>
      <c r="G1339">
        <v>2023</v>
      </c>
      <c r="H1339" s="1" t="s">
        <v>4073</v>
      </c>
      <c r="I1339">
        <v>40.79</v>
      </c>
      <c r="J1339">
        <v>13.93</v>
      </c>
      <c r="K1339">
        <v>298</v>
      </c>
      <c r="L1339">
        <v>606.14</v>
      </c>
      <c r="M1339">
        <v>190</v>
      </c>
      <c r="N1339">
        <v>6</v>
      </c>
      <c r="O1339">
        <v>0</v>
      </c>
      <c r="P1339">
        <v>257.58</v>
      </c>
      <c r="Q1339">
        <v>0</v>
      </c>
      <c r="R1339" s="1" t="s">
        <v>5991</v>
      </c>
      <c r="S1339" s="1" t="s">
        <v>8156</v>
      </c>
      <c r="T1339">
        <v>1.04</v>
      </c>
      <c r="U1339" s="1"/>
      <c r="V1339">
        <v>29915.435664000001</v>
      </c>
      <c r="W1339">
        <v>616859.50450299995</v>
      </c>
      <c r="X1339">
        <v>150.7492</v>
      </c>
      <c r="Y1339">
        <v>14.362451999999999</v>
      </c>
      <c r="Z1339">
        <v>275.60269799999998</v>
      </c>
      <c r="AA1339">
        <v>265.17359599999997</v>
      </c>
      <c r="AB1339">
        <v>0</v>
      </c>
    </row>
    <row r="1340" spans="1:28" x14ac:dyDescent="0.25">
      <c r="A1340" s="1" t="s">
        <v>1838</v>
      </c>
      <c r="B1340">
        <v>1190</v>
      </c>
      <c r="C1340" s="1" t="s">
        <v>4005</v>
      </c>
      <c r="D1340">
        <v>5.0999999999999996</v>
      </c>
      <c r="E1340">
        <v>0</v>
      </c>
      <c r="F1340">
        <v>0.36</v>
      </c>
      <c r="G1340">
        <v>2026</v>
      </c>
      <c r="H1340" s="1" t="s">
        <v>4075</v>
      </c>
      <c r="I1340">
        <v>89.74</v>
      </c>
      <c r="J1340">
        <v>11.19</v>
      </c>
      <c r="K1340">
        <v>836</v>
      </c>
      <c r="L1340">
        <v>684.22</v>
      </c>
      <c r="M1340">
        <v>716</v>
      </c>
      <c r="N1340">
        <v>8</v>
      </c>
      <c r="O1340">
        <v>0</v>
      </c>
      <c r="P1340">
        <v>779.48</v>
      </c>
      <c r="Q1340">
        <v>0</v>
      </c>
      <c r="R1340" s="1" t="s">
        <v>5993</v>
      </c>
      <c r="S1340" s="1" t="s">
        <v>8156</v>
      </c>
      <c r="T1340">
        <v>0.91</v>
      </c>
      <c r="U1340" s="1"/>
      <c r="V1340">
        <v>118778.59358299999</v>
      </c>
      <c r="W1340">
        <v>2042048.676344</v>
      </c>
      <c r="X1340">
        <v>588.81993</v>
      </c>
      <c r="Y1340">
        <v>49.967216999999998</v>
      </c>
      <c r="Z1340">
        <v>929.064257</v>
      </c>
      <c r="AA1340">
        <v>877.84246099999996</v>
      </c>
      <c r="AB1340">
        <v>0</v>
      </c>
    </row>
    <row r="1341" spans="1:28" x14ac:dyDescent="0.25">
      <c r="A1341" s="1" t="s">
        <v>1839</v>
      </c>
      <c r="B1341">
        <v>1294</v>
      </c>
      <c r="C1341" s="1" t="s">
        <v>4019</v>
      </c>
      <c r="D1341">
        <v>5.0999999999999996</v>
      </c>
      <c r="E1341">
        <v>0</v>
      </c>
      <c r="F1341">
        <v>0.25</v>
      </c>
      <c r="G1341">
        <v>2027</v>
      </c>
      <c r="H1341" s="1" t="s">
        <v>4093</v>
      </c>
      <c r="I1341">
        <v>2.0699999999999998</v>
      </c>
      <c r="J1341">
        <v>10.8</v>
      </c>
      <c r="K1341">
        <v>733</v>
      </c>
      <c r="L1341">
        <v>1335.45</v>
      </c>
      <c r="M1341">
        <v>564</v>
      </c>
      <c r="N1341">
        <v>6</v>
      </c>
      <c r="O1341">
        <v>0</v>
      </c>
      <c r="P1341">
        <v>617.09</v>
      </c>
      <c r="Q1341">
        <v>0</v>
      </c>
      <c r="R1341" s="1" t="s">
        <v>5994</v>
      </c>
      <c r="S1341" s="1" t="s">
        <v>8156</v>
      </c>
      <c r="T1341">
        <v>0.83</v>
      </c>
      <c r="U1341" s="1"/>
      <c r="V1341">
        <v>96632.706332000002</v>
      </c>
      <c r="W1341">
        <v>1857544.1288389999</v>
      </c>
      <c r="X1341">
        <v>483.66187500000001</v>
      </c>
      <c r="Y1341">
        <v>43.725507</v>
      </c>
      <c r="Z1341">
        <v>833.91450999999995</v>
      </c>
      <c r="AA1341">
        <v>798.51992900000005</v>
      </c>
      <c r="AB1341">
        <v>0</v>
      </c>
    </row>
    <row r="1342" spans="1:28" x14ac:dyDescent="0.25">
      <c r="A1342" s="1" t="s">
        <v>1840</v>
      </c>
      <c r="B1342">
        <v>1666</v>
      </c>
      <c r="C1342" s="1" t="s">
        <v>4024</v>
      </c>
      <c r="D1342">
        <v>5.0999999999999996</v>
      </c>
      <c r="E1342">
        <v>0</v>
      </c>
      <c r="F1342">
        <v>0.5</v>
      </c>
      <c r="G1342">
        <v>2027</v>
      </c>
      <c r="H1342" s="1" t="s">
        <v>4112</v>
      </c>
      <c r="I1342">
        <v>110.84</v>
      </c>
      <c r="J1342">
        <v>9.17</v>
      </c>
      <c r="K1342">
        <v>361</v>
      </c>
      <c r="L1342">
        <v>1744.16</v>
      </c>
      <c r="M1342">
        <v>117</v>
      </c>
      <c r="N1342">
        <v>6</v>
      </c>
      <c r="O1342">
        <v>0</v>
      </c>
      <c r="P1342">
        <v>184.16</v>
      </c>
      <c r="Q1342">
        <v>0</v>
      </c>
      <c r="R1342" s="1" t="s">
        <v>5995</v>
      </c>
      <c r="S1342" s="1" t="s">
        <v>8156</v>
      </c>
      <c r="T1342">
        <v>0.68</v>
      </c>
      <c r="U1342" s="1"/>
      <c r="V1342">
        <v>29209.053155000001</v>
      </c>
      <c r="W1342">
        <v>872886.74490399996</v>
      </c>
      <c r="X1342">
        <v>153.47146799999999</v>
      </c>
      <c r="Y1342">
        <v>17.91844</v>
      </c>
      <c r="Z1342">
        <v>376.85049400000003</v>
      </c>
      <c r="AA1342">
        <v>375.22596700000003</v>
      </c>
      <c r="AB1342">
        <v>0</v>
      </c>
    </row>
    <row r="1343" spans="1:28" x14ac:dyDescent="0.25">
      <c r="A1343" s="1" t="s">
        <v>1841</v>
      </c>
      <c r="B1343">
        <v>1699</v>
      </c>
      <c r="C1343" s="1" t="s">
        <v>4017</v>
      </c>
      <c r="D1343">
        <v>5.0999999999999996</v>
      </c>
      <c r="E1343">
        <v>0</v>
      </c>
      <c r="F1343">
        <v>0.56999999999999995</v>
      </c>
      <c r="G1343">
        <v>2027</v>
      </c>
      <c r="H1343" s="1" t="s">
        <v>4091</v>
      </c>
      <c r="I1343">
        <v>93.18</v>
      </c>
      <c r="J1343">
        <v>5.44</v>
      </c>
      <c r="K1343">
        <v>328</v>
      </c>
      <c r="L1343">
        <v>1018.45</v>
      </c>
      <c r="M1343">
        <v>160</v>
      </c>
      <c r="N1343">
        <v>3</v>
      </c>
      <c r="O1343">
        <v>0</v>
      </c>
      <c r="P1343">
        <v>214.65</v>
      </c>
      <c r="Q1343">
        <v>0</v>
      </c>
      <c r="R1343" s="1" t="s">
        <v>5996</v>
      </c>
      <c r="S1343" s="1" t="s">
        <v>8156</v>
      </c>
      <c r="T1343">
        <v>0.63</v>
      </c>
      <c r="U1343" s="1"/>
      <c r="V1343">
        <v>32110.616891999998</v>
      </c>
      <c r="W1343">
        <v>736971.13611199998</v>
      </c>
      <c r="X1343">
        <v>163.46853200000001</v>
      </c>
      <c r="Y1343">
        <v>16.164522000000002</v>
      </c>
      <c r="Z1343">
        <v>324.87704500000001</v>
      </c>
      <c r="AA1343">
        <v>316.805004</v>
      </c>
      <c r="AB1343">
        <v>0</v>
      </c>
    </row>
    <row r="1344" spans="1:28" x14ac:dyDescent="0.25">
      <c r="A1344" s="1" t="s">
        <v>1842</v>
      </c>
      <c r="B1344">
        <v>1805</v>
      </c>
      <c r="C1344" s="1" t="s">
        <v>4017</v>
      </c>
      <c r="D1344">
        <v>5.0999999999999996</v>
      </c>
      <c r="E1344">
        <v>0</v>
      </c>
      <c r="F1344">
        <v>0.42</v>
      </c>
      <c r="G1344">
        <v>2027</v>
      </c>
      <c r="H1344" s="1" t="s">
        <v>4140</v>
      </c>
      <c r="I1344">
        <v>93.18</v>
      </c>
      <c r="J1344">
        <v>7.1</v>
      </c>
      <c r="K1344">
        <v>222</v>
      </c>
      <c r="L1344">
        <v>1018.45</v>
      </c>
      <c r="M1344">
        <v>99</v>
      </c>
      <c r="N1344">
        <v>2</v>
      </c>
      <c r="O1344">
        <v>0</v>
      </c>
      <c r="P1344">
        <v>155.71</v>
      </c>
      <c r="Q1344">
        <v>0</v>
      </c>
      <c r="R1344" s="1" t="s">
        <v>5997</v>
      </c>
      <c r="S1344" s="1" t="s">
        <v>8156</v>
      </c>
      <c r="T1344">
        <v>1.0900000000000001</v>
      </c>
      <c r="U1344" s="1"/>
      <c r="V1344">
        <v>21225.881600000001</v>
      </c>
      <c r="W1344">
        <v>614703.54078299995</v>
      </c>
      <c r="X1344">
        <v>111.24680600000001</v>
      </c>
      <c r="Y1344">
        <v>13.606348000000001</v>
      </c>
      <c r="Z1344">
        <v>271.089519</v>
      </c>
      <c r="AA1344">
        <v>264.24042500000002</v>
      </c>
      <c r="AB1344">
        <v>0</v>
      </c>
    </row>
    <row r="1345" spans="1:28" x14ac:dyDescent="0.25">
      <c r="A1345" s="1" t="s">
        <v>1843</v>
      </c>
      <c r="B1345">
        <v>1752</v>
      </c>
      <c r="C1345" s="1" t="s">
        <v>4017</v>
      </c>
      <c r="D1345">
        <v>5.0999999999999996</v>
      </c>
      <c r="E1345">
        <v>0</v>
      </c>
      <c r="F1345">
        <v>0.49</v>
      </c>
      <c r="G1345">
        <v>2029</v>
      </c>
      <c r="H1345" s="1" t="s">
        <v>4091</v>
      </c>
      <c r="I1345">
        <v>93.18</v>
      </c>
      <c r="J1345">
        <v>8.07</v>
      </c>
      <c r="K1345">
        <v>277</v>
      </c>
      <c r="L1345">
        <v>1018.45</v>
      </c>
      <c r="M1345">
        <v>114</v>
      </c>
      <c r="N1345">
        <v>3</v>
      </c>
      <c r="O1345">
        <v>0</v>
      </c>
      <c r="P1345">
        <v>224.56</v>
      </c>
      <c r="Q1345">
        <v>0</v>
      </c>
      <c r="R1345" s="1" t="s">
        <v>5998</v>
      </c>
      <c r="S1345" s="1" t="s">
        <v>8156</v>
      </c>
      <c r="T1345">
        <v>1.53</v>
      </c>
      <c r="U1345" s="1"/>
      <c r="V1345">
        <v>27642.159936</v>
      </c>
      <c r="W1345">
        <v>779810.91986400005</v>
      </c>
      <c r="X1345">
        <v>144.37325100000001</v>
      </c>
      <c r="Y1345">
        <v>17.371995999999999</v>
      </c>
      <c r="Z1345">
        <v>345.26444900000001</v>
      </c>
      <c r="AA1345">
        <v>335.214923</v>
      </c>
      <c r="AB1345">
        <v>0</v>
      </c>
    </row>
    <row r="1346" spans="1:28" x14ac:dyDescent="0.25">
      <c r="A1346" s="1" t="s">
        <v>1844</v>
      </c>
      <c r="B1346">
        <v>1794</v>
      </c>
      <c r="C1346" s="1" t="s">
        <v>4034</v>
      </c>
      <c r="D1346">
        <v>5.0999999999999996</v>
      </c>
      <c r="E1346">
        <v>0</v>
      </c>
      <c r="F1346">
        <v>0</v>
      </c>
      <c r="G1346">
        <v>2029</v>
      </c>
      <c r="H1346" s="1" t="s">
        <v>4150</v>
      </c>
      <c r="I1346">
        <v>82</v>
      </c>
      <c r="J1346">
        <v>7.92</v>
      </c>
      <c r="K1346">
        <v>235</v>
      </c>
      <c r="L1346">
        <v>1808.36</v>
      </c>
      <c r="M1346">
        <v>5</v>
      </c>
      <c r="N1346">
        <v>1</v>
      </c>
      <c r="O1346">
        <v>0</v>
      </c>
      <c r="P1346">
        <v>51.41</v>
      </c>
      <c r="Q1346">
        <v>0</v>
      </c>
      <c r="R1346" s="1" t="s">
        <v>5999</v>
      </c>
      <c r="S1346" s="1" t="s">
        <v>8156</v>
      </c>
      <c r="T1346">
        <v>0.69</v>
      </c>
      <c r="U1346" s="1"/>
      <c r="V1346">
        <v>10114.757517</v>
      </c>
      <c r="W1346">
        <v>522638.17499299999</v>
      </c>
      <c r="X1346">
        <v>58.246716999999997</v>
      </c>
      <c r="Y1346">
        <v>9.2546719999999993</v>
      </c>
      <c r="Z1346">
        <v>216.59307799999999</v>
      </c>
      <c r="AA1346">
        <v>224.66125199999999</v>
      </c>
      <c r="AB1346">
        <v>0</v>
      </c>
    </row>
    <row r="1347" spans="1:28" x14ac:dyDescent="0.25">
      <c r="A1347" s="1" t="s">
        <v>1845</v>
      </c>
      <c r="B1347">
        <v>1656</v>
      </c>
      <c r="C1347" s="1" t="s">
        <v>4034</v>
      </c>
      <c r="D1347">
        <v>5.0999999999999996</v>
      </c>
      <c r="E1347">
        <v>0</v>
      </c>
      <c r="F1347">
        <v>0</v>
      </c>
      <c r="G1347">
        <v>2030</v>
      </c>
      <c r="H1347" s="1" t="s">
        <v>4115</v>
      </c>
      <c r="I1347">
        <v>82</v>
      </c>
      <c r="J1347">
        <v>6.83</v>
      </c>
      <c r="K1347">
        <v>374</v>
      </c>
      <c r="L1347">
        <v>1808.36</v>
      </c>
      <c r="M1347">
        <v>101</v>
      </c>
      <c r="N1347">
        <v>3</v>
      </c>
      <c r="O1347">
        <v>0</v>
      </c>
      <c r="P1347">
        <v>159.81</v>
      </c>
      <c r="Q1347">
        <v>0</v>
      </c>
      <c r="R1347" s="1" t="s">
        <v>6000</v>
      </c>
      <c r="S1347" s="1" t="s">
        <v>8156</v>
      </c>
      <c r="T1347">
        <v>0.59</v>
      </c>
      <c r="U1347" s="1"/>
      <c r="V1347">
        <v>27295.254936000001</v>
      </c>
      <c r="W1347">
        <v>806566.11614499998</v>
      </c>
      <c r="X1347">
        <v>143.13</v>
      </c>
      <c r="Y1347">
        <v>16.279578000000001</v>
      </c>
      <c r="Z1347">
        <v>347.01969800000001</v>
      </c>
      <c r="AA1347">
        <v>346.71748300000002</v>
      </c>
      <c r="AB1347">
        <v>0</v>
      </c>
    </row>
    <row r="1348" spans="1:28" x14ac:dyDescent="0.25">
      <c r="A1348" s="1" t="s">
        <v>1846</v>
      </c>
      <c r="B1348">
        <v>1729</v>
      </c>
      <c r="C1348" s="1" t="s">
        <v>4018</v>
      </c>
      <c r="D1348">
        <v>5.0999999999999996</v>
      </c>
      <c r="E1348">
        <v>0</v>
      </c>
      <c r="F1348">
        <v>4</v>
      </c>
      <c r="G1348">
        <v>2030</v>
      </c>
      <c r="H1348" s="1" t="s">
        <v>4095</v>
      </c>
      <c r="I1348">
        <v>63.59</v>
      </c>
      <c r="J1348">
        <v>7.28</v>
      </c>
      <c r="K1348">
        <v>301</v>
      </c>
      <c r="L1348">
        <v>1936.73</v>
      </c>
      <c r="M1348">
        <v>47</v>
      </c>
      <c r="N1348">
        <v>2</v>
      </c>
      <c r="O1348">
        <v>0</v>
      </c>
      <c r="P1348">
        <v>99.64</v>
      </c>
      <c r="Q1348">
        <v>0</v>
      </c>
      <c r="R1348" s="1" t="s">
        <v>6001</v>
      </c>
      <c r="S1348" s="1" t="s">
        <v>8156</v>
      </c>
      <c r="T1348">
        <v>0.68</v>
      </c>
      <c r="U1348" s="1"/>
      <c r="V1348">
        <v>17905.46528</v>
      </c>
      <c r="W1348">
        <v>692730.74666099995</v>
      </c>
      <c r="X1348">
        <v>97.688901999999999</v>
      </c>
      <c r="Y1348">
        <v>12.968192999999999</v>
      </c>
      <c r="Z1348">
        <v>291.45053100000001</v>
      </c>
      <c r="AA1348">
        <v>297.78004199999998</v>
      </c>
      <c r="AB1348">
        <v>0</v>
      </c>
    </row>
    <row r="1349" spans="1:28" x14ac:dyDescent="0.25">
      <c r="A1349" s="1" t="s">
        <v>1848</v>
      </c>
      <c r="B1349">
        <v>1980</v>
      </c>
      <c r="C1349" s="1" t="s">
        <v>4004</v>
      </c>
      <c r="D1349">
        <v>5.0999999999999996</v>
      </c>
      <c r="E1349">
        <v>0</v>
      </c>
      <c r="F1349">
        <v>0</v>
      </c>
      <c r="G1349">
        <v>2031</v>
      </c>
      <c r="H1349" s="1" t="s">
        <v>4074</v>
      </c>
      <c r="I1349">
        <v>0.2</v>
      </c>
      <c r="J1349">
        <v>8.33</v>
      </c>
      <c r="K1349">
        <v>51</v>
      </c>
      <c r="L1349">
        <v>420.4</v>
      </c>
      <c r="M1349">
        <v>0</v>
      </c>
      <c r="N1349">
        <v>0</v>
      </c>
      <c r="O1349">
        <v>0</v>
      </c>
      <c r="P1349">
        <v>7.97</v>
      </c>
      <c r="Q1349">
        <v>0</v>
      </c>
      <c r="R1349" s="1" t="s">
        <v>6003</v>
      </c>
      <c r="S1349" s="1" t="s">
        <v>8156</v>
      </c>
      <c r="T1349">
        <v>0.74</v>
      </c>
      <c r="U1349" s="1"/>
      <c r="V1349">
        <v>2328.772696</v>
      </c>
      <c r="W1349">
        <v>129084.54650500001</v>
      </c>
      <c r="X1349">
        <v>13.618198</v>
      </c>
      <c r="Y1349">
        <v>2.2709899999999998</v>
      </c>
      <c r="Z1349">
        <v>53.317825999999997</v>
      </c>
      <c r="AA1349">
        <v>55.488171000000001</v>
      </c>
      <c r="AB1349">
        <v>0</v>
      </c>
    </row>
    <row r="1350" spans="1:28" x14ac:dyDescent="0.25">
      <c r="A1350" s="1" t="s">
        <v>1849</v>
      </c>
      <c r="B1350">
        <v>1125</v>
      </c>
      <c r="C1350" s="1" t="s">
        <v>4036</v>
      </c>
      <c r="D1350">
        <v>5.0999999999999996</v>
      </c>
      <c r="E1350">
        <v>0</v>
      </c>
      <c r="F1350">
        <v>0</v>
      </c>
      <c r="G1350">
        <v>2032</v>
      </c>
      <c r="H1350" s="1" t="s">
        <v>4120</v>
      </c>
      <c r="I1350">
        <v>34.18</v>
      </c>
      <c r="J1350">
        <v>16.27</v>
      </c>
      <c r="K1350">
        <v>907</v>
      </c>
      <c r="L1350">
        <v>2058.39</v>
      </c>
      <c r="M1350">
        <v>652</v>
      </c>
      <c r="N1350">
        <v>11</v>
      </c>
      <c r="O1350">
        <v>0</v>
      </c>
      <c r="P1350">
        <v>786.6</v>
      </c>
      <c r="Q1350">
        <v>0</v>
      </c>
      <c r="R1350" s="1" t="s">
        <v>6004</v>
      </c>
      <c r="S1350" s="1" t="s">
        <v>8156</v>
      </c>
      <c r="T1350">
        <v>1.25</v>
      </c>
      <c r="U1350" s="1"/>
      <c r="V1350">
        <v>119656.934713</v>
      </c>
      <c r="W1350">
        <v>2561096.7573119998</v>
      </c>
      <c r="X1350">
        <v>605.43558199999995</v>
      </c>
      <c r="Y1350">
        <v>60.476666999999999</v>
      </c>
      <c r="Z1350">
        <v>1150.4303110000001</v>
      </c>
      <c r="AA1350">
        <v>1100.9508410000001</v>
      </c>
      <c r="AB1350">
        <v>0</v>
      </c>
    </row>
    <row r="1351" spans="1:28" x14ac:dyDescent="0.25">
      <c r="A1351" s="1" t="s">
        <v>1850</v>
      </c>
      <c r="B1351">
        <v>1960</v>
      </c>
      <c r="C1351" s="1" t="s">
        <v>4004</v>
      </c>
      <c r="D1351">
        <v>5.0999999999999996</v>
      </c>
      <c r="E1351">
        <v>0</v>
      </c>
      <c r="F1351">
        <v>0.4</v>
      </c>
      <c r="G1351">
        <v>2033</v>
      </c>
      <c r="H1351" s="1" t="s">
        <v>4076</v>
      </c>
      <c r="I1351">
        <v>1.4</v>
      </c>
      <c r="J1351">
        <v>8.76</v>
      </c>
      <c r="K1351">
        <v>73</v>
      </c>
      <c r="L1351">
        <v>609.39</v>
      </c>
      <c r="M1351">
        <v>1</v>
      </c>
      <c r="N1351">
        <v>1</v>
      </c>
      <c r="O1351">
        <v>0</v>
      </c>
      <c r="P1351">
        <v>19.579999999999998</v>
      </c>
      <c r="Q1351">
        <v>0</v>
      </c>
      <c r="R1351" s="1" t="s">
        <v>6005</v>
      </c>
      <c r="S1351" s="1" t="s">
        <v>8156</v>
      </c>
      <c r="T1351">
        <v>0.77</v>
      </c>
      <c r="U1351" s="1"/>
      <c r="V1351">
        <v>4503.1125410000004</v>
      </c>
      <c r="W1351">
        <v>227689.54219099999</v>
      </c>
      <c r="X1351">
        <v>25.886272000000002</v>
      </c>
      <c r="Y1351">
        <v>4.3729639999999996</v>
      </c>
      <c r="Z1351">
        <v>96.019482999999994</v>
      </c>
      <c r="AA1351">
        <v>97.874246999999997</v>
      </c>
      <c r="AB1351">
        <v>0</v>
      </c>
    </row>
    <row r="1352" spans="1:28" x14ac:dyDescent="0.25">
      <c r="A1352" s="1" t="s">
        <v>1852</v>
      </c>
      <c r="B1352">
        <v>1816</v>
      </c>
      <c r="C1352" s="1" t="s">
        <v>4031</v>
      </c>
      <c r="D1352">
        <v>5.0999999999999996</v>
      </c>
      <c r="E1352">
        <v>0</v>
      </c>
      <c r="F1352">
        <v>0.22</v>
      </c>
      <c r="G1352">
        <v>2035</v>
      </c>
      <c r="H1352" s="1" t="s">
        <v>4140</v>
      </c>
      <c r="I1352">
        <v>93.18</v>
      </c>
      <c r="J1352">
        <v>10.01</v>
      </c>
      <c r="K1352">
        <v>219</v>
      </c>
      <c r="L1352">
        <v>1375.09</v>
      </c>
      <c r="M1352">
        <v>27</v>
      </c>
      <c r="N1352">
        <v>5</v>
      </c>
      <c r="O1352">
        <v>0</v>
      </c>
      <c r="P1352">
        <v>89.53</v>
      </c>
      <c r="Q1352">
        <v>0</v>
      </c>
      <c r="R1352" s="1" t="s">
        <v>6007</v>
      </c>
      <c r="S1352" s="1" t="s">
        <v>8156</v>
      </c>
      <c r="T1352">
        <v>0.76</v>
      </c>
      <c r="U1352" s="1"/>
      <c r="V1352">
        <v>12033.373122999999</v>
      </c>
      <c r="W1352">
        <v>519495.80660200003</v>
      </c>
      <c r="X1352">
        <v>66.997285000000005</v>
      </c>
      <c r="Y1352">
        <v>9.9786970000000004</v>
      </c>
      <c r="Z1352">
        <v>220.48940099999999</v>
      </c>
      <c r="AA1352">
        <v>223.310959</v>
      </c>
      <c r="AB1352">
        <v>0</v>
      </c>
    </row>
    <row r="1353" spans="1:28" x14ac:dyDescent="0.25">
      <c r="A1353" s="1" t="s">
        <v>1853</v>
      </c>
      <c r="B1353">
        <v>1974</v>
      </c>
      <c r="C1353" s="1" t="s">
        <v>4004</v>
      </c>
      <c r="D1353">
        <v>5.0999999999999996</v>
      </c>
      <c r="E1353">
        <v>0</v>
      </c>
      <c r="F1353">
        <v>0.6</v>
      </c>
      <c r="G1353">
        <v>2035</v>
      </c>
      <c r="H1353" s="1" t="s">
        <v>4076</v>
      </c>
      <c r="I1353">
        <v>1.4</v>
      </c>
      <c r="J1353">
        <v>18.010000000000002</v>
      </c>
      <c r="K1353">
        <v>61</v>
      </c>
      <c r="L1353">
        <v>609.39</v>
      </c>
      <c r="M1353">
        <v>0</v>
      </c>
      <c r="N1353">
        <v>0</v>
      </c>
      <c r="O1353">
        <v>0</v>
      </c>
      <c r="P1353">
        <v>28.66</v>
      </c>
      <c r="Q1353">
        <v>0</v>
      </c>
      <c r="R1353" s="1" t="s">
        <v>6008</v>
      </c>
      <c r="S1353" s="1" t="s">
        <v>8156</v>
      </c>
      <c r="T1353">
        <v>1.54</v>
      </c>
      <c r="U1353" s="1"/>
      <c r="V1353">
        <v>4796.4324980000001</v>
      </c>
      <c r="W1353">
        <v>250716.528184</v>
      </c>
      <c r="X1353">
        <v>27.846713000000001</v>
      </c>
      <c r="Y1353">
        <v>5.4171589999999998</v>
      </c>
      <c r="Z1353">
        <v>109.07851100000001</v>
      </c>
      <c r="AA1353">
        <v>107.77157800000001</v>
      </c>
      <c r="AB1353">
        <v>0</v>
      </c>
    </row>
    <row r="1354" spans="1:28" x14ac:dyDescent="0.25">
      <c r="A1354" s="1" t="s">
        <v>1854</v>
      </c>
      <c r="B1354">
        <v>1935</v>
      </c>
      <c r="C1354" s="1" t="s">
        <v>4004</v>
      </c>
      <c r="D1354">
        <v>5.0999999999999996</v>
      </c>
      <c r="E1354">
        <v>0</v>
      </c>
      <c r="F1354">
        <v>0.94</v>
      </c>
      <c r="G1354">
        <v>2036</v>
      </c>
      <c r="H1354" s="1" t="s">
        <v>4073</v>
      </c>
      <c r="I1354">
        <v>40.79</v>
      </c>
      <c r="J1354">
        <v>10.71</v>
      </c>
      <c r="K1354">
        <v>101</v>
      </c>
      <c r="L1354">
        <v>475.89</v>
      </c>
      <c r="M1354">
        <v>32</v>
      </c>
      <c r="N1354">
        <v>3</v>
      </c>
      <c r="O1354">
        <v>0</v>
      </c>
      <c r="P1354">
        <v>58.41</v>
      </c>
      <c r="Q1354">
        <v>0</v>
      </c>
      <c r="R1354" s="1" t="s">
        <v>6009</v>
      </c>
      <c r="S1354" s="1" t="s">
        <v>8156</v>
      </c>
      <c r="T1354">
        <v>0.82</v>
      </c>
      <c r="U1354" s="1"/>
      <c r="V1354">
        <v>7905.5047279999999</v>
      </c>
      <c r="W1354">
        <v>251254.555796</v>
      </c>
      <c r="X1354">
        <v>41.926923000000002</v>
      </c>
      <c r="Y1354">
        <v>5.2708599999999999</v>
      </c>
      <c r="Z1354">
        <v>109.176973</v>
      </c>
      <c r="AA1354">
        <v>108.005661</v>
      </c>
      <c r="AB1354">
        <v>0</v>
      </c>
    </row>
    <row r="1355" spans="1:28" x14ac:dyDescent="0.25">
      <c r="A1355" s="1" t="s">
        <v>1855</v>
      </c>
      <c r="B1355">
        <v>1809</v>
      </c>
      <c r="C1355" s="1" t="s">
        <v>4004</v>
      </c>
      <c r="D1355">
        <v>5.0999999999999996</v>
      </c>
      <c r="E1355">
        <v>0</v>
      </c>
      <c r="F1355">
        <v>1.88</v>
      </c>
      <c r="G1355">
        <v>2043</v>
      </c>
      <c r="H1355" s="1" t="s">
        <v>4096</v>
      </c>
      <c r="I1355">
        <v>121.36</v>
      </c>
      <c r="J1355">
        <v>12.57</v>
      </c>
      <c r="K1355">
        <v>234</v>
      </c>
      <c r="L1355">
        <v>1417.41</v>
      </c>
      <c r="M1355">
        <v>73</v>
      </c>
      <c r="N1355">
        <v>4</v>
      </c>
      <c r="O1355">
        <v>0</v>
      </c>
      <c r="P1355">
        <v>134.30000000000001</v>
      </c>
      <c r="Q1355">
        <v>0</v>
      </c>
      <c r="R1355" s="1" t="s">
        <v>6010</v>
      </c>
      <c r="S1355" s="1" t="s">
        <v>8156</v>
      </c>
      <c r="T1355">
        <v>1.04</v>
      </c>
      <c r="U1355" s="1"/>
      <c r="V1355">
        <v>18723.287068000001</v>
      </c>
      <c r="W1355">
        <v>628553.92553300003</v>
      </c>
      <c r="X1355">
        <v>100.05517</v>
      </c>
      <c r="Y1355">
        <v>13.029941000000001</v>
      </c>
      <c r="Z1355">
        <v>270.38250099999999</v>
      </c>
      <c r="AA1355">
        <v>270.19314300000002</v>
      </c>
      <c r="AB1355">
        <v>0</v>
      </c>
    </row>
    <row r="1356" spans="1:28" x14ac:dyDescent="0.25">
      <c r="A1356" s="1" t="s">
        <v>1858</v>
      </c>
      <c r="B1356">
        <v>1380</v>
      </c>
      <c r="C1356" s="1" t="s">
        <v>4062</v>
      </c>
      <c r="D1356">
        <v>5.0999999999999996</v>
      </c>
      <c r="E1356">
        <v>0</v>
      </c>
      <c r="F1356">
        <v>0</v>
      </c>
      <c r="G1356">
        <v>2051</v>
      </c>
      <c r="H1356" s="1" t="s">
        <v>4156</v>
      </c>
      <c r="I1356">
        <v>94.39</v>
      </c>
      <c r="J1356">
        <v>14.99</v>
      </c>
      <c r="K1356">
        <v>671</v>
      </c>
      <c r="L1356">
        <v>2590.9299999999998</v>
      </c>
      <c r="M1356">
        <v>470</v>
      </c>
      <c r="N1356">
        <v>6</v>
      </c>
      <c r="O1356">
        <v>0</v>
      </c>
      <c r="P1356">
        <v>513.59</v>
      </c>
      <c r="Q1356">
        <v>0</v>
      </c>
      <c r="R1356" s="1" t="s">
        <v>6013</v>
      </c>
      <c r="S1356" s="1" t="s">
        <v>8156</v>
      </c>
      <c r="T1356">
        <v>1.1299999999999999</v>
      </c>
      <c r="U1356" s="1"/>
      <c r="V1356">
        <v>84845.867910999994</v>
      </c>
      <c r="W1356">
        <v>1926745.849802</v>
      </c>
      <c r="X1356">
        <v>431.76162499999998</v>
      </c>
      <c r="Y1356">
        <v>44.335362000000003</v>
      </c>
      <c r="Z1356">
        <v>853.20179199999995</v>
      </c>
      <c r="AA1356">
        <v>828.25721499999997</v>
      </c>
      <c r="AB1356">
        <v>0</v>
      </c>
    </row>
    <row r="1357" spans="1:28" x14ac:dyDescent="0.25">
      <c r="A1357" s="1" t="s">
        <v>1861</v>
      </c>
      <c r="B1357">
        <v>1858</v>
      </c>
      <c r="C1357" s="1" t="s">
        <v>4016</v>
      </c>
      <c r="D1357">
        <v>5.0999999999999996</v>
      </c>
      <c r="E1357">
        <v>0</v>
      </c>
      <c r="F1357">
        <v>0.31</v>
      </c>
      <c r="G1357">
        <v>2052</v>
      </c>
      <c r="H1357" s="1" t="s">
        <v>4092</v>
      </c>
      <c r="I1357">
        <v>182.21</v>
      </c>
      <c r="J1357">
        <v>8.92</v>
      </c>
      <c r="K1357">
        <v>194</v>
      </c>
      <c r="L1357">
        <v>905.52</v>
      </c>
      <c r="M1357">
        <v>57</v>
      </c>
      <c r="N1357">
        <v>2</v>
      </c>
      <c r="O1357">
        <v>0</v>
      </c>
      <c r="P1357">
        <v>100.14</v>
      </c>
      <c r="Q1357">
        <v>0</v>
      </c>
      <c r="R1357" s="1" t="s">
        <v>6016</v>
      </c>
      <c r="S1357" s="1" t="s">
        <v>8156</v>
      </c>
      <c r="T1357">
        <v>0.7</v>
      </c>
      <c r="U1357" s="1"/>
      <c r="V1357">
        <v>13910.133642999999</v>
      </c>
      <c r="W1357">
        <v>412876.67505000002</v>
      </c>
      <c r="X1357">
        <v>72.985702000000003</v>
      </c>
      <c r="Y1357">
        <v>8.3354549999999996</v>
      </c>
      <c r="Z1357">
        <v>177.71785399999999</v>
      </c>
      <c r="AA1357">
        <v>177.48267300000001</v>
      </c>
      <c r="AB1357">
        <v>0</v>
      </c>
    </row>
    <row r="1358" spans="1:28" x14ac:dyDescent="0.25">
      <c r="A1358" s="1" t="s">
        <v>1862</v>
      </c>
      <c r="B1358">
        <v>1015</v>
      </c>
      <c r="C1358" s="1" t="s">
        <v>4031</v>
      </c>
      <c r="D1358">
        <v>5.0999999999999996</v>
      </c>
      <c r="E1358">
        <v>0</v>
      </c>
      <c r="F1358">
        <v>0.3</v>
      </c>
      <c r="G1358">
        <v>2053</v>
      </c>
      <c r="H1358" s="1" t="s">
        <v>4127</v>
      </c>
      <c r="I1358">
        <v>2.0699999999999998</v>
      </c>
      <c r="J1358">
        <v>8.57</v>
      </c>
      <c r="K1358">
        <v>1038</v>
      </c>
      <c r="L1358">
        <v>2268.7600000000002</v>
      </c>
      <c r="M1358">
        <v>692</v>
      </c>
      <c r="N1358">
        <v>9</v>
      </c>
      <c r="O1358">
        <v>0</v>
      </c>
      <c r="P1358">
        <v>817.94</v>
      </c>
      <c r="Q1358">
        <v>0</v>
      </c>
      <c r="R1358" s="1" t="s">
        <v>6017</v>
      </c>
      <c r="S1358" s="1" t="s">
        <v>8156</v>
      </c>
      <c r="T1358">
        <v>0.75</v>
      </c>
      <c r="U1358" s="1"/>
      <c r="V1358">
        <v>122603.960207</v>
      </c>
      <c r="W1358">
        <v>2425237.2824550001</v>
      </c>
      <c r="X1358">
        <v>615.17317400000002</v>
      </c>
      <c r="Y1358">
        <v>56.200229</v>
      </c>
      <c r="Z1358">
        <v>1084.675888</v>
      </c>
      <c r="AA1358">
        <v>1042.5576510000001</v>
      </c>
      <c r="AB1358">
        <v>0</v>
      </c>
    </row>
    <row r="1359" spans="1:28" x14ac:dyDescent="0.25">
      <c r="A1359" s="1" t="s">
        <v>1863</v>
      </c>
      <c r="B1359">
        <v>1218</v>
      </c>
      <c r="C1359" s="1" t="s">
        <v>4038</v>
      </c>
      <c r="D1359">
        <v>5.0999999999999996</v>
      </c>
      <c r="E1359">
        <v>0</v>
      </c>
      <c r="F1359">
        <v>0.36</v>
      </c>
      <c r="G1359">
        <v>2053</v>
      </c>
      <c r="H1359" s="1" t="s">
        <v>4130</v>
      </c>
      <c r="I1359">
        <v>14.85</v>
      </c>
      <c r="J1359">
        <v>10.58</v>
      </c>
      <c r="K1359">
        <v>835</v>
      </c>
      <c r="L1359">
        <v>1683.59</v>
      </c>
      <c r="M1359">
        <v>605</v>
      </c>
      <c r="N1359">
        <v>6</v>
      </c>
      <c r="O1359">
        <v>0</v>
      </c>
      <c r="P1359">
        <v>687.14</v>
      </c>
      <c r="Q1359">
        <v>0</v>
      </c>
      <c r="R1359" s="1" t="s">
        <v>6018</v>
      </c>
      <c r="S1359" s="1" t="s">
        <v>8156</v>
      </c>
      <c r="T1359">
        <v>0.83</v>
      </c>
      <c r="U1359" s="1"/>
      <c r="V1359">
        <v>106394.972253</v>
      </c>
      <c r="W1359">
        <v>2074434.720958</v>
      </c>
      <c r="X1359">
        <v>533.15545899999995</v>
      </c>
      <c r="Y1359">
        <v>48.324052000000002</v>
      </c>
      <c r="Z1359">
        <v>928.25175200000001</v>
      </c>
      <c r="AA1359">
        <v>891.75617099999999</v>
      </c>
      <c r="AB1359">
        <v>0</v>
      </c>
    </row>
    <row r="1360" spans="1:28" x14ac:dyDescent="0.25">
      <c r="A1360" s="1" t="s">
        <v>1864</v>
      </c>
      <c r="B1360">
        <v>1666</v>
      </c>
      <c r="C1360" s="1" t="s">
        <v>4013</v>
      </c>
      <c r="D1360">
        <v>5.0999999999999996</v>
      </c>
      <c r="E1360">
        <v>0</v>
      </c>
      <c r="F1360">
        <v>0.49</v>
      </c>
      <c r="G1360">
        <v>2054</v>
      </c>
      <c r="H1360" s="1" t="s">
        <v>4086</v>
      </c>
      <c r="I1360">
        <v>0.2</v>
      </c>
      <c r="J1360">
        <v>3.01</v>
      </c>
      <c r="K1360">
        <v>388</v>
      </c>
      <c r="L1360">
        <v>1241.6600000000001</v>
      </c>
      <c r="M1360">
        <v>164</v>
      </c>
      <c r="N1360">
        <v>4</v>
      </c>
      <c r="O1360">
        <v>0</v>
      </c>
      <c r="P1360">
        <v>230.46</v>
      </c>
      <c r="Q1360">
        <v>0</v>
      </c>
      <c r="R1360" s="1" t="s">
        <v>6019</v>
      </c>
      <c r="S1360" s="1" t="s">
        <v>8156</v>
      </c>
      <c r="T1360">
        <v>0.56999999999999995</v>
      </c>
      <c r="U1360" s="1"/>
      <c r="V1360">
        <v>34915.417824999997</v>
      </c>
      <c r="W1360">
        <v>829166.26421499997</v>
      </c>
      <c r="X1360">
        <v>178.331962</v>
      </c>
      <c r="Y1360">
        <v>17.701927999999999</v>
      </c>
      <c r="Z1360">
        <v>363.05650400000002</v>
      </c>
      <c r="AA1360">
        <v>356.43696</v>
      </c>
      <c r="AB1360">
        <v>0</v>
      </c>
    </row>
    <row r="1361" spans="1:28" x14ac:dyDescent="0.25">
      <c r="A1361" s="1" t="s">
        <v>1865</v>
      </c>
      <c r="B1361">
        <v>1725</v>
      </c>
      <c r="C1361" s="1" t="s">
        <v>4024</v>
      </c>
      <c r="D1361">
        <v>5.0999999999999996</v>
      </c>
      <c r="E1361">
        <v>0</v>
      </c>
      <c r="F1361">
        <v>0.02</v>
      </c>
      <c r="G1361">
        <v>2054</v>
      </c>
      <c r="H1361" s="1" t="s">
        <v>4112</v>
      </c>
      <c r="I1361">
        <v>110.84</v>
      </c>
      <c r="J1361">
        <v>9.5500000000000007</v>
      </c>
      <c r="K1361">
        <v>329</v>
      </c>
      <c r="L1361">
        <v>1744.16</v>
      </c>
      <c r="M1361">
        <v>118</v>
      </c>
      <c r="N1361">
        <v>3</v>
      </c>
      <c r="O1361">
        <v>0</v>
      </c>
      <c r="P1361">
        <v>154.88999999999999</v>
      </c>
      <c r="Q1361">
        <v>0</v>
      </c>
      <c r="R1361" s="1" t="s">
        <v>6020</v>
      </c>
      <c r="S1361" s="1" t="s">
        <v>8156</v>
      </c>
      <c r="T1361">
        <v>0.69</v>
      </c>
      <c r="U1361" s="1"/>
      <c r="V1361">
        <v>26646.621859999999</v>
      </c>
      <c r="W1361">
        <v>794570.50326699996</v>
      </c>
      <c r="X1361">
        <v>139.943467</v>
      </c>
      <c r="Y1361">
        <v>16.304414999999999</v>
      </c>
      <c r="Z1361">
        <v>342.04336899999998</v>
      </c>
      <c r="AA1361">
        <v>341.56048299999998</v>
      </c>
      <c r="AB1361">
        <v>0</v>
      </c>
    </row>
    <row r="1362" spans="1:28" x14ac:dyDescent="0.25">
      <c r="A1362" s="1" t="s">
        <v>1866</v>
      </c>
      <c r="B1362">
        <v>2003</v>
      </c>
      <c r="C1362" s="1" t="s">
        <v>4004</v>
      </c>
      <c r="D1362">
        <v>5.0999999999999996</v>
      </c>
      <c r="E1362">
        <v>0</v>
      </c>
      <c r="F1362">
        <v>2</v>
      </c>
      <c r="G1362">
        <v>2054</v>
      </c>
      <c r="H1362" s="1" t="s">
        <v>4079</v>
      </c>
      <c r="I1362">
        <v>1.4</v>
      </c>
      <c r="J1362">
        <v>12.35</v>
      </c>
      <c r="K1362">
        <v>51</v>
      </c>
      <c r="L1362">
        <v>609.39</v>
      </c>
      <c r="M1362">
        <v>0</v>
      </c>
      <c r="N1362">
        <v>0</v>
      </c>
      <c r="O1362">
        <v>0</v>
      </c>
      <c r="P1362">
        <v>9.51</v>
      </c>
      <c r="Q1362">
        <v>0</v>
      </c>
      <c r="R1362" s="1" t="s">
        <v>6021</v>
      </c>
      <c r="S1362" s="1" t="s">
        <v>8156</v>
      </c>
      <c r="T1362">
        <v>1.03</v>
      </c>
      <c r="U1362" s="1"/>
      <c r="V1362">
        <v>2859.5785799999999</v>
      </c>
      <c r="W1362">
        <v>188836.55046999999</v>
      </c>
      <c r="X1362">
        <v>17.529895</v>
      </c>
      <c r="Y1362">
        <v>3.6711830000000001</v>
      </c>
      <c r="Z1362">
        <v>79.234367000000006</v>
      </c>
      <c r="AA1362">
        <v>81.172219999999996</v>
      </c>
      <c r="AB1362">
        <v>0</v>
      </c>
    </row>
    <row r="1363" spans="1:28" x14ac:dyDescent="0.25">
      <c r="A1363" s="1" t="s">
        <v>1867</v>
      </c>
      <c r="B1363">
        <v>1674</v>
      </c>
      <c r="C1363" s="1" t="s">
        <v>4004</v>
      </c>
      <c r="D1363">
        <v>5.0999999999999996</v>
      </c>
      <c r="E1363">
        <v>0</v>
      </c>
      <c r="F1363">
        <v>1.28</v>
      </c>
      <c r="G1363">
        <v>2055</v>
      </c>
      <c r="H1363" s="1" t="s">
        <v>4090</v>
      </c>
      <c r="I1363">
        <v>24.41</v>
      </c>
      <c r="J1363">
        <v>10.1</v>
      </c>
      <c r="K1363">
        <v>381</v>
      </c>
      <c r="L1363">
        <v>1286.42</v>
      </c>
      <c r="M1363">
        <v>197</v>
      </c>
      <c r="N1363">
        <v>5</v>
      </c>
      <c r="O1363">
        <v>0</v>
      </c>
      <c r="P1363">
        <v>258.14999999999998</v>
      </c>
      <c r="Q1363">
        <v>0</v>
      </c>
      <c r="R1363" s="1" t="s">
        <v>6022</v>
      </c>
      <c r="S1363" s="1" t="s">
        <v>8156</v>
      </c>
      <c r="T1363">
        <v>0.77</v>
      </c>
      <c r="U1363" s="1"/>
      <c r="V1363">
        <v>39781.237856</v>
      </c>
      <c r="W1363">
        <v>934374.42582300003</v>
      </c>
      <c r="X1363">
        <v>203.090192</v>
      </c>
      <c r="Y1363">
        <v>20.646899999999999</v>
      </c>
      <c r="Z1363">
        <v>411.93865599999998</v>
      </c>
      <c r="AA1363">
        <v>401.662688</v>
      </c>
      <c r="AB1363">
        <v>0</v>
      </c>
    </row>
    <row r="1364" spans="1:28" x14ac:dyDescent="0.25">
      <c r="A1364" s="1" t="s">
        <v>1869</v>
      </c>
      <c r="B1364">
        <v>1185</v>
      </c>
      <c r="C1364" s="1" t="s">
        <v>4004</v>
      </c>
      <c r="D1364">
        <v>5.0999999999999996</v>
      </c>
      <c r="E1364">
        <v>0</v>
      </c>
      <c r="F1364">
        <v>6.96</v>
      </c>
      <c r="G1364">
        <v>2057</v>
      </c>
      <c r="H1364" s="1" t="s">
        <v>4110</v>
      </c>
      <c r="I1364">
        <v>0.2</v>
      </c>
      <c r="J1364">
        <v>6.18</v>
      </c>
      <c r="K1364">
        <v>872</v>
      </c>
      <c r="L1364">
        <v>1312.65</v>
      </c>
      <c r="M1364">
        <v>649</v>
      </c>
      <c r="N1364">
        <v>6</v>
      </c>
      <c r="O1364">
        <v>0</v>
      </c>
      <c r="P1364">
        <v>797.67</v>
      </c>
      <c r="Q1364">
        <v>0</v>
      </c>
      <c r="R1364" s="1" t="s">
        <v>6024</v>
      </c>
      <c r="S1364" s="1" t="s">
        <v>8156</v>
      </c>
      <c r="T1364">
        <v>1.28</v>
      </c>
      <c r="U1364" s="1"/>
      <c r="V1364">
        <v>114439.24011100001</v>
      </c>
      <c r="W1364">
        <v>2174665.931597</v>
      </c>
      <c r="X1364">
        <v>572.28196500000001</v>
      </c>
      <c r="Y1364">
        <v>51.902469000000004</v>
      </c>
      <c r="Z1364">
        <v>981.57002799999998</v>
      </c>
      <c r="AA1364">
        <v>934.84401500000001</v>
      </c>
      <c r="AB1364">
        <v>0</v>
      </c>
    </row>
    <row r="1365" spans="1:28" x14ac:dyDescent="0.25">
      <c r="A1365" s="1" t="s">
        <v>1871</v>
      </c>
      <c r="B1365">
        <v>1725</v>
      </c>
      <c r="C1365" s="1" t="s">
        <v>4031</v>
      </c>
      <c r="D1365">
        <v>5.0999999999999996</v>
      </c>
      <c r="E1365">
        <v>0</v>
      </c>
      <c r="F1365">
        <v>0</v>
      </c>
      <c r="G1365">
        <v>2057</v>
      </c>
      <c r="H1365" s="1" t="s">
        <v>4086</v>
      </c>
      <c r="I1365">
        <v>0.2</v>
      </c>
      <c r="J1365">
        <v>3.2</v>
      </c>
      <c r="K1365">
        <v>332</v>
      </c>
      <c r="L1365">
        <v>1365.91</v>
      </c>
      <c r="M1365">
        <v>138</v>
      </c>
      <c r="N1365">
        <v>3</v>
      </c>
      <c r="O1365">
        <v>0</v>
      </c>
      <c r="P1365">
        <v>202.57</v>
      </c>
      <c r="Q1365">
        <v>0</v>
      </c>
      <c r="R1365" s="1" t="s">
        <v>6026</v>
      </c>
      <c r="S1365" s="1" t="s">
        <v>8156</v>
      </c>
      <c r="T1365">
        <v>0.78</v>
      </c>
      <c r="U1365" s="1"/>
      <c r="V1365">
        <v>29665.223913999998</v>
      </c>
      <c r="W1365">
        <v>770044.34466599999</v>
      </c>
      <c r="X1365">
        <v>153.14572899999999</v>
      </c>
      <c r="Y1365">
        <v>16.440180000000002</v>
      </c>
      <c r="Z1365">
        <v>336.15941299999997</v>
      </c>
      <c r="AA1365">
        <v>331.01973099999998</v>
      </c>
      <c r="AB1365">
        <v>0</v>
      </c>
    </row>
    <row r="1366" spans="1:28" x14ac:dyDescent="0.25">
      <c r="A1366" s="1" t="s">
        <v>1873</v>
      </c>
      <c r="B1366">
        <v>1673</v>
      </c>
      <c r="C1366" s="1" t="s">
        <v>4001</v>
      </c>
      <c r="D1366">
        <v>0.2</v>
      </c>
      <c r="E1366">
        <v>0</v>
      </c>
      <c r="F1366">
        <v>0.28000000000000003</v>
      </c>
      <c r="G1366">
        <v>2058</v>
      </c>
      <c r="H1366" s="1" t="s">
        <v>4090</v>
      </c>
      <c r="I1366">
        <v>24.41</v>
      </c>
      <c r="J1366">
        <v>12.31</v>
      </c>
      <c r="K1366">
        <v>385</v>
      </c>
      <c r="L1366">
        <v>1066.78</v>
      </c>
      <c r="M1366">
        <v>232</v>
      </c>
      <c r="N1366">
        <v>4</v>
      </c>
      <c r="O1366">
        <v>0</v>
      </c>
      <c r="P1366">
        <v>304.83999999999997</v>
      </c>
      <c r="Q1366">
        <v>0</v>
      </c>
      <c r="R1366" s="1" t="s">
        <v>6028</v>
      </c>
      <c r="S1366" s="1" t="s">
        <v>8156</v>
      </c>
      <c r="T1366">
        <v>0.97</v>
      </c>
      <c r="U1366" s="1"/>
      <c r="V1366">
        <v>42786.604153</v>
      </c>
      <c r="W1366">
        <v>1004319.9413919999</v>
      </c>
      <c r="X1366">
        <v>218.54718500000001</v>
      </c>
      <c r="Y1366">
        <v>22.829398000000001</v>
      </c>
      <c r="Z1366">
        <v>446.41758499999997</v>
      </c>
      <c r="AA1366">
        <v>431.72950200000002</v>
      </c>
      <c r="AB1366">
        <v>0</v>
      </c>
    </row>
    <row r="1367" spans="1:28" x14ac:dyDescent="0.25">
      <c r="A1367" s="1" t="s">
        <v>1874</v>
      </c>
      <c r="B1367">
        <v>1952</v>
      </c>
      <c r="C1367" s="1" t="s">
        <v>4004</v>
      </c>
      <c r="D1367">
        <v>5.0999999999999996</v>
      </c>
      <c r="E1367">
        <v>0</v>
      </c>
      <c r="F1367">
        <v>2</v>
      </c>
      <c r="G1367">
        <v>2058</v>
      </c>
      <c r="H1367" s="1" t="s">
        <v>4074</v>
      </c>
      <c r="I1367">
        <v>0.2</v>
      </c>
      <c r="J1367">
        <v>9.82</v>
      </c>
      <c r="K1367">
        <v>106</v>
      </c>
      <c r="L1367">
        <v>420.4</v>
      </c>
      <c r="M1367">
        <v>17</v>
      </c>
      <c r="N1367">
        <v>3</v>
      </c>
      <c r="O1367">
        <v>0</v>
      </c>
      <c r="P1367">
        <v>80.56</v>
      </c>
      <c r="Q1367">
        <v>0</v>
      </c>
      <c r="R1367" s="1" t="s">
        <v>6029</v>
      </c>
      <c r="S1367" s="1" t="s">
        <v>8156</v>
      </c>
      <c r="T1367">
        <v>1.23</v>
      </c>
      <c r="U1367" s="1"/>
      <c r="V1367">
        <v>7268.3058739999997</v>
      </c>
      <c r="W1367">
        <v>240556.20944400001</v>
      </c>
      <c r="X1367">
        <v>38.743656999999999</v>
      </c>
      <c r="Y1367">
        <v>4.9070119999999999</v>
      </c>
      <c r="Z1367">
        <v>104.396193</v>
      </c>
      <c r="AA1367">
        <v>103.40668700000001</v>
      </c>
      <c r="AB1367">
        <v>0</v>
      </c>
    </row>
    <row r="1368" spans="1:28" x14ac:dyDescent="0.25">
      <c r="A1368" s="1" t="s">
        <v>1875</v>
      </c>
      <c r="B1368">
        <v>1785</v>
      </c>
      <c r="C1368" s="1" t="s">
        <v>4024</v>
      </c>
      <c r="D1368">
        <v>5.0999999999999996</v>
      </c>
      <c r="E1368">
        <v>0</v>
      </c>
      <c r="F1368">
        <v>0.54</v>
      </c>
      <c r="G1368">
        <v>2059</v>
      </c>
      <c r="H1368" s="1" t="s">
        <v>4112</v>
      </c>
      <c r="I1368">
        <v>110.84</v>
      </c>
      <c r="J1368">
        <v>12.32</v>
      </c>
      <c r="K1368">
        <v>274</v>
      </c>
      <c r="L1368">
        <v>1746.22</v>
      </c>
      <c r="M1368">
        <v>76</v>
      </c>
      <c r="N1368">
        <v>7</v>
      </c>
      <c r="O1368">
        <v>0</v>
      </c>
      <c r="P1368">
        <v>153.38999999999999</v>
      </c>
      <c r="Q1368">
        <v>0</v>
      </c>
      <c r="R1368" s="1" t="s">
        <v>6030</v>
      </c>
      <c r="S1368" s="1" t="s">
        <v>8156</v>
      </c>
      <c r="T1368">
        <v>1.02</v>
      </c>
      <c r="U1368" s="1"/>
      <c r="V1368">
        <v>21533.731799000001</v>
      </c>
      <c r="W1368">
        <v>802488.35001299996</v>
      </c>
      <c r="X1368">
        <v>117.102828</v>
      </c>
      <c r="Y1368">
        <v>16.884359</v>
      </c>
      <c r="Z1368">
        <v>347.62116800000001</v>
      </c>
      <c r="AA1368">
        <v>344.95892800000001</v>
      </c>
      <c r="AB1368">
        <v>0</v>
      </c>
    </row>
    <row r="1369" spans="1:28" x14ac:dyDescent="0.25">
      <c r="A1369" s="1" t="s">
        <v>1876</v>
      </c>
      <c r="B1369">
        <v>1336</v>
      </c>
      <c r="C1369" s="1" t="s">
        <v>4032</v>
      </c>
      <c r="D1369">
        <v>5.0999999999999996</v>
      </c>
      <c r="E1369">
        <v>0</v>
      </c>
      <c r="F1369">
        <v>0.52</v>
      </c>
      <c r="G1369">
        <v>2060</v>
      </c>
      <c r="H1369" s="1" t="s">
        <v>4127</v>
      </c>
      <c r="I1369">
        <v>2.0699999999999998</v>
      </c>
      <c r="J1369">
        <v>5.73</v>
      </c>
      <c r="K1369">
        <v>724</v>
      </c>
      <c r="L1369">
        <v>1444.44</v>
      </c>
      <c r="M1369">
        <v>417</v>
      </c>
      <c r="N1369">
        <v>10</v>
      </c>
      <c r="O1369">
        <v>0</v>
      </c>
      <c r="P1369">
        <v>497.23</v>
      </c>
      <c r="Q1369">
        <v>0</v>
      </c>
      <c r="R1369" s="1" t="s">
        <v>6031</v>
      </c>
      <c r="S1369" s="1" t="s">
        <v>8156</v>
      </c>
      <c r="T1369">
        <v>0.46</v>
      </c>
      <c r="U1369" s="1"/>
      <c r="V1369">
        <v>75791.684917000006</v>
      </c>
      <c r="W1369">
        <v>1496074.1399689999</v>
      </c>
      <c r="X1369">
        <v>380.01974899999999</v>
      </c>
      <c r="Y1369">
        <v>33.846325</v>
      </c>
      <c r="Z1369">
        <v>665.91788799999995</v>
      </c>
      <c r="AA1369">
        <v>643.13145599999996</v>
      </c>
      <c r="AB1369">
        <v>0</v>
      </c>
    </row>
    <row r="1370" spans="1:28" x14ac:dyDescent="0.25">
      <c r="A1370" s="1" t="s">
        <v>1877</v>
      </c>
      <c r="B1370">
        <v>1785</v>
      </c>
      <c r="C1370" s="1" t="s">
        <v>4013</v>
      </c>
      <c r="D1370">
        <v>5.0999999999999996</v>
      </c>
      <c r="E1370">
        <v>0</v>
      </c>
      <c r="F1370">
        <v>0.53</v>
      </c>
      <c r="G1370">
        <v>2060</v>
      </c>
      <c r="H1370" s="1" t="s">
        <v>4086</v>
      </c>
      <c r="I1370">
        <v>0.2</v>
      </c>
      <c r="J1370">
        <v>3.9</v>
      </c>
      <c r="K1370">
        <v>275</v>
      </c>
      <c r="L1370">
        <v>1241.6600000000001</v>
      </c>
      <c r="M1370">
        <v>148</v>
      </c>
      <c r="N1370">
        <v>3</v>
      </c>
      <c r="O1370">
        <v>0</v>
      </c>
      <c r="P1370">
        <v>191.26</v>
      </c>
      <c r="Q1370">
        <v>0</v>
      </c>
      <c r="R1370" s="1" t="s">
        <v>6032</v>
      </c>
      <c r="S1370" s="1" t="s">
        <v>8156</v>
      </c>
      <c r="T1370">
        <v>1.07</v>
      </c>
      <c r="U1370" s="1"/>
      <c r="V1370">
        <v>28608.179501999999</v>
      </c>
      <c r="W1370">
        <v>763420.89179499994</v>
      </c>
      <c r="X1370">
        <v>148.32816700000001</v>
      </c>
      <c r="Y1370">
        <v>16.939541999999999</v>
      </c>
      <c r="Z1370">
        <v>335.48932400000001</v>
      </c>
      <c r="AA1370">
        <v>328.17102999999997</v>
      </c>
      <c r="AB1370">
        <v>0</v>
      </c>
    </row>
    <row r="1371" spans="1:28" x14ac:dyDescent="0.25">
      <c r="A1371" s="1" t="s">
        <v>1878</v>
      </c>
      <c r="B1371">
        <v>1992</v>
      </c>
      <c r="C1371" s="1" t="s">
        <v>4004</v>
      </c>
      <c r="D1371">
        <v>5.0999999999999996</v>
      </c>
      <c r="E1371">
        <v>0</v>
      </c>
      <c r="F1371">
        <v>4.8</v>
      </c>
      <c r="G1371">
        <v>2060</v>
      </c>
      <c r="H1371" s="1" t="s">
        <v>4076</v>
      </c>
      <c r="I1371">
        <v>1.4</v>
      </c>
      <c r="J1371">
        <v>7.98</v>
      </c>
      <c r="K1371">
        <v>68</v>
      </c>
      <c r="L1371">
        <v>609.39</v>
      </c>
      <c r="M1371">
        <v>0</v>
      </c>
      <c r="N1371">
        <v>0</v>
      </c>
      <c r="O1371">
        <v>0</v>
      </c>
      <c r="P1371">
        <v>10.28</v>
      </c>
      <c r="Q1371">
        <v>0</v>
      </c>
      <c r="R1371" s="1" t="s">
        <v>6033</v>
      </c>
      <c r="S1371" s="1" t="s">
        <v>8156</v>
      </c>
      <c r="T1371">
        <v>0.71</v>
      </c>
      <c r="U1371" s="1"/>
      <c r="V1371">
        <v>3320.7358330000002</v>
      </c>
      <c r="W1371">
        <v>193205.801932</v>
      </c>
      <c r="X1371">
        <v>19.655954999999999</v>
      </c>
      <c r="Y1371">
        <v>3.4690720000000002</v>
      </c>
      <c r="Z1371">
        <v>79.919471000000001</v>
      </c>
      <c r="AA1371">
        <v>83.051064999999994</v>
      </c>
      <c r="AB1371">
        <v>0</v>
      </c>
    </row>
    <row r="1372" spans="1:28" x14ac:dyDescent="0.25">
      <c r="A1372" s="1" t="s">
        <v>1881</v>
      </c>
      <c r="B1372">
        <v>2016</v>
      </c>
      <c r="C1372" s="1" t="s">
        <v>4004</v>
      </c>
      <c r="D1372">
        <v>5.0999999999999996</v>
      </c>
      <c r="E1372">
        <v>0</v>
      </c>
      <c r="F1372">
        <v>6</v>
      </c>
      <c r="G1372">
        <v>2064</v>
      </c>
      <c r="H1372" s="1" t="s">
        <v>4074</v>
      </c>
      <c r="I1372">
        <v>0.2</v>
      </c>
      <c r="J1372">
        <v>17.16</v>
      </c>
      <c r="K1372">
        <v>48</v>
      </c>
      <c r="L1372">
        <v>420.4</v>
      </c>
      <c r="M1372">
        <v>2</v>
      </c>
      <c r="N1372">
        <v>2</v>
      </c>
      <c r="O1372">
        <v>0</v>
      </c>
      <c r="P1372">
        <v>24.65</v>
      </c>
      <c r="Q1372">
        <v>0</v>
      </c>
      <c r="R1372" s="1" t="s">
        <v>6036</v>
      </c>
      <c r="S1372" s="1" t="s">
        <v>8156</v>
      </c>
      <c r="T1372">
        <v>1.33</v>
      </c>
      <c r="U1372" s="1"/>
      <c r="V1372">
        <v>4320.1541960000004</v>
      </c>
      <c r="W1372">
        <v>224514.27710000001</v>
      </c>
      <c r="X1372">
        <v>25.074287000000002</v>
      </c>
      <c r="Y1372">
        <v>4.7975250000000003</v>
      </c>
      <c r="Z1372">
        <v>97.896833000000001</v>
      </c>
      <c r="AA1372">
        <v>96.508480000000006</v>
      </c>
      <c r="AB1372">
        <v>0</v>
      </c>
    </row>
    <row r="1373" spans="1:28" x14ac:dyDescent="0.25">
      <c r="A1373" s="1" t="s">
        <v>1882</v>
      </c>
      <c r="B1373">
        <v>1263</v>
      </c>
      <c r="C1373" s="1" t="s">
        <v>4004</v>
      </c>
      <c r="D1373">
        <v>5.0999999999999996</v>
      </c>
      <c r="E1373">
        <v>0</v>
      </c>
      <c r="F1373">
        <v>0.81</v>
      </c>
      <c r="G1373">
        <v>2065</v>
      </c>
      <c r="H1373" s="1" t="s">
        <v>4104</v>
      </c>
      <c r="I1373">
        <v>0.2</v>
      </c>
      <c r="J1373">
        <v>7.01</v>
      </c>
      <c r="K1373">
        <v>802</v>
      </c>
      <c r="L1373">
        <v>1312.65</v>
      </c>
      <c r="M1373">
        <v>581</v>
      </c>
      <c r="N1373">
        <v>5</v>
      </c>
      <c r="O1373">
        <v>0</v>
      </c>
      <c r="P1373">
        <v>657.07</v>
      </c>
      <c r="Q1373">
        <v>0</v>
      </c>
      <c r="R1373" s="1" t="s">
        <v>6037</v>
      </c>
      <c r="S1373" s="1" t="s">
        <v>8156</v>
      </c>
      <c r="T1373">
        <v>0.65</v>
      </c>
      <c r="U1373" s="1"/>
      <c r="V1373">
        <v>102413.177964</v>
      </c>
      <c r="W1373">
        <v>1917879.865497</v>
      </c>
      <c r="X1373">
        <v>511.24388499999998</v>
      </c>
      <c r="Y1373">
        <v>44.867427999999997</v>
      </c>
      <c r="Z1373">
        <v>860.69146499999999</v>
      </c>
      <c r="AA1373">
        <v>824.45954900000004</v>
      </c>
      <c r="AB1373">
        <v>0</v>
      </c>
    </row>
    <row r="1374" spans="1:28" x14ac:dyDescent="0.25">
      <c r="A1374" s="1" t="s">
        <v>1883</v>
      </c>
      <c r="B1374">
        <v>1962</v>
      </c>
      <c r="C1374" s="1" t="s">
        <v>4004</v>
      </c>
      <c r="D1374">
        <v>5.0999999999999996</v>
      </c>
      <c r="E1374">
        <v>0</v>
      </c>
      <c r="F1374">
        <v>1.8</v>
      </c>
      <c r="G1374">
        <v>2065</v>
      </c>
      <c r="H1374" s="1" t="s">
        <v>4073</v>
      </c>
      <c r="I1374">
        <v>40.79</v>
      </c>
      <c r="J1374">
        <v>17.11</v>
      </c>
      <c r="K1374">
        <v>103</v>
      </c>
      <c r="L1374">
        <v>475.89</v>
      </c>
      <c r="M1374">
        <v>23</v>
      </c>
      <c r="N1374">
        <v>3</v>
      </c>
      <c r="O1374">
        <v>0</v>
      </c>
      <c r="P1374">
        <v>76.17</v>
      </c>
      <c r="Q1374">
        <v>0</v>
      </c>
      <c r="R1374" s="1" t="s">
        <v>6038</v>
      </c>
      <c r="S1374" s="1" t="s">
        <v>8156</v>
      </c>
      <c r="T1374">
        <v>1.3</v>
      </c>
      <c r="U1374" s="1"/>
      <c r="V1374">
        <v>7455.2706109999999</v>
      </c>
      <c r="W1374">
        <v>281278.66286699998</v>
      </c>
      <c r="X1374">
        <v>40.644503</v>
      </c>
      <c r="Y1374">
        <v>5.9918829999999996</v>
      </c>
      <c r="Z1374">
        <v>122.882987</v>
      </c>
      <c r="AA1374">
        <v>120.91064799999999</v>
      </c>
      <c r="AB1374">
        <v>0</v>
      </c>
    </row>
    <row r="1375" spans="1:28" x14ac:dyDescent="0.25">
      <c r="A1375" s="1" t="s">
        <v>1884</v>
      </c>
      <c r="B1375">
        <v>1035</v>
      </c>
      <c r="C1375" s="1" t="s">
        <v>4053</v>
      </c>
      <c r="D1375">
        <v>5.0999999999999996</v>
      </c>
      <c r="E1375">
        <v>0</v>
      </c>
      <c r="F1375">
        <v>0</v>
      </c>
      <c r="G1375">
        <v>2066</v>
      </c>
      <c r="H1375" s="1" t="s">
        <v>4117</v>
      </c>
      <c r="I1375">
        <v>120.04</v>
      </c>
      <c r="J1375">
        <v>4.5599999999999996</v>
      </c>
      <c r="K1375">
        <v>1031</v>
      </c>
      <c r="L1375">
        <v>950.5</v>
      </c>
      <c r="M1375">
        <v>802</v>
      </c>
      <c r="N1375">
        <v>10</v>
      </c>
      <c r="O1375">
        <v>0</v>
      </c>
      <c r="P1375">
        <v>867.3</v>
      </c>
      <c r="Q1375">
        <v>0</v>
      </c>
      <c r="R1375" s="1" t="s">
        <v>6039</v>
      </c>
      <c r="S1375" s="1" t="s">
        <v>8156</v>
      </c>
      <c r="T1375">
        <v>0.42</v>
      </c>
      <c r="U1375" s="1"/>
      <c r="V1375">
        <v>138604.29407800001</v>
      </c>
      <c r="W1375">
        <v>2400237.0882299999</v>
      </c>
      <c r="X1375">
        <v>687.32306200000005</v>
      </c>
      <c r="Y1375">
        <v>57.748452999999998</v>
      </c>
      <c r="Z1375">
        <v>1087.4687730000001</v>
      </c>
      <c r="AA1375">
        <v>1031.822101</v>
      </c>
      <c r="AB1375">
        <v>0</v>
      </c>
    </row>
    <row r="1376" spans="1:28" x14ac:dyDescent="0.25">
      <c r="A1376" s="1" t="s">
        <v>1886</v>
      </c>
      <c r="B1376">
        <v>1347</v>
      </c>
      <c r="C1376" s="1" t="s">
        <v>4004</v>
      </c>
      <c r="D1376">
        <v>5.0999999999999996</v>
      </c>
      <c r="E1376">
        <v>0</v>
      </c>
      <c r="F1376">
        <v>0.66</v>
      </c>
      <c r="G1376">
        <v>2068</v>
      </c>
      <c r="H1376" s="1" t="s">
        <v>4104</v>
      </c>
      <c r="I1376">
        <v>0.2</v>
      </c>
      <c r="J1376">
        <v>15.38</v>
      </c>
      <c r="K1376">
        <v>721</v>
      </c>
      <c r="L1376">
        <v>1312.65</v>
      </c>
      <c r="M1376">
        <v>575</v>
      </c>
      <c r="N1376">
        <v>5</v>
      </c>
      <c r="O1376">
        <v>0</v>
      </c>
      <c r="P1376">
        <v>639.28</v>
      </c>
      <c r="Q1376">
        <v>0</v>
      </c>
      <c r="R1376" s="1" t="s">
        <v>6041</v>
      </c>
      <c r="S1376" s="1" t="s">
        <v>8156</v>
      </c>
      <c r="T1376">
        <v>1.1599999999999999</v>
      </c>
      <c r="U1376" s="1"/>
      <c r="V1376">
        <v>97554.287028000006</v>
      </c>
      <c r="W1376">
        <v>1872974.8652300001</v>
      </c>
      <c r="X1376">
        <v>488.22447499999998</v>
      </c>
      <c r="Y1376">
        <v>44.628898</v>
      </c>
      <c r="Z1376">
        <v>842.60952299999997</v>
      </c>
      <c r="AA1376">
        <v>805.15271700000005</v>
      </c>
      <c r="AB1376">
        <v>0</v>
      </c>
    </row>
    <row r="1377" spans="1:28" x14ac:dyDescent="0.25">
      <c r="A1377" s="1" t="s">
        <v>1887</v>
      </c>
      <c r="B1377">
        <v>1987</v>
      </c>
      <c r="C1377" s="1" t="s">
        <v>4004</v>
      </c>
      <c r="D1377">
        <v>5.0999999999999996</v>
      </c>
      <c r="E1377">
        <v>0</v>
      </c>
      <c r="F1377">
        <v>0.66</v>
      </c>
      <c r="G1377">
        <v>2068</v>
      </c>
      <c r="H1377" s="1" t="s">
        <v>4073</v>
      </c>
      <c r="I1377">
        <v>40.79</v>
      </c>
      <c r="J1377">
        <v>14.55</v>
      </c>
      <c r="K1377">
        <v>81</v>
      </c>
      <c r="L1377">
        <v>475.89</v>
      </c>
      <c r="M1377">
        <v>20</v>
      </c>
      <c r="N1377">
        <v>2</v>
      </c>
      <c r="O1377">
        <v>0</v>
      </c>
      <c r="P1377">
        <v>51.74</v>
      </c>
      <c r="Q1377">
        <v>0</v>
      </c>
      <c r="R1377" s="1" t="s">
        <v>6042</v>
      </c>
      <c r="S1377" s="1" t="s">
        <v>8156</v>
      </c>
      <c r="T1377">
        <v>1.21</v>
      </c>
      <c r="U1377" s="1"/>
      <c r="V1377">
        <v>5291.5409049999998</v>
      </c>
      <c r="W1377">
        <v>220391.934527</v>
      </c>
      <c r="X1377">
        <v>29.386904999999999</v>
      </c>
      <c r="Y1377">
        <v>4.7970639999999998</v>
      </c>
      <c r="Z1377">
        <v>96.411102999999997</v>
      </c>
      <c r="AA1377">
        <v>94.737263999999996</v>
      </c>
      <c r="AB1377">
        <v>0</v>
      </c>
    </row>
    <row r="1378" spans="1:28" x14ac:dyDescent="0.25">
      <c r="A1378" s="1" t="s">
        <v>1888</v>
      </c>
      <c r="B1378">
        <v>1564</v>
      </c>
      <c r="C1378" s="1" t="s">
        <v>4004</v>
      </c>
      <c r="D1378">
        <v>5.0999999999999996</v>
      </c>
      <c r="E1378">
        <v>0</v>
      </c>
      <c r="F1378">
        <v>3.3</v>
      </c>
      <c r="G1378">
        <v>2072</v>
      </c>
      <c r="H1378" s="1" t="s">
        <v>4096</v>
      </c>
      <c r="I1378">
        <v>121.36</v>
      </c>
      <c r="J1378">
        <v>8.81</v>
      </c>
      <c r="K1378">
        <v>508</v>
      </c>
      <c r="L1378">
        <v>1417.41</v>
      </c>
      <c r="M1378">
        <v>325</v>
      </c>
      <c r="N1378">
        <v>2</v>
      </c>
      <c r="O1378">
        <v>0</v>
      </c>
      <c r="P1378">
        <v>365.73</v>
      </c>
      <c r="Q1378">
        <v>0</v>
      </c>
      <c r="R1378" s="1" t="s">
        <v>6043</v>
      </c>
      <c r="S1378" s="1" t="s">
        <v>8156</v>
      </c>
      <c r="T1378">
        <v>0.72</v>
      </c>
      <c r="U1378" s="1"/>
      <c r="V1378">
        <v>59160.544072999997</v>
      </c>
      <c r="W1378">
        <v>1235969.963219</v>
      </c>
      <c r="X1378">
        <v>298.37730199999999</v>
      </c>
      <c r="Y1378">
        <v>28.101897999999998</v>
      </c>
      <c r="Z1378">
        <v>549.53843300000005</v>
      </c>
      <c r="AA1378">
        <v>531.31501600000001</v>
      </c>
      <c r="AB1378">
        <v>0</v>
      </c>
    </row>
    <row r="1379" spans="1:28" x14ac:dyDescent="0.25">
      <c r="A1379" s="1" t="s">
        <v>1889</v>
      </c>
      <c r="B1379">
        <v>1685</v>
      </c>
      <c r="C1379" s="1" t="s">
        <v>4037</v>
      </c>
      <c r="D1379">
        <v>5.0999999999999996</v>
      </c>
      <c r="E1379">
        <v>0</v>
      </c>
      <c r="F1379">
        <v>0.13</v>
      </c>
      <c r="G1379">
        <v>2074</v>
      </c>
      <c r="H1379" s="1" t="s">
        <v>4096</v>
      </c>
      <c r="I1379">
        <v>121.36</v>
      </c>
      <c r="J1379">
        <v>13.96</v>
      </c>
      <c r="K1379">
        <v>389</v>
      </c>
      <c r="L1379">
        <v>1417.38</v>
      </c>
      <c r="M1379">
        <v>198</v>
      </c>
      <c r="N1379">
        <v>6</v>
      </c>
      <c r="O1379">
        <v>0</v>
      </c>
      <c r="P1379">
        <v>314.83</v>
      </c>
      <c r="Q1379">
        <v>0</v>
      </c>
      <c r="R1379" s="1" t="s">
        <v>6044</v>
      </c>
      <c r="S1379" s="1" t="s">
        <v>8156</v>
      </c>
      <c r="T1379">
        <v>1.77</v>
      </c>
      <c r="U1379" s="1"/>
      <c r="V1379">
        <v>36434.881343000001</v>
      </c>
      <c r="W1379">
        <v>991993.56376499997</v>
      </c>
      <c r="X1379">
        <v>189.444334</v>
      </c>
      <c r="Y1379">
        <v>22.181100000000001</v>
      </c>
      <c r="Z1379">
        <v>438.32284499999997</v>
      </c>
      <c r="AA1379">
        <v>426.426333</v>
      </c>
      <c r="AB1379">
        <v>0</v>
      </c>
    </row>
    <row r="1380" spans="1:28" x14ac:dyDescent="0.25">
      <c r="A1380" s="1" t="s">
        <v>1891</v>
      </c>
      <c r="B1380">
        <v>1955</v>
      </c>
      <c r="C1380" s="1" t="s">
        <v>4009</v>
      </c>
      <c r="D1380">
        <v>5.0999999999999996</v>
      </c>
      <c r="E1380">
        <v>0</v>
      </c>
      <c r="F1380">
        <v>0</v>
      </c>
      <c r="G1380">
        <v>2074</v>
      </c>
      <c r="H1380" s="1" t="s">
        <v>4081</v>
      </c>
      <c r="I1380">
        <v>19.239999999999998</v>
      </c>
      <c r="J1380">
        <v>11.94</v>
      </c>
      <c r="K1380">
        <v>119</v>
      </c>
      <c r="L1380">
        <v>738.31</v>
      </c>
      <c r="M1380">
        <v>37</v>
      </c>
      <c r="N1380">
        <v>2</v>
      </c>
      <c r="O1380">
        <v>0</v>
      </c>
      <c r="P1380">
        <v>59.43</v>
      </c>
      <c r="Q1380">
        <v>0</v>
      </c>
      <c r="R1380" s="1" t="s">
        <v>6046</v>
      </c>
      <c r="S1380" s="1" t="s">
        <v>8156</v>
      </c>
      <c r="T1380">
        <v>0.91</v>
      </c>
      <c r="U1380" s="1"/>
      <c r="V1380">
        <v>8162.9937110000001</v>
      </c>
      <c r="W1380">
        <v>309715.67514599999</v>
      </c>
      <c r="X1380">
        <v>44.487982000000002</v>
      </c>
      <c r="Y1380">
        <v>6.2525940000000002</v>
      </c>
      <c r="Z1380">
        <v>132.48254600000001</v>
      </c>
      <c r="AA1380">
        <v>133.135153</v>
      </c>
      <c r="AB1380">
        <v>0</v>
      </c>
    </row>
    <row r="1381" spans="1:28" x14ac:dyDescent="0.25">
      <c r="A1381" s="1" t="s">
        <v>1893</v>
      </c>
      <c r="B1381">
        <v>1891</v>
      </c>
      <c r="C1381" s="1" t="s">
        <v>4004</v>
      </c>
      <c r="D1381">
        <v>5.0999999999999996</v>
      </c>
      <c r="E1381">
        <v>0</v>
      </c>
      <c r="F1381">
        <v>1.73</v>
      </c>
      <c r="G1381">
        <v>2075</v>
      </c>
      <c r="H1381" s="1" t="s">
        <v>4096</v>
      </c>
      <c r="I1381">
        <v>121.36</v>
      </c>
      <c r="J1381">
        <v>14.4</v>
      </c>
      <c r="K1381">
        <v>184</v>
      </c>
      <c r="L1381">
        <v>1417.41</v>
      </c>
      <c r="M1381">
        <v>29</v>
      </c>
      <c r="N1381">
        <v>1</v>
      </c>
      <c r="O1381">
        <v>0</v>
      </c>
      <c r="P1381">
        <v>89.23</v>
      </c>
      <c r="Q1381">
        <v>0</v>
      </c>
      <c r="R1381" s="1" t="s">
        <v>6048</v>
      </c>
      <c r="S1381" s="1" t="s">
        <v>8156</v>
      </c>
      <c r="T1381">
        <v>1.0900000000000001</v>
      </c>
      <c r="U1381" s="1"/>
      <c r="V1381">
        <v>12268.871639999999</v>
      </c>
      <c r="W1381">
        <v>529956.33055099996</v>
      </c>
      <c r="X1381">
        <v>68.369146000000001</v>
      </c>
      <c r="Y1381">
        <v>10.4261</v>
      </c>
      <c r="Z1381">
        <v>224.111582</v>
      </c>
      <c r="AA1381">
        <v>227.80739299999999</v>
      </c>
      <c r="AB1381">
        <v>0</v>
      </c>
    </row>
    <row r="1382" spans="1:28" x14ac:dyDescent="0.25">
      <c r="A1382" s="1" t="s">
        <v>1894</v>
      </c>
      <c r="B1382">
        <v>1431</v>
      </c>
      <c r="C1382" s="1" t="s">
        <v>4004</v>
      </c>
      <c r="D1382">
        <v>5.0999999999999996</v>
      </c>
      <c r="E1382">
        <v>0</v>
      </c>
      <c r="F1382">
        <v>0.52</v>
      </c>
      <c r="G1382">
        <v>2082</v>
      </c>
      <c r="H1382" s="1" t="s">
        <v>4104</v>
      </c>
      <c r="I1382">
        <v>0.2</v>
      </c>
      <c r="J1382">
        <v>10.76</v>
      </c>
      <c r="K1382">
        <v>651</v>
      </c>
      <c r="L1382">
        <v>1312.65</v>
      </c>
      <c r="M1382">
        <v>473</v>
      </c>
      <c r="N1382">
        <v>8</v>
      </c>
      <c r="O1382">
        <v>0</v>
      </c>
      <c r="P1382">
        <v>532.98</v>
      </c>
      <c r="Q1382">
        <v>0</v>
      </c>
      <c r="R1382" s="1" t="s">
        <v>6049</v>
      </c>
      <c r="S1382" s="1" t="s">
        <v>8156</v>
      </c>
      <c r="T1382">
        <v>0.8</v>
      </c>
      <c r="U1382" s="1"/>
      <c r="V1382">
        <v>81943.082362999994</v>
      </c>
      <c r="W1382">
        <v>1611401.1100590001</v>
      </c>
      <c r="X1382">
        <v>410.96530799999999</v>
      </c>
      <c r="Y1382">
        <v>37.542723000000002</v>
      </c>
      <c r="Z1382">
        <v>721.34141599999998</v>
      </c>
      <c r="AA1382">
        <v>692.70705399999997</v>
      </c>
      <c r="AB1382">
        <v>0</v>
      </c>
    </row>
    <row r="1383" spans="1:28" x14ac:dyDescent="0.25">
      <c r="A1383" s="1" t="s">
        <v>1895</v>
      </c>
      <c r="B1383">
        <v>2017</v>
      </c>
      <c r="C1383" s="1" t="s">
        <v>4004</v>
      </c>
      <c r="D1383">
        <v>5.0999999999999996</v>
      </c>
      <c r="E1383">
        <v>0</v>
      </c>
      <c r="F1383">
        <v>4.53</v>
      </c>
      <c r="G1383">
        <v>2082</v>
      </c>
      <c r="H1383" s="1" t="s">
        <v>4073</v>
      </c>
      <c r="I1383">
        <v>40.79</v>
      </c>
      <c r="J1383">
        <v>14.58</v>
      </c>
      <c r="K1383">
        <v>65</v>
      </c>
      <c r="L1383">
        <v>475.89</v>
      </c>
      <c r="M1383">
        <v>0</v>
      </c>
      <c r="N1383">
        <v>0</v>
      </c>
      <c r="O1383">
        <v>0</v>
      </c>
      <c r="P1383">
        <v>32.450000000000003</v>
      </c>
      <c r="Q1383">
        <v>0</v>
      </c>
      <c r="R1383" s="1" t="s">
        <v>6050</v>
      </c>
      <c r="S1383" s="1" t="s">
        <v>8156</v>
      </c>
      <c r="T1383">
        <v>1.08</v>
      </c>
      <c r="U1383" s="1"/>
      <c r="V1383">
        <v>4572.420349</v>
      </c>
      <c r="W1383">
        <v>227552.64548599999</v>
      </c>
      <c r="X1383">
        <v>26.212014</v>
      </c>
      <c r="Y1383">
        <v>4.6271500000000003</v>
      </c>
      <c r="Z1383">
        <v>98.048452999999995</v>
      </c>
      <c r="AA1383">
        <v>97.815021000000002</v>
      </c>
      <c r="AB1383">
        <v>0</v>
      </c>
    </row>
    <row r="1384" spans="1:28" x14ac:dyDescent="0.25">
      <c r="A1384" s="1" t="s">
        <v>1896</v>
      </c>
      <c r="B1384">
        <v>1309</v>
      </c>
      <c r="C1384" s="1" t="s">
        <v>4005</v>
      </c>
      <c r="D1384">
        <v>5.0999999999999996</v>
      </c>
      <c r="E1384">
        <v>0</v>
      </c>
      <c r="F1384">
        <v>0.4</v>
      </c>
      <c r="G1384">
        <v>2083</v>
      </c>
      <c r="H1384" s="1" t="s">
        <v>4075</v>
      </c>
      <c r="I1384">
        <v>89.74</v>
      </c>
      <c r="J1384">
        <v>15.84</v>
      </c>
      <c r="K1384">
        <v>774</v>
      </c>
      <c r="L1384">
        <v>698.35</v>
      </c>
      <c r="M1384">
        <v>624</v>
      </c>
      <c r="N1384">
        <v>8</v>
      </c>
      <c r="O1384">
        <v>0</v>
      </c>
      <c r="P1384">
        <v>729.6</v>
      </c>
      <c r="Q1384">
        <v>0</v>
      </c>
      <c r="R1384" s="1" t="s">
        <v>6051</v>
      </c>
      <c r="S1384" s="1" t="s">
        <v>8156</v>
      </c>
      <c r="T1384">
        <v>1.1599999999999999</v>
      </c>
      <c r="U1384" s="1"/>
      <c r="V1384">
        <v>107502.38875500001</v>
      </c>
      <c r="W1384">
        <v>1915450.9952</v>
      </c>
      <c r="X1384">
        <v>534.53205000000003</v>
      </c>
      <c r="Y1384">
        <v>46.555610999999999</v>
      </c>
      <c r="Z1384">
        <v>869.15776700000004</v>
      </c>
      <c r="AA1384">
        <v>823.41739700000005</v>
      </c>
      <c r="AB1384">
        <v>0</v>
      </c>
    </row>
    <row r="1385" spans="1:28" x14ac:dyDescent="0.25">
      <c r="A1385" s="1" t="s">
        <v>1897</v>
      </c>
      <c r="B1385">
        <v>2040</v>
      </c>
      <c r="C1385" s="1" t="s">
        <v>4004</v>
      </c>
      <c r="D1385">
        <v>5.0999999999999996</v>
      </c>
      <c r="E1385">
        <v>0</v>
      </c>
      <c r="F1385">
        <v>1.39</v>
      </c>
      <c r="G1385">
        <v>2084</v>
      </c>
      <c r="H1385" s="1" t="s">
        <v>4073</v>
      </c>
      <c r="I1385">
        <v>40.79</v>
      </c>
      <c r="J1385">
        <v>15.13</v>
      </c>
      <c r="K1385">
        <v>44</v>
      </c>
      <c r="L1385">
        <v>475.89</v>
      </c>
      <c r="M1385">
        <v>0</v>
      </c>
      <c r="N1385">
        <v>0</v>
      </c>
      <c r="O1385">
        <v>0</v>
      </c>
      <c r="P1385">
        <v>12.07</v>
      </c>
      <c r="Q1385">
        <v>0</v>
      </c>
      <c r="R1385" s="1" t="s">
        <v>6052</v>
      </c>
      <c r="S1385" s="1" t="s">
        <v>8156</v>
      </c>
      <c r="T1385">
        <v>1.1000000000000001</v>
      </c>
      <c r="U1385" s="1"/>
      <c r="V1385">
        <v>3509.219411</v>
      </c>
      <c r="W1385">
        <v>211564.33025699999</v>
      </c>
      <c r="X1385">
        <v>21.077216</v>
      </c>
      <c r="Y1385">
        <v>4.4492859999999999</v>
      </c>
      <c r="Z1385">
        <v>91.540092999999999</v>
      </c>
      <c r="AA1385">
        <v>90.941541000000001</v>
      </c>
      <c r="AB1385">
        <v>0</v>
      </c>
    </row>
    <row r="1386" spans="1:28" x14ac:dyDescent="0.25">
      <c r="A1386" s="1" t="s">
        <v>1898</v>
      </c>
      <c r="B1386">
        <v>2021</v>
      </c>
      <c r="C1386" s="1" t="s">
        <v>4004</v>
      </c>
      <c r="D1386">
        <v>5.0999999999999996</v>
      </c>
      <c r="E1386">
        <v>0</v>
      </c>
      <c r="F1386">
        <v>6.2</v>
      </c>
      <c r="G1386">
        <v>2087</v>
      </c>
      <c r="H1386" s="1" t="s">
        <v>4076</v>
      </c>
      <c r="I1386">
        <v>1.4</v>
      </c>
      <c r="J1386">
        <v>10.14</v>
      </c>
      <c r="K1386">
        <v>66</v>
      </c>
      <c r="L1386">
        <v>609.39</v>
      </c>
      <c r="M1386">
        <v>1</v>
      </c>
      <c r="N1386">
        <v>1</v>
      </c>
      <c r="O1386">
        <v>0</v>
      </c>
      <c r="P1386">
        <v>11.6</v>
      </c>
      <c r="Q1386">
        <v>0</v>
      </c>
      <c r="R1386" s="1" t="s">
        <v>6053</v>
      </c>
      <c r="S1386" s="1" t="s">
        <v>8156</v>
      </c>
      <c r="T1386">
        <v>0.75</v>
      </c>
      <c r="U1386" s="1"/>
      <c r="V1386">
        <v>3728.648776</v>
      </c>
      <c r="W1386">
        <v>211166.914838</v>
      </c>
      <c r="X1386">
        <v>21.973365000000001</v>
      </c>
      <c r="Y1386">
        <v>4.0195220000000003</v>
      </c>
      <c r="Z1386">
        <v>88.991104000000007</v>
      </c>
      <c r="AA1386">
        <v>90.771512000000001</v>
      </c>
      <c r="AB1386">
        <v>0</v>
      </c>
    </row>
    <row r="1387" spans="1:28" x14ac:dyDescent="0.25">
      <c r="A1387" s="1" t="s">
        <v>1900</v>
      </c>
      <c r="B1387">
        <v>1700</v>
      </c>
      <c r="C1387" s="1" t="s">
        <v>4001</v>
      </c>
      <c r="D1387">
        <v>0.2</v>
      </c>
      <c r="E1387">
        <v>0</v>
      </c>
      <c r="F1387">
        <v>0</v>
      </c>
      <c r="G1387">
        <v>2091</v>
      </c>
      <c r="H1387" s="1" t="s">
        <v>4085</v>
      </c>
      <c r="I1387">
        <v>50.59</v>
      </c>
      <c r="J1387">
        <v>13.12</v>
      </c>
      <c r="K1387">
        <v>391</v>
      </c>
      <c r="L1387">
        <v>796.83</v>
      </c>
      <c r="M1387">
        <v>288</v>
      </c>
      <c r="N1387">
        <v>7</v>
      </c>
      <c r="O1387">
        <v>0</v>
      </c>
      <c r="P1387">
        <v>339.06</v>
      </c>
      <c r="Q1387">
        <v>0</v>
      </c>
      <c r="R1387" s="1" t="s">
        <v>6055</v>
      </c>
      <c r="S1387" s="1" t="s">
        <v>8156</v>
      </c>
      <c r="T1387">
        <v>1.0900000000000001</v>
      </c>
      <c r="U1387" s="1"/>
      <c r="V1387">
        <v>49225.232477999998</v>
      </c>
      <c r="W1387">
        <v>1022954.338832</v>
      </c>
      <c r="X1387">
        <v>248.273438</v>
      </c>
      <c r="Y1387">
        <v>24.087724000000001</v>
      </c>
      <c r="Z1387">
        <v>458.86354699999998</v>
      </c>
      <c r="AA1387">
        <v>439.74359299999998</v>
      </c>
      <c r="AB1387">
        <v>0</v>
      </c>
    </row>
    <row r="1388" spans="1:28" x14ac:dyDescent="0.25">
      <c r="A1388" s="1" t="s">
        <v>1902</v>
      </c>
      <c r="B1388">
        <v>1643</v>
      </c>
      <c r="C1388" s="1" t="s">
        <v>4016</v>
      </c>
      <c r="D1388">
        <v>5.0999999999999996</v>
      </c>
      <c r="E1388">
        <v>0</v>
      </c>
      <c r="F1388">
        <v>0.15</v>
      </c>
      <c r="G1388">
        <v>2092</v>
      </c>
      <c r="H1388" s="1" t="s">
        <v>4125</v>
      </c>
      <c r="I1388">
        <v>87.33</v>
      </c>
      <c r="J1388">
        <v>5.21</v>
      </c>
      <c r="K1388">
        <v>449</v>
      </c>
      <c r="L1388">
        <v>2372.46</v>
      </c>
      <c r="M1388">
        <v>44</v>
      </c>
      <c r="N1388">
        <v>3</v>
      </c>
      <c r="O1388">
        <v>0</v>
      </c>
      <c r="P1388">
        <v>127.33</v>
      </c>
      <c r="Q1388">
        <v>0</v>
      </c>
      <c r="R1388" s="1" t="s">
        <v>6057</v>
      </c>
      <c r="S1388" s="1" t="s">
        <v>8156</v>
      </c>
      <c r="T1388">
        <v>0.53</v>
      </c>
      <c r="U1388" s="1"/>
      <c r="V1388">
        <v>23833.435876</v>
      </c>
      <c r="W1388">
        <v>825911.872753</v>
      </c>
      <c r="X1388">
        <v>127.578768</v>
      </c>
      <c r="Y1388">
        <v>14.907204999999999</v>
      </c>
      <c r="Z1388">
        <v>345.64511399999998</v>
      </c>
      <c r="AA1388">
        <v>355.03261099999997</v>
      </c>
      <c r="AB1388">
        <v>0</v>
      </c>
    </row>
    <row r="1389" spans="1:28" x14ac:dyDescent="0.25">
      <c r="A1389" s="1" t="s">
        <v>1903</v>
      </c>
      <c r="B1389">
        <v>2041</v>
      </c>
      <c r="C1389" s="1" t="s">
        <v>4004</v>
      </c>
      <c r="D1389">
        <v>5.0999999999999996</v>
      </c>
      <c r="E1389">
        <v>0</v>
      </c>
      <c r="F1389">
        <v>1</v>
      </c>
      <c r="G1389">
        <v>2093</v>
      </c>
      <c r="H1389" s="1" t="s">
        <v>4074</v>
      </c>
      <c r="I1389">
        <v>0.2</v>
      </c>
      <c r="J1389">
        <v>9.09</v>
      </c>
      <c r="K1389">
        <v>52</v>
      </c>
      <c r="L1389">
        <v>420.4</v>
      </c>
      <c r="M1389">
        <v>0</v>
      </c>
      <c r="N1389">
        <v>0</v>
      </c>
      <c r="O1389">
        <v>0</v>
      </c>
      <c r="P1389">
        <v>21.66</v>
      </c>
      <c r="Q1389">
        <v>0</v>
      </c>
      <c r="R1389" s="1" t="s">
        <v>6058</v>
      </c>
      <c r="S1389" s="1" t="s">
        <v>8156</v>
      </c>
      <c r="T1389">
        <v>1.02</v>
      </c>
      <c r="U1389" s="1"/>
      <c r="V1389">
        <v>3340.0558599999999</v>
      </c>
      <c r="W1389">
        <v>173676.15046800001</v>
      </c>
      <c r="X1389">
        <v>19.342939999999999</v>
      </c>
      <c r="Y1389">
        <v>3.5028169999999998</v>
      </c>
      <c r="Z1389">
        <v>74.714662000000004</v>
      </c>
      <c r="AA1389">
        <v>74.655762999999993</v>
      </c>
      <c r="AB1389">
        <v>0</v>
      </c>
    </row>
    <row r="1390" spans="1:28" x14ac:dyDescent="0.25">
      <c r="A1390" s="1" t="s">
        <v>1904</v>
      </c>
      <c r="B1390">
        <v>1035</v>
      </c>
      <c r="C1390" s="1" t="s">
        <v>4024</v>
      </c>
      <c r="D1390">
        <v>5.0999999999999996</v>
      </c>
      <c r="E1390">
        <v>0</v>
      </c>
      <c r="F1390">
        <v>0</v>
      </c>
      <c r="G1390">
        <v>2094</v>
      </c>
      <c r="H1390" s="1" t="s">
        <v>4159</v>
      </c>
      <c r="I1390">
        <v>26.09</v>
      </c>
      <c r="J1390">
        <v>10.5</v>
      </c>
      <c r="K1390">
        <v>1059</v>
      </c>
      <c r="L1390">
        <v>2392.42</v>
      </c>
      <c r="M1390">
        <v>721</v>
      </c>
      <c r="N1390">
        <v>14</v>
      </c>
      <c r="O1390">
        <v>0</v>
      </c>
      <c r="P1390">
        <v>868.25</v>
      </c>
      <c r="Q1390">
        <v>0</v>
      </c>
      <c r="R1390" s="1" t="s">
        <v>6059</v>
      </c>
      <c r="S1390" s="1" t="s">
        <v>8156</v>
      </c>
      <c r="T1390">
        <v>0.9</v>
      </c>
      <c r="U1390" s="1"/>
      <c r="V1390">
        <v>127042.05106</v>
      </c>
      <c r="W1390">
        <v>2601975.46343</v>
      </c>
      <c r="X1390">
        <v>639.72178799999995</v>
      </c>
      <c r="Y1390">
        <v>60.512058000000003</v>
      </c>
      <c r="Z1390">
        <v>1164.1789269999999</v>
      </c>
      <c r="AA1390">
        <v>1118.529536</v>
      </c>
      <c r="AB1390">
        <v>0</v>
      </c>
    </row>
    <row r="1391" spans="1:28" x14ac:dyDescent="0.25">
      <c r="A1391" s="1" t="s">
        <v>1905</v>
      </c>
      <c r="B1391">
        <v>1650</v>
      </c>
      <c r="C1391" s="1" t="s">
        <v>4001</v>
      </c>
      <c r="D1391">
        <v>0.2</v>
      </c>
      <c r="E1391">
        <v>0</v>
      </c>
      <c r="F1391">
        <v>0</v>
      </c>
      <c r="G1391">
        <v>2095</v>
      </c>
      <c r="H1391" s="1" t="s">
        <v>4085</v>
      </c>
      <c r="I1391">
        <v>50.59</v>
      </c>
      <c r="J1391">
        <v>12.88</v>
      </c>
      <c r="K1391">
        <v>445</v>
      </c>
      <c r="L1391">
        <v>796.83</v>
      </c>
      <c r="M1391">
        <v>330</v>
      </c>
      <c r="N1391">
        <v>7</v>
      </c>
      <c r="O1391">
        <v>0</v>
      </c>
      <c r="P1391">
        <v>387.02</v>
      </c>
      <c r="Q1391">
        <v>0</v>
      </c>
      <c r="R1391" s="1" t="s">
        <v>6060</v>
      </c>
      <c r="S1391" s="1" t="s">
        <v>8156</v>
      </c>
      <c r="T1391">
        <v>0.98</v>
      </c>
      <c r="U1391" s="1"/>
      <c r="V1391">
        <v>55785.765616999997</v>
      </c>
      <c r="W1391">
        <v>1123113.079893</v>
      </c>
      <c r="X1391">
        <v>280.50054799999998</v>
      </c>
      <c r="Y1391">
        <v>26.518049999999999</v>
      </c>
      <c r="Z1391">
        <v>505.05113999999998</v>
      </c>
      <c r="AA1391">
        <v>482.80074400000001</v>
      </c>
      <c r="AB1391">
        <v>0</v>
      </c>
    </row>
    <row r="1392" spans="1:28" x14ac:dyDescent="0.25">
      <c r="A1392" s="1" t="s">
        <v>1906</v>
      </c>
      <c r="B1392">
        <v>1438</v>
      </c>
      <c r="C1392" s="1" t="s">
        <v>4019</v>
      </c>
      <c r="D1392">
        <v>5.0999999999999996</v>
      </c>
      <c r="E1392">
        <v>0</v>
      </c>
      <c r="F1392">
        <v>0.5</v>
      </c>
      <c r="G1392">
        <v>2097</v>
      </c>
      <c r="H1392" s="1" t="s">
        <v>4093</v>
      </c>
      <c r="I1392">
        <v>2.0699999999999998</v>
      </c>
      <c r="J1392">
        <v>9.98</v>
      </c>
      <c r="K1392">
        <v>659</v>
      </c>
      <c r="L1392">
        <v>1335.45</v>
      </c>
      <c r="M1392">
        <v>447</v>
      </c>
      <c r="N1392">
        <v>9</v>
      </c>
      <c r="O1392">
        <v>0</v>
      </c>
      <c r="P1392">
        <v>542.17999999999995</v>
      </c>
      <c r="Q1392">
        <v>0</v>
      </c>
      <c r="R1392" s="1" t="s">
        <v>6061</v>
      </c>
      <c r="S1392" s="1" t="s">
        <v>8156</v>
      </c>
      <c r="T1392">
        <v>0.82</v>
      </c>
      <c r="U1392" s="1"/>
      <c r="V1392">
        <v>78114.601540999996</v>
      </c>
      <c r="W1392">
        <v>1581043.112314</v>
      </c>
      <c r="X1392">
        <v>392.822812</v>
      </c>
      <c r="Y1392">
        <v>36.552757</v>
      </c>
      <c r="Z1392">
        <v>706.72137099999998</v>
      </c>
      <c r="AA1392">
        <v>679.65519099999995</v>
      </c>
      <c r="AB1392">
        <v>0</v>
      </c>
    </row>
    <row r="1393" spans="1:28" x14ac:dyDescent="0.25">
      <c r="A1393" s="1" t="s">
        <v>1907</v>
      </c>
      <c r="B1393">
        <v>1208</v>
      </c>
      <c r="C1393" s="1" t="s">
        <v>4024</v>
      </c>
      <c r="D1393">
        <v>5.0999999999999996</v>
      </c>
      <c r="E1393">
        <v>0</v>
      </c>
      <c r="F1393">
        <v>0.5</v>
      </c>
      <c r="G1393">
        <v>2098</v>
      </c>
      <c r="H1393" s="1" t="s">
        <v>4159</v>
      </c>
      <c r="I1393">
        <v>26.09</v>
      </c>
      <c r="J1393">
        <v>13.77</v>
      </c>
      <c r="K1393">
        <v>890</v>
      </c>
      <c r="L1393">
        <v>2392.42</v>
      </c>
      <c r="M1393">
        <v>589</v>
      </c>
      <c r="N1393">
        <v>9</v>
      </c>
      <c r="O1393">
        <v>0</v>
      </c>
      <c r="P1393">
        <v>729.68</v>
      </c>
      <c r="Q1393">
        <v>0</v>
      </c>
      <c r="R1393" s="1" t="s">
        <v>6062</v>
      </c>
      <c r="S1393" s="1" t="s">
        <v>8156</v>
      </c>
      <c r="T1393">
        <v>1.08</v>
      </c>
      <c r="U1393" s="1"/>
      <c r="V1393">
        <v>107425.69611800001</v>
      </c>
      <c r="W1393">
        <v>2316818.808284</v>
      </c>
      <c r="X1393">
        <v>543.77171799999996</v>
      </c>
      <c r="Y1393">
        <v>53.354894000000002</v>
      </c>
      <c r="Z1393">
        <v>1032.4582820000001</v>
      </c>
      <c r="AA1393">
        <v>995.94324300000005</v>
      </c>
      <c r="AB1393">
        <v>0</v>
      </c>
    </row>
    <row r="1394" spans="1:28" x14ac:dyDescent="0.25">
      <c r="A1394" s="1" t="s">
        <v>1908</v>
      </c>
      <c r="B1394">
        <v>2029</v>
      </c>
      <c r="C1394" s="1" t="s">
        <v>4004</v>
      </c>
      <c r="D1394">
        <v>5.0999999999999996</v>
      </c>
      <c r="E1394">
        <v>0</v>
      </c>
      <c r="F1394">
        <v>0.4</v>
      </c>
      <c r="G1394">
        <v>2098</v>
      </c>
      <c r="H1394" s="1" t="s">
        <v>4076</v>
      </c>
      <c r="I1394">
        <v>1.4</v>
      </c>
      <c r="J1394">
        <v>9.2200000000000006</v>
      </c>
      <c r="K1394">
        <v>69</v>
      </c>
      <c r="L1394">
        <v>609.39</v>
      </c>
      <c r="M1394">
        <v>0</v>
      </c>
      <c r="N1394">
        <v>0</v>
      </c>
      <c r="O1394">
        <v>0</v>
      </c>
      <c r="P1394">
        <v>9.99</v>
      </c>
      <c r="Q1394">
        <v>0</v>
      </c>
      <c r="R1394" s="1" t="s">
        <v>6063</v>
      </c>
      <c r="S1394" s="1" t="s">
        <v>8156</v>
      </c>
      <c r="T1394">
        <v>0.7</v>
      </c>
      <c r="U1394" s="1"/>
      <c r="V1394">
        <v>3551.3182569999999</v>
      </c>
      <c r="W1394">
        <v>203013.516959</v>
      </c>
      <c r="X1394">
        <v>20.939157999999999</v>
      </c>
      <c r="Y1394">
        <v>3.6656260000000001</v>
      </c>
      <c r="Z1394">
        <v>84.043192000000005</v>
      </c>
      <c r="AA1394">
        <v>87.267019000000005</v>
      </c>
      <c r="AB1394">
        <v>0</v>
      </c>
    </row>
    <row r="1395" spans="1:28" x14ac:dyDescent="0.25">
      <c r="A1395" s="1" t="s">
        <v>1909</v>
      </c>
      <c r="B1395">
        <v>1898</v>
      </c>
      <c r="C1395" s="1" t="s">
        <v>4030</v>
      </c>
      <c r="D1395">
        <v>5.0999999999999996</v>
      </c>
      <c r="E1395">
        <v>0</v>
      </c>
      <c r="F1395">
        <v>0.5</v>
      </c>
      <c r="G1395">
        <v>2099</v>
      </c>
      <c r="H1395" s="1" t="s">
        <v>4139</v>
      </c>
      <c r="I1395">
        <v>77.290000000000006</v>
      </c>
      <c r="J1395">
        <v>12.68</v>
      </c>
      <c r="K1395">
        <v>201</v>
      </c>
      <c r="L1395">
        <v>2007.2</v>
      </c>
      <c r="M1395">
        <v>13</v>
      </c>
      <c r="N1395">
        <v>2</v>
      </c>
      <c r="O1395">
        <v>0</v>
      </c>
      <c r="P1395">
        <v>56.1</v>
      </c>
      <c r="Q1395">
        <v>0</v>
      </c>
      <c r="R1395" s="1" t="s">
        <v>6064</v>
      </c>
      <c r="S1395" s="1" t="s">
        <v>8156</v>
      </c>
      <c r="T1395">
        <v>1.01</v>
      </c>
      <c r="U1395" s="1"/>
      <c r="V1395">
        <v>9342.4259230000007</v>
      </c>
      <c r="W1395">
        <v>563246.77302700002</v>
      </c>
      <c r="X1395">
        <v>55.844014999999999</v>
      </c>
      <c r="Y1395">
        <v>10.501618000000001</v>
      </c>
      <c r="Z1395">
        <v>233.85732400000001</v>
      </c>
      <c r="AA1395">
        <v>242.11542900000001</v>
      </c>
      <c r="AB1395">
        <v>0</v>
      </c>
    </row>
    <row r="1396" spans="1:28" x14ac:dyDescent="0.25">
      <c r="A1396" s="1" t="s">
        <v>1911</v>
      </c>
      <c r="B1396">
        <v>2008</v>
      </c>
      <c r="C1396" s="1" t="s">
        <v>4002</v>
      </c>
      <c r="D1396">
        <v>5.0999999999999996</v>
      </c>
      <c r="E1396">
        <v>0</v>
      </c>
      <c r="F1396">
        <v>0.77</v>
      </c>
      <c r="G1396">
        <v>2099</v>
      </c>
      <c r="H1396" s="1" t="s">
        <v>4072</v>
      </c>
      <c r="I1396">
        <v>31.58</v>
      </c>
      <c r="J1396">
        <v>13.1</v>
      </c>
      <c r="K1396">
        <v>91</v>
      </c>
      <c r="L1396">
        <v>367.23</v>
      </c>
      <c r="M1396">
        <v>53</v>
      </c>
      <c r="N1396">
        <v>1</v>
      </c>
      <c r="O1396">
        <v>0</v>
      </c>
      <c r="P1396">
        <v>62.3</v>
      </c>
      <c r="Q1396">
        <v>0</v>
      </c>
      <c r="R1396" s="1" t="s">
        <v>6066</v>
      </c>
      <c r="S1396" s="1" t="s">
        <v>8156</v>
      </c>
      <c r="T1396">
        <v>0.95</v>
      </c>
      <c r="U1396" s="1"/>
      <c r="V1396">
        <v>9955.3204079999996</v>
      </c>
      <c r="W1396">
        <v>248488.78597600001</v>
      </c>
      <c r="X1396">
        <v>51.194229</v>
      </c>
      <c r="Y1396">
        <v>5.4921059999999997</v>
      </c>
      <c r="Z1396">
        <v>109.102318</v>
      </c>
      <c r="AA1396">
        <v>106.818225</v>
      </c>
      <c r="AB1396">
        <v>0</v>
      </c>
    </row>
    <row r="1397" spans="1:28" x14ac:dyDescent="0.25">
      <c r="A1397" s="1" t="s">
        <v>1912</v>
      </c>
      <c r="B1397">
        <v>2043</v>
      </c>
      <c r="C1397" s="1" t="s">
        <v>4004</v>
      </c>
      <c r="D1397">
        <v>5.0999999999999996</v>
      </c>
      <c r="E1397">
        <v>0</v>
      </c>
      <c r="F1397">
        <v>0.6</v>
      </c>
      <c r="G1397">
        <v>2100</v>
      </c>
      <c r="H1397" s="1" t="s">
        <v>4076</v>
      </c>
      <c r="I1397">
        <v>1.4</v>
      </c>
      <c r="J1397">
        <v>14.24</v>
      </c>
      <c r="K1397">
        <v>57</v>
      </c>
      <c r="L1397">
        <v>609.39</v>
      </c>
      <c r="M1397">
        <v>0</v>
      </c>
      <c r="N1397">
        <v>0</v>
      </c>
      <c r="O1397">
        <v>0</v>
      </c>
      <c r="P1397">
        <v>21.2</v>
      </c>
      <c r="Q1397">
        <v>0</v>
      </c>
      <c r="R1397" s="1" t="s">
        <v>6067</v>
      </c>
      <c r="S1397" s="1" t="s">
        <v>8156</v>
      </c>
      <c r="T1397">
        <v>1.24</v>
      </c>
      <c r="U1397" s="1"/>
      <c r="V1397">
        <v>3977.8079950000001</v>
      </c>
      <c r="W1397">
        <v>233349.85746500001</v>
      </c>
      <c r="X1397">
        <v>23.721298000000001</v>
      </c>
      <c r="Y1397">
        <v>4.8908779999999998</v>
      </c>
      <c r="Z1397">
        <v>100.665519</v>
      </c>
      <c r="AA1397">
        <v>100.30624899999999</v>
      </c>
      <c r="AB1397">
        <v>0</v>
      </c>
    </row>
    <row r="1398" spans="1:28" x14ac:dyDescent="0.25">
      <c r="A1398" s="1" t="s">
        <v>1916</v>
      </c>
      <c r="B1398">
        <v>1750</v>
      </c>
      <c r="C1398" s="1" t="s">
        <v>4001</v>
      </c>
      <c r="D1398">
        <v>0.2</v>
      </c>
      <c r="E1398">
        <v>0</v>
      </c>
      <c r="F1398">
        <v>0</v>
      </c>
      <c r="G1398">
        <v>2104</v>
      </c>
      <c r="H1398" s="1" t="s">
        <v>4085</v>
      </c>
      <c r="I1398">
        <v>50.59</v>
      </c>
      <c r="J1398">
        <v>8.76</v>
      </c>
      <c r="K1398">
        <v>354</v>
      </c>
      <c r="L1398">
        <v>796.83</v>
      </c>
      <c r="M1398">
        <v>203</v>
      </c>
      <c r="N1398">
        <v>6</v>
      </c>
      <c r="O1398">
        <v>0</v>
      </c>
      <c r="P1398">
        <v>277.23</v>
      </c>
      <c r="Q1398">
        <v>0</v>
      </c>
      <c r="R1398" s="1" t="s">
        <v>6071</v>
      </c>
      <c r="S1398" s="1" t="s">
        <v>8156</v>
      </c>
      <c r="T1398">
        <v>0.73</v>
      </c>
      <c r="U1398" s="1"/>
      <c r="V1398">
        <v>31764.169048</v>
      </c>
      <c r="W1398">
        <v>686749.803204</v>
      </c>
      <c r="X1398">
        <v>160.716362</v>
      </c>
      <c r="Y1398">
        <v>15.30048</v>
      </c>
      <c r="Z1398">
        <v>303.50419699999998</v>
      </c>
      <c r="AA1398">
        <v>295.21743300000003</v>
      </c>
      <c r="AB1398">
        <v>0</v>
      </c>
    </row>
    <row r="1399" spans="1:28" x14ac:dyDescent="0.25">
      <c r="A1399" s="1" t="s">
        <v>1917</v>
      </c>
      <c r="B1399">
        <v>1515</v>
      </c>
      <c r="C1399" s="1" t="s">
        <v>4004</v>
      </c>
      <c r="D1399">
        <v>5.0999999999999996</v>
      </c>
      <c r="E1399">
        <v>0</v>
      </c>
      <c r="F1399">
        <v>0.37</v>
      </c>
      <c r="G1399">
        <v>2105</v>
      </c>
      <c r="H1399" s="1" t="s">
        <v>4104</v>
      </c>
      <c r="I1399">
        <v>0.2</v>
      </c>
      <c r="J1399">
        <v>8.93</v>
      </c>
      <c r="K1399">
        <v>590</v>
      </c>
      <c r="L1399">
        <v>1312.65</v>
      </c>
      <c r="M1399">
        <v>396</v>
      </c>
      <c r="N1399">
        <v>6</v>
      </c>
      <c r="O1399">
        <v>0</v>
      </c>
      <c r="P1399">
        <v>518.25</v>
      </c>
      <c r="Q1399">
        <v>0</v>
      </c>
      <c r="R1399" s="1" t="s">
        <v>6072</v>
      </c>
      <c r="S1399" s="1" t="s">
        <v>8156</v>
      </c>
      <c r="T1399">
        <v>1.33</v>
      </c>
      <c r="U1399" s="1"/>
      <c r="V1399">
        <v>73040.410747000002</v>
      </c>
      <c r="W1399">
        <v>1539925.430071</v>
      </c>
      <c r="X1399">
        <v>368.91373900000002</v>
      </c>
      <c r="Y1399">
        <v>36.038685000000001</v>
      </c>
      <c r="Z1399">
        <v>688.91819799999996</v>
      </c>
      <c r="AA1399">
        <v>661.97657000000004</v>
      </c>
      <c r="AB1399">
        <v>0</v>
      </c>
    </row>
    <row r="1400" spans="1:28" x14ac:dyDescent="0.25">
      <c r="A1400" s="1" t="s">
        <v>1919</v>
      </c>
      <c r="B1400">
        <v>1611</v>
      </c>
      <c r="C1400" s="1" t="s">
        <v>4004</v>
      </c>
      <c r="D1400">
        <v>5.0999999999999996</v>
      </c>
      <c r="E1400">
        <v>0</v>
      </c>
      <c r="F1400">
        <v>1</v>
      </c>
      <c r="G1400">
        <v>2106</v>
      </c>
      <c r="H1400" s="1" t="s">
        <v>4104</v>
      </c>
      <c r="I1400">
        <v>0.2</v>
      </c>
      <c r="J1400">
        <v>11.63</v>
      </c>
      <c r="K1400">
        <v>495</v>
      </c>
      <c r="L1400">
        <v>1913.75</v>
      </c>
      <c r="M1400">
        <v>200</v>
      </c>
      <c r="N1400">
        <v>8</v>
      </c>
      <c r="O1400">
        <v>0</v>
      </c>
      <c r="P1400">
        <v>365.37</v>
      </c>
      <c r="Q1400">
        <v>0</v>
      </c>
      <c r="R1400" s="1" t="s">
        <v>6074</v>
      </c>
      <c r="S1400" s="1" t="s">
        <v>8156</v>
      </c>
      <c r="T1400">
        <v>1.06</v>
      </c>
      <c r="U1400" s="1"/>
      <c r="V1400">
        <v>45234.483410000001</v>
      </c>
      <c r="W1400">
        <v>1208477.6308619999</v>
      </c>
      <c r="X1400">
        <v>234.52364800000001</v>
      </c>
      <c r="Y1400">
        <v>26.567867</v>
      </c>
      <c r="Z1400">
        <v>531.78017999999997</v>
      </c>
      <c r="AA1400">
        <v>519.48725899999999</v>
      </c>
      <c r="AB1400">
        <v>0</v>
      </c>
    </row>
    <row r="1401" spans="1:28" x14ac:dyDescent="0.25">
      <c r="A1401" s="1" t="s">
        <v>1920</v>
      </c>
      <c r="B1401">
        <v>1559</v>
      </c>
      <c r="C1401" s="1" t="s">
        <v>4032</v>
      </c>
      <c r="D1401">
        <v>5.0999999999999996</v>
      </c>
      <c r="E1401">
        <v>0</v>
      </c>
      <c r="F1401">
        <v>0.94</v>
      </c>
      <c r="G1401">
        <v>2108</v>
      </c>
      <c r="H1401" s="1" t="s">
        <v>4093</v>
      </c>
      <c r="I1401">
        <v>2.0699999999999998</v>
      </c>
      <c r="J1401">
        <v>12.59</v>
      </c>
      <c r="K1401">
        <v>549</v>
      </c>
      <c r="L1401">
        <v>1444.44</v>
      </c>
      <c r="M1401">
        <v>347</v>
      </c>
      <c r="N1401">
        <v>8</v>
      </c>
      <c r="O1401">
        <v>0</v>
      </c>
      <c r="P1401">
        <v>450.49</v>
      </c>
      <c r="Q1401">
        <v>0</v>
      </c>
      <c r="R1401" s="1" t="s">
        <v>6075</v>
      </c>
      <c r="S1401" s="1" t="s">
        <v>8156</v>
      </c>
      <c r="T1401">
        <v>1.06</v>
      </c>
      <c r="U1401" s="1"/>
      <c r="V1401">
        <v>64648.592410999998</v>
      </c>
      <c r="W1401">
        <v>1400162.1255409999</v>
      </c>
      <c r="X1401">
        <v>327.386368</v>
      </c>
      <c r="Y1401">
        <v>32.431133000000003</v>
      </c>
      <c r="Z1401">
        <v>625.56271500000003</v>
      </c>
      <c r="AA1401">
        <v>601.89458500000001</v>
      </c>
      <c r="AB1401">
        <v>0</v>
      </c>
    </row>
    <row r="1402" spans="1:28" x14ac:dyDescent="0.25">
      <c r="A1402" s="1" t="s">
        <v>1921</v>
      </c>
      <c r="B1402">
        <v>1384</v>
      </c>
      <c r="C1402" s="1" t="s">
        <v>4004</v>
      </c>
      <c r="D1402">
        <v>5.0999999999999996</v>
      </c>
      <c r="E1402">
        <v>0</v>
      </c>
      <c r="F1402">
        <v>4</v>
      </c>
      <c r="G1402">
        <v>2109</v>
      </c>
      <c r="H1402" s="1" t="s">
        <v>4110</v>
      </c>
      <c r="I1402">
        <v>0.2</v>
      </c>
      <c r="J1402">
        <v>9.39</v>
      </c>
      <c r="K1402">
        <v>725</v>
      </c>
      <c r="L1402">
        <v>1913.75</v>
      </c>
      <c r="M1402">
        <v>445</v>
      </c>
      <c r="N1402">
        <v>10</v>
      </c>
      <c r="O1402">
        <v>0</v>
      </c>
      <c r="P1402">
        <v>552.04999999999995</v>
      </c>
      <c r="Q1402">
        <v>0</v>
      </c>
      <c r="R1402" s="1" t="s">
        <v>6076</v>
      </c>
      <c r="S1402" s="1" t="s">
        <v>8156</v>
      </c>
      <c r="T1402">
        <v>0.8</v>
      </c>
      <c r="U1402" s="1"/>
      <c r="V1402">
        <v>80652.845627999995</v>
      </c>
      <c r="W1402">
        <v>1709286.7795889999</v>
      </c>
      <c r="X1402">
        <v>407.38849499999998</v>
      </c>
      <c r="Y1402">
        <v>38.908555999999997</v>
      </c>
      <c r="Z1402">
        <v>760.27276400000005</v>
      </c>
      <c r="AA1402">
        <v>734.78194800000006</v>
      </c>
      <c r="AB1402">
        <v>0</v>
      </c>
    </row>
    <row r="1403" spans="1:28" x14ac:dyDescent="0.25">
      <c r="A1403" s="1" t="s">
        <v>1924</v>
      </c>
      <c r="B1403">
        <v>1447</v>
      </c>
      <c r="C1403" s="1" t="s">
        <v>4032</v>
      </c>
      <c r="D1403">
        <v>5.0999999999999996</v>
      </c>
      <c r="E1403">
        <v>0</v>
      </c>
      <c r="F1403">
        <v>0.23</v>
      </c>
      <c r="G1403">
        <v>2113</v>
      </c>
      <c r="H1403" s="1" t="s">
        <v>4093</v>
      </c>
      <c r="I1403">
        <v>2.0699999999999998</v>
      </c>
      <c r="J1403">
        <v>9.5500000000000007</v>
      </c>
      <c r="K1403">
        <v>666</v>
      </c>
      <c r="L1403">
        <v>1444.44</v>
      </c>
      <c r="M1403">
        <v>409</v>
      </c>
      <c r="N1403">
        <v>9</v>
      </c>
      <c r="O1403">
        <v>0</v>
      </c>
      <c r="P1403">
        <v>518.86</v>
      </c>
      <c r="Q1403">
        <v>0</v>
      </c>
      <c r="R1403" s="1" t="s">
        <v>6079</v>
      </c>
      <c r="S1403" s="1" t="s">
        <v>8156</v>
      </c>
      <c r="T1403">
        <v>0.71</v>
      </c>
      <c r="U1403" s="1"/>
      <c r="V1403">
        <v>75120.359834999996</v>
      </c>
      <c r="W1403">
        <v>1551481.8497959999</v>
      </c>
      <c r="X1403">
        <v>378.45866899999999</v>
      </c>
      <c r="Y1403">
        <v>35.526333000000001</v>
      </c>
      <c r="Z1403">
        <v>692.37815399999999</v>
      </c>
      <c r="AA1403">
        <v>666.94656099999997</v>
      </c>
      <c r="AB1403">
        <v>0</v>
      </c>
    </row>
    <row r="1404" spans="1:28" x14ac:dyDescent="0.25">
      <c r="A1404" s="1" t="s">
        <v>1925</v>
      </c>
      <c r="B1404">
        <v>1255</v>
      </c>
      <c r="C1404" s="1" t="s">
        <v>4030</v>
      </c>
      <c r="D1404">
        <v>5.0999999999999996</v>
      </c>
      <c r="E1404">
        <v>0</v>
      </c>
      <c r="F1404">
        <v>0.46</v>
      </c>
      <c r="G1404">
        <v>2114</v>
      </c>
      <c r="H1404" s="1" t="s">
        <v>4147</v>
      </c>
      <c r="I1404">
        <v>23.77</v>
      </c>
      <c r="J1404">
        <v>8.5399999999999991</v>
      </c>
      <c r="K1404">
        <v>859</v>
      </c>
      <c r="L1404">
        <v>2694.53</v>
      </c>
      <c r="M1404">
        <v>510</v>
      </c>
      <c r="N1404">
        <v>9</v>
      </c>
      <c r="O1404">
        <v>0</v>
      </c>
      <c r="P1404">
        <v>590.41999999999996</v>
      </c>
      <c r="Q1404">
        <v>0</v>
      </c>
      <c r="R1404" s="1" t="s">
        <v>6080</v>
      </c>
      <c r="S1404" s="1" t="s">
        <v>8156</v>
      </c>
      <c r="T1404">
        <v>0.72</v>
      </c>
      <c r="U1404" s="1"/>
      <c r="V1404">
        <v>93102.157319000005</v>
      </c>
      <c r="W1404">
        <v>2027980.514131</v>
      </c>
      <c r="X1404">
        <v>471.42736500000001</v>
      </c>
      <c r="Y1404">
        <v>45.058801000000003</v>
      </c>
      <c r="Z1404">
        <v>894.78805799999998</v>
      </c>
      <c r="AA1404">
        <v>871.78032800000005</v>
      </c>
      <c r="AB1404">
        <v>0</v>
      </c>
    </row>
    <row r="1405" spans="1:28" x14ac:dyDescent="0.25">
      <c r="A1405" s="1" t="s">
        <v>1927</v>
      </c>
      <c r="B1405">
        <v>1841</v>
      </c>
      <c r="C1405" s="1" t="s">
        <v>4004</v>
      </c>
      <c r="D1405">
        <v>5.0999999999999996</v>
      </c>
      <c r="E1405">
        <v>0</v>
      </c>
      <c r="F1405">
        <v>1</v>
      </c>
      <c r="G1405">
        <v>2119</v>
      </c>
      <c r="H1405" s="1" t="s">
        <v>4110</v>
      </c>
      <c r="I1405">
        <v>0.2</v>
      </c>
      <c r="J1405">
        <v>10.01</v>
      </c>
      <c r="K1405">
        <v>278</v>
      </c>
      <c r="L1405">
        <v>1913.75</v>
      </c>
      <c r="M1405">
        <v>59</v>
      </c>
      <c r="N1405">
        <v>4</v>
      </c>
      <c r="O1405">
        <v>0</v>
      </c>
      <c r="P1405">
        <v>127.77</v>
      </c>
      <c r="Q1405">
        <v>0</v>
      </c>
      <c r="R1405" s="1" t="s">
        <v>6082</v>
      </c>
      <c r="S1405" s="1" t="s">
        <v>8156</v>
      </c>
      <c r="T1405">
        <v>0.92</v>
      </c>
      <c r="U1405" s="1"/>
      <c r="V1405">
        <v>19472.138912999999</v>
      </c>
      <c r="W1405">
        <v>786230.22654499998</v>
      </c>
      <c r="X1405">
        <v>107.265536</v>
      </c>
      <c r="Y1405">
        <v>15.792059999999999</v>
      </c>
      <c r="Z1405">
        <v>335.80564800000002</v>
      </c>
      <c r="AA1405">
        <v>337.96993900000001</v>
      </c>
      <c r="AB1405">
        <v>0</v>
      </c>
    </row>
    <row r="1406" spans="1:28" x14ac:dyDescent="0.25">
      <c r="A1406" s="1" t="s">
        <v>1929</v>
      </c>
      <c r="B1406">
        <v>2070</v>
      </c>
      <c r="C1406" s="1" t="s">
        <v>4002</v>
      </c>
      <c r="D1406">
        <v>5.0999999999999996</v>
      </c>
      <c r="E1406">
        <v>0</v>
      </c>
      <c r="F1406">
        <v>0.04</v>
      </c>
      <c r="G1406">
        <v>2121</v>
      </c>
      <c r="H1406" s="1" t="s">
        <v>4105</v>
      </c>
      <c r="I1406">
        <v>31.58</v>
      </c>
      <c r="J1406">
        <v>9.83</v>
      </c>
      <c r="K1406">
        <v>51</v>
      </c>
      <c r="L1406">
        <v>367.23</v>
      </c>
      <c r="M1406">
        <v>1</v>
      </c>
      <c r="N1406">
        <v>1</v>
      </c>
      <c r="O1406">
        <v>0</v>
      </c>
      <c r="P1406">
        <v>18.670000000000002</v>
      </c>
      <c r="Q1406">
        <v>0</v>
      </c>
      <c r="R1406" s="1" t="s">
        <v>6084</v>
      </c>
      <c r="S1406" s="1" t="s">
        <v>8156</v>
      </c>
      <c r="T1406">
        <v>0.82</v>
      </c>
      <c r="U1406" s="1"/>
      <c r="V1406">
        <v>3153.9818719999998</v>
      </c>
      <c r="W1406">
        <v>144719.61016899999</v>
      </c>
      <c r="X1406">
        <v>17.758262999999999</v>
      </c>
      <c r="Y1406">
        <v>2.7228210000000002</v>
      </c>
      <c r="Z1406">
        <v>60.924016000000002</v>
      </c>
      <c r="AA1406">
        <v>62.209240000000001</v>
      </c>
      <c r="AB1406">
        <v>0</v>
      </c>
    </row>
    <row r="1407" spans="1:28" x14ac:dyDescent="0.25">
      <c r="A1407" s="1" t="s">
        <v>1931</v>
      </c>
      <c r="B1407">
        <v>1898</v>
      </c>
      <c r="C1407" s="1" t="s">
        <v>4018</v>
      </c>
      <c r="D1407">
        <v>5.0999999999999996</v>
      </c>
      <c r="E1407">
        <v>0</v>
      </c>
      <c r="F1407">
        <v>0.5</v>
      </c>
      <c r="G1407">
        <v>2123</v>
      </c>
      <c r="H1407" s="1" t="s">
        <v>4092</v>
      </c>
      <c r="I1407">
        <v>182.21</v>
      </c>
      <c r="J1407">
        <v>9.24</v>
      </c>
      <c r="K1407">
        <v>225</v>
      </c>
      <c r="L1407">
        <v>1351.38</v>
      </c>
      <c r="M1407">
        <v>63</v>
      </c>
      <c r="N1407">
        <v>2</v>
      </c>
      <c r="O1407">
        <v>0</v>
      </c>
      <c r="P1407">
        <v>130.38</v>
      </c>
      <c r="Q1407">
        <v>0</v>
      </c>
      <c r="R1407" s="1" t="s">
        <v>6086</v>
      </c>
      <c r="S1407" s="1" t="s">
        <v>8156</v>
      </c>
      <c r="T1407">
        <v>1.02</v>
      </c>
      <c r="U1407" s="1"/>
      <c r="V1407">
        <v>17197.378090999999</v>
      </c>
      <c r="W1407">
        <v>606292.12510399998</v>
      </c>
      <c r="X1407">
        <v>92.687574999999995</v>
      </c>
      <c r="Y1407">
        <v>12.697065</v>
      </c>
      <c r="Z1407">
        <v>261.95302600000002</v>
      </c>
      <c r="AA1407">
        <v>260.62262500000003</v>
      </c>
      <c r="AB1407">
        <v>0</v>
      </c>
    </row>
    <row r="1408" spans="1:28" x14ac:dyDescent="0.25">
      <c r="A1408" s="1" t="s">
        <v>1933</v>
      </c>
      <c r="B1408">
        <v>2039</v>
      </c>
      <c r="C1408" s="1" t="s">
        <v>4002</v>
      </c>
      <c r="D1408">
        <v>5.0999999999999996</v>
      </c>
      <c r="E1408">
        <v>0</v>
      </c>
      <c r="F1408">
        <v>0.41</v>
      </c>
      <c r="G1408">
        <v>2124</v>
      </c>
      <c r="H1408" s="1" t="s">
        <v>4072</v>
      </c>
      <c r="I1408">
        <v>31.58</v>
      </c>
      <c r="J1408">
        <v>7.64</v>
      </c>
      <c r="K1408">
        <v>85</v>
      </c>
      <c r="L1408">
        <v>367.23</v>
      </c>
      <c r="M1408">
        <v>29</v>
      </c>
      <c r="N1408">
        <v>1</v>
      </c>
      <c r="O1408">
        <v>0</v>
      </c>
      <c r="P1408">
        <v>44.86</v>
      </c>
      <c r="Q1408">
        <v>0</v>
      </c>
      <c r="R1408" s="1" t="s">
        <v>6088</v>
      </c>
      <c r="S1408" s="1" t="s">
        <v>8156</v>
      </c>
      <c r="T1408">
        <v>0.67</v>
      </c>
      <c r="U1408" s="1"/>
      <c r="V1408">
        <v>6729.8734850000001</v>
      </c>
      <c r="W1408">
        <v>192207.191612</v>
      </c>
      <c r="X1408">
        <v>35.161082</v>
      </c>
      <c r="Y1408">
        <v>4.0530879999999998</v>
      </c>
      <c r="Z1408">
        <v>83.809861999999995</v>
      </c>
      <c r="AA1408">
        <v>82.623773</v>
      </c>
      <c r="AB1408">
        <v>0</v>
      </c>
    </row>
    <row r="1409" spans="1:28" x14ac:dyDescent="0.25">
      <c r="A1409" s="1" t="s">
        <v>1934</v>
      </c>
      <c r="B1409">
        <v>1963</v>
      </c>
      <c r="C1409" s="1" t="s">
        <v>4001</v>
      </c>
      <c r="D1409">
        <v>0.2</v>
      </c>
      <c r="E1409">
        <v>0</v>
      </c>
      <c r="F1409">
        <v>95.95</v>
      </c>
      <c r="G1409">
        <v>2125</v>
      </c>
      <c r="H1409" s="1" t="s">
        <v>4071</v>
      </c>
      <c r="I1409">
        <v>108.49</v>
      </c>
      <c r="J1409">
        <v>10.78</v>
      </c>
      <c r="K1409">
        <v>162</v>
      </c>
      <c r="L1409">
        <v>419.77</v>
      </c>
      <c r="M1409">
        <v>65</v>
      </c>
      <c r="N1409">
        <v>6</v>
      </c>
      <c r="O1409">
        <v>0</v>
      </c>
      <c r="P1409">
        <v>131</v>
      </c>
      <c r="Q1409">
        <v>0</v>
      </c>
      <c r="R1409" s="1" t="s">
        <v>6089</v>
      </c>
      <c r="S1409" s="1" t="s">
        <v>8156</v>
      </c>
      <c r="T1409">
        <v>0.94</v>
      </c>
      <c r="U1409" s="1"/>
      <c r="V1409">
        <v>13358.504414999999</v>
      </c>
      <c r="W1409">
        <v>305461.48955599999</v>
      </c>
      <c r="X1409">
        <v>67.989746999999994</v>
      </c>
      <c r="Y1409">
        <v>6.7333270000000001</v>
      </c>
      <c r="Z1409">
        <v>134.48386400000001</v>
      </c>
      <c r="AA1409">
        <v>131.31009700000001</v>
      </c>
      <c r="AB1409">
        <v>0</v>
      </c>
    </row>
    <row r="1410" spans="1:28" x14ac:dyDescent="0.25">
      <c r="A1410" s="1" t="s">
        <v>1935</v>
      </c>
      <c r="B1410">
        <v>1891</v>
      </c>
      <c r="C1410" s="1" t="s">
        <v>4016</v>
      </c>
      <c r="D1410">
        <v>5.0999999999999996</v>
      </c>
      <c r="E1410">
        <v>0</v>
      </c>
      <c r="F1410">
        <v>0.14000000000000001</v>
      </c>
      <c r="G1410">
        <v>2125</v>
      </c>
      <c r="H1410" s="1" t="s">
        <v>4092</v>
      </c>
      <c r="I1410">
        <v>182.21</v>
      </c>
      <c r="J1410">
        <v>5.14</v>
      </c>
      <c r="K1410">
        <v>234</v>
      </c>
      <c r="L1410">
        <v>905.52</v>
      </c>
      <c r="M1410">
        <v>67</v>
      </c>
      <c r="N1410">
        <v>3</v>
      </c>
      <c r="O1410">
        <v>0</v>
      </c>
      <c r="P1410">
        <v>104.83</v>
      </c>
      <c r="Q1410">
        <v>0</v>
      </c>
      <c r="R1410" s="1" t="s">
        <v>6090</v>
      </c>
      <c r="S1410" s="1" t="s">
        <v>8156</v>
      </c>
      <c r="T1410">
        <v>0.51</v>
      </c>
      <c r="U1410" s="1"/>
      <c r="V1410">
        <v>17092.937775999999</v>
      </c>
      <c r="W1410">
        <v>450622.81589299999</v>
      </c>
      <c r="X1410">
        <v>88.271576999999994</v>
      </c>
      <c r="Y1410">
        <v>8.9730039999999995</v>
      </c>
      <c r="Z1410">
        <v>193.58345600000001</v>
      </c>
      <c r="AA1410">
        <v>193.710331</v>
      </c>
      <c r="AB1410">
        <v>0</v>
      </c>
    </row>
    <row r="1411" spans="1:28" x14ac:dyDescent="0.25">
      <c r="A1411" s="1" t="s">
        <v>1936</v>
      </c>
      <c r="B1411">
        <v>1582</v>
      </c>
      <c r="C1411" s="1" t="s">
        <v>4019</v>
      </c>
      <c r="D1411">
        <v>5.0999999999999996</v>
      </c>
      <c r="E1411">
        <v>0</v>
      </c>
      <c r="F1411">
        <v>0.75</v>
      </c>
      <c r="G1411">
        <v>2126</v>
      </c>
      <c r="H1411" s="1" t="s">
        <v>4093</v>
      </c>
      <c r="I1411">
        <v>2.0699999999999998</v>
      </c>
      <c r="J1411">
        <v>9.39</v>
      </c>
      <c r="K1411">
        <v>544</v>
      </c>
      <c r="L1411">
        <v>1335.45</v>
      </c>
      <c r="M1411">
        <v>340</v>
      </c>
      <c r="N1411">
        <v>8</v>
      </c>
      <c r="O1411">
        <v>0</v>
      </c>
      <c r="P1411">
        <v>419.66</v>
      </c>
      <c r="Q1411">
        <v>0</v>
      </c>
      <c r="R1411" s="1" t="s">
        <v>6091</v>
      </c>
      <c r="S1411" s="1" t="s">
        <v>8156</v>
      </c>
      <c r="T1411">
        <v>0.77</v>
      </c>
      <c r="U1411" s="1"/>
      <c r="V1411">
        <v>62060.458895999996</v>
      </c>
      <c r="W1411">
        <v>1333981.076195</v>
      </c>
      <c r="X1411">
        <v>313.94849799999997</v>
      </c>
      <c r="Y1411">
        <v>30.398755999999999</v>
      </c>
      <c r="Z1411">
        <v>593.58679199999995</v>
      </c>
      <c r="AA1411">
        <v>573.44609500000001</v>
      </c>
      <c r="AB1411">
        <v>0</v>
      </c>
    </row>
    <row r="1412" spans="1:28" x14ac:dyDescent="0.25">
      <c r="A1412" s="1" t="s">
        <v>1937</v>
      </c>
      <c r="B1412">
        <v>1925</v>
      </c>
      <c r="C1412" s="1" t="s">
        <v>4016</v>
      </c>
      <c r="D1412">
        <v>5.0999999999999996</v>
      </c>
      <c r="E1412">
        <v>0</v>
      </c>
      <c r="F1412">
        <v>0.97</v>
      </c>
      <c r="G1412">
        <v>2127</v>
      </c>
      <c r="H1412" s="1" t="s">
        <v>4092</v>
      </c>
      <c r="I1412">
        <v>182.21</v>
      </c>
      <c r="J1412">
        <v>5.98</v>
      </c>
      <c r="K1412">
        <v>202</v>
      </c>
      <c r="L1412">
        <v>905.52</v>
      </c>
      <c r="M1412">
        <v>46</v>
      </c>
      <c r="N1412">
        <v>2</v>
      </c>
      <c r="O1412">
        <v>0</v>
      </c>
      <c r="P1412">
        <v>83.2</v>
      </c>
      <c r="Q1412">
        <v>0</v>
      </c>
      <c r="R1412" s="1" t="s">
        <v>6092</v>
      </c>
      <c r="S1412" s="1" t="s">
        <v>8156</v>
      </c>
      <c r="T1412">
        <v>0.55000000000000004</v>
      </c>
      <c r="U1412" s="1"/>
      <c r="V1412">
        <v>13938.321629</v>
      </c>
      <c r="W1412">
        <v>395497.46210599999</v>
      </c>
      <c r="X1412">
        <v>72.655445</v>
      </c>
      <c r="Y1412">
        <v>7.8358879999999997</v>
      </c>
      <c r="Z1412">
        <v>169.61522199999999</v>
      </c>
      <c r="AA1412">
        <v>170.01261400000001</v>
      </c>
      <c r="AB1412">
        <v>0</v>
      </c>
    </row>
    <row r="1413" spans="1:28" x14ac:dyDescent="0.25">
      <c r="A1413" s="1" t="s">
        <v>1938</v>
      </c>
      <c r="B1413">
        <v>2076</v>
      </c>
      <c r="C1413" s="1" t="s">
        <v>4004</v>
      </c>
      <c r="D1413">
        <v>5.0999999999999996</v>
      </c>
      <c r="E1413">
        <v>0</v>
      </c>
      <c r="F1413">
        <v>6</v>
      </c>
      <c r="G1413">
        <v>2127</v>
      </c>
      <c r="H1413" s="1" t="s">
        <v>4079</v>
      </c>
      <c r="I1413">
        <v>1.4</v>
      </c>
      <c r="J1413">
        <v>14.75</v>
      </c>
      <c r="K1413">
        <v>51</v>
      </c>
      <c r="L1413">
        <v>609.39</v>
      </c>
      <c r="M1413">
        <v>0</v>
      </c>
      <c r="N1413">
        <v>0</v>
      </c>
      <c r="O1413">
        <v>0</v>
      </c>
      <c r="P1413">
        <v>15.01</v>
      </c>
      <c r="Q1413">
        <v>0</v>
      </c>
      <c r="R1413" s="1" t="s">
        <v>6093</v>
      </c>
      <c r="S1413" s="1" t="s">
        <v>8156</v>
      </c>
      <c r="T1413">
        <v>1.2</v>
      </c>
      <c r="U1413" s="1"/>
      <c r="V1413">
        <v>3433.7512069999998</v>
      </c>
      <c r="W1413">
        <v>203657.79334599999</v>
      </c>
      <c r="X1413">
        <v>20.547924999999999</v>
      </c>
      <c r="Y1413">
        <v>4.2839239999999998</v>
      </c>
      <c r="Z1413">
        <v>87.701278000000002</v>
      </c>
      <c r="AA1413">
        <v>87.542984000000004</v>
      </c>
      <c r="AB1413">
        <v>0</v>
      </c>
    </row>
    <row r="1414" spans="1:28" x14ac:dyDescent="0.25">
      <c r="A1414" s="1" t="s">
        <v>1939</v>
      </c>
      <c r="B1414">
        <v>1423</v>
      </c>
      <c r="C1414" s="1" t="s">
        <v>4020</v>
      </c>
      <c r="D1414">
        <v>5.0999999999999996</v>
      </c>
      <c r="E1414">
        <v>0</v>
      </c>
      <c r="F1414">
        <v>0.32</v>
      </c>
      <c r="G1414">
        <v>2128</v>
      </c>
      <c r="H1414" s="1" t="s">
        <v>4117</v>
      </c>
      <c r="I1414">
        <v>120.04</v>
      </c>
      <c r="J1414">
        <v>9.99</v>
      </c>
      <c r="K1414">
        <v>705</v>
      </c>
      <c r="L1414">
        <v>743.49</v>
      </c>
      <c r="M1414">
        <v>598</v>
      </c>
      <c r="N1414">
        <v>5</v>
      </c>
      <c r="O1414">
        <v>0</v>
      </c>
      <c r="P1414">
        <v>642.07000000000005</v>
      </c>
      <c r="Q1414">
        <v>0</v>
      </c>
      <c r="R1414" s="1" t="s">
        <v>6094</v>
      </c>
      <c r="S1414" s="1" t="s">
        <v>8156</v>
      </c>
      <c r="T1414">
        <v>0.87</v>
      </c>
      <c r="U1414" s="1"/>
      <c r="V1414">
        <v>98577.169097999998</v>
      </c>
      <c r="W1414">
        <v>1747017.2347649999</v>
      </c>
      <c r="X1414">
        <v>489.88984399999998</v>
      </c>
      <c r="Y1414">
        <v>42.163826999999998</v>
      </c>
      <c r="Z1414">
        <v>790.64942299999996</v>
      </c>
      <c r="AA1414">
        <v>751.01172799999995</v>
      </c>
      <c r="AB1414">
        <v>0</v>
      </c>
    </row>
    <row r="1415" spans="1:28" x14ac:dyDescent="0.25">
      <c r="A1415" s="1" t="s">
        <v>1940</v>
      </c>
      <c r="B1415">
        <v>1858</v>
      </c>
      <c r="C1415" s="1" t="s">
        <v>4017</v>
      </c>
      <c r="D1415">
        <v>5.0999999999999996</v>
      </c>
      <c r="E1415">
        <v>0</v>
      </c>
      <c r="F1415">
        <v>0.34</v>
      </c>
      <c r="G1415">
        <v>2128</v>
      </c>
      <c r="H1415" s="1" t="s">
        <v>4140</v>
      </c>
      <c r="I1415">
        <v>93.18</v>
      </c>
      <c r="J1415">
        <v>10.67</v>
      </c>
      <c r="K1415">
        <v>270</v>
      </c>
      <c r="L1415">
        <v>1018.45</v>
      </c>
      <c r="M1415">
        <v>146</v>
      </c>
      <c r="N1415">
        <v>5</v>
      </c>
      <c r="O1415">
        <v>0</v>
      </c>
      <c r="P1415">
        <v>177.64</v>
      </c>
      <c r="Q1415">
        <v>0</v>
      </c>
      <c r="R1415" s="1" t="s">
        <v>6095</v>
      </c>
      <c r="S1415" s="1" t="s">
        <v>8156</v>
      </c>
      <c r="T1415">
        <v>0.78</v>
      </c>
      <c r="U1415" s="1"/>
      <c r="V1415">
        <v>26953.066168000001</v>
      </c>
      <c r="W1415">
        <v>673212.63541500003</v>
      </c>
      <c r="X1415">
        <v>138.575007</v>
      </c>
      <c r="Y1415">
        <v>14.756551</v>
      </c>
      <c r="Z1415">
        <v>295.84635200000002</v>
      </c>
      <c r="AA1415">
        <v>289.394927</v>
      </c>
      <c r="AB1415">
        <v>0</v>
      </c>
    </row>
    <row r="1416" spans="1:28" x14ac:dyDescent="0.25">
      <c r="A1416" s="1" t="s">
        <v>1942</v>
      </c>
      <c r="B1416">
        <v>1964</v>
      </c>
      <c r="C1416" s="1" t="s">
        <v>4017</v>
      </c>
      <c r="D1416">
        <v>5.0999999999999996</v>
      </c>
      <c r="E1416">
        <v>0</v>
      </c>
      <c r="F1416">
        <v>0.19</v>
      </c>
      <c r="G1416">
        <v>2129</v>
      </c>
      <c r="H1416" s="1" t="s">
        <v>4140</v>
      </c>
      <c r="I1416">
        <v>93.18</v>
      </c>
      <c r="J1416">
        <v>11.37</v>
      </c>
      <c r="K1416">
        <v>165</v>
      </c>
      <c r="L1416">
        <v>1018.45</v>
      </c>
      <c r="M1416">
        <v>69</v>
      </c>
      <c r="N1416">
        <v>4</v>
      </c>
      <c r="O1416">
        <v>0</v>
      </c>
      <c r="P1416">
        <v>112.76</v>
      </c>
      <c r="Q1416">
        <v>0</v>
      </c>
      <c r="R1416" s="1" t="s">
        <v>6097</v>
      </c>
      <c r="S1416" s="1" t="s">
        <v>8156</v>
      </c>
      <c r="T1416">
        <v>1.42</v>
      </c>
      <c r="U1416" s="1"/>
      <c r="V1416">
        <v>16387.680058000002</v>
      </c>
      <c r="W1416">
        <v>584606.82262700005</v>
      </c>
      <c r="X1416">
        <v>88.628963999999996</v>
      </c>
      <c r="Y1416">
        <v>13.110204</v>
      </c>
      <c r="Z1416">
        <v>257.18396300000001</v>
      </c>
      <c r="AA1416">
        <v>251.29951700000001</v>
      </c>
      <c r="AB1416">
        <v>0</v>
      </c>
    </row>
    <row r="1417" spans="1:28" x14ac:dyDescent="0.25">
      <c r="A1417" s="1" t="s">
        <v>1944</v>
      </c>
      <c r="B1417">
        <v>1947</v>
      </c>
      <c r="C1417" s="1" t="s">
        <v>4001</v>
      </c>
      <c r="D1417">
        <v>0.2</v>
      </c>
      <c r="E1417">
        <v>0</v>
      </c>
      <c r="F1417">
        <v>120.54</v>
      </c>
      <c r="G1417">
        <v>2131</v>
      </c>
      <c r="H1417" s="1" t="s">
        <v>4148</v>
      </c>
      <c r="I1417">
        <v>108.49</v>
      </c>
      <c r="J1417">
        <v>8.15</v>
      </c>
      <c r="K1417">
        <v>184</v>
      </c>
      <c r="L1417">
        <v>419.77</v>
      </c>
      <c r="M1417">
        <v>79</v>
      </c>
      <c r="N1417">
        <v>7</v>
      </c>
      <c r="O1417">
        <v>0</v>
      </c>
      <c r="P1417">
        <v>142.91999999999999</v>
      </c>
      <c r="Q1417">
        <v>0</v>
      </c>
      <c r="R1417" s="1" t="s">
        <v>6099</v>
      </c>
      <c r="S1417" s="1" t="s">
        <v>8156</v>
      </c>
      <c r="T1417">
        <v>0.68</v>
      </c>
      <c r="U1417" s="1"/>
      <c r="V1417">
        <v>15466.146006999999</v>
      </c>
      <c r="W1417">
        <v>342347.001659</v>
      </c>
      <c r="X1417">
        <v>78.407628000000003</v>
      </c>
      <c r="Y1417">
        <v>7.4334210000000001</v>
      </c>
      <c r="Z1417">
        <v>150.466365</v>
      </c>
      <c r="AA1417">
        <v>147.16678400000001</v>
      </c>
      <c r="AB1417">
        <v>0</v>
      </c>
    </row>
    <row r="1418" spans="1:28" x14ac:dyDescent="0.25">
      <c r="A1418" s="1" t="s">
        <v>1945</v>
      </c>
      <c r="B1418">
        <v>1883</v>
      </c>
      <c r="C1418" s="1" t="s">
        <v>4004</v>
      </c>
      <c r="D1418">
        <v>5.0999999999999996</v>
      </c>
      <c r="E1418">
        <v>0</v>
      </c>
      <c r="F1418">
        <v>1.19</v>
      </c>
      <c r="G1418">
        <v>2132</v>
      </c>
      <c r="H1418" s="1" t="s">
        <v>4090</v>
      </c>
      <c r="I1418">
        <v>24.41</v>
      </c>
      <c r="J1418">
        <v>13.75</v>
      </c>
      <c r="K1418">
        <v>249</v>
      </c>
      <c r="L1418">
        <v>1286.42</v>
      </c>
      <c r="M1418">
        <v>101</v>
      </c>
      <c r="N1418">
        <v>4</v>
      </c>
      <c r="O1418">
        <v>0</v>
      </c>
      <c r="P1418">
        <v>163.01</v>
      </c>
      <c r="Q1418">
        <v>0</v>
      </c>
      <c r="R1418" s="1" t="s">
        <v>6100</v>
      </c>
      <c r="S1418" s="1" t="s">
        <v>8156</v>
      </c>
      <c r="T1418">
        <v>1.1000000000000001</v>
      </c>
      <c r="U1418" s="1"/>
      <c r="V1418">
        <v>22963.223685000001</v>
      </c>
      <c r="W1418">
        <v>671541.84495199996</v>
      </c>
      <c r="X1418">
        <v>120.436953</v>
      </c>
      <c r="Y1418">
        <v>14.480924999999999</v>
      </c>
      <c r="Z1418">
        <v>292.464856</v>
      </c>
      <c r="AA1418">
        <v>288.67382099999998</v>
      </c>
      <c r="AB1418">
        <v>0</v>
      </c>
    </row>
    <row r="1419" spans="1:28" x14ac:dyDescent="0.25">
      <c r="A1419" s="1" t="s">
        <v>1946</v>
      </c>
      <c r="B1419">
        <v>1352</v>
      </c>
      <c r="C1419" s="1" t="s">
        <v>4020</v>
      </c>
      <c r="D1419">
        <v>5.0999999999999996</v>
      </c>
      <c r="E1419">
        <v>0</v>
      </c>
      <c r="F1419">
        <v>0.45</v>
      </c>
      <c r="G1419">
        <v>2133</v>
      </c>
      <c r="H1419" s="1" t="s">
        <v>4094</v>
      </c>
      <c r="I1419">
        <v>120.04</v>
      </c>
      <c r="J1419">
        <v>11.14</v>
      </c>
      <c r="K1419">
        <v>781</v>
      </c>
      <c r="L1419">
        <v>743.49</v>
      </c>
      <c r="M1419">
        <v>663</v>
      </c>
      <c r="N1419">
        <v>6</v>
      </c>
      <c r="O1419">
        <v>0</v>
      </c>
      <c r="P1419">
        <v>719.37</v>
      </c>
      <c r="Q1419">
        <v>0</v>
      </c>
      <c r="R1419" s="1" t="s">
        <v>6101</v>
      </c>
      <c r="S1419" s="1" t="s">
        <v>8156</v>
      </c>
      <c r="T1419">
        <v>0.88</v>
      </c>
      <c r="U1419" s="1"/>
      <c r="V1419">
        <v>110572.631373</v>
      </c>
      <c r="W1419">
        <v>1954768.1850709999</v>
      </c>
      <c r="X1419">
        <v>549.42200500000001</v>
      </c>
      <c r="Y1419">
        <v>47.424200999999996</v>
      </c>
      <c r="Z1419">
        <v>886.67380600000001</v>
      </c>
      <c r="AA1419">
        <v>840.31999199999996</v>
      </c>
      <c r="AB1419">
        <v>0</v>
      </c>
    </row>
    <row r="1420" spans="1:28" x14ac:dyDescent="0.25">
      <c r="A1420" s="1" t="s">
        <v>1947</v>
      </c>
      <c r="B1420">
        <v>1670</v>
      </c>
      <c r="C1420" s="1" t="s">
        <v>4032</v>
      </c>
      <c r="D1420">
        <v>5.0999999999999996</v>
      </c>
      <c r="E1420">
        <v>0</v>
      </c>
      <c r="F1420">
        <v>0.65</v>
      </c>
      <c r="G1420">
        <v>2133</v>
      </c>
      <c r="H1420" s="1" t="s">
        <v>4093</v>
      </c>
      <c r="I1420">
        <v>2.0699999999999998</v>
      </c>
      <c r="J1420">
        <v>13.11</v>
      </c>
      <c r="K1420">
        <v>463</v>
      </c>
      <c r="L1420">
        <v>1444.44</v>
      </c>
      <c r="M1420">
        <v>230</v>
      </c>
      <c r="N1420">
        <v>6</v>
      </c>
      <c r="O1420">
        <v>0</v>
      </c>
      <c r="P1420">
        <v>362.27</v>
      </c>
      <c r="Q1420">
        <v>0</v>
      </c>
      <c r="R1420" s="1" t="s">
        <v>6102</v>
      </c>
      <c r="S1420" s="1" t="s">
        <v>8156</v>
      </c>
      <c r="T1420">
        <v>1.04</v>
      </c>
      <c r="U1420" s="1"/>
      <c r="V1420">
        <v>46592.559408000001</v>
      </c>
      <c r="W1420">
        <v>1088330.4105799999</v>
      </c>
      <c r="X1420">
        <v>237.67356100000001</v>
      </c>
      <c r="Y1420">
        <v>23.97484</v>
      </c>
      <c r="Z1420">
        <v>479.087648</v>
      </c>
      <c r="AA1420">
        <v>467.84462000000002</v>
      </c>
      <c r="AB1420">
        <v>0</v>
      </c>
    </row>
    <row r="1421" spans="1:28" x14ac:dyDescent="0.25">
      <c r="A1421" s="1" t="s">
        <v>1948</v>
      </c>
      <c r="B1421">
        <v>2070</v>
      </c>
      <c r="C1421" s="1" t="s">
        <v>4004</v>
      </c>
      <c r="D1421">
        <v>5.0999999999999996</v>
      </c>
      <c r="E1421">
        <v>0</v>
      </c>
      <c r="F1421">
        <v>0</v>
      </c>
      <c r="G1421">
        <v>2133</v>
      </c>
      <c r="H1421" s="1" t="s">
        <v>4074</v>
      </c>
      <c r="I1421">
        <v>0.2</v>
      </c>
      <c r="J1421">
        <v>10.63</v>
      </c>
      <c r="K1421">
        <v>63</v>
      </c>
      <c r="L1421">
        <v>420.4</v>
      </c>
      <c r="M1421">
        <v>0</v>
      </c>
      <c r="N1421">
        <v>0</v>
      </c>
      <c r="O1421">
        <v>0</v>
      </c>
      <c r="P1421">
        <v>27.41</v>
      </c>
      <c r="Q1421">
        <v>0</v>
      </c>
      <c r="R1421" s="1" t="s">
        <v>6103</v>
      </c>
      <c r="S1421" s="1" t="s">
        <v>8156</v>
      </c>
      <c r="T1421">
        <v>0.87</v>
      </c>
      <c r="U1421" s="1"/>
      <c r="V1421">
        <v>4213.4394060000004</v>
      </c>
      <c r="W1421">
        <v>192138.874706</v>
      </c>
      <c r="X1421">
        <v>23.7332</v>
      </c>
      <c r="Y1421">
        <v>3.8362219999999998</v>
      </c>
      <c r="Z1421">
        <v>82.589710999999994</v>
      </c>
      <c r="AA1421">
        <v>82.592562999999998</v>
      </c>
      <c r="AB1421">
        <v>0</v>
      </c>
    </row>
    <row r="1422" spans="1:28" x14ac:dyDescent="0.25">
      <c r="A1422" s="1" t="s">
        <v>1949</v>
      </c>
      <c r="B1422">
        <v>1250</v>
      </c>
      <c r="C1422" s="1" t="s">
        <v>4005</v>
      </c>
      <c r="D1422">
        <v>5.0999999999999996</v>
      </c>
      <c r="E1422">
        <v>0</v>
      </c>
      <c r="F1422">
        <v>0.88</v>
      </c>
      <c r="G1422">
        <v>2134</v>
      </c>
      <c r="H1422" s="1" t="s">
        <v>4075</v>
      </c>
      <c r="I1422">
        <v>89.74</v>
      </c>
      <c r="J1422">
        <v>8.65</v>
      </c>
      <c r="K1422">
        <v>884</v>
      </c>
      <c r="L1422">
        <v>698.35</v>
      </c>
      <c r="M1422">
        <v>717</v>
      </c>
      <c r="N1422">
        <v>9</v>
      </c>
      <c r="O1422">
        <v>0</v>
      </c>
      <c r="P1422">
        <v>810.09</v>
      </c>
      <c r="Q1422">
        <v>0</v>
      </c>
      <c r="R1422" s="1" t="s">
        <v>6104</v>
      </c>
      <c r="S1422" s="1" t="s">
        <v>8156</v>
      </c>
      <c r="T1422">
        <v>0.69</v>
      </c>
      <c r="U1422" s="1"/>
      <c r="V1422">
        <v>122599.02550800001</v>
      </c>
      <c r="W1422">
        <v>2140344.4649120001</v>
      </c>
      <c r="X1422">
        <v>608.48788400000001</v>
      </c>
      <c r="Y1422">
        <v>51.961674000000002</v>
      </c>
      <c r="Z1422">
        <v>972.18031800000006</v>
      </c>
      <c r="AA1422">
        <v>920.09706600000004</v>
      </c>
      <c r="AB1422">
        <v>0</v>
      </c>
    </row>
    <row r="1423" spans="1:28" x14ac:dyDescent="0.25">
      <c r="A1423" s="1" t="s">
        <v>1950</v>
      </c>
      <c r="B1423">
        <v>1320</v>
      </c>
      <c r="C1423" s="1" t="s">
        <v>4038</v>
      </c>
      <c r="D1423">
        <v>5.0999999999999996</v>
      </c>
      <c r="E1423">
        <v>0</v>
      </c>
      <c r="F1423">
        <v>0.89</v>
      </c>
      <c r="G1423">
        <v>2135</v>
      </c>
      <c r="H1423" s="1" t="s">
        <v>4130</v>
      </c>
      <c r="I1423">
        <v>14.85</v>
      </c>
      <c r="J1423">
        <v>13.95</v>
      </c>
      <c r="K1423">
        <v>815</v>
      </c>
      <c r="L1423">
        <v>1683.59</v>
      </c>
      <c r="M1423">
        <v>629</v>
      </c>
      <c r="N1423">
        <v>7</v>
      </c>
      <c r="O1423">
        <v>0</v>
      </c>
      <c r="P1423">
        <v>696.49</v>
      </c>
      <c r="Q1423">
        <v>0</v>
      </c>
      <c r="R1423" s="1" t="s">
        <v>6105</v>
      </c>
      <c r="S1423" s="1" t="s">
        <v>8156</v>
      </c>
      <c r="T1423">
        <v>1.04</v>
      </c>
      <c r="U1423" s="1"/>
      <c r="V1423">
        <v>108633.040162</v>
      </c>
      <c r="W1423">
        <v>2123471.9928669999</v>
      </c>
      <c r="X1423">
        <v>544.5829</v>
      </c>
      <c r="Y1423">
        <v>50.085926000000001</v>
      </c>
      <c r="Z1423">
        <v>952.45785699999999</v>
      </c>
      <c r="AA1423">
        <v>912.83525499999996</v>
      </c>
      <c r="AB1423">
        <v>0</v>
      </c>
    </row>
    <row r="1424" spans="1:28" x14ac:dyDescent="0.25">
      <c r="A1424" s="1" t="s">
        <v>1951</v>
      </c>
      <c r="B1424">
        <v>1369</v>
      </c>
      <c r="C1424" s="1" t="s">
        <v>4005</v>
      </c>
      <c r="D1424">
        <v>5.0999999999999996</v>
      </c>
      <c r="E1424">
        <v>0</v>
      </c>
      <c r="F1424">
        <v>0.91</v>
      </c>
      <c r="G1424">
        <v>2136</v>
      </c>
      <c r="H1424" s="1" t="s">
        <v>4075</v>
      </c>
      <c r="I1424">
        <v>89.74</v>
      </c>
      <c r="J1424">
        <v>14.08</v>
      </c>
      <c r="K1424">
        <v>767</v>
      </c>
      <c r="L1424">
        <v>698.35</v>
      </c>
      <c r="M1424">
        <v>631</v>
      </c>
      <c r="N1424">
        <v>7</v>
      </c>
      <c r="O1424">
        <v>0</v>
      </c>
      <c r="P1424">
        <v>716.3</v>
      </c>
      <c r="Q1424">
        <v>0</v>
      </c>
      <c r="R1424" s="1" t="s">
        <v>6106</v>
      </c>
      <c r="S1424" s="1" t="s">
        <v>8156</v>
      </c>
      <c r="T1424">
        <v>1.03</v>
      </c>
      <c r="U1424" s="1"/>
      <c r="V1424">
        <v>105520.982492</v>
      </c>
      <c r="W1424">
        <v>1882812.6908090001</v>
      </c>
      <c r="X1424">
        <v>524.763327</v>
      </c>
      <c r="Y1424">
        <v>45.746828999999998</v>
      </c>
      <c r="Z1424">
        <v>855.040978</v>
      </c>
      <c r="AA1424">
        <v>809.38660500000003</v>
      </c>
      <c r="AB1424">
        <v>0</v>
      </c>
    </row>
    <row r="1425" spans="1:28" x14ac:dyDescent="0.25">
      <c r="A1425" s="1" t="s">
        <v>1952</v>
      </c>
      <c r="B1425">
        <v>1911</v>
      </c>
      <c r="C1425" s="1" t="s">
        <v>4017</v>
      </c>
      <c r="D1425">
        <v>5.0999999999999996</v>
      </c>
      <c r="E1425">
        <v>0</v>
      </c>
      <c r="F1425">
        <v>0.26</v>
      </c>
      <c r="G1425">
        <v>2136</v>
      </c>
      <c r="H1425" s="1" t="s">
        <v>4140</v>
      </c>
      <c r="I1425">
        <v>93.18</v>
      </c>
      <c r="J1425">
        <v>6.52</v>
      </c>
      <c r="K1425">
        <v>225</v>
      </c>
      <c r="L1425">
        <v>1018.45</v>
      </c>
      <c r="M1425">
        <v>65</v>
      </c>
      <c r="N1425">
        <v>3</v>
      </c>
      <c r="O1425">
        <v>0</v>
      </c>
      <c r="P1425">
        <v>102.96</v>
      </c>
      <c r="Q1425">
        <v>0</v>
      </c>
      <c r="R1425" s="1" t="s">
        <v>6107</v>
      </c>
      <c r="S1425" s="1" t="s">
        <v>8156</v>
      </c>
      <c r="T1425">
        <v>0.59</v>
      </c>
      <c r="U1425" s="1"/>
      <c r="V1425">
        <v>16147.915300000001</v>
      </c>
      <c r="W1425">
        <v>463958.90672999999</v>
      </c>
      <c r="X1425">
        <v>84.331239999999994</v>
      </c>
      <c r="Y1425">
        <v>9.2617320000000003</v>
      </c>
      <c r="Z1425">
        <v>199.12951699999999</v>
      </c>
      <c r="AA1425">
        <v>199.44190699999999</v>
      </c>
      <c r="AB1425">
        <v>0</v>
      </c>
    </row>
    <row r="1426" spans="1:28" x14ac:dyDescent="0.25">
      <c r="A1426" s="1" t="s">
        <v>1955</v>
      </c>
      <c r="B1426">
        <v>1183</v>
      </c>
      <c r="C1426" s="1" t="s">
        <v>4040</v>
      </c>
      <c r="D1426">
        <v>5.0999999999999996</v>
      </c>
      <c r="E1426">
        <v>0</v>
      </c>
      <c r="F1426">
        <v>0.15</v>
      </c>
      <c r="G1426">
        <v>2140</v>
      </c>
      <c r="H1426" s="1" t="s">
        <v>4096</v>
      </c>
      <c r="I1426">
        <v>121.36</v>
      </c>
      <c r="J1426">
        <v>7.61</v>
      </c>
      <c r="K1426">
        <v>957</v>
      </c>
      <c r="L1426">
        <v>1561.25</v>
      </c>
      <c r="M1426">
        <v>709</v>
      </c>
      <c r="N1426">
        <v>13</v>
      </c>
      <c r="O1426">
        <v>0</v>
      </c>
      <c r="P1426">
        <v>796.56</v>
      </c>
      <c r="Q1426">
        <v>0</v>
      </c>
      <c r="R1426" s="1" t="s">
        <v>6110</v>
      </c>
      <c r="S1426" s="1" t="s">
        <v>8156</v>
      </c>
      <c r="T1426">
        <v>0.71</v>
      </c>
      <c r="U1426" s="1"/>
      <c r="V1426">
        <v>123119.55215</v>
      </c>
      <c r="W1426">
        <v>2315380.660745</v>
      </c>
      <c r="X1426">
        <v>614.92685600000004</v>
      </c>
      <c r="Y1426">
        <v>54.536675000000002</v>
      </c>
      <c r="Z1426">
        <v>1041.332465</v>
      </c>
      <c r="AA1426">
        <v>995.33647499999995</v>
      </c>
      <c r="AB1426">
        <v>0</v>
      </c>
    </row>
    <row r="1427" spans="1:28" x14ac:dyDescent="0.25">
      <c r="A1427" s="1" t="s">
        <v>1957</v>
      </c>
      <c r="B1427">
        <v>2057</v>
      </c>
      <c r="C1427" s="1" t="s">
        <v>4004</v>
      </c>
      <c r="D1427">
        <v>5.0999999999999996</v>
      </c>
      <c r="E1427">
        <v>0</v>
      </c>
      <c r="F1427">
        <v>0.8</v>
      </c>
      <c r="G1427">
        <v>2142</v>
      </c>
      <c r="H1427" s="1" t="s">
        <v>4076</v>
      </c>
      <c r="I1427">
        <v>1.4</v>
      </c>
      <c r="J1427">
        <v>7.36</v>
      </c>
      <c r="K1427">
        <v>85</v>
      </c>
      <c r="L1427">
        <v>609.39</v>
      </c>
      <c r="M1427">
        <v>0</v>
      </c>
      <c r="N1427">
        <v>0</v>
      </c>
      <c r="O1427">
        <v>0</v>
      </c>
      <c r="P1427">
        <v>13.58</v>
      </c>
      <c r="Q1427">
        <v>0</v>
      </c>
      <c r="R1427" s="1" t="s">
        <v>6112</v>
      </c>
      <c r="S1427" s="1" t="s">
        <v>8156</v>
      </c>
      <c r="T1427">
        <v>0.56999999999999995</v>
      </c>
      <c r="U1427" s="1"/>
      <c r="V1427">
        <v>4058.6114379999999</v>
      </c>
      <c r="W1427">
        <v>192849.83962099999</v>
      </c>
      <c r="X1427">
        <v>22.993675</v>
      </c>
      <c r="Y1427">
        <v>3.551809</v>
      </c>
      <c r="Z1427">
        <v>80.895882</v>
      </c>
      <c r="AA1427">
        <v>82.898494999999997</v>
      </c>
      <c r="AB1427">
        <v>0</v>
      </c>
    </row>
    <row r="1428" spans="1:28" x14ac:dyDescent="0.25">
      <c r="A1428" s="1" t="s">
        <v>1959</v>
      </c>
      <c r="B1428">
        <v>1150</v>
      </c>
      <c r="C1428" s="1" t="s">
        <v>4040</v>
      </c>
      <c r="D1428">
        <v>5.0999999999999996</v>
      </c>
      <c r="E1428">
        <v>0</v>
      </c>
      <c r="F1428">
        <v>0</v>
      </c>
      <c r="G1428">
        <v>2148</v>
      </c>
      <c r="H1428" s="1" t="s">
        <v>4102</v>
      </c>
      <c r="I1428">
        <v>204.71</v>
      </c>
      <c r="J1428">
        <v>5.53</v>
      </c>
      <c r="K1428">
        <v>998</v>
      </c>
      <c r="L1428">
        <v>1536.68</v>
      </c>
      <c r="M1428">
        <v>706</v>
      </c>
      <c r="N1428">
        <v>9</v>
      </c>
      <c r="O1428">
        <v>0</v>
      </c>
      <c r="P1428">
        <v>796.92</v>
      </c>
      <c r="Q1428">
        <v>0</v>
      </c>
      <c r="R1428" s="1" t="s">
        <v>6114</v>
      </c>
      <c r="S1428" s="1" t="s">
        <v>8156</v>
      </c>
      <c r="T1428">
        <v>0.55000000000000004</v>
      </c>
      <c r="U1428" s="1"/>
      <c r="V1428">
        <v>125108.61077</v>
      </c>
      <c r="W1428">
        <v>2305727.0192669998</v>
      </c>
      <c r="X1428">
        <v>623.65907500000003</v>
      </c>
      <c r="Y1428">
        <v>54.252811999999999</v>
      </c>
      <c r="Z1428">
        <v>1037.360537</v>
      </c>
      <c r="AA1428">
        <v>991.188716</v>
      </c>
      <c r="AB1428">
        <v>0</v>
      </c>
    </row>
    <row r="1429" spans="1:28" x14ac:dyDescent="0.25">
      <c r="A1429" s="1" t="s">
        <v>1960</v>
      </c>
      <c r="B1429">
        <v>1729</v>
      </c>
      <c r="C1429" s="1" t="s">
        <v>4006</v>
      </c>
      <c r="D1429">
        <v>5.0999999999999996</v>
      </c>
      <c r="E1429">
        <v>0</v>
      </c>
      <c r="F1429">
        <v>4</v>
      </c>
      <c r="G1429">
        <v>2148</v>
      </c>
      <c r="H1429" s="1" t="s">
        <v>4116</v>
      </c>
      <c r="I1429">
        <v>87.33</v>
      </c>
      <c r="J1429">
        <v>13.2</v>
      </c>
      <c r="K1429">
        <v>419</v>
      </c>
      <c r="L1429">
        <v>2329.4899999999998</v>
      </c>
      <c r="M1429">
        <v>161</v>
      </c>
      <c r="N1429">
        <v>5</v>
      </c>
      <c r="O1429">
        <v>0</v>
      </c>
      <c r="P1429">
        <v>246.09</v>
      </c>
      <c r="Q1429">
        <v>0</v>
      </c>
      <c r="R1429" s="1" t="s">
        <v>6115</v>
      </c>
      <c r="S1429" s="1" t="s">
        <v>8156</v>
      </c>
      <c r="T1429">
        <v>0.97</v>
      </c>
      <c r="U1429" s="1"/>
      <c r="V1429">
        <v>36101.941579999999</v>
      </c>
      <c r="W1429">
        <v>1172135.8620559999</v>
      </c>
      <c r="X1429">
        <v>192.16495499999999</v>
      </c>
      <c r="Y1429">
        <v>24.888506</v>
      </c>
      <c r="Z1429">
        <v>509.09549099999998</v>
      </c>
      <c r="AA1429">
        <v>503.85985299999999</v>
      </c>
      <c r="AB1429">
        <v>0</v>
      </c>
    </row>
    <row r="1430" spans="1:28" x14ac:dyDescent="0.25">
      <c r="A1430" s="1" t="s">
        <v>1963</v>
      </c>
      <c r="B1430">
        <v>2102</v>
      </c>
      <c r="C1430" s="1" t="s">
        <v>4002</v>
      </c>
      <c r="D1430">
        <v>5.0999999999999996</v>
      </c>
      <c r="E1430">
        <v>0</v>
      </c>
      <c r="F1430">
        <v>0.68</v>
      </c>
      <c r="G1430">
        <v>2149</v>
      </c>
      <c r="H1430" s="1" t="s">
        <v>4072</v>
      </c>
      <c r="I1430">
        <v>31.58</v>
      </c>
      <c r="J1430">
        <v>8.51</v>
      </c>
      <c r="K1430">
        <v>47</v>
      </c>
      <c r="L1430">
        <v>367.23</v>
      </c>
      <c r="M1430">
        <v>0</v>
      </c>
      <c r="N1430">
        <v>0</v>
      </c>
      <c r="O1430">
        <v>0</v>
      </c>
      <c r="P1430">
        <v>7.15</v>
      </c>
      <c r="Q1430">
        <v>0</v>
      </c>
      <c r="R1430" s="1" t="s">
        <v>6118</v>
      </c>
      <c r="S1430" s="1" t="s">
        <v>8156</v>
      </c>
      <c r="T1430">
        <v>0.67</v>
      </c>
      <c r="U1430" s="1"/>
      <c r="V1430">
        <v>2034.495786</v>
      </c>
      <c r="W1430">
        <v>105802.62776600001</v>
      </c>
      <c r="X1430">
        <v>11.721114</v>
      </c>
      <c r="Y1430">
        <v>1.8200449999999999</v>
      </c>
      <c r="Z1430">
        <v>43.542440999999997</v>
      </c>
      <c r="AA1430">
        <v>45.480384999999998</v>
      </c>
      <c r="AB1430">
        <v>0</v>
      </c>
    </row>
    <row r="1431" spans="1:28" x14ac:dyDescent="0.25">
      <c r="A1431" s="1" t="s">
        <v>1964</v>
      </c>
      <c r="B1431">
        <v>2065</v>
      </c>
      <c r="C1431" s="1" t="s">
        <v>4004</v>
      </c>
      <c r="D1431">
        <v>5.0999999999999996</v>
      </c>
      <c r="E1431">
        <v>0</v>
      </c>
      <c r="F1431">
        <v>0.26</v>
      </c>
      <c r="G1431">
        <v>2150</v>
      </c>
      <c r="H1431" s="1" t="s">
        <v>4073</v>
      </c>
      <c r="I1431">
        <v>40.79</v>
      </c>
      <c r="J1431">
        <v>13.92</v>
      </c>
      <c r="K1431">
        <v>85</v>
      </c>
      <c r="L1431">
        <v>475.89</v>
      </c>
      <c r="M1431">
        <v>2</v>
      </c>
      <c r="N1431">
        <v>2</v>
      </c>
      <c r="O1431">
        <v>0</v>
      </c>
      <c r="P1431">
        <v>51.4</v>
      </c>
      <c r="Q1431">
        <v>0</v>
      </c>
      <c r="R1431" s="1" t="s">
        <v>6119</v>
      </c>
      <c r="S1431" s="1" t="s">
        <v>8156</v>
      </c>
      <c r="T1431">
        <v>1.05</v>
      </c>
      <c r="U1431" s="1"/>
      <c r="V1431">
        <v>6248.6089529999999</v>
      </c>
      <c r="W1431">
        <v>274106.51452299999</v>
      </c>
      <c r="X1431">
        <v>34.969804000000003</v>
      </c>
      <c r="Y1431">
        <v>5.6551369999999999</v>
      </c>
      <c r="Z1431">
        <v>118.892714</v>
      </c>
      <c r="AA1431">
        <v>117.827</v>
      </c>
      <c r="AB1431">
        <v>0</v>
      </c>
    </row>
    <row r="1432" spans="1:28" x14ac:dyDescent="0.25">
      <c r="A1432" s="1" t="s">
        <v>1965</v>
      </c>
      <c r="B1432">
        <v>1157</v>
      </c>
      <c r="C1432" s="1" t="s">
        <v>4040</v>
      </c>
      <c r="D1432">
        <v>5.0999999999999996</v>
      </c>
      <c r="E1432">
        <v>0</v>
      </c>
      <c r="F1432">
        <v>7.01</v>
      </c>
      <c r="G1432">
        <v>2158</v>
      </c>
      <c r="H1432" s="1" t="s">
        <v>4161</v>
      </c>
      <c r="I1432">
        <v>168.74</v>
      </c>
      <c r="J1432">
        <v>7.73</v>
      </c>
      <c r="K1432">
        <v>1001</v>
      </c>
      <c r="L1432">
        <v>1593.15</v>
      </c>
      <c r="M1432">
        <v>705</v>
      </c>
      <c r="N1432">
        <v>9</v>
      </c>
      <c r="O1432">
        <v>0</v>
      </c>
      <c r="P1432">
        <v>796.61</v>
      </c>
      <c r="Q1432">
        <v>0</v>
      </c>
      <c r="R1432" s="1" t="s">
        <v>6120</v>
      </c>
      <c r="S1432" s="1" t="s">
        <v>8156</v>
      </c>
      <c r="T1432">
        <v>0.56999999999999995</v>
      </c>
      <c r="U1432" s="1"/>
      <c r="V1432">
        <v>124714.176809</v>
      </c>
      <c r="W1432">
        <v>2308937.3572849999</v>
      </c>
      <c r="X1432">
        <v>621.87544700000001</v>
      </c>
      <c r="Y1432">
        <v>53.909593999999998</v>
      </c>
      <c r="Z1432">
        <v>1036.054742</v>
      </c>
      <c r="AA1432">
        <v>992.568938</v>
      </c>
      <c r="AB1432">
        <v>0</v>
      </c>
    </row>
    <row r="1433" spans="1:28" x14ac:dyDescent="0.25">
      <c r="A1433" s="1" t="s">
        <v>1966</v>
      </c>
      <c r="B1433">
        <v>1599</v>
      </c>
      <c r="C1433" s="1" t="s">
        <v>4004</v>
      </c>
      <c r="D1433">
        <v>5.0999999999999996</v>
      </c>
      <c r="E1433">
        <v>0</v>
      </c>
      <c r="F1433">
        <v>0.23</v>
      </c>
      <c r="G1433">
        <v>2158</v>
      </c>
      <c r="H1433" s="1" t="s">
        <v>4110</v>
      </c>
      <c r="I1433">
        <v>0.2</v>
      </c>
      <c r="J1433">
        <v>14.79</v>
      </c>
      <c r="K1433">
        <v>559</v>
      </c>
      <c r="L1433">
        <v>1312.65</v>
      </c>
      <c r="M1433">
        <v>324</v>
      </c>
      <c r="N1433">
        <v>4</v>
      </c>
      <c r="O1433">
        <v>0</v>
      </c>
      <c r="P1433">
        <v>472.61</v>
      </c>
      <c r="Q1433">
        <v>0</v>
      </c>
      <c r="R1433" s="1" t="s">
        <v>6121</v>
      </c>
      <c r="S1433" s="1" t="s">
        <v>8156</v>
      </c>
      <c r="T1433">
        <v>1.0900000000000001</v>
      </c>
      <c r="U1433" s="1"/>
      <c r="V1433">
        <v>62695.137837000002</v>
      </c>
      <c r="W1433">
        <v>1337471.4889509999</v>
      </c>
      <c r="X1433">
        <v>316.952493</v>
      </c>
      <c r="Y1433">
        <v>30.751754999999999</v>
      </c>
      <c r="Z1433">
        <v>597.32862299999999</v>
      </c>
      <c r="AA1433">
        <v>574.94648099999995</v>
      </c>
      <c r="AB1433">
        <v>0</v>
      </c>
    </row>
    <row r="1434" spans="1:28" x14ac:dyDescent="0.25">
      <c r="A1434" s="1" t="s">
        <v>1968</v>
      </c>
      <c r="B1434">
        <v>1624</v>
      </c>
      <c r="C1434" s="1" t="s">
        <v>4038</v>
      </c>
      <c r="D1434">
        <v>5.0999999999999996</v>
      </c>
      <c r="E1434">
        <v>0</v>
      </c>
      <c r="F1434">
        <v>0.48</v>
      </c>
      <c r="G1434">
        <v>2160</v>
      </c>
      <c r="H1434" s="1" t="s">
        <v>4130</v>
      </c>
      <c r="I1434">
        <v>14.85</v>
      </c>
      <c r="J1434">
        <v>15.46</v>
      </c>
      <c r="K1434">
        <v>536</v>
      </c>
      <c r="L1434">
        <v>1683.59</v>
      </c>
      <c r="M1434">
        <v>349</v>
      </c>
      <c r="N1434">
        <v>11</v>
      </c>
      <c r="O1434">
        <v>0</v>
      </c>
      <c r="P1434">
        <v>427.25</v>
      </c>
      <c r="Q1434">
        <v>0</v>
      </c>
      <c r="R1434" s="1" t="s">
        <v>6123</v>
      </c>
      <c r="S1434" s="1" t="s">
        <v>8156</v>
      </c>
      <c r="T1434">
        <v>1.1200000000000001</v>
      </c>
      <c r="U1434" s="1"/>
      <c r="V1434">
        <v>63821.053034999997</v>
      </c>
      <c r="W1434">
        <v>1465421.6284980001</v>
      </c>
      <c r="X1434">
        <v>325.21159999999998</v>
      </c>
      <c r="Y1434">
        <v>33.521385000000002</v>
      </c>
      <c r="Z1434">
        <v>650.54523600000005</v>
      </c>
      <c r="AA1434">
        <v>629.945517</v>
      </c>
      <c r="AB1434">
        <v>0</v>
      </c>
    </row>
    <row r="1435" spans="1:28" x14ac:dyDescent="0.25">
      <c r="A1435" s="1" t="s">
        <v>1969</v>
      </c>
      <c r="B1435">
        <v>1904</v>
      </c>
      <c r="C1435" s="1" t="s">
        <v>4013</v>
      </c>
      <c r="D1435">
        <v>5.0999999999999996</v>
      </c>
      <c r="E1435">
        <v>0</v>
      </c>
      <c r="F1435">
        <v>0.56000000000000005</v>
      </c>
      <c r="G1435">
        <v>2161</v>
      </c>
      <c r="H1435" s="1" t="s">
        <v>4086</v>
      </c>
      <c r="I1435">
        <v>0.2</v>
      </c>
      <c r="J1435">
        <v>4.4400000000000004</v>
      </c>
      <c r="K1435">
        <v>257</v>
      </c>
      <c r="L1435">
        <v>1241.6600000000001</v>
      </c>
      <c r="M1435">
        <v>114</v>
      </c>
      <c r="N1435">
        <v>4</v>
      </c>
      <c r="O1435">
        <v>0</v>
      </c>
      <c r="P1435">
        <v>162.47999999999999</v>
      </c>
      <c r="Q1435">
        <v>0</v>
      </c>
      <c r="R1435" s="1" t="s">
        <v>6124</v>
      </c>
      <c r="S1435" s="1" t="s">
        <v>8156</v>
      </c>
      <c r="T1435">
        <v>0.95</v>
      </c>
      <c r="U1435" s="1"/>
      <c r="V1435">
        <v>24336.799349000001</v>
      </c>
      <c r="W1435">
        <v>700030.11258900003</v>
      </c>
      <c r="X1435">
        <v>127.35894999999999</v>
      </c>
      <c r="Y1435">
        <v>15.081845</v>
      </c>
      <c r="Z1435">
        <v>305.37084599999997</v>
      </c>
      <c r="AA1435">
        <v>300.92029700000001</v>
      </c>
      <c r="AB1435">
        <v>0</v>
      </c>
    </row>
    <row r="1436" spans="1:28" x14ac:dyDescent="0.25">
      <c r="A1436" s="1" t="s">
        <v>1970</v>
      </c>
      <c r="B1436">
        <v>1882</v>
      </c>
      <c r="C1436" s="1" t="s">
        <v>4001</v>
      </c>
      <c r="D1436">
        <v>0.2</v>
      </c>
      <c r="E1436">
        <v>0</v>
      </c>
      <c r="F1436">
        <v>96.13</v>
      </c>
      <c r="G1436">
        <v>2162</v>
      </c>
      <c r="H1436" s="1" t="s">
        <v>4148</v>
      </c>
      <c r="I1436">
        <v>108.49</v>
      </c>
      <c r="J1436">
        <v>4.82</v>
      </c>
      <c r="K1436">
        <v>280</v>
      </c>
      <c r="L1436">
        <v>419.77</v>
      </c>
      <c r="M1436">
        <v>155</v>
      </c>
      <c r="N1436">
        <v>15</v>
      </c>
      <c r="O1436">
        <v>0</v>
      </c>
      <c r="P1436">
        <v>222.14</v>
      </c>
      <c r="Q1436">
        <v>0</v>
      </c>
      <c r="R1436" s="1" t="s">
        <v>6125</v>
      </c>
      <c r="S1436" s="1" t="s">
        <v>8156</v>
      </c>
      <c r="T1436">
        <v>0.48</v>
      </c>
      <c r="U1436" s="1"/>
      <c r="V1436">
        <v>26298.027704</v>
      </c>
      <c r="W1436">
        <v>515976.76952700003</v>
      </c>
      <c r="X1436">
        <v>131.81976499999999</v>
      </c>
      <c r="Y1436">
        <v>11.877955999999999</v>
      </c>
      <c r="Z1436">
        <v>231.011537</v>
      </c>
      <c r="AA1436">
        <v>221.807605</v>
      </c>
      <c r="AB1436">
        <v>0</v>
      </c>
    </row>
    <row r="1437" spans="1:28" x14ac:dyDescent="0.25">
      <c r="A1437" s="1" t="s">
        <v>1974</v>
      </c>
      <c r="B1437">
        <v>2100</v>
      </c>
      <c r="C1437" s="1" t="s">
        <v>4004</v>
      </c>
      <c r="D1437">
        <v>5.0999999999999996</v>
      </c>
      <c r="E1437">
        <v>0</v>
      </c>
      <c r="F1437">
        <v>9.1199999999999992</v>
      </c>
      <c r="G1437">
        <v>2163</v>
      </c>
      <c r="H1437" s="1" t="s">
        <v>4073</v>
      </c>
      <c r="I1437">
        <v>40.79</v>
      </c>
      <c r="J1437">
        <v>11.37</v>
      </c>
      <c r="K1437">
        <v>63</v>
      </c>
      <c r="L1437">
        <v>475.89</v>
      </c>
      <c r="M1437">
        <v>1</v>
      </c>
      <c r="N1437">
        <v>1</v>
      </c>
      <c r="O1437">
        <v>0</v>
      </c>
      <c r="P1437">
        <v>24.52</v>
      </c>
      <c r="Q1437">
        <v>0</v>
      </c>
      <c r="R1437" s="1" t="s">
        <v>6129</v>
      </c>
      <c r="S1437" s="1" t="s">
        <v>8156</v>
      </c>
      <c r="T1437">
        <v>0.91</v>
      </c>
      <c r="U1437" s="1"/>
      <c r="V1437">
        <v>3607.2596509999998</v>
      </c>
      <c r="W1437">
        <v>187126.79126500001</v>
      </c>
      <c r="X1437">
        <v>20.837624999999999</v>
      </c>
      <c r="Y1437">
        <v>3.5356700000000001</v>
      </c>
      <c r="Z1437">
        <v>78.690995999999998</v>
      </c>
      <c r="AA1437">
        <v>80.438004000000006</v>
      </c>
      <c r="AB1437">
        <v>0</v>
      </c>
    </row>
    <row r="1438" spans="1:28" x14ac:dyDescent="0.25">
      <c r="A1438" s="1" t="s">
        <v>1976</v>
      </c>
      <c r="B1438">
        <v>1808</v>
      </c>
      <c r="C1438" s="1" t="s">
        <v>4016</v>
      </c>
      <c r="D1438">
        <v>5.0999999999999996</v>
      </c>
      <c r="E1438">
        <v>0</v>
      </c>
      <c r="F1438">
        <v>0.87</v>
      </c>
      <c r="G1438">
        <v>2165</v>
      </c>
      <c r="H1438" s="1" t="s">
        <v>4125</v>
      </c>
      <c r="I1438">
        <v>87.33</v>
      </c>
      <c r="J1438">
        <v>13.53</v>
      </c>
      <c r="K1438">
        <v>357</v>
      </c>
      <c r="L1438">
        <v>2372.46</v>
      </c>
      <c r="M1438">
        <v>73</v>
      </c>
      <c r="N1438">
        <v>6</v>
      </c>
      <c r="O1438">
        <v>0</v>
      </c>
      <c r="P1438">
        <v>203.47</v>
      </c>
      <c r="Q1438">
        <v>0</v>
      </c>
      <c r="R1438" s="1" t="s">
        <v>6131</v>
      </c>
      <c r="S1438" s="1" t="s">
        <v>8156</v>
      </c>
      <c r="T1438">
        <v>1.1200000000000001</v>
      </c>
      <c r="U1438" s="1"/>
      <c r="V1438">
        <v>25761.424381000001</v>
      </c>
      <c r="W1438">
        <v>1042540.05013</v>
      </c>
      <c r="X1438">
        <v>142.06344999999999</v>
      </c>
      <c r="Y1438">
        <v>21.813002999999998</v>
      </c>
      <c r="Z1438">
        <v>451.14466399999998</v>
      </c>
      <c r="AA1438">
        <v>448.14618899999999</v>
      </c>
      <c r="AB1438">
        <v>0</v>
      </c>
    </row>
    <row r="1439" spans="1:28" x14ac:dyDescent="0.25">
      <c r="A1439" s="1" t="s">
        <v>1978</v>
      </c>
      <c r="B1439">
        <v>2012</v>
      </c>
      <c r="C1439" s="1" t="s">
        <v>4001</v>
      </c>
      <c r="D1439">
        <v>0.2</v>
      </c>
      <c r="E1439">
        <v>0</v>
      </c>
      <c r="F1439">
        <v>104.36</v>
      </c>
      <c r="G1439">
        <v>2166</v>
      </c>
      <c r="H1439" s="1" t="s">
        <v>4071</v>
      </c>
      <c r="I1439">
        <v>108.49</v>
      </c>
      <c r="J1439">
        <v>8.06</v>
      </c>
      <c r="K1439">
        <v>154</v>
      </c>
      <c r="L1439">
        <v>419.77</v>
      </c>
      <c r="M1439">
        <v>69</v>
      </c>
      <c r="N1439">
        <v>6</v>
      </c>
      <c r="O1439">
        <v>0</v>
      </c>
      <c r="P1439">
        <v>114.86</v>
      </c>
      <c r="Q1439">
        <v>0</v>
      </c>
      <c r="R1439" s="1" t="s">
        <v>6133</v>
      </c>
      <c r="S1439" s="1" t="s">
        <v>8156</v>
      </c>
      <c r="T1439">
        <v>0.71</v>
      </c>
      <c r="U1439" s="1"/>
      <c r="V1439">
        <v>13963.596662</v>
      </c>
      <c r="W1439">
        <v>318972.15653500002</v>
      </c>
      <c r="X1439">
        <v>71.040465999999995</v>
      </c>
      <c r="Y1439">
        <v>6.952928</v>
      </c>
      <c r="Z1439">
        <v>140.311373</v>
      </c>
      <c r="AA1439">
        <v>137.11807999999999</v>
      </c>
      <c r="AB1439">
        <v>0</v>
      </c>
    </row>
    <row r="1440" spans="1:28" x14ac:dyDescent="0.25">
      <c r="A1440" s="1" t="s">
        <v>1979</v>
      </c>
      <c r="B1440">
        <v>1380</v>
      </c>
      <c r="C1440" s="1" t="s">
        <v>4023</v>
      </c>
      <c r="D1440">
        <v>5.0999999999999996</v>
      </c>
      <c r="E1440">
        <v>0</v>
      </c>
      <c r="F1440">
        <v>0</v>
      </c>
      <c r="G1440">
        <v>2167</v>
      </c>
      <c r="H1440" s="1" t="s">
        <v>4099</v>
      </c>
      <c r="I1440">
        <v>147.79</v>
      </c>
      <c r="J1440">
        <v>11.5</v>
      </c>
      <c r="K1440">
        <v>787</v>
      </c>
      <c r="L1440">
        <v>1435.85</v>
      </c>
      <c r="M1440">
        <v>605</v>
      </c>
      <c r="N1440">
        <v>6</v>
      </c>
      <c r="O1440">
        <v>0</v>
      </c>
      <c r="P1440">
        <v>668.73</v>
      </c>
      <c r="Q1440">
        <v>0</v>
      </c>
      <c r="R1440" s="1" t="s">
        <v>6134</v>
      </c>
      <c r="S1440" s="1" t="s">
        <v>8156</v>
      </c>
      <c r="T1440">
        <v>0.88</v>
      </c>
      <c r="U1440" s="1"/>
      <c r="V1440">
        <v>105584.198059</v>
      </c>
      <c r="W1440">
        <v>2010691.8312530001</v>
      </c>
      <c r="X1440">
        <v>528.050521</v>
      </c>
      <c r="Y1440">
        <v>47.665438999999999</v>
      </c>
      <c r="Z1440">
        <v>905.15150900000003</v>
      </c>
      <c r="AA1440">
        <v>864.35526600000003</v>
      </c>
      <c r="AB1440">
        <v>0</v>
      </c>
    </row>
    <row r="1441" spans="1:28" x14ac:dyDescent="0.25">
      <c r="A1441" s="1" t="s">
        <v>1980</v>
      </c>
      <c r="B1441">
        <v>2084</v>
      </c>
      <c r="C1441" s="1" t="s">
        <v>4004</v>
      </c>
      <c r="D1441">
        <v>5.0999999999999996</v>
      </c>
      <c r="E1441">
        <v>0</v>
      </c>
      <c r="F1441">
        <v>0.2</v>
      </c>
      <c r="G1441">
        <v>2168</v>
      </c>
      <c r="H1441" s="1" t="s">
        <v>4076</v>
      </c>
      <c r="I1441">
        <v>1.4</v>
      </c>
      <c r="J1441">
        <v>7.4</v>
      </c>
      <c r="K1441">
        <v>84</v>
      </c>
      <c r="L1441">
        <v>609.39</v>
      </c>
      <c r="M1441">
        <v>1</v>
      </c>
      <c r="N1441">
        <v>1</v>
      </c>
      <c r="O1441">
        <v>0</v>
      </c>
      <c r="P1441">
        <v>16.46</v>
      </c>
      <c r="Q1441">
        <v>0</v>
      </c>
      <c r="R1441" s="1" t="s">
        <v>6135</v>
      </c>
      <c r="S1441" s="1" t="s">
        <v>8156</v>
      </c>
      <c r="T1441">
        <v>0.6</v>
      </c>
      <c r="U1441" s="1"/>
      <c r="V1441">
        <v>4252.8450869999997</v>
      </c>
      <c r="W1441">
        <v>204082.53654500001</v>
      </c>
      <c r="X1441">
        <v>24.128927999999998</v>
      </c>
      <c r="Y1441">
        <v>3.6894930000000001</v>
      </c>
      <c r="Z1441">
        <v>85.159364999999994</v>
      </c>
      <c r="AA1441">
        <v>87.727056000000005</v>
      </c>
      <c r="AB1441">
        <v>0</v>
      </c>
    </row>
    <row r="1442" spans="1:28" x14ac:dyDescent="0.25">
      <c r="A1442" s="1" t="s">
        <v>1981</v>
      </c>
      <c r="B1442">
        <v>1421</v>
      </c>
      <c r="C1442" s="1" t="s">
        <v>4038</v>
      </c>
      <c r="D1442">
        <v>5.0999999999999996</v>
      </c>
      <c r="E1442">
        <v>0</v>
      </c>
      <c r="F1442">
        <v>0.42</v>
      </c>
      <c r="G1442">
        <v>2169</v>
      </c>
      <c r="H1442" s="1" t="s">
        <v>4121</v>
      </c>
      <c r="I1442">
        <v>14.85</v>
      </c>
      <c r="J1442">
        <v>8.99</v>
      </c>
      <c r="K1442">
        <v>748</v>
      </c>
      <c r="L1442">
        <v>1683.59</v>
      </c>
      <c r="M1442">
        <v>485</v>
      </c>
      <c r="N1442">
        <v>10</v>
      </c>
      <c r="O1442">
        <v>0</v>
      </c>
      <c r="P1442">
        <v>595.98</v>
      </c>
      <c r="Q1442">
        <v>0</v>
      </c>
      <c r="R1442" s="1" t="s">
        <v>6136</v>
      </c>
      <c r="S1442" s="1" t="s">
        <v>8156</v>
      </c>
      <c r="T1442">
        <v>0.81</v>
      </c>
      <c r="U1442" s="1"/>
      <c r="V1442">
        <v>88095.411894000004</v>
      </c>
      <c r="W1442">
        <v>1769628.495261</v>
      </c>
      <c r="X1442">
        <v>442.67773199999999</v>
      </c>
      <c r="Y1442">
        <v>40.881177999999998</v>
      </c>
      <c r="Z1442">
        <v>790.477396</v>
      </c>
      <c r="AA1442">
        <v>760.72449400000005</v>
      </c>
      <c r="AB1442">
        <v>0</v>
      </c>
    </row>
    <row r="1443" spans="1:28" x14ac:dyDescent="0.25">
      <c r="A1443" s="1" t="s">
        <v>1982</v>
      </c>
      <c r="B1443">
        <v>2105</v>
      </c>
      <c r="C1443" s="1" t="s">
        <v>4004</v>
      </c>
      <c r="D1443">
        <v>5.0999999999999996</v>
      </c>
      <c r="E1443">
        <v>0</v>
      </c>
      <c r="F1443">
        <v>5</v>
      </c>
      <c r="G1443">
        <v>2169</v>
      </c>
      <c r="H1443" s="1" t="s">
        <v>4074</v>
      </c>
      <c r="I1443">
        <v>0.2</v>
      </c>
      <c r="J1443">
        <v>11.18</v>
      </c>
      <c r="K1443">
        <v>64</v>
      </c>
      <c r="L1443">
        <v>420.4</v>
      </c>
      <c r="M1443">
        <v>4</v>
      </c>
      <c r="N1443">
        <v>2</v>
      </c>
      <c r="O1443">
        <v>0</v>
      </c>
      <c r="P1443">
        <v>41.45</v>
      </c>
      <c r="Q1443">
        <v>0</v>
      </c>
      <c r="R1443" s="1" t="s">
        <v>6137</v>
      </c>
      <c r="S1443" s="1" t="s">
        <v>8156</v>
      </c>
      <c r="T1443">
        <v>1.37</v>
      </c>
      <c r="U1443" s="1"/>
      <c r="V1443">
        <v>5081.3687179999997</v>
      </c>
      <c r="W1443">
        <v>222503.35363600001</v>
      </c>
      <c r="X1443">
        <v>28.421921000000001</v>
      </c>
      <c r="Y1443">
        <v>4.5376750000000001</v>
      </c>
      <c r="Z1443">
        <v>95.873541000000003</v>
      </c>
      <c r="AA1443">
        <v>95.645065000000002</v>
      </c>
      <c r="AB1443">
        <v>0</v>
      </c>
    </row>
    <row r="1444" spans="1:28" x14ac:dyDescent="0.25">
      <c r="A1444" s="1" t="s">
        <v>1983</v>
      </c>
      <c r="B1444">
        <v>2070</v>
      </c>
      <c r="C1444" s="1" t="s">
        <v>4009</v>
      </c>
      <c r="D1444">
        <v>5.0999999999999996</v>
      </c>
      <c r="E1444">
        <v>0</v>
      </c>
      <c r="F1444">
        <v>0</v>
      </c>
      <c r="G1444">
        <v>2170</v>
      </c>
      <c r="H1444" s="1" t="s">
        <v>4082</v>
      </c>
      <c r="I1444">
        <v>19.239999999999998</v>
      </c>
      <c r="J1444">
        <v>15.03</v>
      </c>
      <c r="K1444">
        <v>100</v>
      </c>
      <c r="L1444">
        <v>738.31</v>
      </c>
      <c r="M1444">
        <v>1</v>
      </c>
      <c r="N1444">
        <v>1</v>
      </c>
      <c r="O1444">
        <v>0</v>
      </c>
      <c r="P1444">
        <v>52.14</v>
      </c>
      <c r="Q1444">
        <v>0</v>
      </c>
      <c r="R1444" s="1" t="s">
        <v>6138</v>
      </c>
      <c r="S1444" s="1" t="s">
        <v>8156</v>
      </c>
      <c r="T1444">
        <v>1.1399999999999999</v>
      </c>
      <c r="U1444" s="1"/>
      <c r="V1444">
        <v>5619.0882030000002</v>
      </c>
      <c r="W1444">
        <v>268809.159193</v>
      </c>
      <c r="X1444">
        <v>31.946401000000002</v>
      </c>
      <c r="Y1444">
        <v>5.2691699999999999</v>
      </c>
      <c r="Z1444">
        <v>114.352062</v>
      </c>
      <c r="AA1444">
        <v>115.549922</v>
      </c>
      <c r="AB1444">
        <v>0</v>
      </c>
    </row>
    <row r="1445" spans="1:28" x14ac:dyDescent="0.25">
      <c r="A1445" s="1" t="s">
        <v>1985</v>
      </c>
      <c r="B1445">
        <v>1683</v>
      </c>
      <c r="C1445" s="1" t="s">
        <v>4004</v>
      </c>
      <c r="D1445">
        <v>5.0999999999999996</v>
      </c>
      <c r="E1445">
        <v>0</v>
      </c>
      <c r="F1445">
        <v>0.08</v>
      </c>
      <c r="G1445">
        <v>2173</v>
      </c>
      <c r="H1445" s="1" t="s">
        <v>4110</v>
      </c>
      <c r="I1445">
        <v>0.2</v>
      </c>
      <c r="J1445">
        <v>13.61</v>
      </c>
      <c r="K1445">
        <v>490</v>
      </c>
      <c r="L1445">
        <v>1312.65</v>
      </c>
      <c r="M1445">
        <v>327</v>
      </c>
      <c r="N1445">
        <v>6</v>
      </c>
      <c r="O1445">
        <v>0</v>
      </c>
      <c r="P1445">
        <v>400.2</v>
      </c>
      <c r="Q1445">
        <v>0</v>
      </c>
      <c r="R1445" s="1" t="s">
        <v>6140</v>
      </c>
      <c r="S1445" s="1" t="s">
        <v>8156</v>
      </c>
      <c r="T1445">
        <v>1.05</v>
      </c>
      <c r="U1445" s="1"/>
      <c r="V1445">
        <v>59129.66388</v>
      </c>
      <c r="W1445">
        <v>1324192.24205</v>
      </c>
      <c r="X1445">
        <v>300.52468800000003</v>
      </c>
      <c r="Y1445">
        <v>30.606971999999999</v>
      </c>
      <c r="Z1445">
        <v>590.85355700000002</v>
      </c>
      <c r="AA1445">
        <v>569.23545300000001</v>
      </c>
      <c r="AB1445">
        <v>0</v>
      </c>
    </row>
    <row r="1446" spans="1:28" x14ac:dyDescent="0.25">
      <c r="A1446" s="1" t="s">
        <v>1986</v>
      </c>
      <c r="B1446">
        <v>1159</v>
      </c>
      <c r="C1446" s="1" t="s">
        <v>4004</v>
      </c>
      <c r="D1446">
        <v>5.0999999999999996</v>
      </c>
      <c r="E1446">
        <v>0</v>
      </c>
      <c r="F1446">
        <v>9.01</v>
      </c>
      <c r="G1446">
        <v>2174</v>
      </c>
      <c r="H1446" s="1" t="s">
        <v>4167</v>
      </c>
      <c r="I1446">
        <v>122.01</v>
      </c>
      <c r="J1446">
        <v>6.91</v>
      </c>
      <c r="K1446">
        <v>1015</v>
      </c>
      <c r="L1446">
        <v>1425.91</v>
      </c>
      <c r="M1446">
        <v>802</v>
      </c>
      <c r="N1446">
        <v>14</v>
      </c>
      <c r="O1446">
        <v>0</v>
      </c>
      <c r="P1446">
        <v>906.79</v>
      </c>
      <c r="Q1446">
        <v>0</v>
      </c>
      <c r="R1446" s="1" t="s">
        <v>6141</v>
      </c>
      <c r="S1446" s="1" t="s">
        <v>8156</v>
      </c>
      <c r="T1446">
        <v>0.96</v>
      </c>
      <c r="U1446" s="1"/>
      <c r="V1446">
        <v>134326.01783200001</v>
      </c>
      <c r="W1446">
        <v>2473965.402799</v>
      </c>
      <c r="X1446">
        <v>669.82695799999999</v>
      </c>
      <c r="Y1446">
        <v>59.323973000000002</v>
      </c>
      <c r="Z1446">
        <v>1117.194657</v>
      </c>
      <c r="AA1446">
        <v>1063.5099290000001</v>
      </c>
      <c r="AB1446">
        <v>0</v>
      </c>
    </row>
    <row r="1447" spans="1:28" x14ac:dyDescent="0.25">
      <c r="A1447" s="1" t="s">
        <v>1987</v>
      </c>
      <c r="B1447">
        <v>2103</v>
      </c>
      <c r="C1447" s="1" t="s">
        <v>4004</v>
      </c>
      <c r="D1447">
        <v>5.0999999999999996</v>
      </c>
      <c r="E1447">
        <v>0</v>
      </c>
      <c r="F1447">
        <v>5.4</v>
      </c>
      <c r="G1447">
        <v>2174</v>
      </c>
      <c r="H1447" s="1" t="s">
        <v>4076</v>
      </c>
      <c r="I1447">
        <v>1.4</v>
      </c>
      <c r="J1447">
        <v>10</v>
      </c>
      <c r="K1447">
        <v>71</v>
      </c>
      <c r="L1447">
        <v>609.39</v>
      </c>
      <c r="M1447">
        <v>0</v>
      </c>
      <c r="N1447">
        <v>0</v>
      </c>
      <c r="O1447">
        <v>0</v>
      </c>
      <c r="P1447">
        <v>17.88</v>
      </c>
      <c r="Q1447">
        <v>0</v>
      </c>
      <c r="R1447" s="1" t="s">
        <v>6142</v>
      </c>
      <c r="S1447" s="1" t="s">
        <v>8156</v>
      </c>
      <c r="T1447">
        <v>0.78</v>
      </c>
      <c r="U1447" s="1"/>
      <c r="V1447">
        <v>3951.8624060000002</v>
      </c>
      <c r="W1447">
        <v>206935.06718499999</v>
      </c>
      <c r="X1447">
        <v>22.898099999999999</v>
      </c>
      <c r="Y1447">
        <v>4.0350450000000002</v>
      </c>
      <c r="Z1447">
        <v>87.893985000000001</v>
      </c>
      <c r="AA1447">
        <v>88.952526000000006</v>
      </c>
      <c r="AB1447">
        <v>0</v>
      </c>
    </row>
    <row r="1448" spans="1:28" x14ac:dyDescent="0.25">
      <c r="A1448" s="1" t="s">
        <v>1990</v>
      </c>
      <c r="B1448">
        <v>1869</v>
      </c>
      <c r="C1448" s="1" t="s">
        <v>4031</v>
      </c>
      <c r="D1448">
        <v>5.0999999999999996</v>
      </c>
      <c r="E1448">
        <v>0</v>
      </c>
      <c r="F1448">
        <v>0.25</v>
      </c>
      <c r="G1448">
        <v>2176</v>
      </c>
      <c r="H1448" s="1" t="s">
        <v>4076</v>
      </c>
      <c r="I1448">
        <v>1.4</v>
      </c>
      <c r="J1448">
        <v>16.850000000000001</v>
      </c>
      <c r="K1448">
        <v>307</v>
      </c>
      <c r="L1448">
        <v>2407.63</v>
      </c>
      <c r="M1448">
        <v>25</v>
      </c>
      <c r="N1448">
        <v>5</v>
      </c>
      <c r="O1448">
        <v>0</v>
      </c>
      <c r="P1448">
        <v>182.23</v>
      </c>
      <c r="Q1448">
        <v>0</v>
      </c>
      <c r="R1448" s="1" t="s">
        <v>6145</v>
      </c>
      <c r="S1448" s="1" t="s">
        <v>8156</v>
      </c>
      <c r="T1448">
        <v>1.64</v>
      </c>
      <c r="U1448" s="1"/>
      <c r="V1448">
        <v>20865.018907000001</v>
      </c>
      <c r="W1448">
        <v>1027915.642295</v>
      </c>
      <c r="X1448">
        <v>119.459188</v>
      </c>
      <c r="Y1448">
        <v>21.245691000000001</v>
      </c>
      <c r="Z1448">
        <v>441.37120099999999</v>
      </c>
      <c r="AA1448">
        <v>441.85642999999999</v>
      </c>
      <c r="AB1448">
        <v>0</v>
      </c>
    </row>
    <row r="1449" spans="1:28" x14ac:dyDescent="0.25">
      <c r="A1449" s="1" t="s">
        <v>1992</v>
      </c>
      <c r="B1449">
        <v>1727</v>
      </c>
      <c r="C1449" s="1" t="s">
        <v>4031</v>
      </c>
      <c r="D1449">
        <v>5.0999999999999996</v>
      </c>
      <c r="E1449">
        <v>0</v>
      </c>
      <c r="F1449">
        <v>2</v>
      </c>
      <c r="G1449">
        <v>2177</v>
      </c>
      <c r="H1449" s="1" t="s">
        <v>4076</v>
      </c>
      <c r="I1449">
        <v>1.4</v>
      </c>
      <c r="J1449">
        <v>12.67</v>
      </c>
      <c r="K1449">
        <v>450</v>
      </c>
      <c r="L1449">
        <v>2404.71</v>
      </c>
      <c r="M1449">
        <v>113</v>
      </c>
      <c r="N1449">
        <v>5</v>
      </c>
      <c r="O1449">
        <v>0</v>
      </c>
      <c r="P1449">
        <v>272.74</v>
      </c>
      <c r="Q1449">
        <v>0</v>
      </c>
      <c r="R1449" s="1" t="s">
        <v>6147</v>
      </c>
      <c r="S1449" s="1" t="s">
        <v>8156</v>
      </c>
      <c r="T1449">
        <v>0.96</v>
      </c>
      <c r="U1449" s="1"/>
      <c r="V1449">
        <v>36341.160004999998</v>
      </c>
      <c r="W1449">
        <v>1205485.573601</v>
      </c>
      <c r="X1449">
        <v>193.98771199999999</v>
      </c>
      <c r="Y1449">
        <v>25.310365999999998</v>
      </c>
      <c r="Z1449">
        <v>523.42827599999998</v>
      </c>
      <c r="AA1449">
        <v>518.19530299999997</v>
      </c>
      <c r="AB1449">
        <v>0</v>
      </c>
    </row>
    <row r="1450" spans="1:28" x14ac:dyDescent="0.25">
      <c r="A1450" s="1" t="s">
        <v>1994</v>
      </c>
      <c r="B1450">
        <v>1886</v>
      </c>
      <c r="C1450" s="1" t="s">
        <v>4034</v>
      </c>
      <c r="D1450">
        <v>5.0999999999999996</v>
      </c>
      <c r="E1450">
        <v>0</v>
      </c>
      <c r="F1450">
        <v>0</v>
      </c>
      <c r="G1450">
        <v>2178</v>
      </c>
      <c r="H1450" s="1" t="s">
        <v>4150</v>
      </c>
      <c r="I1450">
        <v>82</v>
      </c>
      <c r="J1450">
        <v>16.72</v>
      </c>
      <c r="K1450">
        <v>292</v>
      </c>
      <c r="L1450">
        <v>1808.36</v>
      </c>
      <c r="M1450">
        <v>64</v>
      </c>
      <c r="N1450">
        <v>3</v>
      </c>
      <c r="O1450">
        <v>0</v>
      </c>
      <c r="P1450">
        <v>192.36</v>
      </c>
      <c r="Q1450">
        <v>0</v>
      </c>
      <c r="R1450" s="1" t="s">
        <v>6149</v>
      </c>
      <c r="S1450" s="1" t="s">
        <v>8156</v>
      </c>
      <c r="T1450">
        <v>1.31</v>
      </c>
      <c r="U1450" s="1"/>
      <c r="V1450">
        <v>25228.265027000001</v>
      </c>
      <c r="W1450">
        <v>990364.78544899996</v>
      </c>
      <c r="X1450">
        <v>138.51424399999999</v>
      </c>
      <c r="Y1450">
        <v>21.160308000000001</v>
      </c>
      <c r="Z1450">
        <v>432.11774200000002</v>
      </c>
      <c r="AA1450">
        <v>425.71804800000001</v>
      </c>
      <c r="AB1450">
        <v>0</v>
      </c>
    </row>
    <row r="1451" spans="1:28" x14ac:dyDescent="0.25">
      <c r="A1451" s="1" t="s">
        <v>1995</v>
      </c>
      <c r="B1451">
        <v>1495</v>
      </c>
      <c r="C1451" s="1" t="s">
        <v>4014</v>
      </c>
      <c r="D1451">
        <v>5.0999999999999996</v>
      </c>
      <c r="E1451">
        <v>0</v>
      </c>
      <c r="F1451">
        <v>0</v>
      </c>
      <c r="G1451">
        <v>2180</v>
      </c>
      <c r="H1451" s="1" t="s">
        <v>4087</v>
      </c>
      <c r="I1451">
        <v>59.72</v>
      </c>
      <c r="J1451">
        <v>10.48</v>
      </c>
      <c r="K1451">
        <v>685</v>
      </c>
      <c r="L1451">
        <v>1150.31</v>
      </c>
      <c r="M1451">
        <v>543</v>
      </c>
      <c r="N1451">
        <v>4</v>
      </c>
      <c r="O1451">
        <v>0</v>
      </c>
      <c r="P1451">
        <v>578.51</v>
      </c>
      <c r="Q1451">
        <v>0</v>
      </c>
      <c r="R1451" s="1" t="s">
        <v>6150</v>
      </c>
      <c r="S1451" s="1" t="s">
        <v>8156</v>
      </c>
      <c r="T1451">
        <v>0.91</v>
      </c>
      <c r="U1451" s="1"/>
      <c r="V1451">
        <v>92895.106859000007</v>
      </c>
      <c r="W1451">
        <v>1748426.301763</v>
      </c>
      <c r="X1451">
        <v>464.13556299999999</v>
      </c>
      <c r="Y1451">
        <v>41.753044000000003</v>
      </c>
      <c r="Z1451">
        <v>788.71424100000002</v>
      </c>
      <c r="AA1451">
        <v>751.61317899999995</v>
      </c>
      <c r="AB1451">
        <v>0</v>
      </c>
    </row>
    <row r="1452" spans="1:28" x14ac:dyDescent="0.25">
      <c r="A1452" s="1" t="s">
        <v>1996</v>
      </c>
      <c r="B1452">
        <v>1932</v>
      </c>
      <c r="C1452" s="1" t="s">
        <v>4034</v>
      </c>
      <c r="D1452">
        <v>5.0999999999999996</v>
      </c>
      <c r="E1452">
        <v>0</v>
      </c>
      <c r="F1452">
        <v>0</v>
      </c>
      <c r="G1452">
        <v>2180</v>
      </c>
      <c r="H1452" s="1" t="s">
        <v>4150</v>
      </c>
      <c r="I1452">
        <v>82</v>
      </c>
      <c r="J1452">
        <v>14.81</v>
      </c>
      <c r="K1452">
        <v>248</v>
      </c>
      <c r="L1452">
        <v>1808.36</v>
      </c>
      <c r="M1452">
        <v>75</v>
      </c>
      <c r="N1452">
        <v>3</v>
      </c>
      <c r="O1452">
        <v>0</v>
      </c>
      <c r="P1452">
        <v>127.87</v>
      </c>
      <c r="Q1452">
        <v>0</v>
      </c>
      <c r="R1452" s="1" t="s">
        <v>6151</v>
      </c>
      <c r="S1452" s="1" t="s">
        <v>8156</v>
      </c>
      <c r="T1452">
        <v>1.08</v>
      </c>
      <c r="U1452" s="1"/>
      <c r="V1452">
        <v>19604.003836</v>
      </c>
      <c r="W1452">
        <v>744772.85725999996</v>
      </c>
      <c r="X1452">
        <v>106.903808</v>
      </c>
      <c r="Y1452">
        <v>15.480305</v>
      </c>
      <c r="Z1452">
        <v>320.15758199999999</v>
      </c>
      <c r="AA1452">
        <v>320.14934</v>
      </c>
      <c r="AB1452">
        <v>0</v>
      </c>
    </row>
    <row r="1453" spans="1:28" x14ac:dyDescent="0.25">
      <c r="A1453" s="1" t="s">
        <v>1997</v>
      </c>
      <c r="B1453">
        <v>1991</v>
      </c>
      <c r="C1453" s="1" t="s">
        <v>4016</v>
      </c>
      <c r="D1453">
        <v>5.0999999999999996</v>
      </c>
      <c r="E1453">
        <v>0</v>
      </c>
      <c r="F1453">
        <v>0.62</v>
      </c>
      <c r="G1453">
        <v>2180</v>
      </c>
      <c r="H1453" s="1" t="s">
        <v>4089</v>
      </c>
      <c r="I1453">
        <v>182.21</v>
      </c>
      <c r="J1453">
        <v>14.88</v>
      </c>
      <c r="K1453">
        <v>189</v>
      </c>
      <c r="L1453">
        <v>905.52</v>
      </c>
      <c r="M1453">
        <v>103</v>
      </c>
      <c r="N1453">
        <v>2</v>
      </c>
      <c r="O1453">
        <v>0</v>
      </c>
      <c r="P1453">
        <v>135.4</v>
      </c>
      <c r="Q1453">
        <v>0</v>
      </c>
      <c r="R1453" s="1" t="s">
        <v>6152</v>
      </c>
      <c r="S1453" s="1" t="s">
        <v>8156</v>
      </c>
      <c r="T1453">
        <v>1.23</v>
      </c>
      <c r="U1453" s="1"/>
      <c r="V1453">
        <v>21205.672712</v>
      </c>
      <c r="W1453">
        <v>586167.560161</v>
      </c>
      <c r="X1453">
        <v>110.51705</v>
      </c>
      <c r="Y1453">
        <v>13.250261</v>
      </c>
      <c r="Z1453">
        <v>259.21622200000002</v>
      </c>
      <c r="AA1453">
        <v>251.97428099999999</v>
      </c>
      <c r="AB1453">
        <v>0</v>
      </c>
    </row>
    <row r="1454" spans="1:28" x14ac:dyDescent="0.25">
      <c r="A1454" s="1" t="s">
        <v>2001</v>
      </c>
      <c r="B1454">
        <v>1327</v>
      </c>
      <c r="C1454" s="1" t="s">
        <v>4020</v>
      </c>
      <c r="D1454">
        <v>5.0999999999999996</v>
      </c>
      <c r="E1454">
        <v>0</v>
      </c>
      <c r="F1454">
        <v>0.08</v>
      </c>
      <c r="G1454">
        <v>2185</v>
      </c>
      <c r="H1454" s="1" t="s">
        <v>4116</v>
      </c>
      <c r="I1454">
        <v>87.33</v>
      </c>
      <c r="J1454">
        <v>12.77</v>
      </c>
      <c r="K1454">
        <v>858</v>
      </c>
      <c r="L1454">
        <v>1621.88</v>
      </c>
      <c r="M1454">
        <v>668</v>
      </c>
      <c r="N1454">
        <v>6</v>
      </c>
      <c r="O1454">
        <v>0</v>
      </c>
      <c r="P1454">
        <v>736.91</v>
      </c>
      <c r="Q1454">
        <v>0</v>
      </c>
      <c r="R1454" s="1" t="s">
        <v>6156</v>
      </c>
      <c r="S1454" s="1" t="s">
        <v>8156</v>
      </c>
      <c r="T1454">
        <v>0.97</v>
      </c>
      <c r="U1454" s="1"/>
      <c r="V1454">
        <v>116375.65747999999</v>
      </c>
      <c r="W1454">
        <v>2229538.2668329999</v>
      </c>
      <c r="X1454">
        <v>582.36325099999999</v>
      </c>
      <c r="Y1454">
        <v>52.807969999999997</v>
      </c>
      <c r="Z1454">
        <v>1002.322514</v>
      </c>
      <c r="AA1454">
        <v>958.43245000000002</v>
      </c>
      <c r="AB1454">
        <v>0</v>
      </c>
    </row>
    <row r="1455" spans="1:28" x14ac:dyDescent="0.25">
      <c r="A1455" s="1" t="s">
        <v>2003</v>
      </c>
      <c r="B1455">
        <v>1844</v>
      </c>
      <c r="C1455" s="1" t="s">
        <v>4024</v>
      </c>
      <c r="D1455">
        <v>5.0999999999999996</v>
      </c>
      <c r="E1455">
        <v>0</v>
      </c>
      <c r="F1455">
        <v>0.06</v>
      </c>
      <c r="G1455">
        <v>2185</v>
      </c>
      <c r="H1455" s="1" t="s">
        <v>4112</v>
      </c>
      <c r="I1455">
        <v>110.84</v>
      </c>
      <c r="J1455">
        <v>8.35</v>
      </c>
      <c r="K1455">
        <v>341</v>
      </c>
      <c r="L1455">
        <v>1744.16</v>
      </c>
      <c r="M1455">
        <v>103</v>
      </c>
      <c r="N1455">
        <v>2</v>
      </c>
      <c r="O1455">
        <v>0</v>
      </c>
      <c r="P1455">
        <v>145.06</v>
      </c>
      <c r="Q1455">
        <v>0</v>
      </c>
      <c r="R1455" s="1" t="s">
        <v>6158</v>
      </c>
      <c r="S1455" s="1" t="s">
        <v>8156</v>
      </c>
      <c r="T1455">
        <v>0.61</v>
      </c>
      <c r="U1455" s="1"/>
      <c r="V1455">
        <v>26530.681605999998</v>
      </c>
      <c r="W1455">
        <v>786551.14323100005</v>
      </c>
      <c r="X1455">
        <v>139.14730800000001</v>
      </c>
      <c r="Y1455">
        <v>15.743627999999999</v>
      </c>
      <c r="Z1455">
        <v>336.97126300000002</v>
      </c>
      <c r="AA1455">
        <v>338.11385799999999</v>
      </c>
      <c r="AB1455">
        <v>0</v>
      </c>
    </row>
    <row r="1456" spans="1:28" x14ac:dyDescent="0.25">
      <c r="A1456" s="1" t="s">
        <v>2006</v>
      </c>
      <c r="B1456">
        <v>2113</v>
      </c>
      <c r="C1456" s="1" t="s">
        <v>4004</v>
      </c>
      <c r="D1456">
        <v>5.0999999999999996</v>
      </c>
      <c r="E1456">
        <v>0</v>
      </c>
      <c r="F1456">
        <v>1.6</v>
      </c>
      <c r="G1456">
        <v>2186</v>
      </c>
      <c r="H1456" s="1" t="s">
        <v>4076</v>
      </c>
      <c r="I1456">
        <v>1.4</v>
      </c>
      <c r="J1456">
        <v>10.77</v>
      </c>
      <c r="K1456">
        <v>73</v>
      </c>
      <c r="L1456">
        <v>609.39</v>
      </c>
      <c r="M1456">
        <v>2</v>
      </c>
      <c r="N1456">
        <v>1</v>
      </c>
      <c r="O1456">
        <v>0</v>
      </c>
      <c r="P1456">
        <v>24.59</v>
      </c>
      <c r="Q1456">
        <v>0</v>
      </c>
      <c r="R1456" s="1" t="s">
        <v>6161</v>
      </c>
      <c r="S1456" s="1" t="s">
        <v>8156</v>
      </c>
      <c r="T1456">
        <v>0.86</v>
      </c>
      <c r="U1456" s="1"/>
      <c r="V1456">
        <v>4178.7939319999996</v>
      </c>
      <c r="W1456">
        <v>213987.64949700001</v>
      </c>
      <c r="X1456">
        <v>24.088073999999999</v>
      </c>
      <c r="Y1456">
        <v>4.1105650000000002</v>
      </c>
      <c r="Z1456">
        <v>90.203245999999993</v>
      </c>
      <c r="AA1456">
        <v>91.984331999999995</v>
      </c>
      <c r="AB1456">
        <v>0</v>
      </c>
    </row>
    <row r="1457" spans="1:28" x14ac:dyDescent="0.25">
      <c r="A1457" s="1" t="s">
        <v>2007</v>
      </c>
      <c r="B1457">
        <v>2126</v>
      </c>
      <c r="C1457" s="1" t="s">
        <v>4004</v>
      </c>
      <c r="D1457">
        <v>5.0999999999999996</v>
      </c>
      <c r="E1457">
        <v>0</v>
      </c>
      <c r="F1457">
        <v>0.8</v>
      </c>
      <c r="G1457">
        <v>2188</v>
      </c>
      <c r="H1457" s="1" t="s">
        <v>4076</v>
      </c>
      <c r="I1457">
        <v>1.4</v>
      </c>
      <c r="J1457">
        <v>16.34</v>
      </c>
      <c r="K1457">
        <v>62</v>
      </c>
      <c r="L1457">
        <v>609.39</v>
      </c>
      <c r="M1457">
        <v>3</v>
      </c>
      <c r="N1457">
        <v>1</v>
      </c>
      <c r="O1457">
        <v>0</v>
      </c>
      <c r="P1457">
        <v>29.78</v>
      </c>
      <c r="Q1457">
        <v>0</v>
      </c>
      <c r="R1457" s="1" t="s">
        <v>6162</v>
      </c>
      <c r="S1457" s="1" t="s">
        <v>8156</v>
      </c>
      <c r="T1457">
        <v>1.58</v>
      </c>
      <c r="U1457" s="1"/>
      <c r="V1457">
        <v>4835.7832340000004</v>
      </c>
      <c r="W1457">
        <v>253813.93009800001</v>
      </c>
      <c r="X1457">
        <v>28.131872000000001</v>
      </c>
      <c r="Y1457">
        <v>5.3871039999999999</v>
      </c>
      <c r="Z1457">
        <v>109.761251</v>
      </c>
      <c r="AA1457">
        <v>109.103154</v>
      </c>
      <c r="AB1457">
        <v>0</v>
      </c>
    </row>
    <row r="1458" spans="1:28" x14ac:dyDescent="0.25">
      <c r="A1458" s="1" t="s">
        <v>2008</v>
      </c>
      <c r="B1458">
        <v>1959</v>
      </c>
      <c r="C1458" s="1" t="s">
        <v>4001</v>
      </c>
      <c r="D1458">
        <v>0.2</v>
      </c>
      <c r="E1458">
        <v>0</v>
      </c>
      <c r="F1458">
        <v>109</v>
      </c>
      <c r="G1458">
        <v>2192</v>
      </c>
      <c r="H1458" s="1" t="s">
        <v>4085</v>
      </c>
      <c r="I1458">
        <v>50.59</v>
      </c>
      <c r="J1458">
        <v>8.86</v>
      </c>
      <c r="K1458">
        <v>233</v>
      </c>
      <c r="L1458">
        <v>796.83</v>
      </c>
      <c r="M1458">
        <v>70</v>
      </c>
      <c r="N1458">
        <v>7</v>
      </c>
      <c r="O1458">
        <v>0</v>
      </c>
      <c r="P1458">
        <v>153.62</v>
      </c>
      <c r="Q1458">
        <v>0</v>
      </c>
      <c r="R1458" s="1" t="s">
        <v>6163</v>
      </c>
      <c r="S1458" s="1" t="s">
        <v>8156</v>
      </c>
      <c r="T1458">
        <v>0.7</v>
      </c>
      <c r="U1458" s="1"/>
      <c r="V1458">
        <v>15152.303</v>
      </c>
      <c r="W1458">
        <v>419027.87932900002</v>
      </c>
      <c r="X1458">
        <v>78.786280000000005</v>
      </c>
      <c r="Y1458">
        <v>8.6174099999999996</v>
      </c>
      <c r="Z1458">
        <v>181.260921</v>
      </c>
      <c r="AA1458">
        <v>180.12753900000001</v>
      </c>
      <c r="AB1458">
        <v>0</v>
      </c>
    </row>
    <row r="1459" spans="1:28" x14ac:dyDescent="0.25">
      <c r="A1459" s="1" t="s">
        <v>2009</v>
      </c>
      <c r="B1459">
        <v>1211</v>
      </c>
      <c r="C1459" s="1" t="s">
        <v>4004</v>
      </c>
      <c r="D1459">
        <v>5.0999999999999996</v>
      </c>
      <c r="E1459">
        <v>0</v>
      </c>
      <c r="F1459">
        <v>0.48</v>
      </c>
      <c r="G1459">
        <v>2195</v>
      </c>
      <c r="H1459" s="1" t="s">
        <v>4108</v>
      </c>
      <c r="I1459">
        <v>122.01</v>
      </c>
      <c r="J1459">
        <v>15.74</v>
      </c>
      <c r="K1459">
        <v>984</v>
      </c>
      <c r="L1459">
        <v>1425.91</v>
      </c>
      <c r="M1459">
        <v>732</v>
      </c>
      <c r="N1459">
        <v>12</v>
      </c>
      <c r="O1459">
        <v>0</v>
      </c>
      <c r="P1459">
        <v>894.46</v>
      </c>
      <c r="Q1459">
        <v>0</v>
      </c>
      <c r="R1459" s="1" t="s">
        <v>6164</v>
      </c>
      <c r="S1459" s="1" t="s">
        <v>8156</v>
      </c>
      <c r="T1459">
        <v>1.1599999999999999</v>
      </c>
      <c r="U1459" s="1"/>
      <c r="V1459">
        <v>128659.144076</v>
      </c>
      <c r="W1459">
        <v>2435003.626346</v>
      </c>
      <c r="X1459">
        <v>643.20215599999995</v>
      </c>
      <c r="Y1459">
        <v>58.495491000000001</v>
      </c>
      <c r="Z1459">
        <v>1100.72981</v>
      </c>
      <c r="AA1459">
        <v>1046.757762</v>
      </c>
      <c r="AB1459">
        <v>0</v>
      </c>
    </row>
    <row r="1460" spans="1:28" x14ac:dyDescent="0.25">
      <c r="A1460" s="1" t="s">
        <v>2011</v>
      </c>
      <c r="B1460">
        <v>2139</v>
      </c>
      <c r="C1460" s="1" t="s">
        <v>4004</v>
      </c>
      <c r="D1460">
        <v>5.0999999999999996</v>
      </c>
      <c r="E1460">
        <v>0</v>
      </c>
      <c r="F1460">
        <v>0</v>
      </c>
      <c r="G1460">
        <v>2198</v>
      </c>
      <c r="H1460" s="1" t="s">
        <v>4076</v>
      </c>
      <c r="I1460">
        <v>1.4</v>
      </c>
      <c r="J1460">
        <v>12.7</v>
      </c>
      <c r="K1460">
        <v>59</v>
      </c>
      <c r="L1460">
        <v>609.39</v>
      </c>
      <c r="M1460">
        <v>2</v>
      </c>
      <c r="N1460">
        <v>1</v>
      </c>
      <c r="O1460">
        <v>0</v>
      </c>
      <c r="P1460">
        <v>13.72</v>
      </c>
      <c r="Q1460">
        <v>0</v>
      </c>
      <c r="R1460" s="1" t="s">
        <v>6166</v>
      </c>
      <c r="S1460" s="1" t="s">
        <v>8156</v>
      </c>
      <c r="T1460">
        <v>0.94</v>
      </c>
      <c r="U1460" s="1"/>
      <c r="V1460">
        <v>3061.0511839999999</v>
      </c>
      <c r="W1460">
        <v>187331.02133600001</v>
      </c>
      <c r="X1460">
        <v>18.39902</v>
      </c>
      <c r="Y1460">
        <v>3.6231930000000001</v>
      </c>
      <c r="Z1460">
        <v>78.604748000000001</v>
      </c>
      <c r="AA1460">
        <v>80.525268999999994</v>
      </c>
      <c r="AB1460">
        <v>0</v>
      </c>
    </row>
    <row r="1461" spans="1:28" x14ac:dyDescent="0.25">
      <c r="A1461" s="1" t="s">
        <v>2012</v>
      </c>
      <c r="B1461">
        <v>1218</v>
      </c>
      <c r="C1461" s="1" t="s">
        <v>4054</v>
      </c>
      <c r="D1461">
        <v>5.0999999999999996</v>
      </c>
      <c r="E1461">
        <v>0</v>
      </c>
      <c r="F1461">
        <v>0.35</v>
      </c>
      <c r="G1461">
        <v>2200</v>
      </c>
      <c r="H1461" s="1" t="s">
        <v>4076</v>
      </c>
      <c r="I1461">
        <v>1.4</v>
      </c>
      <c r="J1461">
        <v>13.54</v>
      </c>
      <c r="K1461">
        <v>982</v>
      </c>
      <c r="L1461">
        <v>2323.92</v>
      </c>
      <c r="M1461">
        <v>704</v>
      </c>
      <c r="N1461">
        <v>10</v>
      </c>
      <c r="O1461">
        <v>0</v>
      </c>
      <c r="P1461">
        <v>820.81</v>
      </c>
      <c r="Q1461">
        <v>0</v>
      </c>
      <c r="R1461" s="1" t="s">
        <v>6167</v>
      </c>
      <c r="S1461" s="1" t="s">
        <v>8156</v>
      </c>
      <c r="T1461">
        <v>1.03</v>
      </c>
      <c r="U1461" s="1"/>
      <c r="V1461">
        <v>125119.407937</v>
      </c>
      <c r="W1461">
        <v>2563821.4955950002</v>
      </c>
      <c r="X1461">
        <v>630.10544300000004</v>
      </c>
      <c r="Y1461">
        <v>59.903953000000001</v>
      </c>
      <c r="Z1461">
        <v>1147.7072900000001</v>
      </c>
      <c r="AA1461">
        <v>1102.1276620000001</v>
      </c>
      <c r="AB1461">
        <v>0</v>
      </c>
    </row>
    <row r="1462" spans="1:28" x14ac:dyDescent="0.25">
      <c r="A1462" s="1" t="s">
        <v>2013</v>
      </c>
      <c r="B1462">
        <v>2021</v>
      </c>
      <c r="C1462" s="1" t="s">
        <v>4001</v>
      </c>
      <c r="D1462">
        <v>0.2</v>
      </c>
      <c r="E1462">
        <v>0</v>
      </c>
      <c r="F1462">
        <v>72.78</v>
      </c>
      <c r="G1462">
        <v>2200</v>
      </c>
      <c r="H1462" s="1" t="s">
        <v>4071</v>
      </c>
      <c r="I1462">
        <v>108.49</v>
      </c>
      <c r="J1462">
        <v>14.36</v>
      </c>
      <c r="K1462">
        <v>179</v>
      </c>
      <c r="L1462">
        <v>419.77</v>
      </c>
      <c r="M1462">
        <v>101</v>
      </c>
      <c r="N1462">
        <v>8</v>
      </c>
      <c r="O1462">
        <v>0</v>
      </c>
      <c r="P1462">
        <v>152.25</v>
      </c>
      <c r="Q1462">
        <v>0</v>
      </c>
      <c r="R1462" s="1" t="s">
        <v>6168</v>
      </c>
      <c r="S1462" s="1" t="s">
        <v>8156</v>
      </c>
      <c r="T1462">
        <v>1.1100000000000001</v>
      </c>
      <c r="U1462" s="1"/>
      <c r="V1462">
        <v>16493.933395</v>
      </c>
      <c r="W1462">
        <v>381048.70730100002</v>
      </c>
      <c r="X1462">
        <v>84.092448000000005</v>
      </c>
      <c r="Y1462">
        <v>8.65916</v>
      </c>
      <c r="Z1462">
        <v>169.18858599999999</v>
      </c>
      <c r="AA1462">
        <v>163.802595</v>
      </c>
      <c r="AB1462">
        <v>0</v>
      </c>
    </row>
    <row r="1463" spans="1:28" x14ac:dyDescent="0.25">
      <c r="A1463" s="1" t="s">
        <v>2014</v>
      </c>
      <c r="B1463">
        <v>1380</v>
      </c>
      <c r="C1463" s="1" t="s">
        <v>4014</v>
      </c>
      <c r="D1463">
        <v>5.0999999999999996</v>
      </c>
      <c r="E1463">
        <v>0</v>
      </c>
      <c r="F1463">
        <v>0</v>
      </c>
      <c r="G1463">
        <v>2201</v>
      </c>
      <c r="H1463" s="1" t="s">
        <v>4087</v>
      </c>
      <c r="I1463">
        <v>59.72</v>
      </c>
      <c r="J1463">
        <v>7.85</v>
      </c>
      <c r="K1463">
        <v>821</v>
      </c>
      <c r="L1463">
        <v>1183.1099999999999</v>
      </c>
      <c r="M1463">
        <v>629</v>
      </c>
      <c r="N1463">
        <v>5</v>
      </c>
      <c r="O1463">
        <v>0</v>
      </c>
      <c r="P1463">
        <v>700.27</v>
      </c>
      <c r="Q1463">
        <v>0</v>
      </c>
      <c r="R1463" s="1" t="s">
        <v>6169</v>
      </c>
      <c r="S1463" s="1" t="s">
        <v>8156</v>
      </c>
      <c r="T1463">
        <v>0.72</v>
      </c>
      <c r="U1463" s="1"/>
      <c r="V1463">
        <v>108663.35423500001</v>
      </c>
      <c r="W1463">
        <v>2024192.7720850001</v>
      </c>
      <c r="X1463">
        <v>542.28605100000004</v>
      </c>
      <c r="Y1463">
        <v>47.908710999999997</v>
      </c>
      <c r="Z1463">
        <v>911.75876100000005</v>
      </c>
      <c r="AA1463">
        <v>870.16108299999996</v>
      </c>
      <c r="AB1463">
        <v>0</v>
      </c>
    </row>
    <row r="1464" spans="1:28" x14ac:dyDescent="0.25">
      <c r="A1464" s="1" t="s">
        <v>2016</v>
      </c>
      <c r="B1464">
        <v>1725</v>
      </c>
      <c r="C1464" s="1" t="s">
        <v>4019</v>
      </c>
      <c r="D1464">
        <v>5.0999999999999996</v>
      </c>
      <c r="E1464">
        <v>0</v>
      </c>
      <c r="F1464">
        <v>0</v>
      </c>
      <c r="G1464">
        <v>2203</v>
      </c>
      <c r="H1464" s="1" t="s">
        <v>4093</v>
      </c>
      <c r="I1464">
        <v>2.0699999999999998</v>
      </c>
      <c r="J1464">
        <v>11.7</v>
      </c>
      <c r="K1464">
        <v>478</v>
      </c>
      <c r="L1464">
        <v>1335.45</v>
      </c>
      <c r="M1464">
        <v>232</v>
      </c>
      <c r="N1464">
        <v>10</v>
      </c>
      <c r="O1464">
        <v>0</v>
      </c>
      <c r="P1464">
        <v>367.58</v>
      </c>
      <c r="Q1464">
        <v>0</v>
      </c>
      <c r="R1464" s="1" t="s">
        <v>6171</v>
      </c>
      <c r="S1464" s="1" t="s">
        <v>8156</v>
      </c>
      <c r="T1464">
        <v>0.86</v>
      </c>
      <c r="U1464" s="1"/>
      <c r="V1464">
        <v>47676.256478000003</v>
      </c>
      <c r="W1464">
        <v>1144453.8615280001</v>
      </c>
      <c r="X1464">
        <v>244.073756</v>
      </c>
      <c r="Y1464">
        <v>25.687850999999998</v>
      </c>
      <c r="Z1464">
        <v>507.77802100000002</v>
      </c>
      <c r="AA1464">
        <v>491.96866999999997</v>
      </c>
      <c r="AB1464">
        <v>0</v>
      </c>
    </row>
    <row r="1465" spans="1:28" x14ac:dyDescent="0.25">
      <c r="A1465" s="1" t="s">
        <v>2017</v>
      </c>
      <c r="B1465">
        <v>1380</v>
      </c>
      <c r="C1465" s="1" t="s">
        <v>4024</v>
      </c>
      <c r="D1465">
        <v>5.0999999999999996</v>
      </c>
      <c r="E1465">
        <v>0</v>
      </c>
      <c r="F1465">
        <v>0</v>
      </c>
      <c r="G1465">
        <v>2204</v>
      </c>
      <c r="H1465" s="1" t="s">
        <v>4144</v>
      </c>
      <c r="I1465">
        <v>26.09</v>
      </c>
      <c r="J1465">
        <v>10.050000000000001</v>
      </c>
      <c r="K1465">
        <v>824</v>
      </c>
      <c r="L1465">
        <v>2392.42</v>
      </c>
      <c r="M1465">
        <v>478</v>
      </c>
      <c r="N1465">
        <v>8</v>
      </c>
      <c r="O1465">
        <v>0</v>
      </c>
      <c r="P1465">
        <v>605.4</v>
      </c>
      <c r="Q1465">
        <v>0</v>
      </c>
      <c r="R1465" s="1" t="s">
        <v>6172</v>
      </c>
      <c r="S1465" s="1" t="s">
        <v>8156</v>
      </c>
      <c r="T1465">
        <v>0.79</v>
      </c>
      <c r="U1465" s="1"/>
      <c r="V1465">
        <v>91140.385523999998</v>
      </c>
      <c r="W1465">
        <v>1972986.587113</v>
      </c>
      <c r="X1465">
        <v>461.28556800000001</v>
      </c>
      <c r="Y1465">
        <v>44.342342000000002</v>
      </c>
      <c r="Z1465">
        <v>873.88458800000001</v>
      </c>
      <c r="AA1465">
        <v>848.139454</v>
      </c>
      <c r="AB1465">
        <v>0</v>
      </c>
    </row>
    <row r="1466" spans="1:28" x14ac:dyDescent="0.25">
      <c r="A1466" s="1" t="s">
        <v>2019</v>
      </c>
      <c r="B1466">
        <v>1399</v>
      </c>
      <c r="C1466" s="1" t="s">
        <v>4048</v>
      </c>
      <c r="D1466">
        <v>5.0999999999999996</v>
      </c>
      <c r="E1466">
        <v>0</v>
      </c>
      <c r="F1466">
        <v>0.36</v>
      </c>
      <c r="G1466">
        <v>2205</v>
      </c>
      <c r="H1466" s="1" t="s">
        <v>4151</v>
      </c>
      <c r="I1466">
        <v>72.8</v>
      </c>
      <c r="J1466">
        <v>13.67</v>
      </c>
      <c r="K1466">
        <v>806</v>
      </c>
      <c r="L1466">
        <v>1941.13</v>
      </c>
      <c r="M1466">
        <v>599</v>
      </c>
      <c r="N1466">
        <v>5</v>
      </c>
      <c r="O1466">
        <v>0</v>
      </c>
      <c r="P1466">
        <v>682.01</v>
      </c>
      <c r="Q1466">
        <v>0</v>
      </c>
      <c r="R1466" s="1" t="s">
        <v>6174</v>
      </c>
      <c r="S1466" s="1" t="s">
        <v>8156</v>
      </c>
      <c r="T1466">
        <v>1.1399999999999999</v>
      </c>
      <c r="U1466" s="1"/>
      <c r="V1466">
        <v>106633.123991</v>
      </c>
      <c r="W1466">
        <v>2187576.9301570002</v>
      </c>
      <c r="X1466">
        <v>537.17664400000001</v>
      </c>
      <c r="Y1466">
        <v>51.551828</v>
      </c>
      <c r="Z1466">
        <v>980.88282200000003</v>
      </c>
      <c r="AA1466">
        <v>940.38816199999997</v>
      </c>
      <c r="AB1466">
        <v>0</v>
      </c>
    </row>
    <row r="1467" spans="1:28" x14ac:dyDescent="0.25">
      <c r="A1467" s="1" t="s">
        <v>2020</v>
      </c>
      <c r="B1467">
        <v>1882</v>
      </c>
      <c r="C1467" s="1" t="s">
        <v>4031</v>
      </c>
      <c r="D1467">
        <v>5.0999999999999996</v>
      </c>
      <c r="E1467">
        <v>0</v>
      </c>
      <c r="F1467">
        <v>0.18</v>
      </c>
      <c r="G1467">
        <v>2206</v>
      </c>
      <c r="H1467" s="1" t="s">
        <v>4086</v>
      </c>
      <c r="I1467">
        <v>0.2</v>
      </c>
      <c r="J1467">
        <v>3.97</v>
      </c>
      <c r="K1467">
        <v>324</v>
      </c>
      <c r="L1467">
        <v>1365.91</v>
      </c>
      <c r="M1467">
        <v>139</v>
      </c>
      <c r="N1467">
        <v>3</v>
      </c>
      <c r="O1467">
        <v>0</v>
      </c>
      <c r="P1467">
        <v>190.42</v>
      </c>
      <c r="Q1467">
        <v>0</v>
      </c>
      <c r="R1467" s="1" t="s">
        <v>6175</v>
      </c>
      <c r="S1467" s="1" t="s">
        <v>8156</v>
      </c>
      <c r="T1467">
        <v>0.75</v>
      </c>
      <c r="U1467" s="1"/>
      <c r="V1467">
        <v>29853.452969999998</v>
      </c>
      <c r="W1467">
        <v>790829.908237</v>
      </c>
      <c r="X1467">
        <v>154.50010900000001</v>
      </c>
      <c r="Y1467">
        <v>16.840229000000001</v>
      </c>
      <c r="Z1467">
        <v>344.99397299999998</v>
      </c>
      <c r="AA1467">
        <v>339.95438000000001</v>
      </c>
      <c r="AB1467">
        <v>0</v>
      </c>
    </row>
    <row r="1468" spans="1:28" x14ac:dyDescent="0.25">
      <c r="A1468" s="1" t="s">
        <v>2021</v>
      </c>
      <c r="B1468">
        <v>1882</v>
      </c>
      <c r="C1468" s="1" t="s">
        <v>4032</v>
      </c>
      <c r="D1468">
        <v>5.0999999999999996</v>
      </c>
      <c r="E1468">
        <v>0</v>
      </c>
      <c r="F1468">
        <v>0.18</v>
      </c>
      <c r="G1468">
        <v>2207</v>
      </c>
      <c r="H1468" s="1" t="s">
        <v>4113</v>
      </c>
      <c r="I1468">
        <v>0.2</v>
      </c>
      <c r="J1468">
        <v>12.71</v>
      </c>
      <c r="K1468">
        <v>325</v>
      </c>
      <c r="L1468">
        <v>1269.6500000000001</v>
      </c>
      <c r="M1468">
        <v>174</v>
      </c>
      <c r="N1468">
        <v>6</v>
      </c>
      <c r="O1468">
        <v>0</v>
      </c>
      <c r="P1468">
        <v>236.75</v>
      </c>
      <c r="Q1468">
        <v>0</v>
      </c>
      <c r="R1468" s="1" t="s">
        <v>6176</v>
      </c>
      <c r="S1468" s="1" t="s">
        <v>8156</v>
      </c>
      <c r="T1468">
        <v>1.05</v>
      </c>
      <c r="U1468" s="1"/>
      <c r="V1468">
        <v>32690.436605999999</v>
      </c>
      <c r="W1468">
        <v>843964.73875699996</v>
      </c>
      <c r="X1468">
        <v>168.79031499999999</v>
      </c>
      <c r="Y1468">
        <v>18.637067999999999</v>
      </c>
      <c r="Z1468">
        <v>370.970641</v>
      </c>
      <c r="AA1468">
        <v>362.795323</v>
      </c>
      <c r="AB1468">
        <v>0</v>
      </c>
    </row>
    <row r="1469" spans="1:28" x14ac:dyDescent="0.25">
      <c r="A1469" s="1" t="s">
        <v>2022</v>
      </c>
      <c r="B1469">
        <v>1958</v>
      </c>
      <c r="C1469" s="1" t="s">
        <v>4016</v>
      </c>
      <c r="D1469">
        <v>5.0999999999999996</v>
      </c>
      <c r="E1469">
        <v>0</v>
      </c>
      <c r="F1469">
        <v>0.79</v>
      </c>
      <c r="G1469">
        <v>2207</v>
      </c>
      <c r="H1469" s="1" t="s">
        <v>4092</v>
      </c>
      <c r="I1469">
        <v>182.21</v>
      </c>
      <c r="J1469">
        <v>4.62</v>
      </c>
      <c r="K1469">
        <v>249</v>
      </c>
      <c r="L1469">
        <v>905.52</v>
      </c>
      <c r="M1469">
        <v>131</v>
      </c>
      <c r="N1469">
        <v>3</v>
      </c>
      <c r="O1469">
        <v>0</v>
      </c>
      <c r="P1469">
        <v>153.52000000000001</v>
      </c>
      <c r="Q1469">
        <v>0</v>
      </c>
      <c r="R1469" s="1" t="s">
        <v>6177</v>
      </c>
      <c r="S1469" s="1" t="s">
        <v>8156</v>
      </c>
      <c r="T1469">
        <v>0.68</v>
      </c>
      <c r="U1469" s="1"/>
      <c r="V1469">
        <v>24529.835668</v>
      </c>
      <c r="W1469">
        <v>577323.75091299997</v>
      </c>
      <c r="X1469">
        <v>125.18389999999999</v>
      </c>
      <c r="Y1469">
        <v>12.379591</v>
      </c>
      <c r="Z1469">
        <v>252.179024</v>
      </c>
      <c r="AA1469">
        <v>248.17663400000001</v>
      </c>
      <c r="AB1469">
        <v>0</v>
      </c>
    </row>
    <row r="1470" spans="1:28" x14ac:dyDescent="0.25">
      <c r="A1470" s="1" t="s">
        <v>2024</v>
      </c>
      <c r="B1470">
        <v>1904</v>
      </c>
      <c r="C1470" s="1" t="s">
        <v>4024</v>
      </c>
      <c r="D1470">
        <v>5.0999999999999996</v>
      </c>
      <c r="E1470">
        <v>0</v>
      </c>
      <c r="F1470">
        <v>0.57999999999999996</v>
      </c>
      <c r="G1470">
        <v>2208</v>
      </c>
      <c r="H1470" s="1" t="s">
        <v>4112</v>
      </c>
      <c r="I1470">
        <v>110.84</v>
      </c>
      <c r="J1470">
        <v>6.89</v>
      </c>
      <c r="K1470">
        <v>304</v>
      </c>
      <c r="L1470">
        <v>1744.16</v>
      </c>
      <c r="M1470">
        <v>50</v>
      </c>
      <c r="N1470">
        <v>3</v>
      </c>
      <c r="O1470">
        <v>0</v>
      </c>
      <c r="P1470">
        <v>100.21</v>
      </c>
      <c r="Q1470">
        <v>0</v>
      </c>
      <c r="R1470" s="1" t="s">
        <v>6179</v>
      </c>
      <c r="S1470" s="1" t="s">
        <v>8156</v>
      </c>
      <c r="T1470">
        <v>0.59</v>
      </c>
      <c r="U1470" s="1"/>
      <c r="V1470">
        <v>18436.595798999999</v>
      </c>
      <c r="W1470">
        <v>661461.68697699998</v>
      </c>
      <c r="X1470">
        <v>99.38749</v>
      </c>
      <c r="Y1470">
        <v>12.668941</v>
      </c>
      <c r="Z1470">
        <v>280.46530100000001</v>
      </c>
      <c r="AA1470">
        <v>284.33927299999999</v>
      </c>
      <c r="AB1470">
        <v>0</v>
      </c>
    </row>
    <row r="1471" spans="1:28" x14ac:dyDescent="0.25">
      <c r="A1471" s="1" t="s">
        <v>2025</v>
      </c>
      <c r="B1471">
        <v>2024</v>
      </c>
      <c r="C1471" s="1" t="s">
        <v>4016</v>
      </c>
      <c r="D1471">
        <v>5.0999999999999996</v>
      </c>
      <c r="E1471">
        <v>0</v>
      </c>
      <c r="F1471">
        <v>0.45</v>
      </c>
      <c r="G1471">
        <v>2209</v>
      </c>
      <c r="H1471" s="1" t="s">
        <v>4089</v>
      </c>
      <c r="I1471">
        <v>182.21</v>
      </c>
      <c r="J1471">
        <v>7.71</v>
      </c>
      <c r="K1471">
        <v>185</v>
      </c>
      <c r="L1471">
        <v>905.52</v>
      </c>
      <c r="M1471">
        <v>94</v>
      </c>
      <c r="N1471">
        <v>2</v>
      </c>
      <c r="O1471">
        <v>0</v>
      </c>
      <c r="P1471">
        <v>116.01</v>
      </c>
      <c r="Q1471">
        <v>0</v>
      </c>
      <c r="R1471" s="1" t="s">
        <v>6180</v>
      </c>
      <c r="S1471" s="1" t="s">
        <v>8156</v>
      </c>
      <c r="T1471">
        <v>0.95</v>
      </c>
      <c r="U1471" s="1"/>
      <c r="V1471">
        <v>17781.448305000002</v>
      </c>
      <c r="W1471">
        <v>454320.98883799999</v>
      </c>
      <c r="X1471">
        <v>91.670517000000004</v>
      </c>
      <c r="Y1471">
        <v>9.8866859999999992</v>
      </c>
      <c r="Z1471">
        <v>198.42667900000001</v>
      </c>
      <c r="AA1471">
        <v>195.299486</v>
      </c>
      <c r="AB1471">
        <v>0</v>
      </c>
    </row>
    <row r="1472" spans="1:28" x14ac:dyDescent="0.25">
      <c r="A1472" s="1" t="s">
        <v>2026</v>
      </c>
      <c r="B1472">
        <v>1570</v>
      </c>
      <c r="C1472" s="1" t="s">
        <v>4030</v>
      </c>
      <c r="D1472">
        <v>5.0999999999999996</v>
      </c>
      <c r="E1472">
        <v>0</v>
      </c>
      <c r="F1472">
        <v>1.82</v>
      </c>
      <c r="G1472">
        <v>2210</v>
      </c>
      <c r="H1472" s="1" t="s">
        <v>4147</v>
      </c>
      <c r="I1472">
        <v>23.77</v>
      </c>
      <c r="J1472">
        <v>16.89</v>
      </c>
      <c r="K1472">
        <v>640</v>
      </c>
      <c r="L1472">
        <v>2694.53</v>
      </c>
      <c r="M1472">
        <v>317</v>
      </c>
      <c r="N1472">
        <v>6</v>
      </c>
      <c r="O1472">
        <v>0</v>
      </c>
      <c r="P1472">
        <v>490.55</v>
      </c>
      <c r="Q1472">
        <v>0</v>
      </c>
      <c r="R1472" s="1" t="s">
        <v>6181</v>
      </c>
      <c r="S1472" s="1" t="s">
        <v>8156</v>
      </c>
      <c r="T1472">
        <v>1.3</v>
      </c>
      <c r="U1472" s="1"/>
      <c r="V1472">
        <v>66301.336035999993</v>
      </c>
      <c r="W1472">
        <v>1780130.894262</v>
      </c>
      <c r="X1472">
        <v>343.93938500000002</v>
      </c>
      <c r="Y1472">
        <v>39.493927999999997</v>
      </c>
      <c r="Z1472">
        <v>782.25986799999998</v>
      </c>
      <c r="AA1472">
        <v>765.22285899999997</v>
      </c>
      <c r="AB1472">
        <v>0</v>
      </c>
    </row>
    <row r="1473" spans="1:28" x14ac:dyDescent="0.25">
      <c r="A1473" s="1" t="s">
        <v>2028</v>
      </c>
      <c r="B1473">
        <v>1382</v>
      </c>
      <c r="C1473" s="1" t="s">
        <v>4050</v>
      </c>
      <c r="D1473">
        <v>5.0999999999999996</v>
      </c>
      <c r="E1473">
        <v>0</v>
      </c>
      <c r="F1473">
        <v>2</v>
      </c>
      <c r="G1473">
        <v>2211</v>
      </c>
      <c r="H1473" s="1" t="s">
        <v>4095</v>
      </c>
      <c r="I1473">
        <v>63.59</v>
      </c>
      <c r="J1473">
        <v>3.49</v>
      </c>
      <c r="K1473">
        <v>829</v>
      </c>
      <c r="L1473">
        <v>1579.24</v>
      </c>
      <c r="M1473">
        <v>380</v>
      </c>
      <c r="N1473">
        <v>6</v>
      </c>
      <c r="O1473">
        <v>0</v>
      </c>
      <c r="P1473">
        <v>482.66</v>
      </c>
      <c r="Q1473">
        <v>0</v>
      </c>
      <c r="R1473" s="1" t="s">
        <v>6183</v>
      </c>
      <c r="S1473" s="1" t="s">
        <v>8156</v>
      </c>
      <c r="T1473">
        <v>0.37</v>
      </c>
      <c r="U1473" s="1"/>
      <c r="V1473">
        <v>81498.958429999999</v>
      </c>
      <c r="W1473">
        <v>1595087.907048</v>
      </c>
      <c r="X1473">
        <v>408.25825300000002</v>
      </c>
      <c r="Y1473">
        <v>35.949243000000003</v>
      </c>
      <c r="Z1473">
        <v>709.89057500000001</v>
      </c>
      <c r="AA1473">
        <v>685.69615399999998</v>
      </c>
      <c r="AB1473">
        <v>0</v>
      </c>
    </row>
    <row r="1474" spans="1:28" x14ac:dyDescent="0.25">
      <c r="A1474" s="1" t="s">
        <v>2031</v>
      </c>
      <c r="B1474">
        <v>1438</v>
      </c>
      <c r="C1474" s="1" t="s">
        <v>4007</v>
      </c>
      <c r="D1474">
        <v>5.0999999999999996</v>
      </c>
      <c r="E1474">
        <v>0</v>
      </c>
      <c r="F1474">
        <v>0.5</v>
      </c>
      <c r="G1474">
        <v>2213</v>
      </c>
      <c r="H1474" s="1" t="s">
        <v>4075</v>
      </c>
      <c r="I1474">
        <v>89.74</v>
      </c>
      <c r="J1474">
        <v>6.14</v>
      </c>
      <c r="K1474">
        <v>775</v>
      </c>
      <c r="L1474">
        <v>569.77</v>
      </c>
      <c r="M1474">
        <v>643</v>
      </c>
      <c r="N1474">
        <v>5</v>
      </c>
      <c r="O1474">
        <v>0</v>
      </c>
      <c r="P1474">
        <v>683.18</v>
      </c>
      <c r="Q1474">
        <v>0</v>
      </c>
      <c r="R1474" s="1" t="s">
        <v>6186</v>
      </c>
      <c r="S1474" s="1" t="s">
        <v>8156</v>
      </c>
      <c r="T1474">
        <v>0.46</v>
      </c>
      <c r="U1474" s="1"/>
      <c r="V1474">
        <v>108321.838152</v>
      </c>
      <c r="W1474">
        <v>1848967.970223</v>
      </c>
      <c r="X1474">
        <v>536.56697699999995</v>
      </c>
      <c r="Y1474">
        <v>44.902687</v>
      </c>
      <c r="Z1474">
        <v>839.94524899999999</v>
      </c>
      <c r="AA1474">
        <v>794.84139100000004</v>
      </c>
      <c r="AB1474">
        <v>0</v>
      </c>
    </row>
    <row r="1475" spans="1:28" x14ac:dyDescent="0.25">
      <c r="A1475" s="1" t="s">
        <v>2033</v>
      </c>
      <c r="B1475">
        <v>2118</v>
      </c>
      <c r="C1475" s="1" t="s">
        <v>4004</v>
      </c>
      <c r="D1475">
        <v>5.0999999999999996</v>
      </c>
      <c r="E1475">
        <v>0</v>
      </c>
      <c r="F1475">
        <v>0.98</v>
      </c>
      <c r="G1475">
        <v>2214</v>
      </c>
      <c r="H1475" s="1" t="s">
        <v>4073</v>
      </c>
      <c r="I1475">
        <v>40.79</v>
      </c>
      <c r="J1475">
        <v>14.93</v>
      </c>
      <c r="K1475">
        <v>96</v>
      </c>
      <c r="L1475">
        <v>475.89</v>
      </c>
      <c r="M1475">
        <v>36</v>
      </c>
      <c r="N1475">
        <v>3</v>
      </c>
      <c r="O1475">
        <v>0</v>
      </c>
      <c r="P1475">
        <v>63.98</v>
      </c>
      <c r="Q1475">
        <v>0</v>
      </c>
      <c r="R1475" s="1" t="s">
        <v>6188</v>
      </c>
      <c r="S1475" s="1" t="s">
        <v>8156</v>
      </c>
      <c r="T1475">
        <v>1.1200000000000001</v>
      </c>
      <c r="U1475" s="1"/>
      <c r="V1475">
        <v>8527.6757180000004</v>
      </c>
      <c r="W1475">
        <v>280390.03871300002</v>
      </c>
      <c r="X1475">
        <v>45.521925000000003</v>
      </c>
      <c r="Y1475">
        <v>6.1996900000000004</v>
      </c>
      <c r="Z1475">
        <v>123.617845</v>
      </c>
      <c r="AA1475">
        <v>120.529291</v>
      </c>
      <c r="AB1475">
        <v>0</v>
      </c>
    </row>
    <row r="1476" spans="1:28" x14ac:dyDescent="0.25">
      <c r="A1476" s="1" t="s">
        <v>2034</v>
      </c>
      <c r="B1476">
        <v>1120</v>
      </c>
      <c r="C1476" s="1" t="s">
        <v>4004</v>
      </c>
      <c r="D1476">
        <v>5.0999999999999996</v>
      </c>
      <c r="E1476">
        <v>0</v>
      </c>
      <c r="F1476">
        <v>1.08</v>
      </c>
      <c r="G1476">
        <v>2215</v>
      </c>
      <c r="H1476" s="1" t="s">
        <v>4114</v>
      </c>
      <c r="I1476">
        <v>159.35</v>
      </c>
      <c r="J1476">
        <v>11.99</v>
      </c>
      <c r="K1476">
        <v>1095</v>
      </c>
      <c r="L1476">
        <v>2009.26</v>
      </c>
      <c r="M1476">
        <v>812</v>
      </c>
      <c r="N1476">
        <v>13</v>
      </c>
      <c r="O1476">
        <v>0</v>
      </c>
      <c r="P1476">
        <v>931.38</v>
      </c>
      <c r="Q1476">
        <v>0</v>
      </c>
      <c r="R1476" s="1" t="s">
        <v>6189</v>
      </c>
      <c r="S1476" s="1" t="s">
        <v>8156</v>
      </c>
      <c r="T1476">
        <v>0.89</v>
      </c>
      <c r="U1476" s="1"/>
      <c r="V1476">
        <v>139961.01537199999</v>
      </c>
      <c r="W1476">
        <v>2697506.8483859999</v>
      </c>
      <c r="X1476">
        <v>700.67675399999996</v>
      </c>
      <c r="Y1476">
        <v>63.356293000000001</v>
      </c>
      <c r="Z1476">
        <v>1210.108473</v>
      </c>
      <c r="AA1476">
        <v>1159.6024849999999</v>
      </c>
      <c r="AB1476">
        <v>0</v>
      </c>
    </row>
    <row r="1477" spans="1:28" x14ac:dyDescent="0.25">
      <c r="A1477" s="1" t="s">
        <v>2035</v>
      </c>
      <c r="B1477">
        <v>2153</v>
      </c>
      <c r="C1477" s="1" t="s">
        <v>4004</v>
      </c>
      <c r="D1477">
        <v>5.0999999999999996</v>
      </c>
      <c r="E1477">
        <v>0</v>
      </c>
      <c r="F1477">
        <v>0.2</v>
      </c>
      <c r="G1477">
        <v>2215</v>
      </c>
      <c r="H1477" s="1" t="s">
        <v>4076</v>
      </c>
      <c r="I1477">
        <v>1.4</v>
      </c>
      <c r="J1477">
        <v>9.43</v>
      </c>
      <c r="K1477">
        <v>62</v>
      </c>
      <c r="L1477">
        <v>609.39</v>
      </c>
      <c r="M1477">
        <v>0</v>
      </c>
      <c r="N1477">
        <v>0</v>
      </c>
      <c r="O1477">
        <v>0</v>
      </c>
      <c r="P1477">
        <v>8.83</v>
      </c>
      <c r="Q1477">
        <v>0</v>
      </c>
      <c r="R1477" s="1" t="s">
        <v>6190</v>
      </c>
      <c r="S1477" s="1" t="s">
        <v>8156</v>
      </c>
      <c r="T1477">
        <v>0.78</v>
      </c>
      <c r="U1477" s="1"/>
      <c r="V1477">
        <v>2963.0928920000001</v>
      </c>
      <c r="W1477">
        <v>184014.51980099999</v>
      </c>
      <c r="X1477">
        <v>17.840778</v>
      </c>
      <c r="Y1477">
        <v>3.4046599999999998</v>
      </c>
      <c r="Z1477">
        <v>76.531475999999998</v>
      </c>
      <c r="AA1477">
        <v>79.099817999999999</v>
      </c>
      <c r="AB1477">
        <v>0</v>
      </c>
    </row>
    <row r="1478" spans="1:28" x14ac:dyDescent="0.25">
      <c r="A1478" s="1" t="s">
        <v>2037</v>
      </c>
      <c r="B1478">
        <v>2035</v>
      </c>
      <c r="C1478" s="1" t="s">
        <v>4001</v>
      </c>
      <c r="D1478">
        <v>0.2</v>
      </c>
      <c r="E1478">
        <v>0</v>
      </c>
      <c r="F1478">
        <v>46.19</v>
      </c>
      <c r="G1478">
        <v>2216</v>
      </c>
      <c r="H1478" s="1" t="s">
        <v>4071</v>
      </c>
      <c r="I1478">
        <v>108.49</v>
      </c>
      <c r="J1478">
        <v>13.1</v>
      </c>
      <c r="K1478">
        <v>181</v>
      </c>
      <c r="L1478">
        <v>419.77</v>
      </c>
      <c r="M1478">
        <v>82</v>
      </c>
      <c r="N1478">
        <v>9</v>
      </c>
      <c r="O1478">
        <v>0</v>
      </c>
      <c r="P1478">
        <v>150.74</v>
      </c>
      <c r="Q1478">
        <v>0</v>
      </c>
      <c r="R1478" s="1" t="s">
        <v>6192</v>
      </c>
      <c r="S1478" s="1" t="s">
        <v>8156</v>
      </c>
      <c r="T1478">
        <v>0.95</v>
      </c>
      <c r="U1478" s="1"/>
      <c r="V1478">
        <v>14396.691339999999</v>
      </c>
      <c r="W1478">
        <v>332517.35515700001</v>
      </c>
      <c r="X1478">
        <v>73.381096999999997</v>
      </c>
      <c r="Y1478">
        <v>7.4494119999999997</v>
      </c>
      <c r="Z1478">
        <v>147.03070199999999</v>
      </c>
      <c r="AA1478">
        <v>142.94043099999999</v>
      </c>
      <c r="AB1478">
        <v>0</v>
      </c>
    </row>
    <row r="1479" spans="1:28" x14ac:dyDescent="0.25">
      <c r="A1479" s="1" t="s">
        <v>2039</v>
      </c>
      <c r="B1479">
        <v>1963</v>
      </c>
      <c r="C1479" s="1" t="s">
        <v>4024</v>
      </c>
      <c r="D1479">
        <v>5.0999999999999996</v>
      </c>
      <c r="E1479">
        <v>0</v>
      </c>
      <c r="F1479">
        <v>0.09</v>
      </c>
      <c r="G1479">
        <v>2217</v>
      </c>
      <c r="H1479" s="1" t="s">
        <v>4112</v>
      </c>
      <c r="I1479">
        <v>110.84</v>
      </c>
      <c r="J1479">
        <v>11.29</v>
      </c>
      <c r="K1479">
        <v>254</v>
      </c>
      <c r="L1479">
        <v>1744.16</v>
      </c>
      <c r="M1479">
        <v>56</v>
      </c>
      <c r="N1479">
        <v>6</v>
      </c>
      <c r="O1479">
        <v>0</v>
      </c>
      <c r="P1479">
        <v>127.51</v>
      </c>
      <c r="Q1479">
        <v>0</v>
      </c>
      <c r="R1479" s="1" t="s">
        <v>6194</v>
      </c>
      <c r="S1479" s="1" t="s">
        <v>8156</v>
      </c>
      <c r="T1479">
        <v>0.97</v>
      </c>
      <c r="U1479" s="1"/>
      <c r="V1479">
        <v>18225.457665000002</v>
      </c>
      <c r="W1479">
        <v>742450.10868099995</v>
      </c>
      <c r="X1479">
        <v>100.661412</v>
      </c>
      <c r="Y1479">
        <v>15.42844</v>
      </c>
      <c r="Z1479">
        <v>319.96778599999999</v>
      </c>
      <c r="AA1479">
        <v>319.14968199999998</v>
      </c>
      <c r="AB1479">
        <v>0</v>
      </c>
    </row>
    <row r="1480" spans="1:28" x14ac:dyDescent="0.25">
      <c r="A1480" s="1" t="s">
        <v>2040</v>
      </c>
      <c r="B1480">
        <v>2130</v>
      </c>
      <c r="C1480" s="1" t="s">
        <v>4004</v>
      </c>
      <c r="D1480">
        <v>5.0999999999999996</v>
      </c>
      <c r="E1480">
        <v>0</v>
      </c>
      <c r="F1480">
        <v>0</v>
      </c>
      <c r="G1480">
        <v>2217</v>
      </c>
      <c r="H1480" s="1" t="s">
        <v>4074</v>
      </c>
      <c r="I1480">
        <v>0.2</v>
      </c>
      <c r="J1480">
        <v>9.42</v>
      </c>
      <c r="K1480">
        <v>87</v>
      </c>
      <c r="L1480">
        <v>420.4</v>
      </c>
      <c r="M1480">
        <v>25</v>
      </c>
      <c r="N1480">
        <v>3</v>
      </c>
      <c r="O1480">
        <v>0</v>
      </c>
      <c r="P1480">
        <v>58.35</v>
      </c>
      <c r="Q1480">
        <v>0</v>
      </c>
      <c r="R1480" s="1" t="s">
        <v>6195</v>
      </c>
      <c r="S1480" s="1" t="s">
        <v>8156</v>
      </c>
      <c r="T1480">
        <v>1.07</v>
      </c>
      <c r="U1480" s="1"/>
      <c r="V1480">
        <v>6703.2289300000002</v>
      </c>
      <c r="W1480">
        <v>219096.54229700001</v>
      </c>
      <c r="X1480">
        <v>35.721443999999998</v>
      </c>
      <c r="Y1480">
        <v>4.7286799999999998</v>
      </c>
      <c r="Z1480">
        <v>96.285349999999994</v>
      </c>
      <c r="AA1480">
        <v>94.181652</v>
      </c>
      <c r="AB1480">
        <v>0</v>
      </c>
    </row>
    <row r="1481" spans="1:28" x14ac:dyDescent="0.25">
      <c r="A1481" s="1" t="s">
        <v>2041</v>
      </c>
      <c r="B1481">
        <v>1530</v>
      </c>
      <c r="C1481" s="1" t="s">
        <v>4020</v>
      </c>
      <c r="D1481">
        <v>5.0999999999999996</v>
      </c>
      <c r="E1481">
        <v>0</v>
      </c>
      <c r="F1481">
        <v>0.62</v>
      </c>
      <c r="G1481">
        <v>2218</v>
      </c>
      <c r="H1481" s="1" t="s">
        <v>4094</v>
      </c>
      <c r="I1481">
        <v>120.04</v>
      </c>
      <c r="J1481">
        <v>10.24</v>
      </c>
      <c r="K1481">
        <v>688</v>
      </c>
      <c r="L1481">
        <v>743.49</v>
      </c>
      <c r="M1481">
        <v>578</v>
      </c>
      <c r="N1481">
        <v>8</v>
      </c>
      <c r="O1481">
        <v>0</v>
      </c>
      <c r="P1481">
        <v>626.86</v>
      </c>
      <c r="Q1481">
        <v>0</v>
      </c>
      <c r="R1481" s="1" t="s">
        <v>6196</v>
      </c>
      <c r="S1481" s="1" t="s">
        <v>8156</v>
      </c>
      <c r="T1481">
        <v>0.89</v>
      </c>
      <c r="U1481" s="1"/>
      <c r="V1481">
        <v>94197.323818999997</v>
      </c>
      <c r="W1481">
        <v>1703638.124666</v>
      </c>
      <c r="X1481">
        <v>469.02477099999999</v>
      </c>
      <c r="Y1481">
        <v>41.368333</v>
      </c>
      <c r="Z1481">
        <v>773.34127699999999</v>
      </c>
      <c r="AA1481">
        <v>732.36170800000002</v>
      </c>
      <c r="AB1481">
        <v>0</v>
      </c>
    </row>
    <row r="1482" spans="1:28" x14ac:dyDescent="0.25">
      <c r="A1482" s="1" t="s">
        <v>2043</v>
      </c>
      <c r="B1482">
        <v>1781</v>
      </c>
      <c r="C1482" s="1" t="s">
        <v>4032</v>
      </c>
      <c r="D1482">
        <v>5.0999999999999996</v>
      </c>
      <c r="E1482">
        <v>0</v>
      </c>
      <c r="F1482">
        <v>0.36</v>
      </c>
      <c r="G1482">
        <v>2220</v>
      </c>
      <c r="H1482" s="1" t="s">
        <v>4093</v>
      </c>
      <c r="I1482">
        <v>2.0699999999999998</v>
      </c>
      <c r="J1482">
        <v>11.39</v>
      </c>
      <c r="K1482">
        <v>439</v>
      </c>
      <c r="L1482">
        <v>1444.44</v>
      </c>
      <c r="M1482">
        <v>232</v>
      </c>
      <c r="N1482">
        <v>10</v>
      </c>
      <c r="O1482">
        <v>0</v>
      </c>
      <c r="P1482">
        <v>313.77</v>
      </c>
      <c r="Q1482">
        <v>0</v>
      </c>
      <c r="R1482" s="1" t="s">
        <v>6198</v>
      </c>
      <c r="S1482" s="1" t="s">
        <v>8156</v>
      </c>
      <c r="T1482">
        <v>0.84</v>
      </c>
      <c r="U1482" s="1"/>
      <c r="V1482">
        <v>42595.163647000001</v>
      </c>
      <c r="W1482">
        <v>1033048.808068</v>
      </c>
      <c r="X1482">
        <v>218.276039</v>
      </c>
      <c r="Y1482">
        <v>22.869698</v>
      </c>
      <c r="Z1482">
        <v>455.42515700000001</v>
      </c>
      <c r="AA1482">
        <v>444.07895600000001</v>
      </c>
      <c r="AB1482">
        <v>0</v>
      </c>
    </row>
    <row r="1483" spans="1:28" x14ac:dyDescent="0.25">
      <c r="A1483" s="1" t="s">
        <v>2045</v>
      </c>
      <c r="B1483">
        <v>1565</v>
      </c>
      <c r="C1483" s="1" t="s">
        <v>4020</v>
      </c>
      <c r="D1483">
        <v>5.0999999999999996</v>
      </c>
      <c r="E1483">
        <v>0</v>
      </c>
      <c r="F1483">
        <v>0.05</v>
      </c>
      <c r="G1483">
        <v>2221</v>
      </c>
      <c r="H1483" s="1" t="s">
        <v>4094</v>
      </c>
      <c r="I1483">
        <v>120.04</v>
      </c>
      <c r="J1483">
        <v>9.11</v>
      </c>
      <c r="K1483">
        <v>656</v>
      </c>
      <c r="L1483">
        <v>743.49</v>
      </c>
      <c r="M1483">
        <v>538</v>
      </c>
      <c r="N1483">
        <v>6</v>
      </c>
      <c r="O1483">
        <v>0</v>
      </c>
      <c r="P1483">
        <v>587.29</v>
      </c>
      <c r="Q1483">
        <v>0</v>
      </c>
      <c r="R1483" s="1" t="s">
        <v>6200</v>
      </c>
      <c r="S1483" s="1" t="s">
        <v>8156</v>
      </c>
      <c r="T1483">
        <v>0.79</v>
      </c>
      <c r="U1483" s="1"/>
      <c r="V1483">
        <v>89545.454394</v>
      </c>
      <c r="W1483">
        <v>1618366.4071130001</v>
      </c>
      <c r="X1483">
        <v>445.763846</v>
      </c>
      <c r="Y1483">
        <v>38.942489999999999</v>
      </c>
      <c r="Z1483">
        <v>732.41710999999998</v>
      </c>
      <c r="AA1483">
        <v>695.705603</v>
      </c>
      <c r="AB1483">
        <v>0</v>
      </c>
    </row>
    <row r="1484" spans="1:28" x14ac:dyDescent="0.25">
      <c r="A1484" s="1" t="s">
        <v>2048</v>
      </c>
      <c r="B1484">
        <v>1311</v>
      </c>
      <c r="C1484" s="1" t="s">
        <v>4050</v>
      </c>
      <c r="D1484">
        <v>5.0999999999999996</v>
      </c>
      <c r="E1484">
        <v>0</v>
      </c>
      <c r="F1484">
        <v>0</v>
      </c>
      <c r="G1484">
        <v>2224</v>
      </c>
      <c r="H1484" s="1" t="s">
        <v>4095</v>
      </c>
      <c r="I1484">
        <v>63.59</v>
      </c>
      <c r="J1484">
        <v>10.37</v>
      </c>
      <c r="K1484">
        <v>913</v>
      </c>
      <c r="L1484">
        <v>1626.59</v>
      </c>
      <c r="M1484">
        <v>717</v>
      </c>
      <c r="N1484">
        <v>9</v>
      </c>
      <c r="O1484">
        <v>0</v>
      </c>
      <c r="P1484">
        <v>806.15</v>
      </c>
      <c r="Q1484">
        <v>0</v>
      </c>
      <c r="R1484" s="1" t="s">
        <v>6203</v>
      </c>
      <c r="S1484" s="1" t="s">
        <v>8156</v>
      </c>
      <c r="T1484">
        <v>1.1200000000000001</v>
      </c>
      <c r="U1484" s="1"/>
      <c r="V1484">
        <v>121356.83824700001</v>
      </c>
      <c r="W1484">
        <v>2368202.0479569999</v>
      </c>
      <c r="X1484">
        <v>608.482844</v>
      </c>
      <c r="Y1484">
        <v>56.797618999999997</v>
      </c>
      <c r="Z1484">
        <v>1069.503657</v>
      </c>
      <c r="AA1484">
        <v>1018.038102</v>
      </c>
      <c r="AB1484">
        <v>0</v>
      </c>
    </row>
    <row r="1485" spans="1:28" x14ac:dyDescent="0.25">
      <c r="A1485" s="1" t="s">
        <v>2049</v>
      </c>
      <c r="B1485">
        <v>1388</v>
      </c>
      <c r="C1485" s="1" t="s">
        <v>4020</v>
      </c>
      <c r="D1485">
        <v>5.0999999999999996</v>
      </c>
      <c r="E1485">
        <v>0</v>
      </c>
      <c r="F1485">
        <v>0.89</v>
      </c>
      <c r="G1485">
        <v>2224</v>
      </c>
      <c r="H1485" s="1" t="s">
        <v>4117</v>
      </c>
      <c r="I1485">
        <v>120.04</v>
      </c>
      <c r="J1485">
        <v>9.34</v>
      </c>
      <c r="K1485">
        <v>836</v>
      </c>
      <c r="L1485">
        <v>743.49</v>
      </c>
      <c r="M1485">
        <v>711</v>
      </c>
      <c r="N1485">
        <v>6</v>
      </c>
      <c r="O1485">
        <v>0</v>
      </c>
      <c r="P1485">
        <v>773.16</v>
      </c>
      <c r="Q1485">
        <v>0</v>
      </c>
      <c r="R1485" s="1" t="s">
        <v>6204</v>
      </c>
      <c r="S1485" s="1" t="s">
        <v>8156</v>
      </c>
      <c r="T1485">
        <v>0.86</v>
      </c>
      <c r="U1485" s="1"/>
      <c r="V1485">
        <v>119038.47355900001</v>
      </c>
      <c r="W1485">
        <v>2071226.413381</v>
      </c>
      <c r="X1485">
        <v>590.68382099999997</v>
      </c>
      <c r="Y1485">
        <v>50.444099999999999</v>
      </c>
      <c r="Z1485">
        <v>941.00611500000002</v>
      </c>
      <c r="AA1485">
        <v>890.384592</v>
      </c>
      <c r="AB1485">
        <v>0</v>
      </c>
    </row>
    <row r="1486" spans="1:28" x14ac:dyDescent="0.25">
      <c r="A1486" s="1" t="s">
        <v>2051</v>
      </c>
      <c r="B1486">
        <v>2172</v>
      </c>
      <c r="C1486" s="1" t="s">
        <v>4004</v>
      </c>
      <c r="D1486">
        <v>5.0999999999999996</v>
      </c>
      <c r="E1486">
        <v>0</v>
      </c>
      <c r="F1486">
        <v>2.71</v>
      </c>
      <c r="G1486">
        <v>2225</v>
      </c>
      <c r="H1486" s="1" t="s">
        <v>4073</v>
      </c>
      <c r="I1486">
        <v>40.79</v>
      </c>
      <c r="J1486">
        <v>16.07</v>
      </c>
      <c r="K1486">
        <v>53</v>
      </c>
      <c r="L1486">
        <v>475.89</v>
      </c>
      <c r="M1486">
        <v>0</v>
      </c>
      <c r="N1486">
        <v>0</v>
      </c>
      <c r="O1486">
        <v>0</v>
      </c>
      <c r="P1486">
        <v>22.86</v>
      </c>
      <c r="Q1486">
        <v>0</v>
      </c>
      <c r="R1486" s="1" t="s">
        <v>6206</v>
      </c>
      <c r="S1486" s="1" t="s">
        <v>8156</v>
      </c>
      <c r="T1486">
        <v>1.18</v>
      </c>
      <c r="U1486" s="1"/>
      <c r="V1486">
        <v>3813.6215360000001</v>
      </c>
      <c r="W1486">
        <v>193997.43763599999</v>
      </c>
      <c r="X1486">
        <v>22.003976000000002</v>
      </c>
      <c r="Y1486">
        <v>3.9498959999999999</v>
      </c>
      <c r="Z1486">
        <v>82.618476000000001</v>
      </c>
      <c r="AA1486">
        <v>83.391120000000001</v>
      </c>
      <c r="AB1486">
        <v>0</v>
      </c>
    </row>
    <row r="1487" spans="1:28" x14ac:dyDescent="0.25">
      <c r="A1487" s="1" t="s">
        <v>2052</v>
      </c>
      <c r="B1487">
        <v>1459</v>
      </c>
      <c r="C1487" s="1" t="s">
        <v>4020</v>
      </c>
      <c r="D1487">
        <v>5.0999999999999996</v>
      </c>
      <c r="E1487">
        <v>0</v>
      </c>
      <c r="F1487">
        <v>0.75</v>
      </c>
      <c r="G1487">
        <v>2226</v>
      </c>
      <c r="H1487" s="1" t="s">
        <v>4117</v>
      </c>
      <c r="I1487">
        <v>120.04</v>
      </c>
      <c r="J1487">
        <v>10.98</v>
      </c>
      <c r="K1487">
        <v>767</v>
      </c>
      <c r="L1487">
        <v>743.49</v>
      </c>
      <c r="M1487">
        <v>649</v>
      </c>
      <c r="N1487">
        <v>6</v>
      </c>
      <c r="O1487">
        <v>0</v>
      </c>
      <c r="P1487">
        <v>699.95</v>
      </c>
      <c r="Q1487">
        <v>0</v>
      </c>
      <c r="R1487" s="1" t="s">
        <v>6207</v>
      </c>
      <c r="S1487" s="1" t="s">
        <v>8156</v>
      </c>
      <c r="T1487">
        <v>0.81</v>
      </c>
      <c r="U1487" s="1"/>
      <c r="V1487">
        <v>110422.539288</v>
      </c>
      <c r="W1487">
        <v>1956873.6540890001</v>
      </c>
      <c r="X1487">
        <v>548.81662200000005</v>
      </c>
      <c r="Y1487">
        <v>47.620246999999999</v>
      </c>
      <c r="Z1487">
        <v>889.06948999999997</v>
      </c>
      <c r="AA1487">
        <v>841.22459100000003</v>
      </c>
      <c r="AB1487">
        <v>0</v>
      </c>
    </row>
    <row r="1488" spans="1:28" x14ac:dyDescent="0.25">
      <c r="A1488" s="1" t="s">
        <v>2053</v>
      </c>
      <c r="B1488">
        <v>2070</v>
      </c>
      <c r="C1488" s="1" t="s">
        <v>4018</v>
      </c>
      <c r="D1488">
        <v>5.0999999999999996</v>
      </c>
      <c r="E1488">
        <v>0</v>
      </c>
      <c r="F1488">
        <v>0</v>
      </c>
      <c r="G1488">
        <v>2226</v>
      </c>
      <c r="H1488" s="1" t="s">
        <v>4089</v>
      </c>
      <c r="I1488">
        <v>182.21</v>
      </c>
      <c r="J1488">
        <v>13.45</v>
      </c>
      <c r="K1488">
        <v>156</v>
      </c>
      <c r="L1488">
        <v>1351.38</v>
      </c>
      <c r="M1488">
        <v>0</v>
      </c>
      <c r="N1488">
        <v>0</v>
      </c>
      <c r="O1488">
        <v>0</v>
      </c>
      <c r="P1488">
        <v>82.33</v>
      </c>
      <c r="Q1488">
        <v>0</v>
      </c>
      <c r="R1488" s="1" t="s">
        <v>6208</v>
      </c>
      <c r="S1488" s="1" t="s">
        <v>8156</v>
      </c>
      <c r="T1488">
        <v>1.32</v>
      </c>
      <c r="U1488" s="1"/>
      <c r="V1488">
        <v>10703.601137</v>
      </c>
      <c r="W1488">
        <v>568538.39007700002</v>
      </c>
      <c r="X1488">
        <v>62.357163</v>
      </c>
      <c r="Y1488">
        <v>11.808844000000001</v>
      </c>
      <c r="Z1488">
        <v>245.97335899999999</v>
      </c>
      <c r="AA1488">
        <v>244.389095</v>
      </c>
      <c r="AB1488">
        <v>0</v>
      </c>
    </row>
    <row r="1489" spans="1:28" x14ac:dyDescent="0.25">
      <c r="A1489" s="1" t="s">
        <v>2055</v>
      </c>
      <c r="B1489">
        <v>1494</v>
      </c>
      <c r="C1489" s="1" t="s">
        <v>4020</v>
      </c>
      <c r="D1489">
        <v>5.0999999999999996</v>
      </c>
      <c r="E1489">
        <v>0</v>
      </c>
      <c r="F1489">
        <v>0.19</v>
      </c>
      <c r="G1489">
        <v>2227</v>
      </c>
      <c r="H1489" s="1" t="s">
        <v>4117</v>
      </c>
      <c r="I1489">
        <v>120.04</v>
      </c>
      <c r="J1489">
        <v>13.49</v>
      </c>
      <c r="K1489">
        <v>733</v>
      </c>
      <c r="L1489">
        <v>743.49</v>
      </c>
      <c r="M1489">
        <v>618</v>
      </c>
      <c r="N1489">
        <v>7</v>
      </c>
      <c r="O1489">
        <v>0</v>
      </c>
      <c r="P1489">
        <v>689.69</v>
      </c>
      <c r="Q1489">
        <v>0</v>
      </c>
      <c r="R1489" s="1" t="s">
        <v>6210</v>
      </c>
      <c r="S1489" s="1" t="s">
        <v>8156</v>
      </c>
      <c r="T1489">
        <v>1.25</v>
      </c>
      <c r="U1489" s="1"/>
      <c r="V1489">
        <v>102249.225105</v>
      </c>
      <c r="W1489">
        <v>1865123.4846739999</v>
      </c>
      <c r="X1489">
        <v>509.53511300000002</v>
      </c>
      <c r="Y1489">
        <v>45.371299999999998</v>
      </c>
      <c r="Z1489">
        <v>846.99764700000003</v>
      </c>
      <c r="AA1489">
        <v>801.78034300000002</v>
      </c>
      <c r="AB1489">
        <v>0</v>
      </c>
    </row>
    <row r="1490" spans="1:28" x14ac:dyDescent="0.25">
      <c r="A1490" s="1" t="s">
        <v>2056</v>
      </c>
      <c r="B1490">
        <v>2090</v>
      </c>
      <c r="C1490" s="1" t="s">
        <v>4016</v>
      </c>
      <c r="D1490">
        <v>5.0999999999999996</v>
      </c>
      <c r="E1490">
        <v>0</v>
      </c>
      <c r="F1490">
        <v>0.1</v>
      </c>
      <c r="G1490">
        <v>2228</v>
      </c>
      <c r="H1490" s="1" t="s">
        <v>4089</v>
      </c>
      <c r="I1490">
        <v>182.21</v>
      </c>
      <c r="J1490">
        <v>13.7</v>
      </c>
      <c r="K1490">
        <v>138</v>
      </c>
      <c r="L1490">
        <v>905.52</v>
      </c>
      <c r="M1490">
        <v>11</v>
      </c>
      <c r="N1490">
        <v>2</v>
      </c>
      <c r="O1490">
        <v>0</v>
      </c>
      <c r="P1490">
        <v>74.91</v>
      </c>
      <c r="Q1490">
        <v>0</v>
      </c>
      <c r="R1490" s="1" t="s">
        <v>6211</v>
      </c>
      <c r="S1490" s="1" t="s">
        <v>8156</v>
      </c>
      <c r="T1490">
        <v>1.04</v>
      </c>
      <c r="U1490" s="1"/>
      <c r="V1490">
        <v>8968.1533889999992</v>
      </c>
      <c r="W1490">
        <v>407557.97250600002</v>
      </c>
      <c r="X1490">
        <v>50.494687999999996</v>
      </c>
      <c r="Y1490">
        <v>8.1487809999999996</v>
      </c>
      <c r="Z1490">
        <v>174.50984299999999</v>
      </c>
      <c r="AA1490">
        <v>175.192419</v>
      </c>
      <c r="AB1490">
        <v>0</v>
      </c>
    </row>
    <row r="1491" spans="1:28" x14ac:dyDescent="0.25">
      <c r="A1491" s="1" t="s">
        <v>2059</v>
      </c>
      <c r="B1491">
        <v>1488</v>
      </c>
      <c r="C1491" s="1" t="s">
        <v>4005</v>
      </c>
      <c r="D1491">
        <v>5.0999999999999996</v>
      </c>
      <c r="E1491">
        <v>0</v>
      </c>
      <c r="F1491">
        <v>0.95</v>
      </c>
      <c r="G1491">
        <v>2234</v>
      </c>
      <c r="H1491" s="1" t="s">
        <v>4075</v>
      </c>
      <c r="I1491">
        <v>89.74</v>
      </c>
      <c r="J1491">
        <v>10.49</v>
      </c>
      <c r="K1491">
        <v>746</v>
      </c>
      <c r="L1491">
        <v>698.35</v>
      </c>
      <c r="M1491">
        <v>606</v>
      </c>
      <c r="N1491">
        <v>8</v>
      </c>
      <c r="O1491">
        <v>0</v>
      </c>
      <c r="P1491">
        <v>686.36</v>
      </c>
      <c r="Q1491">
        <v>0</v>
      </c>
      <c r="R1491" s="1" t="s">
        <v>6214</v>
      </c>
      <c r="S1491" s="1" t="s">
        <v>8156</v>
      </c>
      <c r="T1491">
        <v>0.87</v>
      </c>
      <c r="U1491" s="1"/>
      <c r="V1491">
        <v>101727.484385</v>
      </c>
      <c r="W1491">
        <v>1801829.3748920001</v>
      </c>
      <c r="X1491">
        <v>505.55185899999998</v>
      </c>
      <c r="Y1491">
        <v>43.711109</v>
      </c>
      <c r="Z1491">
        <v>817.66254300000003</v>
      </c>
      <c r="AA1491">
        <v>774.57412299999999</v>
      </c>
      <c r="AB1491">
        <v>0</v>
      </c>
    </row>
    <row r="1492" spans="1:28" x14ac:dyDescent="0.25">
      <c r="A1492" s="1" t="s">
        <v>2060</v>
      </c>
      <c r="B1492">
        <v>1869</v>
      </c>
      <c r="C1492" s="1" t="s">
        <v>4019</v>
      </c>
      <c r="D1492">
        <v>5.0999999999999996</v>
      </c>
      <c r="E1492">
        <v>0</v>
      </c>
      <c r="F1492">
        <v>0.25</v>
      </c>
      <c r="G1492">
        <v>2235</v>
      </c>
      <c r="H1492" s="1" t="s">
        <v>4093</v>
      </c>
      <c r="I1492">
        <v>2.0699999999999998</v>
      </c>
      <c r="J1492">
        <v>7.85</v>
      </c>
      <c r="K1492">
        <v>366</v>
      </c>
      <c r="L1492">
        <v>1335.45</v>
      </c>
      <c r="M1492">
        <v>100</v>
      </c>
      <c r="N1492">
        <v>10</v>
      </c>
      <c r="O1492">
        <v>0</v>
      </c>
      <c r="P1492">
        <v>199.91</v>
      </c>
      <c r="Q1492">
        <v>0</v>
      </c>
      <c r="R1492" s="1" t="s">
        <v>6215</v>
      </c>
      <c r="S1492" s="1" t="s">
        <v>8156</v>
      </c>
      <c r="T1492">
        <v>0.56999999999999995</v>
      </c>
      <c r="U1492" s="1"/>
      <c r="V1492">
        <v>26159.350246000002</v>
      </c>
      <c r="W1492">
        <v>738082.41327000002</v>
      </c>
      <c r="X1492">
        <v>136.36909900000001</v>
      </c>
      <c r="Y1492">
        <v>15.194183000000001</v>
      </c>
      <c r="Z1492">
        <v>320.13067999999998</v>
      </c>
      <c r="AA1492">
        <v>317.278975</v>
      </c>
      <c r="AB1492">
        <v>0</v>
      </c>
    </row>
    <row r="1493" spans="1:28" x14ac:dyDescent="0.25">
      <c r="A1493" s="1" t="s">
        <v>2061</v>
      </c>
      <c r="B1493">
        <v>1643</v>
      </c>
      <c r="C1493" s="1" t="s">
        <v>4004</v>
      </c>
      <c r="D1493">
        <v>5.0999999999999996</v>
      </c>
      <c r="E1493">
        <v>0</v>
      </c>
      <c r="F1493">
        <v>0.16</v>
      </c>
      <c r="G1493">
        <v>2236</v>
      </c>
      <c r="H1493" s="1" t="s">
        <v>4096</v>
      </c>
      <c r="I1493">
        <v>121.36</v>
      </c>
      <c r="J1493">
        <v>6.73</v>
      </c>
      <c r="K1493">
        <v>593</v>
      </c>
      <c r="L1493">
        <v>1417.41</v>
      </c>
      <c r="M1493">
        <v>304</v>
      </c>
      <c r="N1493">
        <v>7</v>
      </c>
      <c r="O1493">
        <v>0</v>
      </c>
      <c r="P1493">
        <v>379.66</v>
      </c>
      <c r="Q1493">
        <v>0</v>
      </c>
      <c r="R1493" s="1" t="s">
        <v>6216</v>
      </c>
      <c r="S1493" s="1" t="s">
        <v>8156</v>
      </c>
      <c r="T1493">
        <v>0.48</v>
      </c>
      <c r="U1493" s="1"/>
      <c r="V1493">
        <v>59529.038224999997</v>
      </c>
      <c r="W1493">
        <v>1233954.5851469999</v>
      </c>
      <c r="X1493">
        <v>299.87373700000001</v>
      </c>
      <c r="Y1493">
        <v>27.584751000000001</v>
      </c>
      <c r="Z1493">
        <v>547.52122999999995</v>
      </c>
      <c r="AA1493">
        <v>530.449569</v>
      </c>
      <c r="AB1493">
        <v>0</v>
      </c>
    </row>
    <row r="1494" spans="1:28" x14ac:dyDescent="0.25">
      <c r="A1494" s="1" t="s">
        <v>2062</v>
      </c>
      <c r="B1494">
        <v>2013</v>
      </c>
      <c r="C1494" s="1" t="s">
        <v>4019</v>
      </c>
      <c r="D1494">
        <v>5.0999999999999996</v>
      </c>
      <c r="E1494">
        <v>0</v>
      </c>
      <c r="F1494">
        <v>0.5</v>
      </c>
      <c r="G1494">
        <v>2237</v>
      </c>
      <c r="H1494" s="1" t="s">
        <v>4093</v>
      </c>
      <c r="I1494">
        <v>2.0699999999999998</v>
      </c>
      <c r="J1494">
        <v>14.33</v>
      </c>
      <c r="K1494">
        <v>224</v>
      </c>
      <c r="L1494">
        <v>1335.45</v>
      </c>
      <c r="M1494">
        <v>77</v>
      </c>
      <c r="N1494">
        <v>5</v>
      </c>
      <c r="O1494">
        <v>0</v>
      </c>
      <c r="P1494">
        <v>140.51</v>
      </c>
      <c r="Q1494">
        <v>0</v>
      </c>
      <c r="R1494" s="1" t="s">
        <v>6217</v>
      </c>
      <c r="S1494" s="1" t="s">
        <v>8156</v>
      </c>
      <c r="T1494">
        <v>1.1599999999999999</v>
      </c>
      <c r="U1494" s="1"/>
      <c r="V1494">
        <v>20605.943102000001</v>
      </c>
      <c r="W1494">
        <v>706225.06197000004</v>
      </c>
      <c r="X1494">
        <v>110.53307</v>
      </c>
      <c r="Y1494">
        <v>15.189557000000001</v>
      </c>
      <c r="Z1494">
        <v>306.60991999999999</v>
      </c>
      <c r="AA1494">
        <v>303.58008100000001</v>
      </c>
      <c r="AB1494">
        <v>0</v>
      </c>
    </row>
    <row r="1495" spans="1:28" x14ac:dyDescent="0.25">
      <c r="A1495" s="1" t="s">
        <v>2063</v>
      </c>
      <c r="B1495">
        <v>1972</v>
      </c>
      <c r="C1495" s="1" t="s">
        <v>4004</v>
      </c>
      <c r="D1495">
        <v>5.0999999999999996</v>
      </c>
      <c r="E1495">
        <v>0</v>
      </c>
      <c r="F1495">
        <v>0.59</v>
      </c>
      <c r="G1495">
        <v>2238</v>
      </c>
      <c r="H1495" s="1" t="s">
        <v>4096</v>
      </c>
      <c r="I1495">
        <v>121.36</v>
      </c>
      <c r="J1495">
        <v>8.82</v>
      </c>
      <c r="K1495">
        <v>266</v>
      </c>
      <c r="L1495">
        <v>1417.41</v>
      </c>
      <c r="M1495">
        <v>55</v>
      </c>
      <c r="N1495">
        <v>4</v>
      </c>
      <c r="O1495">
        <v>0</v>
      </c>
      <c r="P1495">
        <v>133.63</v>
      </c>
      <c r="Q1495">
        <v>0</v>
      </c>
      <c r="R1495" s="1" t="s">
        <v>6218</v>
      </c>
      <c r="S1495" s="1" t="s">
        <v>8156</v>
      </c>
      <c r="T1495">
        <v>0.78</v>
      </c>
      <c r="U1495" s="1"/>
      <c r="V1495">
        <v>16600.626769999999</v>
      </c>
      <c r="W1495">
        <v>563771.69708399998</v>
      </c>
      <c r="X1495">
        <v>88.757959999999997</v>
      </c>
      <c r="Y1495">
        <v>10.971621000000001</v>
      </c>
      <c r="Z1495">
        <v>239.90505400000001</v>
      </c>
      <c r="AA1495">
        <v>242.34627900000001</v>
      </c>
      <c r="AB1495">
        <v>0</v>
      </c>
    </row>
    <row r="1496" spans="1:28" x14ac:dyDescent="0.25">
      <c r="A1496" s="1" t="s">
        <v>2064</v>
      </c>
      <c r="B1496">
        <v>2170</v>
      </c>
      <c r="C1496" s="1" t="s">
        <v>4004</v>
      </c>
      <c r="D1496">
        <v>5.0999999999999996</v>
      </c>
      <c r="E1496">
        <v>0</v>
      </c>
      <c r="F1496">
        <v>3.4</v>
      </c>
      <c r="G1496">
        <v>2238</v>
      </c>
      <c r="H1496" s="1" t="s">
        <v>4076</v>
      </c>
      <c r="I1496">
        <v>1.4</v>
      </c>
      <c r="J1496">
        <v>10.82</v>
      </c>
      <c r="K1496">
        <v>68</v>
      </c>
      <c r="L1496">
        <v>609.39</v>
      </c>
      <c r="M1496">
        <v>0</v>
      </c>
      <c r="N1496">
        <v>0</v>
      </c>
      <c r="O1496">
        <v>0</v>
      </c>
      <c r="P1496">
        <v>18.97</v>
      </c>
      <c r="Q1496">
        <v>0</v>
      </c>
      <c r="R1496" s="1" t="s">
        <v>6219</v>
      </c>
      <c r="S1496" s="1" t="s">
        <v>8156</v>
      </c>
      <c r="T1496">
        <v>0.86</v>
      </c>
      <c r="U1496" s="1"/>
      <c r="V1496">
        <v>3797.7593849999998</v>
      </c>
      <c r="W1496">
        <v>211810.845867</v>
      </c>
      <c r="X1496">
        <v>22.343896000000001</v>
      </c>
      <c r="Y1496">
        <v>4.24078</v>
      </c>
      <c r="Z1496">
        <v>90.477530000000002</v>
      </c>
      <c r="AA1496">
        <v>91.048055000000005</v>
      </c>
      <c r="AB1496">
        <v>0</v>
      </c>
    </row>
    <row r="1497" spans="1:28" x14ac:dyDescent="0.25">
      <c r="A1497" s="1" t="s">
        <v>2065</v>
      </c>
      <c r="B1497">
        <v>2181</v>
      </c>
      <c r="C1497" s="1" t="s">
        <v>4004</v>
      </c>
      <c r="D1497">
        <v>5.0999999999999996</v>
      </c>
      <c r="E1497">
        <v>0</v>
      </c>
      <c r="F1497">
        <v>0.6</v>
      </c>
      <c r="G1497">
        <v>2239</v>
      </c>
      <c r="H1497" s="1" t="s">
        <v>4076</v>
      </c>
      <c r="I1497">
        <v>1.4</v>
      </c>
      <c r="J1497">
        <v>11.56</v>
      </c>
      <c r="K1497">
        <v>58</v>
      </c>
      <c r="L1497">
        <v>609.39</v>
      </c>
      <c r="M1497">
        <v>0</v>
      </c>
      <c r="N1497">
        <v>0</v>
      </c>
      <c r="O1497">
        <v>0</v>
      </c>
      <c r="P1497">
        <v>13.29</v>
      </c>
      <c r="Q1497">
        <v>0</v>
      </c>
      <c r="R1497" s="1" t="s">
        <v>6220</v>
      </c>
      <c r="S1497" s="1" t="s">
        <v>8156</v>
      </c>
      <c r="T1497">
        <v>0.94</v>
      </c>
      <c r="U1497" s="1"/>
      <c r="V1497">
        <v>3515.7919630000001</v>
      </c>
      <c r="W1497">
        <v>208325.08257100001</v>
      </c>
      <c r="X1497">
        <v>20.980906000000001</v>
      </c>
      <c r="Y1497">
        <v>4.1342309999999998</v>
      </c>
      <c r="Z1497">
        <v>88.456624000000005</v>
      </c>
      <c r="AA1497">
        <v>89.549578999999994</v>
      </c>
      <c r="AB1497">
        <v>0</v>
      </c>
    </row>
    <row r="1498" spans="1:28" x14ac:dyDescent="0.25">
      <c r="A1498" s="1" t="s">
        <v>2066</v>
      </c>
      <c r="B1498">
        <v>2190</v>
      </c>
      <c r="C1498" s="1" t="s">
        <v>4004</v>
      </c>
      <c r="D1498">
        <v>5.0999999999999996</v>
      </c>
      <c r="E1498">
        <v>0</v>
      </c>
      <c r="F1498">
        <v>0</v>
      </c>
      <c r="G1498">
        <v>2240</v>
      </c>
      <c r="H1498" s="1" t="s">
        <v>4168</v>
      </c>
      <c r="I1498">
        <v>0.2</v>
      </c>
      <c r="J1498">
        <v>12.27</v>
      </c>
      <c r="K1498">
        <v>50</v>
      </c>
      <c r="L1498">
        <v>420.4</v>
      </c>
      <c r="M1498">
        <v>0</v>
      </c>
      <c r="N1498">
        <v>0</v>
      </c>
      <c r="O1498">
        <v>0</v>
      </c>
      <c r="P1498">
        <v>17.350000000000001</v>
      </c>
      <c r="Q1498">
        <v>0</v>
      </c>
      <c r="R1498" s="1" t="s">
        <v>6221</v>
      </c>
      <c r="S1498" s="1" t="s">
        <v>8156</v>
      </c>
      <c r="T1498">
        <v>0.95</v>
      </c>
      <c r="U1498" s="1"/>
      <c r="V1498">
        <v>2746.5149459999998</v>
      </c>
      <c r="W1498">
        <v>144738.75344100001</v>
      </c>
      <c r="X1498">
        <v>15.959089000000001</v>
      </c>
      <c r="Y1498">
        <v>2.9353120000000001</v>
      </c>
      <c r="Z1498">
        <v>62.145848000000001</v>
      </c>
      <c r="AA1498">
        <v>62.216811999999997</v>
      </c>
      <c r="AB1498">
        <v>0</v>
      </c>
    </row>
    <row r="1499" spans="1:28" x14ac:dyDescent="0.25">
      <c r="A1499" s="1" t="s">
        <v>2070</v>
      </c>
      <c r="B1499">
        <v>1988</v>
      </c>
      <c r="C1499" s="1" t="s">
        <v>4004</v>
      </c>
      <c r="D1499">
        <v>5.0999999999999996</v>
      </c>
      <c r="E1499">
        <v>0</v>
      </c>
      <c r="F1499">
        <v>1.65</v>
      </c>
      <c r="G1499">
        <v>2247</v>
      </c>
      <c r="H1499" s="1" t="s">
        <v>4090</v>
      </c>
      <c r="I1499">
        <v>24.41</v>
      </c>
      <c r="J1499">
        <v>16.46</v>
      </c>
      <c r="K1499">
        <v>259</v>
      </c>
      <c r="L1499">
        <v>1286.42</v>
      </c>
      <c r="M1499">
        <v>143</v>
      </c>
      <c r="N1499">
        <v>5</v>
      </c>
      <c r="O1499">
        <v>0</v>
      </c>
      <c r="P1499">
        <v>190.07</v>
      </c>
      <c r="Q1499">
        <v>0</v>
      </c>
      <c r="R1499" s="1" t="s">
        <v>6225</v>
      </c>
      <c r="S1499" s="1" t="s">
        <v>8156</v>
      </c>
      <c r="T1499">
        <v>1.39</v>
      </c>
      <c r="U1499" s="1"/>
      <c r="V1499">
        <v>29930.570009999999</v>
      </c>
      <c r="W1499">
        <v>872185.72727599996</v>
      </c>
      <c r="X1499">
        <v>157.144091</v>
      </c>
      <c r="Y1499">
        <v>19.844868000000002</v>
      </c>
      <c r="Z1499">
        <v>385.12875700000001</v>
      </c>
      <c r="AA1499">
        <v>374.92270500000001</v>
      </c>
      <c r="AB1499">
        <v>0</v>
      </c>
    </row>
    <row r="1500" spans="1:28" x14ac:dyDescent="0.25">
      <c r="A1500" s="1" t="s">
        <v>2071</v>
      </c>
      <c r="B1500">
        <v>2133</v>
      </c>
      <c r="C1500" s="1" t="s">
        <v>4002</v>
      </c>
      <c r="D1500">
        <v>5.0999999999999996</v>
      </c>
      <c r="E1500">
        <v>0</v>
      </c>
      <c r="F1500">
        <v>0.32</v>
      </c>
      <c r="G1500">
        <v>2248</v>
      </c>
      <c r="H1500" s="1" t="s">
        <v>4072</v>
      </c>
      <c r="I1500">
        <v>31.58</v>
      </c>
      <c r="J1500">
        <v>11.55</v>
      </c>
      <c r="K1500">
        <v>115</v>
      </c>
      <c r="L1500">
        <v>367.23</v>
      </c>
      <c r="M1500">
        <v>77</v>
      </c>
      <c r="N1500">
        <v>1</v>
      </c>
      <c r="O1500">
        <v>0</v>
      </c>
      <c r="P1500">
        <v>85.73</v>
      </c>
      <c r="Q1500">
        <v>0</v>
      </c>
      <c r="R1500" s="1" t="s">
        <v>6226</v>
      </c>
      <c r="S1500" s="1" t="s">
        <v>8156</v>
      </c>
      <c r="T1500">
        <v>0.91</v>
      </c>
      <c r="U1500" s="1"/>
      <c r="V1500">
        <v>13593.248151</v>
      </c>
      <c r="W1500">
        <v>306046.98048099998</v>
      </c>
      <c r="X1500">
        <v>69.114211999999995</v>
      </c>
      <c r="Y1500">
        <v>6.9730280000000002</v>
      </c>
      <c r="Z1500">
        <v>135.91100499999999</v>
      </c>
      <c r="AA1500">
        <v>131.56164799999999</v>
      </c>
      <c r="AB1500">
        <v>0</v>
      </c>
    </row>
    <row r="1501" spans="1:28" x14ac:dyDescent="0.25">
      <c r="A1501" s="1" t="s">
        <v>2072</v>
      </c>
      <c r="B1501">
        <v>2160</v>
      </c>
      <c r="C1501" s="1" t="s">
        <v>4004</v>
      </c>
      <c r="D1501">
        <v>5.0999999999999996</v>
      </c>
      <c r="E1501">
        <v>0</v>
      </c>
      <c r="F1501">
        <v>0</v>
      </c>
      <c r="G1501">
        <v>2248</v>
      </c>
      <c r="H1501" s="1" t="s">
        <v>4074</v>
      </c>
      <c r="I1501">
        <v>0.2</v>
      </c>
      <c r="J1501">
        <v>4.3099999999999996</v>
      </c>
      <c r="K1501">
        <v>88</v>
      </c>
      <c r="L1501">
        <v>420.4</v>
      </c>
      <c r="M1501">
        <v>0</v>
      </c>
      <c r="N1501">
        <v>0</v>
      </c>
      <c r="O1501">
        <v>0</v>
      </c>
      <c r="P1501">
        <v>18.510000000000002</v>
      </c>
      <c r="Q1501">
        <v>0</v>
      </c>
      <c r="R1501" s="1" t="s">
        <v>6227</v>
      </c>
      <c r="S1501" s="1" t="s">
        <v>8156</v>
      </c>
      <c r="T1501">
        <v>0.44</v>
      </c>
      <c r="U1501" s="1"/>
      <c r="V1501">
        <v>4853.3117789999997</v>
      </c>
      <c r="W1501">
        <v>162959.76952199999</v>
      </c>
      <c r="X1501">
        <v>25.838132999999999</v>
      </c>
      <c r="Y1501">
        <v>2.8790749999999998</v>
      </c>
      <c r="Z1501">
        <v>68.072581</v>
      </c>
      <c r="AA1501">
        <v>70.051292000000004</v>
      </c>
      <c r="AB1501">
        <v>0</v>
      </c>
    </row>
    <row r="1502" spans="1:28" x14ac:dyDescent="0.25">
      <c r="A1502" s="1" t="s">
        <v>2073</v>
      </c>
      <c r="B1502">
        <v>2165</v>
      </c>
      <c r="C1502" s="1" t="s">
        <v>4002</v>
      </c>
      <c r="D1502">
        <v>5.0999999999999996</v>
      </c>
      <c r="E1502">
        <v>0</v>
      </c>
      <c r="F1502">
        <v>0.95</v>
      </c>
      <c r="G1502">
        <v>2249</v>
      </c>
      <c r="H1502" s="1" t="s">
        <v>4105</v>
      </c>
      <c r="I1502">
        <v>31.58</v>
      </c>
      <c r="J1502">
        <v>16.239999999999998</v>
      </c>
      <c r="K1502">
        <v>84</v>
      </c>
      <c r="L1502">
        <v>367.23</v>
      </c>
      <c r="M1502">
        <v>49</v>
      </c>
      <c r="N1502">
        <v>2</v>
      </c>
      <c r="O1502">
        <v>0</v>
      </c>
      <c r="P1502">
        <v>63.44</v>
      </c>
      <c r="Q1502">
        <v>0</v>
      </c>
      <c r="R1502" s="1" t="s">
        <v>6228</v>
      </c>
      <c r="S1502" s="1" t="s">
        <v>8156</v>
      </c>
      <c r="T1502">
        <v>1.3</v>
      </c>
      <c r="U1502" s="1"/>
      <c r="V1502">
        <v>10076.535217000001</v>
      </c>
      <c r="W1502">
        <v>275178.23690299998</v>
      </c>
      <c r="X1502">
        <v>52.418748999999998</v>
      </c>
      <c r="Y1502">
        <v>6.2591900000000003</v>
      </c>
      <c r="Z1502">
        <v>121.698779</v>
      </c>
      <c r="AA1502">
        <v>118.290198</v>
      </c>
      <c r="AB1502">
        <v>0</v>
      </c>
    </row>
    <row r="1503" spans="1:28" x14ac:dyDescent="0.25">
      <c r="A1503" s="1" t="s">
        <v>2074</v>
      </c>
      <c r="B1503">
        <v>2195</v>
      </c>
      <c r="C1503" s="1" t="s">
        <v>4004</v>
      </c>
      <c r="D1503">
        <v>5.0999999999999996</v>
      </c>
      <c r="E1503">
        <v>0</v>
      </c>
      <c r="F1503">
        <v>0.8</v>
      </c>
      <c r="G1503">
        <v>2250</v>
      </c>
      <c r="H1503" s="1" t="s">
        <v>4076</v>
      </c>
      <c r="I1503">
        <v>1.4</v>
      </c>
      <c r="J1503">
        <v>16.37</v>
      </c>
      <c r="K1503">
        <v>55</v>
      </c>
      <c r="L1503">
        <v>609.39</v>
      </c>
      <c r="M1503">
        <v>0</v>
      </c>
      <c r="N1503">
        <v>0</v>
      </c>
      <c r="O1503">
        <v>0</v>
      </c>
      <c r="P1503">
        <v>18.71</v>
      </c>
      <c r="Q1503">
        <v>0</v>
      </c>
      <c r="R1503" s="1" t="s">
        <v>6229</v>
      </c>
      <c r="S1503" s="1" t="s">
        <v>8156</v>
      </c>
      <c r="T1503">
        <v>1.21</v>
      </c>
      <c r="U1503" s="1"/>
      <c r="V1503">
        <v>3571.0896250000001</v>
      </c>
      <c r="W1503">
        <v>212410.897933</v>
      </c>
      <c r="X1503">
        <v>21.358359</v>
      </c>
      <c r="Y1503">
        <v>4.324071</v>
      </c>
      <c r="Z1503">
        <v>90.447806</v>
      </c>
      <c r="AA1503">
        <v>91.305756000000002</v>
      </c>
      <c r="AB1503">
        <v>0</v>
      </c>
    </row>
    <row r="1504" spans="1:28" x14ac:dyDescent="0.25">
      <c r="A1504" s="1" t="s">
        <v>2076</v>
      </c>
      <c r="B1504">
        <v>1085</v>
      </c>
      <c r="C1504" s="1" t="s">
        <v>4061</v>
      </c>
      <c r="D1504">
        <v>5.0999999999999996</v>
      </c>
      <c r="E1504">
        <v>0</v>
      </c>
      <c r="F1504">
        <v>0.72</v>
      </c>
      <c r="G1504">
        <v>2254</v>
      </c>
      <c r="H1504" s="1" t="s">
        <v>4145</v>
      </c>
      <c r="I1504">
        <v>168.74</v>
      </c>
      <c r="J1504">
        <v>14.81</v>
      </c>
      <c r="K1504">
        <v>1169</v>
      </c>
      <c r="L1504">
        <v>2615.73</v>
      </c>
      <c r="M1504">
        <v>813</v>
      </c>
      <c r="N1504">
        <v>18</v>
      </c>
      <c r="O1504">
        <v>0</v>
      </c>
      <c r="P1504">
        <v>1013.34</v>
      </c>
      <c r="Q1504">
        <v>0</v>
      </c>
      <c r="R1504" s="1" t="s">
        <v>6231</v>
      </c>
      <c r="S1504" s="1" t="s">
        <v>8156</v>
      </c>
      <c r="T1504">
        <v>1.22</v>
      </c>
      <c r="U1504" s="1"/>
      <c r="V1504">
        <v>144912.794219</v>
      </c>
      <c r="W1504">
        <v>3034419.5943200001</v>
      </c>
      <c r="X1504">
        <v>731.44242199999997</v>
      </c>
      <c r="Y1504">
        <v>71.508448000000001</v>
      </c>
      <c r="Z1504">
        <v>1361.3535159999999</v>
      </c>
      <c r="AA1504">
        <v>1304.4233529999999</v>
      </c>
      <c r="AB1504">
        <v>0</v>
      </c>
    </row>
    <row r="1505" spans="1:28" x14ac:dyDescent="0.25">
      <c r="A1505" s="1" t="s">
        <v>2078</v>
      </c>
      <c r="B1505">
        <v>1547</v>
      </c>
      <c r="C1505" s="1" t="s">
        <v>4005</v>
      </c>
      <c r="D1505">
        <v>5.0999999999999996</v>
      </c>
      <c r="E1505">
        <v>0</v>
      </c>
      <c r="F1505">
        <v>0.47</v>
      </c>
      <c r="G1505">
        <v>2255</v>
      </c>
      <c r="H1505" s="1" t="s">
        <v>4075</v>
      </c>
      <c r="I1505">
        <v>89.74</v>
      </c>
      <c r="J1505">
        <v>10.49</v>
      </c>
      <c r="K1505">
        <v>708</v>
      </c>
      <c r="L1505">
        <v>698.34</v>
      </c>
      <c r="M1505">
        <v>557</v>
      </c>
      <c r="N1505">
        <v>7</v>
      </c>
      <c r="O1505">
        <v>0</v>
      </c>
      <c r="P1505">
        <v>641.9</v>
      </c>
      <c r="Q1505">
        <v>0</v>
      </c>
      <c r="R1505" s="1" t="s">
        <v>6233</v>
      </c>
      <c r="S1505" s="1" t="s">
        <v>8156</v>
      </c>
      <c r="T1505">
        <v>0.78</v>
      </c>
      <c r="U1505" s="1"/>
      <c r="V1505">
        <v>95375.984618000002</v>
      </c>
      <c r="W1505">
        <v>1694128.8421680001</v>
      </c>
      <c r="X1505">
        <v>474.07493299999999</v>
      </c>
      <c r="Y1505">
        <v>40.939413999999999</v>
      </c>
      <c r="Z1505">
        <v>767.92442800000003</v>
      </c>
      <c r="AA1505">
        <v>728.27558999999997</v>
      </c>
      <c r="AB1505">
        <v>0</v>
      </c>
    </row>
    <row r="1506" spans="1:28" x14ac:dyDescent="0.25">
      <c r="A1506" s="1" t="s">
        <v>2079</v>
      </c>
      <c r="B1506">
        <v>1944</v>
      </c>
      <c r="C1506" s="1" t="s">
        <v>4001</v>
      </c>
      <c r="D1506">
        <v>0.2</v>
      </c>
      <c r="E1506">
        <v>0</v>
      </c>
      <c r="F1506">
        <v>144</v>
      </c>
      <c r="G1506">
        <v>2255</v>
      </c>
      <c r="H1506" s="1" t="s">
        <v>4085</v>
      </c>
      <c r="I1506">
        <v>50.59</v>
      </c>
      <c r="J1506">
        <v>16.29</v>
      </c>
      <c r="K1506">
        <v>311</v>
      </c>
      <c r="L1506">
        <v>796.83</v>
      </c>
      <c r="M1506">
        <v>202</v>
      </c>
      <c r="N1506">
        <v>9</v>
      </c>
      <c r="O1506">
        <v>0</v>
      </c>
      <c r="P1506">
        <v>266.61</v>
      </c>
      <c r="Q1506">
        <v>0</v>
      </c>
      <c r="R1506" s="1" t="s">
        <v>6234</v>
      </c>
      <c r="S1506" s="1" t="s">
        <v>8156</v>
      </c>
      <c r="T1506">
        <v>1.31</v>
      </c>
      <c r="U1506" s="1"/>
      <c r="V1506">
        <v>36090.989777000003</v>
      </c>
      <c r="W1506">
        <v>804861.73145600001</v>
      </c>
      <c r="X1506">
        <v>183.332627</v>
      </c>
      <c r="Y1506">
        <v>18.824078</v>
      </c>
      <c r="Z1506">
        <v>359.66637300000002</v>
      </c>
      <c r="AA1506">
        <v>345.98878300000001</v>
      </c>
      <c r="AB1506">
        <v>0</v>
      </c>
    </row>
    <row r="1507" spans="1:28" x14ac:dyDescent="0.25">
      <c r="A1507" s="1" t="s">
        <v>2080</v>
      </c>
      <c r="B1507">
        <v>2144</v>
      </c>
      <c r="C1507" s="1" t="s">
        <v>4004</v>
      </c>
      <c r="D1507">
        <v>5.0999999999999996</v>
      </c>
      <c r="E1507">
        <v>0</v>
      </c>
      <c r="F1507">
        <v>0.85</v>
      </c>
      <c r="G1507">
        <v>2257</v>
      </c>
      <c r="H1507" s="1" t="s">
        <v>4073</v>
      </c>
      <c r="I1507">
        <v>40.79</v>
      </c>
      <c r="J1507">
        <v>10.57</v>
      </c>
      <c r="K1507">
        <v>113</v>
      </c>
      <c r="L1507">
        <v>475.89</v>
      </c>
      <c r="M1507">
        <v>47</v>
      </c>
      <c r="N1507">
        <v>3</v>
      </c>
      <c r="O1507">
        <v>0</v>
      </c>
      <c r="P1507">
        <v>73.53</v>
      </c>
      <c r="Q1507">
        <v>0</v>
      </c>
      <c r="R1507" s="1" t="s">
        <v>6235</v>
      </c>
      <c r="S1507" s="1" t="s">
        <v>8156</v>
      </c>
      <c r="T1507">
        <v>0.88</v>
      </c>
      <c r="U1507" s="1"/>
      <c r="V1507">
        <v>10541.779103000001</v>
      </c>
      <c r="W1507">
        <v>284843.82308300002</v>
      </c>
      <c r="X1507">
        <v>54.708854000000002</v>
      </c>
      <c r="Y1507">
        <v>6.1273499999999999</v>
      </c>
      <c r="Z1507">
        <v>124.48708499999999</v>
      </c>
      <c r="AA1507">
        <v>122.44567499999999</v>
      </c>
      <c r="AB1507">
        <v>0</v>
      </c>
    </row>
    <row r="1508" spans="1:28" x14ac:dyDescent="0.25">
      <c r="A1508" s="1" t="s">
        <v>2081</v>
      </c>
      <c r="B1508">
        <v>1449</v>
      </c>
      <c r="C1508" s="1" t="s">
        <v>4050</v>
      </c>
      <c r="D1508">
        <v>5.0999999999999996</v>
      </c>
      <c r="E1508">
        <v>0</v>
      </c>
      <c r="F1508">
        <v>0</v>
      </c>
      <c r="G1508">
        <v>2259</v>
      </c>
      <c r="H1508" s="1" t="s">
        <v>4095</v>
      </c>
      <c r="I1508">
        <v>63.59</v>
      </c>
      <c r="J1508">
        <v>8.2899999999999991</v>
      </c>
      <c r="K1508">
        <v>810</v>
      </c>
      <c r="L1508">
        <v>1628.87</v>
      </c>
      <c r="M1508">
        <v>544</v>
      </c>
      <c r="N1508">
        <v>7</v>
      </c>
      <c r="O1508">
        <v>0</v>
      </c>
      <c r="P1508">
        <v>611.29999999999995</v>
      </c>
      <c r="Q1508">
        <v>0</v>
      </c>
      <c r="R1508" s="1" t="s">
        <v>6236</v>
      </c>
      <c r="S1508" s="1" t="s">
        <v>8156</v>
      </c>
      <c r="T1508">
        <v>0.61</v>
      </c>
      <c r="U1508" s="1"/>
      <c r="V1508">
        <v>97366.127324999994</v>
      </c>
      <c r="W1508">
        <v>1906986.121998</v>
      </c>
      <c r="X1508">
        <v>488.02108299999998</v>
      </c>
      <c r="Y1508">
        <v>44.047186000000004</v>
      </c>
      <c r="Z1508">
        <v>853.04420800000003</v>
      </c>
      <c r="AA1508">
        <v>819.77348800000004</v>
      </c>
      <c r="AB1508">
        <v>0</v>
      </c>
    </row>
    <row r="1509" spans="1:28" x14ac:dyDescent="0.25">
      <c r="A1509" s="1" t="s">
        <v>2082</v>
      </c>
      <c r="B1509">
        <v>2057</v>
      </c>
      <c r="C1509" s="1" t="s">
        <v>4016</v>
      </c>
      <c r="D1509">
        <v>5.0999999999999996</v>
      </c>
      <c r="E1509">
        <v>0</v>
      </c>
      <c r="F1509">
        <v>0.27</v>
      </c>
      <c r="G1509">
        <v>2259</v>
      </c>
      <c r="H1509" s="1" t="s">
        <v>4092</v>
      </c>
      <c r="I1509">
        <v>182.21</v>
      </c>
      <c r="J1509">
        <v>5.87</v>
      </c>
      <c r="K1509">
        <v>202</v>
      </c>
      <c r="L1509">
        <v>905.52</v>
      </c>
      <c r="M1509">
        <v>13</v>
      </c>
      <c r="N1509">
        <v>1</v>
      </c>
      <c r="O1509">
        <v>0</v>
      </c>
      <c r="P1509">
        <v>52.96</v>
      </c>
      <c r="Q1509">
        <v>0</v>
      </c>
      <c r="R1509" s="1" t="s">
        <v>6237</v>
      </c>
      <c r="S1509" s="1" t="s">
        <v>8156</v>
      </c>
      <c r="T1509">
        <v>0.44</v>
      </c>
      <c r="U1509" s="1"/>
      <c r="V1509">
        <v>10425.575996</v>
      </c>
      <c r="W1509">
        <v>335170.44829600002</v>
      </c>
      <c r="X1509">
        <v>55.20485</v>
      </c>
      <c r="Y1509">
        <v>6.2005290000000004</v>
      </c>
      <c r="Z1509">
        <v>141.65626</v>
      </c>
      <c r="AA1509">
        <v>144.079229</v>
      </c>
      <c r="AB1509">
        <v>0</v>
      </c>
    </row>
    <row r="1510" spans="1:28" x14ac:dyDescent="0.25">
      <c r="A1510" s="1" t="s">
        <v>2083</v>
      </c>
      <c r="B1510">
        <v>2197</v>
      </c>
      <c r="C1510" s="1" t="s">
        <v>4004</v>
      </c>
      <c r="D1510">
        <v>5.0999999999999996</v>
      </c>
      <c r="E1510">
        <v>0</v>
      </c>
      <c r="F1510">
        <v>1.58</v>
      </c>
      <c r="G1510">
        <v>2259</v>
      </c>
      <c r="H1510" s="1" t="s">
        <v>4073</v>
      </c>
      <c r="I1510">
        <v>40.79</v>
      </c>
      <c r="J1510">
        <v>18.89</v>
      </c>
      <c r="K1510">
        <v>62</v>
      </c>
      <c r="L1510">
        <v>475.89</v>
      </c>
      <c r="M1510">
        <v>7</v>
      </c>
      <c r="N1510">
        <v>2</v>
      </c>
      <c r="O1510">
        <v>0</v>
      </c>
      <c r="P1510">
        <v>36.409999999999997</v>
      </c>
      <c r="Q1510">
        <v>0</v>
      </c>
      <c r="R1510" s="1" t="s">
        <v>6238</v>
      </c>
      <c r="S1510" s="1" t="s">
        <v>8156</v>
      </c>
      <c r="T1510">
        <v>1.45</v>
      </c>
      <c r="U1510" s="1"/>
      <c r="V1510">
        <v>4029.5042560000002</v>
      </c>
      <c r="W1510">
        <v>216575.87390499999</v>
      </c>
      <c r="X1510">
        <v>23.531689</v>
      </c>
      <c r="Y1510">
        <v>4.4476680000000002</v>
      </c>
      <c r="Z1510">
        <v>93.108609999999999</v>
      </c>
      <c r="AA1510">
        <v>93.096295999999995</v>
      </c>
      <c r="AB1510">
        <v>0</v>
      </c>
    </row>
    <row r="1511" spans="1:28" x14ac:dyDescent="0.25">
      <c r="A1511" s="1" t="s">
        <v>2084</v>
      </c>
      <c r="B1511">
        <v>1272</v>
      </c>
      <c r="C1511" s="1" t="s">
        <v>4053</v>
      </c>
      <c r="D1511">
        <v>5.0999999999999996</v>
      </c>
      <c r="E1511">
        <v>0</v>
      </c>
      <c r="F1511">
        <v>0.95</v>
      </c>
      <c r="G1511">
        <v>2261</v>
      </c>
      <c r="H1511" s="1" t="s">
        <v>4153</v>
      </c>
      <c r="I1511">
        <v>204.71</v>
      </c>
      <c r="J1511">
        <v>13.92</v>
      </c>
      <c r="K1511">
        <v>989</v>
      </c>
      <c r="L1511">
        <v>1496.48</v>
      </c>
      <c r="M1511">
        <v>803</v>
      </c>
      <c r="N1511">
        <v>11</v>
      </c>
      <c r="O1511">
        <v>0</v>
      </c>
      <c r="P1511">
        <v>884.76</v>
      </c>
      <c r="Q1511">
        <v>0</v>
      </c>
      <c r="R1511" s="1" t="s">
        <v>6239</v>
      </c>
      <c r="S1511" s="1" t="s">
        <v>8156</v>
      </c>
      <c r="T1511">
        <v>1.05</v>
      </c>
      <c r="U1511" s="1"/>
      <c r="V1511">
        <v>134555.60543699999</v>
      </c>
      <c r="W1511">
        <v>2527537.487518</v>
      </c>
      <c r="X1511">
        <v>672.22067700000002</v>
      </c>
      <c r="Y1511">
        <v>60.707140000000003</v>
      </c>
      <c r="Z1511">
        <v>1141.653137</v>
      </c>
      <c r="AA1511">
        <v>1086.5371250000001</v>
      </c>
      <c r="AB1511">
        <v>0</v>
      </c>
    </row>
    <row r="1512" spans="1:28" x14ac:dyDescent="0.25">
      <c r="A1512" s="1" t="s">
        <v>2085</v>
      </c>
      <c r="B1512">
        <v>986</v>
      </c>
      <c r="C1512" s="1" t="s">
        <v>4061</v>
      </c>
      <c r="D1512">
        <v>5.0999999999999996</v>
      </c>
      <c r="E1512">
        <v>0</v>
      </c>
      <c r="F1512">
        <v>0.28999999999999998</v>
      </c>
      <c r="G1512">
        <v>2262</v>
      </c>
      <c r="H1512" s="1" t="s">
        <v>4145</v>
      </c>
      <c r="I1512">
        <v>168.74</v>
      </c>
      <c r="J1512">
        <v>11.82</v>
      </c>
      <c r="K1512">
        <v>1276</v>
      </c>
      <c r="L1512">
        <v>2615.73</v>
      </c>
      <c r="M1512">
        <v>907</v>
      </c>
      <c r="N1512">
        <v>20</v>
      </c>
      <c r="O1512">
        <v>0</v>
      </c>
      <c r="P1512">
        <v>1070.44</v>
      </c>
      <c r="Q1512">
        <v>0</v>
      </c>
      <c r="R1512" s="1" t="s">
        <v>6240</v>
      </c>
      <c r="S1512" s="1" t="s">
        <v>8156</v>
      </c>
      <c r="T1512">
        <v>0.93</v>
      </c>
      <c r="U1512" s="1"/>
      <c r="V1512">
        <v>154759.03995999999</v>
      </c>
      <c r="W1512">
        <v>3081142.214228</v>
      </c>
      <c r="X1512">
        <v>777.19017599999995</v>
      </c>
      <c r="Y1512">
        <v>72.180856000000006</v>
      </c>
      <c r="Z1512">
        <v>1381.0958230000001</v>
      </c>
      <c r="AA1512">
        <v>1324.5153110000001</v>
      </c>
      <c r="AB1512">
        <v>0</v>
      </c>
    </row>
    <row r="1513" spans="1:28" x14ac:dyDescent="0.25">
      <c r="A1513" s="1" t="s">
        <v>2086</v>
      </c>
      <c r="B1513">
        <v>1483</v>
      </c>
      <c r="C1513" s="1" t="s">
        <v>4001</v>
      </c>
      <c r="D1513">
        <v>0.2</v>
      </c>
      <c r="E1513">
        <v>0</v>
      </c>
      <c r="F1513">
        <v>0.65</v>
      </c>
      <c r="G1513">
        <v>2262</v>
      </c>
      <c r="H1513" s="1" t="s">
        <v>4128</v>
      </c>
      <c r="I1513">
        <v>116.2</v>
      </c>
      <c r="J1513">
        <v>11.33</v>
      </c>
      <c r="K1513">
        <v>779</v>
      </c>
      <c r="L1513">
        <v>2118.0100000000002</v>
      </c>
      <c r="M1513">
        <v>514</v>
      </c>
      <c r="N1513">
        <v>9</v>
      </c>
      <c r="O1513">
        <v>0</v>
      </c>
      <c r="P1513">
        <v>616.38</v>
      </c>
      <c r="Q1513">
        <v>0</v>
      </c>
      <c r="R1513" s="1" t="s">
        <v>6241</v>
      </c>
      <c r="S1513" s="1" t="s">
        <v>8156</v>
      </c>
      <c r="T1513">
        <v>0.93</v>
      </c>
      <c r="U1513" s="1"/>
      <c r="V1513">
        <v>90119.674008000002</v>
      </c>
      <c r="W1513">
        <v>1930655.8759649999</v>
      </c>
      <c r="X1513">
        <v>455.81868400000002</v>
      </c>
      <c r="Y1513">
        <v>44.331636000000003</v>
      </c>
      <c r="Z1513">
        <v>859.82790299999999</v>
      </c>
      <c r="AA1513">
        <v>829.94200699999999</v>
      </c>
      <c r="AB1513">
        <v>0</v>
      </c>
    </row>
    <row r="1514" spans="1:28" x14ac:dyDescent="0.25">
      <c r="A1514" s="1" t="s">
        <v>2092</v>
      </c>
      <c r="B1514">
        <v>1695</v>
      </c>
      <c r="C1514" s="1" t="s">
        <v>4001</v>
      </c>
      <c r="D1514">
        <v>0.2</v>
      </c>
      <c r="E1514">
        <v>0</v>
      </c>
      <c r="F1514">
        <v>0.89</v>
      </c>
      <c r="G1514">
        <v>2266</v>
      </c>
      <c r="H1514" s="1" t="s">
        <v>4128</v>
      </c>
      <c r="I1514">
        <v>116.2</v>
      </c>
      <c r="J1514">
        <v>9.76</v>
      </c>
      <c r="K1514">
        <v>571</v>
      </c>
      <c r="L1514">
        <v>2118.0100000000002</v>
      </c>
      <c r="M1514">
        <v>294</v>
      </c>
      <c r="N1514">
        <v>7</v>
      </c>
      <c r="O1514">
        <v>0</v>
      </c>
      <c r="P1514">
        <v>377.38</v>
      </c>
      <c r="Q1514">
        <v>0</v>
      </c>
      <c r="R1514" s="1" t="s">
        <v>6247</v>
      </c>
      <c r="S1514" s="1" t="s">
        <v>8156</v>
      </c>
      <c r="T1514">
        <v>0.77</v>
      </c>
      <c r="U1514" s="1"/>
      <c r="V1514">
        <v>53636.218111000002</v>
      </c>
      <c r="W1514">
        <v>1293772.8821670001</v>
      </c>
      <c r="X1514">
        <v>274.59048999999999</v>
      </c>
      <c r="Y1514">
        <v>28.160888</v>
      </c>
      <c r="Z1514">
        <v>567.06447600000001</v>
      </c>
      <c r="AA1514">
        <v>556.15798900000004</v>
      </c>
      <c r="AB1514">
        <v>0</v>
      </c>
    </row>
    <row r="1515" spans="1:28" x14ac:dyDescent="0.25">
      <c r="A1515" s="1" t="s">
        <v>2094</v>
      </c>
      <c r="B1515">
        <v>1523</v>
      </c>
      <c r="C1515" s="1" t="s">
        <v>4038</v>
      </c>
      <c r="D1515">
        <v>5.0999999999999996</v>
      </c>
      <c r="E1515">
        <v>0</v>
      </c>
      <c r="F1515">
        <v>0.95</v>
      </c>
      <c r="G1515">
        <v>2267</v>
      </c>
      <c r="H1515" s="1" t="s">
        <v>4130</v>
      </c>
      <c r="I1515">
        <v>14.85</v>
      </c>
      <c r="J1515">
        <v>12.59</v>
      </c>
      <c r="K1515">
        <v>744</v>
      </c>
      <c r="L1515">
        <v>1683.59</v>
      </c>
      <c r="M1515">
        <v>546</v>
      </c>
      <c r="N1515">
        <v>7</v>
      </c>
      <c r="O1515">
        <v>0</v>
      </c>
      <c r="P1515">
        <v>622.44000000000005</v>
      </c>
      <c r="Q1515">
        <v>0</v>
      </c>
      <c r="R1515" s="1" t="s">
        <v>6249</v>
      </c>
      <c r="S1515" s="1" t="s">
        <v>8156</v>
      </c>
      <c r="T1515">
        <v>1.02</v>
      </c>
      <c r="U1515" s="1"/>
      <c r="V1515">
        <v>94904.008782000004</v>
      </c>
      <c r="W1515">
        <v>1948543.66291</v>
      </c>
      <c r="X1515">
        <v>478.067566</v>
      </c>
      <c r="Y1515">
        <v>45.583140999999998</v>
      </c>
      <c r="Z1515">
        <v>872.20370800000001</v>
      </c>
      <c r="AA1515">
        <v>837.63373000000001</v>
      </c>
      <c r="AB1515">
        <v>0</v>
      </c>
    </row>
    <row r="1516" spans="1:28" x14ac:dyDescent="0.25">
      <c r="A1516" s="1" t="s">
        <v>2095</v>
      </c>
      <c r="B1516">
        <v>2070</v>
      </c>
      <c r="C1516" s="1" t="s">
        <v>4022</v>
      </c>
      <c r="D1516">
        <v>5.0999999999999996</v>
      </c>
      <c r="E1516">
        <v>0</v>
      </c>
      <c r="F1516">
        <v>0</v>
      </c>
      <c r="G1516">
        <v>2267</v>
      </c>
      <c r="H1516" s="1" t="s">
        <v>4098</v>
      </c>
      <c r="I1516">
        <v>66.290000000000006</v>
      </c>
      <c r="J1516">
        <v>13.49</v>
      </c>
      <c r="K1516">
        <v>197</v>
      </c>
      <c r="L1516">
        <v>1849.52</v>
      </c>
      <c r="M1516">
        <v>0</v>
      </c>
      <c r="N1516">
        <v>0</v>
      </c>
      <c r="O1516">
        <v>0</v>
      </c>
      <c r="P1516">
        <v>64.61</v>
      </c>
      <c r="Q1516">
        <v>0</v>
      </c>
      <c r="R1516" s="1" t="s">
        <v>6250</v>
      </c>
      <c r="S1516" s="1" t="s">
        <v>8156</v>
      </c>
      <c r="T1516">
        <v>1</v>
      </c>
      <c r="U1516" s="1"/>
      <c r="V1516">
        <v>10828.379905</v>
      </c>
      <c r="W1516">
        <v>626933.20993799996</v>
      </c>
      <c r="X1516">
        <v>64.205462999999995</v>
      </c>
      <c r="Y1516">
        <v>12.205705</v>
      </c>
      <c r="Z1516">
        <v>264.47520700000001</v>
      </c>
      <c r="AA1516">
        <v>269.49096900000001</v>
      </c>
      <c r="AB1516">
        <v>0</v>
      </c>
    </row>
    <row r="1517" spans="1:28" x14ac:dyDescent="0.25">
      <c r="A1517" s="1" t="s">
        <v>2096</v>
      </c>
      <c r="B1517">
        <v>1840</v>
      </c>
      <c r="C1517" s="1" t="s">
        <v>4030</v>
      </c>
      <c r="D1517">
        <v>5.0999999999999996</v>
      </c>
      <c r="E1517">
        <v>0</v>
      </c>
      <c r="F1517">
        <v>0</v>
      </c>
      <c r="G1517">
        <v>2269</v>
      </c>
      <c r="H1517" s="1" t="s">
        <v>4152</v>
      </c>
      <c r="I1517">
        <v>144.80000000000001</v>
      </c>
      <c r="J1517">
        <v>15.27</v>
      </c>
      <c r="K1517">
        <v>429</v>
      </c>
      <c r="L1517">
        <v>3263.57</v>
      </c>
      <c r="M1517">
        <v>159</v>
      </c>
      <c r="N1517">
        <v>6</v>
      </c>
      <c r="O1517">
        <v>0</v>
      </c>
      <c r="P1517">
        <v>216.9</v>
      </c>
      <c r="Q1517">
        <v>0</v>
      </c>
      <c r="R1517" s="1" t="s">
        <v>6251</v>
      </c>
      <c r="S1517" s="1" t="s">
        <v>8156</v>
      </c>
      <c r="T1517">
        <v>1.1000000000000001</v>
      </c>
      <c r="U1517" s="1"/>
      <c r="V1517">
        <v>33893.903652000001</v>
      </c>
      <c r="W1517">
        <v>1214749.9467490001</v>
      </c>
      <c r="X1517">
        <v>183.11468600000001</v>
      </c>
      <c r="Y1517">
        <v>25.001961000000001</v>
      </c>
      <c r="Z1517">
        <v>517.24939800000004</v>
      </c>
      <c r="AA1517">
        <v>522.17687899999999</v>
      </c>
      <c r="AB1517">
        <v>0</v>
      </c>
    </row>
    <row r="1518" spans="1:28" x14ac:dyDescent="0.25">
      <c r="A1518" s="1" t="s">
        <v>2097</v>
      </c>
      <c r="B1518">
        <v>2023</v>
      </c>
      <c r="C1518" s="1" t="s">
        <v>4001</v>
      </c>
      <c r="D1518">
        <v>0.2</v>
      </c>
      <c r="E1518">
        <v>0</v>
      </c>
      <c r="F1518">
        <v>73</v>
      </c>
      <c r="G1518">
        <v>2270</v>
      </c>
      <c r="H1518" s="1" t="s">
        <v>4085</v>
      </c>
      <c r="I1518">
        <v>50.59</v>
      </c>
      <c r="J1518">
        <v>14.4</v>
      </c>
      <c r="K1518">
        <v>247</v>
      </c>
      <c r="L1518">
        <v>796.83</v>
      </c>
      <c r="M1518">
        <v>118</v>
      </c>
      <c r="N1518">
        <v>6</v>
      </c>
      <c r="O1518">
        <v>0</v>
      </c>
      <c r="P1518">
        <v>198.46</v>
      </c>
      <c r="Q1518">
        <v>0</v>
      </c>
      <c r="R1518" s="1" t="s">
        <v>6252</v>
      </c>
      <c r="S1518" s="1" t="s">
        <v>8156</v>
      </c>
      <c r="T1518">
        <v>1.19</v>
      </c>
      <c r="U1518" s="1"/>
      <c r="V1518">
        <v>20215.383196999999</v>
      </c>
      <c r="W1518">
        <v>533874.82125399995</v>
      </c>
      <c r="X1518">
        <v>104.6427</v>
      </c>
      <c r="Y1518">
        <v>11.900396000000001</v>
      </c>
      <c r="Z1518">
        <v>234.79774</v>
      </c>
      <c r="AA1518">
        <v>229.49637899999999</v>
      </c>
      <c r="AB1518">
        <v>0</v>
      </c>
    </row>
    <row r="1519" spans="1:28" x14ac:dyDescent="0.25">
      <c r="A1519" s="1" t="s">
        <v>2099</v>
      </c>
      <c r="B1519">
        <v>1727</v>
      </c>
      <c r="C1519" s="1" t="s">
        <v>4044</v>
      </c>
      <c r="D1519">
        <v>5.0999999999999996</v>
      </c>
      <c r="E1519">
        <v>0</v>
      </c>
      <c r="F1519">
        <v>2</v>
      </c>
      <c r="G1519">
        <v>2272</v>
      </c>
      <c r="H1519" s="1" t="s">
        <v>4149</v>
      </c>
      <c r="I1519">
        <v>0.69</v>
      </c>
      <c r="J1519">
        <v>6.56</v>
      </c>
      <c r="K1519">
        <v>545</v>
      </c>
      <c r="L1519">
        <v>2187.13</v>
      </c>
      <c r="M1519">
        <v>131</v>
      </c>
      <c r="N1519">
        <v>5</v>
      </c>
      <c r="O1519">
        <v>0</v>
      </c>
      <c r="P1519">
        <v>216.11</v>
      </c>
      <c r="Q1519">
        <v>0</v>
      </c>
      <c r="R1519" s="1" t="s">
        <v>6254</v>
      </c>
      <c r="S1519" s="1" t="s">
        <v>8156</v>
      </c>
      <c r="T1519">
        <v>0.48</v>
      </c>
      <c r="U1519" s="1"/>
      <c r="V1519">
        <v>38683.538828999997</v>
      </c>
      <c r="W1519">
        <v>1044561.535501</v>
      </c>
      <c r="X1519">
        <v>200.358205</v>
      </c>
      <c r="Y1519">
        <v>20.762281999999999</v>
      </c>
      <c r="Z1519">
        <v>448.92322899999999</v>
      </c>
      <c r="AA1519">
        <v>449.02742899999998</v>
      </c>
      <c r="AB1519">
        <v>0</v>
      </c>
    </row>
    <row r="1520" spans="1:28" x14ac:dyDescent="0.25">
      <c r="A1520" s="1" t="s">
        <v>2100</v>
      </c>
      <c r="B1520">
        <v>2070</v>
      </c>
      <c r="C1520" s="1" t="s">
        <v>4034</v>
      </c>
      <c r="D1520">
        <v>5.0999999999999996</v>
      </c>
      <c r="E1520">
        <v>0</v>
      </c>
      <c r="F1520">
        <v>0</v>
      </c>
      <c r="G1520">
        <v>2273</v>
      </c>
      <c r="H1520" s="1" t="s">
        <v>4150</v>
      </c>
      <c r="I1520">
        <v>82</v>
      </c>
      <c r="J1520">
        <v>11.63</v>
      </c>
      <c r="K1520">
        <v>203</v>
      </c>
      <c r="L1520">
        <v>1808.36</v>
      </c>
      <c r="M1520">
        <v>1</v>
      </c>
      <c r="N1520">
        <v>1</v>
      </c>
      <c r="O1520">
        <v>0</v>
      </c>
      <c r="P1520">
        <v>53.36</v>
      </c>
      <c r="Q1520">
        <v>0</v>
      </c>
      <c r="R1520" s="1" t="s">
        <v>6255</v>
      </c>
      <c r="S1520" s="1" t="s">
        <v>8156</v>
      </c>
      <c r="T1520">
        <v>0.86</v>
      </c>
      <c r="U1520" s="1"/>
      <c r="V1520">
        <v>9589.6033750000006</v>
      </c>
      <c r="W1520">
        <v>540834.29702099995</v>
      </c>
      <c r="X1520">
        <v>56.397008</v>
      </c>
      <c r="Y1520">
        <v>10.036231000000001</v>
      </c>
      <c r="Z1520">
        <v>225.468829</v>
      </c>
      <c r="AA1520">
        <v>232.48175000000001</v>
      </c>
      <c r="AB1520">
        <v>0</v>
      </c>
    </row>
    <row r="1521" spans="1:28" x14ac:dyDescent="0.25">
      <c r="A1521" s="1" t="s">
        <v>2101</v>
      </c>
      <c r="B1521">
        <v>2212</v>
      </c>
      <c r="C1521" s="1" t="s">
        <v>4004</v>
      </c>
      <c r="D1521">
        <v>5.0999999999999996</v>
      </c>
      <c r="E1521">
        <v>0</v>
      </c>
      <c r="F1521">
        <v>4</v>
      </c>
      <c r="G1521">
        <v>2273</v>
      </c>
      <c r="H1521" s="1" t="s">
        <v>4079</v>
      </c>
      <c r="I1521">
        <v>1.4</v>
      </c>
      <c r="J1521">
        <v>15.69</v>
      </c>
      <c r="K1521">
        <v>61</v>
      </c>
      <c r="L1521">
        <v>609.39</v>
      </c>
      <c r="M1521">
        <v>5</v>
      </c>
      <c r="N1521">
        <v>2</v>
      </c>
      <c r="O1521">
        <v>0</v>
      </c>
      <c r="P1521">
        <v>25.4</v>
      </c>
      <c r="Q1521">
        <v>0</v>
      </c>
      <c r="R1521" s="1" t="s">
        <v>6256</v>
      </c>
      <c r="S1521" s="1" t="s">
        <v>8156</v>
      </c>
      <c r="T1521">
        <v>1.24</v>
      </c>
      <c r="U1521" s="1"/>
      <c r="V1521">
        <v>3922.160292</v>
      </c>
      <c r="W1521">
        <v>217953.677149</v>
      </c>
      <c r="X1521">
        <v>23.107408</v>
      </c>
      <c r="Y1521">
        <v>4.5747999999999998</v>
      </c>
      <c r="Z1521">
        <v>93.783817999999997</v>
      </c>
      <c r="AA1521">
        <v>93.688344999999998</v>
      </c>
      <c r="AB1521">
        <v>0</v>
      </c>
    </row>
    <row r="1522" spans="1:28" x14ac:dyDescent="0.25">
      <c r="A1522" s="1" t="s">
        <v>2102</v>
      </c>
      <c r="B1522">
        <v>1492</v>
      </c>
      <c r="C1522" s="1" t="s">
        <v>4048</v>
      </c>
      <c r="D1522">
        <v>5.0999999999999996</v>
      </c>
      <c r="E1522">
        <v>0</v>
      </c>
      <c r="F1522">
        <v>0.11</v>
      </c>
      <c r="G1522">
        <v>2274</v>
      </c>
      <c r="H1522" s="1" t="s">
        <v>4141</v>
      </c>
      <c r="I1522">
        <v>72.8</v>
      </c>
      <c r="J1522">
        <v>11.04</v>
      </c>
      <c r="K1522">
        <v>782</v>
      </c>
      <c r="L1522">
        <v>1954.68</v>
      </c>
      <c r="M1522">
        <v>537</v>
      </c>
      <c r="N1522">
        <v>6</v>
      </c>
      <c r="O1522">
        <v>0</v>
      </c>
      <c r="P1522">
        <v>622.54999999999995</v>
      </c>
      <c r="Q1522">
        <v>0</v>
      </c>
      <c r="R1522" s="1" t="s">
        <v>6257</v>
      </c>
      <c r="S1522" s="1" t="s">
        <v>8156</v>
      </c>
      <c r="T1522">
        <v>0.88</v>
      </c>
      <c r="U1522" s="1"/>
      <c r="V1522">
        <v>95419.392166000005</v>
      </c>
      <c r="W1522">
        <v>1998018.4757079999</v>
      </c>
      <c r="X1522">
        <v>481.49737199999998</v>
      </c>
      <c r="Y1522">
        <v>46.031748</v>
      </c>
      <c r="Z1522">
        <v>891.03899699999999</v>
      </c>
      <c r="AA1522">
        <v>858.90113699999995</v>
      </c>
      <c r="AB1522">
        <v>0</v>
      </c>
    </row>
    <row r="1523" spans="1:28" x14ac:dyDescent="0.25">
      <c r="A1523" s="1" t="s">
        <v>2106</v>
      </c>
      <c r="B1523">
        <v>2196</v>
      </c>
      <c r="C1523" s="1" t="s">
        <v>4002</v>
      </c>
      <c r="D1523">
        <v>5.0999999999999996</v>
      </c>
      <c r="E1523">
        <v>0</v>
      </c>
      <c r="F1523">
        <v>0.59</v>
      </c>
      <c r="G1523">
        <v>2275</v>
      </c>
      <c r="H1523" s="1" t="s">
        <v>4105</v>
      </c>
      <c r="I1523">
        <v>31.58</v>
      </c>
      <c r="J1523">
        <v>15.95</v>
      </c>
      <c r="K1523">
        <v>79</v>
      </c>
      <c r="L1523">
        <v>367.23</v>
      </c>
      <c r="M1523">
        <v>21</v>
      </c>
      <c r="N1523">
        <v>1</v>
      </c>
      <c r="O1523">
        <v>0</v>
      </c>
      <c r="P1523">
        <v>55.85</v>
      </c>
      <c r="Q1523">
        <v>0</v>
      </c>
      <c r="R1523" s="1" t="s">
        <v>6261</v>
      </c>
      <c r="S1523" s="1" t="s">
        <v>8156</v>
      </c>
      <c r="T1523">
        <v>1.18</v>
      </c>
      <c r="U1523" s="1"/>
      <c r="V1523">
        <v>7261.0306529999998</v>
      </c>
      <c r="W1523">
        <v>233544.93007</v>
      </c>
      <c r="X1523">
        <v>38.594980999999997</v>
      </c>
      <c r="Y1523">
        <v>4.9819639999999996</v>
      </c>
      <c r="Z1523">
        <v>101.884429</v>
      </c>
      <c r="AA1523">
        <v>100.392717</v>
      </c>
      <c r="AB1523">
        <v>0</v>
      </c>
    </row>
    <row r="1524" spans="1:28" x14ac:dyDescent="0.25">
      <c r="A1524" s="1" t="s">
        <v>2107</v>
      </c>
      <c r="B1524">
        <v>1898</v>
      </c>
      <c r="C1524" s="1" t="s">
        <v>4003</v>
      </c>
      <c r="D1524">
        <v>5.0999999999999996</v>
      </c>
      <c r="E1524">
        <v>0</v>
      </c>
      <c r="F1524">
        <v>0.5</v>
      </c>
      <c r="G1524">
        <v>2277</v>
      </c>
      <c r="H1524" s="1" t="s">
        <v>4073</v>
      </c>
      <c r="I1524">
        <v>40.79</v>
      </c>
      <c r="J1524">
        <v>8.0399999999999991</v>
      </c>
      <c r="K1524">
        <v>379</v>
      </c>
      <c r="L1524">
        <v>604.41</v>
      </c>
      <c r="M1524">
        <v>240</v>
      </c>
      <c r="N1524">
        <v>12</v>
      </c>
      <c r="O1524">
        <v>0</v>
      </c>
      <c r="P1524">
        <v>320.76</v>
      </c>
      <c r="Q1524">
        <v>0</v>
      </c>
      <c r="R1524" s="1" t="s">
        <v>6262</v>
      </c>
      <c r="S1524" s="1" t="s">
        <v>8156</v>
      </c>
      <c r="T1524">
        <v>0.7</v>
      </c>
      <c r="U1524" s="1"/>
      <c r="V1524">
        <v>39290.379069000002</v>
      </c>
      <c r="W1524">
        <v>773981.21900100005</v>
      </c>
      <c r="X1524">
        <v>197.07747599999999</v>
      </c>
      <c r="Y1524">
        <v>18.041051</v>
      </c>
      <c r="Z1524">
        <v>347.12112500000001</v>
      </c>
      <c r="AA1524">
        <v>332.71792599999998</v>
      </c>
      <c r="AB1524">
        <v>0</v>
      </c>
    </row>
    <row r="1525" spans="1:28" x14ac:dyDescent="0.25">
      <c r="A1525" s="1" t="s">
        <v>2109</v>
      </c>
      <c r="B1525">
        <v>2185</v>
      </c>
      <c r="C1525" s="1" t="s">
        <v>4009</v>
      </c>
      <c r="D1525">
        <v>5.0999999999999996</v>
      </c>
      <c r="E1525">
        <v>0</v>
      </c>
      <c r="F1525">
        <v>0</v>
      </c>
      <c r="G1525">
        <v>2281</v>
      </c>
      <c r="H1525" s="1" t="s">
        <v>4081</v>
      </c>
      <c r="I1525">
        <v>19.239999999999998</v>
      </c>
      <c r="J1525">
        <v>12.98</v>
      </c>
      <c r="K1525">
        <v>96</v>
      </c>
      <c r="L1525">
        <v>738.31</v>
      </c>
      <c r="M1525">
        <v>15</v>
      </c>
      <c r="N1525">
        <v>1</v>
      </c>
      <c r="O1525">
        <v>0</v>
      </c>
      <c r="P1525">
        <v>43.58</v>
      </c>
      <c r="Q1525">
        <v>0</v>
      </c>
      <c r="R1525" s="1" t="s">
        <v>6264</v>
      </c>
      <c r="S1525" s="1" t="s">
        <v>8156</v>
      </c>
      <c r="T1525">
        <v>1.04</v>
      </c>
      <c r="U1525" s="1"/>
      <c r="V1525">
        <v>6155.7102679999998</v>
      </c>
      <c r="W1525">
        <v>268699.65239499998</v>
      </c>
      <c r="X1525">
        <v>34.396543999999999</v>
      </c>
      <c r="Y1525">
        <v>5.3460830000000001</v>
      </c>
      <c r="Z1525">
        <v>114.12396</v>
      </c>
      <c r="AA1525">
        <v>115.50326200000001</v>
      </c>
      <c r="AB1525">
        <v>0</v>
      </c>
    </row>
    <row r="1526" spans="1:28" x14ac:dyDescent="0.25">
      <c r="A1526" s="1" t="s">
        <v>2111</v>
      </c>
      <c r="B1526">
        <v>2223</v>
      </c>
      <c r="C1526" s="1" t="s">
        <v>4004</v>
      </c>
      <c r="D1526">
        <v>5.0999999999999996</v>
      </c>
      <c r="E1526">
        <v>0</v>
      </c>
      <c r="F1526">
        <v>1.2</v>
      </c>
      <c r="G1526">
        <v>2286</v>
      </c>
      <c r="H1526" s="1" t="s">
        <v>4076</v>
      </c>
      <c r="I1526">
        <v>1.4</v>
      </c>
      <c r="J1526">
        <v>9.94</v>
      </c>
      <c r="K1526">
        <v>63</v>
      </c>
      <c r="L1526">
        <v>609.39</v>
      </c>
      <c r="M1526">
        <v>0</v>
      </c>
      <c r="N1526">
        <v>0</v>
      </c>
      <c r="O1526">
        <v>0</v>
      </c>
      <c r="P1526">
        <v>9.8000000000000007</v>
      </c>
      <c r="Q1526">
        <v>0</v>
      </c>
      <c r="R1526" s="1" t="s">
        <v>6266</v>
      </c>
      <c r="S1526" s="1" t="s">
        <v>8156</v>
      </c>
      <c r="T1526">
        <v>0.79</v>
      </c>
      <c r="U1526" s="1"/>
      <c r="V1526">
        <v>3172.6866089999999</v>
      </c>
      <c r="W1526">
        <v>189592.98601399999</v>
      </c>
      <c r="X1526">
        <v>18.945972000000001</v>
      </c>
      <c r="Y1526">
        <v>3.643697</v>
      </c>
      <c r="Z1526">
        <v>79.964340000000007</v>
      </c>
      <c r="AA1526">
        <v>81.497628000000006</v>
      </c>
      <c r="AB1526">
        <v>0</v>
      </c>
    </row>
    <row r="1527" spans="1:28" x14ac:dyDescent="0.25">
      <c r="A1527" s="1" t="s">
        <v>2112</v>
      </c>
      <c r="B1527">
        <v>2227</v>
      </c>
      <c r="C1527" s="1" t="s">
        <v>4002</v>
      </c>
      <c r="D1527">
        <v>5.0999999999999996</v>
      </c>
      <c r="E1527">
        <v>0</v>
      </c>
      <c r="F1527">
        <v>0.23</v>
      </c>
      <c r="G1527">
        <v>2286</v>
      </c>
      <c r="H1527" s="1" t="s">
        <v>4072</v>
      </c>
      <c r="I1527">
        <v>31.58</v>
      </c>
      <c r="J1527">
        <v>8.51</v>
      </c>
      <c r="K1527">
        <v>59</v>
      </c>
      <c r="L1527">
        <v>367.23</v>
      </c>
      <c r="M1527">
        <v>0</v>
      </c>
      <c r="N1527">
        <v>0</v>
      </c>
      <c r="O1527">
        <v>0</v>
      </c>
      <c r="P1527">
        <v>18.66</v>
      </c>
      <c r="Q1527">
        <v>0</v>
      </c>
      <c r="R1527" s="1" t="s">
        <v>6267</v>
      </c>
      <c r="S1527" s="1" t="s">
        <v>8156</v>
      </c>
      <c r="T1527">
        <v>0.66</v>
      </c>
      <c r="U1527" s="1"/>
      <c r="V1527">
        <v>3079.5408510000002</v>
      </c>
      <c r="W1527">
        <v>136225.56796799999</v>
      </c>
      <c r="X1527">
        <v>17.204037</v>
      </c>
      <c r="Y1527">
        <v>2.519161</v>
      </c>
      <c r="Z1527">
        <v>57.333283000000002</v>
      </c>
      <c r="AA1527">
        <v>58.558120000000002</v>
      </c>
      <c r="AB1527">
        <v>0</v>
      </c>
    </row>
    <row r="1528" spans="1:28" x14ac:dyDescent="0.25">
      <c r="A1528" s="1" t="s">
        <v>2113</v>
      </c>
      <c r="B1528">
        <v>1274</v>
      </c>
      <c r="C1528" s="1" t="s">
        <v>4004</v>
      </c>
      <c r="D1528">
        <v>5.0999999999999996</v>
      </c>
      <c r="E1528">
        <v>0</v>
      </c>
      <c r="F1528">
        <v>2.95</v>
      </c>
      <c r="G1528">
        <v>2287</v>
      </c>
      <c r="H1528" s="1" t="s">
        <v>4108</v>
      </c>
      <c r="I1528">
        <v>122.01</v>
      </c>
      <c r="J1528">
        <v>10</v>
      </c>
      <c r="K1528">
        <v>1013</v>
      </c>
      <c r="L1528">
        <v>1425.91</v>
      </c>
      <c r="M1528">
        <v>734</v>
      </c>
      <c r="N1528">
        <v>15</v>
      </c>
      <c r="O1528">
        <v>0</v>
      </c>
      <c r="P1528">
        <v>920.76</v>
      </c>
      <c r="Q1528">
        <v>0</v>
      </c>
      <c r="R1528" s="1" t="s">
        <v>6268</v>
      </c>
      <c r="S1528" s="1" t="s">
        <v>8156</v>
      </c>
      <c r="T1528">
        <v>1.1200000000000001</v>
      </c>
      <c r="U1528" s="1"/>
      <c r="V1528">
        <v>129406.981789</v>
      </c>
      <c r="W1528">
        <v>2458110.9683960001</v>
      </c>
      <c r="X1528">
        <v>647.12483599999996</v>
      </c>
      <c r="Y1528">
        <v>58.793742000000002</v>
      </c>
      <c r="Z1528">
        <v>1109.31394</v>
      </c>
      <c r="AA1528">
        <v>1056.6911399999999</v>
      </c>
      <c r="AB1528">
        <v>0</v>
      </c>
    </row>
    <row r="1529" spans="1:28" x14ac:dyDescent="0.25">
      <c r="A1529" s="1" t="s">
        <v>2115</v>
      </c>
      <c r="B1529">
        <v>2236</v>
      </c>
      <c r="C1529" s="1" t="s">
        <v>4004</v>
      </c>
      <c r="D1529">
        <v>5.0999999999999996</v>
      </c>
      <c r="E1529">
        <v>0</v>
      </c>
      <c r="F1529">
        <v>0.4</v>
      </c>
      <c r="G1529">
        <v>2295</v>
      </c>
      <c r="H1529" s="1" t="s">
        <v>4076</v>
      </c>
      <c r="I1529">
        <v>1.4</v>
      </c>
      <c r="J1529">
        <v>12.32</v>
      </c>
      <c r="K1529">
        <v>59</v>
      </c>
      <c r="L1529">
        <v>609.39</v>
      </c>
      <c r="M1529">
        <v>0</v>
      </c>
      <c r="N1529">
        <v>0</v>
      </c>
      <c r="O1529">
        <v>0</v>
      </c>
      <c r="P1529">
        <v>16.11</v>
      </c>
      <c r="Q1529">
        <v>0</v>
      </c>
      <c r="R1529" s="1" t="s">
        <v>6270</v>
      </c>
      <c r="S1529" s="1" t="s">
        <v>8156</v>
      </c>
      <c r="T1529">
        <v>0.99</v>
      </c>
      <c r="U1529" s="1"/>
      <c r="V1529">
        <v>3187.2922619999999</v>
      </c>
      <c r="W1529">
        <v>195506.15298700001</v>
      </c>
      <c r="X1529">
        <v>19.168987999999999</v>
      </c>
      <c r="Y1529">
        <v>3.7877450000000001</v>
      </c>
      <c r="Z1529">
        <v>82.142518999999993</v>
      </c>
      <c r="AA1529">
        <v>84.039372</v>
      </c>
      <c r="AB1529">
        <v>0</v>
      </c>
    </row>
    <row r="1530" spans="1:28" x14ac:dyDescent="0.25">
      <c r="A1530" s="1" t="s">
        <v>2116</v>
      </c>
      <c r="B1530">
        <v>1695</v>
      </c>
      <c r="C1530" s="1" t="s">
        <v>4004</v>
      </c>
      <c r="D1530">
        <v>5.0999999999999996</v>
      </c>
      <c r="E1530">
        <v>0</v>
      </c>
      <c r="F1530">
        <v>0.27</v>
      </c>
      <c r="G1530">
        <v>2296</v>
      </c>
      <c r="H1530" s="1" t="s">
        <v>4108</v>
      </c>
      <c r="I1530">
        <v>122.01</v>
      </c>
      <c r="J1530">
        <v>5.88</v>
      </c>
      <c r="K1530">
        <v>601</v>
      </c>
      <c r="L1530">
        <v>1425.91</v>
      </c>
      <c r="M1530">
        <v>397</v>
      </c>
      <c r="N1530">
        <v>12</v>
      </c>
      <c r="O1530">
        <v>0</v>
      </c>
      <c r="P1530">
        <v>487.64</v>
      </c>
      <c r="Q1530">
        <v>0</v>
      </c>
      <c r="R1530" s="1" t="s">
        <v>6271</v>
      </c>
      <c r="S1530" s="1" t="s">
        <v>8156</v>
      </c>
      <c r="T1530">
        <v>0.92</v>
      </c>
      <c r="U1530" s="1"/>
      <c r="V1530">
        <v>70746.411527000004</v>
      </c>
      <c r="W1530">
        <v>1484067.0369259999</v>
      </c>
      <c r="X1530">
        <v>357.082247</v>
      </c>
      <c r="Y1530">
        <v>34.333224999999999</v>
      </c>
      <c r="Z1530">
        <v>663.21297700000002</v>
      </c>
      <c r="AA1530">
        <v>637.96513000000004</v>
      </c>
      <c r="AB1530">
        <v>0</v>
      </c>
    </row>
    <row r="1531" spans="1:28" x14ac:dyDescent="0.25">
      <c r="A1531" s="1" t="s">
        <v>2117</v>
      </c>
      <c r="B1531">
        <v>2070</v>
      </c>
      <c r="C1531" s="1" t="s">
        <v>4003</v>
      </c>
      <c r="D1531">
        <v>5.0999999999999996</v>
      </c>
      <c r="E1531">
        <v>0</v>
      </c>
      <c r="F1531">
        <v>0</v>
      </c>
      <c r="G1531">
        <v>2298</v>
      </c>
      <c r="H1531" s="1" t="s">
        <v>4073</v>
      </c>
      <c r="I1531">
        <v>40.79</v>
      </c>
      <c r="J1531">
        <v>18.38</v>
      </c>
      <c r="K1531">
        <v>228</v>
      </c>
      <c r="L1531">
        <v>604.41</v>
      </c>
      <c r="M1531">
        <v>145</v>
      </c>
      <c r="N1531">
        <v>6</v>
      </c>
      <c r="O1531">
        <v>0</v>
      </c>
      <c r="P1531">
        <v>196.74</v>
      </c>
      <c r="Q1531">
        <v>0</v>
      </c>
      <c r="R1531" s="1" t="s">
        <v>6272</v>
      </c>
      <c r="S1531" s="1" t="s">
        <v>8156</v>
      </c>
      <c r="T1531">
        <v>1.42</v>
      </c>
      <c r="U1531" s="1"/>
      <c r="V1531">
        <v>27182.241688999999</v>
      </c>
      <c r="W1531">
        <v>642686.24240800005</v>
      </c>
      <c r="X1531">
        <v>139.02087599999999</v>
      </c>
      <c r="Y1531">
        <v>15.023399</v>
      </c>
      <c r="Z1531">
        <v>287.21442200000001</v>
      </c>
      <c r="AA1531">
        <v>276.27243700000002</v>
      </c>
      <c r="AB1531">
        <v>0</v>
      </c>
    </row>
    <row r="1532" spans="1:28" x14ac:dyDescent="0.25">
      <c r="A1532" s="1" t="s">
        <v>2118</v>
      </c>
      <c r="B1532">
        <v>1978</v>
      </c>
      <c r="C1532" s="1" t="s">
        <v>4034</v>
      </c>
      <c r="D1532">
        <v>5.0999999999999996</v>
      </c>
      <c r="E1532">
        <v>0</v>
      </c>
      <c r="F1532">
        <v>0</v>
      </c>
      <c r="G1532">
        <v>2299</v>
      </c>
      <c r="H1532" s="1" t="s">
        <v>4115</v>
      </c>
      <c r="I1532">
        <v>82</v>
      </c>
      <c r="J1532">
        <v>7.32</v>
      </c>
      <c r="K1532">
        <v>321</v>
      </c>
      <c r="L1532">
        <v>1808.36</v>
      </c>
      <c r="M1532">
        <v>45</v>
      </c>
      <c r="N1532">
        <v>3</v>
      </c>
      <c r="O1532">
        <v>0</v>
      </c>
      <c r="P1532">
        <v>127.22</v>
      </c>
      <c r="Q1532">
        <v>0</v>
      </c>
      <c r="R1532" s="1" t="s">
        <v>6273</v>
      </c>
      <c r="S1532" s="1" t="s">
        <v>8156</v>
      </c>
      <c r="T1532">
        <v>0.66</v>
      </c>
      <c r="U1532" s="1"/>
      <c r="V1532">
        <v>19335.921275000001</v>
      </c>
      <c r="W1532">
        <v>694693.33205500001</v>
      </c>
      <c r="X1532">
        <v>104.275447</v>
      </c>
      <c r="Y1532">
        <v>13.412041</v>
      </c>
      <c r="Z1532">
        <v>295.511976</v>
      </c>
      <c r="AA1532">
        <v>298.62418200000002</v>
      </c>
      <c r="AB1532">
        <v>0</v>
      </c>
    </row>
    <row r="1533" spans="1:28" x14ac:dyDescent="0.25">
      <c r="A1533" s="1" t="s">
        <v>2123</v>
      </c>
      <c r="B1533">
        <v>2023</v>
      </c>
      <c r="C1533" s="1" t="s">
        <v>4024</v>
      </c>
      <c r="D1533">
        <v>5.0999999999999996</v>
      </c>
      <c r="E1533">
        <v>0</v>
      </c>
      <c r="F1533">
        <v>0.61</v>
      </c>
      <c r="G1533">
        <v>2301</v>
      </c>
      <c r="H1533" s="1" t="s">
        <v>4112</v>
      </c>
      <c r="I1533">
        <v>110.84</v>
      </c>
      <c r="J1533">
        <v>12.66</v>
      </c>
      <c r="K1533">
        <v>278</v>
      </c>
      <c r="L1533">
        <v>1744.16</v>
      </c>
      <c r="M1533">
        <v>108</v>
      </c>
      <c r="N1533">
        <v>4</v>
      </c>
      <c r="O1533">
        <v>0</v>
      </c>
      <c r="P1533">
        <v>158.61000000000001</v>
      </c>
      <c r="Q1533">
        <v>0</v>
      </c>
      <c r="R1533" s="1" t="s">
        <v>6278</v>
      </c>
      <c r="S1533" s="1" t="s">
        <v>8156</v>
      </c>
      <c r="T1533">
        <v>1.03</v>
      </c>
      <c r="U1533" s="1"/>
      <c r="V1533">
        <v>25561.671792000001</v>
      </c>
      <c r="W1533">
        <v>857430.27814900002</v>
      </c>
      <c r="X1533">
        <v>136.72711899999999</v>
      </c>
      <c r="Y1533">
        <v>18.161670999999998</v>
      </c>
      <c r="Z1533">
        <v>369.90900299999998</v>
      </c>
      <c r="AA1533">
        <v>368.57859200000001</v>
      </c>
      <c r="AB1533">
        <v>0</v>
      </c>
    </row>
    <row r="1534" spans="1:28" x14ac:dyDescent="0.25">
      <c r="A1534" s="1" t="s">
        <v>2124</v>
      </c>
      <c r="B1534">
        <v>1306</v>
      </c>
      <c r="C1534" s="1" t="s">
        <v>4048</v>
      </c>
      <c r="D1534">
        <v>5.0999999999999996</v>
      </c>
      <c r="E1534">
        <v>0</v>
      </c>
      <c r="F1534">
        <v>0.6</v>
      </c>
      <c r="G1534">
        <v>2302</v>
      </c>
      <c r="H1534" s="1" t="s">
        <v>4141</v>
      </c>
      <c r="I1534">
        <v>72.8</v>
      </c>
      <c r="J1534">
        <v>6.69</v>
      </c>
      <c r="K1534">
        <v>996</v>
      </c>
      <c r="L1534">
        <v>1956.19</v>
      </c>
      <c r="M1534">
        <v>639</v>
      </c>
      <c r="N1534">
        <v>6</v>
      </c>
      <c r="O1534">
        <v>0</v>
      </c>
      <c r="P1534">
        <v>717.69</v>
      </c>
      <c r="Q1534">
        <v>0</v>
      </c>
      <c r="R1534" s="1" t="s">
        <v>6279</v>
      </c>
      <c r="S1534" s="1" t="s">
        <v>8156</v>
      </c>
      <c r="T1534">
        <v>0.5</v>
      </c>
      <c r="U1534" s="1"/>
      <c r="V1534">
        <v>118130.79878500001</v>
      </c>
      <c r="W1534">
        <v>2275051.8785370002</v>
      </c>
      <c r="X1534">
        <v>591.08200199999999</v>
      </c>
      <c r="Y1534">
        <v>52.311695999999998</v>
      </c>
      <c r="Z1534">
        <v>1016.528335</v>
      </c>
      <c r="AA1534">
        <v>977.99927700000001</v>
      </c>
      <c r="AB1534">
        <v>0</v>
      </c>
    </row>
    <row r="1535" spans="1:28" x14ac:dyDescent="0.25">
      <c r="A1535" s="1" t="s">
        <v>2127</v>
      </c>
      <c r="B1535">
        <v>2070</v>
      </c>
      <c r="C1535" s="1" t="s">
        <v>4017</v>
      </c>
      <c r="D1535">
        <v>5.0999999999999996</v>
      </c>
      <c r="E1535">
        <v>0</v>
      </c>
      <c r="F1535">
        <v>0.04</v>
      </c>
      <c r="G1535">
        <v>2303</v>
      </c>
      <c r="H1535" s="1" t="s">
        <v>4091</v>
      </c>
      <c r="I1535">
        <v>93.18</v>
      </c>
      <c r="J1535">
        <v>8.9600000000000009</v>
      </c>
      <c r="K1535">
        <v>233</v>
      </c>
      <c r="L1535">
        <v>1018.45</v>
      </c>
      <c r="M1535">
        <v>70</v>
      </c>
      <c r="N1535">
        <v>6</v>
      </c>
      <c r="O1535">
        <v>0</v>
      </c>
      <c r="P1535">
        <v>137.51</v>
      </c>
      <c r="Q1535">
        <v>0</v>
      </c>
      <c r="R1535" s="1" t="s">
        <v>6282</v>
      </c>
      <c r="S1535" s="1" t="s">
        <v>8156</v>
      </c>
      <c r="T1535">
        <v>0.75</v>
      </c>
      <c r="U1535" s="1"/>
      <c r="V1535">
        <v>15435.828836999999</v>
      </c>
      <c r="W1535">
        <v>479981.86023699999</v>
      </c>
      <c r="X1535">
        <v>81.582459999999998</v>
      </c>
      <c r="Y1535">
        <v>9.9947409999999994</v>
      </c>
      <c r="Z1535">
        <v>208.53671700000001</v>
      </c>
      <c r="AA1535">
        <v>206.32798700000001</v>
      </c>
      <c r="AB1535">
        <v>0</v>
      </c>
    </row>
    <row r="1536" spans="1:28" x14ac:dyDescent="0.25">
      <c r="A1536" s="1" t="s">
        <v>2128</v>
      </c>
      <c r="B1536">
        <v>2252</v>
      </c>
      <c r="C1536" s="1" t="s">
        <v>4004</v>
      </c>
      <c r="D1536">
        <v>5.0999999999999996</v>
      </c>
      <c r="E1536">
        <v>0</v>
      </c>
      <c r="F1536">
        <v>2.6</v>
      </c>
      <c r="G1536">
        <v>2303</v>
      </c>
      <c r="H1536" s="1" t="s">
        <v>4076</v>
      </c>
      <c r="I1536">
        <v>1.4</v>
      </c>
      <c r="J1536">
        <v>15.42</v>
      </c>
      <c r="K1536">
        <v>51</v>
      </c>
      <c r="L1536">
        <v>609.39</v>
      </c>
      <c r="M1536">
        <v>1</v>
      </c>
      <c r="N1536">
        <v>1</v>
      </c>
      <c r="O1536">
        <v>0</v>
      </c>
      <c r="P1536">
        <v>14.5</v>
      </c>
      <c r="Q1536">
        <v>0</v>
      </c>
      <c r="R1536" s="1" t="s">
        <v>6283</v>
      </c>
      <c r="S1536" s="1" t="s">
        <v>8156</v>
      </c>
      <c r="T1536">
        <v>1.19</v>
      </c>
      <c r="U1536" s="1"/>
      <c r="V1536">
        <v>3499.2209979999998</v>
      </c>
      <c r="W1536">
        <v>215032.70459000001</v>
      </c>
      <c r="X1536">
        <v>21.075603000000001</v>
      </c>
      <c r="Y1536">
        <v>4.430911</v>
      </c>
      <c r="Z1536">
        <v>91.795822999999999</v>
      </c>
      <c r="AA1536">
        <v>92.432575999999997</v>
      </c>
      <c r="AB1536">
        <v>0</v>
      </c>
    </row>
    <row r="1537" spans="1:28" x14ac:dyDescent="0.25">
      <c r="A1537" s="1" t="s">
        <v>2129</v>
      </c>
      <c r="B1537">
        <v>2023</v>
      </c>
      <c r="C1537" s="1" t="s">
        <v>4013</v>
      </c>
      <c r="D1537">
        <v>5.0999999999999996</v>
      </c>
      <c r="E1537">
        <v>0</v>
      </c>
      <c r="F1537">
        <v>0.6</v>
      </c>
      <c r="G1537">
        <v>2304</v>
      </c>
      <c r="H1537" s="1" t="s">
        <v>4086</v>
      </c>
      <c r="I1537">
        <v>0.2</v>
      </c>
      <c r="J1537">
        <v>6.11</v>
      </c>
      <c r="K1537">
        <v>281</v>
      </c>
      <c r="L1537">
        <v>1241.6600000000001</v>
      </c>
      <c r="M1537">
        <v>147</v>
      </c>
      <c r="N1537">
        <v>6</v>
      </c>
      <c r="O1537">
        <v>0</v>
      </c>
      <c r="P1537">
        <v>202.72</v>
      </c>
      <c r="Q1537">
        <v>0</v>
      </c>
      <c r="R1537" s="1" t="s">
        <v>6284</v>
      </c>
      <c r="S1537" s="1" t="s">
        <v>8156</v>
      </c>
      <c r="T1537">
        <v>1.1399999999999999</v>
      </c>
      <c r="U1537" s="1"/>
      <c r="V1537">
        <v>30184.706254000001</v>
      </c>
      <c r="W1537">
        <v>862367.03307600005</v>
      </c>
      <c r="X1537">
        <v>157.96462099999999</v>
      </c>
      <c r="Y1537">
        <v>19.345824</v>
      </c>
      <c r="Z1537">
        <v>381.13230900000002</v>
      </c>
      <c r="AA1537">
        <v>370.70269200000001</v>
      </c>
      <c r="AB1537">
        <v>0</v>
      </c>
    </row>
    <row r="1538" spans="1:28" x14ac:dyDescent="0.25">
      <c r="A1538" s="1" t="s">
        <v>2130</v>
      </c>
      <c r="B1538">
        <v>2024</v>
      </c>
      <c r="C1538" s="1" t="s">
        <v>4034</v>
      </c>
      <c r="D1538">
        <v>5.0999999999999996</v>
      </c>
      <c r="E1538">
        <v>0</v>
      </c>
      <c r="F1538">
        <v>0</v>
      </c>
      <c r="G1538">
        <v>2304</v>
      </c>
      <c r="H1538" s="1" t="s">
        <v>4115</v>
      </c>
      <c r="I1538">
        <v>82</v>
      </c>
      <c r="J1538">
        <v>8.2899999999999991</v>
      </c>
      <c r="K1538">
        <v>280</v>
      </c>
      <c r="L1538">
        <v>1808.36</v>
      </c>
      <c r="M1538">
        <v>30</v>
      </c>
      <c r="N1538">
        <v>3</v>
      </c>
      <c r="O1538">
        <v>0</v>
      </c>
      <c r="P1538">
        <v>81.510000000000005</v>
      </c>
      <c r="Q1538">
        <v>0</v>
      </c>
      <c r="R1538" s="1" t="s">
        <v>6285</v>
      </c>
      <c r="S1538" s="1" t="s">
        <v>8156</v>
      </c>
      <c r="T1538">
        <v>0.64</v>
      </c>
      <c r="U1538" s="1"/>
      <c r="V1538">
        <v>14283.692152</v>
      </c>
      <c r="W1538">
        <v>586187.58773000003</v>
      </c>
      <c r="X1538">
        <v>78.646822999999998</v>
      </c>
      <c r="Y1538">
        <v>10.541684</v>
      </c>
      <c r="Z1538">
        <v>243.92291299999999</v>
      </c>
      <c r="AA1538">
        <v>251.980875</v>
      </c>
      <c r="AB1538">
        <v>0</v>
      </c>
    </row>
    <row r="1539" spans="1:28" x14ac:dyDescent="0.25">
      <c r="A1539" s="1" t="s">
        <v>2131</v>
      </c>
      <c r="B1539">
        <v>2017</v>
      </c>
      <c r="C1539" s="1" t="s">
        <v>4017</v>
      </c>
      <c r="D1539">
        <v>5.0999999999999996</v>
      </c>
      <c r="E1539">
        <v>0</v>
      </c>
      <c r="F1539">
        <v>0.11</v>
      </c>
      <c r="G1539">
        <v>2305</v>
      </c>
      <c r="H1539" s="1" t="s">
        <v>4091</v>
      </c>
      <c r="I1539">
        <v>93.18</v>
      </c>
      <c r="J1539">
        <v>10.93</v>
      </c>
      <c r="K1539">
        <v>288</v>
      </c>
      <c r="L1539">
        <v>1018.45</v>
      </c>
      <c r="M1539">
        <v>133</v>
      </c>
      <c r="N1539">
        <v>7</v>
      </c>
      <c r="O1539">
        <v>0</v>
      </c>
      <c r="P1539">
        <v>205.98</v>
      </c>
      <c r="Q1539">
        <v>0</v>
      </c>
      <c r="R1539" s="1" t="s">
        <v>6286</v>
      </c>
      <c r="S1539" s="1" t="s">
        <v>8156</v>
      </c>
      <c r="T1539">
        <v>0.88</v>
      </c>
      <c r="U1539" s="1"/>
      <c r="V1539">
        <v>26007.375004000001</v>
      </c>
      <c r="W1539">
        <v>681312.27599700005</v>
      </c>
      <c r="X1539">
        <v>134.51214999999999</v>
      </c>
      <c r="Y1539">
        <v>15.050805</v>
      </c>
      <c r="Z1539">
        <v>300.73262499999998</v>
      </c>
      <c r="AA1539">
        <v>292.875407</v>
      </c>
      <c r="AB1539">
        <v>0</v>
      </c>
    </row>
    <row r="1540" spans="1:28" x14ac:dyDescent="0.25">
      <c r="A1540" s="1" t="s">
        <v>2133</v>
      </c>
      <c r="B1540">
        <v>2072</v>
      </c>
      <c r="C1540" s="1" t="s">
        <v>4030</v>
      </c>
      <c r="D1540">
        <v>5.0999999999999996</v>
      </c>
      <c r="E1540">
        <v>0</v>
      </c>
      <c r="F1540">
        <v>2</v>
      </c>
      <c r="G1540">
        <v>2305</v>
      </c>
      <c r="H1540" s="1" t="s">
        <v>4139</v>
      </c>
      <c r="I1540">
        <v>77.290000000000006</v>
      </c>
      <c r="J1540">
        <v>10.92</v>
      </c>
      <c r="K1540">
        <v>233</v>
      </c>
      <c r="L1540">
        <v>2007.2</v>
      </c>
      <c r="M1540">
        <v>24</v>
      </c>
      <c r="N1540">
        <v>4</v>
      </c>
      <c r="O1540">
        <v>0</v>
      </c>
      <c r="P1540">
        <v>57.66</v>
      </c>
      <c r="Q1540">
        <v>0</v>
      </c>
      <c r="R1540" s="1" t="s">
        <v>6288</v>
      </c>
      <c r="S1540" s="1" t="s">
        <v>8156</v>
      </c>
      <c r="T1540">
        <v>0.83</v>
      </c>
      <c r="U1540" s="1"/>
      <c r="V1540">
        <v>10245.950873</v>
      </c>
      <c r="W1540">
        <v>549091.77246300003</v>
      </c>
      <c r="X1540">
        <v>59.555911000000002</v>
      </c>
      <c r="Y1540">
        <v>10.032588000000001</v>
      </c>
      <c r="Z1540">
        <v>228.001406</v>
      </c>
      <c r="AA1540">
        <v>236.031959</v>
      </c>
      <c r="AB1540">
        <v>0</v>
      </c>
    </row>
    <row r="1541" spans="1:28" x14ac:dyDescent="0.25">
      <c r="A1541" s="1" t="s">
        <v>2134</v>
      </c>
      <c r="B1541">
        <v>2220</v>
      </c>
      <c r="C1541" s="1" t="s">
        <v>4004</v>
      </c>
      <c r="D1541">
        <v>5.0999999999999996</v>
      </c>
      <c r="E1541">
        <v>0</v>
      </c>
      <c r="F1541">
        <v>0</v>
      </c>
      <c r="G1541">
        <v>2305</v>
      </c>
      <c r="H1541" s="1" t="s">
        <v>4074</v>
      </c>
      <c r="I1541">
        <v>0.2</v>
      </c>
      <c r="J1541">
        <v>6.4</v>
      </c>
      <c r="K1541">
        <v>85</v>
      </c>
      <c r="L1541">
        <v>420.4</v>
      </c>
      <c r="M1541">
        <v>1</v>
      </c>
      <c r="N1541">
        <v>1</v>
      </c>
      <c r="O1541">
        <v>0</v>
      </c>
      <c r="P1541">
        <v>26.29</v>
      </c>
      <c r="Q1541">
        <v>0</v>
      </c>
      <c r="R1541" s="1" t="s">
        <v>6289</v>
      </c>
      <c r="S1541" s="1" t="s">
        <v>8156</v>
      </c>
      <c r="T1541">
        <v>0.53</v>
      </c>
      <c r="U1541" s="1"/>
      <c r="V1541">
        <v>4181.0855160000001</v>
      </c>
      <c r="W1541">
        <v>156142.10459</v>
      </c>
      <c r="X1541">
        <v>22.666170000000001</v>
      </c>
      <c r="Y1541">
        <v>2.9107479999999999</v>
      </c>
      <c r="Z1541">
        <v>66.093503999999996</v>
      </c>
      <c r="AA1541">
        <v>67.119969999999995</v>
      </c>
      <c r="AB1541">
        <v>0</v>
      </c>
    </row>
    <row r="1542" spans="1:28" x14ac:dyDescent="0.25">
      <c r="A1542" s="1" t="s">
        <v>2136</v>
      </c>
      <c r="B1542">
        <v>1601</v>
      </c>
      <c r="C1542" s="1" t="s">
        <v>4020</v>
      </c>
      <c r="D1542">
        <v>5.0999999999999996</v>
      </c>
      <c r="E1542">
        <v>0</v>
      </c>
      <c r="F1542">
        <v>0.49</v>
      </c>
      <c r="G1542">
        <v>2309</v>
      </c>
      <c r="H1542" s="1" t="s">
        <v>4094</v>
      </c>
      <c r="I1542">
        <v>120.04</v>
      </c>
      <c r="J1542">
        <v>10.94</v>
      </c>
      <c r="K1542">
        <v>708</v>
      </c>
      <c r="L1542">
        <v>743.49</v>
      </c>
      <c r="M1542">
        <v>586</v>
      </c>
      <c r="N1542">
        <v>7</v>
      </c>
      <c r="O1542">
        <v>0</v>
      </c>
      <c r="P1542">
        <v>644.22</v>
      </c>
      <c r="Q1542">
        <v>0</v>
      </c>
      <c r="R1542" s="1" t="s">
        <v>6291</v>
      </c>
      <c r="S1542" s="1" t="s">
        <v>8156</v>
      </c>
      <c r="T1542">
        <v>0.85</v>
      </c>
      <c r="U1542" s="1"/>
      <c r="V1542">
        <v>95996.076065999994</v>
      </c>
      <c r="W1542">
        <v>1719799.4987009999</v>
      </c>
      <c r="X1542">
        <v>477.54758199999998</v>
      </c>
      <c r="Y1542">
        <v>41.651874999999997</v>
      </c>
      <c r="Z1542">
        <v>779.93964700000004</v>
      </c>
      <c r="AA1542">
        <v>739.31011999999998</v>
      </c>
      <c r="AB1542">
        <v>0</v>
      </c>
    </row>
    <row r="1543" spans="1:28" x14ac:dyDescent="0.25">
      <c r="A1543" s="1" t="s">
        <v>2137</v>
      </c>
      <c r="B1543">
        <v>2124</v>
      </c>
      <c r="C1543" s="1" t="s">
        <v>4017</v>
      </c>
      <c r="D1543">
        <v>5.0999999999999996</v>
      </c>
      <c r="E1543">
        <v>0</v>
      </c>
      <c r="F1543">
        <v>0.96</v>
      </c>
      <c r="G1543">
        <v>2309</v>
      </c>
      <c r="H1543" s="1" t="s">
        <v>4140</v>
      </c>
      <c r="I1543">
        <v>93.18</v>
      </c>
      <c r="J1543">
        <v>14.87</v>
      </c>
      <c r="K1543">
        <v>185</v>
      </c>
      <c r="L1543">
        <v>1018.45</v>
      </c>
      <c r="M1543">
        <v>41</v>
      </c>
      <c r="N1543">
        <v>5</v>
      </c>
      <c r="O1543">
        <v>0</v>
      </c>
      <c r="P1543">
        <v>132.36000000000001</v>
      </c>
      <c r="Q1543">
        <v>0</v>
      </c>
      <c r="R1543" s="1" t="s">
        <v>6292</v>
      </c>
      <c r="S1543" s="1" t="s">
        <v>8156</v>
      </c>
      <c r="T1543">
        <v>1.41</v>
      </c>
      <c r="U1543" s="1"/>
      <c r="V1543">
        <v>13790.516507</v>
      </c>
      <c r="W1543">
        <v>523314.51595600002</v>
      </c>
      <c r="X1543">
        <v>75.270379000000005</v>
      </c>
      <c r="Y1543">
        <v>11.124921000000001</v>
      </c>
      <c r="Z1543">
        <v>227.30215999999999</v>
      </c>
      <c r="AA1543">
        <v>224.95244299999999</v>
      </c>
      <c r="AB1543">
        <v>0</v>
      </c>
    </row>
    <row r="1544" spans="1:28" x14ac:dyDescent="0.25">
      <c r="A1544" s="1" t="s">
        <v>2139</v>
      </c>
      <c r="B1544">
        <v>1282</v>
      </c>
      <c r="C1544" s="1" t="s">
        <v>4040</v>
      </c>
      <c r="D1544">
        <v>5.0999999999999996</v>
      </c>
      <c r="E1544">
        <v>0</v>
      </c>
      <c r="F1544">
        <v>0.57999999999999996</v>
      </c>
      <c r="G1544">
        <v>2311</v>
      </c>
      <c r="H1544" s="1" t="s">
        <v>4096</v>
      </c>
      <c r="I1544">
        <v>121.36</v>
      </c>
      <c r="J1544">
        <v>8.68</v>
      </c>
      <c r="K1544">
        <v>1029</v>
      </c>
      <c r="L1544">
        <v>1561.24</v>
      </c>
      <c r="M1544">
        <v>750</v>
      </c>
      <c r="N1544">
        <v>12</v>
      </c>
      <c r="O1544">
        <v>0</v>
      </c>
      <c r="P1544">
        <v>870.33</v>
      </c>
      <c r="Q1544">
        <v>0</v>
      </c>
      <c r="R1544" s="1" t="s">
        <v>6294</v>
      </c>
      <c r="S1544" s="1" t="s">
        <v>8156</v>
      </c>
      <c r="T1544">
        <v>0.72</v>
      </c>
      <c r="U1544" s="1"/>
      <c r="V1544">
        <v>129771.42393800001</v>
      </c>
      <c r="W1544">
        <v>2430251.7863719999</v>
      </c>
      <c r="X1544">
        <v>647.94337700000005</v>
      </c>
      <c r="Y1544">
        <v>57.498750999999999</v>
      </c>
      <c r="Z1544">
        <v>1094.62895</v>
      </c>
      <c r="AA1544">
        <v>1044.717382</v>
      </c>
      <c r="AB1544">
        <v>0</v>
      </c>
    </row>
    <row r="1545" spans="1:28" x14ac:dyDescent="0.25">
      <c r="A1545" s="1" t="s">
        <v>2140</v>
      </c>
      <c r="B1545">
        <v>2039</v>
      </c>
      <c r="C1545" s="1" t="s">
        <v>4031</v>
      </c>
      <c r="D1545">
        <v>5.0999999999999996</v>
      </c>
      <c r="E1545">
        <v>0</v>
      </c>
      <c r="F1545">
        <v>0.37</v>
      </c>
      <c r="G1545">
        <v>2312</v>
      </c>
      <c r="H1545" s="1" t="s">
        <v>4086</v>
      </c>
      <c r="I1545">
        <v>0.2</v>
      </c>
      <c r="J1545">
        <v>4.3600000000000003</v>
      </c>
      <c r="K1545">
        <v>273</v>
      </c>
      <c r="L1545">
        <v>1365.91</v>
      </c>
      <c r="M1545">
        <v>109</v>
      </c>
      <c r="N1545">
        <v>3</v>
      </c>
      <c r="O1545">
        <v>0</v>
      </c>
      <c r="P1545">
        <v>161.30000000000001</v>
      </c>
      <c r="Q1545">
        <v>0</v>
      </c>
      <c r="R1545" s="1" t="s">
        <v>6295</v>
      </c>
      <c r="S1545" s="1" t="s">
        <v>8156</v>
      </c>
      <c r="T1545">
        <v>0.9</v>
      </c>
      <c r="U1545" s="1"/>
      <c r="V1545">
        <v>24466.053845999999</v>
      </c>
      <c r="W1545">
        <v>710901.94996600004</v>
      </c>
      <c r="X1545">
        <v>128.187388</v>
      </c>
      <c r="Y1545">
        <v>15.208107</v>
      </c>
      <c r="Z1545">
        <v>309.990026</v>
      </c>
      <c r="AA1545">
        <v>305.59364199999999</v>
      </c>
      <c r="AB1545">
        <v>0</v>
      </c>
    </row>
    <row r="1546" spans="1:28" x14ac:dyDescent="0.25">
      <c r="A1546" s="1" t="s">
        <v>2142</v>
      </c>
      <c r="B1546">
        <v>1380</v>
      </c>
      <c r="C1546" s="1" t="s">
        <v>4053</v>
      </c>
      <c r="D1546">
        <v>5.0999999999999996</v>
      </c>
      <c r="E1546">
        <v>0</v>
      </c>
      <c r="F1546">
        <v>0</v>
      </c>
      <c r="G1546">
        <v>2315</v>
      </c>
      <c r="H1546" s="1" t="s">
        <v>4117</v>
      </c>
      <c r="I1546">
        <v>120.04</v>
      </c>
      <c r="J1546">
        <v>7.59</v>
      </c>
      <c r="K1546">
        <v>935</v>
      </c>
      <c r="L1546">
        <v>947.15</v>
      </c>
      <c r="M1546">
        <v>716</v>
      </c>
      <c r="N1546">
        <v>10</v>
      </c>
      <c r="O1546">
        <v>0</v>
      </c>
      <c r="P1546">
        <v>817.46</v>
      </c>
      <c r="Q1546">
        <v>0</v>
      </c>
      <c r="R1546" s="1" t="s">
        <v>6297</v>
      </c>
      <c r="S1546" s="1" t="s">
        <v>8156</v>
      </c>
      <c r="T1546">
        <v>0.59</v>
      </c>
      <c r="U1546" s="1"/>
      <c r="V1546">
        <v>119868.78210300001</v>
      </c>
      <c r="W1546">
        <v>2110053.4207339999</v>
      </c>
      <c r="X1546">
        <v>595.26275699999997</v>
      </c>
      <c r="Y1546">
        <v>50.666493000000003</v>
      </c>
      <c r="Z1546">
        <v>955.101179</v>
      </c>
      <c r="AA1546">
        <v>907.07544299999995</v>
      </c>
      <c r="AB1546">
        <v>0</v>
      </c>
    </row>
    <row r="1547" spans="1:28" x14ac:dyDescent="0.25">
      <c r="A1547" s="1" t="s">
        <v>2144</v>
      </c>
      <c r="B1547">
        <v>2039</v>
      </c>
      <c r="C1547" s="1" t="s">
        <v>4032</v>
      </c>
      <c r="D1547">
        <v>5.0999999999999996</v>
      </c>
      <c r="E1547">
        <v>0</v>
      </c>
      <c r="F1547">
        <v>0.37</v>
      </c>
      <c r="G1547">
        <v>2315</v>
      </c>
      <c r="H1547" s="1" t="s">
        <v>4162</v>
      </c>
      <c r="I1547">
        <v>0.2</v>
      </c>
      <c r="J1547">
        <v>11.84</v>
      </c>
      <c r="K1547">
        <v>276</v>
      </c>
      <c r="L1547">
        <v>1269.6500000000001</v>
      </c>
      <c r="M1547">
        <v>153</v>
      </c>
      <c r="N1547">
        <v>3</v>
      </c>
      <c r="O1547">
        <v>0</v>
      </c>
      <c r="P1547">
        <v>182.47</v>
      </c>
      <c r="Q1547">
        <v>0</v>
      </c>
      <c r="R1547" s="1" t="s">
        <v>6299</v>
      </c>
      <c r="S1547" s="1" t="s">
        <v>8156</v>
      </c>
      <c r="T1547">
        <v>0.99</v>
      </c>
      <c r="U1547" s="1"/>
      <c r="V1547">
        <v>29301.380409000001</v>
      </c>
      <c r="W1547">
        <v>771981.29357500002</v>
      </c>
      <c r="X1547">
        <v>151.68859</v>
      </c>
      <c r="Y1547">
        <v>17.064378999999999</v>
      </c>
      <c r="Z1547">
        <v>338.89686399999999</v>
      </c>
      <c r="AA1547">
        <v>331.85129899999998</v>
      </c>
      <c r="AB1547">
        <v>0</v>
      </c>
    </row>
    <row r="1548" spans="1:28" x14ac:dyDescent="0.25">
      <c r="A1548" s="1" t="s">
        <v>2145</v>
      </c>
      <c r="B1548">
        <v>1587</v>
      </c>
      <c r="C1548" s="1" t="s">
        <v>4050</v>
      </c>
      <c r="D1548">
        <v>5.0999999999999996</v>
      </c>
      <c r="E1548">
        <v>0</v>
      </c>
      <c r="F1548">
        <v>0</v>
      </c>
      <c r="G1548">
        <v>2316</v>
      </c>
      <c r="H1548" s="1" t="s">
        <v>4095</v>
      </c>
      <c r="I1548">
        <v>63.59</v>
      </c>
      <c r="J1548">
        <v>11.98</v>
      </c>
      <c r="K1548">
        <v>729</v>
      </c>
      <c r="L1548">
        <v>1628.87</v>
      </c>
      <c r="M1548">
        <v>518</v>
      </c>
      <c r="N1548">
        <v>9</v>
      </c>
      <c r="O1548">
        <v>0</v>
      </c>
      <c r="P1548">
        <v>593.24</v>
      </c>
      <c r="Q1548">
        <v>0</v>
      </c>
      <c r="R1548" s="1" t="s">
        <v>6300</v>
      </c>
      <c r="S1548" s="1" t="s">
        <v>8156</v>
      </c>
      <c r="T1548">
        <v>0.89</v>
      </c>
      <c r="U1548" s="1"/>
      <c r="V1548">
        <v>87993.657793999999</v>
      </c>
      <c r="W1548">
        <v>1806480.5958169999</v>
      </c>
      <c r="X1548">
        <v>443.19939199999999</v>
      </c>
      <c r="Y1548">
        <v>42.012608</v>
      </c>
      <c r="Z1548">
        <v>808.30160999999998</v>
      </c>
      <c r="AA1548">
        <v>776.56436599999995</v>
      </c>
      <c r="AB1548">
        <v>0</v>
      </c>
    </row>
    <row r="1549" spans="1:28" x14ac:dyDescent="0.25">
      <c r="A1549" s="1" t="s">
        <v>2146</v>
      </c>
      <c r="B1549">
        <v>1998</v>
      </c>
      <c r="C1549" s="1" t="s">
        <v>4031</v>
      </c>
      <c r="D1549">
        <v>5.0999999999999996</v>
      </c>
      <c r="E1549">
        <v>0</v>
      </c>
      <c r="F1549">
        <v>0.64</v>
      </c>
      <c r="G1549">
        <v>2316</v>
      </c>
      <c r="H1549" s="1" t="s">
        <v>4140</v>
      </c>
      <c r="I1549">
        <v>93.18</v>
      </c>
      <c r="J1549">
        <v>6.73</v>
      </c>
      <c r="K1549">
        <v>318</v>
      </c>
      <c r="L1549">
        <v>1375.09</v>
      </c>
      <c r="M1549">
        <v>91</v>
      </c>
      <c r="N1549">
        <v>4</v>
      </c>
      <c r="O1549">
        <v>0</v>
      </c>
      <c r="P1549">
        <v>145.69</v>
      </c>
      <c r="Q1549">
        <v>0</v>
      </c>
      <c r="R1549" s="1" t="s">
        <v>6301</v>
      </c>
      <c r="S1549" s="1" t="s">
        <v>8156</v>
      </c>
      <c r="T1549">
        <v>0.56999999999999995</v>
      </c>
      <c r="U1549" s="1"/>
      <c r="V1549">
        <v>22302.789568</v>
      </c>
      <c r="W1549">
        <v>622998.530562</v>
      </c>
      <c r="X1549">
        <v>116.003865</v>
      </c>
      <c r="Y1549">
        <v>12.251217</v>
      </c>
      <c r="Z1549">
        <v>266.29593599999998</v>
      </c>
      <c r="AA1549">
        <v>267.80903499999999</v>
      </c>
      <c r="AB1549">
        <v>0</v>
      </c>
    </row>
    <row r="1550" spans="1:28" x14ac:dyDescent="0.25">
      <c r="A1550" s="1" t="s">
        <v>2147</v>
      </c>
      <c r="B1550">
        <v>2082</v>
      </c>
      <c r="C1550" s="1" t="s">
        <v>4024</v>
      </c>
      <c r="D1550">
        <v>5.0999999999999996</v>
      </c>
      <c r="E1550">
        <v>0</v>
      </c>
      <c r="F1550">
        <v>0.13</v>
      </c>
      <c r="G1550">
        <v>2316</v>
      </c>
      <c r="H1550" s="1" t="s">
        <v>4112</v>
      </c>
      <c r="I1550">
        <v>110.84</v>
      </c>
      <c r="J1550">
        <v>10.27</v>
      </c>
      <c r="K1550">
        <v>234</v>
      </c>
      <c r="L1550">
        <v>1746.22</v>
      </c>
      <c r="M1550">
        <v>32</v>
      </c>
      <c r="N1550">
        <v>2</v>
      </c>
      <c r="O1550">
        <v>0</v>
      </c>
      <c r="P1550">
        <v>82.8</v>
      </c>
      <c r="Q1550">
        <v>0</v>
      </c>
      <c r="R1550" s="1" t="s">
        <v>6302</v>
      </c>
      <c r="S1550" s="1" t="s">
        <v>8156</v>
      </c>
      <c r="T1550">
        <v>0.8</v>
      </c>
      <c r="U1550" s="1"/>
      <c r="V1550">
        <v>14276.216036</v>
      </c>
      <c r="W1550">
        <v>625876.84849600005</v>
      </c>
      <c r="X1550">
        <v>79.794047000000006</v>
      </c>
      <c r="Y1550">
        <v>12.277542</v>
      </c>
      <c r="Z1550">
        <v>265.37435399999998</v>
      </c>
      <c r="AA1550">
        <v>269.03963499999998</v>
      </c>
      <c r="AB1550">
        <v>0</v>
      </c>
    </row>
    <row r="1551" spans="1:28" x14ac:dyDescent="0.25">
      <c r="A1551" s="1" t="s">
        <v>2150</v>
      </c>
      <c r="B1551">
        <v>1518</v>
      </c>
      <c r="C1551" s="1" t="s">
        <v>4050</v>
      </c>
      <c r="D1551">
        <v>5.0999999999999996</v>
      </c>
      <c r="E1551">
        <v>0</v>
      </c>
      <c r="F1551">
        <v>0</v>
      </c>
      <c r="G1551">
        <v>2318</v>
      </c>
      <c r="H1551" s="1" t="s">
        <v>4095</v>
      </c>
      <c r="I1551">
        <v>63.59</v>
      </c>
      <c r="J1551">
        <v>13.22</v>
      </c>
      <c r="K1551">
        <v>800</v>
      </c>
      <c r="L1551">
        <v>1628.87</v>
      </c>
      <c r="M1551">
        <v>589</v>
      </c>
      <c r="N1551">
        <v>12</v>
      </c>
      <c r="O1551">
        <v>0</v>
      </c>
      <c r="P1551">
        <v>682.48</v>
      </c>
      <c r="Q1551">
        <v>0</v>
      </c>
      <c r="R1551" s="1" t="s">
        <v>6305</v>
      </c>
      <c r="S1551" s="1" t="s">
        <v>8156</v>
      </c>
      <c r="T1551">
        <v>1.03</v>
      </c>
      <c r="U1551" s="1"/>
      <c r="V1551">
        <v>102372.86975300001</v>
      </c>
      <c r="W1551">
        <v>2114108.9160040002</v>
      </c>
      <c r="X1551">
        <v>516.05974100000003</v>
      </c>
      <c r="Y1551">
        <v>49.866053999999998</v>
      </c>
      <c r="Z1551">
        <v>950.51744499999995</v>
      </c>
      <c r="AA1551">
        <v>908.80509600000005</v>
      </c>
      <c r="AB1551">
        <v>0</v>
      </c>
    </row>
    <row r="1552" spans="1:28" x14ac:dyDescent="0.25">
      <c r="A1552" s="1" t="s">
        <v>2151</v>
      </c>
      <c r="B1552">
        <v>2013</v>
      </c>
      <c r="C1552" s="1" t="s">
        <v>4031</v>
      </c>
      <c r="D1552">
        <v>5.0999999999999996</v>
      </c>
      <c r="E1552">
        <v>0</v>
      </c>
      <c r="F1552">
        <v>0.5</v>
      </c>
      <c r="G1552">
        <v>2319</v>
      </c>
      <c r="H1552" s="1" t="s">
        <v>4076</v>
      </c>
      <c r="I1552">
        <v>1.4</v>
      </c>
      <c r="J1552">
        <v>13.13</v>
      </c>
      <c r="K1552">
        <v>306</v>
      </c>
      <c r="L1552">
        <v>2407.63</v>
      </c>
      <c r="M1552">
        <v>70</v>
      </c>
      <c r="N1552">
        <v>4</v>
      </c>
      <c r="O1552">
        <v>0</v>
      </c>
      <c r="P1552">
        <v>129.09</v>
      </c>
      <c r="Q1552">
        <v>0</v>
      </c>
      <c r="R1552" s="1" t="s">
        <v>6306</v>
      </c>
      <c r="S1552" s="1" t="s">
        <v>8156</v>
      </c>
      <c r="T1552">
        <v>0.97</v>
      </c>
      <c r="U1552" s="1"/>
      <c r="V1552">
        <v>20330.236405</v>
      </c>
      <c r="W1552">
        <v>865844.05957200006</v>
      </c>
      <c r="X1552">
        <v>113.099383</v>
      </c>
      <c r="Y1552">
        <v>17.355661999999999</v>
      </c>
      <c r="Z1552">
        <v>367.94123200000001</v>
      </c>
      <c r="AA1552">
        <v>372.192114</v>
      </c>
      <c r="AB1552">
        <v>0</v>
      </c>
    </row>
    <row r="1553" spans="1:28" x14ac:dyDescent="0.25">
      <c r="A1553" s="1" t="s">
        <v>2154</v>
      </c>
      <c r="B1553">
        <v>2196</v>
      </c>
      <c r="C1553" s="1" t="s">
        <v>4032</v>
      </c>
      <c r="D1553">
        <v>5.0999999999999996</v>
      </c>
      <c r="E1553">
        <v>0</v>
      </c>
      <c r="F1553">
        <v>0.55000000000000004</v>
      </c>
      <c r="G1553">
        <v>2322</v>
      </c>
      <c r="H1553" s="1" t="s">
        <v>4113</v>
      </c>
      <c r="I1553">
        <v>0.2</v>
      </c>
      <c r="J1553">
        <v>12.82</v>
      </c>
      <c r="K1553">
        <v>126</v>
      </c>
      <c r="L1553">
        <v>1269.6500000000001</v>
      </c>
      <c r="M1553">
        <v>3</v>
      </c>
      <c r="N1553">
        <v>1</v>
      </c>
      <c r="O1553">
        <v>0</v>
      </c>
      <c r="P1553">
        <v>41.22</v>
      </c>
      <c r="Q1553">
        <v>0</v>
      </c>
      <c r="R1553" s="1" t="s">
        <v>6309</v>
      </c>
      <c r="S1553" s="1" t="s">
        <v>8156</v>
      </c>
      <c r="T1553">
        <v>1.08</v>
      </c>
      <c r="U1553" s="1"/>
      <c r="V1553">
        <v>6270.7151190000004</v>
      </c>
      <c r="W1553">
        <v>387235.520487</v>
      </c>
      <c r="X1553">
        <v>37.723402999999998</v>
      </c>
      <c r="Y1553">
        <v>7.323874</v>
      </c>
      <c r="Z1553">
        <v>161.46749500000001</v>
      </c>
      <c r="AA1553">
        <v>166.455513</v>
      </c>
      <c r="AB1553">
        <v>0</v>
      </c>
    </row>
    <row r="1554" spans="1:28" x14ac:dyDescent="0.25">
      <c r="A1554" s="1" t="s">
        <v>2155</v>
      </c>
      <c r="B1554">
        <v>2266</v>
      </c>
      <c r="C1554" s="1" t="s">
        <v>4002</v>
      </c>
      <c r="D1554">
        <v>5.0999999999999996</v>
      </c>
      <c r="E1554">
        <v>0</v>
      </c>
      <c r="F1554">
        <v>7.86</v>
      </c>
      <c r="G1554">
        <v>2326</v>
      </c>
      <c r="H1554" s="1" t="s">
        <v>4072</v>
      </c>
      <c r="I1554">
        <v>31.58</v>
      </c>
      <c r="J1554">
        <v>7.08</v>
      </c>
      <c r="K1554">
        <v>60</v>
      </c>
      <c r="L1554">
        <v>367.23</v>
      </c>
      <c r="M1554">
        <v>1</v>
      </c>
      <c r="N1554">
        <v>1</v>
      </c>
      <c r="O1554">
        <v>0</v>
      </c>
      <c r="P1554">
        <v>12.08</v>
      </c>
      <c r="Q1554">
        <v>0</v>
      </c>
      <c r="R1554" s="1" t="s">
        <v>6310</v>
      </c>
      <c r="S1554" s="1" t="s">
        <v>8156</v>
      </c>
      <c r="T1554">
        <v>0.56000000000000005</v>
      </c>
      <c r="U1554" s="1"/>
      <c r="V1554">
        <v>2984.3057060000001</v>
      </c>
      <c r="W1554">
        <v>127135.511767</v>
      </c>
      <c r="X1554">
        <v>16.550509000000002</v>
      </c>
      <c r="Y1554">
        <v>2.3397749999999999</v>
      </c>
      <c r="Z1554">
        <v>53.569592999999998</v>
      </c>
      <c r="AA1554">
        <v>54.650753000000002</v>
      </c>
      <c r="AB1554">
        <v>0</v>
      </c>
    </row>
    <row r="1555" spans="1:28" x14ac:dyDescent="0.25">
      <c r="A1555" s="1" t="s">
        <v>2157</v>
      </c>
      <c r="B1555">
        <v>2275</v>
      </c>
      <c r="C1555" s="1" t="s">
        <v>4004</v>
      </c>
      <c r="D1555">
        <v>5.0999999999999996</v>
      </c>
      <c r="E1555">
        <v>0</v>
      </c>
      <c r="F1555">
        <v>1.17</v>
      </c>
      <c r="G1555">
        <v>2327</v>
      </c>
      <c r="H1555" s="1" t="s">
        <v>4073</v>
      </c>
      <c r="I1555">
        <v>40.79</v>
      </c>
      <c r="J1555">
        <v>12.1</v>
      </c>
      <c r="K1555">
        <v>52</v>
      </c>
      <c r="L1555">
        <v>475.89</v>
      </c>
      <c r="M1555">
        <v>0</v>
      </c>
      <c r="N1555">
        <v>0</v>
      </c>
      <c r="O1555">
        <v>0</v>
      </c>
      <c r="P1555">
        <v>14.76</v>
      </c>
      <c r="Q1555">
        <v>0</v>
      </c>
      <c r="R1555" s="1" t="s">
        <v>6312</v>
      </c>
      <c r="S1555" s="1" t="s">
        <v>8156</v>
      </c>
      <c r="T1555">
        <v>0.95</v>
      </c>
      <c r="U1555" s="1"/>
      <c r="V1555">
        <v>2360.2499050000001</v>
      </c>
      <c r="W1555">
        <v>145842.63332699999</v>
      </c>
      <c r="X1555">
        <v>14.21528</v>
      </c>
      <c r="Y1555">
        <v>2.8152469999999998</v>
      </c>
      <c r="Z1555">
        <v>61.451749</v>
      </c>
      <c r="AA1555">
        <v>62.691215999999997</v>
      </c>
      <c r="AB1555">
        <v>0</v>
      </c>
    </row>
    <row r="1556" spans="1:28" x14ac:dyDescent="0.25">
      <c r="A1556" s="1" t="s">
        <v>2160</v>
      </c>
      <c r="B1556">
        <v>1637</v>
      </c>
      <c r="C1556" s="1" t="s">
        <v>4020</v>
      </c>
      <c r="D1556">
        <v>5.0999999999999996</v>
      </c>
      <c r="E1556">
        <v>0</v>
      </c>
      <c r="F1556">
        <v>0.92</v>
      </c>
      <c r="G1556">
        <v>2329</v>
      </c>
      <c r="H1556" s="1" t="s">
        <v>4094</v>
      </c>
      <c r="I1556">
        <v>120.04</v>
      </c>
      <c r="J1556">
        <v>6.97</v>
      </c>
      <c r="K1556">
        <v>692</v>
      </c>
      <c r="L1556">
        <v>743.49</v>
      </c>
      <c r="M1556">
        <v>542</v>
      </c>
      <c r="N1556">
        <v>9</v>
      </c>
      <c r="O1556">
        <v>0</v>
      </c>
      <c r="P1556">
        <v>596</v>
      </c>
      <c r="Q1556">
        <v>0</v>
      </c>
      <c r="R1556" s="1" t="s">
        <v>6315</v>
      </c>
      <c r="S1556" s="1" t="s">
        <v>8156</v>
      </c>
      <c r="T1556">
        <v>0.56000000000000005</v>
      </c>
      <c r="U1556" s="1"/>
      <c r="V1556">
        <v>94052.692007999998</v>
      </c>
      <c r="W1556">
        <v>1666833.0697349999</v>
      </c>
      <c r="X1556">
        <v>467.33870100000001</v>
      </c>
      <c r="Y1556">
        <v>40.002850000000002</v>
      </c>
      <c r="Z1556">
        <v>754.40525500000001</v>
      </c>
      <c r="AA1556">
        <v>716.54216599999995</v>
      </c>
      <c r="AB1556">
        <v>0</v>
      </c>
    </row>
    <row r="1557" spans="1:28" x14ac:dyDescent="0.25">
      <c r="A1557" s="1" t="s">
        <v>2161</v>
      </c>
      <c r="B1557">
        <v>1294</v>
      </c>
      <c r="C1557" s="1" t="s">
        <v>4039</v>
      </c>
      <c r="D1557">
        <v>5.0999999999999996</v>
      </c>
      <c r="E1557">
        <v>0</v>
      </c>
      <c r="F1557">
        <v>0.25</v>
      </c>
      <c r="G1557">
        <v>2330</v>
      </c>
      <c r="H1557" s="1" t="s">
        <v>4076</v>
      </c>
      <c r="I1557">
        <v>1.4</v>
      </c>
      <c r="J1557">
        <v>10.17</v>
      </c>
      <c r="K1557">
        <v>1036</v>
      </c>
      <c r="L1557">
        <v>1745.75</v>
      </c>
      <c r="M1557">
        <v>786</v>
      </c>
      <c r="N1557">
        <v>10</v>
      </c>
      <c r="O1557">
        <v>0</v>
      </c>
      <c r="P1557">
        <v>879.87</v>
      </c>
      <c r="Q1557">
        <v>0</v>
      </c>
      <c r="R1557" s="1" t="s">
        <v>6316</v>
      </c>
      <c r="S1557" s="1" t="s">
        <v>8156</v>
      </c>
      <c r="T1557">
        <v>0.79</v>
      </c>
      <c r="U1557" s="1"/>
      <c r="V1557">
        <v>135286.79793299999</v>
      </c>
      <c r="W1557">
        <v>2546855.937595</v>
      </c>
      <c r="X1557">
        <v>675.86194699999999</v>
      </c>
      <c r="Y1557">
        <v>60.390878999999998</v>
      </c>
      <c r="Z1557">
        <v>1146.650108</v>
      </c>
      <c r="AA1557">
        <v>1094.8425400000001</v>
      </c>
      <c r="AB1557">
        <v>0</v>
      </c>
    </row>
    <row r="1558" spans="1:28" x14ac:dyDescent="0.25">
      <c r="A1558" s="1" t="s">
        <v>2162</v>
      </c>
      <c r="B1558">
        <v>1428</v>
      </c>
      <c r="C1558" s="1" t="s">
        <v>4005</v>
      </c>
      <c r="D1558">
        <v>5.0999999999999996</v>
      </c>
      <c r="E1558">
        <v>0</v>
      </c>
      <c r="F1558">
        <v>0.43</v>
      </c>
      <c r="G1558">
        <v>2331</v>
      </c>
      <c r="H1558" s="1" t="s">
        <v>4075</v>
      </c>
      <c r="I1558">
        <v>89.74</v>
      </c>
      <c r="J1558">
        <v>7.97</v>
      </c>
      <c r="K1558">
        <v>903</v>
      </c>
      <c r="L1558">
        <v>698.35</v>
      </c>
      <c r="M1558">
        <v>752</v>
      </c>
      <c r="N1558">
        <v>12</v>
      </c>
      <c r="O1558">
        <v>0</v>
      </c>
      <c r="P1558">
        <v>832.81</v>
      </c>
      <c r="Q1558">
        <v>0</v>
      </c>
      <c r="R1558" s="1" t="s">
        <v>6317</v>
      </c>
      <c r="S1558" s="1" t="s">
        <v>8156</v>
      </c>
      <c r="T1558">
        <v>0.73</v>
      </c>
      <c r="U1558" s="1"/>
      <c r="V1558">
        <v>124663.079134</v>
      </c>
      <c r="W1558">
        <v>2136039.0731390002</v>
      </c>
      <c r="X1558">
        <v>617.745092</v>
      </c>
      <c r="Y1558">
        <v>51.945338</v>
      </c>
      <c r="Z1558">
        <v>969.916562</v>
      </c>
      <c r="AA1558">
        <v>918.24818600000003</v>
      </c>
      <c r="AB1558">
        <v>0</v>
      </c>
    </row>
    <row r="1559" spans="1:28" x14ac:dyDescent="0.25">
      <c r="A1559" s="1" t="s">
        <v>2166</v>
      </c>
      <c r="B1559">
        <v>2264</v>
      </c>
      <c r="C1559" s="1" t="s">
        <v>4004</v>
      </c>
      <c r="D1559">
        <v>5.0999999999999996</v>
      </c>
      <c r="E1559">
        <v>0</v>
      </c>
      <c r="F1559">
        <v>0.8</v>
      </c>
      <c r="G1559">
        <v>2335</v>
      </c>
      <c r="H1559" s="1" t="s">
        <v>4076</v>
      </c>
      <c r="I1559">
        <v>1.4</v>
      </c>
      <c r="J1559">
        <v>9.57</v>
      </c>
      <c r="K1559">
        <v>71</v>
      </c>
      <c r="L1559">
        <v>609.39</v>
      </c>
      <c r="M1559">
        <v>3</v>
      </c>
      <c r="N1559">
        <v>1</v>
      </c>
      <c r="O1559">
        <v>0</v>
      </c>
      <c r="P1559">
        <v>14.14</v>
      </c>
      <c r="Q1559">
        <v>0</v>
      </c>
      <c r="R1559" s="1" t="s">
        <v>6321</v>
      </c>
      <c r="S1559" s="1" t="s">
        <v>8156</v>
      </c>
      <c r="T1559">
        <v>0.72</v>
      </c>
      <c r="U1559" s="1"/>
      <c r="V1559">
        <v>3568.8142750000002</v>
      </c>
      <c r="W1559">
        <v>197643.74155499999</v>
      </c>
      <c r="X1559">
        <v>20.924267</v>
      </c>
      <c r="Y1559">
        <v>3.7706140000000001</v>
      </c>
      <c r="Z1559">
        <v>83.389347000000001</v>
      </c>
      <c r="AA1559">
        <v>84.958535999999995</v>
      </c>
      <c r="AB1559">
        <v>0</v>
      </c>
    </row>
    <row r="1560" spans="1:28" x14ac:dyDescent="0.25">
      <c r="A1560" s="1" t="s">
        <v>2167</v>
      </c>
      <c r="B1560">
        <v>2277</v>
      </c>
      <c r="C1560" s="1" t="s">
        <v>4004</v>
      </c>
      <c r="D1560">
        <v>5.0999999999999996</v>
      </c>
      <c r="E1560">
        <v>0</v>
      </c>
      <c r="F1560">
        <v>0</v>
      </c>
      <c r="G1560">
        <v>2337</v>
      </c>
      <c r="H1560" s="1" t="s">
        <v>4076</v>
      </c>
      <c r="I1560">
        <v>1.4</v>
      </c>
      <c r="J1560">
        <v>17.23</v>
      </c>
      <c r="K1560">
        <v>60</v>
      </c>
      <c r="L1560">
        <v>609.39</v>
      </c>
      <c r="M1560">
        <v>0</v>
      </c>
      <c r="N1560">
        <v>0</v>
      </c>
      <c r="O1560">
        <v>0</v>
      </c>
      <c r="P1560">
        <v>26.61</v>
      </c>
      <c r="Q1560">
        <v>0</v>
      </c>
      <c r="R1560" s="1" t="s">
        <v>6322</v>
      </c>
      <c r="S1560" s="1" t="s">
        <v>8156</v>
      </c>
      <c r="T1560">
        <v>1.35</v>
      </c>
      <c r="U1560" s="1"/>
      <c r="V1560">
        <v>4339.8781159999999</v>
      </c>
      <c r="W1560">
        <v>236247.137839</v>
      </c>
      <c r="X1560">
        <v>25.432742000000001</v>
      </c>
      <c r="Y1560">
        <v>4.9111459999999996</v>
      </c>
      <c r="Z1560">
        <v>101.699225</v>
      </c>
      <c r="AA1560">
        <v>101.551981</v>
      </c>
      <c r="AB1560">
        <v>0</v>
      </c>
    </row>
    <row r="1561" spans="1:28" x14ac:dyDescent="0.25">
      <c r="A1561" s="1" t="s">
        <v>2168</v>
      </c>
      <c r="B1561">
        <v>1350</v>
      </c>
      <c r="C1561" s="1" t="s">
        <v>4036</v>
      </c>
      <c r="D1561">
        <v>5.0999999999999996</v>
      </c>
      <c r="E1561">
        <v>0</v>
      </c>
      <c r="F1561">
        <v>0</v>
      </c>
      <c r="G1561">
        <v>2338</v>
      </c>
      <c r="H1561" s="1" t="s">
        <v>4120</v>
      </c>
      <c r="I1561">
        <v>34.18</v>
      </c>
      <c r="J1561">
        <v>8.94</v>
      </c>
      <c r="K1561">
        <v>988</v>
      </c>
      <c r="L1561">
        <v>2058.39</v>
      </c>
      <c r="M1561">
        <v>686</v>
      </c>
      <c r="N1561">
        <v>9</v>
      </c>
      <c r="O1561">
        <v>0</v>
      </c>
      <c r="P1561">
        <v>789.93</v>
      </c>
      <c r="Q1561">
        <v>0</v>
      </c>
      <c r="R1561" s="1" t="s">
        <v>6323</v>
      </c>
      <c r="S1561" s="1" t="s">
        <v>8156</v>
      </c>
      <c r="T1561">
        <v>0.74</v>
      </c>
      <c r="U1561" s="1"/>
      <c r="V1561">
        <v>122613.678409</v>
      </c>
      <c r="W1561">
        <v>2444640.4183319998</v>
      </c>
      <c r="X1561">
        <v>615.73797300000001</v>
      </c>
      <c r="Y1561">
        <v>56.844436999999999</v>
      </c>
      <c r="Z1561">
        <v>1094.7371310000001</v>
      </c>
      <c r="AA1561">
        <v>1050.8975029999999</v>
      </c>
      <c r="AB1561">
        <v>0</v>
      </c>
    </row>
    <row r="1562" spans="1:28" x14ac:dyDescent="0.25">
      <c r="A1562" s="1" t="s">
        <v>2170</v>
      </c>
      <c r="B1562">
        <v>2104</v>
      </c>
      <c r="C1562" s="1" t="s">
        <v>4001</v>
      </c>
      <c r="D1562">
        <v>0.2</v>
      </c>
      <c r="E1562">
        <v>0</v>
      </c>
      <c r="F1562">
        <v>74.599999999999994</v>
      </c>
      <c r="G1562">
        <v>2342</v>
      </c>
      <c r="H1562" s="1" t="s">
        <v>4148</v>
      </c>
      <c r="I1562">
        <v>108.49</v>
      </c>
      <c r="J1562">
        <v>5.96</v>
      </c>
      <c r="K1562">
        <v>238</v>
      </c>
      <c r="L1562">
        <v>419.77</v>
      </c>
      <c r="M1562">
        <v>111</v>
      </c>
      <c r="N1562">
        <v>10</v>
      </c>
      <c r="O1562">
        <v>0</v>
      </c>
      <c r="P1562">
        <v>194.18</v>
      </c>
      <c r="Q1562">
        <v>0</v>
      </c>
      <c r="R1562" s="1" t="s">
        <v>6325</v>
      </c>
      <c r="S1562" s="1" t="s">
        <v>8156</v>
      </c>
      <c r="T1562">
        <v>0.63</v>
      </c>
      <c r="U1562" s="1"/>
      <c r="V1562">
        <v>20657.262780000001</v>
      </c>
      <c r="W1562">
        <v>426137.32350200001</v>
      </c>
      <c r="X1562">
        <v>104.04442899999999</v>
      </c>
      <c r="Y1562">
        <v>9.6962539999999997</v>
      </c>
      <c r="Z1562">
        <v>189.97710599999999</v>
      </c>
      <c r="AA1562">
        <v>183.18678199999999</v>
      </c>
      <c r="AB1562">
        <v>0</v>
      </c>
    </row>
    <row r="1563" spans="1:28" x14ac:dyDescent="0.25">
      <c r="A1563" s="1" t="s">
        <v>2173</v>
      </c>
      <c r="B1563">
        <v>2124</v>
      </c>
      <c r="C1563" s="1" t="s">
        <v>4001</v>
      </c>
      <c r="D1563">
        <v>0.2</v>
      </c>
      <c r="E1563">
        <v>0</v>
      </c>
      <c r="F1563">
        <v>54.01</v>
      </c>
      <c r="G1563">
        <v>2344</v>
      </c>
      <c r="H1563" s="1" t="s">
        <v>4071</v>
      </c>
      <c r="I1563">
        <v>108.49</v>
      </c>
      <c r="J1563">
        <v>10.48</v>
      </c>
      <c r="K1563">
        <v>220</v>
      </c>
      <c r="L1563">
        <v>419.77</v>
      </c>
      <c r="M1563">
        <v>122</v>
      </c>
      <c r="N1563">
        <v>8</v>
      </c>
      <c r="O1563">
        <v>0</v>
      </c>
      <c r="P1563">
        <v>192.43</v>
      </c>
      <c r="Q1563">
        <v>0</v>
      </c>
      <c r="R1563" s="1" t="s">
        <v>6328</v>
      </c>
      <c r="S1563" s="1" t="s">
        <v>8156</v>
      </c>
      <c r="T1563">
        <v>1.08</v>
      </c>
      <c r="U1563" s="1"/>
      <c r="V1563">
        <v>19778.486026999999</v>
      </c>
      <c r="W1563">
        <v>441576.58152599999</v>
      </c>
      <c r="X1563">
        <v>100.49883</v>
      </c>
      <c r="Y1563">
        <v>10.23776</v>
      </c>
      <c r="Z1563">
        <v>197.57343299999999</v>
      </c>
      <c r="AA1563">
        <v>189.82213999999999</v>
      </c>
      <c r="AB1563">
        <v>0</v>
      </c>
    </row>
    <row r="1564" spans="1:28" x14ac:dyDescent="0.25">
      <c r="A1564" s="1" t="s">
        <v>2174</v>
      </c>
      <c r="B1564">
        <v>1553</v>
      </c>
      <c r="C1564" s="1" t="s">
        <v>4053</v>
      </c>
      <c r="D1564">
        <v>5.0999999999999996</v>
      </c>
      <c r="E1564">
        <v>0</v>
      </c>
      <c r="F1564">
        <v>0.5</v>
      </c>
      <c r="G1564">
        <v>2347</v>
      </c>
      <c r="H1564" s="1" t="s">
        <v>4117</v>
      </c>
      <c r="I1564">
        <v>120.04</v>
      </c>
      <c r="J1564">
        <v>11.17</v>
      </c>
      <c r="K1564">
        <v>794</v>
      </c>
      <c r="L1564">
        <v>947.15</v>
      </c>
      <c r="M1564">
        <v>622</v>
      </c>
      <c r="N1564">
        <v>10</v>
      </c>
      <c r="O1564">
        <v>0</v>
      </c>
      <c r="P1564">
        <v>707.28</v>
      </c>
      <c r="Q1564">
        <v>0</v>
      </c>
      <c r="R1564" s="1" t="s">
        <v>6329</v>
      </c>
      <c r="S1564" s="1" t="s">
        <v>8156</v>
      </c>
      <c r="T1564">
        <v>0.81</v>
      </c>
      <c r="U1564" s="1"/>
      <c r="V1564">
        <v>107217.1246</v>
      </c>
      <c r="W1564">
        <v>1942553.2825740001</v>
      </c>
      <c r="X1564">
        <v>533.818262</v>
      </c>
      <c r="Y1564">
        <v>46.552129000000001</v>
      </c>
      <c r="Z1564">
        <v>877.93468900000005</v>
      </c>
      <c r="AA1564">
        <v>835.06756800000005</v>
      </c>
      <c r="AB1564">
        <v>0</v>
      </c>
    </row>
    <row r="1565" spans="1:28" x14ac:dyDescent="0.25">
      <c r="A1565" s="1" t="s">
        <v>2175</v>
      </c>
      <c r="B1565">
        <v>2222</v>
      </c>
      <c r="C1565" s="1" t="s">
        <v>4004</v>
      </c>
      <c r="D1565">
        <v>5.0999999999999996</v>
      </c>
      <c r="E1565">
        <v>0</v>
      </c>
      <c r="F1565">
        <v>0.44</v>
      </c>
      <c r="G1565">
        <v>2347</v>
      </c>
      <c r="H1565" s="1" t="s">
        <v>4073</v>
      </c>
      <c r="I1565">
        <v>40.79</v>
      </c>
      <c r="J1565">
        <v>12.97</v>
      </c>
      <c r="K1565">
        <v>125</v>
      </c>
      <c r="L1565">
        <v>475.89</v>
      </c>
      <c r="M1565">
        <v>4</v>
      </c>
      <c r="N1565">
        <v>3</v>
      </c>
      <c r="O1565">
        <v>0</v>
      </c>
      <c r="P1565">
        <v>90.36</v>
      </c>
      <c r="Q1565">
        <v>0</v>
      </c>
      <c r="R1565" s="1" t="s">
        <v>6330</v>
      </c>
      <c r="S1565" s="1" t="s">
        <v>8156</v>
      </c>
      <c r="T1565">
        <v>1.02</v>
      </c>
      <c r="U1565" s="1"/>
      <c r="V1565">
        <v>8681.1481289999992</v>
      </c>
      <c r="W1565">
        <v>287477.25970699999</v>
      </c>
      <c r="X1565">
        <v>46.289558</v>
      </c>
      <c r="Y1565">
        <v>5.9091089999999999</v>
      </c>
      <c r="Z1565">
        <v>124.906909</v>
      </c>
      <c r="AA1565">
        <v>123.576345</v>
      </c>
      <c r="AB1565">
        <v>0</v>
      </c>
    </row>
    <row r="1566" spans="1:28" x14ac:dyDescent="0.25">
      <c r="A1566" s="1" t="s">
        <v>2176</v>
      </c>
      <c r="B1566">
        <v>1983</v>
      </c>
      <c r="C1566" s="1" t="s">
        <v>4001</v>
      </c>
      <c r="D1566">
        <v>0.2</v>
      </c>
      <c r="E1566">
        <v>0</v>
      </c>
      <c r="F1566">
        <v>83</v>
      </c>
      <c r="G1566">
        <v>2349</v>
      </c>
      <c r="H1566" s="1" t="s">
        <v>4085</v>
      </c>
      <c r="I1566">
        <v>50.59</v>
      </c>
      <c r="J1566">
        <v>12.35</v>
      </c>
      <c r="K1566">
        <v>366</v>
      </c>
      <c r="L1566">
        <v>796.83</v>
      </c>
      <c r="M1566">
        <v>246</v>
      </c>
      <c r="N1566">
        <v>12</v>
      </c>
      <c r="O1566">
        <v>0</v>
      </c>
      <c r="P1566">
        <v>309.14999999999998</v>
      </c>
      <c r="Q1566">
        <v>0</v>
      </c>
      <c r="R1566" s="1" t="s">
        <v>6331</v>
      </c>
      <c r="S1566" s="1" t="s">
        <v>8156</v>
      </c>
      <c r="T1566">
        <v>1.02</v>
      </c>
      <c r="U1566" s="1"/>
      <c r="V1566">
        <v>42001.167554</v>
      </c>
      <c r="W1566">
        <v>879912.81382000004</v>
      </c>
      <c r="X1566">
        <v>211.96863400000001</v>
      </c>
      <c r="Y1566">
        <v>20.331873999999999</v>
      </c>
      <c r="Z1566">
        <v>392.56852099999998</v>
      </c>
      <c r="AA1566">
        <v>378.25373200000001</v>
      </c>
      <c r="AB1566">
        <v>0</v>
      </c>
    </row>
    <row r="1567" spans="1:28" x14ac:dyDescent="0.25">
      <c r="A1567" s="1" t="s">
        <v>2177</v>
      </c>
      <c r="B1567">
        <v>2183</v>
      </c>
      <c r="C1567" s="1" t="s">
        <v>4001</v>
      </c>
      <c r="D1567">
        <v>0.2</v>
      </c>
      <c r="E1567">
        <v>0</v>
      </c>
      <c r="F1567">
        <v>72.42</v>
      </c>
      <c r="G1567">
        <v>2349</v>
      </c>
      <c r="H1567" s="1" t="s">
        <v>4148</v>
      </c>
      <c r="I1567">
        <v>108.49</v>
      </c>
      <c r="J1567">
        <v>8.6199999999999992</v>
      </c>
      <c r="K1567">
        <v>166</v>
      </c>
      <c r="L1567">
        <v>419.77</v>
      </c>
      <c r="M1567">
        <v>76</v>
      </c>
      <c r="N1567">
        <v>5</v>
      </c>
      <c r="O1567">
        <v>0</v>
      </c>
      <c r="P1567">
        <v>127.75</v>
      </c>
      <c r="Q1567">
        <v>0</v>
      </c>
      <c r="R1567" s="1" t="s">
        <v>6332</v>
      </c>
      <c r="S1567" s="1" t="s">
        <v>8156</v>
      </c>
      <c r="T1567">
        <v>0.74</v>
      </c>
      <c r="U1567" s="1"/>
      <c r="V1567">
        <v>13492.581416000001</v>
      </c>
      <c r="W1567">
        <v>320094.57354999997</v>
      </c>
      <c r="X1567">
        <v>68.937934999999996</v>
      </c>
      <c r="Y1567">
        <v>6.9793380000000003</v>
      </c>
      <c r="Z1567">
        <v>140.83701199999999</v>
      </c>
      <c r="AA1567">
        <v>137.60012800000001</v>
      </c>
      <c r="AB1567">
        <v>0</v>
      </c>
    </row>
    <row r="1568" spans="1:28" x14ac:dyDescent="0.25">
      <c r="A1568" s="1" t="s">
        <v>2178</v>
      </c>
      <c r="B1568">
        <v>2248</v>
      </c>
      <c r="C1568" s="1" t="s">
        <v>4004</v>
      </c>
      <c r="D1568">
        <v>5.0999999999999996</v>
      </c>
      <c r="E1568">
        <v>0</v>
      </c>
      <c r="F1568">
        <v>0.3</v>
      </c>
      <c r="G1568">
        <v>2350</v>
      </c>
      <c r="H1568" s="1" t="s">
        <v>4073</v>
      </c>
      <c r="I1568">
        <v>40.79</v>
      </c>
      <c r="J1568">
        <v>10.9</v>
      </c>
      <c r="K1568">
        <v>102</v>
      </c>
      <c r="L1568">
        <v>475.89</v>
      </c>
      <c r="M1568">
        <v>3</v>
      </c>
      <c r="N1568">
        <v>3</v>
      </c>
      <c r="O1568">
        <v>0</v>
      </c>
      <c r="P1568">
        <v>63.54</v>
      </c>
      <c r="Q1568">
        <v>0</v>
      </c>
      <c r="R1568" s="1" t="s">
        <v>6333</v>
      </c>
      <c r="S1568" s="1" t="s">
        <v>8156</v>
      </c>
      <c r="T1568">
        <v>0.91</v>
      </c>
      <c r="U1568" s="1"/>
      <c r="V1568">
        <v>6817.2247239999997</v>
      </c>
      <c r="W1568">
        <v>252394.62554499999</v>
      </c>
      <c r="X1568">
        <v>36.981006999999998</v>
      </c>
      <c r="Y1568">
        <v>5.0600120000000004</v>
      </c>
      <c r="Z1568">
        <v>108.581311</v>
      </c>
      <c r="AA1568">
        <v>108.49509</v>
      </c>
      <c r="AB1568">
        <v>0</v>
      </c>
    </row>
    <row r="1569" spans="1:28" x14ac:dyDescent="0.25">
      <c r="A1569" s="1" t="s">
        <v>2183</v>
      </c>
      <c r="B1569">
        <v>1973</v>
      </c>
      <c r="C1569" s="1" t="s">
        <v>4001</v>
      </c>
      <c r="D1569">
        <v>0.2</v>
      </c>
      <c r="E1569">
        <v>0</v>
      </c>
      <c r="F1569">
        <v>91.19</v>
      </c>
      <c r="G1569">
        <v>2358</v>
      </c>
      <c r="H1569" s="1" t="s">
        <v>4090</v>
      </c>
      <c r="I1569">
        <v>24.41</v>
      </c>
      <c r="J1569">
        <v>9.41</v>
      </c>
      <c r="K1569">
        <v>385</v>
      </c>
      <c r="L1569">
        <v>1066.78</v>
      </c>
      <c r="M1569">
        <v>208</v>
      </c>
      <c r="N1569">
        <v>7</v>
      </c>
      <c r="O1569">
        <v>0</v>
      </c>
      <c r="P1569">
        <v>289.62</v>
      </c>
      <c r="Q1569">
        <v>0</v>
      </c>
      <c r="R1569" s="1" t="s">
        <v>6338</v>
      </c>
      <c r="S1569" s="1" t="s">
        <v>8156</v>
      </c>
      <c r="T1569">
        <v>0.81</v>
      </c>
      <c r="U1569" s="1"/>
      <c r="V1569">
        <v>38866.399137</v>
      </c>
      <c r="W1569">
        <v>851881.78036400001</v>
      </c>
      <c r="X1569">
        <v>196.971645</v>
      </c>
      <c r="Y1569">
        <v>19.127139</v>
      </c>
      <c r="Z1569">
        <v>377.14960500000001</v>
      </c>
      <c r="AA1569">
        <v>366.20309500000002</v>
      </c>
      <c r="AB1569">
        <v>0</v>
      </c>
    </row>
    <row r="1570" spans="1:28" x14ac:dyDescent="0.25">
      <c r="A1570" s="1" t="s">
        <v>2184</v>
      </c>
      <c r="B1570">
        <v>1156</v>
      </c>
      <c r="C1570" s="1" t="s">
        <v>4004</v>
      </c>
      <c r="D1570">
        <v>5.0999999999999996</v>
      </c>
      <c r="E1570">
        <v>0</v>
      </c>
      <c r="F1570">
        <v>6</v>
      </c>
      <c r="G1570">
        <v>2359</v>
      </c>
      <c r="H1570" s="1" t="s">
        <v>4100</v>
      </c>
      <c r="I1570">
        <v>91.57</v>
      </c>
      <c r="J1570">
        <v>10.48</v>
      </c>
      <c r="K1570">
        <v>1203</v>
      </c>
      <c r="L1570">
        <v>2163.35</v>
      </c>
      <c r="M1570">
        <v>949</v>
      </c>
      <c r="N1570">
        <v>7</v>
      </c>
      <c r="O1570">
        <v>0</v>
      </c>
      <c r="P1570">
        <v>1002.5</v>
      </c>
      <c r="Q1570">
        <v>0</v>
      </c>
      <c r="R1570" s="1" t="s">
        <v>6339</v>
      </c>
      <c r="S1570" s="1" t="s">
        <v>8156</v>
      </c>
      <c r="T1570">
        <v>0.78</v>
      </c>
      <c r="U1570" s="1"/>
      <c r="V1570">
        <v>162689.05888200001</v>
      </c>
      <c r="W1570">
        <v>3024863.8533729999</v>
      </c>
      <c r="X1570">
        <v>811.75293399999998</v>
      </c>
      <c r="Y1570">
        <v>71.416146999999995</v>
      </c>
      <c r="Z1570">
        <v>1359.458466</v>
      </c>
      <c r="AA1570">
        <v>1300.3308380000001</v>
      </c>
      <c r="AB1570">
        <v>0</v>
      </c>
    </row>
    <row r="1571" spans="1:28" x14ac:dyDescent="0.25">
      <c r="A1571" s="1" t="s">
        <v>2185</v>
      </c>
      <c r="B1571">
        <v>2101</v>
      </c>
      <c r="C1571" s="1" t="s">
        <v>4004</v>
      </c>
      <c r="D1571">
        <v>5.0999999999999996</v>
      </c>
      <c r="E1571">
        <v>0</v>
      </c>
      <c r="F1571">
        <v>10.1</v>
      </c>
      <c r="G1571">
        <v>2360</v>
      </c>
      <c r="H1571" s="1" t="s">
        <v>4090</v>
      </c>
      <c r="I1571">
        <v>24.41</v>
      </c>
      <c r="J1571">
        <v>12.32</v>
      </c>
      <c r="K1571">
        <v>259</v>
      </c>
      <c r="L1571">
        <v>1286.42</v>
      </c>
      <c r="M1571">
        <v>106</v>
      </c>
      <c r="N1571">
        <v>4</v>
      </c>
      <c r="O1571">
        <v>0</v>
      </c>
      <c r="P1571">
        <v>152.69999999999999</v>
      </c>
      <c r="Q1571">
        <v>0</v>
      </c>
      <c r="R1571" s="1" t="s">
        <v>6340</v>
      </c>
      <c r="S1571" s="1" t="s">
        <v>8156</v>
      </c>
      <c r="T1571">
        <v>0.9</v>
      </c>
      <c r="U1571" s="1"/>
      <c r="V1571">
        <v>23400.266144000001</v>
      </c>
      <c r="W1571">
        <v>660787.34849500004</v>
      </c>
      <c r="X1571">
        <v>122.08869199999999</v>
      </c>
      <c r="Y1571">
        <v>13.891299</v>
      </c>
      <c r="Z1571">
        <v>286.24346000000003</v>
      </c>
      <c r="AA1571">
        <v>284.05197399999997</v>
      </c>
      <c r="AB1571">
        <v>0</v>
      </c>
    </row>
    <row r="1572" spans="1:28" x14ac:dyDescent="0.25">
      <c r="A1572" s="1" t="s">
        <v>2187</v>
      </c>
      <c r="B1572">
        <v>1380</v>
      </c>
      <c r="C1572" s="1" t="s">
        <v>4050</v>
      </c>
      <c r="D1572">
        <v>5.0999999999999996</v>
      </c>
      <c r="E1572">
        <v>0</v>
      </c>
      <c r="F1572">
        <v>0</v>
      </c>
      <c r="G1572">
        <v>2361</v>
      </c>
      <c r="H1572" s="1" t="s">
        <v>4125</v>
      </c>
      <c r="I1572">
        <v>87.33</v>
      </c>
      <c r="J1572">
        <v>10.4</v>
      </c>
      <c r="K1572">
        <v>981</v>
      </c>
      <c r="L1572">
        <v>2303.04</v>
      </c>
      <c r="M1572">
        <v>706</v>
      </c>
      <c r="N1572">
        <v>12</v>
      </c>
      <c r="O1572">
        <v>0</v>
      </c>
      <c r="P1572">
        <v>787.29</v>
      </c>
      <c r="Q1572">
        <v>0</v>
      </c>
      <c r="R1572" s="1" t="s">
        <v>6342</v>
      </c>
      <c r="S1572" s="1" t="s">
        <v>8156</v>
      </c>
      <c r="T1572">
        <v>0.87</v>
      </c>
      <c r="U1572" s="1"/>
      <c r="V1572">
        <v>120822.31991999999</v>
      </c>
      <c r="W1572">
        <v>2447522.060172</v>
      </c>
      <c r="X1572">
        <v>607.65434700000003</v>
      </c>
      <c r="Y1572">
        <v>56.480395000000001</v>
      </c>
      <c r="Z1572">
        <v>1091.2842869999999</v>
      </c>
      <c r="AA1572">
        <v>1052.135464</v>
      </c>
      <c r="AB1572">
        <v>0</v>
      </c>
    </row>
    <row r="1573" spans="1:28" x14ac:dyDescent="0.25">
      <c r="A1573" s="1" t="s">
        <v>2188</v>
      </c>
      <c r="B1573">
        <v>1610</v>
      </c>
      <c r="C1573" s="1" t="s">
        <v>4023</v>
      </c>
      <c r="D1573">
        <v>5.0999999999999996</v>
      </c>
      <c r="E1573">
        <v>0</v>
      </c>
      <c r="F1573">
        <v>0</v>
      </c>
      <c r="G1573">
        <v>2361</v>
      </c>
      <c r="H1573" s="1" t="s">
        <v>4099</v>
      </c>
      <c r="I1573">
        <v>147.79</v>
      </c>
      <c r="J1573">
        <v>10.7</v>
      </c>
      <c r="K1573">
        <v>751</v>
      </c>
      <c r="L1573">
        <v>1435.85</v>
      </c>
      <c r="M1573">
        <v>503</v>
      </c>
      <c r="N1573">
        <v>5</v>
      </c>
      <c r="O1573">
        <v>0</v>
      </c>
      <c r="P1573">
        <v>628.77</v>
      </c>
      <c r="Q1573">
        <v>0</v>
      </c>
      <c r="R1573" s="1" t="s">
        <v>6343</v>
      </c>
      <c r="S1573" s="1" t="s">
        <v>8156</v>
      </c>
      <c r="T1573">
        <v>0.86</v>
      </c>
      <c r="U1573" s="1"/>
      <c r="V1573">
        <v>93025.395902999997</v>
      </c>
      <c r="W1573">
        <v>1835906.1770570001</v>
      </c>
      <c r="X1573">
        <v>466.71698300000003</v>
      </c>
      <c r="Y1573">
        <v>42.879483</v>
      </c>
      <c r="Z1573">
        <v>823.45252400000004</v>
      </c>
      <c r="AA1573">
        <v>789.21646099999998</v>
      </c>
      <c r="AB1573">
        <v>0</v>
      </c>
    </row>
    <row r="1574" spans="1:28" x14ac:dyDescent="0.25">
      <c r="A1574" s="1" t="s">
        <v>2189</v>
      </c>
      <c r="B1574">
        <v>2294</v>
      </c>
      <c r="C1574" s="1" t="s">
        <v>4004</v>
      </c>
      <c r="D1574">
        <v>5.0999999999999996</v>
      </c>
      <c r="E1574">
        <v>0</v>
      </c>
      <c r="F1574">
        <v>3.2</v>
      </c>
      <c r="G1574">
        <v>2361</v>
      </c>
      <c r="H1574" s="1" t="s">
        <v>4076</v>
      </c>
      <c r="I1574">
        <v>1.4</v>
      </c>
      <c r="J1574">
        <v>10.039999999999999</v>
      </c>
      <c r="K1574">
        <v>67</v>
      </c>
      <c r="L1574">
        <v>609.39</v>
      </c>
      <c r="M1574">
        <v>0</v>
      </c>
      <c r="N1574">
        <v>0</v>
      </c>
      <c r="O1574">
        <v>0</v>
      </c>
      <c r="P1574">
        <v>12.73</v>
      </c>
      <c r="Q1574">
        <v>0</v>
      </c>
      <c r="R1574" s="1" t="s">
        <v>6344</v>
      </c>
      <c r="S1574" s="1" t="s">
        <v>8156</v>
      </c>
      <c r="T1574">
        <v>0.76</v>
      </c>
      <c r="U1574" s="1"/>
      <c r="V1574">
        <v>3675.865022</v>
      </c>
      <c r="W1574">
        <v>203099.61077299999</v>
      </c>
      <c r="X1574">
        <v>21.558909</v>
      </c>
      <c r="Y1574">
        <v>3.9561039999999998</v>
      </c>
      <c r="Z1574">
        <v>86.036762999999993</v>
      </c>
      <c r="AA1574">
        <v>87.303680999999997</v>
      </c>
      <c r="AB1574">
        <v>0</v>
      </c>
    </row>
    <row r="1575" spans="1:28" x14ac:dyDescent="0.25">
      <c r="A1575" s="1" t="s">
        <v>2190</v>
      </c>
      <c r="B1575">
        <v>2250</v>
      </c>
      <c r="C1575" s="1" t="s">
        <v>4004</v>
      </c>
      <c r="D1575">
        <v>5.0999999999999996</v>
      </c>
      <c r="E1575">
        <v>0</v>
      </c>
      <c r="F1575">
        <v>0</v>
      </c>
      <c r="G1575">
        <v>2362</v>
      </c>
      <c r="H1575" s="1" t="s">
        <v>4074</v>
      </c>
      <c r="I1575">
        <v>0.2</v>
      </c>
      <c r="J1575">
        <v>4.58</v>
      </c>
      <c r="K1575">
        <v>112</v>
      </c>
      <c r="L1575">
        <v>420.4</v>
      </c>
      <c r="M1575">
        <v>2</v>
      </c>
      <c r="N1575">
        <v>1</v>
      </c>
      <c r="O1575">
        <v>0</v>
      </c>
      <c r="P1575">
        <v>45.17</v>
      </c>
      <c r="Q1575">
        <v>0</v>
      </c>
      <c r="R1575" s="1" t="s">
        <v>6345</v>
      </c>
      <c r="S1575" s="1" t="s">
        <v>8156</v>
      </c>
      <c r="T1575">
        <v>0.47</v>
      </c>
      <c r="U1575" s="1"/>
      <c r="V1575">
        <v>6614.4372430000003</v>
      </c>
      <c r="W1575">
        <v>203566.85974000001</v>
      </c>
      <c r="X1575">
        <v>34.851089999999999</v>
      </c>
      <c r="Y1575">
        <v>4.0000609999999996</v>
      </c>
      <c r="Z1575">
        <v>87.570509999999999</v>
      </c>
      <c r="AA1575">
        <v>87.506868999999995</v>
      </c>
      <c r="AB1575">
        <v>0</v>
      </c>
    </row>
    <row r="1576" spans="1:28" x14ac:dyDescent="0.25">
      <c r="A1576" s="1" t="s">
        <v>2191</v>
      </c>
      <c r="B1576">
        <v>1332</v>
      </c>
      <c r="C1576" s="1" t="s">
        <v>4004</v>
      </c>
      <c r="D1576">
        <v>5.0999999999999996</v>
      </c>
      <c r="E1576">
        <v>0</v>
      </c>
      <c r="F1576">
        <v>0.43</v>
      </c>
      <c r="G1576">
        <v>2363</v>
      </c>
      <c r="H1576" s="1" t="s">
        <v>4108</v>
      </c>
      <c r="I1576">
        <v>122.01</v>
      </c>
      <c r="J1576">
        <v>15.86</v>
      </c>
      <c r="K1576">
        <v>1031</v>
      </c>
      <c r="L1576">
        <v>1425.91</v>
      </c>
      <c r="M1576">
        <v>762</v>
      </c>
      <c r="N1576">
        <v>13</v>
      </c>
      <c r="O1576">
        <v>0</v>
      </c>
      <c r="P1576">
        <v>944.52</v>
      </c>
      <c r="Q1576">
        <v>0</v>
      </c>
      <c r="R1576" s="1" t="s">
        <v>6346</v>
      </c>
      <c r="S1576" s="1" t="s">
        <v>8156</v>
      </c>
      <c r="T1576">
        <v>1.21</v>
      </c>
      <c r="U1576" s="1"/>
      <c r="V1576">
        <v>133126.58186400001</v>
      </c>
      <c r="W1576">
        <v>2498776.251435</v>
      </c>
      <c r="X1576">
        <v>664.961229</v>
      </c>
      <c r="Y1576">
        <v>60.008194000000003</v>
      </c>
      <c r="Z1576">
        <v>1128.0046990000001</v>
      </c>
      <c r="AA1576">
        <v>1074.173401</v>
      </c>
      <c r="AB1576">
        <v>0</v>
      </c>
    </row>
    <row r="1577" spans="1:28" x14ac:dyDescent="0.25">
      <c r="A1577" s="1" t="s">
        <v>2193</v>
      </c>
      <c r="B1577">
        <v>1778</v>
      </c>
      <c r="C1577" s="1" t="s">
        <v>4001</v>
      </c>
      <c r="D1577">
        <v>0.2</v>
      </c>
      <c r="E1577">
        <v>0</v>
      </c>
      <c r="F1577">
        <v>0.74</v>
      </c>
      <c r="G1577">
        <v>2363</v>
      </c>
      <c r="H1577" s="1" t="s">
        <v>4090</v>
      </c>
      <c r="I1577">
        <v>24.41</v>
      </c>
      <c r="J1577">
        <v>10.77</v>
      </c>
      <c r="K1577">
        <v>585</v>
      </c>
      <c r="L1577">
        <v>1066.78</v>
      </c>
      <c r="M1577">
        <v>404</v>
      </c>
      <c r="N1577">
        <v>16</v>
      </c>
      <c r="O1577">
        <v>0</v>
      </c>
      <c r="P1577">
        <v>491.33</v>
      </c>
      <c r="Q1577">
        <v>0</v>
      </c>
      <c r="R1577" s="1" t="s">
        <v>6348</v>
      </c>
      <c r="S1577" s="1" t="s">
        <v>8156</v>
      </c>
      <c r="T1577">
        <v>0.82</v>
      </c>
      <c r="U1577" s="1"/>
      <c r="V1577">
        <v>66573.104701999997</v>
      </c>
      <c r="W1577">
        <v>1297830.0019779999</v>
      </c>
      <c r="X1577">
        <v>333.60202900000002</v>
      </c>
      <c r="Y1577">
        <v>30.279555999999999</v>
      </c>
      <c r="Z1577">
        <v>581.48894399999995</v>
      </c>
      <c r="AA1577">
        <v>557.90990899999997</v>
      </c>
      <c r="AB1577">
        <v>0</v>
      </c>
    </row>
    <row r="1578" spans="1:28" x14ac:dyDescent="0.25">
      <c r="A1578" s="1" t="s">
        <v>2195</v>
      </c>
      <c r="B1578">
        <v>1534</v>
      </c>
      <c r="C1578" s="1" t="s">
        <v>4062</v>
      </c>
      <c r="D1578">
        <v>5.0999999999999996</v>
      </c>
      <c r="E1578">
        <v>0</v>
      </c>
      <c r="F1578">
        <v>0.67</v>
      </c>
      <c r="G1578">
        <v>2364</v>
      </c>
      <c r="H1578" s="1" t="s">
        <v>4138</v>
      </c>
      <c r="I1578">
        <v>116.78</v>
      </c>
      <c r="J1578">
        <v>16.14</v>
      </c>
      <c r="K1578">
        <v>830</v>
      </c>
      <c r="L1578">
        <v>2761.62</v>
      </c>
      <c r="M1578">
        <v>532</v>
      </c>
      <c r="N1578">
        <v>24</v>
      </c>
      <c r="O1578">
        <v>0</v>
      </c>
      <c r="P1578">
        <v>672.67</v>
      </c>
      <c r="Q1578">
        <v>0</v>
      </c>
      <c r="R1578" s="1" t="s">
        <v>6350</v>
      </c>
      <c r="S1578" s="1" t="s">
        <v>8156</v>
      </c>
      <c r="T1578">
        <v>1.22</v>
      </c>
      <c r="U1578" s="1"/>
      <c r="V1578">
        <v>94736.607076</v>
      </c>
      <c r="W1578">
        <v>2235420.1572179999</v>
      </c>
      <c r="X1578">
        <v>484.31197200000003</v>
      </c>
      <c r="Y1578">
        <v>51.621639000000002</v>
      </c>
      <c r="Z1578">
        <v>993.35439099999996</v>
      </c>
      <c r="AA1578">
        <v>960.94449399999996</v>
      </c>
      <c r="AB1578">
        <v>0</v>
      </c>
    </row>
    <row r="1579" spans="1:28" x14ac:dyDescent="0.25">
      <c r="A1579" s="1" t="s">
        <v>2196</v>
      </c>
      <c r="B1579">
        <v>2280</v>
      </c>
      <c r="C1579" s="1" t="s">
        <v>4004</v>
      </c>
      <c r="D1579">
        <v>5.0999999999999996</v>
      </c>
      <c r="E1579">
        <v>0</v>
      </c>
      <c r="F1579">
        <v>0</v>
      </c>
      <c r="G1579">
        <v>2364</v>
      </c>
      <c r="H1579" s="1" t="s">
        <v>4074</v>
      </c>
      <c r="I1579">
        <v>0.2</v>
      </c>
      <c r="J1579">
        <v>8.8800000000000008</v>
      </c>
      <c r="K1579">
        <v>84</v>
      </c>
      <c r="L1579">
        <v>420.4</v>
      </c>
      <c r="M1579">
        <v>0</v>
      </c>
      <c r="N1579">
        <v>0</v>
      </c>
      <c r="O1579">
        <v>0</v>
      </c>
      <c r="P1579">
        <v>46.79</v>
      </c>
      <c r="Q1579">
        <v>0</v>
      </c>
      <c r="R1579" s="1" t="s">
        <v>6351</v>
      </c>
      <c r="S1579" s="1" t="s">
        <v>8156</v>
      </c>
      <c r="T1579">
        <v>0.84</v>
      </c>
      <c r="U1579" s="1"/>
      <c r="V1579">
        <v>6092.0856899999999</v>
      </c>
      <c r="W1579">
        <v>228748.265032</v>
      </c>
      <c r="X1579">
        <v>33.123761999999999</v>
      </c>
      <c r="Y1579">
        <v>4.6083499999999997</v>
      </c>
      <c r="Z1579">
        <v>98.943774000000005</v>
      </c>
      <c r="AA1579">
        <v>98.330247999999997</v>
      </c>
      <c r="AB1579">
        <v>0</v>
      </c>
    </row>
    <row r="1580" spans="1:28" x14ac:dyDescent="0.25">
      <c r="A1580" s="1" t="s">
        <v>2197</v>
      </c>
      <c r="B1580">
        <v>2027</v>
      </c>
      <c r="C1580" s="1" t="s">
        <v>4001</v>
      </c>
      <c r="D1580">
        <v>0.2</v>
      </c>
      <c r="E1580">
        <v>0</v>
      </c>
      <c r="F1580">
        <v>40.65</v>
      </c>
      <c r="G1580">
        <v>2365</v>
      </c>
      <c r="H1580" s="1" t="s">
        <v>4090</v>
      </c>
      <c r="I1580">
        <v>24.41</v>
      </c>
      <c r="J1580">
        <v>13.05</v>
      </c>
      <c r="K1580">
        <v>338</v>
      </c>
      <c r="L1580">
        <v>1066.78</v>
      </c>
      <c r="M1580">
        <v>158</v>
      </c>
      <c r="N1580">
        <v>12</v>
      </c>
      <c r="O1580">
        <v>0</v>
      </c>
      <c r="P1580">
        <v>270.27</v>
      </c>
      <c r="Q1580">
        <v>0</v>
      </c>
      <c r="R1580" s="1" t="s">
        <v>6352</v>
      </c>
      <c r="S1580" s="1" t="s">
        <v>8156</v>
      </c>
      <c r="T1580">
        <v>1.1599999999999999</v>
      </c>
      <c r="U1580" s="1"/>
      <c r="V1580">
        <v>28883.742709999999</v>
      </c>
      <c r="W1580">
        <v>755852.18625599996</v>
      </c>
      <c r="X1580">
        <v>149.35966099999999</v>
      </c>
      <c r="Y1580">
        <v>16.847996999999999</v>
      </c>
      <c r="Z1580">
        <v>333.12706500000002</v>
      </c>
      <c r="AA1580">
        <v>324.91778399999998</v>
      </c>
      <c r="AB1580">
        <v>0</v>
      </c>
    </row>
    <row r="1581" spans="1:28" x14ac:dyDescent="0.25">
      <c r="A1581" s="1" t="s">
        <v>2199</v>
      </c>
      <c r="B1581">
        <v>2085</v>
      </c>
      <c r="C1581" s="1" t="s">
        <v>4001</v>
      </c>
      <c r="D1581">
        <v>0.2</v>
      </c>
      <c r="E1581">
        <v>0</v>
      </c>
      <c r="F1581">
        <v>85</v>
      </c>
      <c r="G1581">
        <v>2366</v>
      </c>
      <c r="H1581" s="1" t="s">
        <v>4085</v>
      </c>
      <c r="I1581">
        <v>50.59</v>
      </c>
      <c r="J1581">
        <v>12.03</v>
      </c>
      <c r="K1581">
        <v>281</v>
      </c>
      <c r="L1581">
        <v>796.83</v>
      </c>
      <c r="M1581">
        <v>122</v>
      </c>
      <c r="N1581">
        <v>12</v>
      </c>
      <c r="O1581">
        <v>0</v>
      </c>
      <c r="P1581">
        <v>219.32</v>
      </c>
      <c r="Q1581">
        <v>0</v>
      </c>
      <c r="R1581" s="1" t="s">
        <v>6354</v>
      </c>
      <c r="S1581" s="1" t="s">
        <v>8156</v>
      </c>
      <c r="T1581">
        <v>0.93</v>
      </c>
      <c r="U1581" s="1"/>
      <c r="V1581">
        <v>23475.120552</v>
      </c>
      <c r="W1581">
        <v>586385.97947200004</v>
      </c>
      <c r="X1581">
        <v>120.70228899999999</v>
      </c>
      <c r="Y1581">
        <v>12.881261</v>
      </c>
      <c r="Z1581">
        <v>257.72775999999999</v>
      </c>
      <c r="AA1581">
        <v>252.070592</v>
      </c>
      <c r="AB1581">
        <v>0</v>
      </c>
    </row>
    <row r="1582" spans="1:28" x14ac:dyDescent="0.25">
      <c r="A1582" s="1" t="s">
        <v>2200</v>
      </c>
      <c r="B1582">
        <v>1769</v>
      </c>
      <c r="C1582" s="1" t="s">
        <v>4004</v>
      </c>
      <c r="D1582">
        <v>5.0999999999999996</v>
      </c>
      <c r="E1582">
        <v>0</v>
      </c>
      <c r="F1582">
        <v>1.93</v>
      </c>
      <c r="G1582">
        <v>2367</v>
      </c>
      <c r="H1582" s="1" t="s">
        <v>4104</v>
      </c>
      <c r="I1582">
        <v>0.2</v>
      </c>
      <c r="J1582">
        <v>12.88</v>
      </c>
      <c r="K1582">
        <v>598</v>
      </c>
      <c r="L1582">
        <v>1312.65</v>
      </c>
      <c r="M1582">
        <v>359</v>
      </c>
      <c r="N1582">
        <v>13</v>
      </c>
      <c r="O1582">
        <v>0</v>
      </c>
      <c r="P1582">
        <v>496.73</v>
      </c>
      <c r="Q1582">
        <v>0</v>
      </c>
      <c r="R1582" s="1" t="s">
        <v>6355</v>
      </c>
      <c r="S1582" s="1" t="s">
        <v>8156</v>
      </c>
      <c r="T1582">
        <v>0.93</v>
      </c>
      <c r="U1582" s="1"/>
      <c r="V1582">
        <v>63654.316594999997</v>
      </c>
      <c r="W1582">
        <v>1394392.6280350001</v>
      </c>
      <c r="X1582">
        <v>322.70091600000001</v>
      </c>
      <c r="Y1582">
        <v>32.003877000000003</v>
      </c>
      <c r="Z1582">
        <v>622.37696800000003</v>
      </c>
      <c r="AA1582">
        <v>599.41412000000003</v>
      </c>
      <c r="AB1582">
        <v>0</v>
      </c>
    </row>
    <row r="1583" spans="1:28" x14ac:dyDescent="0.25">
      <c r="A1583" s="1" t="s">
        <v>2204</v>
      </c>
      <c r="B1583">
        <v>2310</v>
      </c>
      <c r="C1583" s="1" t="s">
        <v>4004</v>
      </c>
      <c r="D1583">
        <v>5.0999999999999996</v>
      </c>
      <c r="E1583">
        <v>0</v>
      </c>
      <c r="F1583">
        <v>5.4</v>
      </c>
      <c r="G1583">
        <v>2369</v>
      </c>
      <c r="H1583" s="1" t="s">
        <v>4076</v>
      </c>
      <c r="I1583">
        <v>1.4</v>
      </c>
      <c r="J1583">
        <v>14.43</v>
      </c>
      <c r="K1583">
        <v>59</v>
      </c>
      <c r="L1583">
        <v>609.39</v>
      </c>
      <c r="M1583">
        <v>0</v>
      </c>
      <c r="N1583">
        <v>0</v>
      </c>
      <c r="O1583">
        <v>0</v>
      </c>
      <c r="P1583">
        <v>20.52</v>
      </c>
      <c r="Q1583">
        <v>0</v>
      </c>
      <c r="R1583" s="1" t="s">
        <v>6359</v>
      </c>
      <c r="S1583" s="1" t="s">
        <v>8156</v>
      </c>
      <c r="T1583">
        <v>1.1200000000000001</v>
      </c>
      <c r="U1583" s="1"/>
      <c r="V1583">
        <v>3856.4097230000002</v>
      </c>
      <c r="W1583">
        <v>215270.56273500001</v>
      </c>
      <c r="X1583">
        <v>22.724367999999998</v>
      </c>
      <c r="Y1583">
        <v>4.4241710000000003</v>
      </c>
      <c r="Z1583">
        <v>92.111202000000006</v>
      </c>
      <c r="AA1583">
        <v>92.535116000000002</v>
      </c>
      <c r="AB1583">
        <v>0</v>
      </c>
    </row>
    <row r="1584" spans="1:28" x14ac:dyDescent="0.25">
      <c r="A1584" s="1" t="s">
        <v>2205</v>
      </c>
      <c r="B1584">
        <v>2112</v>
      </c>
      <c r="C1584" s="1" t="s">
        <v>4001</v>
      </c>
      <c r="D1584">
        <v>0.2</v>
      </c>
      <c r="E1584">
        <v>0</v>
      </c>
      <c r="F1584">
        <v>62</v>
      </c>
      <c r="G1584">
        <v>2373</v>
      </c>
      <c r="H1584" s="1" t="s">
        <v>4085</v>
      </c>
      <c r="I1584">
        <v>50.59</v>
      </c>
      <c r="J1584">
        <v>14.4</v>
      </c>
      <c r="K1584">
        <v>261</v>
      </c>
      <c r="L1584">
        <v>796.83</v>
      </c>
      <c r="M1584">
        <v>115</v>
      </c>
      <c r="N1584">
        <v>7</v>
      </c>
      <c r="O1584">
        <v>0</v>
      </c>
      <c r="P1584">
        <v>206.95</v>
      </c>
      <c r="Q1584">
        <v>0</v>
      </c>
      <c r="R1584" s="1" t="s">
        <v>6360</v>
      </c>
      <c r="S1584" s="1" t="s">
        <v>8156</v>
      </c>
      <c r="T1584">
        <v>1.07</v>
      </c>
      <c r="U1584" s="1"/>
      <c r="V1584">
        <v>23180.200397000001</v>
      </c>
      <c r="W1584">
        <v>594462.48482300004</v>
      </c>
      <c r="X1584">
        <v>119.593084</v>
      </c>
      <c r="Y1584">
        <v>13.283801</v>
      </c>
      <c r="Z1584">
        <v>262.69673799999998</v>
      </c>
      <c r="AA1584">
        <v>255.54157900000001</v>
      </c>
      <c r="AB1584">
        <v>0</v>
      </c>
    </row>
    <row r="1585" spans="1:28" x14ac:dyDescent="0.25">
      <c r="A1585" s="1" t="s">
        <v>2206</v>
      </c>
      <c r="B1585">
        <v>2180</v>
      </c>
      <c r="C1585" s="1" t="s">
        <v>4001</v>
      </c>
      <c r="D1585">
        <v>0.2</v>
      </c>
      <c r="E1585">
        <v>0</v>
      </c>
      <c r="F1585">
        <v>80</v>
      </c>
      <c r="G1585">
        <v>2375</v>
      </c>
      <c r="H1585" s="1" t="s">
        <v>4085</v>
      </c>
      <c r="I1585">
        <v>50.59</v>
      </c>
      <c r="J1585">
        <v>13.97</v>
      </c>
      <c r="K1585">
        <v>195</v>
      </c>
      <c r="L1585">
        <v>796.83</v>
      </c>
      <c r="M1585">
        <v>69</v>
      </c>
      <c r="N1585">
        <v>5</v>
      </c>
      <c r="O1585">
        <v>0</v>
      </c>
      <c r="P1585">
        <v>139.1</v>
      </c>
      <c r="Q1585">
        <v>0</v>
      </c>
      <c r="R1585" s="1" t="s">
        <v>6361</v>
      </c>
      <c r="S1585" s="1" t="s">
        <v>8156</v>
      </c>
      <c r="T1585">
        <v>1.03</v>
      </c>
      <c r="U1585" s="1"/>
      <c r="V1585">
        <v>15421.545803999999</v>
      </c>
      <c r="W1585">
        <v>479814.99985600001</v>
      </c>
      <c r="X1585">
        <v>81.601309999999998</v>
      </c>
      <c r="Y1585">
        <v>10.383058</v>
      </c>
      <c r="Z1585">
        <v>210.20476500000001</v>
      </c>
      <c r="AA1585">
        <v>206.25573600000001</v>
      </c>
      <c r="AB1585">
        <v>0</v>
      </c>
    </row>
    <row r="1586" spans="1:28" x14ac:dyDescent="0.25">
      <c r="A1586" s="1" t="s">
        <v>2208</v>
      </c>
      <c r="B1586">
        <v>1726</v>
      </c>
      <c r="C1586" s="1" t="s">
        <v>4014</v>
      </c>
      <c r="D1586">
        <v>5.0999999999999996</v>
      </c>
      <c r="E1586">
        <v>0</v>
      </c>
      <c r="F1586">
        <v>1</v>
      </c>
      <c r="G1586">
        <v>2378</v>
      </c>
      <c r="H1586" s="1" t="s">
        <v>4087</v>
      </c>
      <c r="I1586">
        <v>59.72</v>
      </c>
      <c r="J1586">
        <v>13.38</v>
      </c>
      <c r="K1586">
        <v>652</v>
      </c>
      <c r="L1586">
        <v>1183.1099999999999</v>
      </c>
      <c r="M1586">
        <v>478</v>
      </c>
      <c r="N1586">
        <v>7</v>
      </c>
      <c r="O1586">
        <v>0</v>
      </c>
      <c r="P1586">
        <v>571.99</v>
      </c>
      <c r="Q1586">
        <v>0</v>
      </c>
      <c r="R1586" s="1" t="s">
        <v>6363</v>
      </c>
      <c r="S1586" s="1" t="s">
        <v>8156</v>
      </c>
      <c r="T1586">
        <v>1.0900000000000001</v>
      </c>
      <c r="U1586" s="1"/>
      <c r="V1586">
        <v>84455.224159999998</v>
      </c>
      <c r="W1586">
        <v>1699824.308917</v>
      </c>
      <c r="X1586">
        <v>424.62323400000002</v>
      </c>
      <c r="Y1586">
        <v>40.062175000000003</v>
      </c>
      <c r="Z1586">
        <v>764.336994</v>
      </c>
      <c r="AA1586">
        <v>730.71586000000002</v>
      </c>
      <c r="AB1586">
        <v>0</v>
      </c>
    </row>
    <row r="1587" spans="1:28" x14ac:dyDescent="0.25">
      <c r="A1587" s="1" t="s">
        <v>2209</v>
      </c>
      <c r="B1587">
        <v>2312</v>
      </c>
      <c r="C1587" s="1" t="s">
        <v>4004</v>
      </c>
      <c r="D1587">
        <v>5.0999999999999996</v>
      </c>
      <c r="E1587">
        <v>0</v>
      </c>
      <c r="F1587">
        <v>2</v>
      </c>
      <c r="G1587">
        <v>2381</v>
      </c>
      <c r="H1587" s="1" t="s">
        <v>4074</v>
      </c>
      <c r="I1587">
        <v>0.2</v>
      </c>
      <c r="J1587">
        <v>10.72</v>
      </c>
      <c r="K1587">
        <v>69</v>
      </c>
      <c r="L1587">
        <v>420.4</v>
      </c>
      <c r="M1587">
        <v>6</v>
      </c>
      <c r="N1587">
        <v>2</v>
      </c>
      <c r="O1587">
        <v>0</v>
      </c>
      <c r="P1587">
        <v>29.46</v>
      </c>
      <c r="Q1587">
        <v>0</v>
      </c>
      <c r="R1587" s="1" t="s">
        <v>6364</v>
      </c>
      <c r="S1587" s="1" t="s">
        <v>8156</v>
      </c>
      <c r="T1587">
        <v>0.8</v>
      </c>
      <c r="U1587" s="1"/>
      <c r="V1587">
        <v>4078.2981060000002</v>
      </c>
      <c r="W1587">
        <v>162949.72127400001</v>
      </c>
      <c r="X1587">
        <v>22.407551999999999</v>
      </c>
      <c r="Y1587">
        <v>3.2182879999999998</v>
      </c>
      <c r="Z1587">
        <v>69.633137000000005</v>
      </c>
      <c r="AA1587">
        <v>70.045856999999998</v>
      </c>
      <c r="AB1587">
        <v>0</v>
      </c>
    </row>
    <row r="1588" spans="1:28" x14ac:dyDescent="0.25">
      <c r="A1588" s="1" t="s">
        <v>2211</v>
      </c>
      <c r="B1588">
        <v>2124</v>
      </c>
      <c r="C1588" s="1" t="s">
        <v>4016</v>
      </c>
      <c r="D1588">
        <v>5.0999999999999996</v>
      </c>
      <c r="E1588">
        <v>0</v>
      </c>
      <c r="F1588">
        <v>0.93</v>
      </c>
      <c r="G1588">
        <v>2387</v>
      </c>
      <c r="H1588" s="1" t="s">
        <v>4092</v>
      </c>
      <c r="I1588">
        <v>182.21</v>
      </c>
      <c r="J1588">
        <v>5.66</v>
      </c>
      <c r="K1588">
        <v>263</v>
      </c>
      <c r="L1588">
        <v>905.52</v>
      </c>
      <c r="M1588">
        <v>121</v>
      </c>
      <c r="N1588">
        <v>2</v>
      </c>
      <c r="O1588">
        <v>0</v>
      </c>
      <c r="P1588">
        <v>170.68</v>
      </c>
      <c r="Q1588">
        <v>0</v>
      </c>
      <c r="R1588" s="1" t="s">
        <v>6366</v>
      </c>
      <c r="S1588" s="1" t="s">
        <v>8156</v>
      </c>
      <c r="T1588">
        <v>0.71</v>
      </c>
      <c r="U1588" s="1"/>
      <c r="V1588">
        <v>24448.470858000001</v>
      </c>
      <c r="W1588">
        <v>565998.05339100002</v>
      </c>
      <c r="X1588">
        <v>124.54439000000001</v>
      </c>
      <c r="Y1588">
        <v>12.192323</v>
      </c>
      <c r="Z1588">
        <v>247.784278</v>
      </c>
      <c r="AA1588">
        <v>243.308245</v>
      </c>
      <c r="AB1588">
        <v>0</v>
      </c>
    </row>
    <row r="1589" spans="1:28" x14ac:dyDescent="0.25">
      <c r="A1589" s="1" t="s">
        <v>2212</v>
      </c>
      <c r="B1589">
        <v>2157</v>
      </c>
      <c r="C1589" s="1" t="s">
        <v>4016</v>
      </c>
      <c r="D1589">
        <v>5.0999999999999996</v>
      </c>
      <c r="E1589">
        <v>0</v>
      </c>
      <c r="F1589">
        <v>0.76</v>
      </c>
      <c r="G1589">
        <v>2387</v>
      </c>
      <c r="H1589" s="1" t="s">
        <v>4089</v>
      </c>
      <c r="I1589">
        <v>182.21</v>
      </c>
      <c r="J1589">
        <v>5.37</v>
      </c>
      <c r="K1589">
        <v>230</v>
      </c>
      <c r="L1589">
        <v>905.52</v>
      </c>
      <c r="M1589">
        <v>107</v>
      </c>
      <c r="N1589">
        <v>4</v>
      </c>
      <c r="O1589">
        <v>0</v>
      </c>
      <c r="P1589">
        <v>160.19</v>
      </c>
      <c r="Q1589">
        <v>0</v>
      </c>
      <c r="R1589" s="1" t="s">
        <v>6367</v>
      </c>
      <c r="S1589" s="1" t="s">
        <v>8156</v>
      </c>
      <c r="T1589">
        <v>0.93</v>
      </c>
      <c r="U1589" s="1"/>
      <c r="V1589">
        <v>20745.110662999999</v>
      </c>
      <c r="W1589">
        <v>557388.79368100001</v>
      </c>
      <c r="X1589">
        <v>107.597545</v>
      </c>
      <c r="Y1589">
        <v>12.055344</v>
      </c>
      <c r="Z1589">
        <v>243.91888900000001</v>
      </c>
      <c r="AA1589">
        <v>239.60445999999999</v>
      </c>
      <c r="AB1589">
        <v>0</v>
      </c>
    </row>
    <row r="1590" spans="1:28" x14ac:dyDescent="0.25">
      <c r="A1590" s="1" t="s">
        <v>2213</v>
      </c>
      <c r="B1590">
        <v>2177</v>
      </c>
      <c r="C1590" s="1" t="s">
        <v>4017</v>
      </c>
      <c r="D1590">
        <v>5.0999999999999996</v>
      </c>
      <c r="E1590">
        <v>0</v>
      </c>
      <c r="F1590">
        <v>0.88</v>
      </c>
      <c r="G1590">
        <v>2387</v>
      </c>
      <c r="H1590" s="1" t="s">
        <v>4140</v>
      </c>
      <c r="I1590">
        <v>93.18</v>
      </c>
      <c r="J1590">
        <v>6.11</v>
      </c>
      <c r="K1590">
        <v>210</v>
      </c>
      <c r="L1590">
        <v>1018.45</v>
      </c>
      <c r="M1590">
        <v>76</v>
      </c>
      <c r="N1590">
        <v>3</v>
      </c>
      <c r="O1590">
        <v>0</v>
      </c>
      <c r="P1590">
        <v>131.97999999999999</v>
      </c>
      <c r="Q1590">
        <v>0</v>
      </c>
      <c r="R1590" s="1" t="s">
        <v>6368</v>
      </c>
      <c r="S1590" s="1" t="s">
        <v>8156</v>
      </c>
      <c r="T1590">
        <v>0.92</v>
      </c>
      <c r="U1590" s="1"/>
      <c r="V1590">
        <v>18335.03455</v>
      </c>
      <c r="W1590">
        <v>576731.46580999997</v>
      </c>
      <c r="X1590">
        <v>97.121684000000002</v>
      </c>
      <c r="Y1590">
        <v>12.22134</v>
      </c>
      <c r="Z1590">
        <v>251.04771099999999</v>
      </c>
      <c r="AA1590">
        <v>247.91696200000001</v>
      </c>
      <c r="AB1590">
        <v>0</v>
      </c>
    </row>
    <row r="1591" spans="1:28" x14ac:dyDescent="0.25">
      <c r="A1591" s="1" t="s">
        <v>2214</v>
      </c>
      <c r="B1591">
        <v>2327</v>
      </c>
      <c r="C1591" s="1" t="s">
        <v>4004</v>
      </c>
      <c r="D1591">
        <v>5.0999999999999996</v>
      </c>
      <c r="E1591">
        <v>0</v>
      </c>
      <c r="F1591">
        <v>0.9</v>
      </c>
      <c r="G1591">
        <v>2387</v>
      </c>
      <c r="H1591" s="1" t="s">
        <v>4073</v>
      </c>
      <c r="I1591">
        <v>40.79</v>
      </c>
      <c r="J1591">
        <v>17.03</v>
      </c>
      <c r="K1591">
        <v>60</v>
      </c>
      <c r="L1591">
        <v>475.89</v>
      </c>
      <c r="M1591">
        <v>5</v>
      </c>
      <c r="N1591">
        <v>2</v>
      </c>
      <c r="O1591">
        <v>0</v>
      </c>
      <c r="P1591">
        <v>33.020000000000003</v>
      </c>
      <c r="Q1591">
        <v>0</v>
      </c>
      <c r="R1591" s="1" t="s">
        <v>6369</v>
      </c>
      <c r="S1591" s="1" t="s">
        <v>8156</v>
      </c>
      <c r="T1591">
        <v>1.29</v>
      </c>
      <c r="U1591" s="1"/>
      <c r="V1591">
        <v>5041.4540919999999</v>
      </c>
      <c r="W1591">
        <v>234522.27460599999</v>
      </c>
      <c r="X1591">
        <v>28.587572999999999</v>
      </c>
      <c r="Y1591">
        <v>4.9607159999999997</v>
      </c>
      <c r="Z1591">
        <v>101.00819300000001</v>
      </c>
      <c r="AA1591">
        <v>100.81108999999999</v>
      </c>
      <c r="AB1591">
        <v>0</v>
      </c>
    </row>
    <row r="1592" spans="1:28" x14ac:dyDescent="0.25">
      <c r="A1592" s="1" t="s">
        <v>2215</v>
      </c>
      <c r="B1592">
        <v>2340</v>
      </c>
      <c r="C1592" s="1" t="s">
        <v>4004</v>
      </c>
      <c r="D1592">
        <v>5.0999999999999996</v>
      </c>
      <c r="E1592">
        <v>0</v>
      </c>
      <c r="F1592">
        <v>0</v>
      </c>
      <c r="G1592">
        <v>2387</v>
      </c>
      <c r="H1592" s="1" t="s">
        <v>4074</v>
      </c>
      <c r="I1592">
        <v>0.2</v>
      </c>
      <c r="J1592">
        <v>16.829999999999998</v>
      </c>
      <c r="K1592">
        <v>47</v>
      </c>
      <c r="L1592">
        <v>420.4</v>
      </c>
      <c r="M1592">
        <v>0</v>
      </c>
      <c r="N1592">
        <v>0</v>
      </c>
      <c r="O1592">
        <v>0</v>
      </c>
      <c r="P1592">
        <v>21.82</v>
      </c>
      <c r="Q1592">
        <v>0</v>
      </c>
      <c r="R1592" s="1" t="s">
        <v>6370</v>
      </c>
      <c r="S1592" s="1" t="s">
        <v>8156</v>
      </c>
      <c r="T1592">
        <v>1.23</v>
      </c>
      <c r="U1592" s="1"/>
      <c r="V1592">
        <v>4048.7377670000001</v>
      </c>
      <c r="W1592">
        <v>193134.39697500001</v>
      </c>
      <c r="X1592">
        <v>23.016000999999999</v>
      </c>
      <c r="Y1592">
        <v>3.9636089999999999</v>
      </c>
      <c r="Z1592">
        <v>82.462890999999999</v>
      </c>
      <c r="AA1592">
        <v>83.020296000000002</v>
      </c>
      <c r="AB1592">
        <v>0</v>
      </c>
    </row>
    <row r="1593" spans="1:28" x14ac:dyDescent="0.25">
      <c r="A1593" s="1" t="s">
        <v>2216</v>
      </c>
      <c r="B1593">
        <v>2230</v>
      </c>
      <c r="C1593" s="1" t="s">
        <v>4017</v>
      </c>
      <c r="D1593">
        <v>5.0999999999999996</v>
      </c>
      <c r="E1593">
        <v>0</v>
      </c>
      <c r="F1593">
        <v>0.81</v>
      </c>
      <c r="G1593">
        <v>2389</v>
      </c>
      <c r="H1593" s="1" t="s">
        <v>4140</v>
      </c>
      <c r="I1593">
        <v>93.18</v>
      </c>
      <c r="J1593">
        <v>7.97</v>
      </c>
      <c r="K1593">
        <v>159</v>
      </c>
      <c r="L1593">
        <v>1018.45</v>
      </c>
      <c r="M1593">
        <v>34</v>
      </c>
      <c r="N1593">
        <v>2</v>
      </c>
      <c r="O1593">
        <v>0</v>
      </c>
      <c r="P1593">
        <v>79.94</v>
      </c>
      <c r="Q1593">
        <v>0</v>
      </c>
      <c r="R1593" s="1" t="s">
        <v>6371</v>
      </c>
      <c r="S1593" s="1" t="s">
        <v>8156</v>
      </c>
      <c r="T1593">
        <v>0.91</v>
      </c>
      <c r="U1593" s="1"/>
      <c r="V1593">
        <v>11162.48704</v>
      </c>
      <c r="W1593">
        <v>445742.13005400001</v>
      </c>
      <c r="X1593">
        <v>61.384687</v>
      </c>
      <c r="Y1593">
        <v>9.0733259999999998</v>
      </c>
      <c r="Z1593">
        <v>191.664143</v>
      </c>
      <c r="AA1593">
        <v>191.60715500000001</v>
      </c>
      <c r="AB1593">
        <v>0</v>
      </c>
    </row>
    <row r="1594" spans="1:28" x14ac:dyDescent="0.25">
      <c r="A1594" s="1" t="s">
        <v>2218</v>
      </c>
      <c r="B1594">
        <v>2190</v>
      </c>
      <c r="C1594" s="1" t="s">
        <v>4016</v>
      </c>
      <c r="D1594">
        <v>5.0999999999999996</v>
      </c>
      <c r="E1594">
        <v>0</v>
      </c>
      <c r="F1594">
        <v>0.57999999999999996</v>
      </c>
      <c r="G1594">
        <v>2391</v>
      </c>
      <c r="H1594" s="1" t="s">
        <v>4089</v>
      </c>
      <c r="I1594">
        <v>182.21</v>
      </c>
      <c r="J1594">
        <v>10.48</v>
      </c>
      <c r="K1594">
        <v>201</v>
      </c>
      <c r="L1594">
        <v>905.52</v>
      </c>
      <c r="M1594">
        <v>90</v>
      </c>
      <c r="N1594">
        <v>3</v>
      </c>
      <c r="O1594">
        <v>0</v>
      </c>
      <c r="P1594">
        <v>136.91999999999999</v>
      </c>
      <c r="Q1594">
        <v>0</v>
      </c>
      <c r="R1594" s="1" t="s">
        <v>6373</v>
      </c>
      <c r="S1594" s="1" t="s">
        <v>8156</v>
      </c>
      <c r="T1594">
        <v>1.02</v>
      </c>
      <c r="U1594" s="1"/>
      <c r="V1594">
        <v>19712.242654999998</v>
      </c>
      <c r="W1594">
        <v>555188.32214800001</v>
      </c>
      <c r="X1594">
        <v>102.92579499999999</v>
      </c>
      <c r="Y1594">
        <v>12.261737</v>
      </c>
      <c r="Z1594">
        <v>244.254863</v>
      </c>
      <c r="AA1594">
        <v>238.65737799999999</v>
      </c>
      <c r="AB1594">
        <v>0</v>
      </c>
    </row>
    <row r="1595" spans="1:28" x14ac:dyDescent="0.25">
      <c r="A1595" s="1" t="s">
        <v>2220</v>
      </c>
      <c r="B1595">
        <v>988</v>
      </c>
      <c r="C1595" s="1" t="s">
        <v>4030</v>
      </c>
      <c r="D1595">
        <v>5.0999999999999996</v>
      </c>
      <c r="E1595">
        <v>0</v>
      </c>
      <c r="F1595">
        <v>2.29</v>
      </c>
      <c r="G1595">
        <v>2394</v>
      </c>
      <c r="H1595" s="1" t="s">
        <v>4155</v>
      </c>
      <c r="I1595">
        <v>81.98</v>
      </c>
      <c r="J1595">
        <v>11.99</v>
      </c>
      <c r="K1595">
        <v>1406</v>
      </c>
      <c r="L1595">
        <v>2803.89</v>
      </c>
      <c r="M1595">
        <v>1092</v>
      </c>
      <c r="N1595">
        <v>14</v>
      </c>
      <c r="O1595">
        <v>0</v>
      </c>
      <c r="P1595">
        <v>1182.21</v>
      </c>
      <c r="Q1595">
        <v>0</v>
      </c>
      <c r="R1595" s="1" t="s">
        <v>6375</v>
      </c>
      <c r="S1595" s="1" t="s">
        <v>8156</v>
      </c>
      <c r="T1595">
        <v>0.9</v>
      </c>
      <c r="U1595" s="1"/>
      <c r="V1595">
        <v>162701.525972</v>
      </c>
      <c r="W1595">
        <v>3185440.9025019999</v>
      </c>
      <c r="X1595">
        <v>815.73133199999995</v>
      </c>
      <c r="Y1595">
        <v>74.559642999999994</v>
      </c>
      <c r="Z1595">
        <v>1426.355419</v>
      </c>
      <c r="AA1595">
        <v>1369.3535489999999</v>
      </c>
      <c r="AB1595">
        <v>0</v>
      </c>
    </row>
    <row r="1596" spans="1:28" x14ac:dyDescent="0.25">
      <c r="A1596" s="1" t="s">
        <v>2221</v>
      </c>
      <c r="B1596">
        <v>1972</v>
      </c>
      <c r="C1596" s="1" t="s">
        <v>4016</v>
      </c>
      <c r="D1596">
        <v>5.0999999999999996</v>
      </c>
      <c r="E1596">
        <v>0</v>
      </c>
      <c r="F1596">
        <v>0.57999999999999996</v>
      </c>
      <c r="G1596">
        <v>2394</v>
      </c>
      <c r="H1596" s="1" t="s">
        <v>4125</v>
      </c>
      <c r="I1596">
        <v>87.33</v>
      </c>
      <c r="J1596">
        <v>13.12</v>
      </c>
      <c r="K1596">
        <v>422</v>
      </c>
      <c r="L1596">
        <v>2372.46</v>
      </c>
      <c r="M1596">
        <v>155</v>
      </c>
      <c r="N1596">
        <v>6</v>
      </c>
      <c r="O1596">
        <v>0</v>
      </c>
      <c r="P1596">
        <v>263.39999999999998</v>
      </c>
      <c r="Q1596">
        <v>0</v>
      </c>
      <c r="R1596" s="1" t="s">
        <v>6376</v>
      </c>
      <c r="S1596" s="1" t="s">
        <v>8156</v>
      </c>
      <c r="T1596">
        <v>1.07</v>
      </c>
      <c r="U1596" s="1"/>
      <c r="V1596">
        <v>34571.814301999999</v>
      </c>
      <c r="W1596">
        <v>1093165.2794270001</v>
      </c>
      <c r="X1596">
        <v>183.20141799999999</v>
      </c>
      <c r="Y1596">
        <v>23.079107</v>
      </c>
      <c r="Z1596">
        <v>473.19795399999998</v>
      </c>
      <c r="AA1596">
        <v>469.914221</v>
      </c>
      <c r="AB1596">
        <v>0</v>
      </c>
    </row>
    <row r="1597" spans="1:28" x14ac:dyDescent="0.25">
      <c r="A1597" s="1" t="s">
        <v>2222</v>
      </c>
      <c r="B1597">
        <v>2256</v>
      </c>
      <c r="C1597" s="1" t="s">
        <v>4016</v>
      </c>
      <c r="D1597">
        <v>5.0999999999999996</v>
      </c>
      <c r="E1597">
        <v>0</v>
      </c>
      <c r="F1597">
        <v>0.24</v>
      </c>
      <c r="G1597">
        <v>2395</v>
      </c>
      <c r="H1597" s="1" t="s">
        <v>4089</v>
      </c>
      <c r="I1597">
        <v>182.21</v>
      </c>
      <c r="J1597">
        <v>11.21</v>
      </c>
      <c r="K1597">
        <v>139</v>
      </c>
      <c r="L1597">
        <v>905.52</v>
      </c>
      <c r="M1597">
        <v>24</v>
      </c>
      <c r="N1597">
        <v>2</v>
      </c>
      <c r="O1597">
        <v>0</v>
      </c>
      <c r="P1597">
        <v>59.65</v>
      </c>
      <c r="Q1597">
        <v>0</v>
      </c>
      <c r="R1597" s="1" t="s">
        <v>6377</v>
      </c>
      <c r="S1597" s="1" t="s">
        <v>8156</v>
      </c>
      <c r="T1597">
        <v>0.83</v>
      </c>
      <c r="U1597" s="1"/>
      <c r="V1597">
        <v>8116.2457599999998</v>
      </c>
      <c r="W1597">
        <v>326840.95238799998</v>
      </c>
      <c r="X1597">
        <v>44.625883999999999</v>
      </c>
      <c r="Y1597">
        <v>6.2507469999999996</v>
      </c>
      <c r="Z1597">
        <v>137.69692900000001</v>
      </c>
      <c r="AA1597">
        <v>140.496758</v>
      </c>
      <c r="AB1597">
        <v>0</v>
      </c>
    </row>
    <row r="1598" spans="1:28" x14ac:dyDescent="0.25">
      <c r="A1598" s="1" t="s">
        <v>2223</v>
      </c>
      <c r="B1598">
        <v>1381</v>
      </c>
      <c r="C1598" s="1" t="s">
        <v>4011</v>
      </c>
      <c r="D1598">
        <v>5.0999999999999996</v>
      </c>
      <c r="E1598">
        <v>0</v>
      </c>
      <c r="F1598">
        <v>1</v>
      </c>
      <c r="G1598">
        <v>2396</v>
      </c>
      <c r="H1598" s="1" t="s">
        <v>4090</v>
      </c>
      <c r="I1598">
        <v>24.41</v>
      </c>
      <c r="J1598">
        <v>13.16</v>
      </c>
      <c r="K1598">
        <v>1015</v>
      </c>
      <c r="L1598">
        <v>1138.06</v>
      </c>
      <c r="M1598">
        <v>756</v>
      </c>
      <c r="N1598">
        <v>16</v>
      </c>
      <c r="O1598">
        <v>0</v>
      </c>
      <c r="P1598">
        <v>930.38</v>
      </c>
      <c r="Q1598">
        <v>0</v>
      </c>
      <c r="R1598" s="1" t="s">
        <v>6378</v>
      </c>
      <c r="S1598" s="1" t="s">
        <v>8156</v>
      </c>
      <c r="T1598">
        <v>0.99</v>
      </c>
      <c r="U1598" s="1"/>
      <c r="V1598">
        <v>131542.46042600001</v>
      </c>
      <c r="W1598">
        <v>2399104.2870769999</v>
      </c>
      <c r="X1598">
        <v>655.34974099999999</v>
      </c>
      <c r="Y1598">
        <v>57.617479000000003</v>
      </c>
      <c r="Z1598">
        <v>1085.2780319999999</v>
      </c>
      <c r="AA1598">
        <v>1031.329405</v>
      </c>
      <c r="AB1598">
        <v>0</v>
      </c>
    </row>
    <row r="1599" spans="1:28" x14ac:dyDescent="0.25">
      <c r="A1599" s="1" t="s">
        <v>2224</v>
      </c>
      <c r="B1599">
        <v>1534</v>
      </c>
      <c r="C1599" s="1" t="s">
        <v>4040</v>
      </c>
      <c r="D1599">
        <v>5.0999999999999996</v>
      </c>
      <c r="E1599">
        <v>0</v>
      </c>
      <c r="F1599">
        <v>0.67</v>
      </c>
      <c r="G1599">
        <v>2396</v>
      </c>
      <c r="H1599" s="1" t="s">
        <v>4153</v>
      </c>
      <c r="I1599">
        <v>204.71</v>
      </c>
      <c r="J1599">
        <v>12.88</v>
      </c>
      <c r="K1599">
        <v>862</v>
      </c>
      <c r="L1599">
        <v>1536.69</v>
      </c>
      <c r="M1599">
        <v>664</v>
      </c>
      <c r="N1599">
        <v>7</v>
      </c>
      <c r="O1599">
        <v>0</v>
      </c>
      <c r="P1599">
        <v>751.72</v>
      </c>
      <c r="Q1599">
        <v>0</v>
      </c>
      <c r="R1599" s="1" t="s">
        <v>6379</v>
      </c>
      <c r="S1599" s="1" t="s">
        <v>8156</v>
      </c>
      <c r="T1599">
        <v>1.01</v>
      </c>
      <c r="U1599" s="1"/>
      <c r="V1599">
        <v>114731.009366</v>
      </c>
      <c r="W1599">
        <v>2206681.388541</v>
      </c>
      <c r="X1599">
        <v>574.345596</v>
      </c>
      <c r="Y1599">
        <v>52.371662000000001</v>
      </c>
      <c r="Z1599">
        <v>992.472756</v>
      </c>
      <c r="AA1599">
        <v>948.606224</v>
      </c>
      <c r="AB1599">
        <v>0</v>
      </c>
    </row>
    <row r="1600" spans="1:28" x14ac:dyDescent="0.25">
      <c r="A1600" s="1" t="s">
        <v>2225</v>
      </c>
      <c r="B1600">
        <v>1213</v>
      </c>
      <c r="C1600" s="1" t="s">
        <v>4004</v>
      </c>
      <c r="D1600">
        <v>5.0999999999999996</v>
      </c>
      <c r="E1600">
        <v>0</v>
      </c>
      <c r="F1600">
        <v>0.84</v>
      </c>
      <c r="G1600">
        <v>2398</v>
      </c>
      <c r="H1600" s="1" t="s">
        <v>4122</v>
      </c>
      <c r="I1600">
        <v>159.35</v>
      </c>
      <c r="J1600">
        <v>10.53</v>
      </c>
      <c r="K1600">
        <v>1185</v>
      </c>
      <c r="L1600">
        <v>2021.57</v>
      </c>
      <c r="M1600">
        <v>816</v>
      </c>
      <c r="N1600">
        <v>18</v>
      </c>
      <c r="O1600">
        <v>0</v>
      </c>
      <c r="P1600">
        <v>997.81</v>
      </c>
      <c r="Q1600">
        <v>0</v>
      </c>
      <c r="R1600" s="1" t="s">
        <v>6380</v>
      </c>
      <c r="S1600" s="1" t="s">
        <v>8156</v>
      </c>
      <c r="T1600">
        <v>0.79</v>
      </c>
      <c r="U1600" s="1"/>
      <c r="V1600">
        <v>143693.27571399999</v>
      </c>
      <c r="W1600">
        <v>2772052.3524139998</v>
      </c>
      <c r="X1600">
        <v>719.37782800000002</v>
      </c>
      <c r="Y1600">
        <v>64.971935000000002</v>
      </c>
      <c r="Z1600">
        <v>1244.1921600000001</v>
      </c>
      <c r="AA1600">
        <v>1191.647991</v>
      </c>
      <c r="AB1600">
        <v>0</v>
      </c>
    </row>
    <row r="1601" spans="1:28" x14ac:dyDescent="0.25">
      <c r="A1601" s="1" t="s">
        <v>2226</v>
      </c>
      <c r="B1601">
        <v>2321</v>
      </c>
      <c r="C1601" s="1" t="s">
        <v>4002</v>
      </c>
      <c r="D1601">
        <v>5.0999999999999996</v>
      </c>
      <c r="E1601">
        <v>0</v>
      </c>
      <c r="F1601">
        <v>0.14000000000000001</v>
      </c>
      <c r="G1601">
        <v>2399</v>
      </c>
      <c r="H1601" s="1" t="s">
        <v>4105</v>
      </c>
      <c r="I1601">
        <v>31.58</v>
      </c>
      <c r="J1601">
        <v>13.27</v>
      </c>
      <c r="K1601">
        <v>78</v>
      </c>
      <c r="L1601">
        <v>367.23</v>
      </c>
      <c r="M1601">
        <v>39</v>
      </c>
      <c r="N1601">
        <v>2</v>
      </c>
      <c r="O1601">
        <v>0</v>
      </c>
      <c r="P1601">
        <v>50.15</v>
      </c>
      <c r="Q1601">
        <v>0</v>
      </c>
      <c r="R1601" s="1" t="s">
        <v>6381</v>
      </c>
      <c r="S1601" s="1" t="s">
        <v>8156</v>
      </c>
      <c r="T1601">
        <v>0.98</v>
      </c>
      <c r="U1601" s="1"/>
      <c r="V1601">
        <v>7597.5252769999997</v>
      </c>
      <c r="W1601">
        <v>221964.49855799999</v>
      </c>
      <c r="X1601">
        <v>39.842922999999999</v>
      </c>
      <c r="Y1601">
        <v>4.7583549999999999</v>
      </c>
      <c r="Z1601">
        <v>96.533349000000001</v>
      </c>
      <c r="AA1601">
        <v>95.415306000000001</v>
      </c>
      <c r="AB1601">
        <v>0</v>
      </c>
    </row>
    <row r="1602" spans="1:28" x14ac:dyDescent="0.25">
      <c r="A1602" s="1" t="s">
        <v>2227</v>
      </c>
      <c r="B1602">
        <v>2353</v>
      </c>
      <c r="C1602" s="1" t="s">
        <v>4004</v>
      </c>
      <c r="D1602">
        <v>5.0999999999999996</v>
      </c>
      <c r="E1602">
        <v>0</v>
      </c>
      <c r="F1602">
        <v>0.76</v>
      </c>
      <c r="G1602">
        <v>2400</v>
      </c>
      <c r="H1602" s="1" t="s">
        <v>4073</v>
      </c>
      <c r="I1602">
        <v>40.79</v>
      </c>
      <c r="J1602">
        <v>15.71</v>
      </c>
      <c r="K1602">
        <v>47</v>
      </c>
      <c r="L1602">
        <v>475.89</v>
      </c>
      <c r="M1602">
        <v>0</v>
      </c>
      <c r="N1602">
        <v>0</v>
      </c>
      <c r="O1602">
        <v>0</v>
      </c>
      <c r="P1602">
        <v>15.93</v>
      </c>
      <c r="Q1602">
        <v>0</v>
      </c>
      <c r="R1602" s="1" t="s">
        <v>6382</v>
      </c>
      <c r="S1602" s="1" t="s">
        <v>8156</v>
      </c>
      <c r="T1602">
        <v>1.1299999999999999</v>
      </c>
      <c r="U1602" s="1"/>
      <c r="V1602">
        <v>3327.3315769999999</v>
      </c>
      <c r="W1602">
        <v>190687.14775100001</v>
      </c>
      <c r="X1602">
        <v>19.720790000000001</v>
      </c>
      <c r="Y1602">
        <v>3.878123</v>
      </c>
      <c r="Z1602">
        <v>81.296637000000004</v>
      </c>
      <c r="AA1602">
        <v>81.967804000000001</v>
      </c>
      <c r="AB1602">
        <v>0</v>
      </c>
    </row>
    <row r="1603" spans="1:28" x14ac:dyDescent="0.25">
      <c r="A1603" s="1" t="s">
        <v>2228</v>
      </c>
      <c r="B1603">
        <v>1656</v>
      </c>
      <c r="C1603" s="1" t="s">
        <v>4050</v>
      </c>
      <c r="D1603">
        <v>5.0999999999999996</v>
      </c>
      <c r="E1603">
        <v>0</v>
      </c>
      <c r="F1603">
        <v>0</v>
      </c>
      <c r="G1603">
        <v>2401</v>
      </c>
      <c r="H1603" s="1" t="s">
        <v>4095</v>
      </c>
      <c r="I1603">
        <v>63.59</v>
      </c>
      <c r="J1603">
        <v>16.68</v>
      </c>
      <c r="K1603">
        <v>745</v>
      </c>
      <c r="L1603">
        <v>1628.87</v>
      </c>
      <c r="M1603">
        <v>552</v>
      </c>
      <c r="N1603">
        <v>12</v>
      </c>
      <c r="O1603">
        <v>0</v>
      </c>
      <c r="P1603">
        <v>654.33000000000004</v>
      </c>
      <c r="Q1603">
        <v>0</v>
      </c>
      <c r="R1603" s="1" t="s">
        <v>6383</v>
      </c>
      <c r="S1603" s="1" t="s">
        <v>8156</v>
      </c>
      <c r="T1603">
        <v>1.33</v>
      </c>
      <c r="U1603" s="1"/>
      <c r="V1603">
        <v>95400.811633000005</v>
      </c>
      <c r="W1603">
        <v>2054829.3341280001</v>
      </c>
      <c r="X1603">
        <v>483.06928199999999</v>
      </c>
      <c r="Y1603">
        <v>48.536104000000002</v>
      </c>
      <c r="Z1603">
        <v>923.71809399999995</v>
      </c>
      <c r="AA1603">
        <v>883.31866400000001</v>
      </c>
      <c r="AB1603">
        <v>0</v>
      </c>
    </row>
    <row r="1604" spans="1:28" x14ac:dyDescent="0.25">
      <c r="A1604" s="1" t="s">
        <v>2229</v>
      </c>
      <c r="B1604">
        <v>2293</v>
      </c>
      <c r="C1604" s="1" t="s">
        <v>4002</v>
      </c>
      <c r="D1604">
        <v>5.0999999999999996</v>
      </c>
      <c r="E1604">
        <v>0</v>
      </c>
      <c r="F1604">
        <v>3.5</v>
      </c>
      <c r="G1604">
        <v>2401</v>
      </c>
      <c r="H1604" s="1" t="s">
        <v>4072</v>
      </c>
      <c r="I1604">
        <v>31.58</v>
      </c>
      <c r="J1604">
        <v>8.83</v>
      </c>
      <c r="K1604">
        <v>108</v>
      </c>
      <c r="L1604">
        <v>367.23</v>
      </c>
      <c r="M1604">
        <v>66</v>
      </c>
      <c r="N1604">
        <v>1</v>
      </c>
      <c r="O1604">
        <v>0</v>
      </c>
      <c r="P1604">
        <v>74.59</v>
      </c>
      <c r="Q1604">
        <v>0</v>
      </c>
      <c r="R1604" s="1" t="s">
        <v>6384</v>
      </c>
      <c r="S1604" s="1" t="s">
        <v>8156</v>
      </c>
      <c r="T1604">
        <v>0.8</v>
      </c>
      <c r="U1604" s="1"/>
      <c r="V1604">
        <v>11855.805775999999</v>
      </c>
      <c r="W1604">
        <v>260233.87735600001</v>
      </c>
      <c r="X1604">
        <v>60.103194000000002</v>
      </c>
      <c r="Y1604">
        <v>5.886774</v>
      </c>
      <c r="Z1604">
        <v>115.417593</v>
      </c>
      <c r="AA1604">
        <v>111.86809100000001</v>
      </c>
      <c r="AB1604">
        <v>0</v>
      </c>
    </row>
    <row r="1605" spans="1:28" x14ac:dyDescent="0.25">
      <c r="A1605" s="1" t="s">
        <v>2230</v>
      </c>
      <c r="B1605">
        <v>1679</v>
      </c>
      <c r="C1605" s="1" t="s">
        <v>4048</v>
      </c>
      <c r="D1605">
        <v>5.0999999999999996</v>
      </c>
      <c r="E1605">
        <v>0</v>
      </c>
      <c r="F1605">
        <v>0.63</v>
      </c>
      <c r="G1605">
        <v>2402</v>
      </c>
      <c r="H1605" s="1" t="s">
        <v>4141</v>
      </c>
      <c r="I1605">
        <v>72.8</v>
      </c>
      <c r="J1605">
        <v>15.72</v>
      </c>
      <c r="K1605">
        <v>723</v>
      </c>
      <c r="L1605">
        <v>1954.68</v>
      </c>
      <c r="M1605">
        <v>532</v>
      </c>
      <c r="N1605">
        <v>6</v>
      </c>
      <c r="O1605">
        <v>0</v>
      </c>
      <c r="P1605">
        <v>599.85</v>
      </c>
      <c r="Q1605">
        <v>0</v>
      </c>
      <c r="R1605" s="1" t="s">
        <v>6385</v>
      </c>
      <c r="S1605" s="1" t="s">
        <v>8156</v>
      </c>
      <c r="T1605">
        <v>1.1499999999999999</v>
      </c>
      <c r="U1605" s="1"/>
      <c r="V1605">
        <v>93564.919120000006</v>
      </c>
      <c r="W1605">
        <v>1998319.005663</v>
      </c>
      <c r="X1605">
        <v>473.19231300000001</v>
      </c>
      <c r="Y1605">
        <v>46.686028999999998</v>
      </c>
      <c r="Z1605">
        <v>892.42493100000002</v>
      </c>
      <c r="AA1605">
        <v>859.02802699999995</v>
      </c>
      <c r="AB1605">
        <v>0</v>
      </c>
    </row>
    <row r="1606" spans="1:28" x14ac:dyDescent="0.25">
      <c r="A1606" s="1" t="s">
        <v>2232</v>
      </c>
      <c r="B1606">
        <v>1672</v>
      </c>
      <c r="C1606" s="1" t="s">
        <v>4020</v>
      </c>
      <c r="D1606">
        <v>5.0999999999999996</v>
      </c>
      <c r="E1606">
        <v>0</v>
      </c>
      <c r="F1606">
        <v>0.35</v>
      </c>
      <c r="G1606">
        <v>2403</v>
      </c>
      <c r="H1606" s="1" t="s">
        <v>4094</v>
      </c>
      <c r="I1606">
        <v>120.04</v>
      </c>
      <c r="J1606">
        <v>12.73</v>
      </c>
      <c r="K1606">
        <v>731</v>
      </c>
      <c r="L1606">
        <v>743.49</v>
      </c>
      <c r="M1606">
        <v>623</v>
      </c>
      <c r="N1606">
        <v>7</v>
      </c>
      <c r="O1606">
        <v>0</v>
      </c>
      <c r="P1606">
        <v>676.81</v>
      </c>
      <c r="Q1606">
        <v>0</v>
      </c>
      <c r="R1606" s="1" t="s">
        <v>6387</v>
      </c>
      <c r="S1606" s="1" t="s">
        <v>8156</v>
      </c>
      <c r="T1606">
        <v>1</v>
      </c>
      <c r="U1606" s="1"/>
      <c r="V1606">
        <v>104540.545468</v>
      </c>
      <c r="W1606">
        <v>1873388.326171</v>
      </c>
      <c r="X1606">
        <v>520.11311599999999</v>
      </c>
      <c r="Y1606">
        <v>45.580508000000002</v>
      </c>
      <c r="Z1606">
        <v>850.51120000000003</v>
      </c>
      <c r="AA1606">
        <v>805.33482900000001</v>
      </c>
      <c r="AB1606">
        <v>0</v>
      </c>
    </row>
    <row r="1607" spans="1:28" x14ac:dyDescent="0.25">
      <c r="A1607" s="1" t="s">
        <v>2233</v>
      </c>
      <c r="B1607">
        <v>1306</v>
      </c>
      <c r="C1607" s="1" t="s">
        <v>4004</v>
      </c>
      <c r="D1607">
        <v>5.0999999999999996</v>
      </c>
      <c r="E1607">
        <v>0</v>
      </c>
      <c r="F1607">
        <v>0.6</v>
      </c>
      <c r="G1607">
        <v>2405</v>
      </c>
      <c r="H1607" s="1" t="s">
        <v>4122</v>
      </c>
      <c r="I1607">
        <v>159.35</v>
      </c>
      <c r="J1607">
        <v>9.3699999999999992</v>
      </c>
      <c r="K1607">
        <v>1099</v>
      </c>
      <c r="L1607">
        <v>2021.57</v>
      </c>
      <c r="M1607">
        <v>720</v>
      </c>
      <c r="N1607">
        <v>16</v>
      </c>
      <c r="O1607">
        <v>0</v>
      </c>
      <c r="P1607">
        <v>912.33</v>
      </c>
      <c r="Q1607">
        <v>0</v>
      </c>
      <c r="R1607" s="1" t="s">
        <v>6388</v>
      </c>
      <c r="S1607" s="1" t="s">
        <v>8156</v>
      </c>
      <c r="T1607">
        <v>0.79</v>
      </c>
      <c r="U1607" s="1"/>
      <c r="V1607">
        <v>127939.998248</v>
      </c>
      <c r="W1607">
        <v>2460815.6390470001</v>
      </c>
      <c r="X1607">
        <v>640.26248399999997</v>
      </c>
      <c r="Y1607">
        <v>57.330511999999999</v>
      </c>
      <c r="Z1607">
        <v>1102.1529350000001</v>
      </c>
      <c r="AA1607">
        <v>1057.8546289999999</v>
      </c>
      <c r="AB1607">
        <v>0</v>
      </c>
    </row>
    <row r="1608" spans="1:28" x14ac:dyDescent="0.25">
      <c r="A1608" s="1" t="s">
        <v>2234</v>
      </c>
      <c r="B1608">
        <v>1593</v>
      </c>
      <c r="C1608" s="1" t="s">
        <v>4020</v>
      </c>
      <c r="D1608">
        <v>5.0999999999999996</v>
      </c>
      <c r="E1608">
        <v>0</v>
      </c>
      <c r="F1608">
        <v>0.7</v>
      </c>
      <c r="G1608">
        <v>2405</v>
      </c>
      <c r="H1608" s="1" t="s">
        <v>4125</v>
      </c>
      <c r="I1608">
        <v>87.33</v>
      </c>
      <c r="J1608">
        <v>12.21</v>
      </c>
      <c r="K1608">
        <v>812</v>
      </c>
      <c r="L1608">
        <v>1635.43</v>
      </c>
      <c r="M1608">
        <v>611</v>
      </c>
      <c r="N1608">
        <v>10</v>
      </c>
      <c r="O1608">
        <v>0</v>
      </c>
      <c r="P1608">
        <v>682.23</v>
      </c>
      <c r="Q1608">
        <v>0</v>
      </c>
      <c r="R1608" s="1" t="s">
        <v>6389</v>
      </c>
      <c r="S1608" s="1" t="s">
        <v>8156</v>
      </c>
      <c r="T1608">
        <v>0.92</v>
      </c>
      <c r="U1608" s="1"/>
      <c r="V1608">
        <v>105915.768224</v>
      </c>
      <c r="W1608">
        <v>2048498.5807419999</v>
      </c>
      <c r="X1608">
        <v>530.46546599999999</v>
      </c>
      <c r="Y1608">
        <v>48.334479999999999</v>
      </c>
      <c r="Z1608">
        <v>920.07285000000002</v>
      </c>
      <c r="AA1608">
        <v>880.60661200000004</v>
      </c>
      <c r="AB1608">
        <v>0</v>
      </c>
    </row>
    <row r="1609" spans="1:28" x14ac:dyDescent="0.25">
      <c r="A1609" s="1" t="s">
        <v>2235</v>
      </c>
      <c r="B1609">
        <v>1575</v>
      </c>
      <c r="C1609" s="1" t="s">
        <v>4036</v>
      </c>
      <c r="D1609">
        <v>5.0999999999999996</v>
      </c>
      <c r="E1609">
        <v>0</v>
      </c>
      <c r="F1609">
        <v>0</v>
      </c>
      <c r="G1609">
        <v>2406</v>
      </c>
      <c r="H1609" s="1" t="s">
        <v>4120</v>
      </c>
      <c r="I1609">
        <v>34.18</v>
      </c>
      <c r="J1609">
        <v>10.52</v>
      </c>
      <c r="K1609">
        <v>831</v>
      </c>
      <c r="L1609">
        <v>2058.39</v>
      </c>
      <c r="M1609">
        <v>521</v>
      </c>
      <c r="N1609">
        <v>12</v>
      </c>
      <c r="O1609">
        <v>0</v>
      </c>
      <c r="P1609">
        <v>651.67999999999995</v>
      </c>
      <c r="Q1609">
        <v>0</v>
      </c>
      <c r="R1609" s="1" t="s">
        <v>6390</v>
      </c>
      <c r="S1609" s="1" t="s">
        <v>8156</v>
      </c>
      <c r="T1609">
        <v>0.82</v>
      </c>
      <c r="U1609" s="1"/>
      <c r="V1609">
        <v>95220.636205999996</v>
      </c>
      <c r="W1609">
        <v>2031262.173806</v>
      </c>
      <c r="X1609">
        <v>481.33059400000002</v>
      </c>
      <c r="Y1609">
        <v>46.353997999999997</v>
      </c>
      <c r="Z1609">
        <v>903.85093300000005</v>
      </c>
      <c r="AA1609">
        <v>873.19088099999999</v>
      </c>
      <c r="AB1609">
        <v>0</v>
      </c>
    </row>
    <row r="1610" spans="1:28" x14ac:dyDescent="0.25">
      <c r="A1610" s="1" t="s">
        <v>2237</v>
      </c>
      <c r="B1610">
        <v>1482</v>
      </c>
      <c r="C1610" s="1" t="s">
        <v>4040</v>
      </c>
      <c r="D1610">
        <v>5.0999999999999996</v>
      </c>
      <c r="E1610">
        <v>0</v>
      </c>
      <c r="F1610">
        <v>3.44</v>
      </c>
      <c r="G1610">
        <v>2408</v>
      </c>
      <c r="H1610" s="1" t="s">
        <v>4161</v>
      </c>
      <c r="I1610">
        <v>168.74</v>
      </c>
      <c r="J1610">
        <v>9.49</v>
      </c>
      <c r="K1610">
        <v>926</v>
      </c>
      <c r="L1610">
        <v>1626.37</v>
      </c>
      <c r="M1610">
        <v>676</v>
      </c>
      <c r="N1610">
        <v>9</v>
      </c>
      <c r="O1610">
        <v>0</v>
      </c>
      <c r="P1610">
        <v>775.01</v>
      </c>
      <c r="Q1610">
        <v>0</v>
      </c>
      <c r="R1610" s="1" t="s">
        <v>6392</v>
      </c>
      <c r="S1610" s="1" t="s">
        <v>8156</v>
      </c>
      <c r="T1610">
        <v>0.78</v>
      </c>
      <c r="U1610" s="1"/>
      <c r="V1610">
        <v>115990.440453</v>
      </c>
      <c r="W1610">
        <v>2187324.1074399999</v>
      </c>
      <c r="X1610">
        <v>579.51934300000005</v>
      </c>
      <c r="Y1610">
        <v>51.708661999999997</v>
      </c>
      <c r="Z1610">
        <v>984.15699800000004</v>
      </c>
      <c r="AA1610">
        <v>940.28701100000001</v>
      </c>
      <c r="AB1610">
        <v>0</v>
      </c>
    </row>
    <row r="1611" spans="1:28" x14ac:dyDescent="0.25">
      <c r="A1611" s="1" t="s">
        <v>2238</v>
      </c>
      <c r="B1611">
        <v>1183</v>
      </c>
      <c r="C1611" s="1" t="s">
        <v>4061</v>
      </c>
      <c r="D1611">
        <v>5.0999999999999996</v>
      </c>
      <c r="E1611">
        <v>0</v>
      </c>
      <c r="F1611">
        <v>0.15</v>
      </c>
      <c r="G1611">
        <v>2410</v>
      </c>
      <c r="H1611" s="1" t="s">
        <v>4145</v>
      </c>
      <c r="I1611">
        <v>168.74</v>
      </c>
      <c r="J1611">
        <v>9.24</v>
      </c>
      <c r="K1611">
        <v>1227</v>
      </c>
      <c r="L1611">
        <v>2615.73</v>
      </c>
      <c r="M1611">
        <v>802</v>
      </c>
      <c r="N1611">
        <v>18</v>
      </c>
      <c r="O1611">
        <v>0</v>
      </c>
      <c r="P1611">
        <v>991.8</v>
      </c>
      <c r="Q1611">
        <v>0</v>
      </c>
      <c r="R1611" s="1" t="s">
        <v>6393</v>
      </c>
      <c r="S1611" s="1" t="s">
        <v>8156</v>
      </c>
      <c r="T1611">
        <v>0.81</v>
      </c>
      <c r="U1611" s="1"/>
      <c r="V1611">
        <v>142722.19502300001</v>
      </c>
      <c r="W1611">
        <v>2826212.8387790001</v>
      </c>
      <c r="X1611">
        <v>716.19580699999995</v>
      </c>
      <c r="Y1611">
        <v>65.432529000000002</v>
      </c>
      <c r="Z1611">
        <v>1262.686228</v>
      </c>
      <c r="AA1611">
        <v>1214.9285279999999</v>
      </c>
      <c r="AB1611">
        <v>0</v>
      </c>
    </row>
    <row r="1612" spans="1:28" x14ac:dyDescent="0.25">
      <c r="A1612" s="1" t="s">
        <v>2240</v>
      </c>
      <c r="B1612">
        <v>2142</v>
      </c>
      <c r="C1612" s="1" t="s">
        <v>4013</v>
      </c>
      <c r="D1612">
        <v>5.0999999999999996</v>
      </c>
      <c r="E1612">
        <v>0</v>
      </c>
      <c r="F1612">
        <v>0.63</v>
      </c>
      <c r="G1612">
        <v>2410</v>
      </c>
      <c r="H1612" s="1" t="s">
        <v>4086</v>
      </c>
      <c r="I1612">
        <v>0.2</v>
      </c>
      <c r="J1612">
        <v>2.81</v>
      </c>
      <c r="K1612">
        <v>268</v>
      </c>
      <c r="L1612">
        <v>1241.6600000000001</v>
      </c>
      <c r="M1612">
        <v>107</v>
      </c>
      <c r="N1612">
        <v>5</v>
      </c>
      <c r="O1612">
        <v>0</v>
      </c>
      <c r="P1612">
        <v>168.86</v>
      </c>
      <c r="Q1612">
        <v>0</v>
      </c>
      <c r="R1612" s="1" t="s">
        <v>6395</v>
      </c>
      <c r="S1612" s="1" t="s">
        <v>8156</v>
      </c>
      <c r="T1612">
        <v>0.91</v>
      </c>
      <c r="U1612" s="1"/>
      <c r="V1612">
        <v>23149.384802</v>
      </c>
      <c r="W1612">
        <v>680078.08655899996</v>
      </c>
      <c r="X1612">
        <v>121.45145100000001</v>
      </c>
      <c r="Y1612">
        <v>14.445423999999999</v>
      </c>
      <c r="Z1612">
        <v>295.93301200000002</v>
      </c>
      <c r="AA1612">
        <v>292.34339799999998</v>
      </c>
      <c r="AB1612">
        <v>0</v>
      </c>
    </row>
    <row r="1613" spans="1:28" x14ac:dyDescent="0.25">
      <c r="A1613" s="1" t="s">
        <v>2242</v>
      </c>
      <c r="B1613">
        <v>1892</v>
      </c>
      <c r="C1613" s="1" t="s">
        <v>4032</v>
      </c>
      <c r="D1613">
        <v>5.0999999999999996</v>
      </c>
      <c r="E1613">
        <v>0</v>
      </c>
      <c r="F1613">
        <v>7.0000000000000007E-2</v>
      </c>
      <c r="G1613">
        <v>2411</v>
      </c>
      <c r="H1613" s="1" t="s">
        <v>4093</v>
      </c>
      <c r="I1613">
        <v>2.0699999999999998</v>
      </c>
      <c r="J1613">
        <v>10.75</v>
      </c>
      <c r="K1613">
        <v>519</v>
      </c>
      <c r="L1613">
        <v>1444.44</v>
      </c>
      <c r="M1613">
        <v>321</v>
      </c>
      <c r="N1613">
        <v>8</v>
      </c>
      <c r="O1613">
        <v>0</v>
      </c>
      <c r="P1613">
        <v>387.4</v>
      </c>
      <c r="Q1613">
        <v>0</v>
      </c>
      <c r="R1613" s="1" t="s">
        <v>6397</v>
      </c>
      <c r="S1613" s="1" t="s">
        <v>8156</v>
      </c>
      <c r="T1613">
        <v>0.8</v>
      </c>
      <c r="U1613" s="1"/>
      <c r="V1613">
        <v>56474.619398000003</v>
      </c>
      <c r="W1613">
        <v>1227668.024437</v>
      </c>
      <c r="X1613">
        <v>285.99164999999999</v>
      </c>
      <c r="Y1613">
        <v>27.726884999999999</v>
      </c>
      <c r="Z1613">
        <v>544.28984600000001</v>
      </c>
      <c r="AA1613">
        <v>527.74456699999996</v>
      </c>
      <c r="AB1613">
        <v>0</v>
      </c>
    </row>
    <row r="1614" spans="1:28" x14ac:dyDescent="0.25">
      <c r="A1614" s="1" t="s">
        <v>2243</v>
      </c>
      <c r="B1614">
        <v>2074</v>
      </c>
      <c r="C1614" s="1" t="s">
        <v>4004</v>
      </c>
      <c r="D1614">
        <v>5.0999999999999996</v>
      </c>
      <c r="E1614">
        <v>0</v>
      </c>
      <c r="F1614">
        <v>4</v>
      </c>
      <c r="G1614">
        <v>2411</v>
      </c>
      <c r="H1614" s="1" t="s">
        <v>4104</v>
      </c>
      <c r="I1614">
        <v>0.2</v>
      </c>
      <c r="J1614">
        <v>13.49</v>
      </c>
      <c r="K1614">
        <v>337</v>
      </c>
      <c r="L1614">
        <v>1913.75</v>
      </c>
      <c r="M1614">
        <v>118</v>
      </c>
      <c r="N1614">
        <v>4</v>
      </c>
      <c r="O1614">
        <v>0</v>
      </c>
      <c r="P1614">
        <v>206.25</v>
      </c>
      <c r="Q1614">
        <v>0</v>
      </c>
      <c r="R1614" s="1" t="s">
        <v>6398</v>
      </c>
      <c r="S1614" s="1" t="s">
        <v>8156</v>
      </c>
      <c r="T1614">
        <v>1.05</v>
      </c>
      <c r="U1614" s="1"/>
      <c r="V1614">
        <v>31319.704436</v>
      </c>
      <c r="W1614">
        <v>1046461.605481</v>
      </c>
      <c r="X1614">
        <v>167.48434900000001</v>
      </c>
      <c r="Y1614">
        <v>22.499901000000001</v>
      </c>
      <c r="Z1614">
        <v>456.89009800000002</v>
      </c>
      <c r="AA1614">
        <v>449.83565700000003</v>
      </c>
      <c r="AB1614">
        <v>0</v>
      </c>
    </row>
    <row r="1615" spans="1:28" x14ac:dyDescent="0.25">
      <c r="A1615" s="1" t="s">
        <v>2246</v>
      </c>
      <c r="B1615">
        <v>1725</v>
      </c>
      <c r="C1615" s="1" t="s">
        <v>4062</v>
      </c>
      <c r="D1615">
        <v>5.0999999999999996</v>
      </c>
      <c r="E1615">
        <v>0</v>
      </c>
      <c r="F1615">
        <v>0</v>
      </c>
      <c r="G1615">
        <v>2414</v>
      </c>
      <c r="H1615" s="1" t="s">
        <v>4156</v>
      </c>
      <c r="I1615">
        <v>94.39</v>
      </c>
      <c r="J1615">
        <v>11.32</v>
      </c>
      <c r="K1615">
        <v>689</v>
      </c>
      <c r="L1615">
        <v>2589.1999999999998</v>
      </c>
      <c r="M1615">
        <v>393</v>
      </c>
      <c r="N1615">
        <v>14</v>
      </c>
      <c r="O1615">
        <v>0</v>
      </c>
      <c r="P1615">
        <v>501.8</v>
      </c>
      <c r="Q1615">
        <v>0</v>
      </c>
      <c r="R1615" s="1" t="s">
        <v>6401</v>
      </c>
      <c r="S1615" s="1" t="s">
        <v>8156</v>
      </c>
      <c r="T1615">
        <v>0.89</v>
      </c>
      <c r="U1615" s="1"/>
      <c r="V1615">
        <v>70498.819233000002</v>
      </c>
      <c r="W1615">
        <v>1704930.9496780001</v>
      </c>
      <c r="X1615">
        <v>361.23848299999997</v>
      </c>
      <c r="Y1615">
        <v>38.129905999999998</v>
      </c>
      <c r="Z1615">
        <v>750.65742299999999</v>
      </c>
      <c r="AA1615">
        <v>732.90234199999998</v>
      </c>
      <c r="AB1615">
        <v>0</v>
      </c>
    </row>
    <row r="1616" spans="1:28" x14ac:dyDescent="0.25">
      <c r="A1616" s="1" t="s">
        <v>2247</v>
      </c>
      <c r="B1616">
        <v>1457</v>
      </c>
      <c r="C1616" s="1" t="s">
        <v>4043</v>
      </c>
      <c r="D1616">
        <v>5.0999999999999996</v>
      </c>
      <c r="E1616">
        <v>0</v>
      </c>
      <c r="F1616">
        <v>0.35</v>
      </c>
      <c r="G1616">
        <v>2415</v>
      </c>
      <c r="H1616" s="1" t="s">
        <v>4165</v>
      </c>
      <c r="I1616">
        <v>135.09</v>
      </c>
      <c r="J1616">
        <v>14.31</v>
      </c>
      <c r="K1616">
        <v>958</v>
      </c>
      <c r="L1616">
        <v>2630.12</v>
      </c>
      <c r="M1616">
        <v>670</v>
      </c>
      <c r="N1616">
        <v>14</v>
      </c>
      <c r="O1616">
        <v>0</v>
      </c>
      <c r="P1616">
        <v>784.41</v>
      </c>
      <c r="Q1616">
        <v>0</v>
      </c>
      <c r="R1616" s="1" t="s">
        <v>6402</v>
      </c>
      <c r="S1616" s="1" t="s">
        <v>8156</v>
      </c>
      <c r="T1616">
        <v>1.1000000000000001</v>
      </c>
      <c r="U1616" s="1"/>
      <c r="V1616">
        <v>114707.823475</v>
      </c>
      <c r="W1616">
        <v>2490705.2885870002</v>
      </c>
      <c r="X1616">
        <v>581.13274899999999</v>
      </c>
      <c r="Y1616">
        <v>57.636471</v>
      </c>
      <c r="Z1616">
        <v>1109.666485</v>
      </c>
      <c r="AA1616">
        <v>1070.6918740000001</v>
      </c>
      <c r="AB1616">
        <v>0</v>
      </c>
    </row>
    <row r="1617" spans="1:28" x14ac:dyDescent="0.25">
      <c r="A1617" s="1" t="s">
        <v>2249</v>
      </c>
      <c r="B1617">
        <v>2136</v>
      </c>
      <c r="C1617" s="1" t="s">
        <v>4016</v>
      </c>
      <c r="D1617">
        <v>5.0999999999999996</v>
      </c>
      <c r="E1617">
        <v>0</v>
      </c>
      <c r="F1617">
        <v>0.3</v>
      </c>
      <c r="G1617">
        <v>2415</v>
      </c>
      <c r="H1617" s="1" t="s">
        <v>4116</v>
      </c>
      <c r="I1617">
        <v>87.33</v>
      </c>
      <c r="J1617">
        <v>7.84</v>
      </c>
      <c r="K1617">
        <v>279</v>
      </c>
      <c r="L1617">
        <v>2372.46</v>
      </c>
      <c r="M1617">
        <v>74</v>
      </c>
      <c r="N1617">
        <v>3</v>
      </c>
      <c r="O1617">
        <v>0</v>
      </c>
      <c r="P1617">
        <v>124.14</v>
      </c>
      <c r="Q1617">
        <v>0</v>
      </c>
      <c r="R1617" s="1" t="s">
        <v>6404</v>
      </c>
      <c r="S1617" s="1" t="s">
        <v>8156</v>
      </c>
      <c r="T1617">
        <v>1.1000000000000001</v>
      </c>
      <c r="U1617" s="1"/>
      <c r="V1617">
        <v>22639.154308000001</v>
      </c>
      <c r="W1617">
        <v>937005.97541499999</v>
      </c>
      <c r="X1617">
        <v>125.347553</v>
      </c>
      <c r="Y1617">
        <v>19.350767000000001</v>
      </c>
      <c r="Z1617">
        <v>400.63720499999999</v>
      </c>
      <c r="AA1617">
        <v>402.78160000000003</v>
      </c>
      <c r="AB1617">
        <v>0</v>
      </c>
    </row>
    <row r="1618" spans="1:28" x14ac:dyDescent="0.25">
      <c r="A1618" s="1" t="s">
        <v>2252</v>
      </c>
      <c r="B1618">
        <v>2004</v>
      </c>
      <c r="C1618" s="1" t="s">
        <v>4032</v>
      </c>
      <c r="D1618">
        <v>5.0999999999999996</v>
      </c>
      <c r="E1618">
        <v>0</v>
      </c>
      <c r="F1618">
        <v>0.78</v>
      </c>
      <c r="G1618">
        <v>2417</v>
      </c>
      <c r="H1618" s="1" t="s">
        <v>4093</v>
      </c>
      <c r="I1618">
        <v>2.0699999999999998</v>
      </c>
      <c r="J1618">
        <v>10.96</v>
      </c>
      <c r="K1618">
        <v>413</v>
      </c>
      <c r="L1618">
        <v>1444.44</v>
      </c>
      <c r="M1618">
        <v>232</v>
      </c>
      <c r="N1618">
        <v>6</v>
      </c>
      <c r="O1618">
        <v>0</v>
      </c>
      <c r="P1618">
        <v>296.05</v>
      </c>
      <c r="Q1618">
        <v>0</v>
      </c>
      <c r="R1618" s="1" t="s">
        <v>6407</v>
      </c>
      <c r="S1618" s="1" t="s">
        <v>8156</v>
      </c>
      <c r="T1618">
        <v>0.89</v>
      </c>
      <c r="U1618" s="1"/>
      <c r="V1618">
        <v>44759.852933000002</v>
      </c>
      <c r="W1618">
        <v>1046327.579052</v>
      </c>
      <c r="X1618">
        <v>228.45801800000001</v>
      </c>
      <c r="Y1618">
        <v>23.442885</v>
      </c>
      <c r="Z1618">
        <v>462.54880400000002</v>
      </c>
      <c r="AA1618">
        <v>449.78814299999999</v>
      </c>
      <c r="AB1618">
        <v>0</v>
      </c>
    </row>
    <row r="1619" spans="1:28" x14ac:dyDescent="0.25">
      <c r="A1619" s="1" t="s">
        <v>2255</v>
      </c>
      <c r="B1619">
        <v>1898</v>
      </c>
      <c r="C1619" s="1" t="s">
        <v>4062</v>
      </c>
      <c r="D1619">
        <v>5.0999999999999996</v>
      </c>
      <c r="E1619">
        <v>0</v>
      </c>
      <c r="F1619">
        <v>0.5</v>
      </c>
      <c r="G1619">
        <v>2424</v>
      </c>
      <c r="H1619" s="1" t="s">
        <v>4156</v>
      </c>
      <c r="I1619">
        <v>94.39</v>
      </c>
      <c r="J1619">
        <v>12.47</v>
      </c>
      <c r="K1619">
        <v>526</v>
      </c>
      <c r="L1619">
        <v>2589.1999999999998</v>
      </c>
      <c r="M1619">
        <v>277</v>
      </c>
      <c r="N1619">
        <v>10</v>
      </c>
      <c r="O1619">
        <v>0</v>
      </c>
      <c r="P1619">
        <v>352.91</v>
      </c>
      <c r="Q1619">
        <v>0</v>
      </c>
      <c r="R1619" s="1" t="s">
        <v>6410</v>
      </c>
      <c r="S1619" s="1" t="s">
        <v>8156</v>
      </c>
      <c r="T1619">
        <v>1</v>
      </c>
      <c r="U1619" s="1"/>
      <c r="V1619">
        <v>52979.968968000001</v>
      </c>
      <c r="W1619">
        <v>1452455.954008</v>
      </c>
      <c r="X1619">
        <v>275.62158699999998</v>
      </c>
      <c r="Y1619">
        <v>31.813144999999999</v>
      </c>
      <c r="Z1619">
        <v>633.42966699999999</v>
      </c>
      <c r="AA1619">
        <v>624.36551799999995</v>
      </c>
      <c r="AB1619">
        <v>0</v>
      </c>
    </row>
    <row r="1620" spans="1:28" x14ac:dyDescent="0.25">
      <c r="A1620" s="1" t="s">
        <v>2256</v>
      </c>
      <c r="B1620">
        <v>1757</v>
      </c>
      <c r="C1620" s="1" t="s">
        <v>4004</v>
      </c>
      <c r="D1620">
        <v>5.0999999999999996</v>
      </c>
      <c r="E1620">
        <v>0</v>
      </c>
      <c r="F1620">
        <v>1.75</v>
      </c>
      <c r="G1620">
        <v>2426</v>
      </c>
      <c r="H1620" s="1" t="s">
        <v>4167</v>
      </c>
      <c r="I1620">
        <v>122.01</v>
      </c>
      <c r="J1620">
        <v>6.59</v>
      </c>
      <c r="K1620">
        <v>669</v>
      </c>
      <c r="L1620">
        <v>1425.91</v>
      </c>
      <c r="M1620">
        <v>377</v>
      </c>
      <c r="N1620">
        <v>13</v>
      </c>
      <c r="O1620">
        <v>0</v>
      </c>
      <c r="P1620">
        <v>508.58</v>
      </c>
      <c r="Q1620">
        <v>0</v>
      </c>
      <c r="R1620" s="1" t="s">
        <v>6411</v>
      </c>
      <c r="S1620" s="1" t="s">
        <v>8156</v>
      </c>
      <c r="T1620">
        <v>0.65</v>
      </c>
      <c r="U1620" s="1"/>
      <c r="V1620">
        <v>71239.500715999995</v>
      </c>
      <c r="W1620">
        <v>1476160.691163</v>
      </c>
      <c r="X1620">
        <v>358.96657199999999</v>
      </c>
      <c r="Y1620">
        <v>33.521652000000003</v>
      </c>
      <c r="Z1620">
        <v>657.39905099999999</v>
      </c>
      <c r="AA1620">
        <v>634.56789900000001</v>
      </c>
      <c r="AB1620">
        <v>0</v>
      </c>
    </row>
    <row r="1621" spans="1:28" x14ac:dyDescent="0.25">
      <c r="A1621" s="1" t="s">
        <v>2259</v>
      </c>
      <c r="B1621">
        <v>1854</v>
      </c>
      <c r="C1621" s="1" t="s">
        <v>4004</v>
      </c>
      <c r="D1621">
        <v>5.0999999999999996</v>
      </c>
      <c r="E1621">
        <v>0</v>
      </c>
      <c r="F1621">
        <v>2.79</v>
      </c>
      <c r="G1621">
        <v>2427</v>
      </c>
      <c r="H1621" s="1" t="s">
        <v>4104</v>
      </c>
      <c r="I1621">
        <v>0.2</v>
      </c>
      <c r="J1621">
        <v>14.08</v>
      </c>
      <c r="K1621">
        <v>573</v>
      </c>
      <c r="L1621">
        <v>1312.65</v>
      </c>
      <c r="M1621">
        <v>373</v>
      </c>
      <c r="N1621">
        <v>8</v>
      </c>
      <c r="O1621">
        <v>0</v>
      </c>
      <c r="P1621">
        <v>493.98</v>
      </c>
      <c r="Q1621">
        <v>0</v>
      </c>
      <c r="R1621" s="1" t="s">
        <v>6414</v>
      </c>
      <c r="S1621" s="1" t="s">
        <v>8156</v>
      </c>
      <c r="T1621">
        <v>1.2</v>
      </c>
      <c r="U1621" s="1"/>
      <c r="V1621">
        <v>64864.289385999997</v>
      </c>
      <c r="W1621">
        <v>1426249.444137</v>
      </c>
      <c r="X1621">
        <v>329.03995200000003</v>
      </c>
      <c r="Y1621">
        <v>33.065069999999999</v>
      </c>
      <c r="Z1621">
        <v>638.21533799999997</v>
      </c>
      <c r="AA1621">
        <v>613.10789999999997</v>
      </c>
      <c r="AB1621">
        <v>0</v>
      </c>
    </row>
    <row r="1622" spans="1:28" x14ac:dyDescent="0.25">
      <c r="A1622" s="1" t="s">
        <v>2261</v>
      </c>
      <c r="B1622">
        <v>1393</v>
      </c>
      <c r="C1622" s="1" t="s">
        <v>4004</v>
      </c>
      <c r="D1622">
        <v>5.0999999999999996</v>
      </c>
      <c r="E1622">
        <v>0</v>
      </c>
      <c r="F1622">
        <v>0.9</v>
      </c>
      <c r="G1622">
        <v>2429</v>
      </c>
      <c r="H1622" s="1" t="s">
        <v>4108</v>
      </c>
      <c r="I1622">
        <v>122.01</v>
      </c>
      <c r="J1622">
        <v>12.22</v>
      </c>
      <c r="K1622">
        <v>1036</v>
      </c>
      <c r="L1622">
        <v>1425.91</v>
      </c>
      <c r="M1622">
        <v>725</v>
      </c>
      <c r="N1622">
        <v>17</v>
      </c>
      <c r="O1622">
        <v>0</v>
      </c>
      <c r="P1622">
        <v>921.23</v>
      </c>
      <c r="Q1622">
        <v>0</v>
      </c>
      <c r="R1622" s="1" t="s">
        <v>6416</v>
      </c>
      <c r="S1622" s="1" t="s">
        <v>8156</v>
      </c>
      <c r="T1622">
        <v>0.91</v>
      </c>
      <c r="U1622" s="1"/>
      <c r="V1622">
        <v>126662.100682</v>
      </c>
      <c r="W1622">
        <v>2344434.177933</v>
      </c>
      <c r="X1622">
        <v>631.81525699999997</v>
      </c>
      <c r="Y1622">
        <v>55.809207000000001</v>
      </c>
      <c r="Z1622">
        <v>1056.6342649999999</v>
      </c>
      <c r="AA1622">
        <v>1007.826983</v>
      </c>
      <c r="AB1622">
        <v>0</v>
      </c>
    </row>
    <row r="1623" spans="1:28" x14ac:dyDescent="0.25">
      <c r="A1623" s="1" t="s">
        <v>2262</v>
      </c>
      <c r="B1623">
        <v>1708</v>
      </c>
      <c r="C1623" s="1" t="s">
        <v>4020</v>
      </c>
      <c r="D1623">
        <v>5.0999999999999996</v>
      </c>
      <c r="E1623">
        <v>0</v>
      </c>
      <c r="F1623">
        <v>0.78</v>
      </c>
      <c r="G1623">
        <v>2429</v>
      </c>
      <c r="H1623" s="1" t="s">
        <v>4094</v>
      </c>
      <c r="I1623">
        <v>120.04</v>
      </c>
      <c r="J1623">
        <v>11.5</v>
      </c>
      <c r="K1623">
        <v>721</v>
      </c>
      <c r="L1623">
        <v>743.49</v>
      </c>
      <c r="M1623">
        <v>597</v>
      </c>
      <c r="N1623">
        <v>5</v>
      </c>
      <c r="O1623">
        <v>0</v>
      </c>
      <c r="P1623">
        <v>655.91</v>
      </c>
      <c r="Q1623">
        <v>0</v>
      </c>
      <c r="R1623" s="1" t="s">
        <v>6417</v>
      </c>
      <c r="S1623" s="1" t="s">
        <v>8156</v>
      </c>
      <c r="T1623">
        <v>0.83</v>
      </c>
      <c r="U1623" s="1"/>
      <c r="V1623">
        <v>101230.129623</v>
      </c>
      <c r="W1623">
        <v>1807868.798865</v>
      </c>
      <c r="X1623">
        <v>503.40567199999998</v>
      </c>
      <c r="Y1623">
        <v>43.608536999999998</v>
      </c>
      <c r="Z1623">
        <v>818.85826499999996</v>
      </c>
      <c r="AA1623">
        <v>777.17001900000002</v>
      </c>
      <c r="AB1623">
        <v>0</v>
      </c>
    </row>
    <row r="1624" spans="1:28" x14ac:dyDescent="0.25">
      <c r="A1624" s="1" t="s">
        <v>2266</v>
      </c>
      <c r="B1624">
        <v>2160</v>
      </c>
      <c r="C1624" s="1" t="s">
        <v>4011</v>
      </c>
      <c r="D1624">
        <v>5.0999999999999996</v>
      </c>
      <c r="E1624">
        <v>0</v>
      </c>
      <c r="F1624">
        <v>147.5</v>
      </c>
      <c r="G1624">
        <v>2435</v>
      </c>
      <c r="H1624" s="1" t="s">
        <v>4084</v>
      </c>
      <c r="I1624">
        <v>105.53</v>
      </c>
      <c r="J1624">
        <v>10.68</v>
      </c>
      <c r="K1624">
        <v>275</v>
      </c>
      <c r="L1624">
        <v>690.83</v>
      </c>
      <c r="M1624">
        <v>159</v>
      </c>
      <c r="N1624">
        <v>7</v>
      </c>
      <c r="O1624">
        <v>0</v>
      </c>
      <c r="P1624">
        <v>219.96</v>
      </c>
      <c r="Q1624">
        <v>0</v>
      </c>
      <c r="R1624" s="1" t="s">
        <v>6421</v>
      </c>
      <c r="S1624" s="1" t="s">
        <v>8156</v>
      </c>
      <c r="T1624">
        <v>0.93</v>
      </c>
      <c r="U1624" s="1"/>
      <c r="V1624">
        <v>30731.125284999998</v>
      </c>
      <c r="W1624">
        <v>674242.48938499996</v>
      </c>
      <c r="X1624">
        <v>155.81791100000001</v>
      </c>
      <c r="Y1624">
        <v>15.440778</v>
      </c>
      <c r="Z1624">
        <v>300.44564400000002</v>
      </c>
      <c r="AA1624">
        <v>289.839832</v>
      </c>
      <c r="AB1624">
        <v>0</v>
      </c>
    </row>
    <row r="1625" spans="1:28" x14ac:dyDescent="0.25">
      <c r="A1625" s="1" t="s">
        <v>2267</v>
      </c>
      <c r="B1625">
        <v>2333</v>
      </c>
      <c r="C1625" s="1" t="s">
        <v>4004</v>
      </c>
      <c r="D1625">
        <v>5.0999999999999996</v>
      </c>
      <c r="E1625">
        <v>0</v>
      </c>
      <c r="F1625">
        <v>0.8</v>
      </c>
      <c r="G1625">
        <v>2435</v>
      </c>
      <c r="H1625" s="1" t="s">
        <v>4079</v>
      </c>
      <c r="I1625">
        <v>1.4</v>
      </c>
      <c r="J1625">
        <v>10.36</v>
      </c>
      <c r="K1625">
        <v>102</v>
      </c>
      <c r="L1625">
        <v>609.39</v>
      </c>
      <c r="M1625">
        <v>0</v>
      </c>
      <c r="N1625">
        <v>0</v>
      </c>
      <c r="O1625">
        <v>0</v>
      </c>
      <c r="P1625">
        <v>52.8</v>
      </c>
      <c r="Q1625">
        <v>0</v>
      </c>
      <c r="R1625" s="1" t="s">
        <v>6422</v>
      </c>
      <c r="S1625" s="1" t="s">
        <v>8156</v>
      </c>
      <c r="T1625">
        <v>0.86</v>
      </c>
      <c r="U1625" s="1"/>
      <c r="V1625">
        <v>6176.6120780000001</v>
      </c>
      <c r="W1625">
        <v>252276.79073400001</v>
      </c>
      <c r="X1625">
        <v>34.088762000000003</v>
      </c>
      <c r="Y1625">
        <v>5.0894159999999999</v>
      </c>
      <c r="Z1625">
        <v>108.608349</v>
      </c>
      <c r="AA1625">
        <v>108.44385699999999</v>
      </c>
      <c r="AB1625">
        <v>0</v>
      </c>
    </row>
    <row r="1626" spans="1:28" x14ac:dyDescent="0.25">
      <c r="A1626" s="1" t="s">
        <v>2268</v>
      </c>
      <c r="B1626">
        <v>2199</v>
      </c>
      <c r="C1626" s="1" t="s">
        <v>4001</v>
      </c>
      <c r="D1626">
        <v>0.2</v>
      </c>
      <c r="E1626">
        <v>0</v>
      </c>
      <c r="F1626">
        <v>7.25</v>
      </c>
      <c r="G1626">
        <v>2436</v>
      </c>
      <c r="H1626" s="1" t="s">
        <v>4071</v>
      </c>
      <c r="I1626">
        <v>108.49</v>
      </c>
      <c r="J1626">
        <v>15.32</v>
      </c>
      <c r="K1626">
        <v>237</v>
      </c>
      <c r="L1626">
        <v>419.77</v>
      </c>
      <c r="M1626">
        <v>150</v>
      </c>
      <c r="N1626">
        <v>10</v>
      </c>
      <c r="O1626">
        <v>0</v>
      </c>
      <c r="P1626">
        <v>209.59</v>
      </c>
      <c r="Q1626">
        <v>0</v>
      </c>
      <c r="R1626" s="1" t="s">
        <v>6423</v>
      </c>
      <c r="S1626" s="1" t="s">
        <v>8156</v>
      </c>
      <c r="T1626">
        <v>1.1000000000000001</v>
      </c>
      <c r="U1626" s="1"/>
      <c r="V1626">
        <v>23715.033192999999</v>
      </c>
      <c r="W1626">
        <v>489385.09198899998</v>
      </c>
      <c r="X1626">
        <v>119.50828</v>
      </c>
      <c r="Y1626">
        <v>11.348003</v>
      </c>
      <c r="Z1626">
        <v>218.38631100000001</v>
      </c>
      <c r="AA1626">
        <v>210.37535399999999</v>
      </c>
      <c r="AB1626">
        <v>0</v>
      </c>
    </row>
    <row r="1627" spans="1:28" x14ac:dyDescent="0.25">
      <c r="A1627" s="1" t="s">
        <v>2270</v>
      </c>
      <c r="B1627">
        <v>1085</v>
      </c>
      <c r="C1627" s="1" t="s">
        <v>4040</v>
      </c>
      <c r="D1627">
        <v>5.0999999999999996</v>
      </c>
      <c r="E1627">
        <v>0</v>
      </c>
      <c r="F1627">
        <v>0.72</v>
      </c>
      <c r="G1627">
        <v>2437</v>
      </c>
      <c r="H1627" s="1" t="s">
        <v>4096</v>
      </c>
      <c r="I1627">
        <v>121.36</v>
      </c>
      <c r="J1627">
        <v>2.4500000000000002</v>
      </c>
      <c r="K1627">
        <v>1352</v>
      </c>
      <c r="L1627">
        <v>1554.42</v>
      </c>
      <c r="M1627">
        <v>786</v>
      </c>
      <c r="N1627">
        <v>11</v>
      </c>
      <c r="O1627">
        <v>0</v>
      </c>
      <c r="P1627">
        <v>951.04</v>
      </c>
      <c r="Q1627">
        <v>0</v>
      </c>
      <c r="R1627" s="1" t="s">
        <v>6425</v>
      </c>
      <c r="S1627" s="1" t="s">
        <v>8156</v>
      </c>
      <c r="T1627">
        <v>0.28000000000000003</v>
      </c>
      <c r="U1627" s="1"/>
      <c r="V1627">
        <v>154452.21890099999</v>
      </c>
      <c r="W1627">
        <v>2751788.3558789999</v>
      </c>
      <c r="X1627">
        <v>767.54275500000006</v>
      </c>
      <c r="Y1627">
        <v>64.788818000000006</v>
      </c>
      <c r="Z1627">
        <v>1239.9782290000001</v>
      </c>
      <c r="AA1627">
        <v>1182.946265</v>
      </c>
      <c r="AB1627">
        <v>0</v>
      </c>
    </row>
    <row r="1628" spans="1:28" x14ac:dyDescent="0.25">
      <c r="A1628" s="1" t="s">
        <v>2272</v>
      </c>
      <c r="B1628">
        <v>2208</v>
      </c>
      <c r="C1628" s="1" t="s">
        <v>4034</v>
      </c>
      <c r="D1628">
        <v>5.0999999999999996</v>
      </c>
      <c r="E1628">
        <v>0</v>
      </c>
      <c r="F1628">
        <v>0</v>
      </c>
      <c r="G1628">
        <v>2437</v>
      </c>
      <c r="H1628" s="1" t="s">
        <v>4150</v>
      </c>
      <c r="I1628">
        <v>82</v>
      </c>
      <c r="J1628">
        <v>18.45</v>
      </c>
      <c r="K1628">
        <v>229</v>
      </c>
      <c r="L1628">
        <v>1808.36</v>
      </c>
      <c r="M1628">
        <v>63</v>
      </c>
      <c r="N1628">
        <v>3</v>
      </c>
      <c r="O1628">
        <v>0</v>
      </c>
      <c r="P1628">
        <v>135.69999999999999</v>
      </c>
      <c r="Q1628">
        <v>0</v>
      </c>
      <c r="R1628" s="1" t="s">
        <v>6427</v>
      </c>
      <c r="S1628" s="1" t="s">
        <v>8156</v>
      </c>
      <c r="T1628">
        <v>1.42</v>
      </c>
      <c r="U1628" s="1"/>
      <c r="V1628">
        <v>21874.797649</v>
      </c>
      <c r="W1628">
        <v>888732.21370600001</v>
      </c>
      <c r="X1628">
        <v>120.971901</v>
      </c>
      <c r="Y1628">
        <v>19.583528000000001</v>
      </c>
      <c r="Z1628">
        <v>387.46181899999999</v>
      </c>
      <c r="AA1628">
        <v>382.02914800000002</v>
      </c>
      <c r="AB1628">
        <v>0</v>
      </c>
    </row>
    <row r="1629" spans="1:28" x14ac:dyDescent="0.25">
      <c r="A1629" s="1" t="s">
        <v>2273</v>
      </c>
      <c r="B1629">
        <v>2300</v>
      </c>
      <c r="C1629" s="1" t="s">
        <v>4009</v>
      </c>
      <c r="D1629">
        <v>5.0999999999999996</v>
      </c>
      <c r="E1629">
        <v>0</v>
      </c>
      <c r="F1629">
        <v>0</v>
      </c>
      <c r="G1629">
        <v>2437</v>
      </c>
      <c r="H1629" s="1" t="s">
        <v>4082</v>
      </c>
      <c r="I1629">
        <v>19.239999999999998</v>
      </c>
      <c r="J1629">
        <v>9.52</v>
      </c>
      <c r="K1629">
        <v>137</v>
      </c>
      <c r="L1629">
        <v>738.31</v>
      </c>
      <c r="M1629">
        <v>36</v>
      </c>
      <c r="N1629">
        <v>2</v>
      </c>
      <c r="O1629">
        <v>0</v>
      </c>
      <c r="P1629">
        <v>87.49</v>
      </c>
      <c r="Q1629">
        <v>0</v>
      </c>
      <c r="R1629" s="1" t="s">
        <v>6428</v>
      </c>
      <c r="S1629" s="1" t="s">
        <v>8156</v>
      </c>
      <c r="T1629">
        <v>1.0900000000000001</v>
      </c>
      <c r="U1629" s="1"/>
      <c r="V1629">
        <v>11356.969838000001</v>
      </c>
      <c r="W1629">
        <v>420260.55371900002</v>
      </c>
      <c r="X1629">
        <v>61.743392</v>
      </c>
      <c r="Y1629">
        <v>9.0894499999999994</v>
      </c>
      <c r="Z1629">
        <v>184.23701500000001</v>
      </c>
      <c r="AA1629">
        <v>180.65350699999999</v>
      </c>
      <c r="AB1629">
        <v>0</v>
      </c>
    </row>
    <row r="1630" spans="1:28" x14ac:dyDescent="0.25">
      <c r="A1630" s="1" t="s">
        <v>2275</v>
      </c>
      <c r="B1630">
        <v>1479</v>
      </c>
      <c r="C1630" s="1" t="s">
        <v>4043</v>
      </c>
      <c r="D1630">
        <v>5.0999999999999996</v>
      </c>
      <c r="E1630">
        <v>0</v>
      </c>
      <c r="F1630">
        <v>0.43</v>
      </c>
      <c r="G1630">
        <v>2438</v>
      </c>
      <c r="H1630" s="1" t="s">
        <v>4129</v>
      </c>
      <c r="I1630">
        <v>135.09</v>
      </c>
      <c r="J1630">
        <v>7.68</v>
      </c>
      <c r="K1630">
        <v>959</v>
      </c>
      <c r="L1630">
        <v>2630.12</v>
      </c>
      <c r="M1630">
        <v>569</v>
      </c>
      <c r="N1630">
        <v>11</v>
      </c>
      <c r="O1630">
        <v>0</v>
      </c>
      <c r="P1630">
        <v>690.16</v>
      </c>
      <c r="Q1630">
        <v>0</v>
      </c>
      <c r="R1630" s="1" t="s">
        <v>6430</v>
      </c>
      <c r="S1630" s="1" t="s">
        <v>8156</v>
      </c>
      <c r="T1630">
        <v>0.71</v>
      </c>
      <c r="U1630" s="1"/>
      <c r="V1630">
        <v>105696.278937</v>
      </c>
      <c r="W1630">
        <v>2234527.3108140002</v>
      </c>
      <c r="X1630">
        <v>533.57358799999997</v>
      </c>
      <c r="Y1630">
        <v>49.987600999999998</v>
      </c>
      <c r="Z1630">
        <v>988.63712099999998</v>
      </c>
      <c r="AA1630">
        <v>960.57194600000003</v>
      </c>
      <c r="AB1630">
        <v>0</v>
      </c>
    </row>
    <row r="1631" spans="1:28" x14ac:dyDescent="0.25">
      <c r="A1631" s="1" t="s">
        <v>2277</v>
      </c>
      <c r="B1631">
        <v>2115</v>
      </c>
      <c r="C1631" s="1" t="s">
        <v>4032</v>
      </c>
      <c r="D1631">
        <v>5.0999999999999996</v>
      </c>
      <c r="E1631">
        <v>0</v>
      </c>
      <c r="F1631">
        <v>0.49</v>
      </c>
      <c r="G1631">
        <v>2438</v>
      </c>
      <c r="H1631" s="1" t="s">
        <v>4093</v>
      </c>
      <c r="I1631">
        <v>2.0699999999999998</v>
      </c>
      <c r="J1631">
        <v>10.37</v>
      </c>
      <c r="K1631">
        <v>323</v>
      </c>
      <c r="L1631">
        <v>1444.44</v>
      </c>
      <c r="M1631">
        <v>137</v>
      </c>
      <c r="N1631">
        <v>5</v>
      </c>
      <c r="O1631">
        <v>0</v>
      </c>
      <c r="P1631">
        <v>199.27</v>
      </c>
      <c r="Q1631">
        <v>0</v>
      </c>
      <c r="R1631" s="1" t="s">
        <v>6432</v>
      </c>
      <c r="S1631" s="1" t="s">
        <v>8156</v>
      </c>
      <c r="T1631">
        <v>0.84</v>
      </c>
      <c r="U1631" s="1"/>
      <c r="V1631">
        <v>28531.11609</v>
      </c>
      <c r="W1631">
        <v>775250.61347500002</v>
      </c>
      <c r="X1631">
        <v>148.17419100000001</v>
      </c>
      <c r="Y1631">
        <v>16.663522</v>
      </c>
      <c r="Z1631">
        <v>338.62723899999997</v>
      </c>
      <c r="AA1631">
        <v>333.25649700000002</v>
      </c>
      <c r="AB1631">
        <v>0</v>
      </c>
    </row>
    <row r="1632" spans="1:28" x14ac:dyDescent="0.25">
      <c r="A1632" s="1" t="s">
        <v>2278</v>
      </c>
      <c r="B1632">
        <v>2346</v>
      </c>
      <c r="C1632" s="1" t="s">
        <v>4004</v>
      </c>
      <c r="D1632">
        <v>5.0999999999999996</v>
      </c>
      <c r="E1632">
        <v>0</v>
      </c>
      <c r="F1632">
        <v>0</v>
      </c>
      <c r="G1632">
        <v>2438</v>
      </c>
      <c r="H1632" s="1" t="s">
        <v>4079</v>
      </c>
      <c r="I1632">
        <v>1.4</v>
      </c>
      <c r="J1632">
        <v>9.9700000000000006</v>
      </c>
      <c r="K1632">
        <v>92</v>
      </c>
      <c r="L1632">
        <v>609.39</v>
      </c>
      <c r="M1632">
        <v>0</v>
      </c>
      <c r="N1632">
        <v>0</v>
      </c>
      <c r="O1632">
        <v>0</v>
      </c>
      <c r="P1632">
        <v>40.44</v>
      </c>
      <c r="Q1632">
        <v>0</v>
      </c>
      <c r="R1632" s="1" t="s">
        <v>6433</v>
      </c>
      <c r="S1632" s="1" t="s">
        <v>8156</v>
      </c>
      <c r="T1632">
        <v>0.81</v>
      </c>
      <c r="U1632" s="1"/>
      <c r="V1632">
        <v>5207.2920990000002</v>
      </c>
      <c r="W1632">
        <v>234631.84021600001</v>
      </c>
      <c r="X1632">
        <v>29.259530000000002</v>
      </c>
      <c r="Y1632">
        <v>4.6372450000000001</v>
      </c>
      <c r="Z1632">
        <v>100.139055</v>
      </c>
      <c r="AA1632">
        <v>100.858701</v>
      </c>
      <c r="AB1632">
        <v>0</v>
      </c>
    </row>
    <row r="1633" spans="1:28" x14ac:dyDescent="0.25">
      <c r="A1633" s="1" t="s">
        <v>2279</v>
      </c>
      <c r="B1633">
        <v>1438</v>
      </c>
      <c r="C1633" s="1" t="s">
        <v>4011</v>
      </c>
      <c r="D1633">
        <v>5.0999999999999996</v>
      </c>
      <c r="E1633">
        <v>0</v>
      </c>
      <c r="F1633">
        <v>0.5</v>
      </c>
      <c r="G1633">
        <v>2439</v>
      </c>
      <c r="H1633" s="1" t="s">
        <v>4084</v>
      </c>
      <c r="I1633">
        <v>105.53</v>
      </c>
      <c r="J1633">
        <v>13.53</v>
      </c>
      <c r="K1633">
        <v>1001</v>
      </c>
      <c r="L1633">
        <v>690.83</v>
      </c>
      <c r="M1633">
        <v>799</v>
      </c>
      <c r="N1633">
        <v>17</v>
      </c>
      <c r="O1633">
        <v>0</v>
      </c>
      <c r="P1633">
        <v>953.2</v>
      </c>
      <c r="Q1633">
        <v>0</v>
      </c>
      <c r="R1633" s="1" t="s">
        <v>6434</v>
      </c>
      <c r="S1633" s="1" t="s">
        <v>8156</v>
      </c>
      <c r="T1633">
        <v>1.07</v>
      </c>
      <c r="U1633" s="1"/>
      <c r="V1633">
        <v>132870.71126499999</v>
      </c>
      <c r="W1633">
        <v>2314596.3479599999</v>
      </c>
      <c r="X1633">
        <v>659.44613700000002</v>
      </c>
      <c r="Y1633">
        <v>56.637898999999997</v>
      </c>
      <c r="Z1633">
        <v>1052.928032</v>
      </c>
      <c r="AA1633">
        <v>995.004637</v>
      </c>
      <c r="AB1633">
        <v>0</v>
      </c>
    </row>
    <row r="1634" spans="1:28" x14ac:dyDescent="0.25">
      <c r="A1634" s="1" t="s">
        <v>2281</v>
      </c>
      <c r="B1634">
        <v>1926</v>
      </c>
      <c r="C1634" s="1" t="s">
        <v>4037</v>
      </c>
      <c r="D1634">
        <v>5.0999999999999996</v>
      </c>
      <c r="E1634">
        <v>0</v>
      </c>
      <c r="F1634">
        <v>0.43</v>
      </c>
      <c r="G1634">
        <v>2439</v>
      </c>
      <c r="H1634" s="1" t="s">
        <v>4096</v>
      </c>
      <c r="I1634">
        <v>121.36</v>
      </c>
      <c r="J1634">
        <v>7.34</v>
      </c>
      <c r="K1634">
        <v>513</v>
      </c>
      <c r="L1634">
        <v>1415.65</v>
      </c>
      <c r="M1634">
        <v>256</v>
      </c>
      <c r="N1634">
        <v>11</v>
      </c>
      <c r="O1634">
        <v>0</v>
      </c>
      <c r="P1634">
        <v>401.45</v>
      </c>
      <c r="Q1634">
        <v>0</v>
      </c>
      <c r="R1634" s="1" t="s">
        <v>6436</v>
      </c>
      <c r="S1634" s="1" t="s">
        <v>8156</v>
      </c>
      <c r="T1634">
        <v>0.91</v>
      </c>
      <c r="U1634" s="1"/>
      <c r="V1634">
        <v>50239.569190000002</v>
      </c>
      <c r="W1634">
        <v>1151661.3535160001</v>
      </c>
      <c r="X1634">
        <v>255.86603199999999</v>
      </c>
      <c r="Y1634">
        <v>25.898782000000001</v>
      </c>
      <c r="Z1634">
        <v>510.62687399999999</v>
      </c>
      <c r="AA1634">
        <v>495.06889999999999</v>
      </c>
      <c r="AB1634">
        <v>0</v>
      </c>
    </row>
    <row r="1635" spans="1:28" x14ac:dyDescent="0.25">
      <c r="A1635" s="1" t="s">
        <v>2283</v>
      </c>
      <c r="B1635">
        <v>2054</v>
      </c>
      <c r="C1635" s="1" t="s">
        <v>4004</v>
      </c>
      <c r="D1635">
        <v>5.0999999999999996</v>
      </c>
      <c r="E1635">
        <v>0</v>
      </c>
      <c r="F1635">
        <v>0.45</v>
      </c>
      <c r="G1635">
        <v>2441</v>
      </c>
      <c r="H1635" s="1" t="s">
        <v>4096</v>
      </c>
      <c r="I1635">
        <v>121.36</v>
      </c>
      <c r="J1635">
        <v>9.64</v>
      </c>
      <c r="K1635">
        <v>387</v>
      </c>
      <c r="L1635">
        <v>1417.41</v>
      </c>
      <c r="M1635">
        <v>125</v>
      </c>
      <c r="N1635">
        <v>3</v>
      </c>
      <c r="O1635">
        <v>0</v>
      </c>
      <c r="P1635">
        <v>271.17</v>
      </c>
      <c r="Q1635">
        <v>0</v>
      </c>
      <c r="R1635" s="1" t="s">
        <v>6438</v>
      </c>
      <c r="S1635" s="1" t="s">
        <v>8156</v>
      </c>
      <c r="T1635">
        <v>0.89</v>
      </c>
      <c r="U1635" s="1"/>
      <c r="V1635">
        <v>34035.159932000002</v>
      </c>
      <c r="W1635">
        <v>904762.14277599996</v>
      </c>
      <c r="X1635">
        <v>176.21778699999999</v>
      </c>
      <c r="Y1635">
        <v>19.304931</v>
      </c>
      <c r="Z1635">
        <v>395.54386399999999</v>
      </c>
      <c r="AA1635">
        <v>388.93025399999999</v>
      </c>
      <c r="AB1635">
        <v>0</v>
      </c>
    </row>
    <row r="1636" spans="1:28" x14ac:dyDescent="0.25">
      <c r="A1636" s="1" t="s">
        <v>2284</v>
      </c>
      <c r="B1636">
        <v>1607</v>
      </c>
      <c r="C1636" s="1" t="s">
        <v>4005</v>
      </c>
      <c r="D1636">
        <v>5.0999999999999996</v>
      </c>
      <c r="E1636">
        <v>0</v>
      </c>
      <c r="F1636">
        <v>0.99</v>
      </c>
      <c r="G1636">
        <v>2442</v>
      </c>
      <c r="H1636" s="1" t="s">
        <v>4075</v>
      </c>
      <c r="I1636">
        <v>89.74</v>
      </c>
      <c r="J1636">
        <v>13.12</v>
      </c>
      <c r="K1636">
        <v>835</v>
      </c>
      <c r="L1636">
        <v>698.35</v>
      </c>
      <c r="M1636">
        <v>657</v>
      </c>
      <c r="N1636">
        <v>10</v>
      </c>
      <c r="O1636">
        <v>0</v>
      </c>
      <c r="P1636">
        <v>782.1</v>
      </c>
      <c r="Q1636">
        <v>0</v>
      </c>
      <c r="R1636" s="1" t="s">
        <v>6439</v>
      </c>
      <c r="S1636" s="1" t="s">
        <v>8156</v>
      </c>
      <c r="T1636">
        <v>0.97</v>
      </c>
      <c r="U1636" s="1"/>
      <c r="V1636">
        <v>113448.001002</v>
      </c>
      <c r="W1636">
        <v>2014018.1735700001</v>
      </c>
      <c r="X1636">
        <v>563.93417399999998</v>
      </c>
      <c r="Y1636">
        <v>48.956561000000001</v>
      </c>
      <c r="Z1636">
        <v>914.54993100000002</v>
      </c>
      <c r="AA1636">
        <v>865.78991299999996</v>
      </c>
      <c r="AB1636">
        <v>0</v>
      </c>
    </row>
    <row r="1637" spans="1:28" x14ac:dyDescent="0.25">
      <c r="A1637" s="1" t="s">
        <v>2285</v>
      </c>
      <c r="B1637">
        <v>1278</v>
      </c>
      <c r="C1637" s="1" t="s">
        <v>4012</v>
      </c>
      <c r="D1637">
        <v>5.0999999999999996</v>
      </c>
      <c r="E1637">
        <v>0</v>
      </c>
      <c r="F1637">
        <v>0.23</v>
      </c>
      <c r="G1637">
        <v>2443</v>
      </c>
      <c r="H1637" s="1" t="s">
        <v>4096</v>
      </c>
      <c r="I1637">
        <v>121.36</v>
      </c>
      <c r="J1637">
        <v>12.07</v>
      </c>
      <c r="K1637">
        <v>1165</v>
      </c>
      <c r="L1637">
        <v>1363.57</v>
      </c>
      <c r="M1637">
        <v>791</v>
      </c>
      <c r="N1637">
        <v>15</v>
      </c>
      <c r="O1637">
        <v>0</v>
      </c>
      <c r="P1637">
        <v>1074.5899999999999</v>
      </c>
      <c r="Q1637">
        <v>0</v>
      </c>
      <c r="R1637" s="1" t="s">
        <v>6440</v>
      </c>
      <c r="S1637" s="1" t="s">
        <v>8156</v>
      </c>
      <c r="T1637">
        <v>1.1200000000000001</v>
      </c>
      <c r="U1637" s="1"/>
      <c r="V1637">
        <v>144280.52902300001</v>
      </c>
      <c r="W1637">
        <v>2733498.5577170001</v>
      </c>
      <c r="X1637">
        <v>721.23047599999995</v>
      </c>
      <c r="Y1637">
        <v>65.236481999999995</v>
      </c>
      <c r="Z1637">
        <v>1235.4778920000001</v>
      </c>
      <c r="AA1637">
        <v>1175.074822</v>
      </c>
      <c r="AB1637">
        <v>0</v>
      </c>
    </row>
    <row r="1638" spans="1:28" x14ac:dyDescent="0.25">
      <c r="A1638" s="1" t="s">
        <v>2287</v>
      </c>
      <c r="B1638">
        <v>2070</v>
      </c>
      <c r="C1638" s="1" t="s">
        <v>4044</v>
      </c>
      <c r="D1638">
        <v>5.0999999999999996</v>
      </c>
      <c r="E1638">
        <v>0</v>
      </c>
      <c r="F1638">
        <v>0</v>
      </c>
      <c r="G1638">
        <v>2443</v>
      </c>
      <c r="H1638" s="1" t="s">
        <v>4135</v>
      </c>
      <c r="I1638">
        <v>0.69</v>
      </c>
      <c r="J1638">
        <v>12.48</v>
      </c>
      <c r="K1638">
        <v>373</v>
      </c>
      <c r="L1638">
        <v>2187.13</v>
      </c>
      <c r="M1638">
        <v>144</v>
      </c>
      <c r="N1638">
        <v>6</v>
      </c>
      <c r="O1638">
        <v>0</v>
      </c>
      <c r="P1638">
        <v>201.61</v>
      </c>
      <c r="Q1638">
        <v>0</v>
      </c>
      <c r="R1638" s="1" t="s">
        <v>6442</v>
      </c>
      <c r="S1638" s="1" t="s">
        <v>8156</v>
      </c>
      <c r="T1638">
        <v>0.91</v>
      </c>
      <c r="U1638" s="1"/>
      <c r="V1638">
        <v>30527.564456</v>
      </c>
      <c r="W1638">
        <v>1014949.230547</v>
      </c>
      <c r="X1638">
        <v>162.99659800000001</v>
      </c>
      <c r="Y1638">
        <v>21.084410999999999</v>
      </c>
      <c r="Z1638">
        <v>437.35899599999999</v>
      </c>
      <c r="AA1638">
        <v>436.290998</v>
      </c>
      <c r="AB1638">
        <v>0</v>
      </c>
    </row>
    <row r="1639" spans="1:28" x14ac:dyDescent="0.25">
      <c r="A1639" s="1" t="s">
        <v>2289</v>
      </c>
      <c r="B1639">
        <v>1727</v>
      </c>
      <c r="C1639" s="1" t="s">
        <v>4011</v>
      </c>
      <c r="D1639">
        <v>5.0999999999999996</v>
      </c>
      <c r="E1639">
        <v>0</v>
      </c>
      <c r="F1639">
        <v>2</v>
      </c>
      <c r="G1639">
        <v>2444</v>
      </c>
      <c r="H1639" s="1" t="s">
        <v>4084</v>
      </c>
      <c r="I1639">
        <v>105.53</v>
      </c>
      <c r="J1639">
        <v>15.42</v>
      </c>
      <c r="K1639">
        <v>717</v>
      </c>
      <c r="L1639">
        <v>690.83</v>
      </c>
      <c r="M1639">
        <v>548</v>
      </c>
      <c r="N1639">
        <v>14</v>
      </c>
      <c r="O1639">
        <v>0</v>
      </c>
      <c r="P1639">
        <v>671.3</v>
      </c>
      <c r="Q1639">
        <v>0</v>
      </c>
      <c r="R1639" s="1" t="s">
        <v>6444</v>
      </c>
      <c r="S1639" s="1" t="s">
        <v>8156</v>
      </c>
      <c r="T1639">
        <v>1.1100000000000001</v>
      </c>
      <c r="U1639" s="1"/>
      <c r="V1639">
        <v>94713.718643999993</v>
      </c>
      <c r="W1639">
        <v>1741660.878607</v>
      </c>
      <c r="X1639">
        <v>472.29960699999998</v>
      </c>
      <c r="Y1639">
        <v>42.222123000000003</v>
      </c>
      <c r="Z1639">
        <v>790.02590899999996</v>
      </c>
      <c r="AA1639">
        <v>748.70572900000002</v>
      </c>
      <c r="AB1639">
        <v>0</v>
      </c>
    </row>
    <row r="1640" spans="1:28" x14ac:dyDescent="0.25">
      <c r="A1640" s="1" t="s">
        <v>2290</v>
      </c>
      <c r="B1640">
        <v>2116</v>
      </c>
      <c r="C1640" s="1" t="s">
        <v>4034</v>
      </c>
      <c r="D1640">
        <v>5.0999999999999996</v>
      </c>
      <c r="E1640">
        <v>0</v>
      </c>
      <c r="F1640">
        <v>0</v>
      </c>
      <c r="G1640">
        <v>2445</v>
      </c>
      <c r="H1640" s="1" t="s">
        <v>4115</v>
      </c>
      <c r="I1640">
        <v>82</v>
      </c>
      <c r="J1640">
        <v>10.45</v>
      </c>
      <c r="K1640">
        <v>329</v>
      </c>
      <c r="L1640">
        <v>1808.36</v>
      </c>
      <c r="M1640">
        <v>141</v>
      </c>
      <c r="N1640">
        <v>3</v>
      </c>
      <c r="O1640">
        <v>0</v>
      </c>
      <c r="P1640">
        <v>173.66</v>
      </c>
      <c r="Q1640">
        <v>0</v>
      </c>
      <c r="R1640" s="1" t="s">
        <v>6445</v>
      </c>
      <c r="S1640" s="1" t="s">
        <v>8156</v>
      </c>
      <c r="T1640">
        <v>0.82</v>
      </c>
      <c r="U1640" s="1"/>
      <c r="V1640">
        <v>29208.558859000001</v>
      </c>
      <c r="W1640">
        <v>855473.20745099999</v>
      </c>
      <c r="X1640">
        <v>153.137124</v>
      </c>
      <c r="Y1640">
        <v>17.89931</v>
      </c>
      <c r="Z1640">
        <v>369.61454400000002</v>
      </c>
      <c r="AA1640">
        <v>367.74062600000002</v>
      </c>
      <c r="AB1640">
        <v>0</v>
      </c>
    </row>
    <row r="1641" spans="1:28" x14ac:dyDescent="0.25">
      <c r="A1641" s="1" t="s">
        <v>2291</v>
      </c>
      <c r="B1641">
        <v>1766</v>
      </c>
      <c r="C1641" s="1" t="s">
        <v>4037</v>
      </c>
      <c r="D1641">
        <v>5.0999999999999996</v>
      </c>
      <c r="E1641">
        <v>0</v>
      </c>
      <c r="F1641">
        <v>0.9</v>
      </c>
      <c r="G1641">
        <v>2446</v>
      </c>
      <c r="H1641" s="1" t="s">
        <v>4096</v>
      </c>
      <c r="I1641">
        <v>121.36</v>
      </c>
      <c r="J1641">
        <v>11.63</v>
      </c>
      <c r="K1641">
        <v>680</v>
      </c>
      <c r="L1641">
        <v>1417.38</v>
      </c>
      <c r="M1641">
        <v>403</v>
      </c>
      <c r="N1641">
        <v>15</v>
      </c>
      <c r="O1641">
        <v>0</v>
      </c>
      <c r="P1641">
        <v>558.91</v>
      </c>
      <c r="Q1641">
        <v>0</v>
      </c>
      <c r="R1641" s="1" t="s">
        <v>6446</v>
      </c>
      <c r="S1641" s="1" t="s">
        <v>8156</v>
      </c>
      <c r="T1641">
        <v>0.84</v>
      </c>
      <c r="U1641" s="1"/>
      <c r="V1641">
        <v>75609.272075000001</v>
      </c>
      <c r="W1641">
        <v>1568843.8196419999</v>
      </c>
      <c r="X1641">
        <v>381.12185299999999</v>
      </c>
      <c r="Y1641">
        <v>35.973840000000003</v>
      </c>
      <c r="Z1641">
        <v>699.83940099999995</v>
      </c>
      <c r="AA1641">
        <v>674.409761</v>
      </c>
      <c r="AB1641">
        <v>0</v>
      </c>
    </row>
    <row r="1642" spans="1:28" x14ac:dyDescent="0.25">
      <c r="A1642" s="1" t="s">
        <v>2292</v>
      </c>
      <c r="B1642">
        <v>1438</v>
      </c>
      <c r="C1642" s="1" t="s">
        <v>4039</v>
      </c>
      <c r="D1642">
        <v>5.0999999999999996</v>
      </c>
      <c r="E1642">
        <v>0</v>
      </c>
      <c r="F1642">
        <v>0.5</v>
      </c>
      <c r="G1642">
        <v>2447</v>
      </c>
      <c r="H1642" s="1" t="s">
        <v>4111</v>
      </c>
      <c r="I1642">
        <v>13.29</v>
      </c>
      <c r="J1642">
        <v>12.85</v>
      </c>
      <c r="K1642">
        <v>1009</v>
      </c>
      <c r="L1642">
        <v>1792.38</v>
      </c>
      <c r="M1642">
        <v>708</v>
      </c>
      <c r="N1642">
        <v>14</v>
      </c>
      <c r="O1642">
        <v>0</v>
      </c>
      <c r="P1642">
        <v>873.14</v>
      </c>
      <c r="Q1642">
        <v>0</v>
      </c>
      <c r="R1642" s="1" t="s">
        <v>6447</v>
      </c>
      <c r="S1642" s="1" t="s">
        <v>8156</v>
      </c>
      <c r="T1642">
        <v>0.95</v>
      </c>
      <c r="U1642" s="1"/>
      <c r="V1642">
        <v>125050.507552</v>
      </c>
      <c r="W1642">
        <v>2499189.4706640001</v>
      </c>
      <c r="X1642">
        <v>628.29320399999995</v>
      </c>
      <c r="Y1642">
        <v>58.925046000000002</v>
      </c>
      <c r="Z1642">
        <v>1123.6121880000001</v>
      </c>
      <c r="AA1642">
        <v>1074.3455349999999</v>
      </c>
      <c r="AB1642">
        <v>0</v>
      </c>
    </row>
    <row r="1643" spans="1:28" x14ac:dyDescent="0.25">
      <c r="A1643" s="1" t="s">
        <v>2296</v>
      </c>
      <c r="B1643">
        <v>2136</v>
      </c>
      <c r="C1643" s="1" t="s">
        <v>4004</v>
      </c>
      <c r="D1643">
        <v>5.0999999999999996</v>
      </c>
      <c r="E1643">
        <v>0</v>
      </c>
      <c r="F1643">
        <v>0.31</v>
      </c>
      <c r="G1643">
        <v>2448</v>
      </c>
      <c r="H1643" s="1" t="s">
        <v>4096</v>
      </c>
      <c r="I1643">
        <v>121.36</v>
      </c>
      <c r="J1643">
        <v>14.07</v>
      </c>
      <c r="K1643">
        <v>312</v>
      </c>
      <c r="L1643">
        <v>1417.41</v>
      </c>
      <c r="M1643">
        <v>91</v>
      </c>
      <c r="N1643">
        <v>6</v>
      </c>
      <c r="O1643">
        <v>0</v>
      </c>
      <c r="P1643">
        <v>219.83</v>
      </c>
      <c r="Q1643">
        <v>0</v>
      </c>
      <c r="R1643" s="1" t="s">
        <v>6451</v>
      </c>
      <c r="S1643" s="1" t="s">
        <v>8156</v>
      </c>
      <c r="T1643">
        <v>1.1200000000000001</v>
      </c>
      <c r="U1643" s="1"/>
      <c r="V1643">
        <v>26357.034481999999</v>
      </c>
      <c r="W1643">
        <v>816986.73300400004</v>
      </c>
      <c r="X1643">
        <v>139.29453100000001</v>
      </c>
      <c r="Y1643">
        <v>17.515536999999998</v>
      </c>
      <c r="Z1643">
        <v>356.28087299999999</v>
      </c>
      <c r="AA1643">
        <v>351.19448699999998</v>
      </c>
      <c r="AB1643">
        <v>0</v>
      </c>
    </row>
    <row r="1644" spans="1:28" x14ac:dyDescent="0.25">
      <c r="A1644" s="1" t="s">
        <v>2299</v>
      </c>
      <c r="B1644">
        <v>1218</v>
      </c>
      <c r="C1644" s="1" t="s">
        <v>4031</v>
      </c>
      <c r="D1644">
        <v>5.0999999999999996</v>
      </c>
      <c r="E1644">
        <v>0</v>
      </c>
      <c r="F1644">
        <v>0.35</v>
      </c>
      <c r="G1644">
        <v>2450</v>
      </c>
      <c r="H1644" s="1" t="s">
        <v>4127</v>
      </c>
      <c r="I1644">
        <v>2.0699999999999998</v>
      </c>
      <c r="J1644">
        <v>7.79</v>
      </c>
      <c r="K1644">
        <v>1232</v>
      </c>
      <c r="L1644">
        <v>2268.7600000000002</v>
      </c>
      <c r="M1644">
        <v>791</v>
      </c>
      <c r="N1644">
        <v>17</v>
      </c>
      <c r="O1644">
        <v>0</v>
      </c>
      <c r="P1644">
        <v>1003.11</v>
      </c>
      <c r="Q1644">
        <v>0</v>
      </c>
      <c r="R1644" s="1" t="s">
        <v>6454</v>
      </c>
      <c r="S1644" s="1" t="s">
        <v>8156</v>
      </c>
      <c r="T1644">
        <v>0.72</v>
      </c>
      <c r="U1644" s="1"/>
      <c r="V1644">
        <v>141499.38710399999</v>
      </c>
      <c r="W1644">
        <v>2709586.8602339998</v>
      </c>
      <c r="X1644">
        <v>707.770084</v>
      </c>
      <c r="Y1644">
        <v>62.901777000000003</v>
      </c>
      <c r="Z1644">
        <v>1212.4176199999999</v>
      </c>
      <c r="AA1644">
        <v>1164.7971680000001</v>
      </c>
      <c r="AB1644">
        <v>0</v>
      </c>
    </row>
    <row r="1645" spans="1:28" x14ac:dyDescent="0.25">
      <c r="A1645" s="1" t="s">
        <v>2300</v>
      </c>
      <c r="B1645">
        <v>1428</v>
      </c>
      <c r="C1645" s="1" t="s">
        <v>4048</v>
      </c>
      <c r="D1645">
        <v>5.0999999999999996</v>
      </c>
      <c r="E1645">
        <v>0</v>
      </c>
      <c r="F1645">
        <v>0.42</v>
      </c>
      <c r="G1645">
        <v>2451</v>
      </c>
      <c r="H1645" s="1" t="s">
        <v>4096</v>
      </c>
      <c r="I1645">
        <v>121.36</v>
      </c>
      <c r="J1645">
        <v>8.09</v>
      </c>
      <c r="K1645">
        <v>1023</v>
      </c>
      <c r="L1645">
        <v>2440.69</v>
      </c>
      <c r="M1645">
        <v>611</v>
      </c>
      <c r="N1645">
        <v>8</v>
      </c>
      <c r="O1645">
        <v>0</v>
      </c>
      <c r="P1645">
        <v>767.6</v>
      </c>
      <c r="Q1645">
        <v>0</v>
      </c>
      <c r="R1645" s="1" t="s">
        <v>6455</v>
      </c>
      <c r="S1645" s="1" t="s">
        <v>8156</v>
      </c>
      <c r="T1645">
        <v>0.7</v>
      </c>
      <c r="U1645" s="1"/>
      <c r="V1645">
        <v>115803.19315000001</v>
      </c>
      <c r="W1645">
        <v>2396414.2972929999</v>
      </c>
      <c r="X1645">
        <v>583.47655699999996</v>
      </c>
      <c r="Y1645">
        <v>54.560834999999997</v>
      </c>
      <c r="Z1645">
        <v>1067.4398699999999</v>
      </c>
      <c r="AA1645">
        <v>1030.1639769999999</v>
      </c>
      <c r="AB1645">
        <v>0</v>
      </c>
    </row>
    <row r="1646" spans="1:28" x14ac:dyDescent="0.25">
      <c r="A1646" s="1" t="s">
        <v>2301</v>
      </c>
      <c r="B1646">
        <v>2006</v>
      </c>
      <c r="C1646" s="1" t="s">
        <v>4037</v>
      </c>
      <c r="D1646">
        <v>5.0999999999999996</v>
      </c>
      <c r="E1646">
        <v>0</v>
      </c>
      <c r="F1646">
        <v>0.2</v>
      </c>
      <c r="G1646">
        <v>2452</v>
      </c>
      <c r="H1646" s="1" t="s">
        <v>4096</v>
      </c>
      <c r="I1646">
        <v>121.36</v>
      </c>
      <c r="J1646">
        <v>10.32</v>
      </c>
      <c r="K1646">
        <v>446</v>
      </c>
      <c r="L1646">
        <v>1415.65</v>
      </c>
      <c r="M1646">
        <v>212</v>
      </c>
      <c r="N1646">
        <v>11</v>
      </c>
      <c r="O1646">
        <v>0</v>
      </c>
      <c r="P1646">
        <v>329.46</v>
      </c>
      <c r="Q1646">
        <v>0</v>
      </c>
      <c r="R1646" s="1" t="s">
        <v>6456</v>
      </c>
      <c r="S1646" s="1" t="s">
        <v>8156</v>
      </c>
      <c r="T1646">
        <v>0.87</v>
      </c>
      <c r="U1646" s="1"/>
      <c r="V1646">
        <v>40667.655531999997</v>
      </c>
      <c r="W1646">
        <v>990948.04040699999</v>
      </c>
      <c r="X1646">
        <v>208.445063</v>
      </c>
      <c r="Y1646">
        <v>21.562415999999999</v>
      </c>
      <c r="Z1646">
        <v>434.20423</v>
      </c>
      <c r="AA1646">
        <v>425.98144100000002</v>
      </c>
      <c r="AB1646">
        <v>0</v>
      </c>
    </row>
    <row r="1647" spans="1:28" x14ac:dyDescent="0.25">
      <c r="A1647" s="1" t="s">
        <v>2308</v>
      </c>
      <c r="B1647">
        <v>1380</v>
      </c>
      <c r="C1647" s="1" t="s">
        <v>4040</v>
      </c>
      <c r="D1647">
        <v>5.0999999999999996</v>
      </c>
      <c r="E1647">
        <v>0</v>
      </c>
      <c r="F1647">
        <v>0.01</v>
      </c>
      <c r="G1647">
        <v>2456</v>
      </c>
      <c r="H1647" s="1" t="s">
        <v>4096</v>
      </c>
      <c r="I1647">
        <v>121.36</v>
      </c>
      <c r="J1647">
        <v>10.43</v>
      </c>
      <c r="K1647">
        <v>1076</v>
      </c>
      <c r="L1647">
        <v>1561.24</v>
      </c>
      <c r="M1647">
        <v>755</v>
      </c>
      <c r="N1647">
        <v>14</v>
      </c>
      <c r="O1647">
        <v>0</v>
      </c>
      <c r="P1647">
        <v>945.84</v>
      </c>
      <c r="Q1647">
        <v>0</v>
      </c>
      <c r="R1647" s="1" t="s">
        <v>6463</v>
      </c>
      <c r="S1647" s="1" t="s">
        <v>8156</v>
      </c>
      <c r="T1647">
        <v>0.88</v>
      </c>
      <c r="U1647" s="1"/>
      <c r="V1647">
        <v>135349.16987000001</v>
      </c>
      <c r="W1647">
        <v>2540049.5642579999</v>
      </c>
      <c r="X1647">
        <v>675.96236599999997</v>
      </c>
      <c r="Y1647">
        <v>60.263137</v>
      </c>
      <c r="Z1647">
        <v>1144.942425</v>
      </c>
      <c r="AA1647">
        <v>1091.9168079999999</v>
      </c>
      <c r="AB1647">
        <v>0</v>
      </c>
    </row>
    <row r="1648" spans="1:28" x14ac:dyDescent="0.25">
      <c r="A1648" s="1" t="s">
        <v>2309</v>
      </c>
      <c r="B1648">
        <v>1666</v>
      </c>
      <c r="C1648" s="1" t="s">
        <v>4005</v>
      </c>
      <c r="D1648">
        <v>5.0999999999999996</v>
      </c>
      <c r="E1648">
        <v>0</v>
      </c>
      <c r="F1648">
        <v>0.5</v>
      </c>
      <c r="G1648">
        <v>2456</v>
      </c>
      <c r="H1648" s="1" t="s">
        <v>4075</v>
      </c>
      <c r="I1648">
        <v>89.74</v>
      </c>
      <c r="J1648">
        <v>10.72</v>
      </c>
      <c r="K1648">
        <v>790</v>
      </c>
      <c r="L1648">
        <v>698.35</v>
      </c>
      <c r="M1648">
        <v>593</v>
      </c>
      <c r="N1648">
        <v>10</v>
      </c>
      <c r="O1648">
        <v>0</v>
      </c>
      <c r="P1648">
        <v>728.28</v>
      </c>
      <c r="Q1648">
        <v>0</v>
      </c>
      <c r="R1648" s="1" t="s">
        <v>6464</v>
      </c>
      <c r="S1648" s="1" t="s">
        <v>8156</v>
      </c>
      <c r="T1648">
        <v>0.83</v>
      </c>
      <c r="U1648" s="1"/>
      <c r="V1648">
        <v>101383.375694</v>
      </c>
      <c r="W1648">
        <v>1783710.6113720001</v>
      </c>
      <c r="X1648">
        <v>503.51621399999999</v>
      </c>
      <c r="Y1648">
        <v>43.213220999999997</v>
      </c>
      <c r="Z1648">
        <v>809.791741</v>
      </c>
      <c r="AA1648">
        <v>766.78578500000003</v>
      </c>
      <c r="AB1648">
        <v>0</v>
      </c>
    </row>
    <row r="1649" spans="1:28" x14ac:dyDescent="0.25">
      <c r="A1649" s="1" t="s">
        <v>2310</v>
      </c>
      <c r="B1649">
        <v>2162</v>
      </c>
      <c r="C1649" s="1" t="s">
        <v>4034</v>
      </c>
      <c r="D1649">
        <v>5.0999999999999996</v>
      </c>
      <c r="E1649">
        <v>0</v>
      </c>
      <c r="F1649">
        <v>0</v>
      </c>
      <c r="G1649">
        <v>2456</v>
      </c>
      <c r="H1649" s="1" t="s">
        <v>4150</v>
      </c>
      <c r="I1649">
        <v>82</v>
      </c>
      <c r="J1649">
        <v>14.22</v>
      </c>
      <c r="K1649">
        <v>294</v>
      </c>
      <c r="L1649">
        <v>1808.36</v>
      </c>
      <c r="M1649">
        <v>90</v>
      </c>
      <c r="N1649">
        <v>3</v>
      </c>
      <c r="O1649">
        <v>0</v>
      </c>
      <c r="P1649">
        <v>170.54</v>
      </c>
      <c r="Q1649">
        <v>0</v>
      </c>
      <c r="R1649" s="1" t="s">
        <v>6465</v>
      </c>
      <c r="S1649" s="1" t="s">
        <v>8156</v>
      </c>
      <c r="T1649">
        <v>1.04</v>
      </c>
      <c r="U1649" s="1"/>
      <c r="V1649">
        <v>22629.608394999999</v>
      </c>
      <c r="W1649">
        <v>789498.51306799997</v>
      </c>
      <c r="X1649">
        <v>121.73168699999999</v>
      </c>
      <c r="Y1649">
        <v>16.477326000000001</v>
      </c>
      <c r="Z1649">
        <v>341.15049800000003</v>
      </c>
      <c r="AA1649">
        <v>339.37653699999998</v>
      </c>
      <c r="AB1649">
        <v>0</v>
      </c>
    </row>
    <row r="1650" spans="1:28" x14ac:dyDescent="0.25">
      <c r="A1650" s="1" t="s">
        <v>2311</v>
      </c>
      <c r="B1650">
        <v>2254</v>
      </c>
      <c r="C1650" s="1" t="s">
        <v>4034</v>
      </c>
      <c r="D1650">
        <v>5.0999999999999996</v>
      </c>
      <c r="E1650">
        <v>0</v>
      </c>
      <c r="F1650">
        <v>0</v>
      </c>
      <c r="G1650">
        <v>2458</v>
      </c>
      <c r="H1650" s="1" t="s">
        <v>4150</v>
      </c>
      <c r="I1650">
        <v>82</v>
      </c>
      <c r="J1650">
        <v>16.39</v>
      </c>
      <c r="K1650">
        <v>204</v>
      </c>
      <c r="L1650">
        <v>1808.36</v>
      </c>
      <c r="M1650">
        <v>0</v>
      </c>
      <c r="N1650">
        <v>0</v>
      </c>
      <c r="O1650">
        <v>0</v>
      </c>
      <c r="P1650">
        <v>100.24</v>
      </c>
      <c r="Q1650">
        <v>0</v>
      </c>
      <c r="R1650" s="1" t="s">
        <v>6466</v>
      </c>
      <c r="S1650" s="1" t="s">
        <v>8156</v>
      </c>
      <c r="T1650">
        <v>1.26</v>
      </c>
      <c r="U1650" s="1"/>
      <c r="V1650">
        <v>13901.291337000001</v>
      </c>
      <c r="W1650">
        <v>741186.50626499997</v>
      </c>
      <c r="X1650">
        <v>81.097862000000006</v>
      </c>
      <c r="Y1650">
        <v>15.500211</v>
      </c>
      <c r="Z1650">
        <v>319.85309999999998</v>
      </c>
      <c r="AA1650">
        <v>318.602709</v>
      </c>
      <c r="AB1650">
        <v>0</v>
      </c>
    </row>
    <row r="1651" spans="1:28" x14ac:dyDescent="0.25">
      <c r="A1651" s="1" t="s">
        <v>2312</v>
      </c>
      <c r="B1651">
        <v>2353</v>
      </c>
      <c r="C1651" s="1" t="s">
        <v>4002</v>
      </c>
      <c r="D1651">
        <v>5.0999999999999996</v>
      </c>
      <c r="E1651">
        <v>0</v>
      </c>
      <c r="F1651">
        <v>0.78</v>
      </c>
      <c r="G1651">
        <v>2462</v>
      </c>
      <c r="H1651" s="1" t="s">
        <v>4072</v>
      </c>
      <c r="I1651">
        <v>31.58</v>
      </c>
      <c r="J1651">
        <v>4.26</v>
      </c>
      <c r="K1651">
        <v>109</v>
      </c>
      <c r="L1651">
        <v>367.23</v>
      </c>
      <c r="M1651">
        <v>5</v>
      </c>
      <c r="N1651">
        <v>1</v>
      </c>
      <c r="O1651">
        <v>0</v>
      </c>
      <c r="P1651">
        <v>32.299999999999997</v>
      </c>
      <c r="Q1651">
        <v>0</v>
      </c>
      <c r="R1651" s="1" t="s">
        <v>6467</v>
      </c>
      <c r="S1651" s="1" t="s">
        <v>8156</v>
      </c>
      <c r="T1651">
        <v>0.35</v>
      </c>
      <c r="U1651" s="1"/>
      <c r="V1651">
        <v>6197.3000339999999</v>
      </c>
      <c r="W1651">
        <v>172499.37711</v>
      </c>
      <c r="X1651">
        <v>32.190905999999998</v>
      </c>
      <c r="Y1651">
        <v>3.2892929999999998</v>
      </c>
      <c r="Z1651">
        <v>73.628112000000002</v>
      </c>
      <c r="AA1651">
        <v>74.152607000000003</v>
      </c>
      <c r="AB1651">
        <v>0</v>
      </c>
    </row>
    <row r="1652" spans="1:28" x14ac:dyDescent="0.25">
      <c r="A1652" s="1" t="s">
        <v>2313</v>
      </c>
      <c r="B1652">
        <v>1725</v>
      </c>
      <c r="C1652" s="1" t="s">
        <v>4005</v>
      </c>
      <c r="D1652">
        <v>5.0999999999999996</v>
      </c>
      <c r="E1652">
        <v>0</v>
      </c>
      <c r="F1652">
        <v>0.02</v>
      </c>
      <c r="G1652">
        <v>2463</v>
      </c>
      <c r="H1652" s="1" t="s">
        <v>4075</v>
      </c>
      <c r="I1652">
        <v>89.74</v>
      </c>
      <c r="J1652">
        <v>7.61</v>
      </c>
      <c r="K1652">
        <v>738</v>
      </c>
      <c r="L1652">
        <v>698.34</v>
      </c>
      <c r="M1652">
        <v>537</v>
      </c>
      <c r="N1652">
        <v>11</v>
      </c>
      <c r="O1652">
        <v>0</v>
      </c>
      <c r="P1652">
        <v>664.52</v>
      </c>
      <c r="Q1652">
        <v>0</v>
      </c>
      <c r="R1652" s="1" t="s">
        <v>6468</v>
      </c>
      <c r="S1652" s="1" t="s">
        <v>8156</v>
      </c>
      <c r="T1652">
        <v>0.69</v>
      </c>
      <c r="U1652" s="1"/>
      <c r="V1652">
        <v>94252.028155000007</v>
      </c>
      <c r="W1652">
        <v>1686857.4350690001</v>
      </c>
      <c r="X1652">
        <v>468.77354300000002</v>
      </c>
      <c r="Y1652">
        <v>40.644126999999997</v>
      </c>
      <c r="Z1652">
        <v>764.61732900000004</v>
      </c>
      <c r="AA1652">
        <v>725.14923399999998</v>
      </c>
      <c r="AB1652">
        <v>0</v>
      </c>
    </row>
    <row r="1653" spans="1:28" x14ac:dyDescent="0.25">
      <c r="A1653" s="1" t="s">
        <v>2314</v>
      </c>
      <c r="B1653">
        <v>2415</v>
      </c>
      <c r="C1653" s="1" t="s">
        <v>4002</v>
      </c>
      <c r="D1653">
        <v>5.0999999999999996</v>
      </c>
      <c r="E1653">
        <v>0</v>
      </c>
      <c r="F1653">
        <v>0.05</v>
      </c>
      <c r="G1653">
        <v>2464</v>
      </c>
      <c r="H1653" s="1" t="s">
        <v>4105</v>
      </c>
      <c r="I1653">
        <v>31.58</v>
      </c>
      <c r="J1653">
        <v>8.09</v>
      </c>
      <c r="K1653">
        <v>49</v>
      </c>
      <c r="L1653">
        <v>367.23</v>
      </c>
      <c r="M1653">
        <v>0</v>
      </c>
      <c r="N1653">
        <v>0</v>
      </c>
      <c r="O1653">
        <v>0</v>
      </c>
      <c r="P1653">
        <v>6.99</v>
      </c>
      <c r="Q1653">
        <v>0</v>
      </c>
      <c r="R1653" s="1" t="s">
        <v>6469</v>
      </c>
      <c r="S1653" s="1" t="s">
        <v>8156</v>
      </c>
      <c r="T1653">
        <v>0.63</v>
      </c>
      <c r="U1653" s="1"/>
      <c r="V1653">
        <v>2260.203211</v>
      </c>
      <c r="W1653">
        <v>114129.928216</v>
      </c>
      <c r="X1653">
        <v>12.949328</v>
      </c>
      <c r="Y1653">
        <v>2.0155479999999999</v>
      </c>
      <c r="Z1653">
        <v>47.373607999999997</v>
      </c>
      <c r="AA1653">
        <v>49.059933000000001</v>
      </c>
      <c r="AB1653">
        <v>0</v>
      </c>
    </row>
    <row r="1654" spans="1:28" x14ac:dyDescent="0.25">
      <c r="A1654" s="1" t="s">
        <v>2315</v>
      </c>
      <c r="B1654">
        <v>2362</v>
      </c>
      <c r="C1654" s="1" t="s">
        <v>4004</v>
      </c>
      <c r="D1654">
        <v>5.0999999999999996</v>
      </c>
      <c r="E1654">
        <v>0</v>
      </c>
      <c r="F1654">
        <v>2.2000000000000002</v>
      </c>
      <c r="G1654">
        <v>2465</v>
      </c>
      <c r="H1654" s="1" t="s">
        <v>4079</v>
      </c>
      <c r="I1654">
        <v>1.4</v>
      </c>
      <c r="J1654">
        <v>14.3</v>
      </c>
      <c r="K1654">
        <v>103</v>
      </c>
      <c r="L1654">
        <v>609.39</v>
      </c>
      <c r="M1654">
        <v>17</v>
      </c>
      <c r="N1654">
        <v>6</v>
      </c>
      <c r="O1654">
        <v>0</v>
      </c>
      <c r="P1654">
        <v>61.95</v>
      </c>
      <c r="Q1654">
        <v>0</v>
      </c>
      <c r="R1654" s="1" t="s">
        <v>6470</v>
      </c>
      <c r="S1654" s="1" t="s">
        <v>8156</v>
      </c>
      <c r="T1654">
        <v>1.04</v>
      </c>
      <c r="U1654" s="1"/>
      <c r="V1654">
        <v>8219.5520209999995</v>
      </c>
      <c r="W1654">
        <v>332223.75512400002</v>
      </c>
      <c r="X1654">
        <v>45.351382999999998</v>
      </c>
      <c r="Y1654">
        <v>7.0119300000000004</v>
      </c>
      <c r="Z1654">
        <v>144.16021900000001</v>
      </c>
      <c r="AA1654">
        <v>142.80959899999999</v>
      </c>
      <c r="AB1654">
        <v>0</v>
      </c>
    </row>
    <row r="1655" spans="1:28" x14ac:dyDescent="0.25">
      <c r="A1655" s="1" t="s">
        <v>2317</v>
      </c>
      <c r="B1655">
        <v>2072</v>
      </c>
      <c r="C1655" s="1" t="s">
        <v>4018</v>
      </c>
      <c r="D1655">
        <v>5.0999999999999996</v>
      </c>
      <c r="E1655">
        <v>0</v>
      </c>
      <c r="F1655">
        <v>2</v>
      </c>
      <c r="G1655">
        <v>2466</v>
      </c>
      <c r="H1655" s="1" t="s">
        <v>4095</v>
      </c>
      <c r="I1655">
        <v>63.59</v>
      </c>
      <c r="J1655">
        <v>7.14</v>
      </c>
      <c r="K1655">
        <v>394</v>
      </c>
      <c r="L1655">
        <v>1936.73</v>
      </c>
      <c r="M1655">
        <v>132</v>
      </c>
      <c r="N1655">
        <v>3</v>
      </c>
      <c r="O1655">
        <v>0</v>
      </c>
      <c r="P1655">
        <v>181.06</v>
      </c>
      <c r="Q1655">
        <v>0</v>
      </c>
      <c r="R1655" s="1" t="s">
        <v>6472</v>
      </c>
      <c r="S1655" s="1" t="s">
        <v>8156</v>
      </c>
      <c r="T1655">
        <v>0.65</v>
      </c>
      <c r="U1655" s="1"/>
      <c r="V1655">
        <v>31667.902525000001</v>
      </c>
      <c r="W1655">
        <v>910165.70502999995</v>
      </c>
      <c r="X1655">
        <v>165.46371400000001</v>
      </c>
      <c r="Y1655">
        <v>18.461577999999999</v>
      </c>
      <c r="Z1655">
        <v>391.40049299999998</v>
      </c>
      <c r="AA1655">
        <v>391.25238100000001</v>
      </c>
      <c r="AB1655">
        <v>0</v>
      </c>
    </row>
    <row r="1656" spans="1:28" x14ac:dyDescent="0.25">
      <c r="A1656" s="1" t="s">
        <v>2318</v>
      </c>
      <c r="B1656">
        <v>2245</v>
      </c>
      <c r="C1656" s="1" t="s">
        <v>4018</v>
      </c>
      <c r="D1656">
        <v>5.0999999999999996</v>
      </c>
      <c r="E1656">
        <v>0</v>
      </c>
      <c r="F1656">
        <v>2.5</v>
      </c>
      <c r="G1656">
        <v>2467</v>
      </c>
      <c r="H1656" s="1" t="s">
        <v>4095</v>
      </c>
      <c r="I1656">
        <v>63.59</v>
      </c>
      <c r="J1656">
        <v>13.3</v>
      </c>
      <c r="K1656">
        <v>222</v>
      </c>
      <c r="L1656">
        <v>1936.73</v>
      </c>
      <c r="M1656">
        <v>22</v>
      </c>
      <c r="N1656">
        <v>2</v>
      </c>
      <c r="O1656">
        <v>0</v>
      </c>
      <c r="P1656">
        <v>112.69</v>
      </c>
      <c r="Q1656">
        <v>0</v>
      </c>
      <c r="R1656" s="1" t="s">
        <v>6473</v>
      </c>
      <c r="S1656" s="1" t="s">
        <v>8156</v>
      </c>
      <c r="T1656">
        <v>1.29</v>
      </c>
      <c r="U1656" s="1"/>
      <c r="V1656">
        <v>17099.49078</v>
      </c>
      <c r="W1656">
        <v>839418.26435499999</v>
      </c>
      <c r="X1656">
        <v>98.012281999999999</v>
      </c>
      <c r="Y1656">
        <v>17.800460999999999</v>
      </c>
      <c r="Z1656">
        <v>363.48510900000002</v>
      </c>
      <c r="AA1656">
        <v>360.828936</v>
      </c>
      <c r="AB1656">
        <v>0</v>
      </c>
    </row>
    <row r="1657" spans="1:28" x14ac:dyDescent="0.25">
      <c r="A1657" s="1" t="s">
        <v>2319</v>
      </c>
      <c r="B1657">
        <v>2379</v>
      </c>
      <c r="C1657" s="1" t="s">
        <v>4004</v>
      </c>
      <c r="D1657">
        <v>5.0999999999999996</v>
      </c>
      <c r="E1657">
        <v>0</v>
      </c>
      <c r="F1657">
        <v>0.62</v>
      </c>
      <c r="G1657">
        <v>2467</v>
      </c>
      <c r="H1657" s="1" t="s">
        <v>4073</v>
      </c>
      <c r="I1657">
        <v>40.79</v>
      </c>
      <c r="J1657">
        <v>11.86</v>
      </c>
      <c r="K1657">
        <v>88</v>
      </c>
      <c r="L1657">
        <v>475.89</v>
      </c>
      <c r="M1657">
        <v>14</v>
      </c>
      <c r="N1657">
        <v>2</v>
      </c>
      <c r="O1657">
        <v>0</v>
      </c>
      <c r="P1657">
        <v>51.28</v>
      </c>
      <c r="Q1657">
        <v>0</v>
      </c>
      <c r="R1657" s="1" t="s">
        <v>6474</v>
      </c>
      <c r="S1657" s="1" t="s">
        <v>8156</v>
      </c>
      <c r="T1657">
        <v>0.95</v>
      </c>
      <c r="U1657" s="1"/>
      <c r="V1657">
        <v>6109.2503889999998</v>
      </c>
      <c r="W1657">
        <v>236435.16564799999</v>
      </c>
      <c r="X1657">
        <v>33.404119999999999</v>
      </c>
      <c r="Y1657">
        <v>4.7929490000000001</v>
      </c>
      <c r="Z1657">
        <v>101.811075</v>
      </c>
      <c r="AA1657">
        <v>101.634418</v>
      </c>
      <c r="AB1657">
        <v>0</v>
      </c>
    </row>
    <row r="1658" spans="1:28" x14ac:dyDescent="0.25">
      <c r="A1658" s="1" t="s">
        <v>2321</v>
      </c>
      <c r="B1658">
        <v>1610</v>
      </c>
      <c r="C1658" s="1" t="s">
        <v>4014</v>
      </c>
      <c r="D1658">
        <v>5.0999999999999996</v>
      </c>
      <c r="E1658">
        <v>0</v>
      </c>
      <c r="F1658">
        <v>0</v>
      </c>
      <c r="G1658">
        <v>2469</v>
      </c>
      <c r="H1658" s="1" t="s">
        <v>4087</v>
      </c>
      <c r="I1658">
        <v>59.72</v>
      </c>
      <c r="J1658">
        <v>8.36</v>
      </c>
      <c r="K1658">
        <v>859</v>
      </c>
      <c r="L1658">
        <v>1183.1099999999999</v>
      </c>
      <c r="M1658">
        <v>674</v>
      </c>
      <c r="N1658">
        <v>5</v>
      </c>
      <c r="O1658">
        <v>0</v>
      </c>
      <c r="P1658">
        <v>737.68</v>
      </c>
      <c r="Q1658">
        <v>0</v>
      </c>
      <c r="R1658" s="1" t="s">
        <v>6476</v>
      </c>
      <c r="S1658" s="1" t="s">
        <v>8156</v>
      </c>
      <c r="T1658">
        <v>0.71</v>
      </c>
      <c r="U1658" s="1"/>
      <c r="V1658">
        <v>116702.19620999999</v>
      </c>
      <c r="W1658">
        <v>2141320.2712940001</v>
      </c>
      <c r="X1658">
        <v>581.65398300000004</v>
      </c>
      <c r="Y1658">
        <v>51.014870999999999</v>
      </c>
      <c r="Z1658">
        <v>966.38354400000003</v>
      </c>
      <c r="AA1658">
        <v>920.51293399999997</v>
      </c>
      <c r="AB1658">
        <v>0</v>
      </c>
    </row>
    <row r="1659" spans="1:28" x14ac:dyDescent="0.25">
      <c r="A1659" s="1" t="s">
        <v>2323</v>
      </c>
      <c r="B1659">
        <v>1816</v>
      </c>
      <c r="C1659" s="1" t="s">
        <v>4004</v>
      </c>
      <c r="D1659">
        <v>5.0999999999999996</v>
      </c>
      <c r="E1659">
        <v>0</v>
      </c>
      <c r="F1659">
        <v>0.22</v>
      </c>
      <c r="G1659">
        <v>2470</v>
      </c>
      <c r="H1659" s="1" t="s">
        <v>4108</v>
      </c>
      <c r="I1659">
        <v>122.01</v>
      </c>
      <c r="J1659">
        <v>11.24</v>
      </c>
      <c r="K1659">
        <v>654</v>
      </c>
      <c r="L1659">
        <v>1425.91</v>
      </c>
      <c r="M1659">
        <v>409</v>
      </c>
      <c r="N1659">
        <v>23</v>
      </c>
      <c r="O1659">
        <v>0</v>
      </c>
      <c r="P1659">
        <v>533.84</v>
      </c>
      <c r="Q1659">
        <v>0</v>
      </c>
      <c r="R1659" s="1" t="s">
        <v>6478</v>
      </c>
      <c r="S1659" s="1" t="s">
        <v>8156</v>
      </c>
      <c r="T1659">
        <v>0.87</v>
      </c>
      <c r="U1659" s="1"/>
      <c r="V1659">
        <v>73153.845816999994</v>
      </c>
      <c r="W1659">
        <v>1510175.315348</v>
      </c>
      <c r="X1659">
        <v>368.64151199999998</v>
      </c>
      <c r="Y1659">
        <v>35.081384999999997</v>
      </c>
      <c r="Z1659">
        <v>676.46553600000004</v>
      </c>
      <c r="AA1659">
        <v>649.189165</v>
      </c>
      <c r="AB1659">
        <v>0</v>
      </c>
    </row>
    <row r="1660" spans="1:28" x14ac:dyDescent="0.25">
      <c r="A1660" s="1" t="s">
        <v>2324</v>
      </c>
      <c r="B1660">
        <v>1840</v>
      </c>
      <c r="C1660" s="1" t="s">
        <v>4014</v>
      </c>
      <c r="D1660">
        <v>5.0999999999999996</v>
      </c>
      <c r="E1660">
        <v>0</v>
      </c>
      <c r="F1660">
        <v>0</v>
      </c>
      <c r="G1660">
        <v>2471</v>
      </c>
      <c r="H1660" s="1" t="s">
        <v>4087</v>
      </c>
      <c r="I1660">
        <v>59.72</v>
      </c>
      <c r="J1660">
        <v>9.0399999999999991</v>
      </c>
      <c r="K1660">
        <v>631</v>
      </c>
      <c r="L1660">
        <v>1183.1099999999999</v>
      </c>
      <c r="M1660">
        <v>433</v>
      </c>
      <c r="N1660">
        <v>7</v>
      </c>
      <c r="O1660">
        <v>0</v>
      </c>
      <c r="P1660">
        <v>520.71</v>
      </c>
      <c r="Q1660">
        <v>0</v>
      </c>
      <c r="R1660" s="1" t="s">
        <v>6479</v>
      </c>
      <c r="S1660" s="1" t="s">
        <v>8156</v>
      </c>
      <c r="T1660">
        <v>0.78</v>
      </c>
      <c r="U1660" s="1"/>
      <c r="V1660">
        <v>77059.106157000002</v>
      </c>
      <c r="W1660">
        <v>1556958.792683</v>
      </c>
      <c r="X1660">
        <v>387.54306600000001</v>
      </c>
      <c r="Y1660">
        <v>36.532859000000002</v>
      </c>
      <c r="Z1660">
        <v>699.91806899999995</v>
      </c>
      <c r="AA1660">
        <v>669.30112199999996</v>
      </c>
      <c r="AB1660">
        <v>0</v>
      </c>
    </row>
    <row r="1661" spans="1:28" x14ac:dyDescent="0.25">
      <c r="A1661" s="1" t="s">
        <v>2326</v>
      </c>
      <c r="B1661">
        <v>1593</v>
      </c>
      <c r="C1661" s="1" t="s">
        <v>4026</v>
      </c>
      <c r="D1661">
        <v>0.2</v>
      </c>
      <c r="E1661">
        <v>0</v>
      </c>
      <c r="F1661">
        <v>0.7</v>
      </c>
      <c r="G1661">
        <v>2473</v>
      </c>
      <c r="H1661" s="1" t="s">
        <v>4090</v>
      </c>
      <c r="I1661">
        <v>24.41</v>
      </c>
      <c r="J1661">
        <v>5.0999999999999996</v>
      </c>
      <c r="K1661">
        <v>880</v>
      </c>
      <c r="L1661">
        <v>1018.7</v>
      </c>
      <c r="M1661">
        <v>663</v>
      </c>
      <c r="N1661">
        <v>14</v>
      </c>
      <c r="O1661">
        <v>0</v>
      </c>
      <c r="P1661">
        <v>738.76</v>
      </c>
      <c r="Q1661">
        <v>0</v>
      </c>
      <c r="R1661" s="1" t="s">
        <v>6481</v>
      </c>
      <c r="S1661" s="1" t="s">
        <v>8156</v>
      </c>
      <c r="T1661">
        <v>0.53</v>
      </c>
      <c r="U1661" s="1"/>
      <c r="V1661">
        <v>110454.35731799999</v>
      </c>
      <c r="W1661">
        <v>1972778.302229</v>
      </c>
      <c r="X1661">
        <v>549.16175799999996</v>
      </c>
      <c r="Y1661">
        <v>47.064475000000002</v>
      </c>
      <c r="Z1661">
        <v>891.41208800000004</v>
      </c>
      <c r="AA1661">
        <v>848.06228599999997</v>
      </c>
      <c r="AB1661">
        <v>0</v>
      </c>
    </row>
    <row r="1662" spans="1:28" x14ac:dyDescent="0.25">
      <c r="A1662" s="1" t="s">
        <v>2329</v>
      </c>
      <c r="B1662">
        <v>2143</v>
      </c>
      <c r="C1662" s="1" t="s">
        <v>4011</v>
      </c>
      <c r="D1662">
        <v>5.0999999999999996</v>
      </c>
      <c r="E1662">
        <v>0</v>
      </c>
      <c r="F1662">
        <v>245.5</v>
      </c>
      <c r="G1662">
        <v>2475</v>
      </c>
      <c r="H1662" s="1" t="s">
        <v>4090</v>
      </c>
      <c r="I1662">
        <v>24.41</v>
      </c>
      <c r="J1662">
        <v>11.99</v>
      </c>
      <c r="K1662">
        <v>332</v>
      </c>
      <c r="L1662">
        <v>1138.06</v>
      </c>
      <c r="M1662">
        <v>134</v>
      </c>
      <c r="N1662">
        <v>8</v>
      </c>
      <c r="O1662">
        <v>0</v>
      </c>
      <c r="P1662">
        <v>249.48</v>
      </c>
      <c r="Q1662">
        <v>0</v>
      </c>
      <c r="R1662" s="1" t="s">
        <v>6484</v>
      </c>
      <c r="S1662" s="1" t="s">
        <v>8156</v>
      </c>
      <c r="T1662">
        <v>1.02</v>
      </c>
      <c r="U1662" s="1"/>
      <c r="V1662">
        <v>31083.22954</v>
      </c>
      <c r="W1662">
        <v>796088.48846999998</v>
      </c>
      <c r="X1662">
        <v>160.25111699999999</v>
      </c>
      <c r="Y1662">
        <v>17.277072</v>
      </c>
      <c r="Z1662">
        <v>349.40710200000001</v>
      </c>
      <c r="AA1662">
        <v>342.21527099999997</v>
      </c>
      <c r="AB1662">
        <v>0</v>
      </c>
    </row>
    <row r="1663" spans="1:28" x14ac:dyDescent="0.25">
      <c r="A1663" s="1" t="s">
        <v>2330</v>
      </c>
      <c r="B1663">
        <v>2370</v>
      </c>
      <c r="C1663" s="1" t="s">
        <v>4004</v>
      </c>
      <c r="D1663">
        <v>5.0999999999999996</v>
      </c>
      <c r="E1663">
        <v>0</v>
      </c>
      <c r="F1663">
        <v>0</v>
      </c>
      <c r="G1663">
        <v>2475</v>
      </c>
      <c r="H1663" s="1" t="s">
        <v>4074</v>
      </c>
      <c r="I1663">
        <v>0.2</v>
      </c>
      <c r="J1663">
        <v>11.03</v>
      </c>
      <c r="K1663">
        <v>105</v>
      </c>
      <c r="L1663">
        <v>420.4</v>
      </c>
      <c r="M1663">
        <v>11</v>
      </c>
      <c r="N1663">
        <v>5</v>
      </c>
      <c r="O1663">
        <v>0</v>
      </c>
      <c r="P1663">
        <v>74.040000000000006</v>
      </c>
      <c r="Q1663">
        <v>0</v>
      </c>
      <c r="R1663" s="1" t="s">
        <v>6485</v>
      </c>
      <c r="S1663" s="1" t="s">
        <v>8156</v>
      </c>
      <c r="T1663">
        <v>1</v>
      </c>
      <c r="U1663" s="1"/>
      <c r="V1663">
        <v>7766.7237919999998</v>
      </c>
      <c r="W1663">
        <v>258077.16954800001</v>
      </c>
      <c r="X1663">
        <v>41.457858000000002</v>
      </c>
      <c r="Y1663">
        <v>5.3909909999999996</v>
      </c>
      <c r="Z1663">
        <v>112.2912</v>
      </c>
      <c r="AA1663">
        <v>110.938169</v>
      </c>
      <c r="AB1663">
        <v>0</v>
      </c>
    </row>
    <row r="1664" spans="1:28" x14ac:dyDescent="0.25">
      <c r="A1664" s="1" t="s">
        <v>2332</v>
      </c>
      <c r="B1664">
        <v>2323</v>
      </c>
      <c r="C1664" s="1" t="s">
        <v>4016</v>
      </c>
      <c r="D1664">
        <v>5.0999999999999996</v>
      </c>
      <c r="E1664">
        <v>0</v>
      </c>
      <c r="F1664">
        <v>0.89</v>
      </c>
      <c r="G1664">
        <v>2477</v>
      </c>
      <c r="H1664" s="1" t="s">
        <v>4089</v>
      </c>
      <c r="I1664">
        <v>182.21</v>
      </c>
      <c r="J1664">
        <v>6.38</v>
      </c>
      <c r="K1664">
        <v>154</v>
      </c>
      <c r="L1664">
        <v>905.52</v>
      </c>
      <c r="M1664">
        <v>65</v>
      </c>
      <c r="N1664">
        <v>3</v>
      </c>
      <c r="O1664">
        <v>0</v>
      </c>
      <c r="P1664">
        <v>96.15</v>
      </c>
      <c r="Q1664">
        <v>0</v>
      </c>
      <c r="R1664" s="1" t="s">
        <v>6487</v>
      </c>
      <c r="S1664" s="1" t="s">
        <v>8156</v>
      </c>
      <c r="T1664">
        <v>1.1299999999999999</v>
      </c>
      <c r="U1664" s="1"/>
      <c r="V1664">
        <v>13766.773142</v>
      </c>
      <c r="W1664">
        <v>452331.47064800002</v>
      </c>
      <c r="X1664">
        <v>73.345782</v>
      </c>
      <c r="Y1664">
        <v>9.5789190000000008</v>
      </c>
      <c r="Z1664">
        <v>195.10732899999999</v>
      </c>
      <c r="AA1664">
        <v>194.44134700000001</v>
      </c>
      <c r="AB1664">
        <v>0</v>
      </c>
    </row>
    <row r="1665" spans="1:28" x14ac:dyDescent="0.25">
      <c r="A1665" s="1" t="s">
        <v>2334</v>
      </c>
      <c r="B1665">
        <v>2289</v>
      </c>
      <c r="C1665" s="1" t="s">
        <v>4016</v>
      </c>
      <c r="D1665">
        <v>5.0999999999999996</v>
      </c>
      <c r="E1665">
        <v>0</v>
      </c>
      <c r="F1665">
        <v>0.06</v>
      </c>
      <c r="G1665">
        <v>2479</v>
      </c>
      <c r="H1665" s="1" t="s">
        <v>4092</v>
      </c>
      <c r="I1665">
        <v>182.21</v>
      </c>
      <c r="J1665">
        <v>9.33</v>
      </c>
      <c r="K1665">
        <v>190</v>
      </c>
      <c r="L1665">
        <v>905.52</v>
      </c>
      <c r="M1665">
        <v>91</v>
      </c>
      <c r="N1665">
        <v>1</v>
      </c>
      <c r="O1665">
        <v>0</v>
      </c>
      <c r="P1665">
        <v>121.01</v>
      </c>
      <c r="Q1665">
        <v>0</v>
      </c>
      <c r="R1665" s="1" t="s">
        <v>6489</v>
      </c>
      <c r="S1665" s="1" t="s">
        <v>8156</v>
      </c>
      <c r="T1665">
        <v>0.95</v>
      </c>
      <c r="U1665" s="1"/>
      <c r="V1665">
        <v>19169.154461999999</v>
      </c>
      <c r="W1665">
        <v>503304.99312900001</v>
      </c>
      <c r="X1665">
        <v>99.120188999999996</v>
      </c>
      <c r="Y1665">
        <v>10.747094000000001</v>
      </c>
      <c r="Z1665">
        <v>218.474625</v>
      </c>
      <c r="AA1665">
        <v>216.35615899999999</v>
      </c>
      <c r="AB1665">
        <v>0</v>
      </c>
    </row>
    <row r="1666" spans="1:28" x14ac:dyDescent="0.25">
      <c r="A1666" s="1" t="s">
        <v>2335</v>
      </c>
      <c r="B1666">
        <v>2319</v>
      </c>
      <c r="C1666" s="1" t="s">
        <v>4004</v>
      </c>
      <c r="D1666">
        <v>5.0999999999999996</v>
      </c>
      <c r="E1666">
        <v>0</v>
      </c>
      <c r="F1666">
        <v>0.6</v>
      </c>
      <c r="G1666">
        <v>2483</v>
      </c>
      <c r="H1666" s="1" t="s">
        <v>4076</v>
      </c>
      <c r="I1666">
        <v>1.4</v>
      </c>
      <c r="J1666">
        <v>3.28</v>
      </c>
      <c r="K1666">
        <v>164</v>
      </c>
      <c r="L1666">
        <v>609.39</v>
      </c>
      <c r="M1666">
        <v>0</v>
      </c>
      <c r="N1666">
        <v>0</v>
      </c>
      <c r="O1666">
        <v>0</v>
      </c>
      <c r="P1666">
        <v>38.299999999999997</v>
      </c>
      <c r="Q1666">
        <v>0</v>
      </c>
      <c r="R1666" s="1" t="s">
        <v>6490</v>
      </c>
      <c r="S1666" s="1" t="s">
        <v>8156</v>
      </c>
      <c r="T1666">
        <v>0.32</v>
      </c>
      <c r="U1666" s="1"/>
      <c r="V1666">
        <v>9230.9059049999996</v>
      </c>
      <c r="W1666">
        <v>261368.652481</v>
      </c>
      <c r="X1666">
        <v>48.043111000000003</v>
      </c>
      <c r="Y1666">
        <v>4.9148240000000003</v>
      </c>
      <c r="Z1666">
        <v>111.042795</v>
      </c>
      <c r="AA1666">
        <v>112.354973</v>
      </c>
      <c r="AB1666">
        <v>0</v>
      </c>
    </row>
    <row r="1667" spans="1:28" x14ac:dyDescent="0.25">
      <c r="A1667" s="1" t="s">
        <v>2339</v>
      </c>
      <c r="B1667">
        <v>2142</v>
      </c>
      <c r="C1667" s="1" t="s">
        <v>4024</v>
      </c>
      <c r="D1667">
        <v>5.0999999999999996</v>
      </c>
      <c r="E1667">
        <v>0</v>
      </c>
      <c r="F1667">
        <v>0.65</v>
      </c>
      <c r="G1667">
        <v>2486</v>
      </c>
      <c r="H1667" s="1" t="s">
        <v>4112</v>
      </c>
      <c r="I1667">
        <v>110.84</v>
      </c>
      <c r="J1667">
        <v>11.18</v>
      </c>
      <c r="K1667">
        <v>344</v>
      </c>
      <c r="L1667">
        <v>1744.16</v>
      </c>
      <c r="M1667">
        <v>125</v>
      </c>
      <c r="N1667">
        <v>5</v>
      </c>
      <c r="O1667">
        <v>0</v>
      </c>
      <c r="P1667">
        <v>205.91</v>
      </c>
      <c r="Q1667">
        <v>0</v>
      </c>
      <c r="R1667" s="1" t="s">
        <v>6494</v>
      </c>
      <c r="S1667" s="1" t="s">
        <v>8156</v>
      </c>
      <c r="T1667">
        <v>0.88</v>
      </c>
      <c r="U1667" s="1"/>
      <c r="V1667">
        <v>30016.442998999999</v>
      </c>
      <c r="W1667">
        <v>921259.54756500002</v>
      </c>
      <c r="X1667">
        <v>158.48373799999999</v>
      </c>
      <c r="Y1667">
        <v>19.705176999999999</v>
      </c>
      <c r="Z1667">
        <v>401.302616</v>
      </c>
      <c r="AA1667">
        <v>396.01813600000003</v>
      </c>
      <c r="AB1667">
        <v>0</v>
      </c>
    </row>
    <row r="1668" spans="1:28" x14ac:dyDescent="0.25">
      <c r="A1668" s="1" t="s">
        <v>2340</v>
      </c>
      <c r="B1668">
        <v>2243</v>
      </c>
      <c r="C1668" s="1" t="s">
        <v>4018</v>
      </c>
      <c r="D1668">
        <v>5.0999999999999996</v>
      </c>
      <c r="E1668">
        <v>0</v>
      </c>
      <c r="F1668">
        <v>0.5</v>
      </c>
      <c r="G1668">
        <v>2489</v>
      </c>
      <c r="H1668" s="1" t="s">
        <v>4089</v>
      </c>
      <c r="I1668">
        <v>182.21</v>
      </c>
      <c r="J1668">
        <v>16.91</v>
      </c>
      <c r="K1668">
        <v>246</v>
      </c>
      <c r="L1668">
        <v>1351.38</v>
      </c>
      <c r="M1668">
        <v>23</v>
      </c>
      <c r="N1668">
        <v>1</v>
      </c>
      <c r="O1668">
        <v>0</v>
      </c>
      <c r="P1668">
        <v>167.32</v>
      </c>
      <c r="Q1668">
        <v>0</v>
      </c>
      <c r="R1668" s="1" t="s">
        <v>6495</v>
      </c>
      <c r="S1668" s="1" t="s">
        <v>8156</v>
      </c>
      <c r="T1668">
        <v>1.25</v>
      </c>
      <c r="U1668" s="1"/>
      <c r="V1668">
        <v>17707.289091999999</v>
      </c>
      <c r="W1668">
        <v>638076.55932400003</v>
      </c>
      <c r="X1668">
        <v>95.774677999999994</v>
      </c>
      <c r="Y1668">
        <v>13.495619</v>
      </c>
      <c r="Z1668">
        <v>277.337108</v>
      </c>
      <c r="AA1668">
        <v>274.28495700000002</v>
      </c>
      <c r="AB1668">
        <v>0</v>
      </c>
    </row>
    <row r="1669" spans="1:28" x14ac:dyDescent="0.25">
      <c r="A1669" s="1" t="s">
        <v>2342</v>
      </c>
      <c r="B1669">
        <v>1846</v>
      </c>
      <c r="C1669" s="1" t="s">
        <v>4037</v>
      </c>
      <c r="D1669">
        <v>5.0999999999999996</v>
      </c>
      <c r="E1669">
        <v>0</v>
      </c>
      <c r="F1669">
        <v>0.66</v>
      </c>
      <c r="G1669">
        <v>2495</v>
      </c>
      <c r="H1669" s="1" t="s">
        <v>4096</v>
      </c>
      <c r="I1669">
        <v>121.36</v>
      </c>
      <c r="J1669">
        <v>6.12</v>
      </c>
      <c r="K1669">
        <v>649</v>
      </c>
      <c r="L1669">
        <v>1417.38</v>
      </c>
      <c r="M1669">
        <v>372</v>
      </c>
      <c r="N1669">
        <v>15</v>
      </c>
      <c r="O1669">
        <v>0</v>
      </c>
      <c r="P1669">
        <v>479.99</v>
      </c>
      <c r="Q1669">
        <v>0</v>
      </c>
      <c r="R1669" s="1" t="s">
        <v>6497</v>
      </c>
      <c r="S1669" s="1" t="s">
        <v>8156</v>
      </c>
      <c r="T1669">
        <v>0.6</v>
      </c>
      <c r="U1669" s="1"/>
      <c r="V1669">
        <v>61721.820172</v>
      </c>
      <c r="W1669">
        <v>1264525.7762589999</v>
      </c>
      <c r="X1669">
        <v>310.61514099999999</v>
      </c>
      <c r="Y1669">
        <v>28.529675000000001</v>
      </c>
      <c r="Z1669">
        <v>561.82546400000001</v>
      </c>
      <c r="AA1669">
        <v>543.59175600000003</v>
      </c>
      <c r="AB1669">
        <v>0</v>
      </c>
    </row>
    <row r="1670" spans="1:28" x14ac:dyDescent="0.25">
      <c r="A1670" s="1" t="s">
        <v>2343</v>
      </c>
      <c r="B1670">
        <v>2384</v>
      </c>
      <c r="C1670" s="1" t="s">
        <v>4002</v>
      </c>
      <c r="D1670">
        <v>5.0999999999999996</v>
      </c>
      <c r="E1670">
        <v>0</v>
      </c>
      <c r="F1670">
        <v>0.41</v>
      </c>
      <c r="G1670">
        <v>2496</v>
      </c>
      <c r="H1670" s="1" t="s">
        <v>4072</v>
      </c>
      <c r="I1670">
        <v>31.58</v>
      </c>
      <c r="J1670">
        <v>3.46</v>
      </c>
      <c r="K1670">
        <v>112</v>
      </c>
      <c r="L1670">
        <v>367.23</v>
      </c>
      <c r="M1670">
        <v>0</v>
      </c>
      <c r="N1670">
        <v>0</v>
      </c>
      <c r="O1670">
        <v>0</v>
      </c>
      <c r="P1670">
        <v>31.95</v>
      </c>
      <c r="Q1670">
        <v>0</v>
      </c>
      <c r="R1670" s="1" t="s">
        <v>6498</v>
      </c>
      <c r="S1670" s="1" t="s">
        <v>8156</v>
      </c>
      <c r="T1670">
        <v>0.33</v>
      </c>
      <c r="U1670" s="1"/>
      <c r="V1670">
        <v>7070.4075400000002</v>
      </c>
      <c r="W1670">
        <v>183414.893048</v>
      </c>
      <c r="X1670">
        <v>36.406802999999996</v>
      </c>
      <c r="Y1670">
        <v>3.5142509999999998</v>
      </c>
      <c r="Z1670">
        <v>78.371938</v>
      </c>
      <c r="AA1670">
        <v>78.845267000000007</v>
      </c>
      <c r="AB1670">
        <v>0</v>
      </c>
    </row>
    <row r="1671" spans="1:28" x14ac:dyDescent="0.25">
      <c r="A1671" s="1" t="s">
        <v>2345</v>
      </c>
      <c r="B1671">
        <v>2302</v>
      </c>
      <c r="C1671" s="1" t="s">
        <v>4004</v>
      </c>
      <c r="D1671">
        <v>5.0999999999999996</v>
      </c>
      <c r="E1671">
        <v>0</v>
      </c>
      <c r="F1671">
        <v>2.02</v>
      </c>
      <c r="G1671">
        <v>2497</v>
      </c>
      <c r="H1671" s="1" t="s">
        <v>4096</v>
      </c>
      <c r="I1671">
        <v>121.36</v>
      </c>
      <c r="J1671">
        <v>12.66</v>
      </c>
      <c r="K1671">
        <v>195</v>
      </c>
      <c r="L1671">
        <v>1417.41</v>
      </c>
      <c r="M1671">
        <v>29</v>
      </c>
      <c r="N1671">
        <v>2</v>
      </c>
      <c r="O1671">
        <v>0</v>
      </c>
      <c r="P1671">
        <v>83.18</v>
      </c>
      <c r="Q1671">
        <v>0</v>
      </c>
      <c r="R1671" s="1" t="s">
        <v>6500</v>
      </c>
      <c r="S1671" s="1" t="s">
        <v>8156</v>
      </c>
      <c r="T1671">
        <v>0.93</v>
      </c>
      <c r="U1671" s="1"/>
      <c r="V1671">
        <v>11323.40229</v>
      </c>
      <c r="W1671">
        <v>503009.48537000001</v>
      </c>
      <c r="X1671">
        <v>63.450460999999997</v>
      </c>
      <c r="Y1671">
        <v>9.8880859999999995</v>
      </c>
      <c r="Z1671">
        <v>213.652243</v>
      </c>
      <c r="AA1671">
        <v>216.22364300000001</v>
      </c>
      <c r="AB1671">
        <v>0</v>
      </c>
    </row>
    <row r="1672" spans="1:28" x14ac:dyDescent="0.25">
      <c r="A1672" s="1" t="s">
        <v>2347</v>
      </c>
      <c r="B1672">
        <v>2356</v>
      </c>
      <c r="C1672" s="1" t="s">
        <v>4016</v>
      </c>
      <c r="D1672">
        <v>5.0999999999999996</v>
      </c>
      <c r="E1672">
        <v>0</v>
      </c>
      <c r="F1672">
        <v>0.72</v>
      </c>
      <c r="G1672">
        <v>2498</v>
      </c>
      <c r="H1672" s="1" t="s">
        <v>4089</v>
      </c>
      <c r="I1672">
        <v>182.21</v>
      </c>
      <c r="J1672">
        <v>10.94</v>
      </c>
      <c r="K1672">
        <v>142</v>
      </c>
      <c r="L1672">
        <v>905.52</v>
      </c>
      <c r="M1672">
        <v>36</v>
      </c>
      <c r="N1672">
        <v>3</v>
      </c>
      <c r="O1672">
        <v>0</v>
      </c>
      <c r="P1672">
        <v>64.069999999999993</v>
      </c>
      <c r="Q1672">
        <v>0</v>
      </c>
      <c r="R1672" s="1" t="s">
        <v>6502</v>
      </c>
      <c r="S1672" s="1" t="s">
        <v>8156</v>
      </c>
      <c r="T1672">
        <v>0.84</v>
      </c>
      <c r="U1672" s="1"/>
      <c r="V1672">
        <v>8358.2302330000002</v>
      </c>
      <c r="W1672">
        <v>323496.25121999998</v>
      </c>
      <c r="X1672">
        <v>45.660122999999999</v>
      </c>
      <c r="Y1672">
        <v>6.293024</v>
      </c>
      <c r="Z1672">
        <v>136.95545300000001</v>
      </c>
      <c r="AA1672">
        <v>139.059113</v>
      </c>
      <c r="AB1672">
        <v>0</v>
      </c>
    </row>
    <row r="1673" spans="1:28" x14ac:dyDescent="0.25">
      <c r="A1673" s="1" t="s">
        <v>2348</v>
      </c>
      <c r="B1673">
        <v>2243</v>
      </c>
      <c r="C1673" s="1" t="s">
        <v>4030</v>
      </c>
      <c r="D1673">
        <v>5.0999999999999996</v>
      </c>
      <c r="E1673">
        <v>0</v>
      </c>
      <c r="F1673">
        <v>0.5</v>
      </c>
      <c r="G1673">
        <v>2499</v>
      </c>
      <c r="H1673" s="1" t="s">
        <v>4139</v>
      </c>
      <c r="I1673">
        <v>77.290000000000006</v>
      </c>
      <c r="J1673">
        <v>9.85</v>
      </c>
      <c r="K1673">
        <v>256</v>
      </c>
      <c r="L1673">
        <v>2007.2</v>
      </c>
      <c r="M1673">
        <v>28</v>
      </c>
      <c r="N1673">
        <v>2</v>
      </c>
      <c r="O1673">
        <v>0</v>
      </c>
      <c r="P1673">
        <v>75.25</v>
      </c>
      <c r="Q1673">
        <v>0</v>
      </c>
      <c r="R1673" s="1" t="s">
        <v>6503</v>
      </c>
      <c r="S1673" s="1" t="s">
        <v>8156</v>
      </c>
      <c r="T1673">
        <v>0.81</v>
      </c>
      <c r="U1673" s="1"/>
      <c r="V1673">
        <v>13348.779199000001</v>
      </c>
      <c r="W1673">
        <v>615032.57623000001</v>
      </c>
      <c r="X1673">
        <v>75.141880999999998</v>
      </c>
      <c r="Y1673">
        <v>11.079250999999999</v>
      </c>
      <c r="Z1673">
        <v>254.64140399999999</v>
      </c>
      <c r="AA1673">
        <v>264.37901199999999</v>
      </c>
      <c r="AB1673">
        <v>0</v>
      </c>
    </row>
    <row r="1674" spans="1:28" x14ac:dyDescent="0.25">
      <c r="A1674" s="1" t="s">
        <v>2349</v>
      </c>
      <c r="B1674">
        <v>2405</v>
      </c>
      <c r="C1674" s="1" t="s">
        <v>4004</v>
      </c>
      <c r="D1674">
        <v>5.0999999999999996</v>
      </c>
      <c r="E1674">
        <v>0</v>
      </c>
      <c r="F1674">
        <v>0.49</v>
      </c>
      <c r="G1674">
        <v>2500</v>
      </c>
      <c r="H1674" s="1" t="s">
        <v>4073</v>
      </c>
      <c r="I1674">
        <v>40.79</v>
      </c>
      <c r="J1674">
        <v>11.83</v>
      </c>
      <c r="K1674">
        <v>95</v>
      </c>
      <c r="L1674">
        <v>475.89</v>
      </c>
      <c r="M1674">
        <v>28</v>
      </c>
      <c r="N1674">
        <v>3</v>
      </c>
      <c r="O1674">
        <v>0</v>
      </c>
      <c r="P1674">
        <v>60.26</v>
      </c>
      <c r="Q1674">
        <v>0</v>
      </c>
      <c r="R1674" s="1" t="s">
        <v>6504</v>
      </c>
      <c r="S1674" s="1" t="s">
        <v>8156</v>
      </c>
      <c r="T1674">
        <v>1</v>
      </c>
      <c r="U1674" s="1"/>
      <c r="V1674">
        <v>6776.7074000000002</v>
      </c>
      <c r="W1674">
        <v>231564.86069100001</v>
      </c>
      <c r="X1674">
        <v>36.371232999999997</v>
      </c>
      <c r="Y1674">
        <v>5.0172619999999997</v>
      </c>
      <c r="Z1674">
        <v>101.48024700000001</v>
      </c>
      <c r="AA1674">
        <v>99.541078999999996</v>
      </c>
      <c r="AB1674">
        <v>0</v>
      </c>
    </row>
    <row r="1675" spans="1:28" x14ac:dyDescent="0.25">
      <c r="A1675" s="1" t="s">
        <v>2350</v>
      </c>
      <c r="B1675">
        <v>2402</v>
      </c>
      <c r="C1675" s="1" t="s">
        <v>4004</v>
      </c>
      <c r="D1675">
        <v>5.0999999999999996</v>
      </c>
      <c r="E1675">
        <v>0</v>
      </c>
      <c r="F1675">
        <v>0.8</v>
      </c>
      <c r="G1675">
        <v>2503</v>
      </c>
      <c r="H1675" s="1" t="s">
        <v>4079</v>
      </c>
      <c r="I1675">
        <v>1.4</v>
      </c>
      <c r="J1675">
        <v>14.06</v>
      </c>
      <c r="K1675">
        <v>101</v>
      </c>
      <c r="L1675">
        <v>609.39</v>
      </c>
      <c r="M1675">
        <v>10</v>
      </c>
      <c r="N1675">
        <v>4</v>
      </c>
      <c r="O1675">
        <v>0</v>
      </c>
      <c r="P1675">
        <v>61.79</v>
      </c>
      <c r="Q1675">
        <v>0</v>
      </c>
      <c r="R1675" s="1" t="s">
        <v>6505</v>
      </c>
      <c r="S1675" s="1" t="s">
        <v>8156</v>
      </c>
      <c r="T1675">
        <v>1.0900000000000001</v>
      </c>
      <c r="U1675" s="1"/>
      <c r="V1675">
        <v>6960.2465890000003</v>
      </c>
      <c r="W1675">
        <v>262515.46254500002</v>
      </c>
      <c r="X1675">
        <v>37.939762999999999</v>
      </c>
      <c r="Y1675">
        <v>5.5263270000000002</v>
      </c>
      <c r="Z1675">
        <v>113.673892</v>
      </c>
      <c r="AA1675">
        <v>112.845249</v>
      </c>
      <c r="AB1675">
        <v>0</v>
      </c>
    </row>
    <row r="1676" spans="1:28" x14ac:dyDescent="0.25">
      <c r="A1676" s="1" t="s">
        <v>2351</v>
      </c>
      <c r="B1676">
        <v>1534</v>
      </c>
      <c r="C1676" s="1" t="s">
        <v>4039</v>
      </c>
      <c r="D1676">
        <v>5.0999999999999996</v>
      </c>
      <c r="E1676">
        <v>0</v>
      </c>
      <c r="F1676">
        <v>0.67</v>
      </c>
      <c r="G1676">
        <v>2504</v>
      </c>
      <c r="H1676" s="1" t="s">
        <v>4095</v>
      </c>
      <c r="I1676">
        <v>63.59</v>
      </c>
      <c r="J1676">
        <v>8.23</v>
      </c>
      <c r="K1676">
        <v>970</v>
      </c>
      <c r="L1676">
        <v>1608.01</v>
      </c>
      <c r="M1676">
        <v>664</v>
      </c>
      <c r="N1676">
        <v>10</v>
      </c>
      <c r="O1676">
        <v>0</v>
      </c>
      <c r="P1676">
        <v>797.55</v>
      </c>
      <c r="Q1676">
        <v>0</v>
      </c>
      <c r="R1676" s="1" t="s">
        <v>6506</v>
      </c>
      <c r="S1676" s="1" t="s">
        <v>8156</v>
      </c>
      <c r="T1676">
        <v>0.68</v>
      </c>
      <c r="U1676" s="1"/>
      <c r="V1676">
        <v>118465.54517500001</v>
      </c>
      <c r="W1676">
        <v>2227329.1319180001</v>
      </c>
      <c r="X1676">
        <v>591.597487</v>
      </c>
      <c r="Y1676">
        <v>52.094453999999999</v>
      </c>
      <c r="Z1676">
        <v>999.37820699999997</v>
      </c>
      <c r="AA1676">
        <v>957.48544300000003</v>
      </c>
      <c r="AB1676">
        <v>0</v>
      </c>
    </row>
    <row r="1677" spans="1:28" x14ac:dyDescent="0.25">
      <c r="A1677" s="1" t="s">
        <v>2353</v>
      </c>
      <c r="B1677">
        <v>1936</v>
      </c>
      <c r="C1677" s="1" t="s">
        <v>4004</v>
      </c>
      <c r="D1677">
        <v>5.0999999999999996</v>
      </c>
      <c r="E1677">
        <v>0</v>
      </c>
      <c r="F1677">
        <v>0.64</v>
      </c>
      <c r="G1677">
        <v>2507</v>
      </c>
      <c r="H1677" s="1" t="s">
        <v>4104</v>
      </c>
      <c r="I1677">
        <v>0.2</v>
      </c>
      <c r="J1677">
        <v>18.010000000000002</v>
      </c>
      <c r="K1677">
        <v>571</v>
      </c>
      <c r="L1677">
        <v>1312.65</v>
      </c>
      <c r="M1677">
        <v>360</v>
      </c>
      <c r="N1677">
        <v>13</v>
      </c>
      <c r="O1677">
        <v>0</v>
      </c>
      <c r="P1677">
        <v>501.06</v>
      </c>
      <c r="Q1677">
        <v>0</v>
      </c>
      <c r="R1677" s="1" t="s">
        <v>6508</v>
      </c>
      <c r="S1677" s="1" t="s">
        <v>8156</v>
      </c>
      <c r="T1677">
        <v>1.36</v>
      </c>
      <c r="U1677" s="1"/>
      <c r="V1677">
        <v>60602.352352000002</v>
      </c>
      <c r="W1677">
        <v>1385401.882064</v>
      </c>
      <c r="X1677">
        <v>308.71485100000001</v>
      </c>
      <c r="Y1677">
        <v>32.126251000000003</v>
      </c>
      <c r="Z1677">
        <v>619.11646900000005</v>
      </c>
      <c r="AA1677">
        <v>595.54659800000002</v>
      </c>
      <c r="AB1677">
        <v>0</v>
      </c>
    </row>
    <row r="1678" spans="1:28" x14ac:dyDescent="0.25">
      <c r="A1678" s="1" t="s">
        <v>2354</v>
      </c>
      <c r="B1678">
        <v>2201</v>
      </c>
      <c r="C1678" s="1" t="s">
        <v>4024</v>
      </c>
      <c r="D1678">
        <v>5.0999999999999996</v>
      </c>
      <c r="E1678">
        <v>0</v>
      </c>
      <c r="F1678">
        <v>0.17</v>
      </c>
      <c r="G1678">
        <v>2508</v>
      </c>
      <c r="H1678" s="1" t="s">
        <v>4112</v>
      </c>
      <c r="I1678">
        <v>110.84</v>
      </c>
      <c r="J1678">
        <v>9</v>
      </c>
      <c r="K1678">
        <v>307</v>
      </c>
      <c r="L1678">
        <v>1744.16</v>
      </c>
      <c r="M1678">
        <v>77</v>
      </c>
      <c r="N1678">
        <v>4</v>
      </c>
      <c r="O1678">
        <v>0</v>
      </c>
      <c r="P1678">
        <v>138.24</v>
      </c>
      <c r="Q1678">
        <v>0</v>
      </c>
      <c r="R1678" s="1" t="s">
        <v>6509</v>
      </c>
      <c r="S1678" s="1" t="s">
        <v>8156</v>
      </c>
      <c r="T1678">
        <v>0.71</v>
      </c>
      <c r="U1678" s="1"/>
      <c r="V1678">
        <v>21592.028646999999</v>
      </c>
      <c r="W1678">
        <v>717712.87617599999</v>
      </c>
      <c r="X1678">
        <v>115.187853</v>
      </c>
      <c r="Y1678">
        <v>14.507023999999999</v>
      </c>
      <c r="Z1678">
        <v>307.82999100000001</v>
      </c>
      <c r="AA1678">
        <v>308.520036</v>
      </c>
      <c r="AB1678">
        <v>0</v>
      </c>
    </row>
    <row r="1679" spans="1:28" x14ac:dyDescent="0.25">
      <c r="A1679" s="1" t="s">
        <v>2355</v>
      </c>
      <c r="B1679">
        <v>2389</v>
      </c>
      <c r="C1679" s="1" t="s">
        <v>4004</v>
      </c>
      <c r="D1679">
        <v>5.0999999999999996</v>
      </c>
      <c r="E1679">
        <v>0</v>
      </c>
      <c r="F1679">
        <v>1.6</v>
      </c>
      <c r="G1679">
        <v>2508</v>
      </c>
      <c r="H1679" s="1" t="s">
        <v>4079</v>
      </c>
      <c r="I1679">
        <v>1.4</v>
      </c>
      <c r="J1679">
        <v>11.02</v>
      </c>
      <c r="K1679">
        <v>119</v>
      </c>
      <c r="L1679">
        <v>609.39</v>
      </c>
      <c r="M1679">
        <v>14</v>
      </c>
      <c r="N1679">
        <v>4</v>
      </c>
      <c r="O1679">
        <v>0</v>
      </c>
      <c r="P1679">
        <v>68.7</v>
      </c>
      <c r="Q1679">
        <v>0</v>
      </c>
      <c r="R1679" s="1" t="s">
        <v>6510</v>
      </c>
      <c r="S1679" s="1" t="s">
        <v>8156</v>
      </c>
      <c r="T1679">
        <v>0.83</v>
      </c>
      <c r="U1679" s="1"/>
      <c r="V1679">
        <v>7640.3362150000003</v>
      </c>
      <c r="W1679">
        <v>278243.88363599998</v>
      </c>
      <c r="X1679">
        <v>41.367108000000002</v>
      </c>
      <c r="Y1679">
        <v>5.7038140000000004</v>
      </c>
      <c r="Z1679">
        <v>119.888987</v>
      </c>
      <c r="AA1679">
        <v>119.606708</v>
      </c>
      <c r="AB1679">
        <v>0</v>
      </c>
    </row>
    <row r="1680" spans="1:28" x14ac:dyDescent="0.25">
      <c r="A1680" s="1" t="s">
        <v>2356</v>
      </c>
      <c r="B1680">
        <v>2389</v>
      </c>
      <c r="C1680" s="1" t="s">
        <v>4016</v>
      </c>
      <c r="D1680">
        <v>5.0999999999999996</v>
      </c>
      <c r="E1680">
        <v>0</v>
      </c>
      <c r="F1680">
        <v>0.54</v>
      </c>
      <c r="G1680">
        <v>2508</v>
      </c>
      <c r="H1680" s="1" t="s">
        <v>4089</v>
      </c>
      <c r="I1680">
        <v>182.21</v>
      </c>
      <c r="J1680">
        <v>14.06</v>
      </c>
      <c r="K1680">
        <v>119</v>
      </c>
      <c r="L1680">
        <v>905.52</v>
      </c>
      <c r="M1680">
        <v>10</v>
      </c>
      <c r="N1680">
        <v>2</v>
      </c>
      <c r="O1680">
        <v>0</v>
      </c>
      <c r="P1680">
        <v>55.15</v>
      </c>
      <c r="Q1680">
        <v>0</v>
      </c>
      <c r="R1680" s="1" t="s">
        <v>6511</v>
      </c>
      <c r="S1680" s="1" t="s">
        <v>8156</v>
      </c>
      <c r="T1680">
        <v>1.03</v>
      </c>
      <c r="U1680" s="1"/>
      <c r="V1680">
        <v>6426.9850210000004</v>
      </c>
      <c r="W1680">
        <v>294185.36421099998</v>
      </c>
      <c r="X1680">
        <v>36.216371000000002</v>
      </c>
      <c r="Y1680">
        <v>5.703919</v>
      </c>
      <c r="Z1680">
        <v>123.56475399999999</v>
      </c>
      <c r="AA1680">
        <v>126.458556</v>
      </c>
      <c r="AB1680">
        <v>0</v>
      </c>
    </row>
    <row r="1681" spans="1:28" x14ac:dyDescent="0.25">
      <c r="A1681" s="1" t="s">
        <v>2358</v>
      </c>
      <c r="B1681">
        <v>2218</v>
      </c>
      <c r="C1681" s="1" t="s">
        <v>4004</v>
      </c>
      <c r="D1681">
        <v>5.0999999999999996</v>
      </c>
      <c r="E1681">
        <v>0</v>
      </c>
      <c r="F1681">
        <v>0.17</v>
      </c>
      <c r="G1681">
        <v>2509</v>
      </c>
      <c r="H1681" s="1" t="s">
        <v>4096</v>
      </c>
      <c r="I1681">
        <v>121.36</v>
      </c>
      <c r="J1681">
        <v>7.21</v>
      </c>
      <c r="K1681">
        <v>291</v>
      </c>
      <c r="L1681">
        <v>1417.41</v>
      </c>
      <c r="M1681">
        <v>3</v>
      </c>
      <c r="N1681">
        <v>2</v>
      </c>
      <c r="O1681">
        <v>0</v>
      </c>
      <c r="P1681">
        <v>98.3</v>
      </c>
      <c r="Q1681">
        <v>0</v>
      </c>
      <c r="R1681" s="1" t="s">
        <v>6513</v>
      </c>
      <c r="S1681" s="1" t="s">
        <v>8156</v>
      </c>
      <c r="T1681">
        <v>0.54</v>
      </c>
      <c r="U1681" s="1"/>
      <c r="V1681">
        <v>15273.76534</v>
      </c>
      <c r="W1681">
        <v>529303.84141200001</v>
      </c>
      <c r="X1681">
        <v>81.782991999999993</v>
      </c>
      <c r="Y1681">
        <v>9.7102210000000007</v>
      </c>
      <c r="Z1681">
        <v>222.98967999999999</v>
      </c>
      <c r="AA1681">
        <v>227.530192</v>
      </c>
      <c r="AB1681">
        <v>0</v>
      </c>
    </row>
    <row r="1682" spans="1:28" x14ac:dyDescent="0.25">
      <c r="A1682" s="1" t="s">
        <v>2359</v>
      </c>
      <c r="B1682">
        <v>2300</v>
      </c>
      <c r="C1682" s="1" t="s">
        <v>4034</v>
      </c>
      <c r="D1682">
        <v>5.0999999999999996</v>
      </c>
      <c r="E1682">
        <v>0</v>
      </c>
      <c r="F1682">
        <v>0</v>
      </c>
      <c r="G1682">
        <v>2510</v>
      </c>
      <c r="H1682" s="1" t="s">
        <v>4115</v>
      </c>
      <c r="I1682">
        <v>82</v>
      </c>
      <c r="J1682">
        <v>17.46</v>
      </c>
      <c r="K1682">
        <v>210</v>
      </c>
      <c r="L1682">
        <v>1808.36</v>
      </c>
      <c r="M1682">
        <v>87</v>
      </c>
      <c r="N1682">
        <v>3</v>
      </c>
      <c r="O1682">
        <v>0</v>
      </c>
      <c r="P1682">
        <v>115.49</v>
      </c>
      <c r="Q1682">
        <v>0</v>
      </c>
      <c r="R1682" s="1" t="s">
        <v>6514</v>
      </c>
      <c r="S1682" s="1" t="s">
        <v>8156</v>
      </c>
      <c r="T1682">
        <v>1.39</v>
      </c>
      <c r="U1682" s="1"/>
      <c r="V1682">
        <v>21505.058945000001</v>
      </c>
      <c r="W1682">
        <v>828471.08536400006</v>
      </c>
      <c r="X1682">
        <v>117.71262</v>
      </c>
      <c r="Y1682">
        <v>18.288639</v>
      </c>
      <c r="Z1682">
        <v>359.262156</v>
      </c>
      <c r="AA1682">
        <v>356.126487</v>
      </c>
      <c r="AB1682">
        <v>0</v>
      </c>
    </row>
    <row r="1683" spans="1:28" x14ac:dyDescent="0.25">
      <c r="A1683" s="1" t="s">
        <v>2360</v>
      </c>
      <c r="B1683">
        <v>2196</v>
      </c>
      <c r="C1683" s="1" t="s">
        <v>4031</v>
      </c>
      <c r="D1683">
        <v>5.0999999999999996</v>
      </c>
      <c r="E1683">
        <v>0</v>
      </c>
      <c r="F1683">
        <v>0.55000000000000004</v>
      </c>
      <c r="G1683">
        <v>2516</v>
      </c>
      <c r="H1683" s="1" t="s">
        <v>4086</v>
      </c>
      <c r="I1683">
        <v>0.2</v>
      </c>
      <c r="J1683">
        <v>2.97</v>
      </c>
      <c r="K1683">
        <v>320</v>
      </c>
      <c r="L1683">
        <v>1365.91</v>
      </c>
      <c r="M1683">
        <v>143</v>
      </c>
      <c r="N1683">
        <v>4</v>
      </c>
      <c r="O1683">
        <v>0</v>
      </c>
      <c r="P1683">
        <v>192.05</v>
      </c>
      <c r="Q1683">
        <v>0</v>
      </c>
      <c r="R1683" s="1" t="s">
        <v>6515</v>
      </c>
      <c r="S1683" s="1" t="s">
        <v>8156</v>
      </c>
      <c r="T1683">
        <v>0.78</v>
      </c>
      <c r="U1683" s="1"/>
      <c r="V1683">
        <v>28752.036521000002</v>
      </c>
      <c r="W1683">
        <v>752629.38222100004</v>
      </c>
      <c r="X1683">
        <v>148.58901700000001</v>
      </c>
      <c r="Y1683">
        <v>16.050706999999999</v>
      </c>
      <c r="Z1683">
        <v>328.04332399999998</v>
      </c>
      <c r="AA1683">
        <v>323.53340500000002</v>
      </c>
      <c r="AB1683">
        <v>0</v>
      </c>
    </row>
    <row r="1684" spans="1:28" x14ac:dyDescent="0.25">
      <c r="A1684" s="1" t="s">
        <v>2361</v>
      </c>
      <c r="B1684">
        <v>2374</v>
      </c>
      <c r="C1684" s="1" t="s">
        <v>4004</v>
      </c>
      <c r="D1684">
        <v>5.0999999999999996</v>
      </c>
      <c r="E1684">
        <v>0</v>
      </c>
      <c r="F1684">
        <v>0.4</v>
      </c>
      <c r="G1684">
        <v>2516</v>
      </c>
      <c r="H1684" s="1" t="s">
        <v>4076</v>
      </c>
      <c r="I1684">
        <v>1.4</v>
      </c>
      <c r="J1684">
        <v>6.04</v>
      </c>
      <c r="K1684">
        <v>142</v>
      </c>
      <c r="L1684">
        <v>609.39</v>
      </c>
      <c r="M1684">
        <v>12</v>
      </c>
      <c r="N1684">
        <v>5</v>
      </c>
      <c r="O1684">
        <v>0</v>
      </c>
      <c r="P1684">
        <v>57.35</v>
      </c>
      <c r="Q1684">
        <v>0</v>
      </c>
      <c r="R1684" s="1" t="s">
        <v>6516</v>
      </c>
      <c r="S1684" s="1" t="s">
        <v>8156</v>
      </c>
      <c r="T1684">
        <v>0.48</v>
      </c>
      <c r="U1684" s="1"/>
      <c r="V1684">
        <v>7596.223782</v>
      </c>
      <c r="W1684">
        <v>252633.561938</v>
      </c>
      <c r="X1684">
        <v>40.471913999999998</v>
      </c>
      <c r="Y1684">
        <v>4.8869850000000001</v>
      </c>
      <c r="Z1684">
        <v>107.7962</v>
      </c>
      <c r="AA1684">
        <v>108.59870600000001</v>
      </c>
      <c r="AB1684">
        <v>0</v>
      </c>
    </row>
    <row r="1685" spans="1:28" x14ac:dyDescent="0.25">
      <c r="A1685" s="1" t="s">
        <v>2362</v>
      </c>
      <c r="B1685">
        <v>1586</v>
      </c>
      <c r="C1685" s="1" t="s">
        <v>4048</v>
      </c>
      <c r="D1685">
        <v>5.0999999999999996</v>
      </c>
      <c r="E1685">
        <v>0</v>
      </c>
      <c r="F1685">
        <v>0.87</v>
      </c>
      <c r="G1685">
        <v>2517</v>
      </c>
      <c r="H1685" s="1" t="s">
        <v>4151</v>
      </c>
      <c r="I1685">
        <v>72.8</v>
      </c>
      <c r="J1685">
        <v>16.46</v>
      </c>
      <c r="K1685">
        <v>931</v>
      </c>
      <c r="L1685">
        <v>1954.68</v>
      </c>
      <c r="M1685">
        <v>698</v>
      </c>
      <c r="N1685">
        <v>8</v>
      </c>
      <c r="O1685">
        <v>0</v>
      </c>
      <c r="P1685">
        <v>815.01</v>
      </c>
      <c r="Q1685">
        <v>0</v>
      </c>
      <c r="R1685" s="1" t="s">
        <v>6517</v>
      </c>
      <c r="S1685" s="1" t="s">
        <v>8156</v>
      </c>
      <c r="T1685">
        <v>1.22</v>
      </c>
      <c r="U1685" s="1"/>
      <c r="V1685">
        <v>124890.020386</v>
      </c>
      <c r="W1685">
        <v>2536080.0326510002</v>
      </c>
      <c r="X1685">
        <v>628.50318700000003</v>
      </c>
      <c r="Y1685">
        <v>60.061537000000001</v>
      </c>
      <c r="Z1685">
        <v>1140.8368579999999</v>
      </c>
      <c r="AA1685">
        <v>1090.201939</v>
      </c>
      <c r="AB1685">
        <v>0</v>
      </c>
    </row>
    <row r="1686" spans="1:28" x14ac:dyDescent="0.25">
      <c r="A1686" s="1" t="s">
        <v>2363</v>
      </c>
      <c r="B1686">
        <v>2283</v>
      </c>
      <c r="C1686" s="1" t="s">
        <v>4017</v>
      </c>
      <c r="D1686">
        <v>5.0999999999999996</v>
      </c>
      <c r="E1686">
        <v>0</v>
      </c>
      <c r="F1686">
        <v>0.73</v>
      </c>
      <c r="G1686">
        <v>2517</v>
      </c>
      <c r="H1686" s="1" t="s">
        <v>4140</v>
      </c>
      <c r="I1686">
        <v>93.18</v>
      </c>
      <c r="J1686">
        <v>11.98</v>
      </c>
      <c r="K1686">
        <v>234</v>
      </c>
      <c r="L1686">
        <v>1018.45</v>
      </c>
      <c r="M1686">
        <v>81</v>
      </c>
      <c r="N1686">
        <v>3</v>
      </c>
      <c r="O1686">
        <v>0</v>
      </c>
      <c r="P1686">
        <v>159.09</v>
      </c>
      <c r="Q1686">
        <v>0</v>
      </c>
      <c r="R1686" s="1" t="s">
        <v>6518</v>
      </c>
      <c r="S1686" s="1" t="s">
        <v>8156</v>
      </c>
      <c r="T1686">
        <v>0.96</v>
      </c>
      <c r="U1686" s="1"/>
      <c r="V1686">
        <v>20571.850569999999</v>
      </c>
      <c r="W1686">
        <v>608024.94467700005</v>
      </c>
      <c r="X1686">
        <v>108.019513</v>
      </c>
      <c r="Y1686">
        <v>12.963229</v>
      </c>
      <c r="Z1686">
        <v>265.47264699999999</v>
      </c>
      <c r="AA1686">
        <v>261.36986000000002</v>
      </c>
      <c r="AB1686">
        <v>0</v>
      </c>
    </row>
    <row r="1687" spans="1:28" x14ac:dyDescent="0.25">
      <c r="A1687" s="1" t="s">
        <v>2366</v>
      </c>
      <c r="B1687">
        <v>1972</v>
      </c>
      <c r="C1687" s="1" t="s">
        <v>4052</v>
      </c>
      <c r="D1687">
        <v>5.0999999999999996</v>
      </c>
      <c r="E1687">
        <v>0</v>
      </c>
      <c r="F1687">
        <v>0.56999999999999995</v>
      </c>
      <c r="G1687">
        <v>2519</v>
      </c>
      <c r="H1687" s="1" t="s">
        <v>4076</v>
      </c>
      <c r="I1687">
        <v>1.4</v>
      </c>
      <c r="J1687">
        <v>8.4</v>
      </c>
      <c r="K1687">
        <v>547</v>
      </c>
      <c r="L1687">
        <v>2652.43</v>
      </c>
      <c r="M1687">
        <v>205</v>
      </c>
      <c r="N1687">
        <v>8</v>
      </c>
      <c r="O1687">
        <v>0</v>
      </c>
      <c r="P1687">
        <v>278.25</v>
      </c>
      <c r="Q1687">
        <v>0</v>
      </c>
      <c r="R1687" s="1" t="s">
        <v>6521</v>
      </c>
      <c r="S1687" s="1" t="s">
        <v>8156</v>
      </c>
      <c r="T1687">
        <v>0.69</v>
      </c>
      <c r="U1687" s="1"/>
      <c r="V1687">
        <v>43927.320833999998</v>
      </c>
      <c r="W1687">
        <v>1255743.2032260001</v>
      </c>
      <c r="X1687">
        <v>229.436635</v>
      </c>
      <c r="Y1687">
        <v>25.861511</v>
      </c>
      <c r="Z1687">
        <v>542.00654599999996</v>
      </c>
      <c r="AA1687">
        <v>539.80523100000005</v>
      </c>
      <c r="AB1687">
        <v>0</v>
      </c>
    </row>
    <row r="1688" spans="1:28" x14ac:dyDescent="0.25">
      <c r="A1688" s="1" t="s">
        <v>2367</v>
      </c>
      <c r="B1688">
        <v>2261</v>
      </c>
      <c r="C1688" s="1" t="s">
        <v>4013</v>
      </c>
      <c r="D1688">
        <v>5.0999999999999996</v>
      </c>
      <c r="E1688">
        <v>0</v>
      </c>
      <c r="F1688">
        <v>0.67</v>
      </c>
      <c r="G1688">
        <v>2519</v>
      </c>
      <c r="H1688" s="1" t="s">
        <v>4086</v>
      </c>
      <c r="I1688">
        <v>0.2</v>
      </c>
      <c r="J1688">
        <v>4.09</v>
      </c>
      <c r="K1688">
        <v>258</v>
      </c>
      <c r="L1688">
        <v>1241.6600000000001</v>
      </c>
      <c r="M1688">
        <v>114</v>
      </c>
      <c r="N1688">
        <v>4</v>
      </c>
      <c r="O1688">
        <v>0</v>
      </c>
      <c r="P1688">
        <v>168.48</v>
      </c>
      <c r="Q1688">
        <v>0</v>
      </c>
      <c r="R1688" s="1" t="s">
        <v>6522</v>
      </c>
      <c r="S1688" s="1" t="s">
        <v>8156</v>
      </c>
      <c r="T1688">
        <v>1</v>
      </c>
      <c r="U1688" s="1"/>
      <c r="V1688">
        <v>25022.220966000001</v>
      </c>
      <c r="W1688">
        <v>730838.51375699998</v>
      </c>
      <c r="X1688">
        <v>131.23018300000001</v>
      </c>
      <c r="Y1688">
        <v>15.902094999999999</v>
      </c>
      <c r="Z1688">
        <v>319.96702099999999</v>
      </c>
      <c r="AA1688">
        <v>314.16324500000002</v>
      </c>
      <c r="AB1688">
        <v>0</v>
      </c>
    </row>
    <row r="1689" spans="1:28" x14ac:dyDescent="0.25">
      <c r="A1689" s="1" t="s">
        <v>2368</v>
      </c>
      <c r="B1689">
        <v>1439</v>
      </c>
      <c r="C1689" s="1" t="s">
        <v>4004</v>
      </c>
      <c r="D1689">
        <v>5.0999999999999996</v>
      </c>
      <c r="E1689">
        <v>0</v>
      </c>
      <c r="F1689">
        <v>1.5</v>
      </c>
      <c r="G1689">
        <v>2520</v>
      </c>
      <c r="H1689" s="1" t="s">
        <v>4100</v>
      </c>
      <c r="I1689">
        <v>91.57</v>
      </c>
      <c r="J1689">
        <v>11.57</v>
      </c>
      <c r="K1689">
        <v>1081</v>
      </c>
      <c r="L1689">
        <v>2205.37</v>
      </c>
      <c r="M1689">
        <v>744</v>
      </c>
      <c r="N1689">
        <v>11</v>
      </c>
      <c r="O1689">
        <v>0</v>
      </c>
      <c r="P1689">
        <v>909.93</v>
      </c>
      <c r="Q1689">
        <v>0</v>
      </c>
      <c r="R1689" s="1" t="s">
        <v>6523</v>
      </c>
      <c r="S1689" s="1" t="s">
        <v>8156</v>
      </c>
      <c r="T1689">
        <v>0.93</v>
      </c>
      <c r="U1689" s="1"/>
      <c r="V1689">
        <v>133225.540538</v>
      </c>
      <c r="W1689">
        <v>2716838.2995190001</v>
      </c>
      <c r="X1689">
        <v>670.62245800000005</v>
      </c>
      <c r="Y1689">
        <v>63.603116</v>
      </c>
      <c r="Z1689">
        <v>1219.7703610000001</v>
      </c>
      <c r="AA1689">
        <v>1167.906129</v>
      </c>
      <c r="AB1689">
        <v>0</v>
      </c>
    </row>
    <row r="1690" spans="1:28" x14ac:dyDescent="0.25">
      <c r="A1690" s="1" t="s">
        <v>2370</v>
      </c>
      <c r="B1690">
        <v>1865</v>
      </c>
      <c r="C1690" s="1" t="s">
        <v>4048</v>
      </c>
      <c r="D1690">
        <v>5.0999999999999996</v>
      </c>
      <c r="E1690">
        <v>0</v>
      </c>
      <c r="F1690">
        <v>0.14000000000000001</v>
      </c>
      <c r="G1690">
        <v>2523</v>
      </c>
      <c r="H1690" s="1" t="s">
        <v>4151</v>
      </c>
      <c r="I1690">
        <v>72.8</v>
      </c>
      <c r="J1690">
        <v>13.86</v>
      </c>
      <c r="K1690">
        <v>658</v>
      </c>
      <c r="L1690">
        <v>1954.68</v>
      </c>
      <c r="M1690">
        <v>397</v>
      </c>
      <c r="N1690">
        <v>9</v>
      </c>
      <c r="O1690">
        <v>0</v>
      </c>
      <c r="P1690">
        <v>525.66</v>
      </c>
      <c r="Q1690">
        <v>0</v>
      </c>
      <c r="R1690" s="1" t="s">
        <v>6525</v>
      </c>
      <c r="S1690" s="1" t="s">
        <v>8156</v>
      </c>
      <c r="T1690">
        <v>1.07</v>
      </c>
      <c r="U1690" s="1"/>
      <c r="V1690">
        <v>74576.651975999994</v>
      </c>
      <c r="W1690">
        <v>1725243.602863</v>
      </c>
      <c r="X1690">
        <v>380.357055</v>
      </c>
      <c r="Y1690">
        <v>39.530698999999998</v>
      </c>
      <c r="Z1690">
        <v>768.848658</v>
      </c>
      <c r="AA1690">
        <v>741.63518999999997</v>
      </c>
      <c r="AB1690">
        <v>0</v>
      </c>
    </row>
    <row r="1691" spans="1:28" x14ac:dyDescent="0.25">
      <c r="A1691" s="1" t="s">
        <v>2374</v>
      </c>
      <c r="B1691">
        <v>2157</v>
      </c>
      <c r="C1691" s="1" t="s">
        <v>4019</v>
      </c>
      <c r="D1691">
        <v>5.0999999999999996</v>
      </c>
      <c r="E1691">
        <v>0</v>
      </c>
      <c r="F1691">
        <v>0.75</v>
      </c>
      <c r="G1691">
        <v>2526</v>
      </c>
      <c r="H1691" s="1" t="s">
        <v>4093</v>
      </c>
      <c r="I1691">
        <v>2.0699999999999998</v>
      </c>
      <c r="J1691">
        <v>15.29</v>
      </c>
      <c r="K1691">
        <v>369</v>
      </c>
      <c r="L1691">
        <v>1335.45</v>
      </c>
      <c r="M1691">
        <v>205</v>
      </c>
      <c r="N1691">
        <v>8</v>
      </c>
      <c r="O1691">
        <v>0</v>
      </c>
      <c r="P1691">
        <v>287.02999999999997</v>
      </c>
      <c r="Q1691">
        <v>0</v>
      </c>
      <c r="R1691" s="1" t="s">
        <v>6529</v>
      </c>
      <c r="S1691" s="1" t="s">
        <v>8156</v>
      </c>
      <c r="T1691">
        <v>1.18</v>
      </c>
      <c r="U1691" s="1"/>
      <c r="V1691">
        <v>38884.316041999999</v>
      </c>
      <c r="W1691">
        <v>978421.78507800004</v>
      </c>
      <c r="X1691">
        <v>200.18248500000001</v>
      </c>
      <c r="Y1691">
        <v>22.135141000000001</v>
      </c>
      <c r="Z1691">
        <v>433.79769199999998</v>
      </c>
      <c r="AA1691">
        <v>420.59439800000001</v>
      </c>
      <c r="AB1691">
        <v>0</v>
      </c>
    </row>
    <row r="1692" spans="1:28" x14ac:dyDescent="0.25">
      <c r="A1692" s="1" t="s">
        <v>2375</v>
      </c>
      <c r="B1692">
        <v>2279</v>
      </c>
      <c r="C1692" s="1" t="s">
        <v>4001</v>
      </c>
      <c r="D1692">
        <v>0.2</v>
      </c>
      <c r="E1692">
        <v>0</v>
      </c>
      <c r="F1692">
        <v>46.66</v>
      </c>
      <c r="G1692">
        <v>2526</v>
      </c>
      <c r="H1692" s="1" t="s">
        <v>4071</v>
      </c>
      <c r="I1692">
        <v>108.49</v>
      </c>
      <c r="J1692">
        <v>11.29</v>
      </c>
      <c r="K1692">
        <v>247</v>
      </c>
      <c r="L1692">
        <v>419.77</v>
      </c>
      <c r="M1692">
        <v>159</v>
      </c>
      <c r="N1692">
        <v>6</v>
      </c>
      <c r="O1692">
        <v>0</v>
      </c>
      <c r="P1692">
        <v>216.11</v>
      </c>
      <c r="Q1692">
        <v>0</v>
      </c>
      <c r="R1692" s="1" t="s">
        <v>6530</v>
      </c>
      <c r="S1692" s="1" t="s">
        <v>8156</v>
      </c>
      <c r="T1692">
        <v>0.94</v>
      </c>
      <c r="U1692" s="1"/>
      <c r="V1692">
        <v>26734.207424</v>
      </c>
      <c r="W1692">
        <v>512818.06019400002</v>
      </c>
      <c r="X1692">
        <v>133.757464</v>
      </c>
      <c r="Y1692">
        <v>11.950291</v>
      </c>
      <c r="Z1692">
        <v>229.49266900000001</v>
      </c>
      <c r="AA1692">
        <v>220.45014</v>
      </c>
      <c r="AB1692">
        <v>0</v>
      </c>
    </row>
    <row r="1693" spans="1:28" x14ac:dyDescent="0.25">
      <c r="A1693" s="1" t="s">
        <v>2378</v>
      </c>
      <c r="B1693">
        <v>2189</v>
      </c>
      <c r="C1693" s="1" t="s">
        <v>4001</v>
      </c>
      <c r="D1693">
        <v>0.2</v>
      </c>
      <c r="E1693">
        <v>0</v>
      </c>
      <c r="F1693">
        <v>39</v>
      </c>
      <c r="G1693">
        <v>2531</v>
      </c>
      <c r="H1693" s="1" t="s">
        <v>4085</v>
      </c>
      <c r="I1693">
        <v>50.59</v>
      </c>
      <c r="J1693">
        <v>7.43</v>
      </c>
      <c r="K1693">
        <v>342</v>
      </c>
      <c r="L1693">
        <v>796.83</v>
      </c>
      <c r="M1693">
        <v>171</v>
      </c>
      <c r="N1693">
        <v>11</v>
      </c>
      <c r="O1693">
        <v>0</v>
      </c>
      <c r="P1693">
        <v>244.64</v>
      </c>
      <c r="Q1693">
        <v>0</v>
      </c>
      <c r="R1693" s="1" t="s">
        <v>6533</v>
      </c>
      <c r="S1693" s="1" t="s">
        <v>8156</v>
      </c>
      <c r="T1693">
        <v>0.56999999999999995</v>
      </c>
      <c r="U1693" s="1"/>
      <c r="V1693">
        <v>28703.374728999999</v>
      </c>
      <c r="W1693">
        <v>611235.71097699995</v>
      </c>
      <c r="X1693">
        <v>144.955873</v>
      </c>
      <c r="Y1693">
        <v>13.45407</v>
      </c>
      <c r="Z1693">
        <v>269.75790999999998</v>
      </c>
      <c r="AA1693">
        <v>262.75626699999998</v>
      </c>
      <c r="AB1693">
        <v>0</v>
      </c>
    </row>
    <row r="1694" spans="1:28" x14ac:dyDescent="0.25">
      <c r="A1694" s="1" t="s">
        <v>2379</v>
      </c>
      <c r="B1694">
        <v>2226</v>
      </c>
      <c r="C1694" s="1" t="s">
        <v>4032</v>
      </c>
      <c r="D1694">
        <v>5.0999999999999996</v>
      </c>
      <c r="E1694">
        <v>0</v>
      </c>
      <c r="F1694">
        <v>0.2</v>
      </c>
      <c r="G1694">
        <v>2532</v>
      </c>
      <c r="H1694" s="1" t="s">
        <v>4093</v>
      </c>
      <c r="I1694">
        <v>2.0699999999999998</v>
      </c>
      <c r="J1694">
        <v>12.14</v>
      </c>
      <c r="K1694">
        <v>306</v>
      </c>
      <c r="L1694">
        <v>1444.44</v>
      </c>
      <c r="M1694">
        <v>134</v>
      </c>
      <c r="N1694">
        <v>6</v>
      </c>
      <c r="O1694">
        <v>0</v>
      </c>
      <c r="P1694">
        <v>194.63</v>
      </c>
      <c r="Q1694">
        <v>0</v>
      </c>
      <c r="R1694" s="1" t="s">
        <v>6534</v>
      </c>
      <c r="S1694" s="1" t="s">
        <v>8156</v>
      </c>
      <c r="T1694">
        <v>0.94</v>
      </c>
      <c r="U1694" s="1"/>
      <c r="V1694">
        <v>27342.721259000002</v>
      </c>
      <c r="W1694">
        <v>797969.51362099999</v>
      </c>
      <c r="X1694">
        <v>143.35855900000001</v>
      </c>
      <c r="Y1694">
        <v>17.086625000000002</v>
      </c>
      <c r="Z1694">
        <v>347.37988999999999</v>
      </c>
      <c r="AA1694">
        <v>343.02110099999999</v>
      </c>
      <c r="AB1694">
        <v>0</v>
      </c>
    </row>
    <row r="1695" spans="1:28" x14ac:dyDescent="0.25">
      <c r="A1695" s="1" t="s">
        <v>2380</v>
      </c>
      <c r="B1695">
        <v>2416</v>
      </c>
      <c r="C1695" s="1" t="s">
        <v>4004</v>
      </c>
      <c r="D1695">
        <v>5.0999999999999996</v>
      </c>
      <c r="E1695">
        <v>0</v>
      </c>
      <c r="F1695">
        <v>1</v>
      </c>
      <c r="G1695">
        <v>2532</v>
      </c>
      <c r="H1695" s="1" t="s">
        <v>4076</v>
      </c>
      <c r="I1695">
        <v>1.4</v>
      </c>
      <c r="J1695">
        <v>10.94</v>
      </c>
      <c r="K1695">
        <v>116</v>
      </c>
      <c r="L1695">
        <v>609.39</v>
      </c>
      <c r="M1695">
        <v>22</v>
      </c>
      <c r="N1695">
        <v>4</v>
      </c>
      <c r="O1695">
        <v>0</v>
      </c>
      <c r="P1695">
        <v>73.349999999999994</v>
      </c>
      <c r="Q1695">
        <v>0</v>
      </c>
      <c r="R1695" s="1" t="s">
        <v>6535</v>
      </c>
      <c r="S1695" s="1" t="s">
        <v>8156</v>
      </c>
      <c r="T1695">
        <v>1</v>
      </c>
      <c r="U1695" s="1"/>
      <c r="V1695">
        <v>8877.3048400000007</v>
      </c>
      <c r="W1695">
        <v>303630.35461500002</v>
      </c>
      <c r="X1695">
        <v>47.641058000000001</v>
      </c>
      <c r="Y1695">
        <v>6.4923580000000003</v>
      </c>
      <c r="Z1695">
        <v>132.15370799999999</v>
      </c>
      <c r="AA1695">
        <v>130.51950299999999</v>
      </c>
      <c r="AB1695">
        <v>0</v>
      </c>
    </row>
    <row r="1696" spans="1:28" x14ac:dyDescent="0.25">
      <c r="A1696" s="1" t="s">
        <v>2381</v>
      </c>
      <c r="B1696">
        <v>1727</v>
      </c>
      <c r="C1696" s="1" t="s">
        <v>4024</v>
      </c>
      <c r="D1696">
        <v>5.0999999999999996</v>
      </c>
      <c r="E1696">
        <v>0</v>
      </c>
      <c r="F1696">
        <v>2</v>
      </c>
      <c r="G1696">
        <v>2534</v>
      </c>
      <c r="H1696" s="1" t="s">
        <v>4159</v>
      </c>
      <c r="I1696">
        <v>26.09</v>
      </c>
      <c r="J1696">
        <v>14.21</v>
      </c>
      <c r="K1696">
        <v>807</v>
      </c>
      <c r="L1696">
        <v>2392.42</v>
      </c>
      <c r="M1696">
        <v>477</v>
      </c>
      <c r="N1696">
        <v>15</v>
      </c>
      <c r="O1696">
        <v>0</v>
      </c>
      <c r="P1696">
        <v>642.29</v>
      </c>
      <c r="Q1696">
        <v>0</v>
      </c>
      <c r="R1696" s="1" t="s">
        <v>6536</v>
      </c>
      <c r="S1696" s="1" t="s">
        <v>8156</v>
      </c>
      <c r="T1696">
        <v>1.05</v>
      </c>
      <c r="U1696" s="1"/>
      <c r="V1696">
        <v>81721.329180999994</v>
      </c>
      <c r="W1696">
        <v>1855437.0528849999</v>
      </c>
      <c r="X1696">
        <v>415.86730799999998</v>
      </c>
      <c r="Y1696">
        <v>42.219709999999999</v>
      </c>
      <c r="Z1696">
        <v>824.03269799999998</v>
      </c>
      <c r="AA1696">
        <v>797.60364800000002</v>
      </c>
      <c r="AB1696">
        <v>0</v>
      </c>
    </row>
    <row r="1697" spans="1:28" x14ac:dyDescent="0.25">
      <c r="A1697" s="1" t="s">
        <v>2382</v>
      </c>
      <c r="B1697">
        <v>1553</v>
      </c>
      <c r="C1697" s="1" t="s">
        <v>4024</v>
      </c>
      <c r="D1697">
        <v>5.0999999999999996</v>
      </c>
      <c r="E1697">
        <v>0</v>
      </c>
      <c r="F1697">
        <v>0.5</v>
      </c>
      <c r="G1697">
        <v>2536</v>
      </c>
      <c r="H1697" s="1" t="s">
        <v>4144</v>
      </c>
      <c r="I1697">
        <v>26.09</v>
      </c>
      <c r="J1697">
        <v>10.74</v>
      </c>
      <c r="K1697">
        <v>983</v>
      </c>
      <c r="L1697">
        <v>2392.42</v>
      </c>
      <c r="M1697">
        <v>615</v>
      </c>
      <c r="N1697">
        <v>16</v>
      </c>
      <c r="O1697">
        <v>0</v>
      </c>
      <c r="P1697">
        <v>779.39</v>
      </c>
      <c r="Q1697">
        <v>0</v>
      </c>
      <c r="R1697" s="1" t="s">
        <v>6537</v>
      </c>
      <c r="S1697" s="1" t="s">
        <v>8156</v>
      </c>
      <c r="T1697">
        <v>0.84</v>
      </c>
      <c r="U1697" s="1"/>
      <c r="V1697">
        <v>107224.504298</v>
      </c>
      <c r="W1697">
        <v>2297990.3910969999</v>
      </c>
      <c r="X1697">
        <v>542.26652200000001</v>
      </c>
      <c r="Y1697">
        <v>52.433000999999997</v>
      </c>
      <c r="Z1697">
        <v>1022.932047</v>
      </c>
      <c r="AA1697">
        <v>987.85048099999995</v>
      </c>
      <c r="AB1697">
        <v>0</v>
      </c>
    </row>
    <row r="1698" spans="1:28" x14ac:dyDescent="0.25">
      <c r="A1698" s="1" t="s">
        <v>2385</v>
      </c>
      <c r="B1698">
        <v>1772</v>
      </c>
      <c r="C1698" s="1" t="s">
        <v>4048</v>
      </c>
      <c r="D1698">
        <v>5.0999999999999996</v>
      </c>
      <c r="E1698">
        <v>0</v>
      </c>
      <c r="F1698">
        <v>0.38</v>
      </c>
      <c r="G1698">
        <v>2544</v>
      </c>
      <c r="H1698" s="1" t="s">
        <v>4141</v>
      </c>
      <c r="I1698">
        <v>72.8</v>
      </c>
      <c r="J1698">
        <v>8.98</v>
      </c>
      <c r="K1698">
        <v>772</v>
      </c>
      <c r="L1698">
        <v>1954.68</v>
      </c>
      <c r="M1698">
        <v>493</v>
      </c>
      <c r="N1698">
        <v>10</v>
      </c>
      <c r="O1698">
        <v>0</v>
      </c>
      <c r="P1698">
        <v>572.34</v>
      </c>
      <c r="Q1698">
        <v>0</v>
      </c>
      <c r="R1698" s="1" t="s">
        <v>6540</v>
      </c>
      <c r="S1698" s="1" t="s">
        <v>8156</v>
      </c>
      <c r="T1698">
        <v>0.7</v>
      </c>
      <c r="U1698" s="1"/>
      <c r="V1698">
        <v>88821.346573000003</v>
      </c>
      <c r="W1698">
        <v>1841714.946094</v>
      </c>
      <c r="X1698">
        <v>447.572405</v>
      </c>
      <c r="Y1698">
        <v>41.770156999999998</v>
      </c>
      <c r="Z1698">
        <v>818.03589099999999</v>
      </c>
      <c r="AA1698">
        <v>791.71157000000005</v>
      </c>
      <c r="AB1698">
        <v>0</v>
      </c>
    </row>
    <row r="1699" spans="1:28" x14ac:dyDescent="0.25">
      <c r="A1699" s="1" t="s">
        <v>2390</v>
      </c>
      <c r="B1699">
        <v>2447</v>
      </c>
      <c r="C1699" s="1" t="s">
        <v>4002</v>
      </c>
      <c r="D1699">
        <v>5.0999999999999996</v>
      </c>
      <c r="E1699">
        <v>0</v>
      </c>
      <c r="F1699">
        <v>0.69</v>
      </c>
      <c r="G1699">
        <v>2548</v>
      </c>
      <c r="H1699" s="1" t="s">
        <v>4072</v>
      </c>
      <c r="I1699">
        <v>31.58</v>
      </c>
      <c r="J1699">
        <v>11.02</v>
      </c>
      <c r="K1699">
        <v>101</v>
      </c>
      <c r="L1699">
        <v>367.23</v>
      </c>
      <c r="M1699">
        <v>59</v>
      </c>
      <c r="N1699">
        <v>1</v>
      </c>
      <c r="O1699">
        <v>0</v>
      </c>
      <c r="P1699">
        <v>67.59</v>
      </c>
      <c r="Q1699">
        <v>0</v>
      </c>
      <c r="R1699" s="1" t="s">
        <v>6545</v>
      </c>
      <c r="S1699" s="1" t="s">
        <v>8156</v>
      </c>
      <c r="T1699">
        <v>0.8</v>
      </c>
      <c r="U1699" s="1"/>
      <c r="V1699">
        <v>11036.377323999999</v>
      </c>
      <c r="W1699">
        <v>264433.99073399999</v>
      </c>
      <c r="X1699">
        <v>56.478898000000001</v>
      </c>
      <c r="Y1699">
        <v>5.8691709999999997</v>
      </c>
      <c r="Z1699">
        <v>116.61660000000001</v>
      </c>
      <c r="AA1699">
        <v>113.672916</v>
      </c>
      <c r="AB1699">
        <v>0</v>
      </c>
    </row>
    <row r="1700" spans="1:28" x14ac:dyDescent="0.25">
      <c r="A1700" s="1" t="s">
        <v>2391</v>
      </c>
      <c r="B1700">
        <v>2415</v>
      </c>
      <c r="C1700" s="1" t="s">
        <v>4009</v>
      </c>
      <c r="D1700">
        <v>5.0999999999999996</v>
      </c>
      <c r="E1700">
        <v>0</v>
      </c>
      <c r="F1700">
        <v>0</v>
      </c>
      <c r="G1700">
        <v>2549</v>
      </c>
      <c r="H1700" s="1" t="s">
        <v>4081</v>
      </c>
      <c r="I1700">
        <v>19.239999999999998</v>
      </c>
      <c r="J1700">
        <v>8.7100000000000009</v>
      </c>
      <c r="K1700">
        <v>134</v>
      </c>
      <c r="L1700">
        <v>738.31</v>
      </c>
      <c r="M1700">
        <v>21</v>
      </c>
      <c r="N1700">
        <v>5</v>
      </c>
      <c r="O1700">
        <v>0</v>
      </c>
      <c r="P1700">
        <v>64.010000000000005</v>
      </c>
      <c r="Q1700">
        <v>0</v>
      </c>
      <c r="R1700" s="1" t="s">
        <v>6546</v>
      </c>
      <c r="S1700" s="1" t="s">
        <v>8156</v>
      </c>
      <c r="T1700">
        <v>0.77</v>
      </c>
      <c r="U1700" s="1"/>
      <c r="V1700">
        <v>6873.7623590000003</v>
      </c>
      <c r="W1700">
        <v>274604.09574000002</v>
      </c>
      <c r="X1700">
        <v>37.744562000000002</v>
      </c>
      <c r="Y1700">
        <v>5.3136390000000002</v>
      </c>
      <c r="Z1700">
        <v>116.641105</v>
      </c>
      <c r="AA1700">
        <v>118.041973</v>
      </c>
      <c r="AB1700">
        <v>0</v>
      </c>
    </row>
    <row r="1701" spans="1:28" x14ac:dyDescent="0.25">
      <c r="A1701" s="1" t="s">
        <v>2392</v>
      </c>
      <c r="B1701">
        <v>1534</v>
      </c>
      <c r="C1701" s="1" t="s">
        <v>4043</v>
      </c>
      <c r="D1701">
        <v>5.0999999999999996</v>
      </c>
      <c r="E1701">
        <v>0</v>
      </c>
      <c r="F1701">
        <v>0.68</v>
      </c>
      <c r="G1701">
        <v>2550</v>
      </c>
      <c r="H1701" s="1" t="s">
        <v>4129</v>
      </c>
      <c r="I1701">
        <v>135.09</v>
      </c>
      <c r="J1701">
        <v>10.36</v>
      </c>
      <c r="K1701">
        <v>1016</v>
      </c>
      <c r="L1701">
        <v>2630.12</v>
      </c>
      <c r="M1701">
        <v>637</v>
      </c>
      <c r="N1701">
        <v>10</v>
      </c>
      <c r="O1701">
        <v>0</v>
      </c>
      <c r="P1701">
        <v>763.84</v>
      </c>
      <c r="Q1701">
        <v>0</v>
      </c>
      <c r="R1701" s="1" t="s">
        <v>6547</v>
      </c>
      <c r="S1701" s="1" t="s">
        <v>8156</v>
      </c>
      <c r="T1701">
        <v>0.76</v>
      </c>
      <c r="U1701" s="1"/>
      <c r="V1701">
        <v>116242.205548</v>
      </c>
      <c r="W1701">
        <v>2425307.606197</v>
      </c>
      <c r="X1701">
        <v>586.12016100000005</v>
      </c>
      <c r="Y1701">
        <v>54.760869999999997</v>
      </c>
      <c r="Z1701">
        <v>1075.6039020000001</v>
      </c>
      <c r="AA1701">
        <v>1042.584615</v>
      </c>
      <c r="AB1701">
        <v>0</v>
      </c>
    </row>
    <row r="1702" spans="1:28" x14ac:dyDescent="0.25">
      <c r="A1702" s="1" t="s">
        <v>2393</v>
      </c>
      <c r="B1702">
        <v>2003</v>
      </c>
      <c r="C1702" s="1" t="s">
        <v>4001</v>
      </c>
      <c r="D1702">
        <v>0.2</v>
      </c>
      <c r="E1702">
        <v>0</v>
      </c>
      <c r="F1702">
        <v>97.12</v>
      </c>
      <c r="G1702">
        <v>2550</v>
      </c>
      <c r="H1702" s="1" t="s">
        <v>4128</v>
      </c>
      <c r="I1702">
        <v>116.2</v>
      </c>
      <c r="J1702">
        <v>12.05</v>
      </c>
      <c r="K1702">
        <v>547</v>
      </c>
      <c r="L1702">
        <v>2118.0100000000002</v>
      </c>
      <c r="M1702">
        <v>276</v>
      </c>
      <c r="N1702">
        <v>9</v>
      </c>
      <c r="O1702">
        <v>0</v>
      </c>
      <c r="P1702">
        <v>376.85</v>
      </c>
      <c r="Q1702">
        <v>0</v>
      </c>
      <c r="R1702" s="1" t="s">
        <v>6548</v>
      </c>
      <c r="S1702" s="1" t="s">
        <v>8156</v>
      </c>
      <c r="T1702">
        <v>0.88</v>
      </c>
      <c r="U1702" s="1"/>
      <c r="V1702">
        <v>52032.589354999996</v>
      </c>
      <c r="W1702">
        <v>1293921.467403</v>
      </c>
      <c r="X1702">
        <v>267.40103199999999</v>
      </c>
      <c r="Y1702">
        <v>28.433266</v>
      </c>
      <c r="Z1702">
        <v>568.33908199999996</v>
      </c>
      <c r="AA1702">
        <v>556.22012900000004</v>
      </c>
      <c r="AB1702">
        <v>0</v>
      </c>
    </row>
    <row r="1703" spans="1:28" x14ac:dyDescent="0.25">
      <c r="A1703" s="1" t="s">
        <v>2394</v>
      </c>
      <c r="B1703">
        <v>2185</v>
      </c>
      <c r="C1703" s="1" t="s">
        <v>4014</v>
      </c>
      <c r="D1703">
        <v>5.0999999999999996</v>
      </c>
      <c r="E1703">
        <v>0</v>
      </c>
      <c r="F1703">
        <v>0</v>
      </c>
      <c r="G1703">
        <v>2551</v>
      </c>
      <c r="H1703" s="1" t="s">
        <v>4087</v>
      </c>
      <c r="I1703">
        <v>59.72</v>
      </c>
      <c r="J1703">
        <v>11.56</v>
      </c>
      <c r="K1703">
        <v>366</v>
      </c>
      <c r="L1703">
        <v>1183.1099999999999</v>
      </c>
      <c r="M1703">
        <v>178</v>
      </c>
      <c r="N1703">
        <v>4</v>
      </c>
      <c r="O1703">
        <v>0</v>
      </c>
      <c r="P1703">
        <v>263.06</v>
      </c>
      <c r="Q1703">
        <v>0</v>
      </c>
      <c r="R1703" s="1" t="s">
        <v>6549</v>
      </c>
      <c r="S1703" s="1" t="s">
        <v>8156</v>
      </c>
      <c r="T1703">
        <v>0.84</v>
      </c>
      <c r="U1703" s="1"/>
      <c r="V1703">
        <v>36239.715226</v>
      </c>
      <c r="W1703">
        <v>893402.50769899995</v>
      </c>
      <c r="X1703">
        <v>186.00500400000001</v>
      </c>
      <c r="Y1703">
        <v>19.532546</v>
      </c>
      <c r="Z1703">
        <v>393.26535899999999</v>
      </c>
      <c r="AA1703">
        <v>384.04865599999999</v>
      </c>
      <c r="AB1703">
        <v>0</v>
      </c>
    </row>
    <row r="1704" spans="1:28" x14ac:dyDescent="0.25">
      <c r="A1704" s="1" t="s">
        <v>2395</v>
      </c>
      <c r="B1704">
        <v>1335</v>
      </c>
      <c r="C1704" s="1" t="s">
        <v>4060</v>
      </c>
      <c r="D1704">
        <v>5.0999999999999996</v>
      </c>
      <c r="E1704">
        <v>0</v>
      </c>
      <c r="F1704">
        <v>0</v>
      </c>
      <c r="G1704">
        <v>2553</v>
      </c>
      <c r="H1704" s="1" t="s">
        <v>4174</v>
      </c>
      <c r="I1704">
        <v>144.80000000000001</v>
      </c>
      <c r="J1704">
        <v>11.5</v>
      </c>
      <c r="K1704">
        <v>1218</v>
      </c>
      <c r="L1704">
        <v>3593.05</v>
      </c>
      <c r="M1704">
        <v>777</v>
      </c>
      <c r="N1704">
        <v>13</v>
      </c>
      <c r="O1704">
        <v>0</v>
      </c>
      <c r="P1704">
        <v>951.43</v>
      </c>
      <c r="Q1704">
        <v>0</v>
      </c>
      <c r="R1704" s="1" t="s">
        <v>6550</v>
      </c>
      <c r="S1704" s="1" t="s">
        <v>8156</v>
      </c>
      <c r="T1704">
        <v>0.97</v>
      </c>
      <c r="U1704" s="1"/>
      <c r="V1704">
        <v>140244.18568699999</v>
      </c>
      <c r="W1704">
        <v>3076534.4866439998</v>
      </c>
      <c r="X1704">
        <v>711.09408499999995</v>
      </c>
      <c r="Y1704">
        <v>70.364528000000007</v>
      </c>
      <c r="Z1704">
        <v>1366.9925860000001</v>
      </c>
      <c r="AA1704">
        <v>1322.5250390000001</v>
      </c>
      <c r="AB1704">
        <v>0</v>
      </c>
    </row>
    <row r="1705" spans="1:28" x14ac:dyDescent="0.25">
      <c r="A1705" s="1" t="s">
        <v>2396</v>
      </c>
      <c r="B1705">
        <v>2460</v>
      </c>
      <c r="C1705" s="1" t="s">
        <v>4004</v>
      </c>
      <c r="D1705">
        <v>5.0999999999999996</v>
      </c>
      <c r="E1705">
        <v>0</v>
      </c>
      <c r="F1705">
        <v>0</v>
      </c>
      <c r="G1705">
        <v>2553</v>
      </c>
      <c r="H1705" s="1" t="s">
        <v>4074</v>
      </c>
      <c r="I1705">
        <v>0.2</v>
      </c>
      <c r="J1705">
        <v>12.84</v>
      </c>
      <c r="K1705">
        <v>93</v>
      </c>
      <c r="L1705">
        <v>420.4</v>
      </c>
      <c r="M1705">
        <v>13</v>
      </c>
      <c r="N1705">
        <v>2</v>
      </c>
      <c r="O1705">
        <v>0</v>
      </c>
      <c r="P1705">
        <v>60.2</v>
      </c>
      <c r="Q1705">
        <v>0</v>
      </c>
      <c r="R1705" s="1" t="s">
        <v>6551</v>
      </c>
      <c r="S1705" s="1" t="s">
        <v>8156</v>
      </c>
      <c r="T1705">
        <v>0.96</v>
      </c>
      <c r="U1705" s="1"/>
      <c r="V1705">
        <v>6191.7424449999999</v>
      </c>
      <c r="W1705">
        <v>227755.74266799999</v>
      </c>
      <c r="X1705">
        <v>33.561020999999997</v>
      </c>
      <c r="Y1705">
        <v>4.6028190000000002</v>
      </c>
      <c r="Z1705">
        <v>98.085184999999996</v>
      </c>
      <c r="AA1705">
        <v>97.903739999999999</v>
      </c>
      <c r="AB1705">
        <v>0</v>
      </c>
    </row>
    <row r="1706" spans="1:28" x14ac:dyDescent="0.25">
      <c r="A1706" s="1" t="s">
        <v>2398</v>
      </c>
      <c r="B1706">
        <v>2300</v>
      </c>
      <c r="C1706" s="1" t="s">
        <v>4014</v>
      </c>
      <c r="D1706">
        <v>5.0999999999999996</v>
      </c>
      <c r="E1706">
        <v>0</v>
      </c>
      <c r="F1706">
        <v>0</v>
      </c>
      <c r="G1706">
        <v>2555</v>
      </c>
      <c r="H1706" s="1" t="s">
        <v>4087</v>
      </c>
      <c r="I1706">
        <v>59.72</v>
      </c>
      <c r="J1706">
        <v>11.34</v>
      </c>
      <c r="K1706">
        <v>255</v>
      </c>
      <c r="L1706">
        <v>1183.1099999999999</v>
      </c>
      <c r="M1706">
        <v>94</v>
      </c>
      <c r="N1706">
        <v>5</v>
      </c>
      <c r="O1706">
        <v>0</v>
      </c>
      <c r="P1706">
        <v>151.38999999999999</v>
      </c>
      <c r="Q1706">
        <v>0</v>
      </c>
      <c r="R1706" s="1" t="s">
        <v>6553</v>
      </c>
      <c r="S1706" s="1" t="s">
        <v>8156</v>
      </c>
      <c r="T1706">
        <v>0.83</v>
      </c>
      <c r="U1706" s="1"/>
      <c r="V1706">
        <v>21529.723034999999</v>
      </c>
      <c r="W1706">
        <v>652150.52049400005</v>
      </c>
      <c r="X1706">
        <v>113.37125399999999</v>
      </c>
      <c r="Y1706">
        <v>13.554694</v>
      </c>
      <c r="Z1706">
        <v>282.48125599999997</v>
      </c>
      <c r="AA1706">
        <v>280.33806499999997</v>
      </c>
      <c r="AB1706">
        <v>0</v>
      </c>
    </row>
    <row r="1707" spans="1:28" x14ac:dyDescent="0.25">
      <c r="A1707" s="1" t="s">
        <v>2400</v>
      </c>
      <c r="B1707">
        <v>2291</v>
      </c>
      <c r="C1707" s="1" t="s">
        <v>4001</v>
      </c>
      <c r="D1707">
        <v>0.2</v>
      </c>
      <c r="E1707">
        <v>0</v>
      </c>
      <c r="F1707">
        <v>41</v>
      </c>
      <c r="G1707">
        <v>2556</v>
      </c>
      <c r="H1707" s="1" t="s">
        <v>4085</v>
      </c>
      <c r="I1707">
        <v>50.59</v>
      </c>
      <c r="J1707">
        <v>14.71</v>
      </c>
      <c r="K1707">
        <v>265</v>
      </c>
      <c r="L1707">
        <v>796.83</v>
      </c>
      <c r="M1707">
        <v>141</v>
      </c>
      <c r="N1707">
        <v>5</v>
      </c>
      <c r="O1707">
        <v>0</v>
      </c>
      <c r="P1707">
        <v>211.96</v>
      </c>
      <c r="Q1707">
        <v>0</v>
      </c>
      <c r="R1707" s="1" t="s">
        <v>6555</v>
      </c>
      <c r="S1707" s="1" t="s">
        <v>8156</v>
      </c>
      <c r="T1707">
        <v>1.0900000000000001</v>
      </c>
      <c r="U1707" s="1"/>
      <c r="V1707">
        <v>23437.029952000001</v>
      </c>
      <c r="W1707">
        <v>556163.20204400003</v>
      </c>
      <c r="X1707">
        <v>119.761832</v>
      </c>
      <c r="Y1707">
        <v>12.245816</v>
      </c>
      <c r="Z1707">
        <v>243.08997500000001</v>
      </c>
      <c r="AA1707">
        <v>239.07979399999999</v>
      </c>
      <c r="AB1707">
        <v>0</v>
      </c>
    </row>
    <row r="1708" spans="1:28" x14ac:dyDescent="0.25">
      <c r="A1708" s="1" t="s">
        <v>2402</v>
      </c>
      <c r="B1708">
        <v>2074</v>
      </c>
      <c r="C1708" s="1" t="s">
        <v>4030</v>
      </c>
      <c r="D1708">
        <v>5.0999999999999996</v>
      </c>
      <c r="E1708">
        <v>0</v>
      </c>
      <c r="F1708">
        <v>4</v>
      </c>
      <c r="G1708">
        <v>2558</v>
      </c>
      <c r="H1708" s="1" t="s">
        <v>4152</v>
      </c>
      <c r="I1708">
        <v>144.80000000000001</v>
      </c>
      <c r="J1708">
        <v>11.43</v>
      </c>
      <c r="K1708">
        <v>484</v>
      </c>
      <c r="L1708">
        <v>3263.57</v>
      </c>
      <c r="M1708">
        <v>112</v>
      </c>
      <c r="N1708">
        <v>5</v>
      </c>
      <c r="O1708">
        <v>0</v>
      </c>
      <c r="P1708">
        <v>206.17</v>
      </c>
      <c r="Q1708">
        <v>0</v>
      </c>
      <c r="R1708" s="1" t="s">
        <v>6557</v>
      </c>
      <c r="S1708" s="1" t="s">
        <v>8156</v>
      </c>
      <c r="T1708">
        <v>0.84</v>
      </c>
      <c r="U1708" s="1"/>
      <c r="V1708">
        <v>31528.655375999999</v>
      </c>
      <c r="W1708">
        <v>1185038.4010679999</v>
      </c>
      <c r="X1708">
        <v>171.40369799999999</v>
      </c>
      <c r="Y1708">
        <v>23.144992999999999</v>
      </c>
      <c r="Z1708">
        <v>502.018508</v>
      </c>
      <c r="AA1708">
        <v>509.404991</v>
      </c>
      <c r="AB1708">
        <v>0</v>
      </c>
    </row>
    <row r="1709" spans="1:28" x14ac:dyDescent="0.25">
      <c r="A1709" s="1" t="s">
        <v>2403</v>
      </c>
      <c r="B1709">
        <v>2294</v>
      </c>
      <c r="C1709" s="1" t="s">
        <v>4001</v>
      </c>
      <c r="D1709">
        <v>0.2</v>
      </c>
      <c r="E1709">
        <v>0</v>
      </c>
      <c r="F1709">
        <v>21.07</v>
      </c>
      <c r="G1709">
        <v>2558</v>
      </c>
      <c r="H1709" s="1" t="s">
        <v>4148</v>
      </c>
      <c r="I1709">
        <v>108.49</v>
      </c>
      <c r="J1709">
        <v>6.43</v>
      </c>
      <c r="K1709">
        <v>264</v>
      </c>
      <c r="L1709">
        <v>419.77</v>
      </c>
      <c r="M1709">
        <v>143</v>
      </c>
      <c r="N1709">
        <v>8</v>
      </c>
      <c r="O1709">
        <v>0</v>
      </c>
      <c r="P1709">
        <v>211.54</v>
      </c>
      <c r="Q1709">
        <v>0</v>
      </c>
      <c r="R1709" s="1" t="s">
        <v>6558</v>
      </c>
      <c r="S1709" s="1" t="s">
        <v>8156</v>
      </c>
      <c r="T1709">
        <v>0.53</v>
      </c>
      <c r="U1709" s="1"/>
      <c r="V1709">
        <v>22568.133596</v>
      </c>
      <c r="W1709">
        <v>454317.21341700002</v>
      </c>
      <c r="X1709">
        <v>113.371371</v>
      </c>
      <c r="Y1709">
        <v>10.25046</v>
      </c>
      <c r="Z1709">
        <v>202.032432</v>
      </c>
      <c r="AA1709">
        <v>195.30127200000001</v>
      </c>
      <c r="AB1709">
        <v>0</v>
      </c>
    </row>
    <row r="1710" spans="1:28" x14ac:dyDescent="0.25">
      <c r="A1710" s="1" t="s">
        <v>2405</v>
      </c>
      <c r="B1710">
        <v>2478</v>
      </c>
      <c r="C1710" s="1" t="s">
        <v>4002</v>
      </c>
      <c r="D1710">
        <v>5.0999999999999996</v>
      </c>
      <c r="E1710">
        <v>0</v>
      </c>
      <c r="F1710">
        <v>0.32</v>
      </c>
      <c r="G1710">
        <v>2561</v>
      </c>
      <c r="H1710" s="1" t="s">
        <v>4072</v>
      </c>
      <c r="I1710">
        <v>31.58</v>
      </c>
      <c r="J1710">
        <v>8.44</v>
      </c>
      <c r="K1710">
        <v>83</v>
      </c>
      <c r="L1710">
        <v>367.23</v>
      </c>
      <c r="M1710">
        <v>31</v>
      </c>
      <c r="N1710">
        <v>2</v>
      </c>
      <c r="O1710">
        <v>0</v>
      </c>
      <c r="P1710">
        <v>44.13</v>
      </c>
      <c r="Q1710">
        <v>0</v>
      </c>
      <c r="R1710" s="1" t="s">
        <v>6560</v>
      </c>
      <c r="S1710" s="1" t="s">
        <v>8156</v>
      </c>
      <c r="T1710">
        <v>0.68</v>
      </c>
      <c r="U1710" s="1"/>
      <c r="V1710">
        <v>6875.9398760000004</v>
      </c>
      <c r="W1710">
        <v>198576.834607</v>
      </c>
      <c r="X1710">
        <v>35.944423999999998</v>
      </c>
      <c r="Y1710">
        <v>4.008159</v>
      </c>
      <c r="Z1710">
        <v>85.377480000000006</v>
      </c>
      <c r="AA1710">
        <v>85.362093999999999</v>
      </c>
      <c r="AB1710">
        <v>0</v>
      </c>
    </row>
    <row r="1711" spans="1:28" x14ac:dyDescent="0.25">
      <c r="A1711" s="1" t="s">
        <v>2406</v>
      </c>
      <c r="B1711">
        <v>2510</v>
      </c>
      <c r="C1711" s="1" t="s">
        <v>4002</v>
      </c>
      <c r="D1711">
        <v>5.0999999999999996</v>
      </c>
      <c r="E1711">
        <v>0</v>
      </c>
      <c r="F1711">
        <v>0.96</v>
      </c>
      <c r="G1711">
        <v>2561</v>
      </c>
      <c r="H1711" s="1" t="s">
        <v>4105</v>
      </c>
      <c r="I1711">
        <v>31.58</v>
      </c>
      <c r="J1711">
        <v>10.01</v>
      </c>
      <c r="K1711">
        <v>51</v>
      </c>
      <c r="L1711">
        <v>367.23</v>
      </c>
      <c r="M1711">
        <v>4</v>
      </c>
      <c r="N1711">
        <v>2</v>
      </c>
      <c r="O1711">
        <v>0</v>
      </c>
      <c r="P1711">
        <v>20.09</v>
      </c>
      <c r="Q1711">
        <v>0</v>
      </c>
      <c r="R1711" s="1" t="s">
        <v>6561</v>
      </c>
      <c r="S1711" s="1" t="s">
        <v>8156</v>
      </c>
      <c r="T1711">
        <v>0.87</v>
      </c>
      <c r="U1711" s="1"/>
      <c r="V1711">
        <v>2987.2328379999999</v>
      </c>
      <c r="W1711">
        <v>144052.07478</v>
      </c>
      <c r="X1711">
        <v>17.000298000000001</v>
      </c>
      <c r="Y1711">
        <v>2.7705980000000001</v>
      </c>
      <c r="Z1711">
        <v>60.986773999999997</v>
      </c>
      <c r="AA1711">
        <v>61.922075</v>
      </c>
      <c r="AB1711">
        <v>0</v>
      </c>
    </row>
    <row r="1712" spans="1:28" x14ac:dyDescent="0.25">
      <c r="A1712" s="1" t="s">
        <v>2407</v>
      </c>
      <c r="B1712">
        <v>2443</v>
      </c>
      <c r="C1712" s="1" t="s">
        <v>4004</v>
      </c>
      <c r="D1712">
        <v>5.0999999999999996</v>
      </c>
      <c r="E1712">
        <v>0</v>
      </c>
      <c r="F1712">
        <v>0.4</v>
      </c>
      <c r="G1712">
        <v>2562</v>
      </c>
      <c r="H1712" s="1" t="s">
        <v>4079</v>
      </c>
      <c r="I1712">
        <v>1.4</v>
      </c>
      <c r="J1712">
        <v>9.93</v>
      </c>
      <c r="K1712">
        <v>119</v>
      </c>
      <c r="L1712">
        <v>609.39</v>
      </c>
      <c r="M1712">
        <v>14</v>
      </c>
      <c r="N1712">
        <v>2</v>
      </c>
      <c r="O1712">
        <v>0</v>
      </c>
      <c r="P1712">
        <v>69.03</v>
      </c>
      <c r="Q1712">
        <v>0</v>
      </c>
      <c r="R1712" s="1" t="s">
        <v>6562</v>
      </c>
      <c r="S1712" s="1" t="s">
        <v>8156</v>
      </c>
      <c r="T1712">
        <v>0.83</v>
      </c>
      <c r="U1712" s="1"/>
      <c r="V1712">
        <v>7846.5012260000003</v>
      </c>
      <c r="W1712">
        <v>284909.871598</v>
      </c>
      <c r="X1712">
        <v>42.453426999999998</v>
      </c>
      <c r="Y1712">
        <v>5.7910490000000001</v>
      </c>
      <c r="Z1712">
        <v>122.427064</v>
      </c>
      <c r="AA1712">
        <v>122.47226499999999</v>
      </c>
      <c r="AB1712">
        <v>0</v>
      </c>
    </row>
    <row r="1713" spans="1:28" x14ac:dyDescent="0.25">
      <c r="A1713" s="1" t="s">
        <v>2408</v>
      </c>
      <c r="B1713">
        <v>2490</v>
      </c>
      <c r="C1713" s="1" t="s">
        <v>4004</v>
      </c>
      <c r="D1713">
        <v>5.0999999999999996</v>
      </c>
      <c r="E1713">
        <v>0</v>
      </c>
      <c r="F1713">
        <v>0</v>
      </c>
      <c r="G1713">
        <v>2565</v>
      </c>
      <c r="H1713" s="1" t="s">
        <v>4074</v>
      </c>
      <c r="I1713">
        <v>0.2</v>
      </c>
      <c r="J1713">
        <v>12.71</v>
      </c>
      <c r="K1713">
        <v>75</v>
      </c>
      <c r="L1713">
        <v>420.4</v>
      </c>
      <c r="M1713">
        <v>1</v>
      </c>
      <c r="N1713">
        <v>1</v>
      </c>
      <c r="O1713">
        <v>0</v>
      </c>
      <c r="P1713">
        <v>44.78</v>
      </c>
      <c r="Q1713">
        <v>0</v>
      </c>
      <c r="R1713" s="1" t="s">
        <v>6563</v>
      </c>
      <c r="S1713" s="1" t="s">
        <v>8156</v>
      </c>
      <c r="T1713">
        <v>1.03</v>
      </c>
      <c r="U1713" s="1"/>
      <c r="V1713">
        <v>5867.6119570000001</v>
      </c>
      <c r="W1713">
        <v>225517.68032399999</v>
      </c>
      <c r="X1713">
        <v>32.076267999999999</v>
      </c>
      <c r="Y1713">
        <v>4.7251729999999998</v>
      </c>
      <c r="Z1713">
        <v>97.970783999999995</v>
      </c>
      <c r="AA1713">
        <v>96.941222999999994</v>
      </c>
      <c r="AB1713">
        <v>0</v>
      </c>
    </row>
    <row r="1714" spans="1:28" x14ac:dyDescent="0.25">
      <c r="A1714" s="1" t="s">
        <v>2409</v>
      </c>
      <c r="B1714">
        <v>2179</v>
      </c>
      <c r="C1714" s="1" t="s">
        <v>4031</v>
      </c>
      <c r="D1714">
        <v>5.0999999999999996</v>
      </c>
      <c r="E1714">
        <v>0</v>
      </c>
      <c r="F1714">
        <v>0.06</v>
      </c>
      <c r="G1714">
        <v>2567</v>
      </c>
      <c r="H1714" s="1" t="s">
        <v>4091</v>
      </c>
      <c r="I1714">
        <v>93.18</v>
      </c>
      <c r="J1714">
        <v>5.76</v>
      </c>
      <c r="K1714">
        <v>388</v>
      </c>
      <c r="L1714">
        <v>1375.09</v>
      </c>
      <c r="M1714">
        <v>69</v>
      </c>
      <c r="N1714">
        <v>5</v>
      </c>
      <c r="O1714">
        <v>0</v>
      </c>
      <c r="P1714">
        <v>154.56</v>
      </c>
      <c r="Q1714">
        <v>0</v>
      </c>
      <c r="R1714" s="1" t="s">
        <v>6564</v>
      </c>
      <c r="S1714" s="1" t="s">
        <v>8156</v>
      </c>
      <c r="T1714">
        <v>0.42</v>
      </c>
      <c r="U1714" s="1"/>
      <c r="V1714">
        <v>25185.32359</v>
      </c>
      <c r="W1714">
        <v>670684.35125900002</v>
      </c>
      <c r="X1714">
        <v>130.24016700000001</v>
      </c>
      <c r="Y1714">
        <v>13.482514999999999</v>
      </c>
      <c r="Z1714">
        <v>289.627411</v>
      </c>
      <c r="AA1714">
        <v>288.30823700000002</v>
      </c>
      <c r="AB1714">
        <v>0</v>
      </c>
    </row>
    <row r="1715" spans="1:28" x14ac:dyDescent="0.25">
      <c r="A1715" s="1" t="s">
        <v>2410</v>
      </c>
      <c r="B1715">
        <v>1785</v>
      </c>
      <c r="C1715" s="1" t="s">
        <v>4005</v>
      </c>
      <c r="D1715">
        <v>5.0999999999999996</v>
      </c>
      <c r="E1715">
        <v>0</v>
      </c>
      <c r="F1715">
        <v>0.54</v>
      </c>
      <c r="G1715">
        <v>2568</v>
      </c>
      <c r="H1715" s="1" t="s">
        <v>4075</v>
      </c>
      <c r="I1715">
        <v>89.74</v>
      </c>
      <c r="J1715">
        <v>7.91</v>
      </c>
      <c r="K1715">
        <v>783</v>
      </c>
      <c r="L1715">
        <v>698.35</v>
      </c>
      <c r="M1715">
        <v>570</v>
      </c>
      <c r="N1715">
        <v>13</v>
      </c>
      <c r="O1715">
        <v>0</v>
      </c>
      <c r="P1715">
        <v>701</v>
      </c>
      <c r="Q1715">
        <v>0</v>
      </c>
      <c r="R1715" s="1" t="s">
        <v>6565</v>
      </c>
      <c r="S1715" s="1" t="s">
        <v>8156</v>
      </c>
      <c r="T1715">
        <v>0.63</v>
      </c>
      <c r="U1715" s="1"/>
      <c r="V1715">
        <v>95929.482254999995</v>
      </c>
      <c r="W1715">
        <v>1691579.5972869999</v>
      </c>
      <c r="X1715">
        <v>476.47365300000001</v>
      </c>
      <c r="Y1715">
        <v>40.730528999999997</v>
      </c>
      <c r="Z1715">
        <v>766.613606</v>
      </c>
      <c r="AA1715">
        <v>727.18045400000005</v>
      </c>
      <c r="AB1715">
        <v>0</v>
      </c>
    </row>
    <row r="1716" spans="1:28" x14ac:dyDescent="0.25">
      <c r="A1716" s="1" t="s">
        <v>2411</v>
      </c>
      <c r="B1716">
        <v>2157</v>
      </c>
      <c r="C1716" s="1" t="s">
        <v>4006</v>
      </c>
      <c r="D1716">
        <v>5.0999999999999996</v>
      </c>
      <c r="E1716">
        <v>0</v>
      </c>
      <c r="F1716">
        <v>0.75</v>
      </c>
      <c r="G1716">
        <v>2568</v>
      </c>
      <c r="H1716" s="1" t="s">
        <v>4125</v>
      </c>
      <c r="I1716">
        <v>87.33</v>
      </c>
      <c r="J1716">
        <v>8.2799999999999994</v>
      </c>
      <c r="K1716">
        <v>411</v>
      </c>
      <c r="L1716">
        <v>2326.5700000000002</v>
      </c>
      <c r="M1716">
        <v>81</v>
      </c>
      <c r="N1716">
        <v>4</v>
      </c>
      <c r="O1716">
        <v>0</v>
      </c>
      <c r="P1716">
        <v>157.74</v>
      </c>
      <c r="Q1716">
        <v>0</v>
      </c>
      <c r="R1716" s="1" t="s">
        <v>6566</v>
      </c>
      <c r="S1716" s="1" t="s">
        <v>8156</v>
      </c>
      <c r="T1716">
        <v>0.66</v>
      </c>
      <c r="U1716" s="1"/>
      <c r="V1716">
        <v>24457.963477000001</v>
      </c>
      <c r="W1716">
        <v>888078.61243700003</v>
      </c>
      <c r="X1716">
        <v>132.08557500000001</v>
      </c>
      <c r="Y1716">
        <v>16.908981000000001</v>
      </c>
      <c r="Z1716">
        <v>375.79918700000002</v>
      </c>
      <c r="AA1716">
        <v>381.75388400000003</v>
      </c>
      <c r="AB1716">
        <v>0</v>
      </c>
    </row>
    <row r="1717" spans="1:28" x14ac:dyDescent="0.25">
      <c r="A1717" s="1" t="s">
        <v>2412</v>
      </c>
      <c r="B1717">
        <v>2458</v>
      </c>
      <c r="C1717" s="1" t="s">
        <v>4004</v>
      </c>
      <c r="D1717">
        <v>5.0999999999999996</v>
      </c>
      <c r="E1717">
        <v>0</v>
      </c>
      <c r="F1717">
        <v>1.6</v>
      </c>
      <c r="G1717">
        <v>2568</v>
      </c>
      <c r="H1717" s="1" t="s">
        <v>4079</v>
      </c>
      <c r="I1717">
        <v>1.4</v>
      </c>
      <c r="J1717">
        <v>9.25</v>
      </c>
      <c r="K1717">
        <v>110</v>
      </c>
      <c r="L1717">
        <v>609.39</v>
      </c>
      <c r="M1717">
        <v>15</v>
      </c>
      <c r="N1717">
        <v>2</v>
      </c>
      <c r="O1717">
        <v>0</v>
      </c>
      <c r="P1717">
        <v>56.66</v>
      </c>
      <c r="Q1717">
        <v>0</v>
      </c>
      <c r="R1717" s="1" t="s">
        <v>6567</v>
      </c>
      <c r="S1717" s="1" t="s">
        <v>8156</v>
      </c>
      <c r="T1717">
        <v>0.78</v>
      </c>
      <c r="U1717" s="1"/>
      <c r="V1717">
        <v>6236.0605020000003</v>
      </c>
      <c r="W1717">
        <v>242576.383707</v>
      </c>
      <c r="X1717">
        <v>34.127665999999998</v>
      </c>
      <c r="Y1717">
        <v>4.8936669999999998</v>
      </c>
      <c r="Z1717">
        <v>103.99442999999999</v>
      </c>
      <c r="AA1717">
        <v>104.274334</v>
      </c>
      <c r="AB1717">
        <v>0</v>
      </c>
    </row>
    <row r="1718" spans="1:28" x14ac:dyDescent="0.25">
      <c r="A1718" s="1" t="s">
        <v>2413</v>
      </c>
      <c r="B1718">
        <v>1844</v>
      </c>
      <c r="C1718" s="1" t="s">
        <v>4005</v>
      </c>
      <c r="D1718">
        <v>5.0999999999999996</v>
      </c>
      <c r="E1718">
        <v>0</v>
      </c>
      <c r="F1718">
        <v>0.06</v>
      </c>
      <c r="G1718">
        <v>2569</v>
      </c>
      <c r="H1718" s="1" t="s">
        <v>4075</v>
      </c>
      <c r="I1718">
        <v>89.74</v>
      </c>
      <c r="J1718">
        <v>11.13</v>
      </c>
      <c r="K1718">
        <v>725</v>
      </c>
      <c r="L1718">
        <v>698.35</v>
      </c>
      <c r="M1718">
        <v>514</v>
      </c>
      <c r="N1718">
        <v>16</v>
      </c>
      <c r="O1718">
        <v>0</v>
      </c>
      <c r="P1718">
        <v>675.7</v>
      </c>
      <c r="Q1718">
        <v>0</v>
      </c>
      <c r="R1718" s="1" t="s">
        <v>6568</v>
      </c>
      <c r="S1718" s="1" t="s">
        <v>8156</v>
      </c>
      <c r="T1718">
        <v>1.04</v>
      </c>
      <c r="U1718" s="1"/>
      <c r="V1718">
        <v>89981.996671000001</v>
      </c>
      <c r="W1718">
        <v>1651482.507031</v>
      </c>
      <c r="X1718">
        <v>448.56891400000001</v>
      </c>
      <c r="Y1718">
        <v>39.807338000000001</v>
      </c>
      <c r="Z1718">
        <v>748.93637000000001</v>
      </c>
      <c r="AA1718">
        <v>709.94018600000004</v>
      </c>
      <c r="AB1718">
        <v>0</v>
      </c>
    </row>
    <row r="1719" spans="1:28" x14ac:dyDescent="0.25">
      <c r="A1719" s="1" t="s">
        <v>2414</v>
      </c>
      <c r="B1719">
        <v>2336</v>
      </c>
      <c r="C1719" s="1" t="s">
        <v>4017</v>
      </c>
      <c r="D1719">
        <v>5.0999999999999996</v>
      </c>
      <c r="E1719">
        <v>0</v>
      </c>
      <c r="F1719">
        <v>0.66</v>
      </c>
      <c r="G1719">
        <v>2569</v>
      </c>
      <c r="H1719" s="1" t="s">
        <v>4091</v>
      </c>
      <c r="I1719">
        <v>93.18</v>
      </c>
      <c r="J1719">
        <v>8.08</v>
      </c>
      <c r="K1719">
        <v>233</v>
      </c>
      <c r="L1719">
        <v>1018.45</v>
      </c>
      <c r="M1719">
        <v>48</v>
      </c>
      <c r="N1719">
        <v>5</v>
      </c>
      <c r="O1719">
        <v>0</v>
      </c>
      <c r="P1719">
        <v>117.99</v>
      </c>
      <c r="Q1719">
        <v>0</v>
      </c>
      <c r="R1719" s="1" t="s">
        <v>6569</v>
      </c>
      <c r="S1719" s="1" t="s">
        <v>8156</v>
      </c>
      <c r="T1719">
        <v>0.62</v>
      </c>
      <c r="U1719" s="1"/>
      <c r="V1719">
        <v>15735.193399</v>
      </c>
      <c r="W1719">
        <v>499219.15333900001</v>
      </c>
      <c r="X1719">
        <v>83.324185</v>
      </c>
      <c r="Y1719">
        <v>10.008668999999999</v>
      </c>
      <c r="Z1719">
        <v>215.01268300000001</v>
      </c>
      <c r="AA1719">
        <v>214.597703</v>
      </c>
      <c r="AB1719">
        <v>0</v>
      </c>
    </row>
    <row r="1720" spans="1:28" x14ac:dyDescent="0.25">
      <c r="A1720" s="1" t="s">
        <v>2415</v>
      </c>
      <c r="B1720">
        <v>1451</v>
      </c>
      <c r="C1720" s="1" t="s">
        <v>4069</v>
      </c>
      <c r="D1720">
        <v>0.2</v>
      </c>
      <c r="E1720">
        <v>0</v>
      </c>
      <c r="F1720">
        <v>1</v>
      </c>
      <c r="G1720">
        <v>2571</v>
      </c>
      <c r="H1720" s="1" t="s">
        <v>4119</v>
      </c>
      <c r="I1720">
        <v>17.75</v>
      </c>
      <c r="J1720">
        <v>8.84</v>
      </c>
      <c r="K1720">
        <v>1120</v>
      </c>
      <c r="L1720">
        <v>2672.61</v>
      </c>
      <c r="M1720">
        <v>750</v>
      </c>
      <c r="N1720">
        <v>13</v>
      </c>
      <c r="O1720">
        <v>0</v>
      </c>
      <c r="P1720">
        <v>916</v>
      </c>
      <c r="Q1720">
        <v>0</v>
      </c>
      <c r="R1720" s="1" t="s">
        <v>6570</v>
      </c>
      <c r="S1720" s="1" t="s">
        <v>8156</v>
      </c>
      <c r="T1720">
        <v>0.96</v>
      </c>
      <c r="U1720" s="1"/>
      <c r="V1720">
        <v>133582.70015799999</v>
      </c>
      <c r="W1720">
        <v>2728210.0539589999</v>
      </c>
      <c r="X1720">
        <v>672.47517800000003</v>
      </c>
      <c r="Y1720">
        <v>63.398116000000002</v>
      </c>
      <c r="Z1720">
        <v>1218.9598169999999</v>
      </c>
      <c r="AA1720">
        <v>1172.7954319999999</v>
      </c>
      <c r="AB1720">
        <v>0</v>
      </c>
    </row>
    <row r="1721" spans="1:28" x14ac:dyDescent="0.25">
      <c r="A1721" s="1" t="s">
        <v>2416</v>
      </c>
      <c r="B1721">
        <v>2261</v>
      </c>
      <c r="C1721" s="1" t="s">
        <v>4024</v>
      </c>
      <c r="D1721">
        <v>5.0999999999999996</v>
      </c>
      <c r="E1721">
        <v>0</v>
      </c>
      <c r="F1721">
        <v>0.68</v>
      </c>
      <c r="G1721">
        <v>2571</v>
      </c>
      <c r="H1721" s="1" t="s">
        <v>4112</v>
      </c>
      <c r="I1721">
        <v>110.84</v>
      </c>
      <c r="J1721">
        <v>5.86</v>
      </c>
      <c r="K1721">
        <v>310</v>
      </c>
      <c r="L1721">
        <v>1744.16</v>
      </c>
      <c r="M1721">
        <v>17</v>
      </c>
      <c r="N1721">
        <v>2</v>
      </c>
      <c r="O1721">
        <v>0</v>
      </c>
      <c r="P1721">
        <v>83.92</v>
      </c>
      <c r="Q1721">
        <v>0</v>
      </c>
      <c r="R1721" s="1" t="s">
        <v>6571</v>
      </c>
      <c r="S1721" s="1" t="s">
        <v>8156</v>
      </c>
      <c r="T1721">
        <v>0.53</v>
      </c>
      <c r="U1721" s="1"/>
      <c r="V1721">
        <v>16171.856147</v>
      </c>
      <c r="W1721">
        <v>605596.97269199998</v>
      </c>
      <c r="X1721">
        <v>87.706314000000006</v>
      </c>
      <c r="Y1721">
        <v>11.206460999999999</v>
      </c>
      <c r="Z1721">
        <v>254.93906799999999</v>
      </c>
      <c r="AA1721">
        <v>260.324905</v>
      </c>
      <c r="AB1721">
        <v>0</v>
      </c>
    </row>
    <row r="1722" spans="1:28" x14ac:dyDescent="0.25">
      <c r="A1722" s="1" t="s">
        <v>2417</v>
      </c>
      <c r="B1722">
        <v>2541</v>
      </c>
      <c r="C1722" s="1" t="s">
        <v>4002</v>
      </c>
      <c r="D1722">
        <v>5.0999999999999996</v>
      </c>
      <c r="E1722">
        <v>0</v>
      </c>
      <c r="F1722">
        <v>0.6</v>
      </c>
      <c r="G1722">
        <v>2571</v>
      </c>
      <c r="H1722" s="1" t="s">
        <v>4105</v>
      </c>
      <c r="I1722">
        <v>31.58</v>
      </c>
      <c r="J1722">
        <v>18.89</v>
      </c>
      <c r="K1722">
        <v>30</v>
      </c>
      <c r="L1722">
        <v>367.23</v>
      </c>
      <c r="M1722">
        <v>0</v>
      </c>
      <c r="N1722">
        <v>0</v>
      </c>
      <c r="O1722">
        <v>0</v>
      </c>
      <c r="P1722">
        <v>9.6999999999999993</v>
      </c>
      <c r="Q1722">
        <v>0</v>
      </c>
      <c r="R1722" s="1" t="s">
        <v>6572</v>
      </c>
      <c r="S1722" s="1" t="s">
        <v>8156</v>
      </c>
      <c r="T1722">
        <v>1.37</v>
      </c>
      <c r="U1722" s="1"/>
      <c r="V1722">
        <v>2569.1460870000001</v>
      </c>
      <c r="W1722">
        <v>160613.02719200001</v>
      </c>
      <c r="X1722">
        <v>15.578715000000001</v>
      </c>
      <c r="Y1722">
        <v>3.37643</v>
      </c>
      <c r="Z1722">
        <v>69.007283999999999</v>
      </c>
      <c r="AA1722">
        <v>69.039946999999998</v>
      </c>
      <c r="AB1722">
        <v>0</v>
      </c>
    </row>
    <row r="1723" spans="1:28" x14ac:dyDescent="0.25">
      <c r="A1723" s="1" t="s">
        <v>2418</v>
      </c>
      <c r="B1723">
        <v>1342</v>
      </c>
      <c r="C1723" s="1" t="s">
        <v>4040</v>
      </c>
      <c r="D1723">
        <v>5.0999999999999996</v>
      </c>
      <c r="E1723">
        <v>0</v>
      </c>
      <c r="F1723">
        <v>0.34</v>
      </c>
      <c r="G1723">
        <v>2572</v>
      </c>
      <c r="H1723" s="1" t="s">
        <v>4153</v>
      </c>
      <c r="I1723">
        <v>204.71</v>
      </c>
      <c r="J1723">
        <v>7.83</v>
      </c>
      <c r="K1723">
        <v>1230</v>
      </c>
      <c r="L1723">
        <v>1536.69</v>
      </c>
      <c r="M1723">
        <v>906</v>
      </c>
      <c r="N1723">
        <v>15</v>
      </c>
      <c r="O1723">
        <v>0</v>
      </c>
      <c r="P1723">
        <v>1049.69</v>
      </c>
      <c r="Q1723">
        <v>0</v>
      </c>
      <c r="R1723" s="1" t="s">
        <v>6573</v>
      </c>
      <c r="S1723" s="1" t="s">
        <v>8156</v>
      </c>
      <c r="T1723">
        <v>0.62</v>
      </c>
      <c r="U1723" s="1"/>
      <c r="V1723">
        <v>156488.42059299999</v>
      </c>
      <c r="W1723">
        <v>2820164.2266950002</v>
      </c>
      <c r="X1723">
        <v>778.65877999999998</v>
      </c>
      <c r="Y1723">
        <v>67.178359999999998</v>
      </c>
      <c r="Z1723">
        <v>1273.0271969999999</v>
      </c>
      <c r="AA1723">
        <v>1212.3374289999999</v>
      </c>
      <c r="AB1723">
        <v>0</v>
      </c>
    </row>
    <row r="1724" spans="1:28" x14ac:dyDescent="0.25">
      <c r="A1724" s="1" t="s">
        <v>2419</v>
      </c>
      <c r="B1724">
        <v>1827</v>
      </c>
      <c r="C1724" s="1" t="s">
        <v>4031</v>
      </c>
      <c r="D1724">
        <v>5.0999999999999996</v>
      </c>
      <c r="E1724">
        <v>0</v>
      </c>
      <c r="F1724">
        <v>0.53</v>
      </c>
      <c r="G1724">
        <v>2572</v>
      </c>
      <c r="H1724" s="1" t="s">
        <v>4127</v>
      </c>
      <c r="I1724">
        <v>2.0699999999999998</v>
      </c>
      <c r="J1724">
        <v>9.67</v>
      </c>
      <c r="K1724">
        <v>745</v>
      </c>
      <c r="L1724">
        <v>2268.7600000000002</v>
      </c>
      <c r="M1724">
        <v>411</v>
      </c>
      <c r="N1724">
        <v>15</v>
      </c>
      <c r="O1724">
        <v>0</v>
      </c>
      <c r="P1724">
        <v>547.70000000000005</v>
      </c>
      <c r="Q1724">
        <v>0</v>
      </c>
      <c r="R1724" s="1" t="s">
        <v>6574</v>
      </c>
      <c r="S1724" s="1" t="s">
        <v>8156</v>
      </c>
      <c r="T1724">
        <v>0.83</v>
      </c>
      <c r="U1724" s="1"/>
      <c r="V1724">
        <v>70981.320420999997</v>
      </c>
      <c r="W1724">
        <v>1659906.4541539999</v>
      </c>
      <c r="X1724">
        <v>362.21424100000002</v>
      </c>
      <c r="Y1724">
        <v>36.782744999999998</v>
      </c>
      <c r="Z1724">
        <v>732.28582200000005</v>
      </c>
      <c r="AA1724">
        <v>713.54971599999999</v>
      </c>
      <c r="AB1724">
        <v>0</v>
      </c>
    </row>
    <row r="1725" spans="1:28" x14ac:dyDescent="0.25">
      <c r="A1725" s="1" t="s">
        <v>2420</v>
      </c>
      <c r="B1725">
        <v>2320</v>
      </c>
      <c r="C1725" s="1" t="s">
        <v>4024</v>
      </c>
      <c r="D1725">
        <v>5.0999999999999996</v>
      </c>
      <c r="E1725">
        <v>0</v>
      </c>
      <c r="F1725">
        <v>0.2</v>
      </c>
      <c r="G1725">
        <v>2572</v>
      </c>
      <c r="H1725" s="1" t="s">
        <v>4112</v>
      </c>
      <c r="I1725">
        <v>110.84</v>
      </c>
      <c r="J1725">
        <v>11.77</v>
      </c>
      <c r="K1725">
        <v>252</v>
      </c>
      <c r="L1725">
        <v>1744.16</v>
      </c>
      <c r="M1725">
        <v>85</v>
      </c>
      <c r="N1725">
        <v>4</v>
      </c>
      <c r="O1725">
        <v>0</v>
      </c>
      <c r="P1725">
        <v>144.01</v>
      </c>
      <c r="Q1725">
        <v>0</v>
      </c>
      <c r="R1725" s="1" t="s">
        <v>6575</v>
      </c>
      <c r="S1725" s="1" t="s">
        <v>8156</v>
      </c>
      <c r="T1725">
        <v>1.1599999999999999</v>
      </c>
      <c r="U1725" s="1"/>
      <c r="V1725">
        <v>23536.340410000001</v>
      </c>
      <c r="W1725">
        <v>833068.31378199998</v>
      </c>
      <c r="X1725">
        <v>127.007181</v>
      </c>
      <c r="Y1725">
        <v>17.850787</v>
      </c>
      <c r="Z1725">
        <v>361.02298000000002</v>
      </c>
      <c r="AA1725">
        <v>358.10480000000001</v>
      </c>
      <c r="AB1725">
        <v>0</v>
      </c>
    </row>
    <row r="1726" spans="1:28" x14ac:dyDescent="0.25">
      <c r="A1726" s="1" t="s">
        <v>2423</v>
      </c>
      <c r="B1726">
        <v>2145</v>
      </c>
      <c r="C1726" s="1" t="s">
        <v>4048</v>
      </c>
      <c r="D1726">
        <v>5.0999999999999996</v>
      </c>
      <c r="E1726">
        <v>0</v>
      </c>
      <c r="F1726">
        <v>0.41</v>
      </c>
      <c r="G1726">
        <v>2573</v>
      </c>
      <c r="H1726" s="1" t="s">
        <v>4141</v>
      </c>
      <c r="I1726">
        <v>72.8</v>
      </c>
      <c r="J1726">
        <v>9.42</v>
      </c>
      <c r="K1726">
        <v>428</v>
      </c>
      <c r="L1726">
        <v>1956.19</v>
      </c>
      <c r="M1726">
        <v>187</v>
      </c>
      <c r="N1726">
        <v>5</v>
      </c>
      <c r="O1726">
        <v>0</v>
      </c>
      <c r="P1726">
        <v>244.57</v>
      </c>
      <c r="Q1726">
        <v>0</v>
      </c>
      <c r="R1726" s="1" t="s">
        <v>6578</v>
      </c>
      <c r="S1726" s="1" t="s">
        <v>8156</v>
      </c>
      <c r="T1726">
        <v>0.76</v>
      </c>
      <c r="U1726" s="1"/>
      <c r="V1726">
        <v>39519.951043000001</v>
      </c>
      <c r="W1726">
        <v>1057984.353505</v>
      </c>
      <c r="X1726">
        <v>204.777332</v>
      </c>
      <c r="Y1726">
        <v>22.365880000000001</v>
      </c>
      <c r="Z1726">
        <v>459.89769799999999</v>
      </c>
      <c r="AA1726">
        <v>454.79612400000002</v>
      </c>
      <c r="AB1726">
        <v>0</v>
      </c>
    </row>
    <row r="1727" spans="1:28" x14ac:dyDescent="0.25">
      <c r="A1727" s="1" t="s">
        <v>2424</v>
      </c>
      <c r="B1727">
        <v>1454</v>
      </c>
      <c r="C1727" s="1" t="s">
        <v>4004</v>
      </c>
      <c r="D1727">
        <v>5.0999999999999996</v>
      </c>
      <c r="E1727">
        <v>0</v>
      </c>
      <c r="F1727">
        <v>1.38</v>
      </c>
      <c r="G1727">
        <v>2574</v>
      </c>
      <c r="H1727" s="1" t="s">
        <v>4108</v>
      </c>
      <c r="I1727">
        <v>122.01</v>
      </c>
      <c r="J1727">
        <v>11.32</v>
      </c>
      <c r="K1727">
        <v>1120</v>
      </c>
      <c r="L1727">
        <v>1425.91</v>
      </c>
      <c r="M1727">
        <v>836</v>
      </c>
      <c r="N1727">
        <v>17</v>
      </c>
      <c r="O1727">
        <v>0</v>
      </c>
      <c r="P1727">
        <v>999.03</v>
      </c>
      <c r="Q1727">
        <v>0</v>
      </c>
      <c r="R1727" s="1" t="s">
        <v>6579</v>
      </c>
      <c r="S1727" s="1" t="s">
        <v>8156</v>
      </c>
      <c r="T1727">
        <v>0.86</v>
      </c>
      <c r="U1727" s="1"/>
      <c r="V1727">
        <v>137617.62351899999</v>
      </c>
      <c r="W1727">
        <v>2523652.7997340001</v>
      </c>
      <c r="X1727">
        <v>685.86393199999998</v>
      </c>
      <c r="Y1727">
        <v>60.021915999999997</v>
      </c>
      <c r="Z1727">
        <v>1136.8624629999999</v>
      </c>
      <c r="AA1727">
        <v>1084.870799</v>
      </c>
      <c r="AB1727">
        <v>0</v>
      </c>
    </row>
    <row r="1728" spans="1:28" x14ac:dyDescent="0.25">
      <c r="A1728" s="1" t="s">
        <v>2425</v>
      </c>
      <c r="B1728">
        <v>1578</v>
      </c>
      <c r="C1728" s="1" t="s">
        <v>4040</v>
      </c>
      <c r="D1728">
        <v>5.0999999999999996</v>
      </c>
      <c r="E1728">
        <v>0</v>
      </c>
      <c r="F1728">
        <v>0.86</v>
      </c>
      <c r="G1728">
        <v>2578</v>
      </c>
      <c r="H1728" s="1" t="s">
        <v>4096</v>
      </c>
      <c r="I1728">
        <v>121.36</v>
      </c>
      <c r="J1728">
        <v>10</v>
      </c>
      <c r="K1728">
        <v>1000</v>
      </c>
      <c r="L1728">
        <v>1561.25</v>
      </c>
      <c r="M1728">
        <v>709</v>
      </c>
      <c r="N1728">
        <v>14</v>
      </c>
      <c r="O1728">
        <v>0</v>
      </c>
      <c r="P1728">
        <v>869.86</v>
      </c>
      <c r="Q1728">
        <v>0</v>
      </c>
      <c r="R1728" s="1" t="s">
        <v>6580</v>
      </c>
      <c r="S1728" s="1" t="s">
        <v>8156</v>
      </c>
      <c r="T1728">
        <v>0.87</v>
      </c>
      <c r="U1728" s="1"/>
      <c r="V1728">
        <v>124700.82414700001</v>
      </c>
      <c r="W1728">
        <v>2406884.4433129998</v>
      </c>
      <c r="X1728">
        <v>624.40718800000002</v>
      </c>
      <c r="Y1728">
        <v>56.858946000000003</v>
      </c>
      <c r="Z1728">
        <v>1083.479092</v>
      </c>
      <c r="AA1728">
        <v>1034.669089</v>
      </c>
      <c r="AB1728">
        <v>0</v>
      </c>
    </row>
    <row r="1729" spans="1:28" x14ac:dyDescent="0.25">
      <c r="A1729" s="1" t="s">
        <v>2426</v>
      </c>
      <c r="B1729">
        <v>1635</v>
      </c>
      <c r="C1729" s="1" t="s">
        <v>4053</v>
      </c>
      <c r="D1729">
        <v>5.0999999999999996</v>
      </c>
      <c r="E1729">
        <v>0</v>
      </c>
      <c r="F1729">
        <v>0.8</v>
      </c>
      <c r="G1729">
        <v>2578</v>
      </c>
      <c r="H1729" s="1" t="s">
        <v>4102</v>
      </c>
      <c r="I1729">
        <v>204.71</v>
      </c>
      <c r="J1729">
        <v>10.02</v>
      </c>
      <c r="K1729">
        <v>943</v>
      </c>
      <c r="L1729">
        <v>1496.49</v>
      </c>
      <c r="M1729">
        <v>645</v>
      </c>
      <c r="N1729">
        <v>11</v>
      </c>
      <c r="O1729">
        <v>0</v>
      </c>
      <c r="P1729">
        <v>791.88</v>
      </c>
      <c r="Q1729">
        <v>0</v>
      </c>
      <c r="R1729" s="1" t="s">
        <v>6581</v>
      </c>
      <c r="S1729" s="1" t="s">
        <v>8156</v>
      </c>
      <c r="T1729">
        <v>0.72</v>
      </c>
      <c r="U1729" s="1"/>
      <c r="V1729">
        <v>114701.98764399999</v>
      </c>
      <c r="W1729">
        <v>2200097.4111589999</v>
      </c>
      <c r="X1729">
        <v>573.94643099999996</v>
      </c>
      <c r="Y1729">
        <v>51.779074999999999</v>
      </c>
      <c r="Z1729">
        <v>989.81909599999994</v>
      </c>
      <c r="AA1729">
        <v>945.77652399999999</v>
      </c>
      <c r="AB1729">
        <v>0</v>
      </c>
    </row>
    <row r="1730" spans="1:28" x14ac:dyDescent="0.25">
      <c r="A1730" s="1" t="s">
        <v>2427</v>
      </c>
      <c r="B1730">
        <v>2070</v>
      </c>
      <c r="C1730" s="1" t="s">
        <v>4014</v>
      </c>
      <c r="D1730">
        <v>5.0999999999999996</v>
      </c>
      <c r="E1730">
        <v>0</v>
      </c>
      <c r="F1730">
        <v>0</v>
      </c>
      <c r="G1730">
        <v>2579</v>
      </c>
      <c r="H1730" s="1" t="s">
        <v>4087</v>
      </c>
      <c r="I1730">
        <v>59.72</v>
      </c>
      <c r="J1730">
        <v>10</v>
      </c>
      <c r="K1730">
        <v>509</v>
      </c>
      <c r="L1730">
        <v>1184.6199999999999</v>
      </c>
      <c r="M1730">
        <v>287</v>
      </c>
      <c r="N1730">
        <v>9</v>
      </c>
      <c r="O1730">
        <v>0</v>
      </c>
      <c r="P1730">
        <v>394.35</v>
      </c>
      <c r="Q1730">
        <v>0</v>
      </c>
      <c r="R1730" s="1" t="s">
        <v>6582</v>
      </c>
      <c r="S1730" s="1" t="s">
        <v>8156</v>
      </c>
      <c r="T1730">
        <v>0.76</v>
      </c>
      <c r="U1730" s="1"/>
      <c r="V1730">
        <v>54068.189134</v>
      </c>
      <c r="W1730">
        <v>1202596.535128</v>
      </c>
      <c r="X1730">
        <v>274.47327899999999</v>
      </c>
      <c r="Y1730">
        <v>27.236336000000001</v>
      </c>
      <c r="Z1730">
        <v>535.30316800000003</v>
      </c>
      <c r="AA1730">
        <v>516.96558600000003</v>
      </c>
      <c r="AB1730">
        <v>0</v>
      </c>
    </row>
    <row r="1731" spans="1:28" x14ac:dyDescent="0.25">
      <c r="A1731" s="1" t="s">
        <v>2428</v>
      </c>
      <c r="B1731">
        <v>2353</v>
      </c>
      <c r="C1731" s="1" t="s">
        <v>4032</v>
      </c>
      <c r="D1731">
        <v>5.0999999999999996</v>
      </c>
      <c r="E1731">
        <v>0</v>
      </c>
      <c r="F1731">
        <v>0.73</v>
      </c>
      <c r="G1731">
        <v>2579</v>
      </c>
      <c r="H1731" s="1" t="s">
        <v>4162</v>
      </c>
      <c r="I1731">
        <v>0.2</v>
      </c>
      <c r="J1731">
        <v>11.39</v>
      </c>
      <c r="K1731">
        <v>226</v>
      </c>
      <c r="L1731">
        <v>1269.6500000000001</v>
      </c>
      <c r="M1731">
        <v>96</v>
      </c>
      <c r="N1731">
        <v>4</v>
      </c>
      <c r="O1731">
        <v>0</v>
      </c>
      <c r="P1731">
        <v>130.61000000000001</v>
      </c>
      <c r="Q1731">
        <v>0</v>
      </c>
      <c r="R1731" s="1" t="s">
        <v>6583</v>
      </c>
      <c r="S1731" s="1" t="s">
        <v>8156</v>
      </c>
      <c r="T1731">
        <v>0.96</v>
      </c>
      <c r="U1731" s="1"/>
      <c r="V1731">
        <v>19782.321854000002</v>
      </c>
      <c r="W1731">
        <v>612408.684136</v>
      </c>
      <c r="X1731">
        <v>104.58497699999999</v>
      </c>
      <c r="Y1731">
        <v>13.091106</v>
      </c>
      <c r="Z1731">
        <v>266.164627</v>
      </c>
      <c r="AA1731">
        <v>263.253581</v>
      </c>
      <c r="AB1731">
        <v>0</v>
      </c>
    </row>
    <row r="1732" spans="1:28" x14ac:dyDescent="0.25">
      <c r="A1732" s="1" t="s">
        <v>2429</v>
      </c>
      <c r="B1732">
        <v>2471</v>
      </c>
      <c r="C1732" s="1" t="s">
        <v>4004</v>
      </c>
      <c r="D1732">
        <v>5.0999999999999996</v>
      </c>
      <c r="E1732">
        <v>0</v>
      </c>
      <c r="F1732">
        <v>0.8</v>
      </c>
      <c r="G1732">
        <v>2579</v>
      </c>
      <c r="H1732" s="1" t="s">
        <v>4079</v>
      </c>
      <c r="I1732">
        <v>1.4</v>
      </c>
      <c r="J1732">
        <v>8.73</v>
      </c>
      <c r="K1732">
        <v>108</v>
      </c>
      <c r="L1732">
        <v>609.39</v>
      </c>
      <c r="M1732">
        <v>11</v>
      </c>
      <c r="N1732">
        <v>2</v>
      </c>
      <c r="O1732">
        <v>0</v>
      </c>
      <c r="P1732">
        <v>50.46</v>
      </c>
      <c r="Q1732">
        <v>0</v>
      </c>
      <c r="R1732" s="1" t="s">
        <v>6584</v>
      </c>
      <c r="S1732" s="1" t="s">
        <v>8156</v>
      </c>
      <c r="T1732">
        <v>0.71</v>
      </c>
      <c r="U1732" s="1"/>
      <c r="V1732">
        <v>5989.1962370000001</v>
      </c>
      <c r="W1732">
        <v>241943.29733999999</v>
      </c>
      <c r="X1732">
        <v>32.963321000000001</v>
      </c>
      <c r="Y1732">
        <v>4.7270469999999998</v>
      </c>
      <c r="Z1732">
        <v>102.905115</v>
      </c>
      <c r="AA1732">
        <v>104.002213</v>
      </c>
      <c r="AB1732">
        <v>0</v>
      </c>
    </row>
    <row r="1733" spans="1:28" x14ac:dyDescent="0.25">
      <c r="A1733" s="1" t="s">
        <v>2430</v>
      </c>
      <c r="B1733">
        <v>2429</v>
      </c>
      <c r="C1733" s="1" t="s">
        <v>4004</v>
      </c>
      <c r="D1733">
        <v>5.0999999999999996</v>
      </c>
      <c r="E1733">
        <v>0</v>
      </c>
      <c r="F1733">
        <v>0.2</v>
      </c>
      <c r="G1733">
        <v>2580</v>
      </c>
      <c r="H1733" s="1" t="s">
        <v>4076</v>
      </c>
      <c r="I1733">
        <v>1.4</v>
      </c>
      <c r="J1733">
        <v>5.03</v>
      </c>
      <c r="K1733">
        <v>151</v>
      </c>
      <c r="L1733">
        <v>609.39</v>
      </c>
      <c r="M1733">
        <v>14</v>
      </c>
      <c r="N1733">
        <v>2</v>
      </c>
      <c r="O1733">
        <v>0</v>
      </c>
      <c r="P1733">
        <v>57.32</v>
      </c>
      <c r="Q1733">
        <v>0</v>
      </c>
      <c r="R1733" s="1" t="s">
        <v>6585</v>
      </c>
      <c r="S1733" s="1" t="s">
        <v>8156</v>
      </c>
      <c r="T1733">
        <v>0.44</v>
      </c>
      <c r="U1733" s="1"/>
      <c r="V1733">
        <v>7935.051633</v>
      </c>
      <c r="W1733">
        <v>252252.72805000001</v>
      </c>
      <c r="X1733">
        <v>41.969788999999999</v>
      </c>
      <c r="Y1733">
        <v>4.7574529999999999</v>
      </c>
      <c r="Z1733">
        <v>106.965022</v>
      </c>
      <c r="AA1733">
        <v>108.435472</v>
      </c>
      <c r="AB1733">
        <v>0</v>
      </c>
    </row>
    <row r="1734" spans="1:28" x14ac:dyDescent="0.25">
      <c r="A1734" s="1" t="s">
        <v>2431</v>
      </c>
      <c r="B1734">
        <v>1399</v>
      </c>
      <c r="C1734" s="1" t="s">
        <v>4004</v>
      </c>
      <c r="D1734">
        <v>5.0999999999999996</v>
      </c>
      <c r="E1734">
        <v>0</v>
      </c>
      <c r="F1734">
        <v>0.36</v>
      </c>
      <c r="G1734">
        <v>2581</v>
      </c>
      <c r="H1734" s="1" t="s">
        <v>4114</v>
      </c>
      <c r="I1734">
        <v>159.35</v>
      </c>
      <c r="J1734">
        <v>14.61</v>
      </c>
      <c r="K1734">
        <v>1182</v>
      </c>
      <c r="L1734">
        <v>2021.57</v>
      </c>
      <c r="M1734">
        <v>827</v>
      </c>
      <c r="N1734">
        <v>20</v>
      </c>
      <c r="O1734">
        <v>0</v>
      </c>
      <c r="P1734">
        <v>1056.75</v>
      </c>
      <c r="Q1734">
        <v>0</v>
      </c>
      <c r="R1734" s="1" t="s">
        <v>6586</v>
      </c>
      <c r="S1734" s="1" t="s">
        <v>8156</v>
      </c>
      <c r="T1734">
        <v>1.18</v>
      </c>
      <c r="U1734" s="1"/>
      <c r="V1734">
        <v>146078.77577899999</v>
      </c>
      <c r="W1734">
        <v>2824080.3589360001</v>
      </c>
      <c r="X1734">
        <v>731.64795500000002</v>
      </c>
      <c r="Y1734">
        <v>67.309191999999996</v>
      </c>
      <c r="Z1734">
        <v>1272.1469039999999</v>
      </c>
      <c r="AA1734">
        <v>1214.012039</v>
      </c>
      <c r="AB1734">
        <v>0</v>
      </c>
    </row>
    <row r="1735" spans="1:28" x14ac:dyDescent="0.25">
      <c r="A1735" s="1" t="s">
        <v>2432</v>
      </c>
      <c r="B1735">
        <v>1725</v>
      </c>
      <c r="C1735" s="1" t="s">
        <v>4050</v>
      </c>
      <c r="D1735">
        <v>5.0999999999999996</v>
      </c>
      <c r="E1735">
        <v>0</v>
      </c>
      <c r="F1735">
        <v>0</v>
      </c>
      <c r="G1735">
        <v>2581</v>
      </c>
      <c r="H1735" s="1" t="s">
        <v>4095</v>
      </c>
      <c r="I1735">
        <v>63.59</v>
      </c>
      <c r="J1735">
        <v>8.93</v>
      </c>
      <c r="K1735">
        <v>856</v>
      </c>
      <c r="L1735">
        <v>1631.79</v>
      </c>
      <c r="M1735">
        <v>591</v>
      </c>
      <c r="N1735">
        <v>13</v>
      </c>
      <c r="O1735">
        <v>0</v>
      </c>
      <c r="P1735">
        <v>693.34</v>
      </c>
      <c r="Q1735">
        <v>0</v>
      </c>
      <c r="R1735" s="1" t="s">
        <v>6587</v>
      </c>
      <c r="S1735" s="1" t="s">
        <v>8156</v>
      </c>
      <c r="T1735">
        <v>0.74</v>
      </c>
      <c r="U1735" s="1"/>
      <c r="V1735">
        <v>100003.634857</v>
      </c>
      <c r="W1735">
        <v>1948852.6808199999</v>
      </c>
      <c r="X1735">
        <v>501.07104600000002</v>
      </c>
      <c r="Y1735">
        <v>45.345249000000003</v>
      </c>
      <c r="Z1735">
        <v>873.18834000000004</v>
      </c>
      <c r="AA1735">
        <v>837.77104399999996</v>
      </c>
      <c r="AB1735">
        <v>0</v>
      </c>
    </row>
    <row r="1736" spans="1:28" x14ac:dyDescent="0.25">
      <c r="A1736" s="1" t="s">
        <v>2433</v>
      </c>
      <c r="B1736">
        <v>1514</v>
      </c>
      <c r="C1736" s="1" t="s">
        <v>4004</v>
      </c>
      <c r="D1736">
        <v>5.0999999999999996</v>
      </c>
      <c r="E1736">
        <v>0</v>
      </c>
      <c r="F1736">
        <v>0.85</v>
      </c>
      <c r="G1736">
        <v>2582</v>
      </c>
      <c r="H1736" s="1" t="s">
        <v>4108</v>
      </c>
      <c r="I1736">
        <v>122.01</v>
      </c>
      <c r="J1736">
        <v>10.4</v>
      </c>
      <c r="K1736">
        <v>1068</v>
      </c>
      <c r="L1736">
        <v>1425.91</v>
      </c>
      <c r="M1736">
        <v>703</v>
      </c>
      <c r="N1736">
        <v>22</v>
      </c>
      <c r="O1736">
        <v>0</v>
      </c>
      <c r="P1736">
        <v>938.1</v>
      </c>
      <c r="Q1736">
        <v>0</v>
      </c>
      <c r="R1736" s="1" t="s">
        <v>6588</v>
      </c>
      <c r="S1736" s="1" t="s">
        <v>8156</v>
      </c>
      <c r="T1736">
        <v>0.81</v>
      </c>
      <c r="U1736" s="1"/>
      <c r="V1736">
        <v>126159.027183</v>
      </c>
      <c r="W1736">
        <v>2391138.1220920002</v>
      </c>
      <c r="X1736">
        <v>630.64274799999998</v>
      </c>
      <c r="Y1736">
        <v>56.705398000000002</v>
      </c>
      <c r="Z1736">
        <v>1078.2502139999999</v>
      </c>
      <c r="AA1736">
        <v>1027.901642</v>
      </c>
      <c r="AB1736">
        <v>0</v>
      </c>
    </row>
    <row r="1737" spans="1:28" x14ac:dyDescent="0.25">
      <c r="A1737" s="1" t="s">
        <v>2435</v>
      </c>
      <c r="B1737">
        <v>2485</v>
      </c>
      <c r="C1737" s="1" t="s">
        <v>4004</v>
      </c>
      <c r="D1737">
        <v>5.0999999999999996</v>
      </c>
      <c r="E1737">
        <v>0</v>
      </c>
      <c r="F1737">
        <v>1</v>
      </c>
      <c r="G1737">
        <v>2582</v>
      </c>
      <c r="H1737" s="1" t="s">
        <v>4076</v>
      </c>
      <c r="I1737">
        <v>1.4</v>
      </c>
      <c r="J1737">
        <v>10.199999999999999</v>
      </c>
      <c r="K1737">
        <v>97</v>
      </c>
      <c r="L1737">
        <v>609.39</v>
      </c>
      <c r="M1737">
        <v>1</v>
      </c>
      <c r="N1737">
        <v>1</v>
      </c>
      <c r="O1737">
        <v>0</v>
      </c>
      <c r="P1737">
        <v>41.58</v>
      </c>
      <c r="Q1737">
        <v>0</v>
      </c>
      <c r="R1737" s="1" t="s">
        <v>6590</v>
      </c>
      <c r="S1737" s="1" t="s">
        <v>8156</v>
      </c>
      <c r="T1737">
        <v>0.74</v>
      </c>
      <c r="U1737" s="1"/>
      <c r="V1737">
        <v>6169.1277319999999</v>
      </c>
      <c r="W1737">
        <v>239353.51058100001</v>
      </c>
      <c r="X1737">
        <v>33.704354000000002</v>
      </c>
      <c r="Y1737">
        <v>4.6214690000000003</v>
      </c>
      <c r="Z1737">
        <v>101.401251</v>
      </c>
      <c r="AA1737">
        <v>102.88925999999999</v>
      </c>
      <c r="AB1737">
        <v>0</v>
      </c>
    </row>
    <row r="1738" spans="1:28" x14ac:dyDescent="0.25">
      <c r="A1738" s="1" t="s">
        <v>2437</v>
      </c>
      <c r="B1738">
        <v>2498</v>
      </c>
      <c r="C1738" s="1" t="s">
        <v>4004</v>
      </c>
      <c r="D1738">
        <v>5.0999999999999996</v>
      </c>
      <c r="E1738">
        <v>0</v>
      </c>
      <c r="F1738">
        <v>0.2</v>
      </c>
      <c r="G1738">
        <v>2584</v>
      </c>
      <c r="H1738" s="1" t="s">
        <v>4076</v>
      </c>
      <c r="I1738">
        <v>1.4</v>
      </c>
      <c r="J1738">
        <v>12.13</v>
      </c>
      <c r="K1738">
        <v>86</v>
      </c>
      <c r="L1738">
        <v>609.39</v>
      </c>
      <c r="M1738">
        <v>0</v>
      </c>
      <c r="N1738">
        <v>0</v>
      </c>
      <c r="O1738">
        <v>0</v>
      </c>
      <c r="P1738">
        <v>42.27</v>
      </c>
      <c r="Q1738">
        <v>0</v>
      </c>
      <c r="R1738" s="1" t="s">
        <v>6592</v>
      </c>
      <c r="S1738" s="1" t="s">
        <v>8156</v>
      </c>
      <c r="T1738">
        <v>0.98</v>
      </c>
      <c r="U1738" s="1"/>
      <c r="V1738">
        <v>6068.8555269999997</v>
      </c>
      <c r="W1738">
        <v>253050.15625900001</v>
      </c>
      <c r="X1738">
        <v>33.651999000000004</v>
      </c>
      <c r="Y1738">
        <v>5.211538</v>
      </c>
      <c r="Z1738">
        <v>108.88844</v>
      </c>
      <c r="AA1738">
        <v>108.77610199999999</v>
      </c>
      <c r="AB1738">
        <v>0</v>
      </c>
    </row>
    <row r="1739" spans="1:28" x14ac:dyDescent="0.25">
      <c r="A1739" s="1" t="s">
        <v>2438</v>
      </c>
      <c r="B1739">
        <v>1928</v>
      </c>
      <c r="C1739" s="1" t="s">
        <v>4038</v>
      </c>
      <c r="D1739">
        <v>5.0999999999999996</v>
      </c>
      <c r="E1739">
        <v>0</v>
      </c>
      <c r="F1739">
        <v>7.0000000000000007E-2</v>
      </c>
      <c r="G1739">
        <v>2585</v>
      </c>
      <c r="H1739" s="1" t="s">
        <v>4121</v>
      </c>
      <c r="I1739">
        <v>14.85</v>
      </c>
      <c r="J1739">
        <v>10.08</v>
      </c>
      <c r="K1739">
        <v>657</v>
      </c>
      <c r="L1739">
        <v>1683.59</v>
      </c>
      <c r="M1739">
        <v>397</v>
      </c>
      <c r="N1739">
        <v>18</v>
      </c>
      <c r="O1739">
        <v>0</v>
      </c>
      <c r="P1739">
        <v>508.98</v>
      </c>
      <c r="Q1739">
        <v>0</v>
      </c>
      <c r="R1739" s="1" t="s">
        <v>6593</v>
      </c>
      <c r="S1739" s="1" t="s">
        <v>8156</v>
      </c>
      <c r="T1739">
        <v>0.83</v>
      </c>
      <c r="U1739" s="1"/>
      <c r="V1739">
        <v>67019.200263999999</v>
      </c>
      <c r="W1739">
        <v>1474855.867473</v>
      </c>
      <c r="X1739">
        <v>339.87187899999998</v>
      </c>
      <c r="Y1739">
        <v>33.546571</v>
      </c>
      <c r="Z1739">
        <v>656.15807299999994</v>
      </c>
      <c r="AA1739">
        <v>634.00345000000004</v>
      </c>
      <c r="AB1739">
        <v>0</v>
      </c>
    </row>
    <row r="1740" spans="1:28" x14ac:dyDescent="0.25">
      <c r="A1740" s="1" t="s">
        <v>2439</v>
      </c>
      <c r="B1740">
        <v>2513</v>
      </c>
      <c r="C1740" s="1" t="s">
        <v>4004</v>
      </c>
      <c r="D1740">
        <v>5.0999999999999996</v>
      </c>
      <c r="E1740">
        <v>0</v>
      </c>
      <c r="F1740">
        <v>1.4</v>
      </c>
      <c r="G1740">
        <v>2585</v>
      </c>
      <c r="H1740" s="1" t="s">
        <v>4076</v>
      </c>
      <c r="I1740">
        <v>1.4</v>
      </c>
      <c r="J1740">
        <v>15.28</v>
      </c>
      <c r="K1740">
        <v>72</v>
      </c>
      <c r="L1740">
        <v>609.39</v>
      </c>
      <c r="M1740">
        <v>0</v>
      </c>
      <c r="N1740">
        <v>0</v>
      </c>
      <c r="O1740">
        <v>0</v>
      </c>
      <c r="P1740">
        <v>36.409999999999997</v>
      </c>
      <c r="Q1740">
        <v>0</v>
      </c>
      <c r="R1740" s="1" t="s">
        <v>6594</v>
      </c>
      <c r="S1740" s="1" t="s">
        <v>8156</v>
      </c>
      <c r="T1740">
        <v>1.22</v>
      </c>
      <c r="U1740" s="1"/>
      <c r="V1740">
        <v>5560.0823209999999</v>
      </c>
      <c r="W1740">
        <v>257851.20176200001</v>
      </c>
      <c r="X1740">
        <v>31.422305999999999</v>
      </c>
      <c r="Y1740">
        <v>5.3516820000000003</v>
      </c>
      <c r="Z1740">
        <v>110.780928</v>
      </c>
      <c r="AA1740">
        <v>110.839316</v>
      </c>
      <c r="AB1740">
        <v>0</v>
      </c>
    </row>
    <row r="1741" spans="1:28" x14ac:dyDescent="0.25">
      <c r="A1741" s="1" t="s">
        <v>2440</v>
      </c>
      <c r="B1741">
        <v>1483</v>
      </c>
      <c r="C1741" s="1" t="s">
        <v>4040</v>
      </c>
      <c r="D1741">
        <v>5.0999999999999996</v>
      </c>
      <c r="E1741">
        <v>0</v>
      </c>
      <c r="F1741">
        <v>4.4400000000000004</v>
      </c>
      <c r="G1741">
        <v>2586</v>
      </c>
      <c r="H1741" s="1" t="s">
        <v>4096</v>
      </c>
      <c r="I1741">
        <v>121.36</v>
      </c>
      <c r="J1741">
        <v>7.8</v>
      </c>
      <c r="K1741">
        <v>1103</v>
      </c>
      <c r="L1741">
        <v>1561.24</v>
      </c>
      <c r="M1741">
        <v>789</v>
      </c>
      <c r="N1741">
        <v>14</v>
      </c>
      <c r="O1741">
        <v>0</v>
      </c>
      <c r="P1741">
        <v>929.26</v>
      </c>
      <c r="Q1741">
        <v>0</v>
      </c>
      <c r="R1741" s="1" t="s">
        <v>6595</v>
      </c>
      <c r="S1741" s="1" t="s">
        <v>8156</v>
      </c>
      <c r="T1741">
        <v>0.66</v>
      </c>
      <c r="U1741" s="1"/>
      <c r="V1741">
        <v>138613.16352</v>
      </c>
      <c r="W1741">
        <v>2549519.3748929999</v>
      </c>
      <c r="X1741">
        <v>690.928991</v>
      </c>
      <c r="Y1741">
        <v>60.353991999999998</v>
      </c>
      <c r="Z1741">
        <v>1148.8836269999999</v>
      </c>
      <c r="AA1741">
        <v>1095.9902010000001</v>
      </c>
      <c r="AB1741">
        <v>0</v>
      </c>
    </row>
    <row r="1742" spans="1:28" x14ac:dyDescent="0.25">
      <c r="A1742" s="1" t="s">
        <v>2441</v>
      </c>
      <c r="B1742">
        <v>1409</v>
      </c>
      <c r="C1742" s="1" t="s">
        <v>4012</v>
      </c>
      <c r="D1742">
        <v>5.0999999999999996</v>
      </c>
      <c r="E1742">
        <v>0</v>
      </c>
      <c r="F1742">
        <v>3.45</v>
      </c>
      <c r="G1742">
        <v>2587</v>
      </c>
      <c r="H1742" s="1" t="s">
        <v>4096</v>
      </c>
      <c r="I1742">
        <v>121.36</v>
      </c>
      <c r="J1742">
        <v>12.15</v>
      </c>
      <c r="K1742">
        <v>1178</v>
      </c>
      <c r="L1742">
        <v>1363.57</v>
      </c>
      <c r="M1742">
        <v>863</v>
      </c>
      <c r="N1742">
        <v>23</v>
      </c>
      <c r="O1742">
        <v>0</v>
      </c>
      <c r="P1742">
        <v>1086.5</v>
      </c>
      <c r="Q1742">
        <v>0</v>
      </c>
      <c r="R1742" s="1" t="s">
        <v>6596</v>
      </c>
      <c r="S1742" s="1" t="s">
        <v>8156</v>
      </c>
      <c r="T1742">
        <v>1.1000000000000001</v>
      </c>
      <c r="U1742" s="1"/>
      <c r="V1742">
        <v>147509.33979599999</v>
      </c>
      <c r="W1742">
        <v>2767723.009997</v>
      </c>
      <c r="X1742">
        <v>736.80936599999995</v>
      </c>
      <c r="Y1742">
        <v>66.443438</v>
      </c>
      <c r="Z1742">
        <v>1251.997879</v>
      </c>
      <c r="AA1742">
        <v>1189.787988</v>
      </c>
      <c r="AB1742">
        <v>0</v>
      </c>
    </row>
    <row r="1743" spans="1:28" x14ac:dyDescent="0.25">
      <c r="A1743" s="1" t="s">
        <v>2442</v>
      </c>
      <c r="B1743">
        <v>1479</v>
      </c>
      <c r="C1743" s="1" t="s">
        <v>4011</v>
      </c>
      <c r="D1743">
        <v>5.0999999999999996</v>
      </c>
      <c r="E1743">
        <v>0</v>
      </c>
      <c r="F1743">
        <v>0.43</v>
      </c>
      <c r="G1743">
        <v>2587</v>
      </c>
      <c r="H1743" s="1" t="s">
        <v>4102</v>
      </c>
      <c r="I1743">
        <v>204.71</v>
      </c>
      <c r="J1743">
        <v>7.08</v>
      </c>
      <c r="K1743">
        <v>1108</v>
      </c>
      <c r="L1743">
        <v>1204.51</v>
      </c>
      <c r="M1743">
        <v>772</v>
      </c>
      <c r="N1743">
        <v>18</v>
      </c>
      <c r="O1743">
        <v>0</v>
      </c>
      <c r="P1743">
        <v>961.62</v>
      </c>
      <c r="Q1743">
        <v>0</v>
      </c>
      <c r="R1743" s="1" t="s">
        <v>6597</v>
      </c>
      <c r="S1743" s="1" t="s">
        <v>8156</v>
      </c>
      <c r="T1743">
        <v>0.6</v>
      </c>
      <c r="U1743" s="1"/>
      <c r="V1743">
        <v>134418.98886700001</v>
      </c>
      <c r="W1743">
        <v>2396095.0197290001</v>
      </c>
      <c r="X1743">
        <v>668.21187399999997</v>
      </c>
      <c r="Y1743">
        <v>57.248913000000002</v>
      </c>
      <c r="Z1743">
        <v>1083.009157</v>
      </c>
      <c r="AA1743">
        <v>1030.0387290000001</v>
      </c>
      <c r="AB1743">
        <v>0</v>
      </c>
    </row>
    <row r="1744" spans="1:28" x14ac:dyDescent="0.25">
      <c r="A1744" s="1" t="s">
        <v>2443</v>
      </c>
      <c r="B1744">
        <v>2198</v>
      </c>
      <c r="C1744" s="1" t="s">
        <v>4004</v>
      </c>
      <c r="D1744">
        <v>5.0999999999999996</v>
      </c>
      <c r="E1744">
        <v>0</v>
      </c>
      <c r="F1744">
        <v>2.56</v>
      </c>
      <c r="G1744">
        <v>2587</v>
      </c>
      <c r="H1744" s="1" t="s">
        <v>4090</v>
      </c>
      <c r="I1744">
        <v>24.41</v>
      </c>
      <c r="J1744">
        <v>5.25</v>
      </c>
      <c r="K1744">
        <v>389</v>
      </c>
      <c r="L1744">
        <v>1286.42</v>
      </c>
      <c r="M1744">
        <v>94</v>
      </c>
      <c r="N1744">
        <v>5</v>
      </c>
      <c r="O1744">
        <v>0</v>
      </c>
      <c r="P1744">
        <v>167.84</v>
      </c>
      <c r="Q1744">
        <v>0</v>
      </c>
      <c r="R1744" s="1" t="s">
        <v>6598</v>
      </c>
      <c r="S1744" s="1" t="s">
        <v>8156</v>
      </c>
      <c r="T1744">
        <v>0.43</v>
      </c>
      <c r="U1744" s="1"/>
      <c r="V1744">
        <v>27158.426685999999</v>
      </c>
      <c r="W1744">
        <v>673644.66801200004</v>
      </c>
      <c r="X1744">
        <v>139.27398700000001</v>
      </c>
      <c r="Y1744">
        <v>13.709553</v>
      </c>
      <c r="Z1744">
        <v>291.63987300000002</v>
      </c>
      <c r="AA1744">
        <v>289.58216700000003</v>
      </c>
      <c r="AB1744">
        <v>0</v>
      </c>
    </row>
    <row r="1745" spans="1:28" x14ac:dyDescent="0.25">
      <c r="A1745" s="1" t="s">
        <v>2444</v>
      </c>
      <c r="B1745">
        <v>1725</v>
      </c>
      <c r="C1745" s="1" t="s">
        <v>4007</v>
      </c>
      <c r="D1745">
        <v>5.0999999999999996</v>
      </c>
      <c r="E1745">
        <v>0</v>
      </c>
      <c r="F1745">
        <v>0</v>
      </c>
      <c r="G1745">
        <v>2588</v>
      </c>
      <c r="H1745" s="1" t="s">
        <v>4075</v>
      </c>
      <c r="I1745">
        <v>89.74</v>
      </c>
      <c r="J1745">
        <v>12.53</v>
      </c>
      <c r="K1745">
        <v>863</v>
      </c>
      <c r="L1745">
        <v>569.77</v>
      </c>
      <c r="M1745">
        <v>731</v>
      </c>
      <c r="N1745">
        <v>9</v>
      </c>
      <c r="O1745">
        <v>0</v>
      </c>
      <c r="P1745">
        <v>815.66</v>
      </c>
      <c r="Q1745">
        <v>0</v>
      </c>
      <c r="R1745" s="1" t="s">
        <v>6599</v>
      </c>
      <c r="S1745" s="1" t="s">
        <v>8156</v>
      </c>
      <c r="T1745">
        <v>0.9</v>
      </c>
      <c r="U1745" s="1"/>
      <c r="V1745">
        <v>121655.611581</v>
      </c>
      <c r="W1745">
        <v>2122596.5676719998</v>
      </c>
      <c r="X1745">
        <v>603.85474199999999</v>
      </c>
      <c r="Y1745">
        <v>51.896424000000003</v>
      </c>
      <c r="Z1745">
        <v>965.75797499999999</v>
      </c>
      <c r="AA1745">
        <v>912.46713099999999</v>
      </c>
      <c r="AB1745">
        <v>0</v>
      </c>
    </row>
    <row r="1746" spans="1:28" x14ac:dyDescent="0.25">
      <c r="A1746" s="1" t="s">
        <v>2445</v>
      </c>
      <c r="B1746">
        <v>1676</v>
      </c>
      <c r="C1746" s="1" t="s">
        <v>4040</v>
      </c>
      <c r="D1746">
        <v>5.0999999999999996</v>
      </c>
      <c r="E1746">
        <v>0</v>
      </c>
      <c r="F1746">
        <v>0.28999999999999998</v>
      </c>
      <c r="G1746">
        <v>2589</v>
      </c>
      <c r="H1746" s="1" t="s">
        <v>4096</v>
      </c>
      <c r="I1746">
        <v>121.36</v>
      </c>
      <c r="J1746">
        <v>11.33</v>
      </c>
      <c r="K1746">
        <v>913</v>
      </c>
      <c r="L1746">
        <v>1561.24</v>
      </c>
      <c r="M1746">
        <v>622</v>
      </c>
      <c r="N1746">
        <v>17</v>
      </c>
      <c r="O1746">
        <v>0</v>
      </c>
      <c r="P1746">
        <v>796.14</v>
      </c>
      <c r="Q1746">
        <v>0</v>
      </c>
      <c r="R1746" s="1" t="s">
        <v>6600</v>
      </c>
      <c r="S1746" s="1" t="s">
        <v>8156</v>
      </c>
      <c r="T1746">
        <v>0.97</v>
      </c>
      <c r="U1746" s="1"/>
      <c r="V1746">
        <v>107446.69222</v>
      </c>
      <c r="W1746">
        <v>2148284.8878680002</v>
      </c>
      <c r="X1746">
        <v>539.82476999999994</v>
      </c>
      <c r="Y1746">
        <v>50.477497999999997</v>
      </c>
      <c r="Z1746">
        <v>965.43245000000002</v>
      </c>
      <c r="AA1746">
        <v>923.49967400000003</v>
      </c>
      <c r="AB1746">
        <v>0</v>
      </c>
    </row>
    <row r="1747" spans="1:28" x14ac:dyDescent="0.25">
      <c r="A1747" s="1" t="s">
        <v>2446</v>
      </c>
      <c r="B1747">
        <v>2304</v>
      </c>
      <c r="C1747" s="1" t="s">
        <v>4004</v>
      </c>
      <c r="D1747">
        <v>5.0999999999999996</v>
      </c>
      <c r="E1747">
        <v>0</v>
      </c>
      <c r="F1747">
        <v>4.01</v>
      </c>
      <c r="G1747">
        <v>2589</v>
      </c>
      <c r="H1747" s="1" t="s">
        <v>4090</v>
      </c>
      <c r="I1747">
        <v>24.41</v>
      </c>
      <c r="J1747">
        <v>12.38</v>
      </c>
      <c r="K1747">
        <v>285</v>
      </c>
      <c r="L1747">
        <v>1286.42</v>
      </c>
      <c r="M1747">
        <v>127</v>
      </c>
      <c r="N1747">
        <v>3</v>
      </c>
      <c r="O1747">
        <v>0</v>
      </c>
      <c r="P1747">
        <v>201.88</v>
      </c>
      <c r="Q1747">
        <v>0</v>
      </c>
      <c r="R1747" s="1" t="s">
        <v>6601</v>
      </c>
      <c r="S1747" s="1" t="s">
        <v>8156</v>
      </c>
      <c r="T1747">
        <v>1.1499999999999999</v>
      </c>
      <c r="U1747" s="1"/>
      <c r="V1747">
        <v>29063.211654999999</v>
      </c>
      <c r="W1747">
        <v>797270.82840700005</v>
      </c>
      <c r="X1747">
        <v>151.14410699999999</v>
      </c>
      <c r="Y1747">
        <v>17.469583</v>
      </c>
      <c r="Z1747">
        <v>349.78702800000002</v>
      </c>
      <c r="AA1747">
        <v>342.72161899999998</v>
      </c>
      <c r="AB1747">
        <v>0</v>
      </c>
    </row>
    <row r="1748" spans="1:28" x14ac:dyDescent="0.25">
      <c r="A1748" s="1" t="s">
        <v>2447</v>
      </c>
      <c r="B1748">
        <v>1725</v>
      </c>
      <c r="C1748" s="1" t="s">
        <v>4011</v>
      </c>
      <c r="D1748">
        <v>5.0999999999999996</v>
      </c>
      <c r="E1748">
        <v>0</v>
      </c>
      <c r="F1748">
        <v>0</v>
      </c>
      <c r="G1748">
        <v>2590</v>
      </c>
      <c r="H1748" s="1" t="s">
        <v>4090</v>
      </c>
      <c r="I1748">
        <v>24.41</v>
      </c>
      <c r="J1748">
        <v>10.39</v>
      </c>
      <c r="K1748">
        <v>865</v>
      </c>
      <c r="L1748">
        <v>1138.06</v>
      </c>
      <c r="M1748">
        <v>650</v>
      </c>
      <c r="N1748">
        <v>14</v>
      </c>
      <c r="O1748">
        <v>0</v>
      </c>
      <c r="P1748">
        <v>796.02</v>
      </c>
      <c r="Q1748">
        <v>0</v>
      </c>
      <c r="R1748" s="1" t="s">
        <v>6602</v>
      </c>
      <c r="S1748" s="1" t="s">
        <v>8156</v>
      </c>
      <c r="T1748">
        <v>1.21</v>
      </c>
      <c r="U1748" s="1"/>
      <c r="V1748">
        <v>112450.42700500001</v>
      </c>
      <c r="W1748">
        <v>2150702.8270749999</v>
      </c>
      <c r="X1748">
        <v>562.72254499999997</v>
      </c>
      <c r="Y1748">
        <v>51.736452</v>
      </c>
      <c r="Z1748">
        <v>973.24350300000003</v>
      </c>
      <c r="AA1748">
        <v>924.54153399999996</v>
      </c>
      <c r="AB1748">
        <v>0</v>
      </c>
    </row>
    <row r="1749" spans="1:28" x14ac:dyDescent="0.25">
      <c r="A1749" s="1" t="s">
        <v>2448</v>
      </c>
      <c r="B1749">
        <v>1725</v>
      </c>
      <c r="C1749" s="1" t="s">
        <v>4040</v>
      </c>
      <c r="D1749">
        <v>5.0999999999999996</v>
      </c>
      <c r="E1749">
        <v>0</v>
      </c>
      <c r="F1749">
        <v>0.01</v>
      </c>
      <c r="G1749">
        <v>2591</v>
      </c>
      <c r="H1749" s="1" t="s">
        <v>4153</v>
      </c>
      <c r="I1749">
        <v>204.71</v>
      </c>
      <c r="J1749">
        <v>11.99</v>
      </c>
      <c r="K1749">
        <v>866</v>
      </c>
      <c r="L1749">
        <v>1536.69</v>
      </c>
      <c r="M1749">
        <v>629</v>
      </c>
      <c r="N1749">
        <v>10</v>
      </c>
      <c r="O1749">
        <v>0</v>
      </c>
      <c r="P1749">
        <v>756.42</v>
      </c>
      <c r="Q1749">
        <v>0</v>
      </c>
      <c r="R1749" s="1" t="s">
        <v>6603</v>
      </c>
      <c r="S1749" s="1" t="s">
        <v>8156</v>
      </c>
      <c r="T1749">
        <v>1.02</v>
      </c>
      <c r="U1749" s="1"/>
      <c r="V1749">
        <v>107978.44071900001</v>
      </c>
      <c r="W1749">
        <v>2110285.6098290002</v>
      </c>
      <c r="X1749">
        <v>541.33856200000002</v>
      </c>
      <c r="Y1749">
        <v>49.940784999999998</v>
      </c>
      <c r="Z1749">
        <v>948.84234400000003</v>
      </c>
      <c r="AA1749">
        <v>907.16635299999996</v>
      </c>
      <c r="AB1749">
        <v>0</v>
      </c>
    </row>
    <row r="1750" spans="1:28" x14ac:dyDescent="0.25">
      <c r="A1750" s="1" t="s">
        <v>2450</v>
      </c>
      <c r="B1750">
        <v>1814</v>
      </c>
      <c r="C1750" s="1" t="s">
        <v>4020</v>
      </c>
      <c r="D1750">
        <v>5.0999999999999996</v>
      </c>
      <c r="E1750">
        <v>0</v>
      </c>
      <c r="F1750">
        <v>0.08</v>
      </c>
      <c r="G1750">
        <v>2591</v>
      </c>
      <c r="H1750" s="1" t="s">
        <v>4094</v>
      </c>
      <c r="I1750">
        <v>120.04</v>
      </c>
      <c r="J1750">
        <v>9.33</v>
      </c>
      <c r="K1750">
        <v>777</v>
      </c>
      <c r="L1750">
        <v>743.49</v>
      </c>
      <c r="M1750">
        <v>651</v>
      </c>
      <c r="N1750">
        <v>10</v>
      </c>
      <c r="O1750">
        <v>0</v>
      </c>
      <c r="P1750">
        <v>728.04</v>
      </c>
      <c r="Q1750">
        <v>0</v>
      </c>
      <c r="R1750" s="1" t="s">
        <v>6605</v>
      </c>
      <c r="S1750" s="1" t="s">
        <v>8156</v>
      </c>
      <c r="T1750">
        <v>1.1100000000000001</v>
      </c>
      <c r="U1750" s="1"/>
      <c r="V1750">
        <v>108888.77319000001</v>
      </c>
      <c r="W1750">
        <v>1938475.694567</v>
      </c>
      <c r="X1750">
        <v>541.44063200000005</v>
      </c>
      <c r="Y1750">
        <v>47.252813000000003</v>
      </c>
      <c r="Z1750">
        <v>880.57327399999997</v>
      </c>
      <c r="AA1750">
        <v>833.31516299999998</v>
      </c>
      <c r="AB1750">
        <v>0</v>
      </c>
    </row>
    <row r="1751" spans="1:28" x14ac:dyDescent="0.25">
      <c r="A1751" s="1" t="s">
        <v>2451</v>
      </c>
      <c r="B1751">
        <v>1453</v>
      </c>
      <c r="C1751" s="1" t="s">
        <v>4053</v>
      </c>
      <c r="D1751">
        <v>5.0999999999999996</v>
      </c>
      <c r="E1751">
        <v>0</v>
      </c>
      <c r="F1751">
        <v>0.38</v>
      </c>
      <c r="G1751">
        <v>2592</v>
      </c>
      <c r="H1751" s="1" t="s">
        <v>4102</v>
      </c>
      <c r="I1751">
        <v>204.71</v>
      </c>
      <c r="J1751">
        <v>3.99</v>
      </c>
      <c r="K1751">
        <v>1139</v>
      </c>
      <c r="L1751">
        <v>1496.49</v>
      </c>
      <c r="M1751">
        <v>764</v>
      </c>
      <c r="N1751">
        <v>13</v>
      </c>
      <c r="O1751">
        <v>0</v>
      </c>
      <c r="P1751">
        <v>894.93</v>
      </c>
      <c r="Q1751">
        <v>0</v>
      </c>
      <c r="R1751" s="1" t="s">
        <v>6606</v>
      </c>
      <c r="S1751" s="1" t="s">
        <v>8156</v>
      </c>
      <c r="T1751">
        <v>0.45</v>
      </c>
      <c r="U1751" s="1"/>
      <c r="V1751">
        <v>136903.359257</v>
      </c>
      <c r="W1751">
        <v>2466862.6479730001</v>
      </c>
      <c r="X1751">
        <v>681.06866600000001</v>
      </c>
      <c r="Y1751">
        <v>58.207059000000001</v>
      </c>
      <c r="Z1751">
        <v>1111.4395959999999</v>
      </c>
      <c r="AA1751">
        <v>1060.4602010000001</v>
      </c>
      <c r="AB1751">
        <v>0</v>
      </c>
    </row>
    <row r="1752" spans="1:28" x14ac:dyDescent="0.25">
      <c r="A1752" s="1" t="s">
        <v>2452</v>
      </c>
      <c r="B1752">
        <v>1534</v>
      </c>
      <c r="C1752" s="1" t="s">
        <v>4012</v>
      </c>
      <c r="D1752">
        <v>5.0999999999999996</v>
      </c>
      <c r="E1752">
        <v>0</v>
      </c>
      <c r="F1752">
        <v>0.68</v>
      </c>
      <c r="G1752">
        <v>2593</v>
      </c>
      <c r="H1752" s="1" t="s">
        <v>4096</v>
      </c>
      <c r="I1752">
        <v>121.36</v>
      </c>
      <c r="J1752">
        <v>15.12</v>
      </c>
      <c r="K1752">
        <v>1059</v>
      </c>
      <c r="L1752">
        <v>1363.57</v>
      </c>
      <c r="M1752">
        <v>766</v>
      </c>
      <c r="N1752">
        <v>22</v>
      </c>
      <c r="O1752">
        <v>0</v>
      </c>
      <c r="P1752">
        <v>987.13</v>
      </c>
      <c r="Q1752">
        <v>0</v>
      </c>
      <c r="R1752" s="1" t="s">
        <v>6607</v>
      </c>
      <c r="S1752" s="1" t="s">
        <v>8156</v>
      </c>
      <c r="T1752">
        <v>1.52</v>
      </c>
      <c r="U1752" s="1"/>
      <c r="V1752">
        <v>132594.90702000001</v>
      </c>
      <c r="W1752">
        <v>2500249.8777060001</v>
      </c>
      <c r="X1752">
        <v>662.76403400000004</v>
      </c>
      <c r="Y1752">
        <v>60.585203999999997</v>
      </c>
      <c r="Z1752">
        <v>1132.852531</v>
      </c>
      <c r="AA1752">
        <v>1074.805476</v>
      </c>
      <c r="AB1752">
        <v>0</v>
      </c>
    </row>
    <row r="1753" spans="1:28" x14ac:dyDescent="0.25">
      <c r="A1753" s="1" t="s">
        <v>2453</v>
      </c>
      <c r="B1753">
        <v>1850</v>
      </c>
      <c r="C1753" s="1" t="s">
        <v>4020</v>
      </c>
      <c r="D1753">
        <v>5.0999999999999996</v>
      </c>
      <c r="E1753">
        <v>0</v>
      </c>
      <c r="F1753">
        <v>0.52</v>
      </c>
      <c r="G1753">
        <v>2593</v>
      </c>
      <c r="H1753" s="1" t="s">
        <v>4094</v>
      </c>
      <c r="I1753">
        <v>120.04</v>
      </c>
      <c r="J1753">
        <v>12</v>
      </c>
      <c r="K1753">
        <v>743</v>
      </c>
      <c r="L1753">
        <v>743.49</v>
      </c>
      <c r="M1753">
        <v>610</v>
      </c>
      <c r="N1753">
        <v>12</v>
      </c>
      <c r="O1753">
        <v>0</v>
      </c>
      <c r="P1753">
        <v>689.05</v>
      </c>
      <c r="Q1753">
        <v>0</v>
      </c>
      <c r="R1753" s="1" t="s">
        <v>6608</v>
      </c>
      <c r="S1753" s="1" t="s">
        <v>8156</v>
      </c>
      <c r="T1753">
        <v>1.01</v>
      </c>
      <c r="U1753" s="1"/>
      <c r="V1753">
        <v>100612.977069</v>
      </c>
      <c r="W1753">
        <v>1819179.4563770001</v>
      </c>
      <c r="X1753">
        <v>500.97834599999999</v>
      </c>
      <c r="Y1753">
        <v>44.253794999999997</v>
      </c>
      <c r="Z1753">
        <v>825.91407800000002</v>
      </c>
      <c r="AA1753">
        <v>782.03067599999997</v>
      </c>
      <c r="AB1753">
        <v>0</v>
      </c>
    </row>
    <row r="1754" spans="1:28" x14ac:dyDescent="0.25">
      <c r="A1754" s="1" t="s">
        <v>2454</v>
      </c>
      <c r="B1754">
        <v>2167</v>
      </c>
      <c r="C1754" s="1" t="s">
        <v>4011</v>
      </c>
      <c r="D1754">
        <v>5.0999999999999996</v>
      </c>
      <c r="E1754">
        <v>0</v>
      </c>
      <c r="F1754">
        <v>97</v>
      </c>
      <c r="G1754">
        <v>2593</v>
      </c>
      <c r="H1754" s="1" t="s">
        <v>4090</v>
      </c>
      <c r="I1754">
        <v>24.41</v>
      </c>
      <c r="J1754">
        <v>12.03</v>
      </c>
      <c r="K1754">
        <v>426</v>
      </c>
      <c r="L1754">
        <v>1138.06</v>
      </c>
      <c r="M1754">
        <v>212</v>
      </c>
      <c r="N1754">
        <v>12</v>
      </c>
      <c r="O1754">
        <v>0</v>
      </c>
      <c r="P1754">
        <v>336.83</v>
      </c>
      <c r="Q1754">
        <v>0</v>
      </c>
      <c r="R1754" s="1" t="s">
        <v>6609</v>
      </c>
      <c r="S1754" s="1" t="s">
        <v>8156</v>
      </c>
      <c r="T1754">
        <v>0.95</v>
      </c>
      <c r="U1754" s="1"/>
      <c r="V1754">
        <v>42402.877973000002</v>
      </c>
      <c r="W1754">
        <v>989144.19547799998</v>
      </c>
      <c r="X1754">
        <v>216.40173899999999</v>
      </c>
      <c r="Y1754">
        <v>22.402750000000001</v>
      </c>
      <c r="Z1754">
        <v>440.20014400000002</v>
      </c>
      <c r="AA1754">
        <v>425.20610699999997</v>
      </c>
      <c r="AB1754">
        <v>0</v>
      </c>
    </row>
    <row r="1755" spans="1:28" x14ac:dyDescent="0.25">
      <c r="A1755" s="1" t="s">
        <v>2456</v>
      </c>
      <c r="B1755">
        <v>1421</v>
      </c>
      <c r="C1755" s="1" t="s">
        <v>4031</v>
      </c>
      <c r="D1755">
        <v>5.0999999999999996</v>
      </c>
      <c r="E1755">
        <v>0</v>
      </c>
      <c r="F1755">
        <v>0.41</v>
      </c>
      <c r="G1755">
        <v>2594</v>
      </c>
      <c r="H1755" s="1" t="s">
        <v>4093</v>
      </c>
      <c r="I1755">
        <v>2.0699999999999998</v>
      </c>
      <c r="J1755">
        <v>12.6</v>
      </c>
      <c r="K1755">
        <v>1173</v>
      </c>
      <c r="L1755">
        <v>2268.7600000000002</v>
      </c>
      <c r="M1755">
        <v>783</v>
      </c>
      <c r="N1755">
        <v>20</v>
      </c>
      <c r="O1755">
        <v>0</v>
      </c>
      <c r="P1755">
        <v>1000.81</v>
      </c>
      <c r="Q1755">
        <v>0</v>
      </c>
      <c r="R1755" s="1" t="s">
        <v>6611</v>
      </c>
      <c r="S1755" s="1" t="s">
        <v>8156</v>
      </c>
      <c r="T1755">
        <v>0.96</v>
      </c>
      <c r="U1755" s="1"/>
      <c r="V1755">
        <v>134556.094189</v>
      </c>
      <c r="W1755">
        <v>2710375.7746540001</v>
      </c>
      <c r="X1755">
        <v>676.42587500000002</v>
      </c>
      <c r="Y1755">
        <v>63.106692000000002</v>
      </c>
      <c r="Z1755">
        <v>1213.717382</v>
      </c>
      <c r="AA1755">
        <v>1165.1300719999999</v>
      </c>
      <c r="AB1755">
        <v>0</v>
      </c>
    </row>
    <row r="1756" spans="1:28" x14ac:dyDescent="0.25">
      <c r="A1756" s="1" t="s">
        <v>2457</v>
      </c>
      <c r="B1756">
        <v>2001</v>
      </c>
      <c r="C1756" s="1" t="s">
        <v>4050</v>
      </c>
      <c r="D1756">
        <v>5.0999999999999996</v>
      </c>
      <c r="E1756">
        <v>0</v>
      </c>
      <c r="F1756">
        <v>0</v>
      </c>
      <c r="G1756">
        <v>2594</v>
      </c>
      <c r="H1756" s="1" t="s">
        <v>4095</v>
      </c>
      <c r="I1756">
        <v>63.59</v>
      </c>
      <c r="J1756">
        <v>11.08</v>
      </c>
      <c r="K1756">
        <v>593</v>
      </c>
      <c r="L1756">
        <v>1628.87</v>
      </c>
      <c r="M1756">
        <v>383</v>
      </c>
      <c r="N1756">
        <v>8</v>
      </c>
      <c r="O1756">
        <v>0</v>
      </c>
      <c r="P1756">
        <v>450.62</v>
      </c>
      <c r="Q1756">
        <v>0</v>
      </c>
      <c r="R1756" s="1" t="s">
        <v>6612</v>
      </c>
      <c r="S1756" s="1" t="s">
        <v>8156</v>
      </c>
      <c r="T1756">
        <v>0.84</v>
      </c>
      <c r="U1756" s="1"/>
      <c r="V1756">
        <v>67434.503481000007</v>
      </c>
      <c r="W1756">
        <v>1471524.2546039999</v>
      </c>
      <c r="X1756">
        <v>341.69491900000003</v>
      </c>
      <c r="Y1756">
        <v>33.559117000000001</v>
      </c>
      <c r="Z1756">
        <v>654.54237799999999</v>
      </c>
      <c r="AA1756">
        <v>632.57169699999997</v>
      </c>
      <c r="AB1756">
        <v>0</v>
      </c>
    </row>
    <row r="1757" spans="1:28" x14ac:dyDescent="0.25">
      <c r="A1757" s="1" t="s">
        <v>2458</v>
      </c>
      <c r="B1757">
        <v>1315</v>
      </c>
      <c r="C1757" s="1" t="s">
        <v>4040</v>
      </c>
      <c r="D1757">
        <v>5.0999999999999996</v>
      </c>
      <c r="E1757">
        <v>0</v>
      </c>
      <c r="F1757">
        <v>0.72</v>
      </c>
      <c r="G1757">
        <v>2596</v>
      </c>
      <c r="H1757" s="1" t="s">
        <v>4145</v>
      </c>
      <c r="I1757">
        <v>168.74</v>
      </c>
      <c r="J1757">
        <v>9.86</v>
      </c>
      <c r="K1757">
        <v>1281</v>
      </c>
      <c r="L1757">
        <v>1626.37</v>
      </c>
      <c r="M1757">
        <v>1015</v>
      </c>
      <c r="N1757">
        <v>17</v>
      </c>
      <c r="O1757">
        <v>0</v>
      </c>
      <c r="P1757">
        <v>1142.3800000000001</v>
      </c>
      <c r="Q1757">
        <v>0</v>
      </c>
      <c r="R1757" s="1" t="s">
        <v>6613</v>
      </c>
      <c r="S1757" s="1" t="s">
        <v>8156</v>
      </c>
      <c r="T1757">
        <v>0.85</v>
      </c>
      <c r="U1757" s="1"/>
      <c r="V1757">
        <v>169173.75022099999</v>
      </c>
      <c r="W1757">
        <v>3075108.4709979999</v>
      </c>
      <c r="X1757">
        <v>842.54891299999997</v>
      </c>
      <c r="Y1757">
        <v>73.676081999999994</v>
      </c>
      <c r="Z1757">
        <v>1389.10878</v>
      </c>
      <c r="AA1757">
        <v>1321.9316160000001</v>
      </c>
      <c r="AB1757">
        <v>0</v>
      </c>
    </row>
    <row r="1758" spans="1:28" x14ac:dyDescent="0.25">
      <c r="A1758" s="1" t="s">
        <v>2461</v>
      </c>
      <c r="B1758">
        <v>1643</v>
      </c>
      <c r="C1758" s="1" t="s">
        <v>4040</v>
      </c>
      <c r="D1758">
        <v>5.0999999999999996</v>
      </c>
      <c r="E1758">
        <v>0</v>
      </c>
      <c r="F1758">
        <v>0.15</v>
      </c>
      <c r="G1758">
        <v>2597</v>
      </c>
      <c r="H1758" s="1" t="s">
        <v>4145</v>
      </c>
      <c r="I1758">
        <v>168.74</v>
      </c>
      <c r="J1758">
        <v>13.62</v>
      </c>
      <c r="K1758">
        <v>954</v>
      </c>
      <c r="L1758">
        <v>1626.36</v>
      </c>
      <c r="M1758">
        <v>706</v>
      </c>
      <c r="N1758">
        <v>9</v>
      </c>
      <c r="O1758">
        <v>0</v>
      </c>
      <c r="P1758">
        <v>859.99</v>
      </c>
      <c r="Q1758">
        <v>0</v>
      </c>
      <c r="R1758" s="1" t="s">
        <v>6616</v>
      </c>
      <c r="S1758" s="1" t="s">
        <v>8156</v>
      </c>
      <c r="T1758">
        <v>1.25</v>
      </c>
      <c r="U1758" s="1"/>
      <c r="V1758">
        <v>124866.694322</v>
      </c>
      <c r="W1758">
        <v>2482590.0133489999</v>
      </c>
      <c r="X1758">
        <v>627.11421600000006</v>
      </c>
      <c r="Y1758">
        <v>59.121169999999999</v>
      </c>
      <c r="Z1758">
        <v>1118.85319</v>
      </c>
      <c r="AA1758">
        <v>1067.2095589999999</v>
      </c>
      <c r="AB1758">
        <v>0</v>
      </c>
    </row>
    <row r="1759" spans="1:28" x14ac:dyDescent="0.25">
      <c r="A1759" s="1" t="s">
        <v>2462</v>
      </c>
      <c r="B1759">
        <v>2510</v>
      </c>
      <c r="C1759" s="1" t="s">
        <v>4004</v>
      </c>
      <c r="D1759">
        <v>5.0999999999999996</v>
      </c>
      <c r="E1759">
        <v>0</v>
      </c>
      <c r="F1759">
        <v>0.94</v>
      </c>
      <c r="G1759">
        <v>2597</v>
      </c>
      <c r="H1759" s="1" t="s">
        <v>4073</v>
      </c>
      <c r="I1759">
        <v>40.79</v>
      </c>
      <c r="J1759">
        <v>7.64</v>
      </c>
      <c r="K1759">
        <v>87</v>
      </c>
      <c r="L1759">
        <v>475.89</v>
      </c>
      <c r="M1759">
        <v>0</v>
      </c>
      <c r="N1759">
        <v>0</v>
      </c>
      <c r="O1759">
        <v>0</v>
      </c>
      <c r="P1759">
        <v>30.63</v>
      </c>
      <c r="Q1759">
        <v>0</v>
      </c>
      <c r="R1759" s="1" t="s">
        <v>6617</v>
      </c>
      <c r="S1759" s="1" t="s">
        <v>8156</v>
      </c>
      <c r="T1759">
        <v>0.62</v>
      </c>
      <c r="U1759" s="1"/>
      <c r="V1759">
        <v>5171.3308919999999</v>
      </c>
      <c r="W1759">
        <v>189835.46952399999</v>
      </c>
      <c r="X1759">
        <v>27.955552000000001</v>
      </c>
      <c r="Y1759">
        <v>3.5236499999999999</v>
      </c>
      <c r="Z1759">
        <v>80.04965</v>
      </c>
      <c r="AA1759">
        <v>81.603675999999993</v>
      </c>
      <c r="AB1759">
        <v>0</v>
      </c>
    </row>
    <row r="1760" spans="1:28" x14ac:dyDescent="0.25">
      <c r="A1760" s="1" t="s">
        <v>2463</v>
      </c>
      <c r="B1760">
        <v>1499</v>
      </c>
      <c r="C1760" s="1" t="s">
        <v>4004</v>
      </c>
      <c r="D1760">
        <v>5.0999999999999996</v>
      </c>
      <c r="E1760">
        <v>0</v>
      </c>
      <c r="F1760">
        <v>7.11</v>
      </c>
      <c r="G1760">
        <v>2598</v>
      </c>
      <c r="H1760" s="1" t="s">
        <v>4114</v>
      </c>
      <c r="I1760">
        <v>159.35</v>
      </c>
      <c r="J1760">
        <v>12.57</v>
      </c>
      <c r="K1760">
        <v>1099</v>
      </c>
      <c r="L1760">
        <v>2021.57</v>
      </c>
      <c r="M1760">
        <v>713</v>
      </c>
      <c r="N1760">
        <v>24</v>
      </c>
      <c r="O1760">
        <v>0</v>
      </c>
      <c r="P1760">
        <v>953.67</v>
      </c>
      <c r="Q1760">
        <v>0</v>
      </c>
      <c r="R1760" s="1" t="s">
        <v>6618</v>
      </c>
      <c r="S1760" s="1" t="s">
        <v>8156</v>
      </c>
      <c r="T1760">
        <v>1.01</v>
      </c>
      <c r="U1760" s="1"/>
      <c r="V1760">
        <v>128935.246902</v>
      </c>
      <c r="W1760">
        <v>2546668.0420880001</v>
      </c>
      <c r="X1760">
        <v>647.00212399999998</v>
      </c>
      <c r="Y1760">
        <v>59.771783999999997</v>
      </c>
      <c r="Z1760">
        <v>1143.1930769999999</v>
      </c>
      <c r="AA1760">
        <v>1094.7572170000001</v>
      </c>
      <c r="AB1760">
        <v>0</v>
      </c>
    </row>
    <row r="1761" spans="1:28" x14ac:dyDescent="0.25">
      <c r="A1761" s="1" t="s">
        <v>2464</v>
      </c>
      <c r="B1761">
        <v>1730</v>
      </c>
      <c r="C1761" s="1" t="s">
        <v>4004</v>
      </c>
      <c r="D1761">
        <v>5.0999999999999996</v>
      </c>
      <c r="E1761">
        <v>0</v>
      </c>
      <c r="F1761">
        <v>5</v>
      </c>
      <c r="G1761">
        <v>2600</v>
      </c>
      <c r="H1761" s="1" t="s">
        <v>4100</v>
      </c>
      <c r="I1761">
        <v>91.57</v>
      </c>
      <c r="J1761">
        <v>18.59</v>
      </c>
      <c r="K1761">
        <v>870</v>
      </c>
      <c r="L1761">
        <v>2205.37</v>
      </c>
      <c r="M1761">
        <v>548</v>
      </c>
      <c r="N1761">
        <v>15</v>
      </c>
      <c r="O1761">
        <v>0</v>
      </c>
      <c r="P1761">
        <v>750.88</v>
      </c>
      <c r="Q1761">
        <v>0</v>
      </c>
      <c r="R1761" s="1" t="s">
        <v>6619</v>
      </c>
      <c r="S1761" s="1" t="s">
        <v>8156</v>
      </c>
      <c r="T1761">
        <v>1.35</v>
      </c>
      <c r="U1761" s="1"/>
      <c r="V1761">
        <v>102724.86793399999</v>
      </c>
      <c r="W1761">
        <v>2228250.0699539999</v>
      </c>
      <c r="X1761">
        <v>520.28983900000003</v>
      </c>
      <c r="Y1761">
        <v>51.704341999999997</v>
      </c>
      <c r="Z1761">
        <v>994.01524900000004</v>
      </c>
      <c r="AA1761">
        <v>957.86875999999995</v>
      </c>
      <c r="AB1761">
        <v>0</v>
      </c>
    </row>
    <row r="1762" spans="1:28" x14ac:dyDescent="0.25">
      <c r="A1762" s="1" t="s">
        <v>2465</v>
      </c>
      <c r="B1762">
        <v>1743</v>
      </c>
      <c r="C1762" s="1" t="s">
        <v>4020</v>
      </c>
      <c r="D1762">
        <v>5.0999999999999996</v>
      </c>
      <c r="E1762">
        <v>0</v>
      </c>
      <c r="F1762">
        <v>0.22</v>
      </c>
      <c r="G1762">
        <v>2602</v>
      </c>
      <c r="H1762" s="1" t="s">
        <v>4094</v>
      </c>
      <c r="I1762">
        <v>120.04</v>
      </c>
      <c r="J1762">
        <v>9.74</v>
      </c>
      <c r="K1762">
        <v>859</v>
      </c>
      <c r="L1762">
        <v>743.49</v>
      </c>
      <c r="M1762">
        <v>700</v>
      </c>
      <c r="N1762">
        <v>11</v>
      </c>
      <c r="O1762">
        <v>0</v>
      </c>
      <c r="P1762">
        <v>783.61</v>
      </c>
      <c r="Q1762">
        <v>0</v>
      </c>
      <c r="R1762" s="1" t="s">
        <v>6620</v>
      </c>
      <c r="S1762" s="1" t="s">
        <v>8156</v>
      </c>
      <c r="T1762">
        <v>0.72</v>
      </c>
      <c r="U1762" s="1"/>
      <c r="V1762">
        <v>118047.011534</v>
      </c>
      <c r="W1762">
        <v>2070083.674476</v>
      </c>
      <c r="X1762">
        <v>586.13924799999995</v>
      </c>
      <c r="Y1762">
        <v>50.288310000000003</v>
      </c>
      <c r="Z1762">
        <v>940.10687600000006</v>
      </c>
      <c r="AA1762">
        <v>889.89270499999998</v>
      </c>
      <c r="AB1762">
        <v>0</v>
      </c>
    </row>
    <row r="1763" spans="1:28" x14ac:dyDescent="0.25">
      <c r="A1763" s="1" t="s">
        <v>2466</v>
      </c>
      <c r="B1763">
        <v>2520</v>
      </c>
      <c r="C1763" s="1" t="s">
        <v>4004</v>
      </c>
      <c r="D1763">
        <v>5.0999999999999996</v>
      </c>
      <c r="E1763">
        <v>0</v>
      </c>
      <c r="F1763">
        <v>0</v>
      </c>
      <c r="G1763">
        <v>2603</v>
      </c>
      <c r="H1763" s="1" t="s">
        <v>4074</v>
      </c>
      <c r="I1763">
        <v>0.2</v>
      </c>
      <c r="J1763">
        <v>14.01</v>
      </c>
      <c r="K1763">
        <v>83</v>
      </c>
      <c r="L1763">
        <v>420.4</v>
      </c>
      <c r="M1763">
        <v>13</v>
      </c>
      <c r="N1763">
        <v>2</v>
      </c>
      <c r="O1763">
        <v>0</v>
      </c>
      <c r="P1763">
        <v>52.81</v>
      </c>
      <c r="Q1763">
        <v>0</v>
      </c>
      <c r="R1763" s="1" t="s">
        <v>6621</v>
      </c>
      <c r="S1763" s="1" t="s">
        <v>8156</v>
      </c>
      <c r="T1763">
        <v>1.01</v>
      </c>
      <c r="U1763" s="1"/>
      <c r="V1763">
        <v>6369.997652</v>
      </c>
      <c r="W1763">
        <v>227547.17309900001</v>
      </c>
      <c r="X1763">
        <v>34.402512999999999</v>
      </c>
      <c r="Y1763">
        <v>4.8011489999999997</v>
      </c>
      <c r="Z1763">
        <v>99.220016999999999</v>
      </c>
      <c r="AA1763">
        <v>97.813941</v>
      </c>
      <c r="AB1763">
        <v>0</v>
      </c>
    </row>
    <row r="1764" spans="1:28" x14ac:dyDescent="0.25">
      <c r="A1764" s="1" t="s">
        <v>2468</v>
      </c>
      <c r="B1764">
        <v>2157</v>
      </c>
      <c r="C1764" s="1" t="s">
        <v>4031</v>
      </c>
      <c r="D1764">
        <v>5.0999999999999996</v>
      </c>
      <c r="E1764">
        <v>0</v>
      </c>
      <c r="F1764">
        <v>0.75</v>
      </c>
      <c r="G1764">
        <v>2605</v>
      </c>
      <c r="H1764" s="1" t="s">
        <v>4079</v>
      </c>
      <c r="I1764">
        <v>1.4</v>
      </c>
      <c r="J1764">
        <v>12.28</v>
      </c>
      <c r="K1764">
        <v>448</v>
      </c>
      <c r="L1764">
        <v>2407.63</v>
      </c>
      <c r="M1764">
        <v>194</v>
      </c>
      <c r="N1764">
        <v>8</v>
      </c>
      <c r="O1764">
        <v>0</v>
      </c>
      <c r="P1764">
        <v>274.2</v>
      </c>
      <c r="Q1764">
        <v>0</v>
      </c>
      <c r="R1764" s="1" t="s">
        <v>6623</v>
      </c>
      <c r="S1764" s="1" t="s">
        <v>8156</v>
      </c>
      <c r="T1764">
        <v>0.99</v>
      </c>
      <c r="U1764" s="1"/>
      <c r="V1764">
        <v>41016.129109000001</v>
      </c>
      <c r="W1764">
        <v>1243828.8683460001</v>
      </c>
      <c r="X1764">
        <v>216.21538000000001</v>
      </c>
      <c r="Y1764">
        <v>26.735240999999998</v>
      </c>
      <c r="Z1764">
        <v>541.79242499999998</v>
      </c>
      <c r="AA1764">
        <v>534.68002000000001</v>
      </c>
      <c r="AB1764">
        <v>0</v>
      </c>
    </row>
    <row r="1765" spans="1:28" x14ac:dyDescent="0.25">
      <c r="A1765" s="1" t="s">
        <v>2469</v>
      </c>
      <c r="B1765">
        <v>2400</v>
      </c>
      <c r="C1765" s="1" t="s">
        <v>4004</v>
      </c>
      <c r="D1765">
        <v>5.0999999999999996</v>
      </c>
      <c r="E1765">
        <v>0</v>
      </c>
      <c r="F1765">
        <v>0</v>
      </c>
      <c r="G1765">
        <v>2606</v>
      </c>
      <c r="H1765" s="1" t="s">
        <v>4074</v>
      </c>
      <c r="I1765">
        <v>0.2</v>
      </c>
      <c r="J1765">
        <v>15.49</v>
      </c>
      <c r="K1765">
        <v>206</v>
      </c>
      <c r="L1765">
        <v>420.4</v>
      </c>
      <c r="M1765">
        <v>132</v>
      </c>
      <c r="N1765">
        <v>7</v>
      </c>
      <c r="O1765">
        <v>0</v>
      </c>
      <c r="P1765">
        <v>179.04</v>
      </c>
      <c r="Q1765">
        <v>0</v>
      </c>
      <c r="R1765" s="1" t="s">
        <v>6624</v>
      </c>
      <c r="S1765" s="1" t="s">
        <v>8156</v>
      </c>
      <c r="T1765">
        <v>1.17</v>
      </c>
      <c r="U1765" s="1"/>
      <c r="V1765">
        <v>25645.289691000002</v>
      </c>
      <c r="W1765">
        <v>560939.48140799999</v>
      </c>
      <c r="X1765">
        <v>130.04268300000001</v>
      </c>
      <c r="Y1765">
        <v>13.170807</v>
      </c>
      <c r="Z1765">
        <v>251.84200200000001</v>
      </c>
      <c r="AA1765">
        <v>241.133319</v>
      </c>
      <c r="AB1765">
        <v>0</v>
      </c>
    </row>
    <row r="1766" spans="1:28" x14ac:dyDescent="0.25">
      <c r="A1766" s="1" t="s">
        <v>2470</v>
      </c>
      <c r="B1766">
        <v>2572</v>
      </c>
      <c r="C1766" s="1" t="s">
        <v>4002</v>
      </c>
      <c r="D1766">
        <v>5.0999999999999996</v>
      </c>
      <c r="E1766">
        <v>0</v>
      </c>
      <c r="F1766">
        <v>0.23</v>
      </c>
      <c r="G1766">
        <v>2606</v>
      </c>
      <c r="H1766" s="1" t="s">
        <v>4105</v>
      </c>
      <c r="I1766">
        <v>31.58</v>
      </c>
      <c r="J1766">
        <v>12.17</v>
      </c>
      <c r="K1766">
        <v>34</v>
      </c>
      <c r="L1766">
        <v>367.23</v>
      </c>
      <c r="M1766">
        <v>0</v>
      </c>
      <c r="N1766">
        <v>0</v>
      </c>
      <c r="O1766">
        <v>0</v>
      </c>
      <c r="P1766">
        <v>3.92</v>
      </c>
      <c r="Q1766">
        <v>0</v>
      </c>
      <c r="R1766" s="1" t="s">
        <v>6625</v>
      </c>
      <c r="S1766" s="1" t="s">
        <v>8156</v>
      </c>
      <c r="T1766">
        <v>0.9</v>
      </c>
      <c r="U1766" s="1"/>
      <c r="V1766">
        <v>1612.9708209999999</v>
      </c>
      <c r="W1766">
        <v>107356.903565</v>
      </c>
      <c r="X1766">
        <v>9.8881879999999995</v>
      </c>
      <c r="Y1766">
        <v>1.999017</v>
      </c>
      <c r="Z1766">
        <v>44.688495000000003</v>
      </c>
      <c r="AA1766">
        <v>46.147938000000003</v>
      </c>
      <c r="AB1766">
        <v>0</v>
      </c>
    </row>
    <row r="1767" spans="1:28" x14ac:dyDescent="0.25">
      <c r="A1767" s="1" t="s">
        <v>2471</v>
      </c>
      <c r="B1767">
        <v>1779</v>
      </c>
      <c r="C1767" s="1" t="s">
        <v>4020</v>
      </c>
      <c r="D1767">
        <v>5.0999999999999996</v>
      </c>
      <c r="E1767">
        <v>0</v>
      </c>
      <c r="F1767">
        <v>0.65</v>
      </c>
      <c r="G1767">
        <v>2608</v>
      </c>
      <c r="H1767" s="1" t="s">
        <v>4117</v>
      </c>
      <c r="I1767">
        <v>120.04</v>
      </c>
      <c r="J1767">
        <v>3.04</v>
      </c>
      <c r="K1767">
        <v>829</v>
      </c>
      <c r="L1767">
        <v>743.49</v>
      </c>
      <c r="M1767">
        <v>595</v>
      </c>
      <c r="N1767">
        <v>9</v>
      </c>
      <c r="O1767">
        <v>0</v>
      </c>
      <c r="P1767">
        <v>677.41</v>
      </c>
      <c r="Q1767">
        <v>0</v>
      </c>
      <c r="R1767" s="1" t="s">
        <v>6626</v>
      </c>
      <c r="S1767" s="1" t="s">
        <v>8156</v>
      </c>
      <c r="T1767">
        <v>0.36</v>
      </c>
      <c r="U1767" s="1"/>
      <c r="V1767">
        <v>105143.60772</v>
      </c>
      <c r="W1767">
        <v>1811781.4982710001</v>
      </c>
      <c r="X1767">
        <v>521.15362500000003</v>
      </c>
      <c r="Y1767">
        <v>43.535566000000003</v>
      </c>
      <c r="Z1767">
        <v>820.78274399999998</v>
      </c>
      <c r="AA1767">
        <v>778.85530600000004</v>
      </c>
      <c r="AB1767">
        <v>0</v>
      </c>
    </row>
    <row r="1768" spans="1:28" x14ac:dyDescent="0.25">
      <c r="A1768" s="1" t="s">
        <v>2472</v>
      </c>
      <c r="B1768">
        <v>2361</v>
      </c>
      <c r="C1768" s="1" t="s">
        <v>4031</v>
      </c>
      <c r="D1768">
        <v>5.0999999999999996</v>
      </c>
      <c r="E1768">
        <v>0</v>
      </c>
      <c r="F1768">
        <v>0.49</v>
      </c>
      <c r="G1768">
        <v>2608</v>
      </c>
      <c r="H1768" s="1" t="s">
        <v>4140</v>
      </c>
      <c r="I1768">
        <v>93.18</v>
      </c>
      <c r="J1768">
        <v>8.0399999999999991</v>
      </c>
      <c r="K1768">
        <v>247</v>
      </c>
      <c r="L1768">
        <v>1375.09</v>
      </c>
      <c r="M1768">
        <v>33</v>
      </c>
      <c r="N1768">
        <v>6</v>
      </c>
      <c r="O1768">
        <v>0</v>
      </c>
      <c r="P1768">
        <v>100.72</v>
      </c>
      <c r="Q1768">
        <v>0</v>
      </c>
      <c r="R1768" s="1" t="s">
        <v>6627</v>
      </c>
      <c r="S1768" s="1" t="s">
        <v>8156</v>
      </c>
      <c r="T1768">
        <v>0.68</v>
      </c>
      <c r="U1768" s="1"/>
      <c r="V1768">
        <v>13353.598738999999</v>
      </c>
      <c r="W1768">
        <v>513257.02775399998</v>
      </c>
      <c r="X1768">
        <v>72.809360999999996</v>
      </c>
      <c r="Y1768">
        <v>9.8375459999999997</v>
      </c>
      <c r="Z1768">
        <v>217.974717</v>
      </c>
      <c r="AA1768">
        <v>220.63040899999999</v>
      </c>
      <c r="AB1768">
        <v>0</v>
      </c>
    </row>
    <row r="1769" spans="1:28" x14ac:dyDescent="0.25">
      <c r="A1769" s="1" t="s">
        <v>2473</v>
      </c>
      <c r="B1769">
        <v>1869</v>
      </c>
      <c r="C1769" s="1" t="s">
        <v>4007</v>
      </c>
      <c r="D1769">
        <v>5.0999999999999996</v>
      </c>
      <c r="E1769">
        <v>0</v>
      </c>
      <c r="F1769">
        <v>0.25</v>
      </c>
      <c r="G1769">
        <v>2609</v>
      </c>
      <c r="H1769" s="1" t="s">
        <v>4075</v>
      </c>
      <c r="I1769">
        <v>89.74</v>
      </c>
      <c r="J1769">
        <v>11.27</v>
      </c>
      <c r="K1769">
        <v>740</v>
      </c>
      <c r="L1769">
        <v>569.77</v>
      </c>
      <c r="M1769">
        <v>636</v>
      </c>
      <c r="N1769">
        <v>7</v>
      </c>
      <c r="O1769">
        <v>0</v>
      </c>
      <c r="P1769">
        <v>691.49</v>
      </c>
      <c r="Q1769">
        <v>0</v>
      </c>
      <c r="R1769" s="1" t="s">
        <v>6628</v>
      </c>
      <c r="S1769" s="1" t="s">
        <v>8156</v>
      </c>
      <c r="T1769">
        <v>0.87</v>
      </c>
      <c r="U1769" s="1"/>
      <c r="V1769">
        <v>104325.41757400001</v>
      </c>
      <c r="W1769">
        <v>1828804.2355559999</v>
      </c>
      <c r="X1769">
        <v>518.04837999999995</v>
      </c>
      <c r="Y1769">
        <v>44.706428000000002</v>
      </c>
      <c r="Z1769">
        <v>832.09714499999995</v>
      </c>
      <c r="AA1769">
        <v>786.17053099999998</v>
      </c>
      <c r="AB1769">
        <v>0</v>
      </c>
    </row>
    <row r="1770" spans="1:28" x14ac:dyDescent="0.25">
      <c r="A1770" s="1" t="s">
        <v>2474</v>
      </c>
      <c r="B1770">
        <v>1725</v>
      </c>
      <c r="C1770" s="1" t="s">
        <v>4053</v>
      </c>
      <c r="D1770">
        <v>5.0999999999999996</v>
      </c>
      <c r="E1770">
        <v>0</v>
      </c>
      <c r="F1770">
        <v>0</v>
      </c>
      <c r="G1770">
        <v>2610</v>
      </c>
      <c r="H1770" s="1" t="s">
        <v>4117</v>
      </c>
      <c r="I1770">
        <v>120.04</v>
      </c>
      <c r="J1770">
        <v>8.59</v>
      </c>
      <c r="K1770">
        <v>885</v>
      </c>
      <c r="L1770">
        <v>947.15</v>
      </c>
      <c r="M1770">
        <v>619</v>
      </c>
      <c r="N1770">
        <v>13</v>
      </c>
      <c r="O1770">
        <v>0</v>
      </c>
      <c r="P1770">
        <v>787.56</v>
      </c>
      <c r="Q1770">
        <v>0</v>
      </c>
      <c r="R1770" s="1" t="s">
        <v>6629</v>
      </c>
      <c r="S1770" s="1" t="s">
        <v>8156</v>
      </c>
      <c r="T1770">
        <v>0.71</v>
      </c>
      <c r="U1770" s="1"/>
      <c r="V1770">
        <v>106088.19858</v>
      </c>
      <c r="W1770">
        <v>1930858.4387109999</v>
      </c>
      <c r="X1770">
        <v>528.36650099999997</v>
      </c>
      <c r="Y1770">
        <v>46.107790000000001</v>
      </c>
      <c r="Z1770">
        <v>872.89775499999996</v>
      </c>
      <c r="AA1770">
        <v>830.03987299999994</v>
      </c>
      <c r="AB1770">
        <v>0</v>
      </c>
    </row>
    <row r="1771" spans="1:28" x14ac:dyDescent="0.25">
      <c r="A1771" s="1" t="s">
        <v>2476</v>
      </c>
      <c r="B1771">
        <v>2389</v>
      </c>
      <c r="C1771" s="1" t="s">
        <v>4017</v>
      </c>
      <c r="D1771">
        <v>5.0999999999999996</v>
      </c>
      <c r="E1771">
        <v>0</v>
      </c>
      <c r="F1771">
        <v>0.57999999999999996</v>
      </c>
      <c r="G1771">
        <v>2611</v>
      </c>
      <c r="H1771" s="1" t="s">
        <v>4091</v>
      </c>
      <c r="I1771">
        <v>93.18</v>
      </c>
      <c r="J1771">
        <v>5.26</v>
      </c>
      <c r="K1771">
        <v>222</v>
      </c>
      <c r="L1771">
        <v>1018.45</v>
      </c>
      <c r="M1771">
        <v>56</v>
      </c>
      <c r="N1771">
        <v>1</v>
      </c>
      <c r="O1771">
        <v>0</v>
      </c>
      <c r="P1771">
        <v>84.79</v>
      </c>
      <c r="Q1771">
        <v>0</v>
      </c>
      <c r="R1771" s="1" t="s">
        <v>6631</v>
      </c>
      <c r="S1771" s="1" t="s">
        <v>8156</v>
      </c>
      <c r="T1771">
        <v>0.52</v>
      </c>
      <c r="U1771" s="1"/>
      <c r="V1771">
        <v>15573.621797</v>
      </c>
      <c r="W1771">
        <v>428245.95528599998</v>
      </c>
      <c r="X1771">
        <v>80.826601999999994</v>
      </c>
      <c r="Y1771">
        <v>8.3666490000000007</v>
      </c>
      <c r="Z1771">
        <v>182.792248</v>
      </c>
      <c r="AA1771">
        <v>184.090822</v>
      </c>
      <c r="AB1771">
        <v>0</v>
      </c>
    </row>
    <row r="1772" spans="1:28" x14ac:dyDescent="0.25">
      <c r="A1772" s="1" t="s">
        <v>2477</v>
      </c>
      <c r="B1772">
        <v>1380</v>
      </c>
      <c r="C1772" s="1" t="s">
        <v>4043</v>
      </c>
      <c r="D1772">
        <v>5.0999999999999996</v>
      </c>
      <c r="E1772">
        <v>0</v>
      </c>
      <c r="F1772">
        <v>0.01</v>
      </c>
      <c r="G1772">
        <v>2616</v>
      </c>
      <c r="H1772" s="1" t="s">
        <v>4129</v>
      </c>
      <c r="I1772">
        <v>135.09</v>
      </c>
      <c r="J1772">
        <v>8.3000000000000007</v>
      </c>
      <c r="K1772">
        <v>1236</v>
      </c>
      <c r="L1772">
        <v>2630.12</v>
      </c>
      <c r="M1772">
        <v>810</v>
      </c>
      <c r="N1772">
        <v>11</v>
      </c>
      <c r="O1772">
        <v>0</v>
      </c>
      <c r="P1772">
        <v>958.08</v>
      </c>
      <c r="Q1772">
        <v>0</v>
      </c>
      <c r="R1772" s="1" t="s">
        <v>6632</v>
      </c>
      <c r="S1772" s="1" t="s">
        <v>8156</v>
      </c>
      <c r="T1772">
        <v>0.69</v>
      </c>
      <c r="U1772" s="1"/>
      <c r="V1772">
        <v>144480.486102</v>
      </c>
      <c r="W1772">
        <v>2821099.7739289999</v>
      </c>
      <c r="X1772">
        <v>723.92751199999998</v>
      </c>
      <c r="Y1772">
        <v>64.955309999999997</v>
      </c>
      <c r="Z1772">
        <v>1259.657213</v>
      </c>
      <c r="AA1772">
        <v>1212.7326399999999</v>
      </c>
      <c r="AB1772">
        <v>0</v>
      </c>
    </row>
    <row r="1773" spans="1:28" x14ac:dyDescent="0.25">
      <c r="A1773" s="1" t="s">
        <v>2479</v>
      </c>
      <c r="B1773">
        <v>2052</v>
      </c>
      <c r="C1773" s="1" t="s">
        <v>4048</v>
      </c>
      <c r="D1773">
        <v>5.0999999999999996</v>
      </c>
      <c r="E1773">
        <v>0</v>
      </c>
      <c r="F1773">
        <v>0.65</v>
      </c>
      <c r="G1773">
        <v>2618</v>
      </c>
      <c r="H1773" s="1" t="s">
        <v>4151</v>
      </c>
      <c r="I1773">
        <v>72.8</v>
      </c>
      <c r="J1773">
        <v>12.56</v>
      </c>
      <c r="K1773">
        <v>566</v>
      </c>
      <c r="L1773">
        <v>1956.19</v>
      </c>
      <c r="M1773">
        <v>317</v>
      </c>
      <c r="N1773">
        <v>8</v>
      </c>
      <c r="O1773">
        <v>0</v>
      </c>
      <c r="P1773">
        <v>429.11</v>
      </c>
      <c r="Q1773">
        <v>0</v>
      </c>
      <c r="R1773" s="1" t="s">
        <v>6634</v>
      </c>
      <c r="S1773" s="1" t="s">
        <v>8156</v>
      </c>
      <c r="T1773">
        <v>1.03</v>
      </c>
      <c r="U1773" s="1"/>
      <c r="V1773">
        <v>61352.475618999997</v>
      </c>
      <c r="W1773">
        <v>1529512.4156790001</v>
      </c>
      <c r="X1773">
        <v>315.58800200000002</v>
      </c>
      <c r="Y1773">
        <v>34.698360000000001</v>
      </c>
      <c r="Z1773">
        <v>678.96423000000004</v>
      </c>
      <c r="AA1773">
        <v>657.49218499999995</v>
      </c>
      <c r="AB1773">
        <v>0</v>
      </c>
    </row>
    <row r="1774" spans="1:28" x14ac:dyDescent="0.25">
      <c r="A1774" s="1" t="s">
        <v>2480</v>
      </c>
      <c r="B1774">
        <v>2300</v>
      </c>
      <c r="C1774" s="1" t="s">
        <v>4019</v>
      </c>
      <c r="D1774">
        <v>5.0999999999999996</v>
      </c>
      <c r="E1774">
        <v>0</v>
      </c>
      <c r="F1774">
        <v>0</v>
      </c>
      <c r="G1774">
        <v>2619</v>
      </c>
      <c r="H1774" s="1" t="s">
        <v>4093</v>
      </c>
      <c r="I1774">
        <v>2.0699999999999998</v>
      </c>
      <c r="J1774">
        <v>9.5299999999999994</v>
      </c>
      <c r="K1774">
        <v>319</v>
      </c>
      <c r="L1774">
        <v>1335.45</v>
      </c>
      <c r="M1774">
        <v>143</v>
      </c>
      <c r="N1774">
        <v>5</v>
      </c>
      <c r="O1774">
        <v>0</v>
      </c>
      <c r="P1774">
        <v>193.01</v>
      </c>
      <c r="Q1774">
        <v>0</v>
      </c>
      <c r="R1774" s="1" t="s">
        <v>6635</v>
      </c>
      <c r="S1774" s="1" t="s">
        <v>8156</v>
      </c>
      <c r="T1774">
        <v>0.76</v>
      </c>
      <c r="U1774" s="1"/>
      <c r="V1774">
        <v>29800.053378000001</v>
      </c>
      <c r="W1774">
        <v>797283.50882999995</v>
      </c>
      <c r="X1774">
        <v>154.45091400000001</v>
      </c>
      <c r="Y1774">
        <v>17.141145999999999</v>
      </c>
      <c r="Z1774">
        <v>348.74327499999998</v>
      </c>
      <c r="AA1774">
        <v>342.72810099999998</v>
      </c>
      <c r="AB1774">
        <v>0</v>
      </c>
    </row>
    <row r="1775" spans="1:28" x14ac:dyDescent="0.25">
      <c r="A1775" s="1" t="s">
        <v>2482</v>
      </c>
      <c r="B1775">
        <v>2106</v>
      </c>
      <c r="C1775" s="1" t="s">
        <v>4004</v>
      </c>
      <c r="D1775">
        <v>5.0999999999999996</v>
      </c>
      <c r="E1775">
        <v>0</v>
      </c>
      <c r="F1775">
        <v>2.35</v>
      </c>
      <c r="G1775">
        <v>2620</v>
      </c>
      <c r="H1775" s="1" t="s">
        <v>4110</v>
      </c>
      <c r="I1775">
        <v>0.2</v>
      </c>
      <c r="J1775">
        <v>11.31</v>
      </c>
      <c r="K1775">
        <v>514</v>
      </c>
      <c r="L1775">
        <v>1312.65</v>
      </c>
      <c r="M1775">
        <v>258</v>
      </c>
      <c r="N1775">
        <v>10</v>
      </c>
      <c r="O1775">
        <v>0</v>
      </c>
      <c r="P1775">
        <v>398.98</v>
      </c>
      <c r="Q1775">
        <v>0</v>
      </c>
      <c r="R1775" s="1" t="s">
        <v>6637</v>
      </c>
      <c r="S1775" s="1" t="s">
        <v>8156</v>
      </c>
      <c r="T1775">
        <v>0.82</v>
      </c>
      <c r="U1775" s="1"/>
      <c r="V1775">
        <v>47898.323944999996</v>
      </c>
      <c r="W1775">
        <v>1125750.7128590001</v>
      </c>
      <c r="X1775">
        <v>244.576402</v>
      </c>
      <c r="Y1775">
        <v>25.107261999999999</v>
      </c>
      <c r="Z1775">
        <v>498.83578799999998</v>
      </c>
      <c r="AA1775">
        <v>483.92977100000002</v>
      </c>
      <c r="AB1775">
        <v>0</v>
      </c>
    </row>
    <row r="1776" spans="1:28" x14ac:dyDescent="0.25">
      <c r="A1776" s="1" t="s">
        <v>2485</v>
      </c>
      <c r="B1776">
        <v>1937</v>
      </c>
      <c r="C1776" s="1" t="s">
        <v>4004</v>
      </c>
      <c r="D1776">
        <v>5.0999999999999996</v>
      </c>
      <c r="E1776">
        <v>0</v>
      </c>
      <c r="F1776">
        <v>0.17</v>
      </c>
      <c r="G1776">
        <v>2622</v>
      </c>
      <c r="H1776" s="1" t="s">
        <v>4167</v>
      </c>
      <c r="I1776">
        <v>122.01</v>
      </c>
      <c r="J1776">
        <v>10.49</v>
      </c>
      <c r="K1776">
        <v>685</v>
      </c>
      <c r="L1776">
        <v>1425.91</v>
      </c>
      <c r="M1776">
        <v>408</v>
      </c>
      <c r="N1776">
        <v>19</v>
      </c>
      <c r="O1776">
        <v>0</v>
      </c>
      <c r="P1776">
        <v>553.47</v>
      </c>
      <c r="Q1776">
        <v>0</v>
      </c>
      <c r="R1776" s="1" t="s">
        <v>6640</v>
      </c>
      <c r="S1776" s="1" t="s">
        <v>8156</v>
      </c>
      <c r="T1776">
        <v>0.8</v>
      </c>
      <c r="U1776" s="1"/>
      <c r="V1776">
        <v>74585.966428</v>
      </c>
      <c r="W1776">
        <v>1551085.4990719999</v>
      </c>
      <c r="X1776">
        <v>376.07307900000001</v>
      </c>
      <c r="Y1776">
        <v>35.701422999999998</v>
      </c>
      <c r="Z1776">
        <v>693.00902399999995</v>
      </c>
      <c r="AA1776">
        <v>666.77549699999997</v>
      </c>
      <c r="AB1776">
        <v>0</v>
      </c>
    </row>
    <row r="1777" spans="1:28" x14ac:dyDescent="0.25">
      <c r="A1777" s="1" t="s">
        <v>2486</v>
      </c>
      <c r="B1777">
        <v>2188</v>
      </c>
      <c r="C1777" s="1" t="s">
        <v>4004</v>
      </c>
      <c r="D1777">
        <v>5.0999999999999996</v>
      </c>
      <c r="E1777">
        <v>0</v>
      </c>
      <c r="F1777">
        <v>0.2</v>
      </c>
      <c r="G1777">
        <v>2623</v>
      </c>
      <c r="H1777" s="1" t="s">
        <v>4110</v>
      </c>
      <c r="I1777">
        <v>0.2</v>
      </c>
      <c r="J1777">
        <v>12.99</v>
      </c>
      <c r="K1777">
        <v>435</v>
      </c>
      <c r="L1777">
        <v>1312.65</v>
      </c>
      <c r="M1777">
        <v>234</v>
      </c>
      <c r="N1777">
        <v>10</v>
      </c>
      <c r="O1777">
        <v>0</v>
      </c>
      <c r="P1777">
        <v>337.07</v>
      </c>
      <c r="Q1777">
        <v>0</v>
      </c>
      <c r="R1777" s="1" t="s">
        <v>6641</v>
      </c>
      <c r="S1777" s="1" t="s">
        <v>8156</v>
      </c>
      <c r="T1777">
        <v>0.96</v>
      </c>
      <c r="U1777" s="1"/>
      <c r="V1777">
        <v>43158.850523000001</v>
      </c>
      <c r="W1777">
        <v>1062345.980248</v>
      </c>
      <c r="X1777">
        <v>221.633689</v>
      </c>
      <c r="Y1777">
        <v>23.927347999999999</v>
      </c>
      <c r="Z1777">
        <v>470.81325800000002</v>
      </c>
      <c r="AA1777">
        <v>456.67183699999998</v>
      </c>
      <c r="AB1777">
        <v>0</v>
      </c>
    </row>
    <row r="1778" spans="1:28" x14ac:dyDescent="0.25">
      <c r="A1778" s="1" t="s">
        <v>2487</v>
      </c>
      <c r="B1778">
        <v>2238</v>
      </c>
      <c r="C1778" s="1" t="s">
        <v>4048</v>
      </c>
      <c r="D1778">
        <v>5.0999999999999996</v>
      </c>
      <c r="E1778">
        <v>0</v>
      </c>
      <c r="F1778">
        <v>0.17</v>
      </c>
      <c r="G1778">
        <v>2623</v>
      </c>
      <c r="H1778" s="1" t="s">
        <v>4151</v>
      </c>
      <c r="I1778">
        <v>72.8</v>
      </c>
      <c r="J1778">
        <v>11.45</v>
      </c>
      <c r="K1778">
        <v>385</v>
      </c>
      <c r="L1778">
        <v>1954.68</v>
      </c>
      <c r="M1778">
        <v>136</v>
      </c>
      <c r="N1778">
        <v>9</v>
      </c>
      <c r="O1778">
        <v>0</v>
      </c>
      <c r="P1778">
        <v>230.08</v>
      </c>
      <c r="Q1778">
        <v>0</v>
      </c>
      <c r="R1778" s="1" t="s">
        <v>6642</v>
      </c>
      <c r="S1778" s="1" t="s">
        <v>8156</v>
      </c>
      <c r="T1778">
        <v>0.91</v>
      </c>
      <c r="U1778" s="1"/>
      <c r="V1778">
        <v>33696.482580000004</v>
      </c>
      <c r="W1778">
        <v>1059599.4649420001</v>
      </c>
      <c r="X1778">
        <v>178.50720200000001</v>
      </c>
      <c r="Y1778">
        <v>22.573305000000001</v>
      </c>
      <c r="Z1778">
        <v>462.00438000000003</v>
      </c>
      <c r="AA1778">
        <v>455.48508399999997</v>
      </c>
      <c r="AB1778">
        <v>0</v>
      </c>
    </row>
    <row r="1779" spans="1:28" x14ac:dyDescent="0.25">
      <c r="A1779" s="1" t="s">
        <v>2488</v>
      </c>
      <c r="B1779">
        <v>2314</v>
      </c>
      <c r="C1779" s="1" t="s">
        <v>4001</v>
      </c>
      <c r="D1779">
        <v>0.2</v>
      </c>
      <c r="E1779">
        <v>0</v>
      </c>
      <c r="F1779">
        <v>0.48</v>
      </c>
      <c r="G1779">
        <v>2624</v>
      </c>
      <c r="H1779" s="1" t="s">
        <v>4071</v>
      </c>
      <c r="I1779">
        <v>108.49</v>
      </c>
      <c r="J1779">
        <v>9.31</v>
      </c>
      <c r="K1779">
        <v>310</v>
      </c>
      <c r="L1779">
        <v>419.77</v>
      </c>
      <c r="M1779">
        <v>184</v>
      </c>
      <c r="N1779">
        <v>13</v>
      </c>
      <c r="O1779">
        <v>0</v>
      </c>
      <c r="P1779">
        <v>268.89999999999998</v>
      </c>
      <c r="Q1779">
        <v>0</v>
      </c>
      <c r="R1779" s="1" t="s">
        <v>6643</v>
      </c>
      <c r="S1779" s="1" t="s">
        <v>8156</v>
      </c>
      <c r="T1779">
        <v>0.67</v>
      </c>
      <c r="U1779" s="1"/>
      <c r="V1779">
        <v>26533.012847000002</v>
      </c>
      <c r="W1779">
        <v>520183.21210200002</v>
      </c>
      <c r="X1779">
        <v>132.980797</v>
      </c>
      <c r="Y1779">
        <v>11.904949</v>
      </c>
      <c r="Z1779">
        <v>231.99882199999999</v>
      </c>
      <c r="AA1779">
        <v>223.616038</v>
      </c>
      <c r="AB1779">
        <v>0</v>
      </c>
    </row>
    <row r="1780" spans="1:28" x14ac:dyDescent="0.25">
      <c r="A1780" s="1" t="s">
        <v>2489</v>
      </c>
      <c r="B1780">
        <v>2307</v>
      </c>
      <c r="C1780" s="1" t="s">
        <v>4004</v>
      </c>
      <c r="D1780">
        <v>5.0999999999999996</v>
      </c>
      <c r="E1780">
        <v>0</v>
      </c>
      <c r="F1780">
        <v>7</v>
      </c>
      <c r="G1780">
        <v>2625</v>
      </c>
      <c r="H1780" s="1" t="s">
        <v>4110</v>
      </c>
      <c r="I1780">
        <v>0.2</v>
      </c>
      <c r="J1780">
        <v>12.64</v>
      </c>
      <c r="K1780">
        <v>318</v>
      </c>
      <c r="L1780">
        <v>1913.75</v>
      </c>
      <c r="M1780">
        <v>97</v>
      </c>
      <c r="N1780">
        <v>4</v>
      </c>
      <c r="O1780">
        <v>0</v>
      </c>
      <c r="P1780">
        <v>168.57</v>
      </c>
      <c r="Q1780">
        <v>0</v>
      </c>
      <c r="R1780" s="1" t="s">
        <v>6644</v>
      </c>
      <c r="S1780" s="1" t="s">
        <v>8156</v>
      </c>
      <c r="T1780">
        <v>0.92</v>
      </c>
      <c r="U1780" s="1"/>
      <c r="V1780">
        <v>24378.263892999999</v>
      </c>
      <c r="W1780">
        <v>834898.83742200001</v>
      </c>
      <c r="X1780">
        <v>130.734712</v>
      </c>
      <c r="Y1780">
        <v>17.253802</v>
      </c>
      <c r="Z1780">
        <v>359.87793799999997</v>
      </c>
      <c r="AA1780">
        <v>358.893101</v>
      </c>
      <c r="AB1780">
        <v>0</v>
      </c>
    </row>
    <row r="1781" spans="1:28" x14ac:dyDescent="0.25">
      <c r="A1781" s="1" t="s">
        <v>2491</v>
      </c>
      <c r="B1781">
        <v>2422</v>
      </c>
      <c r="C1781" s="1" t="s">
        <v>4016</v>
      </c>
      <c r="D1781">
        <v>5.0999999999999996</v>
      </c>
      <c r="E1781">
        <v>0</v>
      </c>
      <c r="F1781">
        <v>0.37</v>
      </c>
      <c r="G1781">
        <v>2626</v>
      </c>
      <c r="H1781" s="1" t="s">
        <v>4089</v>
      </c>
      <c r="I1781">
        <v>182.21</v>
      </c>
      <c r="J1781">
        <v>14.44</v>
      </c>
      <c r="K1781">
        <v>204</v>
      </c>
      <c r="L1781">
        <v>905.52</v>
      </c>
      <c r="M1781">
        <v>120</v>
      </c>
      <c r="N1781">
        <v>2</v>
      </c>
      <c r="O1781">
        <v>0</v>
      </c>
      <c r="P1781">
        <v>144.46</v>
      </c>
      <c r="Q1781">
        <v>0</v>
      </c>
      <c r="R1781" s="1" t="s">
        <v>6646</v>
      </c>
      <c r="S1781" s="1" t="s">
        <v>8156</v>
      </c>
      <c r="T1781">
        <v>1.1000000000000001</v>
      </c>
      <c r="U1781" s="1"/>
      <c r="V1781">
        <v>22592.509345999999</v>
      </c>
      <c r="W1781">
        <v>580102.79860400001</v>
      </c>
      <c r="X1781">
        <v>116.639376</v>
      </c>
      <c r="Y1781">
        <v>13.109972000000001</v>
      </c>
      <c r="Z1781">
        <v>256.412398</v>
      </c>
      <c r="AA1781">
        <v>249.368628</v>
      </c>
      <c r="AB1781">
        <v>0</v>
      </c>
    </row>
    <row r="1782" spans="1:28" x14ac:dyDescent="0.25">
      <c r="A1782" s="1" t="s">
        <v>2492</v>
      </c>
      <c r="B1782">
        <v>2536</v>
      </c>
      <c r="C1782" s="1" t="s">
        <v>4004</v>
      </c>
      <c r="D1782">
        <v>5.0999999999999996</v>
      </c>
      <c r="E1782">
        <v>0</v>
      </c>
      <c r="F1782">
        <v>0.81</v>
      </c>
      <c r="G1782">
        <v>2628</v>
      </c>
      <c r="H1782" s="1" t="s">
        <v>4073</v>
      </c>
      <c r="I1782">
        <v>40.79</v>
      </c>
      <c r="J1782">
        <v>17.63</v>
      </c>
      <c r="K1782">
        <v>92</v>
      </c>
      <c r="L1782">
        <v>475.89</v>
      </c>
      <c r="M1782">
        <v>9</v>
      </c>
      <c r="N1782">
        <v>2</v>
      </c>
      <c r="O1782">
        <v>0</v>
      </c>
      <c r="P1782">
        <v>65.56</v>
      </c>
      <c r="Q1782">
        <v>0</v>
      </c>
      <c r="R1782" s="1" t="s">
        <v>6647</v>
      </c>
      <c r="S1782" s="1" t="s">
        <v>8156</v>
      </c>
      <c r="T1782">
        <v>1.32</v>
      </c>
      <c r="U1782" s="1"/>
      <c r="V1782">
        <v>7745.0996340000002</v>
      </c>
      <c r="W1782">
        <v>306090.21103800001</v>
      </c>
      <c r="X1782">
        <v>42.593949000000002</v>
      </c>
      <c r="Y1782">
        <v>6.6549170000000002</v>
      </c>
      <c r="Z1782">
        <v>134.474051</v>
      </c>
      <c r="AA1782">
        <v>131.57565</v>
      </c>
      <c r="AB1782">
        <v>0</v>
      </c>
    </row>
    <row r="1783" spans="1:28" x14ac:dyDescent="0.25">
      <c r="A1783" s="1" t="s">
        <v>2494</v>
      </c>
      <c r="B1783">
        <v>2444</v>
      </c>
      <c r="C1783" s="1" t="s">
        <v>4019</v>
      </c>
      <c r="D1783">
        <v>5.0999999999999996</v>
      </c>
      <c r="E1783">
        <v>0</v>
      </c>
      <c r="F1783">
        <v>0.25</v>
      </c>
      <c r="G1783">
        <v>2630</v>
      </c>
      <c r="H1783" s="1" t="s">
        <v>4093</v>
      </c>
      <c r="I1783">
        <v>2.0699999999999998</v>
      </c>
      <c r="J1783">
        <v>8.59</v>
      </c>
      <c r="K1783">
        <v>186</v>
      </c>
      <c r="L1783">
        <v>1335.45</v>
      </c>
      <c r="M1783">
        <v>19</v>
      </c>
      <c r="N1783">
        <v>2</v>
      </c>
      <c r="O1783">
        <v>0</v>
      </c>
      <c r="P1783">
        <v>62.12</v>
      </c>
      <c r="Q1783">
        <v>0</v>
      </c>
      <c r="R1783" s="1" t="s">
        <v>6649</v>
      </c>
      <c r="S1783" s="1" t="s">
        <v>8156</v>
      </c>
      <c r="T1783">
        <v>0.77</v>
      </c>
      <c r="U1783" s="1"/>
      <c r="V1783">
        <v>9775.7577149999997</v>
      </c>
      <c r="W1783">
        <v>435989.188456</v>
      </c>
      <c r="X1783">
        <v>54.745697</v>
      </c>
      <c r="Y1783">
        <v>8.231382</v>
      </c>
      <c r="Z1783">
        <v>183.60153</v>
      </c>
      <c r="AA1783">
        <v>187.41472200000001</v>
      </c>
      <c r="AB1783">
        <v>0</v>
      </c>
    </row>
    <row r="1784" spans="1:28" x14ac:dyDescent="0.25">
      <c r="A1784" s="1" t="s">
        <v>2496</v>
      </c>
      <c r="B1784">
        <v>2527</v>
      </c>
      <c r="C1784" s="1" t="s">
        <v>4004</v>
      </c>
      <c r="D1784">
        <v>5.0999999999999996</v>
      </c>
      <c r="E1784">
        <v>0</v>
      </c>
      <c r="F1784">
        <v>1.6</v>
      </c>
      <c r="G1784">
        <v>2632</v>
      </c>
      <c r="H1784" s="1" t="s">
        <v>4076</v>
      </c>
      <c r="I1784">
        <v>1.4</v>
      </c>
      <c r="J1784">
        <v>9.65</v>
      </c>
      <c r="K1784">
        <v>105</v>
      </c>
      <c r="L1784">
        <v>609.39</v>
      </c>
      <c r="M1784">
        <v>10</v>
      </c>
      <c r="N1784">
        <v>1</v>
      </c>
      <c r="O1784">
        <v>0</v>
      </c>
      <c r="P1784">
        <v>49.76</v>
      </c>
      <c r="Q1784">
        <v>0</v>
      </c>
      <c r="R1784" s="1" t="s">
        <v>6651</v>
      </c>
      <c r="S1784" s="1" t="s">
        <v>8156</v>
      </c>
      <c r="T1784">
        <v>0.74</v>
      </c>
      <c r="U1784" s="1"/>
      <c r="V1784">
        <v>6215.7278690000003</v>
      </c>
      <c r="W1784">
        <v>260566.788902</v>
      </c>
      <c r="X1784">
        <v>34.458407000000001</v>
      </c>
      <c r="Y1784">
        <v>5.1748560000000001</v>
      </c>
      <c r="Z1784">
        <v>111.229474</v>
      </c>
      <c r="AA1784">
        <v>112.007429</v>
      </c>
      <c r="AB1784">
        <v>0</v>
      </c>
    </row>
    <row r="1785" spans="1:28" x14ac:dyDescent="0.25">
      <c r="A1785" s="1" t="s">
        <v>2498</v>
      </c>
      <c r="B1785">
        <v>1959</v>
      </c>
      <c r="C1785" s="1" t="s">
        <v>4048</v>
      </c>
      <c r="D1785">
        <v>5.0999999999999996</v>
      </c>
      <c r="E1785">
        <v>0</v>
      </c>
      <c r="F1785">
        <v>0.9</v>
      </c>
      <c r="G1785">
        <v>2634</v>
      </c>
      <c r="H1785" s="1" t="s">
        <v>4141</v>
      </c>
      <c r="I1785">
        <v>72.8</v>
      </c>
      <c r="J1785">
        <v>7.87</v>
      </c>
      <c r="K1785">
        <v>675</v>
      </c>
      <c r="L1785">
        <v>1954.68</v>
      </c>
      <c r="M1785">
        <v>339</v>
      </c>
      <c r="N1785">
        <v>8</v>
      </c>
      <c r="O1785">
        <v>0</v>
      </c>
      <c r="P1785">
        <v>431.33</v>
      </c>
      <c r="Q1785">
        <v>0</v>
      </c>
      <c r="R1785" s="1" t="s">
        <v>6653</v>
      </c>
      <c r="S1785" s="1" t="s">
        <v>8156</v>
      </c>
      <c r="T1785">
        <v>0.56999999999999995</v>
      </c>
      <c r="U1785" s="1"/>
      <c r="V1785">
        <v>65555.291836000004</v>
      </c>
      <c r="W1785">
        <v>1457157.2970090001</v>
      </c>
      <c r="X1785">
        <v>332.53207300000003</v>
      </c>
      <c r="Y1785">
        <v>31.818759</v>
      </c>
      <c r="Z1785">
        <v>641.17621799999995</v>
      </c>
      <c r="AA1785">
        <v>626.39658799999995</v>
      </c>
      <c r="AB1785">
        <v>0</v>
      </c>
    </row>
    <row r="1786" spans="1:28" x14ac:dyDescent="0.25">
      <c r="A1786" s="1" t="s">
        <v>2500</v>
      </c>
      <c r="B1786">
        <v>2380</v>
      </c>
      <c r="C1786" s="1" t="s">
        <v>4013</v>
      </c>
      <c r="D1786">
        <v>5.0999999999999996</v>
      </c>
      <c r="E1786">
        <v>0</v>
      </c>
      <c r="F1786">
        <v>0.7</v>
      </c>
      <c r="G1786">
        <v>2634</v>
      </c>
      <c r="H1786" s="1" t="s">
        <v>4086</v>
      </c>
      <c r="I1786">
        <v>0.2</v>
      </c>
      <c r="J1786">
        <v>3.4</v>
      </c>
      <c r="K1786">
        <v>254</v>
      </c>
      <c r="L1786">
        <v>1241.6600000000001</v>
      </c>
      <c r="M1786">
        <v>74</v>
      </c>
      <c r="N1786">
        <v>2</v>
      </c>
      <c r="O1786">
        <v>0</v>
      </c>
      <c r="P1786">
        <v>118.24</v>
      </c>
      <c r="Q1786">
        <v>0</v>
      </c>
      <c r="R1786" s="1" t="s">
        <v>6655</v>
      </c>
      <c r="S1786" s="1" t="s">
        <v>8156</v>
      </c>
      <c r="T1786">
        <v>0.66</v>
      </c>
      <c r="U1786" s="1"/>
      <c r="V1786">
        <v>19123.416055000002</v>
      </c>
      <c r="W1786">
        <v>569738.15331199998</v>
      </c>
      <c r="X1786">
        <v>100.396697</v>
      </c>
      <c r="Y1786">
        <v>11.520061999999999</v>
      </c>
      <c r="Z1786">
        <v>245.22001900000001</v>
      </c>
      <c r="AA1786">
        <v>244.91240500000001</v>
      </c>
      <c r="AB1786">
        <v>0</v>
      </c>
    </row>
    <row r="1787" spans="1:28" x14ac:dyDescent="0.25">
      <c r="A1787" s="1" t="s">
        <v>2502</v>
      </c>
      <c r="B1787">
        <v>2338</v>
      </c>
      <c r="C1787" s="1" t="s">
        <v>4032</v>
      </c>
      <c r="D1787">
        <v>5.0999999999999996</v>
      </c>
      <c r="E1787">
        <v>0</v>
      </c>
      <c r="F1787">
        <v>0.91</v>
      </c>
      <c r="G1787">
        <v>2635</v>
      </c>
      <c r="H1787" s="1" t="s">
        <v>4093</v>
      </c>
      <c r="I1787">
        <v>2.0699999999999998</v>
      </c>
      <c r="J1787">
        <v>12.54</v>
      </c>
      <c r="K1787">
        <v>297</v>
      </c>
      <c r="L1787">
        <v>1444.44</v>
      </c>
      <c r="M1787">
        <v>124</v>
      </c>
      <c r="N1787">
        <v>7</v>
      </c>
      <c r="O1787">
        <v>0</v>
      </c>
      <c r="P1787">
        <v>185.98</v>
      </c>
      <c r="Q1787">
        <v>0</v>
      </c>
      <c r="R1787" s="1" t="s">
        <v>6657</v>
      </c>
      <c r="S1787" s="1" t="s">
        <v>8156</v>
      </c>
      <c r="T1787">
        <v>0.94</v>
      </c>
      <c r="U1787" s="1"/>
      <c r="V1787">
        <v>24855.557631</v>
      </c>
      <c r="W1787">
        <v>751534.13298999995</v>
      </c>
      <c r="X1787">
        <v>130.961263</v>
      </c>
      <c r="Y1787">
        <v>16.115092000000001</v>
      </c>
      <c r="Z1787">
        <v>327.75474600000001</v>
      </c>
      <c r="AA1787">
        <v>323.05919599999999</v>
      </c>
      <c r="AB1787">
        <v>0</v>
      </c>
    </row>
    <row r="1788" spans="1:28" x14ac:dyDescent="0.25">
      <c r="A1788" s="1" t="s">
        <v>2503</v>
      </c>
      <c r="B1788">
        <v>2540</v>
      </c>
      <c r="C1788" s="1" t="s">
        <v>4004</v>
      </c>
      <c r="D1788">
        <v>5.0999999999999996</v>
      </c>
      <c r="E1788">
        <v>0</v>
      </c>
      <c r="F1788">
        <v>0.8</v>
      </c>
      <c r="G1788">
        <v>2636</v>
      </c>
      <c r="H1788" s="1" t="s">
        <v>4076</v>
      </c>
      <c r="I1788">
        <v>1.4</v>
      </c>
      <c r="J1788">
        <v>13.03</v>
      </c>
      <c r="K1788">
        <v>96</v>
      </c>
      <c r="L1788">
        <v>609.39</v>
      </c>
      <c r="M1788">
        <v>8</v>
      </c>
      <c r="N1788">
        <v>2</v>
      </c>
      <c r="O1788">
        <v>0</v>
      </c>
      <c r="P1788">
        <v>53.91</v>
      </c>
      <c r="Q1788">
        <v>0</v>
      </c>
      <c r="R1788" s="1" t="s">
        <v>6658</v>
      </c>
      <c r="S1788" s="1" t="s">
        <v>8156</v>
      </c>
      <c r="T1788">
        <v>1.02</v>
      </c>
      <c r="U1788" s="1"/>
      <c r="V1788">
        <v>6803.2464739999996</v>
      </c>
      <c r="W1788">
        <v>280770.29758399999</v>
      </c>
      <c r="X1788">
        <v>37.647894000000001</v>
      </c>
      <c r="Y1788">
        <v>5.7424540000000004</v>
      </c>
      <c r="Z1788">
        <v>120.392028</v>
      </c>
      <c r="AA1788">
        <v>120.692016</v>
      </c>
      <c r="AB1788">
        <v>0</v>
      </c>
    </row>
    <row r="1789" spans="1:28" x14ac:dyDescent="0.25">
      <c r="A1789" s="1" t="s">
        <v>2505</v>
      </c>
      <c r="B1789">
        <v>2353</v>
      </c>
      <c r="C1789" s="1" t="s">
        <v>4031</v>
      </c>
      <c r="D1789">
        <v>5.0999999999999996</v>
      </c>
      <c r="E1789">
        <v>0</v>
      </c>
      <c r="F1789">
        <v>0.73</v>
      </c>
      <c r="G1789">
        <v>2638</v>
      </c>
      <c r="H1789" s="1" t="s">
        <v>4086</v>
      </c>
      <c r="I1789">
        <v>0.2</v>
      </c>
      <c r="J1789">
        <v>2.97</v>
      </c>
      <c r="K1789">
        <v>285</v>
      </c>
      <c r="L1789">
        <v>1365.91</v>
      </c>
      <c r="M1789">
        <v>57</v>
      </c>
      <c r="N1789">
        <v>5</v>
      </c>
      <c r="O1789">
        <v>0</v>
      </c>
      <c r="P1789">
        <v>133.03</v>
      </c>
      <c r="Q1789">
        <v>0</v>
      </c>
      <c r="R1789" s="1" t="s">
        <v>6660</v>
      </c>
      <c r="S1789" s="1" t="s">
        <v>8156</v>
      </c>
      <c r="T1789">
        <v>0.66</v>
      </c>
      <c r="U1789" s="1"/>
      <c r="V1789">
        <v>17971.108885000001</v>
      </c>
      <c r="W1789">
        <v>594946.87714400003</v>
      </c>
      <c r="X1789">
        <v>95.746532000000002</v>
      </c>
      <c r="Y1789">
        <v>11.801494999999999</v>
      </c>
      <c r="Z1789">
        <v>255.22448700000001</v>
      </c>
      <c r="AA1789">
        <v>255.747411</v>
      </c>
      <c r="AB1789">
        <v>0</v>
      </c>
    </row>
    <row r="1790" spans="1:28" x14ac:dyDescent="0.25">
      <c r="A1790" s="1" t="s">
        <v>2506</v>
      </c>
      <c r="B1790">
        <v>1955</v>
      </c>
      <c r="C1790" s="1" t="s">
        <v>4014</v>
      </c>
      <c r="D1790">
        <v>5.0999999999999996</v>
      </c>
      <c r="E1790">
        <v>0</v>
      </c>
      <c r="F1790">
        <v>0</v>
      </c>
      <c r="G1790">
        <v>2640</v>
      </c>
      <c r="H1790" s="1" t="s">
        <v>4087</v>
      </c>
      <c r="I1790">
        <v>59.72</v>
      </c>
      <c r="J1790">
        <v>9.3800000000000008</v>
      </c>
      <c r="K1790">
        <v>685</v>
      </c>
      <c r="L1790">
        <v>1184.6199999999999</v>
      </c>
      <c r="M1790">
        <v>465</v>
      </c>
      <c r="N1790">
        <v>15</v>
      </c>
      <c r="O1790">
        <v>0</v>
      </c>
      <c r="P1790">
        <v>574.73</v>
      </c>
      <c r="Q1790">
        <v>0</v>
      </c>
      <c r="R1790" s="1" t="s">
        <v>6661</v>
      </c>
      <c r="S1790" s="1" t="s">
        <v>8156</v>
      </c>
      <c r="T1790">
        <v>0.79</v>
      </c>
      <c r="U1790" s="1"/>
      <c r="V1790">
        <v>79651.827101999996</v>
      </c>
      <c r="W1790">
        <v>1556393.8988109999</v>
      </c>
      <c r="X1790">
        <v>399.25319200000001</v>
      </c>
      <c r="Y1790">
        <v>36.476197999999997</v>
      </c>
      <c r="Z1790">
        <v>698.98503700000003</v>
      </c>
      <c r="AA1790">
        <v>669.06063700000004</v>
      </c>
      <c r="AB1790">
        <v>0</v>
      </c>
    </row>
    <row r="1791" spans="1:28" x14ac:dyDescent="0.25">
      <c r="A1791" s="1" t="s">
        <v>2507</v>
      </c>
      <c r="B1791">
        <v>2300</v>
      </c>
      <c r="C1791" s="1" t="s">
        <v>4016</v>
      </c>
      <c r="D1791">
        <v>5.0999999999999996</v>
      </c>
      <c r="E1791">
        <v>0</v>
      </c>
      <c r="F1791">
        <v>0.01</v>
      </c>
      <c r="G1791">
        <v>2640</v>
      </c>
      <c r="H1791" s="1" t="s">
        <v>4125</v>
      </c>
      <c r="I1791">
        <v>87.33</v>
      </c>
      <c r="J1791">
        <v>8.9600000000000009</v>
      </c>
      <c r="K1791">
        <v>340</v>
      </c>
      <c r="L1791">
        <v>2369.54</v>
      </c>
      <c r="M1791">
        <v>52</v>
      </c>
      <c r="N1791">
        <v>3</v>
      </c>
      <c r="O1791">
        <v>0</v>
      </c>
      <c r="P1791">
        <v>118.47</v>
      </c>
      <c r="Q1791">
        <v>0</v>
      </c>
      <c r="R1791" s="1" t="s">
        <v>6662</v>
      </c>
      <c r="S1791" s="1" t="s">
        <v>8156</v>
      </c>
      <c r="T1791">
        <v>0.77</v>
      </c>
      <c r="U1791" s="1"/>
      <c r="V1791">
        <v>19017.783535999999</v>
      </c>
      <c r="W1791">
        <v>816534.98519100004</v>
      </c>
      <c r="X1791">
        <v>105.727614</v>
      </c>
      <c r="Y1791">
        <v>15.343253000000001</v>
      </c>
      <c r="Z1791">
        <v>343.15634899999998</v>
      </c>
      <c r="AA1791">
        <v>350.99723699999998</v>
      </c>
      <c r="AB1791">
        <v>0</v>
      </c>
    </row>
    <row r="1792" spans="1:28" x14ac:dyDescent="0.25">
      <c r="A1792" s="1" t="s">
        <v>2510</v>
      </c>
      <c r="B1792">
        <v>1898</v>
      </c>
      <c r="C1792" s="1" t="s">
        <v>4024</v>
      </c>
      <c r="D1792">
        <v>5.0999999999999996</v>
      </c>
      <c r="E1792">
        <v>0</v>
      </c>
      <c r="F1792">
        <v>0.5</v>
      </c>
      <c r="G1792">
        <v>2644</v>
      </c>
      <c r="H1792" s="1" t="s">
        <v>4159</v>
      </c>
      <c r="I1792">
        <v>26.09</v>
      </c>
      <c r="J1792">
        <v>13</v>
      </c>
      <c r="K1792">
        <v>746</v>
      </c>
      <c r="L1792">
        <v>2392.42</v>
      </c>
      <c r="M1792">
        <v>396</v>
      </c>
      <c r="N1792">
        <v>18</v>
      </c>
      <c r="O1792">
        <v>0</v>
      </c>
      <c r="P1792">
        <v>587.95000000000005</v>
      </c>
      <c r="Q1792">
        <v>0</v>
      </c>
      <c r="R1792" s="1" t="s">
        <v>6665</v>
      </c>
      <c r="S1792" s="1" t="s">
        <v>8156</v>
      </c>
      <c r="T1792">
        <v>1.0900000000000001</v>
      </c>
      <c r="U1792" s="1"/>
      <c r="V1792">
        <v>72529.346279999998</v>
      </c>
      <c r="W1792">
        <v>1757043.415519</v>
      </c>
      <c r="X1792">
        <v>371.76906000000002</v>
      </c>
      <c r="Y1792">
        <v>39.591107000000001</v>
      </c>
      <c r="Z1792">
        <v>777.87440700000002</v>
      </c>
      <c r="AA1792">
        <v>755.30324099999996</v>
      </c>
      <c r="AB1792">
        <v>0</v>
      </c>
    </row>
    <row r="1793" spans="1:28" x14ac:dyDescent="0.25">
      <c r="A1793" s="1" t="s">
        <v>2511</v>
      </c>
      <c r="B1793">
        <v>2346</v>
      </c>
      <c r="C1793" s="1" t="s">
        <v>4034</v>
      </c>
      <c r="D1793">
        <v>5.0999999999999996</v>
      </c>
      <c r="E1793">
        <v>0</v>
      </c>
      <c r="F1793">
        <v>0</v>
      </c>
      <c r="G1793">
        <v>2646</v>
      </c>
      <c r="H1793" s="1" t="s">
        <v>4115</v>
      </c>
      <c r="I1793">
        <v>82</v>
      </c>
      <c r="J1793">
        <v>8.1</v>
      </c>
      <c r="K1793">
        <v>300</v>
      </c>
      <c r="L1793">
        <v>1808.36</v>
      </c>
      <c r="M1793">
        <v>52</v>
      </c>
      <c r="N1793">
        <v>4</v>
      </c>
      <c r="O1793">
        <v>0</v>
      </c>
      <c r="P1793">
        <v>116.68</v>
      </c>
      <c r="Q1793">
        <v>0</v>
      </c>
      <c r="R1793" s="1" t="s">
        <v>6666</v>
      </c>
      <c r="S1793" s="1" t="s">
        <v>8156</v>
      </c>
      <c r="T1793">
        <v>0.69</v>
      </c>
      <c r="U1793" s="1"/>
      <c r="V1793">
        <v>17247.417391999999</v>
      </c>
      <c r="W1793">
        <v>645982.15400700003</v>
      </c>
      <c r="X1793">
        <v>93.652056000000002</v>
      </c>
      <c r="Y1793">
        <v>12.399258</v>
      </c>
      <c r="Z1793">
        <v>273.25539400000002</v>
      </c>
      <c r="AA1793">
        <v>277.68455799999998</v>
      </c>
      <c r="AB1793">
        <v>0</v>
      </c>
    </row>
    <row r="1794" spans="1:28" x14ac:dyDescent="0.25">
      <c r="A1794" s="1" t="s">
        <v>2513</v>
      </c>
      <c r="B1794">
        <v>2550</v>
      </c>
      <c r="C1794" s="1" t="s">
        <v>4004</v>
      </c>
      <c r="D1794">
        <v>5.0999999999999996</v>
      </c>
      <c r="E1794">
        <v>0</v>
      </c>
      <c r="F1794">
        <v>0</v>
      </c>
      <c r="G1794">
        <v>2648</v>
      </c>
      <c r="H1794" s="1" t="s">
        <v>4074</v>
      </c>
      <c r="I1794">
        <v>0.2</v>
      </c>
      <c r="J1794">
        <v>8.68</v>
      </c>
      <c r="K1794">
        <v>98</v>
      </c>
      <c r="L1794">
        <v>420.4</v>
      </c>
      <c r="M1794">
        <v>7</v>
      </c>
      <c r="N1794">
        <v>2</v>
      </c>
      <c r="O1794">
        <v>0</v>
      </c>
      <c r="P1794">
        <v>49.31</v>
      </c>
      <c r="Q1794">
        <v>0</v>
      </c>
      <c r="R1794" s="1" t="s">
        <v>6668</v>
      </c>
      <c r="S1794" s="1" t="s">
        <v>8156</v>
      </c>
      <c r="T1794">
        <v>0.64</v>
      </c>
      <c r="U1794" s="1"/>
      <c r="V1794">
        <v>6337.6418970000004</v>
      </c>
      <c r="W1794">
        <v>208632.22199600001</v>
      </c>
      <c r="X1794">
        <v>33.726554999999998</v>
      </c>
      <c r="Y1794">
        <v>4.1019389999999998</v>
      </c>
      <c r="Z1794">
        <v>89.490399999999994</v>
      </c>
      <c r="AA1794">
        <v>89.683953000000002</v>
      </c>
      <c r="AB1794">
        <v>0</v>
      </c>
    </row>
    <row r="1795" spans="1:28" x14ac:dyDescent="0.25">
      <c r="A1795" s="1" t="s">
        <v>2514</v>
      </c>
      <c r="B1795">
        <v>2499</v>
      </c>
      <c r="C1795" s="1" t="s">
        <v>4013</v>
      </c>
      <c r="D1795">
        <v>5.0999999999999996</v>
      </c>
      <c r="E1795">
        <v>0</v>
      </c>
      <c r="F1795">
        <v>0.74</v>
      </c>
      <c r="G1795">
        <v>2649</v>
      </c>
      <c r="H1795" s="1" t="s">
        <v>4086</v>
      </c>
      <c r="I1795">
        <v>0.2</v>
      </c>
      <c r="J1795">
        <v>4.2300000000000004</v>
      </c>
      <c r="K1795">
        <v>150</v>
      </c>
      <c r="L1795">
        <v>1241.6600000000001</v>
      </c>
      <c r="M1795">
        <v>0</v>
      </c>
      <c r="N1795">
        <v>0</v>
      </c>
      <c r="O1795">
        <v>0</v>
      </c>
      <c r="P1795">
        <v>34.28</v>
      </c>
      <c r="Q1795">
        <v>0</v>
      </c>
      <c r="R1795" s="1" t="s">
        <v>6669</v>
      </c>
      <c r="S1795" s="1" t="s">
        <v>8156</v>
      </c>
      <c r="T1795">
        <v>0.78</v>
      </c>
      <c r="U1795" s="1"/>
      <c r="V1795">
        <v>6380.4704739999997</v>
      </c>
      <c r="W1795">
        <v>348170.56306499999</v>
      </c>
      <c r="X1795">
        <v>37.180515999999997</v>
      </c>
      <c r="Y1795">
        <v>6.1098999999999997</v>
      </c>
      <c r="Z1795">
        <v>143.49428599999999</v>
      </c>
      <c r="AA1795">
        <v>149.66442599999999</v>
      </c>
      <c r="AB1795">
        <v>0</v>
      </c>
    </row>
    <row r="1796" spans="1:28" x14ac:dyDescent="0.25">
      <c r="A1796" s="1" t="s">
        <v>2515</v>
      </c>
      <c r="B1796">
        <v>1882</v>
      </c>
      <c r="C1796" s="1" t="s">
        <v>4030</v>
      </c>
      <c r="D1796">
        <v>5.0999999999999996</v>
      </c>
      <c r="E1796">
        <v>0</v>
      </c>
      <c r="F1796">
        <v>0.18</v>
      </c>
      <c r="G1796">
        <v>2651</v>
      </c>
      <c r="H1796" s="1" t="s">
        <v>4147</v>
      </c>
      <c r="I1796">
        <v>23.77</v>
      </c>
      <c r="J1796">
        <v>9</v>
      </c>
      <c r="K1796">
        <v>769</v>
      </c>
      <c r="L1796">
        <v>2694.53</v>
      </c>
      <c r="M1796">
        <v>384</v>
      </c>
      <c r="N1796">
        <v>14</v>
      </c>
      <c r="O1796">
        <v>0</v>
      </c>
      <c r="P1796">
        <v>487.8</v>
      </c>
      <c r="Q1796">
        <v>0</v>
      </c>
      <c r="R1796" s="1" t="s">
        <v>6670</v>
      </c>
      <c r="S1796" s="1" t="s">
        <v>8156</v>
      </c>
      <c r="T1796">
        <v>0.69</v>
      </c>
      <c r="U1796" s="1"/>
      <c r="V1796">
        <v>67869.366943000001</v>
      </c>
      <c r="W1796">
        <v>1637234.1171520001</v>
      </c>
      <c r="X1796">
        <v>347.28890200000001</v>
      </c>
      <c r="Y1796">
        <v>34.851249000000003</v>
      </c>
      <c r="Z1796">
        <v>713.85559499999999</v>
      </c>
      <c r="AA1796">
        <v>703.80374700000004</v>
      </c>
      <c r="AB1796">
        <v>0</v>
      </c>
    </row>
    <row r="1797" spans="1:28" x14ac:dyDescent="0.25">
      <c r="A1797" s="1" t="s">
        <v>2516</v>
      </c>
      <c r="B1797">
        <v>2431</v>
      </c>
      <c r="C1797" s="1" t="s">
        <v>4004</v>
      </c>
      <c r="D1797">
        <v>5.0999999999999996</v>
      </c>
      <c r="E1797">
        <v>0</v>
      </c>
      <c r="F1797">
        <v>1</v>
      </c>
      <c r="G1797">
        <v>2651</v>
      </c>
      <c r="H1797" s="1" t="s">
        <v>4074</v>
      </c>
      <c r="I1797">
        <v>0.2</v>
      </c>
      <c r="J1797">
        <v>12.28</v>
      </c>
      <c r="K1797">
        <v>220</v>
      </c>
      <c r="L1797">
        <v>420.4</v>
      </c>
      <c r="M1797">
        <v>147</v>
      </c>
      <c r="N1797">
        <v>4</v>
      </c>
      <c r="O1797">
        <v>0</v>
      </c>
      <c r="P1797">
        <v>190.23</v>
      </c>
      <c r="Q1797">
        <v>0</v>
      </c>
      <c r="R1797" s="1" t="s">
        <v>6671</v>
      </c>
      <c r="S1797" s="1" t="s">
        <v>8156</v>
      </c>
      <c r="T1797">
        <v>1.03</v>
      </c>
      <c r="U1797" s="1"/>
      <c r="V1797">
        <v>25898.873699</v>
      </c>
      <c r="W1797">
        <v>548013.45513000002</v>
      </c>
      <c r="X1797">
        <v>130.868066</v>
      </c>
      <c r="Y1797">
        <v>12.834669</v>
      </c>
      <c r="Z1797">
        <v>245.98615799999999</v>
      </c>
      <c r="AA1797">
        <v>235.57751400000001</v>
      </c>
      <c r="AB1797">
        <v>0</v>
      </c>
    </row>
    <row r="1798" spans="1:28" x14ac:dyDescent="0.25">
      <c r="A1798" s="1" t="s">
        <v>2518</v>
      </c>
      <c r="B1798">
        <v>1625</v>
      </c>
      <c r="C1798" s="1" t="s">
        <v>4054</v>
      </c>
      <c r="D1798">
        <v>5.0999999999999996</v>
      </c>
      <c r="E1798">
        <v>0</v>
      </c>
      <c r="F1798">
        <v>1.47</v>
      </c>
      <c r="G1798">
        <v>2658</v>
      </c>
      <c r="H1798" s="1" t="s">
        <v>4076</v>
      </c>
      <c r="I1798">
        <v>1.4</v>
      </c>
      <c r="J1798">
        <v>12.64</v>
      </c>
      <c r="K1798">
        <v>1033</v>
      </c>
      <c r="L1798">
        <v>2323.91</v>
      </c>
      <c r="M1798">
        <v>687</v>
      </c>
      <c r="N1798">
        <v>12</v>
      </c>
      <c r="O1798">
        <v>0</v>
      </c>
      <c r="P1798">
        <v>864.34</v>
      </c>
      <c r="Q1798">
        <v>0</v>
      </c>
      <c r="R1798" s="1" t="s">
        <v>6673</v>
      </c>
      <c r="S1798" s="1" t="s">
        <v>8156</v>
      </c>
      <c r="T1798">
        <v>0.98</v>
      </c>
      <c r="U1798" s="1"/>
      <c r="V1798">
        <v>125803.481797</v>
      </c>
      <c r="W1798">
        <v>2659650.6735669998</v>
      </c>
      <c r="X1798">
        <v>635.55176100000006</v>
      </c>
      <c r="Y1798">
        <v>61.761121000000003</v>
      </c>
      <c r="Z1798">
        <v>1188.9085540000001</v>
      </c>
      <c r="AA1798">
        <v>1143.3195069999999</v>
      </c>
      <c r="AB1798">
        <v>0</v>
      </c>
    </row>
    <row r="1799" spans="1:28" x14ac:dyDescent="0.25">
      <c r="A1799" s="1" t="s">
        <v>2520</v>
      </c>
      <c r="B1799">
        <v>2223</v>
      </c>
      <c r="C1799" s="1" t="s">
        <v>4016</v>
      </c>
      <c r="D1799">
        <v>5.0999999999999996</v>
      </c>
      <c r="E1799">
        <v>0</v>
      </c>
      <c r="F1799">
        <v>0.41</v>
      </c>
      <c r="G1799">
        <v>2658</v>
      </c>
      <c r="H1799" s="1" t="s">
        <v>4092</v>
      </c>
      <c r="I1799">
        <v>182.21</v>
      </c>
      <c r="J1799">
        <v>1.7</v>
      </c>
      <c r="K1799">
        <v>435</v>
      </c>
      <c r="L1799">
        <v>905.52</v>
      </c>
      <c r="M1799">
        <v>40</v>
      </c>
      <c r="N1799">
        <v>2</v>
      </c>
      <c r="O1799">
        <v>0</v>
      </c>
      <c r="P1799">
        <v>140.58000000000001</v>
      </c>
      <c r="Q1799">
        <v>0</v>
      </c>
      <c r="R1799" s="1" t="s">
        <v>6675</v>
      </c>
      <c r="S1799" s="1" t="s">
        <v>8156</v>
      </c>
      <c r="T1799">
        <v>0.22</v>
      </c>
      <c r="U1799" s="1"/>
      <c r="V1799">
        <v>29032.762941000001</v>
      </c>
      <c r="W1799">
        <v>603984.32556599996</v>
      </c>
      <c r="X1799">
        <v>146.110895</v>
      </c>
      <c r="Y1799">
        <v>12.614646</v>
      </c>
      <c r="Z1799">
        <v>263.75870099999997</v>
      </c>
      <c r="AA1799">
        <v>259.64050800000001</v>
      </c>
      <c r="AB1799">
        <v>0</v>
      </c>
    </row>
    <row r="1800" spans="1:28" x14ac:dyDescent="0.25">
      <c r="A1800" s="1" t="s">
        <v>2521</v>
      </c>
      <c r="B1800">
        <v>2442</v>
      </c>
      <c r="C1800" s="1" t="s">
        <v>4017</v>
      </c>
      <c r="D1800">
        <v>5.0999999999999996</v>
      </c>
      <c r="E1800">
        <v>0</v>
      </c>
      <c r="F1800">
        <v>0.5</v>
      </c>
      <c r="G1800">
        <v>2659</v>
      </c>
      <c r="H1800" s="1" t="s">
        <v>4140</v>
      </c>
      <c r="I1800">
        <v>93.18</v>
      </c>
      <c r="J1800">
        <v>9.2899999999999991</v>
      </c>
      <c r="K1800">
        <v>217</v>
      </c>
      <c r="L1800">
        <v>1018.45</v>
      </c>
      <c r="M1800">
        <v>85</v>
      </c>
      <c r="N1800">
        <v>3</v>
      </c>
      <c r="O1800">
        <v>0</v>
      </c>
      <c r="P1800">
        <v>137.88999999999999</v>
      </c>
      <c r="Q1800">
        <v>0</v>
      </c>
      <c r="R1800" s="1" t="s">
        <v>6676</v>
      </c>
      <c r="S1800" s="1" t="s">
        <v>8156</v>
      </c>
      <c r="T1800">
        <v>0.91</v>
      </c>
      <c r="U1800" s="1"/>
      <c r="V1800">
        <v>19761.700981000002</v>
      </c>
      <c r="W1800">
        <v>573699.23195000004</v>
      </c>
      <c r="X1800">
        <v>103.514357</v>
      </c>
      <c r="Y1800">
        <v>12.226599</v>
      </c>
      <c r="Z1800">
        <v>250.096867</v>
      </c>
      <c r="AA1800">
        <v>246.61471399999999</v>
      </c>
      <c r="AB1800">
        <v>0</v>
      </c>
    </row>
    <row r="1801" spans="1:28" x14ac:dyDescent="0.25">
      <c r="A1801" s="1" t="s">
        <v>2523</v>
      </c>
      <c r="B1801">
        <v>2187</v>
      </c>
      <c r="C1801" s="1" t="s">
        <v>4001</v>
      </c>
      <c r="D1801">
        <v>0.2</v>
      </c>
      <c r="E1801">
        <v>0</v>
      </c>
      <c r="F1801">
        <v>69.36</v>
      </c>
      <c r="G1801">
        <v>2660</v>
      </c>
      <c r="H1801" s="1" t="s">
        <v>4163</v>
      </c>
      <c r="I1801">
        <v>116.2</v>
      </c>
      <c r="J1801">
        <v>14.92</v>
      </c>
      <c r="K1801">
        <v>473</v>
      </c>
      <c r="L1801">
        <v>2118.0100000000002</v>
      </c>
      <c r="M1801">
        <v>248</v>
      </c>
      <c r="N1801">
        <v>12</v>
      </c>
      <c r="O1801">
        <v>0</v>
      </c>
      <c r="P1801">
        <v>337.21</v>
      </c>
      <c r="Q1801">
        <v>0</v>
      </c>
      <c r="R1801" s="1" t="s">
        <v>6678</v>
      </c>
      <c r="S1801" s="1" t="s">
        <v>8156</v>
      </c>
      <c r="T1801">
        <v>1.1200000000000001</v>
      </c>
      <c r="U1801" s="1"/>
      <c r="V1801">
        <v>48107.873853999998</v>
      </c>
      <c r="W1801">
        <v>1350329.2273049999</v>
      </c>
      <c r="X1801">
        <v>251.08088000000001</v>
      </c>
      <c r="Y1801">
        <v>30.293049</v>
      </c>
      <c r="Z1801">
        <v>595.96372599999995</v>
      </c>
      <c r="AA1801">
        <v>580.46207800000002</v>
      </c>
      <c r="AB1801">
        <v>0</v>
      </c>
    </row>
    <row r="1802" spans="1:28" x14ac:dyDescent="0.25">
      <c r="A1802" s="1" t="s">
        <v>2526</v>
      </c>
      <c r="B1802">
        <v>2301</v>
      </c>
      <c r="C1802" s="1" t="s">
        <v>4004</v>
      </c>
      <c r="D1802">
        <v>5.0999999999999996</v>
      </c>
      <c r="E1802">
        <v>0</v>
      </c>
      <c r="F1802">
        <v>1.03</v>
      </c>
      <c r="G1802">
        <v>2661</v>
      </c>
      <c r="H1802" s="1" t="s">
        <v>4073</v>
      </c>
      <c r="I1802">
        <v>40.79</v>
      </c>
      <c r="J1802">
        <v>10.82</v>
      </c>
      <c r="K1802">
        <v>360</v>
      </c>
      <c r="L1802">
        <v>475.89</v>
      </c>
      <c r="M1802">
        <v>291</v>
      </c>
      <c r="N1802">
        <v>2</v>
      </c>
      <c r="O1802">
        <v>0</v>
      </c>
      <c r="P1802">
        <v>315.69</v>
      </c>
      <c r="Q1802">
        <v>0</v>
      </c>
      <c r="R1802" s="1" t="s">
        <v>6681</v>
      </c>
      <c r="S1802" s="1" t="s">
        <v>8156</v>
      </c>
      <c r="T1802">
        <v>0.79</v>
      </c>
      <c r="U1802" s="1"/>
      <c r="V1802">
        <v>50997.177360000001</v>
      </c>
      <c r="W1802">
        <v>944366.76190899999</v>
      </c>
      <c r="X1802">
        <v>254.43739400000001</v>
      </c>
      <c r="Y1802">
        <v>22.740196000000001</v>
      </c>
      <c r="Z1802">
        <v>427.80911900000001</v>
      </c>
      <c r="AA1802">
        <v>405.96456599999999</v>
      </c>
      <c r="AB1802">
        <v>0</v>
      </c>
    </row>
    <row r="1803" spans="1:28" x14ac:dyDescent="0.25">
      <c r="A1803" s="1" t="s">
        <v>2528</v>
      </c>
      <c r="B1803">
        <v>1624</v>
      </c>
      <c r="C1803" s="1" t="s">
        <v>4031</v>
      </c>
      <c r="D1803">
        <v>5.0999999999999996</v>
      </c>
      <c r="E1803">
        <v>0</v>
      </c>
      <c r="F1803">
        <v>0.47</v>
      </c>
      <c r="G1803">
        <v>2662</v>
      </c>
      <c r="H1803" s="1" t="s">
        <v>4127</v>
      </c>
      <c r="I1803">
        <v>2.0699999999999998</v>
      </c>
      <c r="J1803">
        <v>7.42</v>
      </c>
      <c r="K1803">
        <v>1038</v>
      </c>
      <c r="L1803">
        <v>2268.7600000000002</v>
      </c>
      <c r="M1803">
        <v>569</v>
      </c>
      <c r="N1803">
        <v>18</v>
      </c>
      <c r="O1803">
        <v>0</v>
      </c>
      <c r="P1803">
        <v>759.38</v>
      </c>
      <c r="Q1803">
        <v>0</v>
      </c>
      <c r="R1803" s="1" t="s">
        <v>6683</v>
      </c>
      <c r="S1803" s="1" t="s">
        <v>8156</v>
      </c>
      <c r="T1803">
        <v>0.59</v>
      </c>
      <c r="U1803" s="1"/>
      <c r="V1803">
        <v>101369.178392</v>
      </c>
      <c r="W1803">
        <v>2102798.665912</v>
      </c>
      <c r="X1803">
        <v>510.75692600000002</v>
      </c>
      <c r="Y1803">
        <v>47.316549000000002</v>
      </c>
      <c r="Z1803">
        <v>933.84939099999997</v>
      </c>
      <c r="AA1803">
        <v>903.94585800000004</v>
      </c>
      <c r="AB1803">
        <v>0</v>
      </c>
    </row>
    <row r="1804" spans="1:28" x14ac:dyDescent="0.25">
      <c r="A1804" s="1" t="s">
        <v>2529</v>
      </c>
      <c r="B1804">
        <v>2415</v>
      </c>
      <c r="C1804" s="1" t="s">
        <v>4018</v>
      </c>
      <c r="D1804">
        <v>5.0999999999999996</v>
      </c>
      <c r="E1804">
        <v>0</v>
      </c>
      <c r="F1804">
        <v>0</v>
      </c>
      <c r="G1804">
        <v>2662</v>
      </c>
      <c r="H1804" s="1" t="s">
        <v>4089</v>
      </c>
      <c r="I1804">
        <v>182.21</v>
      </c>
      <c r="J1804">
        <v>10.85</v>
      </c>
      <c r="K1804">
        <v>247</v>
      </c>
      <c r="L1804">
        <v>1351.38</v>
      </c>
      <c r="M1804">
        <v>95</v>
      </c>
      <c r="N1804">
        <v>2</v>
      </c>
      <c r="O1804">
        <v>0</v>
      </c>
      <c r="P1804">
        <v>160.57</v>
      </c>
      <c r="Q1804">
        <v>0</v>
      </c>
      <c r="R1804" s="1" t="s">
        <v>6684</v>
      </c>
      <c r="S1804" s="1" t="s">
        <v>8156</v>
      </c>
      <c r="T1804">
        <v>1.1200000000000001</v>
      </c>
      <c r="U1804" s="1"/>
      <c r="V1804">
        <v>22929.461171999999</v>
      </c>
      <c r="W1804">
        <v>711011.01384200004</v>
      </c>
      <c r="X1804">
        <v>121.24067599999999</v>
      </c>
      <c r="Y1804">
        <v>15.465217000000001</v>
      </c>
      <c r="Z1804">
        <v>311.009412</v>
      </c>
      <c r="AA1804">
        <v>305.63887699999998</v>
      </c>
      <c r="AB1804">
        <v>0</v>
      </c>
    </row>
    <row r="1805" spans="1:28" x14ac:dyDescent="0.25">
      <c r="A1805" s="1" t="s">
        <v>2530</v>
      </c>
      <c r="B1805">
        <v>2554</v>
      </c>
      <c r="C1805" s="1" t="s">
        <v>4004</v>
      </c>
      <c r="D1805">
        <v>5.0999999999999996</v>
      </c>
      <c r="E1805">
        <v>0</v>
      </c>
      <c r="F1805">
        <v>1</v>
      </c>
      <c r="G1805">
        <v>2663</v>
      </c>
      <c r="H1805" s="1" t="s">
        <v>4076</v>
      </c>
      <c r="I1805">
        <v>1.4</v>
      </c>
      <c r="J1805">
        <v>10.44</v>
      </c>
      <c r="K1805">
        <v>109</v>
      </c>
      <c r="L1805">
        <v>609.39</v>
      </c>
      <c r="M1805">
        <v>11</v>
      </c>
      <c r="N1805">
        <v>2</v>
      </c>
      <c r="O1805">
        <v>0</v>
      </c>
      <c r="P1805">
        <v>60.93</v>
      </c>
      <c r="Q1805">
        <v>0</v>
      </c>
      <c r="R1805" s="1" t="s">
        <v>6685</v>
      </c>
      <c r="S1805" s="1" t="s">
        <v>8156</v>
      </c>
      <c r="T1805">
        <v>0.87</v>
      </c>
      <c r="U1805" s="1"/>
      <c r="V1805">
        <v>6719.4242089999998</v>
      </c>
      <c r="W1805">
        <v>271008.01513800002</v>
      </c>
      <c r="X1805">
        <v>37.028956000000001</v>
      </c>
      <c r="Y1805">
        <v>5.5989779999999998</v>
      </c>
      <c r="Z1805">
        <v>117.332429</v>
      </c>
      <c r="AA1805">
        <v>116.495563</v>
      </c>
      <c r="AB1805">
        <v>0</v>
      </c>
    </row>
    <row r="1806" spans="1:28" x14ac:dyDescent="0.25">
      <c r="A1806" s="1" t="s">
        <v>2532</v>
      </c>
      <c r="B1806">
        <v>2432</v>
      </c>
      <c r="C1806" s="1" t="s">
        <v>4004</v>
      </c>
      <c r="D1806">
        <v>5.0999999999999996</v>
      </c>
      <c r="E1806">
        <v>0</v>
      </c>
      <c r="F1806">
        <v>1.35</v>
      </c>
      <c r="G1806">
        <v>2664</v>
      </c>
      <c r="H1806" s="1" t="s">
        <v>4073</v>
      </c>
      <c r="I1806">
        <v>40.79</v>
      </c>
      <c r="J1806">
        <v>10.8</v>
      </c>
      <c r="K1806">
        <v>232</v>
      </c>
      <c r="L1806">
        <v>475.89</v>
      </c>
      <c r="M1806">
        <v>156</v>
      </c>
      <c r="N1806">
        <v>4</v>
      </c>
      <c r="O1806">
        <v>0</v>
      </c>
      <c r="P1806">
        <v>190.75</v>
      </c>
      <c r="Q1806">
        <v>0</v>
      </c>
      <c r="R1806" s="1" t="s">
        <v>6687</v>
      </c>
      <c r="S1806" s="1" t="s">
        <v>8156</v>
      </c>
      <c r="T1806">
        <v>0.86</v>
      </c>
      <c r="U1806" s="1"/>
      <c r="V1806">
        <v>27164.083287000001</v>
      </c>
      <c r="W1806">
        <v>564209.22942400002</v>
      </c>
      <c r="X1806">
        <v>136.98563799999999</v>
      </c>
      <c r="Y1806">
        <v>13.170216999999999</v>
      </c>
      <c r="Z1806">
        <v>253.117255</v>
      </c>
      <c r="AA1806">
        <v>242.54015799999999</v>
      </c>
      <c r="AB1806">
        <v>0</v>
      </c>
    </row>
    <row r="1807" spans="1:28" x14ac:dyDescent="0.25">
      <c r="A1807" s="1" t="s">
        <v>2533</v>
      </c>
      <c r="B1807">
        <v>2455</v>
      </c>
      <c r="C1807" s="1" t="s">
        <v>4016</v>
      </c>
      <c r="D1807">
        <v>5.0999999999999996</v>
      </c>
      <c r="E1807">
        <v>0</v>
      </c>
      <c r="F1807">
        <v>0.2</v>
      </c>
      <c r="G1807">
        <v>2664</v>
      </c>
      <c r="H1807" s="1" t="s">
        <v>4089</v>
      </c>
      <c r="I1807">
        <v>182.21</v>
      </c>
      <c r="J1807">
        <v>11.33</v>
      </c>
      <c r="K1807">
        <v>209</v>
      </c>
      <c r="L1807">
        <v>905.52</v>
      </c>
      <c r="M1807">
        <v>95</v>
      </c>
      <c r="N1807">
        <v>2</v>
      </c>
      <c r="O1807">
        <v>0</v>
      </c>
      <c r="P1807">
        <v>139.75</v>
      </c>
      <c r="Q1807">
        <v>0</v>
      </c>
      <c r="R1807" s="1" t="s">
        <v>6688</v>
      </c>
      <c r="S1807" s="1" t="s">
        <v>8156</v>
      </c>
      <c r="T1807">
        <v>0.95</v>
      </c>
      <c r="U1807" s="1"/>
      <c r="V1807">
        <v>20397.262015</v>
      </c>
      <c r="W1807">
        <v>545644.37672099995</v>
      </c>
      <c r="X1807">
        <v>105.74574800000001</v>
      </c>
      <c r="Y1807">
        <v>11.860651000000001</v>
      </c>
      <c r="Z1807">
        <v>239.15138899999999</v>
      </c>
      <c r="AA1807">
        <v>234.55588</v>
      </c>
      <c r="AB1807">
        <v>0</v>
      </c>
    </row>
    <row r="1808" spans="1:28" x14ac:dyDescent="0.25">
      <c r="A1808" s="1" t="s">
        <v>2536</v>
      </c>
      <c r="B1808">
        <v>2490</v>
      </c>
      <c r="C1808" s="1" t="s">
        <v>4016</v>
      </c>
      <c r="D1808">
        <v>5.0999999999999996</v>
      </c>
      <c r="E1808">
        <v>0</v>
      </c>
      <c r="F1808">
        <v>2.0299999999999998</v>
      </c>
      <c r="G1808">
        <v>2665</v>
      </c>
      <c r="H1808" s="1" t="s">
        <v>4089</v>
      </c>
      <c r="I1808">
        <v>182.21</v>
      </c>
      <c r="J1808">
        <v>12.61</v>
      </c>
      <c r="K1808">
        <v>175</v>
      </c>
      <c r="L1808">
        <v>905.52</v>
      </c>
      <c r="M1808">
        <v>60</v>
      </c>
      <c r="N1808">
        <v>4</v>
      </c>
      <c r="O1808">
        <v>0</v>
      </c>
      <c r="P1808">
        <v>112.97</v>
      </c>
      <c r="Q1808">
        <v>0</v>
      </c>
      <c r="R1808" s="1" t="s">
        <v>6691</v>
      </c>
      <c r="S1808" s="1" t="s">
        <v>8156</v>
      </c>
      <c r="T1808">
        <v>1.05</v>
      </c>
      <c r="U1808" s="1"/>
      <c r="V1808">
        <v>14138.434088</v>
      </c>
      <c r="W1808">
        <v>447167.474521</v>
      </c>
      <c r="X1808">
        <v>74.956389999999999</v>
      </c>
      <c r="Y1808">
        <v>9.4653480000000005</v>
      </c>
      <c r="Z1808">
        <v>194.16659100000001</v>
      </c>
      <c r="AA1808">
        <v>192.22186400000001</v>
      </c>
      <c r="AB1808">
        <v>0</v>
      </c>
    </row>
    <row r="1809" spans="1:28" x14ac:dyDescent="0.25">
      <c r="A1809" s="1" t="s">
        <v>2537</v>
      </c>
      <c r="B1809">
        <v>1547</v>
      </c>
      <c r="C1809" s="1" t="s">
        <v>4048</v>
      </c>
      <c r="D1809">
        <v>5.0999999999999996</v>
      </c>
      <c r="E1809">
        <v>0</v>
      </c>
      <c r="F1809">
        <v>0.46</v>
      </c>
      <c r="G1809">
        <v>2666</v>
      </c>
      <c r="H1809" s="1" t="s">
        <v>4096</v>
      </c>
      <c r="I1809">
        <v>121.36</v>
      </c>
      <c r="J1809">
        <v>13.65</v>
      </c>
      <c r="K1809">
        <v>1119</v>
      </c>
      <c r="L1809">
        <v>2440.69</v>
      </c>
      <c r="M1809">
        <v>800</v>
      </c>
      <c r="N1809">
        <v>15</v>
      </c>
      <c r="O1809">
        <v>0</v>
      </c>
      <c r="P1809">
        <v>951.42</v>
      </c>
      <c r="Q1809">
        <v>0</v>
      </c>
      <c r="R1809" s="1" t="s">
        <v>6692</v>
      </c>
      <c r="S1809" s="1" t="s">
        <v>8156</v>
      </c>
      <c r="T1809">
        <v>1.06</v>
      </c>
      <c r="U1809" s="1"/>
      <c r="V1809">
        <v>137724.082429</v>
      </c>
      <c r="W1809">
        <v>2841538.2742070002</v>
      </c>
      <c r="X1809">
        <v>694.11965499999997</v>
      </c>
      <c r="Y1809">
        <v>66.540469000000002</v>
      </c>
      <c r="Z1809">
        <v>1273.446054</v>
      </c>
      <c r="AA1809">
        <v>1221.510612</v>
      </c>
      <c r="AB1809">
        <v>0</v>
      </c>
    </row>
    <row r="1810" spans="1:28" x14ac:dyDescent="0.25">
      <c r="A1810" s="1" t="s">
        <v>2539</v>
      </c>
      <c r="B1810">
        <v>2142</v>
      </c>
      <c r="C1810" s="1" t="s">
        <v>4048</v>
      </c>
      <c r="D1810">
        <v>5.0999999999999996</v>
      </c>
      <c r="E1810">
        <v>0</v>
      </c>
      <c r="F1810">
        <v>0.63</v>
      </c>
      <c r="G1810">
        <v>2668</v>
      </c>
      <c r="H1810" s="1" t="s">
        <v>4096</v>
      </c>
      <c r="I1810">
        <v>121.36</v>
      </c>
      <c r="J1810">
        <v>13.95</v>
      </c>
      <c r="K1810">
        <v>526</v>
      </c>
      <c r="L1810">
        <v>2440.69</v>
      </c>
      <c r="M1810">
        <v>233</v>
      </c>
      <c r="N1810">
        <v>10</v>
      </c>
      <c r="O1810">
        <v>0</v>
      </c>
      <c r="P1810">
        <v>370.72</v>
      </c>
      <c r="Q1810">
        <v>0</v>
      </c>
      <c r="R1810" s="1" t="s">
        <v>6694</v>
      </c>
      <c r="S1810" s="1" t="s">
        <v>8156</v>
      </c>
      <c r="T1810">
        <v>1.1499999999999999</v>
      </c>
      <c r="U1810" s="1"/>
      <c r="V1810">
        <v>50639.853137999999</v>
      </c>
      <c r="W1810">
        <v>1553405.1089369999</v>
      </c>
      <c r="X1810">
        <v>267.469404</v>
      </c>
      <c r="Y1810">
        <v>34.277707999999997</v>
      </c>
      <c r="Z1810">
        <v>682.92091200000004</v>
      </c>
      <c r="AA1810">
        <v>667.75446099999999</v>
      </c>
      <c r="AB1810">
        <v>0</v>
      </c>
    </row>
    <row r="1811" spans="1:28" x14ac:dyDescent="0.25">
      <c r="A1811" s="1" t="s">
        <v>2540</v>
      </c>
      <c r="B1811">
        <v>2522</v>
      </c>
      <c r="C1811" s="1" t="s">
        <v>4016</v>
      </c>
      <c r="D1811">
        <v>5.0999999999999996</v>
      </c>
      <c r="E1811">
        <v>0</v>
      </c>
      <c r="F1811">
        <v>0.85</v>
      </c>
      <c r="G1811">
        <v>2670</v>
      </c>
      <c r="H1811" s="1" t="s">
        <v>4089</v>
      </c>
      <c r="I1811">
        <v>182.21</v>
      </c>
      <c r="J1811">
        <v>13.28</v>
      </c>
      <c r="K1811">
        <v>148</v>
      </c>
      <c r="L1811">
        <v>905.52</v>
      </c>
      <c r="M1811">
        <v>32</v>
      </c>
      <c r="N1811">
        <v>4</v>
      </c>
      <c r="O1811">
        <v>0</v>
      </c>
      <c r="P1811">
        <v>84.71</v>
      </c>
      <c r="Q1811">
        <v>0</v>
      </c>
      <c r="R1811" s="1" t="s">
        <v>6695</v>
      </c>
      <c r="S1811" s="1" t="s">
        <v>8156</v>
      </c>
      <c r="T1811">
        <v>1.04</v>
      </c>
      <c r="U1811" s="1"/>
      <c r="V1811">
        <v>10711.920291</v>
      </c>
      <c r="W1811">
        <v>410261.736783</v>
      </c>
      <c r="X1811">
        <v>58.526421999999997</v>
      </c>
      <c r="Y1811">
        <v>8.5666010000000004</v>
      </c>
      <c r="Z1811">
        <v>177.43788000000001</v>
      </c>
      <c r="AA1811">
        <v>176.355602</v>
      </c>
      <c r="AB1811">
        <v>0</v>
      </c>
    </row>
    <row r="1812" spans="1:28" x14ac:dyDescent="0.25">
      <c r="A1812" s="1" t="s">
        <v>2545</v>
      </c>
      <c r="B1812">
        <v>2358</v>
      </c>
      <c r="C1812" s="1" t="s">
        <v>4011</v>
      </c>
      <c r="D1812">
        <v>5.0999999999999996</v>
      </c>
      <c r="E1812">
        <v>0</v>
      </c>
      <c r="F1812">
        <v>58</v>
      </c>
      <c r="G1812">
        <v>2675</v>
      </c>
      <c r="H1812" s="1" t="s">
        <v>4084</v>
      </c>
      <c r="I1812">
        <v>105.53</v>
      </c>
      <c r="J1812">
        <v>13.62</v>
      </c>
      <c r="K1812">
        <v>317</v>
      </c>
      <c r="L1812">
        <v>690.83</v>
      </c>
      <c r="M1812">
        <v>191</v>
      </c>
      <c r="N1812">
        <v>13</v>
      </c>
      <c r="O1812">
        <v>0</v>
      </c>
      <c r="P1812">
        <v>266.86</v>
      </c>
      <c r="Q1812">
        <v>0</v>
      </c>
      <c r="R1812" s="1" t="s">
        <v>6700</v>
      </c>
      <c r="S1812" s="1" t="s">
        <v>8156</v>
      </c>
      <c r="T1812">
        <v>1.02</v>
      </c>
      <c r="U1812" s="1"/>
      <c r="V1812">
        <v>37261.974749000001</v>
      </c>
      <c r="W1812">
        <v>843824.86910699995</v>
      </c>
      <c r="X1812">
        <v>189.661067</v>
      </c>
      <c r="Y1812">
        <v>19.716861999999999</v>
      </c>
      <c r="Z1812">
        <v>378.711547</v>
      </c>
      <c r="AA1812">
        <v>362.73737499999999</v>
      </c>
      <c r="AB1812">
        <v>0</v>
      </c>
    </row>
    <row r="1813" spans="1:28" x14ac:dyDescent="0.25">
      <c r="A1813" s="1" t="s">
        <v>2546</v>
      </c>
      <c r="B1813">
        <v>2383</v>
      </c>
      <c r="C1813" s="1" t="s">
        <v>4004</v>
      </c>
      <c r="D1813">
        <v>5.0999999999999996</v>
      </c>
      <c r="E1813">
        <v>0</v>
      </c>
      <c r="F1813">
        <v>0.88</v>
      </c>
      <c r="G1813">
        <v>2675</v>
      </c>
      <c r="H1813" s="1" t="s">
        <v>4096</v>
      </c>
      <c r="I1813">
        <v>121.36</v>
      </c>
      <c r="J1813">
        <v>10.31</v>
      </c>
      <c r="K1813">
        <v>292</v>
      </c>
      <c r="L1813">
        <v>1417.41</v>
      </c>
      <c r="M1813">
        <v>100</v>
      </c>
      <c r="N1813">
        <v>6</v>
      </c>
      <c r="O1813">
        <v>0</v>
      </c>
      <c r="P1813">
        <v>156.22</v>
      </c>
      <c r="Q1813">
        <v>0</v>
      </c>
      <c r="R1813" s="1" t="s">
        <v>6701</v>
      </c>
      <c r="S1813" s="1" t="s">
        <v>8156</v>
      </c>
      <c r="T1813">
        <v>0.76</v>
      </c>
      <c r="U1813" s="1"/>
      <c r="V1813">
        <v>20461.733133999998</v>
      </c>
      <c r="W1813">
        <v>611860.02898599999</v>
      </c>
      <c r="X1813">
        <v>107.48592600000001</v>
      </c>
      <c r="Y1813">
        <v>12.358169</v>
      </c>
      <c r="Z1813">
        <v>262.54212999999999</v>
      </c>
      <c r="AA1813">
        <v>263.01929799999999</v>
      </c>
      <c r="AB1813">
        <v>0</v>
      </c>
    </row>
    <row r="1814" spans="1:28" x14ac:dyDescent="0.25">
      <c r="A1814" s="1" t="s">
        <v>2547</v>
      </c>
      <c r="B1814">
        <v>2580</v>
      </c>
      <c r="C1814" s="1" t="s">
        <v>4004</v>
      </c>
      <c r="D1814">
        <v>5.0999999999999996</v>
      </c>
      <c r="E1814">
        <v>0</v>
      </c>
      <c r="F1814">
        <v>0</v>
      </c>
      <c r="G1814">
        <v>2675</v>
      </c>
      <c r="H1814" s="1" t="s">
        <v>4074</v>
      </c>
      <c r="I1814">
        <v>0.2</v>
      </c>
      <c r="J1814">
        <v>14.2</v>
      </c>
      <c r="K1814">
        <v>95</v>
      </c>
      <c r="L1814">
        <v>420.4</v>
      </c>
      <c r="M1814">
        <v>7</v>
      </c>
      <c r="N1814">
        <v>3</v>
      </c>
      <c r="O1814">
        <v>0</v>
      </c>
      <c r="P1814">
        <v>66.44</v>
      </c>
      <c r="Q1814">
        <v>0</v>
      </c>
      <c r="R1814" s="1" t="s">
        <v>6702</v>
      </c>
      <c r="S1814" s="1" t="s">
        <v>8156</v>
      </c>
      <c r="T1814">
        <v>1.1100000000000001</v>
      </c>
      <c r="U1814" s="1"/>
      <c r="V1814">
        <v>7145.1576109999996</v>
      </c>
      <c r="W1814">
        <v>245411.83882500001</v>
      </c>
      <c r="X1814">
        <v>38.357992000000003</v>
      </c>
      <c r="Y1814">
        <v>5.2175500000000001</v>
      </c>
      <c r="Z1814">
        <v>107.073255</v>
      </c>
      <c r="AA1814">
        <v>105.493481</v>
      </c>
      <c r="AB1814">
        <v>0</v>
      </c>
    </row>
    <row r="1815" spans="1:28" x14ac:dyDescent="0.25">
      <c r="A1815" s="1" t="s">
        <v>2548</v>
      </c>
      <c r="B1815">
        <v>2380</v>
      </c>
      <c r="C1815" s="1" t="s">
        <v>4024</v>
      </c>
      <c r="D1815">
        <v>5.0999999999999996</v>
      </c>
      <c r="E1815">
        <v>0</v>
      </c>
      <c r="F1815">
        <v>0.72</v>
      </c>
      <c r="G1815">
        <v>2676</v>
      </c>
      <c r="H1815" s="1" t="s">
        <v>4112</v>
      </c>
      <c r="I1815">
        <v>110.84</v>
      </c>
      <c r="J1815">
        <v>15.22</v>
      </c>
      <c r="K1815">
        <v>296</v>
      </c>
      <c r="L1815">
        <v>1746.22</v>
      </c>
      <c r="M1815">
        <v>122</v>
      </c>
      <c r="N1815">
        <v>5</v>
      </c>
      <c r="O1815">
        <v>0</v>
      </c>
      <c r="P1815">
        <v>184.53</v>
      </c>
      <c r="Q1815">
        <v>0</v>
      </c>
      <c r="R1815" s="1" t="s">
        <v>6703</v>
      </c>
      <c r="S1815" s="1" t="s">
        <v>8156</v>
      </c>
      <c r="T1815">
        <v>1.1299999999999999</v>
      </c>
      <c r="U1815" s="1"/>
      <c r="V1815">
        <v>27581.463612</v>
      </c>
      <c r="W1815">
        <v>926158.74757899996</v>
      </c>
      <c r="X1815">
        <v>147.66941399999999</v>
      </c>
      <c r="Y1815">
        <v>20.283971999999999</v>
      </c>
      <c r="Z1815">
        <v>404.42030299999999</v>
      </c>
      <c r="AA1815">
        <v>398.121399</v>
      </c>
      <c r="AB1815">
        <v>0</v>
      </c>
    </row>
    <row r="1816" spans="1:28" x14ac:dyDescent="0.25">
      <c r="A1816" s="1" t="s">
        <v>2549</v>
      </c>
      <c r="B1816">
        <v>2555</v>
      </c>
      <c r="C1816" s="1" t="s">
        <v>4016</v>
      </c>
      <c r="D1816">
        <v>5.0999999999999996</v>
      </c>
      <c r="E1816">
        <v>0</v>
      </c>
      <c r="F1816">
        <v>0.68</v>
      </c>
      <c r="G1816">
        <v>2678</v>
      </c>
      <c r="H1816" s="1" t="s">
        <v>4089</v>
      </c>
      <c r="I1816">
        <v>182.21</v>
      </c>
      <c r="J1816">
        <v>9.32</v>
      </c>
      <c r="K1816">
        <v>123</v>
      </c>
      <c r="L1816">
        <v>905.52</v>
      </c>
      <c r="M1816">
        <v>0</v>
      </c>
      <c r="N1816">
        <v>0</v>
      </c>
      <c r="O1816">
        <v>0</v>
      </c>
      <c r="P1816">
        <v>42.54</v>
      </c>
      <c r="Q1816">
        <v>0</v>
      </c>
      <c r="R1816" s="1" t="s">
        <v>6704</v>
      </c>
      <c r="S1816" s="1" t="s">
        <v>8156</v>
      </c>
      <c r="T1816">
        <v>0.81</v>
      </c>
      <c r="U1816" s="1"/>
      <c r="V1816">
        <v>6133.5605180000002</v>
      </c>
      <c r="W1816">
        <v>289766.25653999997</v>
      </c>
      <c r="X1816">
        <v>34.715375000000002</v>
      </c>
      <c r="Y1816">
        <v>5.3337779999999997</v>
      </c>
      <c r="Z1816">
        <v>121.055409</v>
      </c>
      <c r="AA1816">
        <v>124.559102</v>
      </c>
      <c r="AB1816">
        <v>0</v>
      </c>
    </row>
    <row r="1817" spans="1:28" x14ac:dyDescent="0.25">
      <c r="A1817" s="1" t="s">
        <v>2551</v>
      </c>
      <c r="B1817">
        <v>1900</v>
      </c>
      <c r="C1817" s="1" t="s">
        <v>4018</v>
      </c>
      <c r="D1817">
        <v>5.0999999999999996</v>
      </c>
      <c r="E1817">
        <v>0</v>
      </c>
      <c r="F1817">
        <v>2.5</v>
      </c>
      <c r="G1817">
        <v>2681</v>
      </c>
      <c r="H1817" s="1" t="s">
        <v>4095</v>
      </c>
      <c r="I1817">
        <v>63.59</v>
      </c>
      <c r="J1817">
        <v>2.36</v>
      </c>
      <c r="K1817">
        <v>781</v>
      </c>
      <c r="L1817">
        <v>1936.73</v>
      </c>
      <c r="M1817">
        <v>124</v>
      </c>
      <c r="N1817">
        <v>4</v>
      </c>
      <c r="O1817">
        <v>0</v>
      </c>
      <c r="P1817">
        <v>287.52999999999997</v>
      </c>
      <c r="Q1817">
        <v>0</v>
      </c>
      <c r="R1817" s="1" t="s">
        <v>6706</v>
      </c>
      <c r="S1817" s="1" t="s">
        <v>8156</v>
      </c>
      <c r="T1817">
        <v>0.28000000000000003</v>
      </c>
      <c r="U1817" s="1"/>
      <c r="V1817">
        <v>57025.687716</v>
      </c>
      <c r="W1817">
        <v>1243685.6606630001</v>
      </c>
      <c r="X1817">
        <v>288.38054299999999</v>
      </c>
      <c r="Y1817">
        <v>25.893567999999998</v>
      </c>
      <c r="Z1817">
        <v>542.42222900000002</v>
      </c>
      <c r="AA1817">
        <v>534.63280999999995</v>
      </c>
      <c r="AB1817">
        <v>0</v>
      </c>
    </row>
    <row r="1818" spans="1:28" x14ac:dyDescent="0.25">
      <c r="A1818" s="1" t="s">
        <v>2552</v>
      </c>
      <c r="B1818">
        <v>1898</v>
      </c>
      <c r="C1818" s="1" t="s">
        <v>4053</v>
      </c>
      <c r="D1818">
        <v>5.0999999999999996</v>
      </c>
      <c r="E1818">
        <v>0</v>
      </c>
      <c r="F1818">
        <v>0.5</v>
      </c>
      <c r="G1818">
        <v>2681</v>
      </c>
      <c r="H1818" s="1" t="s">
        <v>4094</v>
      </c>
      <c r="I1818">
        <v>120.04</v>
      </c>
      <c r="J1818">
        <v>14.81</v>
      </c>
      <c r="K1818">
        <v>783</v>
      </c>
      <c r="L1818">
        <v>947.15</v>
      </c>
      <c r="M1818">
        <v>576</v>
      </c>
      <c r="N1818">
        <v>11</v>
      </c>
      <c r="O1818">
        <v>0</v>
      </c>
      <c r="P1818">
        <v>721.84</v>
      </c>
      <c r="Q1818">
        <v>0</v>
      </c>
      <c r="R1818" s="1" t="s">
        <v>6707</v>
      </c>
      <c r="S1818" s="1" t="s">
        <v>8156</v>
      </c>
      <c r="T1818">
        <v>1.1499999999999999</v>
      </c>
      <c r="U1818" s="1"/>
      <c r="V1818">
        <v>97834.680932999996</v>
      </c>
      <c r="W1818">
        <v>1852841.8316830001</v>
      </c>
      <c r="X1818">
        <v>489.161945</v>
      </c>
      <c r="Y1818">
        <v>44.616042999999998</v>
      </c>
      <c r="Z1818">
        <v>839.03760199999999</v>
      </c>
      <c r="AA1818">
        <v>796.49813600000004</v>
      </c>
      <c r="AB1818">
        <v>0</v>
      </c>
    </row>
    <row r="1819" spans="1:28" x14ac:dyDescent="0.25">
      <c r="A1819" s="1" t="s">
        <v>2556</v>
      </c>
      <c r="B1819">
        <v>1963</v>
      </c>
      <c r="C1819" s="1" t="s">
        <v>4005</v>
      </c>
      <c r="D1819">
        <v>5.0999999999999996</v>
      </c>
      <c r="E1819">
        <v>0</v>
      </c>
      <c r="F1819">
        <v>0.09</v>
      </c>
      <c r="G1819">
        <v>2684</v>
      </c>
      <c r="H1819" s="1" t="s">
        <v>4075</v>
      </c>
      <c r="I1819">
        <v>89.74</v>
      </c>
      <c r="J1819">
        <v>11.07</v>
      </c>
      <c r="K1819">
        <v>721</v>
      </c>
      <c r="L1819">
        <v>698.35</v>
      </c>
      <c r="M1819">
        <v>518</v>
      </c>
      <c r="N1819">
        <v>12</v>
      </c>
      <c r="O1819">
        <v>0</v>
      </c>
      <c r="P1819">
        <v>682.28</v>
      </c>
      <c r="Q1819">
        <v>0</v>
      </c>
      <c r="R1819" s="1" t="s">
        <v>6711</v>
      </c>
      <c r="S1819" s="1" t="s">
        <v>8156</v>
      </c>
      <c r="T1819">
        <v>1.31</v>
      </c>
      <c r="U1819" s="1"/>
      <c r="V1819">
        <v>84597.677586999998</v>
      </c>
      <c r="W1819">
        <v>1567999.873537</v>
      </c>
      <c r="X1819">
        <v>422.08845700000001</v>
      </c>
      <c r="Y1819">
        <v>37.672699000000001</v>
      </c>
      <c r="Z1819">
        <v>710.40325600000006</v>
      </c>
      <c r="AA1819">
        <v>674.05208600000003</v>
      </c>
      <c r="AB1819">
        <v>0</v>
      </c>
    </row>
    <row r="1820" spans="1:28" x14ac:dyDescent="0.25">
      <c r="A1820" s="1" t="s">
        <v>2558</v>
      </c>
      <c r="B1820">
        <v>2567</v>
      </c>
      <c r="C1820" s="1" t="s">
        <v>4004</v>
      </c>
      <c r="D1820">
        <v>5.0999999999999996</v>
      </c>
      <c r="E1820">
        <v>0</v>
      </c>
      <c r="F1820">
        <v>0.2</v>
      </c>
      <c r="G1820">
        <v>2685</v>
      </c>
      <c r="H1820" s="1" t="s">
        <v>4076</v>
      </c>
      <c r="I1820">
        <v>1.4</v>
      </c>
      <c r="J1820">
        <v>7.89</v>
      </c>
      <c r="K1820">
        <v>118</v>
      </c>
      <c r="L1820">
        <v>609.39</v>
      </c>
      <c r="M1820">
        <v>12</v>
      </c>
      <c r="N1820">
        <v>5</v>
      </c>
      <c r="O1820">
        <v>0</v>
      </c>
      <c r="P1820">
        <v>54.69</v>
      </c>
      <c r="Q1820">
        <v>0</v>
      </c>
      <c r="R1820" s="1" t="s">
        <v>6713</v>
      </c>
      <c r="S1820" s="1" t="s">
        <v>8156</v>
      </c>
      <c r="T1820">
        <v>0.65</v>
      </c>
      <c r="U1820" s="1"/>
      <c r="V1820">
        <v>6438.1726740000004</v>
      </c>
      <c r="W1820">
        <v>245396.14680700001</v>
      </c>
      <c r="X1820">
        <v>35.107007000000003</v>
      </c>
      <c r="Y1820">
        <v>4.960083</v>
      </c>
      <c r="Z1820">
        <v>105.627416</v>
      </c>
      <c r="AA1820">
        <v>105.486501</v>
      </c>
      <c r="AB1820">
        <v>0</v>
      </c>
    </row>
    <row r="1821" spans="1:28" x14ac:dyDescent="0.25">
      <c r="A1821" s="1" t="s">
        <v>2561</v>
      </c>
      <c r="B1821">
        <v>1421</v>
      </c>
      <c r="C1821" s="1" t="s">
        <v>4054</v>
      </c>
      <c r="D1821">
        <v>5.0999999999999996</v>
      </c>
      <c r="E1821">
        <v>0</v>
      </c>
      <c r="F1821">
        <v>0.41</v>
      </c>
      <c r="G1821">
        <v>2686</v>
      </c>
      <c r="H1821" s="1" t="s">
        <v>4076</v>
      </c>
      <c r="I1821">
        <v>1.4</v>
      </c>
      <c r="J1821">
        <v>10.18</v>
      </c>
      <c r="K1821">
        <v>1265</v>
      </c>
      <c r="L1821">
        <v>2323.92</v>
      </c>
      <c r="M1821">
        <v>888</v>
      </c>
      <c r="N1821">
        <v>18</v>
      </c>
      <c r="O1821">
        <v>0</v>
      </c>
      <c r="P1821">
        <v>1079.17</v>
      </c>
      <c r="Q1821">
        <v>0</v>
      </c>
      <c r="R1821" s="1" t="s">
        <v>6716</v>
      </c>
      <c r="S1821" s="1" t="s">
        <v>8156</v>
      </c>
      <c r="T1821">
        <v>0.89</v>
      </c>
      <c r="U1821" s="1"/>
      <c r="V1821">
        <v>156531.256314</v>
      </c>
      <c r="W1821">
        <v>3087547.4623799999</v>
      </c>
      <c r="X1821">
        <v>785.50813500000004</v>
      </c>
      <c r="Y1821">
        <v>73.158466000000004</v>
      </c>
      <c r="Z1821">
        <v>1390.493966</v>
      </c>
      <c r="AA1821">
        <v>1327.26864</v>
      </c>
      <c r="AB1821">
        <v>0</v>
      </c>
    </row>
    <row r="1822" spans="1:28" x14ac:dyDescent="0.25">
      <c r="A1822" s="1" t="s">
        <v>2562</v>
      </c>
      <c r="B1822">
        <v>1904</v>
      </c>
      <c r="C1822" s="1" t="s">
        <v>4005</v>
      </c>
      <c r="D1822">
        <v>5.0999999999999996</v>
      </c>
      <c r="E1822">
        <v>0</v>
      </c>
      <c r="F1822">
        <v>0.57999999999999996</v>
      </c>
      <c r="G1822">
        <v>2686</v>
      </c>
      <c r="H1822" s="1" t="s">
        <v>4075</v>
      </c>
      <c r="I1822">
        <v>89.74</v>
      </c>
      <c r="J1822">
        <v>12.41</v>
      </c>
      <c r="K1822">
        <v>782</v>
      </c>
      <c r="L1822">
        <v>698.35</v>
      </c>
      <c r="M1822">
        <v>585</v>
      </c>
      <c r="N1822">
        <v>12</v>
      </c>
      <c r="O1822">
        <v>0</v>
      </c>
      <c r="P1822">
        <v>732.19</v>
      </c>
      <c r="Q1822">
        <v>0</v>
      </c>
      <c r="R1822" s="1" t="s">
        <v>6717</v>
      </c>
      <c r="S1822" s="1" t="s">
        <v>8156</v>
      </c>
      <c r="T1822">
        <v>1.03</v>
      </c>
      <c r="U1822" s="1"/>
      <c r="V1822">
        <v>96856.213686000003</v>
      </c>
      <c r="W1822">
        <v>1776902.528769</v>
      </c>
      <c r="X1822">
        <v>482.830083</v>
      </c>
      <c r="Y1822">
        <v>42.848787000000002</v>
      </c>
      <c r="Z1822">
        <v>805.41689499999995</v>
      </c>
      <c r="AA1822">
        <v>763.85587199999998</v>
      </c>
      <c r="AB1822">
        <v>0</v>
      </c>
    </row>
    <row r="1823" spans="1:28" x14ac:dyDescent="0.25">
      <c r="A1823" s="1" t="s">
        <v>2566</v>
      </c>
      <c r="B1823">
        <v>1687</v>
      </c>
      <c r="C1823" s="1" t="s">
        <v>4043</v>
      </c>
      <c r="D1823">
        <v>5.0999999999999996</v>
      </c>
      <c r="E1823">
        <v>0</v>
      </c>
      <c r="F1823">
        <v>0.35</v>
      </c>
      <c r="G1823">
        <v>2689</v>
      </c>
      <c r="H1823" s="1" t="s">
        <v>4129</v>
      </c>
      <c r="I1823">
        <v>135.09</v>
      </c>
      <c r="J1823">
        <v>13.14</v>
      </c>
      <c r="K1823">
        <v>1002</v>
      </c>
      <c r="L1823">
        <v>2630.12</v>
      </c>
      <c r="M1823">
        <v>668</v>
      </c>
      <c r="N1823">
        <v>12</v>
      </c>
      <c r="O1823">
        <v>0</v>
      </c>
      <c r="P1823">
        <v>802.89</v>
      </c>
      <c r="Q1823">
        <v>0</v>
      </c>
      <c r="R1823" s="1" t="s">
        <v>6721</v>
      </c>
      <c r="S1823" s="1" t="s">
        <v>8156</v>
      </c>
      <c r="T1823">
        <v>0.96</v>
      </c>
      <c r="U1823" s="1"/>
      <c r="V1823">
        <v>120595.427436</v>
      </c>
      <c r="W1823">
        <v>2570030.3270780002</v>
      </c>
      <c r="X1823">
        <v>609.67971</v>
      </c>
      <c r="Y1823">
        <v>59.298898000000001</v>
      </c>
      <c r="Z1823">
        <v>1146.4738299999999</v>
      </c>
      <c r="AA1823">
        <v>1104.793631</v>
      </c>
      <c r="AB1823">
        <v>0</v>
      </c>
    </row>
    <row r="1824" spans="1:28" x14ac:dyDescent="0.25">
      <c r="A1824" s="1" t="s">
        <v>2568</v>
      </c>
      <c r="B1824">
        <v>1773</v>
      </c>
      <c r="C1824" s="1" t="s">
        <v>4004</v>
      </c>
      <c r="D1824">
        <v>5.0999999999999996</v>
      </c>
      <c r="E1824">
        <v>0</v>
      </c>
      <c r="F1824">
        <v>1.38</v>
      </c>
      <c r="G1824">
        <v>2690</v>
      </c>
      <c r="H1824" s="1" t="s">
        <v>4114</v>
      </c>
      <c r="I1824">
        <v>159.35</v>
      </c>
      <c r="J1824">
        <v>8.5500000000000007</v>
      </c>
      <c r="K1824">
        <v>917</v>
      </c>
      <c r="L1824">
        <v>2021.57</v>
      </c>
      <c r="M1824">
        <v>557</v>
      </c>
      <c r="N1824">
        <v>19</v>
      </c>
      <c r="O1824">
        <v>0</v>
      </c>
      <c r="P1824">
        <v>716</v>
      </c>
      <c r="Q1824">
        <v>0</v>
      </c>
      <c r="R1824" s="1" t="s">
        <v>6723</v>
      </c>
      <c r="S1824" s="1" t="s">
        <v>8156</v>
      </c>
      <c r="T1824">
        <v>0.73</v>
      </c>
      <c r="U1824" s="1"/>
      <c r="V1824">
        <v>100346.168603</v>
      </c>
      <c r="W1824">
        <v>2105231.529929</v>
      </c>
      <c r="X1824">
        <v>506.34251</v>
      </c>
      <c r="Y1824">
        <v>48.058061000000002</v>
      </c>
      <c r="Z1824">
        <v>938.07139199999995</v>
      </c>
      <c r="AA1824">
        <v>904.98980200000005</v>
      </c>
      <c r="AB1824">
        <v>0</v>
      </c>
    </row>
    <row r="1825" spans="1:28" x14ac:dyDescent="0.25">
      <c r="A1825" s="1" t="s">
        <v>2570</v>
      </c>
      <c r="B1825">
        <v>2139</v>
      </c>
      <c r="C1825" s="1" t="s">
        <v>4050</v>
      </c>
      <c r="D1825">
        <v>5.0999999999999996</v>
      </c>
      <c r="E1825">
        <v>0</v>
      </c>
      <c r="F1825">
        <v>0</v>
      </c>
      <c r="G1825">
        <v>2692</v>
      </c>
      <c r="H1825" s="1" t="s">
        <v>4095</v>
      </c>
      <c r="I1825">
        <v>63.59</v>
      </c>
      <c r="J1825">
        <v>14.07</v>
      </c>
      <c r="K1825">
        <v>553</v>
      </c>
      <c r="L1825">
        <v>1628.87</v>
      </c>
      <c r="M1825">
        <v>342</v>
      </c>
      <c r="N1825">
        <v>9</v>
      </c>
      <c r="O1825">
        <v>0</v>
      </c>
      <c r="P1825">
        <v>445.64</v>
      </c>
      <c r="Q1825">
        <v>0</v>
      </c>
      <c r="R1825" s="1" t="s">
        <v>6725</v>
      </c>
      <c r="S1825" s="1" t="s">
        <v>8156</v>
      </c>
      <c r="T1825">
        <v>1.1200000000000001</v>
      </c>
      <c r="U1825" s="1"/>
      <c r="V1825">
        <v>61381.391935</v>
      </c>
      <c r="W1825">
        <v>1462376.746398</v>
      </c>
      <c r="X1825">
        <v>314.10927600000002</v>
      </c>
      <c r="Y1825">
        <v>33.464615000000002</v>
      </c>
      <c r="Z1825">
        <v>650.97739799999999</v>
      </c>
      <c r="AA1825">
        <v>628.63443900000004</v>
      </c>
      <c r="AB1825">
        <v>0</v>
      </c>
    </row>
    <row r="1826" spans="1:28" x14ac:dyDescent="0.25">
      <c r="A1826" s="1" t="s">
        <v>2571</v>
      </c>
      <c r="B1826">
        <v>2208</v>
      </c>
      <c r="C1826" s="1" t="s">
        <v>4001</v>
      </c>
      <c r="D1826">
        <v>0.2</v>
      </c>
      <c r="E1826">
        <v>0</v>
      </c>
      <c r="F1826">
        <v>12.56</v>
      </c>
      <c r="G1826">
        <v>2692</v>
      </c>
      <c r="H1826" s="1" t="s">
        <v>4090</v>
      </c>
      <c r="I1826">
        <v>24.41</v>
      </c>
      <c r="J1826">
        <v>15.18</v>
      </c>
      <c r="K1826">
        <v>484</v>
      </c>
      <c r="L1826">
        <v>1066.78</v>
      </c>
      <c r="M1826">
        <v>326</v>
      </c>
      <c r="N1826">
        <v>14</v>
      </c>
      <c r="O1826">
        <v>0</v>
      </c>
      <c r="P1826">
        <v>421.33</v>
      </c>
      <c r="Q1826">
        <v>0</v>
      </c>
      <c r="R1826" s="1" t="s">
        <v>6726</v>
      </c>
      <c r="S1826" s="1" t="s">
        <v>8156</v>
      </c>
      <c r="T1826">
        <v>1.26</v>
      </c>
      <c r="U1826" s="1"/>
      <c r="V1826">
        <v>55595.015225000003</v>
      </c>
      <c r="W1826">
        <v>1178463.4878720001</v>
      </c>
      <c r="X1826">
        <v>280.95325500000001</v>
      </c>
      <c r="Y1826">
        <v>27.571808999999998</v>
      </c>
      <c r="Z1826">
        <v>527.48406599999998</v>
      </c>
      <c r="AA1826">
        <v>506.59257400000001</v>
      </c>
      <c r="AB1826">
        <v>0</v>
      </c>
    </row>
    <row r="1827" spans="1:28" x14ac:dyDescent="0.25">
      <c r="A1827" s="1" t="s">
        <v>2572</v>
      </c>
      <c r="B1827">
        <v>1727</v>
      </c>
      <c r="C1827" s="1" t="s">
        <v>4039</v>
      </c>
      <c r="D1827">
        <v>5.0999999999999996</v>
      </c>
      <c r="E1827">
        <v>0</v>
      </c>
      <c r="F1827">
        <v>2</v>
      </c>
      <c r="G1827">
        <v>2693</v>
      </c>
      <c r="H1827" s="1" t="s">
        <v>4076</v>
      </c>
      <c r="I1827">
        <v>1.4</v>
      </c>
      <c r="J1827">
        <v>9.2100000000000009</v>
      </c>
      <c r="K1827">
        <v>966</v>
      </c>
      <c r="L1827">
        <v>1742.4</v>
      </c>
      <c r="M1827">
        <v>639</v>
      </c>
      <c r="N1827">
        <v>14</v>
      </c>
      <c r="O1827">
        <v>0</v>
      </c>
      <c r="P1827">
        <v>789.02</v>
      </c>
      <c r="Q1827">
        <v>0</v>
      </c>
      <c r="R1827" s="1" t="s">
        <v>6727</v>
      </c>
      <c r="S1827" s="1" t="s">
        <v>8156</v>
      </c>
      <c r="T1827">
        <v>0.7</v>
      </c>
      <c r="U1827" s="1"/>
      <c r="V1827">
        <v>110173.269978</v>
      </c>
      <c r="W1827">
        <v>2150272.0799230002</v>
      </c>
      <c r="X1827">
        <v>552.09135700000002</v>
      </c>
      <c r="Y1827">
        <v>50.236896999999999</v>
      </c>
      <c r="Z1827">
        <v>964.48357499999997</v>
      </c>
      <c r="AA1827">
        <v>924.35659699999997</v>
      </c>
      <c r="AB1827">
        <v>0</v>
      </c>
    </row>
    <row r="1828" spans="1:28" x14ac:dyDescent="0.25">
      <c r="A1828" s="1" t="s">
        <v>2573</v>
      </c>
      <c r="B1828">
        <v>1886</v>
      </c>
      <c r="C1828" s="1" t="s">
        <v>4020</v>
      </c>
      <c r="D1828">
        <v>5.0999999999999996</v>
      </c>
      <c r="E1828">
        <v>0</v>
      </c>
      <c r="F1828">
        <v>0.95</v>
      </c>
      <c r="G1828">
        <v>2693</v>
      </c>
      <c r="H1828" s="1" t="s">
        <v>4094</v>
      </c>
      <c r="I1828">
        <v>120.04</v>
      </c>
      <c r="J1828">
        <v>14.07</v>
      </c>
      <c r="K1828">
        <v>807</v>
      </c>
      <c r="L1828">
        <v>743.49</v>
      </c>
      <c r="M1828">
        <v>632</v>
      </c>
      <c r="N1828">
        <v>13</v>
      </c>
      <c r="O1828">
        <v>0</v>
      </c>
      <c r="P1828">
        <v>763.63</v>
      </c>
      <c r="Q1828">
        <v>0</v>
      </c>
      <c r="R1828" s="1" t="s">
        <v>6728</v>
      </c>
      <c r="S1828" s="1" t="s">
        <v>8156</v>
      </c>
      <c r="T1828">
        <v>1.25</v>
      </c>
      <c r="U1828" s="1"/>
      <c r="V1828">
        <v>106170.959269</v>
      </c>
      <c r="W1828">
        <v>1911066.362979</v>
      </c>
      <c r="X1828">
        <v>528.41274999999996</v>
      </c>
      <c r="Y1828">
        <v>46.359032999999997</v>
      </c>
      <c r="Z1828">
        <v>866.65367900000001</v>
      </c>
      <c r="AA1828">
        <v>821.53173100000004</v>
      </c>
      <c r="AB1828">
        <v>0</v>
      </c>
    </row>
    <row r="1829" spans="1:28" x14ac:dyDescent="0.25">
      <c r="A1829" s="1" t="s">
        <v>2574</v>
      </c>
      <c r="B1829">
        <v>1800</v>
      </c>
      <c r="C1829" s="1" t="s">
        <v>4036</v>
      </c>
      <c r="D1829">
        <v>5.0999999999999996</v>
      </c>
      <c r="E1829">
        <v>0</v>
      </c>
      <c r="F1829">
        <v>0</v>
      </c>
      <c r="G1829">
        <v>2695</v>
      </c>
      <c r="H1829" s="1" t="s">
        <v>4120</v>
      </c>
      <c r="I1829">
        <v>34.18</v>
      </c>
      <c r="J1829">
        <v>8.48</v>
      </c>
      <c r="K1829">
        <v>895</v>
      </c>
      <c r="L1829">
        <v>2056.66</v>
      </c>
      <c r="M1829">
        <v>586</v>
      </c>
      <c r="N1829">
        <v>15</v>
      </c>
      <c r="O1829">
        <v>0</v>
      </c>
      <c r="P1829">
        <v>686.34</v>
      </c>
      <c r="Q1829">
        <v>0</v>
      </c>
      <c r="R1829" s="1" t="s">
        <v>6729</v>
      </c>
      <c r="S1829" s="1" t="s">
        <v>8156</v>
      </c>
      <c r="T1829">
        <v>0.71</v>
      </c>
      <c r="U1829" s="1"/>
      <c r="V1829">
        <v>102499.612783</v>
      </c>
      <c r="W1829">
        <v>2098365.4227359998</v>
      </c>
      <c r="X1829">
        <v>515.98015399999997</v>
      </c>
      <c r="Y1829">
        <v>48.220323</v>
      </c>
      <c r="Z1829">
        <v>936.57982500000003</v>
      </c>
      <c r="AA1829">
        <v>902.03990999999996</v>
      </c>
      <c r="AB1829">
        <v>0</v>
      </c>
    </row>
    <row r="1830" spans="1:28" x14ac:dyDescent="0.25">
      <c r="A1830" s="1" t="s">
        <v>2575</v>
      </c>
      <c r="B1830">
        <v>2595</v>
      </c>
      <c r="C1830" s="1" t="s">
        <v>4004</v>
      </c>
      <c r="D1830">
        <v>5.0999999999999996</v>
      </c>
      <c r="E1830">
        <v>0</v>
      </c>
      <c r="F1830">
        <v>0.6</v>
      </c>
      <c r="G1830">
        <v>2696</v>
      </c>
      <c r="H1830" s="1" t="s">
        <v>4079</v>
      </c>
      <c r="I1830">
        <v>1.4</v>
      </c>
      <c r="J1830">
        <v>11.23</v>
      </c>
      <c r="K1830">
        <v>101</v>
      </c>
      <c r="L1830">
        <v>609.39</v>
      </c>
      <c r="M1830">
        <v>0</v>
      </c>
      <c r="N1830">
        <v>0</v>
      </c>
      <c r="O1830">
        <v>0</v>
      </c>
      <c r="P1830">
        <v>57.22</v>
      </c>
      <c r="Q1830">
        <v>0</v>
      </c>
      <c r="R1830" s="1" t="s">
        <v>6730</v>
      </c>
      <c r="S1830" s="1" t="s">
        <v>8156</v>
      </c>
      <c r="T1830">
        <v>0.97</v>
      </c>
      <c r="U1830" s="1"/>
      <c r="V1830">
        <v>6741.4299279999996</v>
      </c>
      <c r="W1830">
        <v>274981.48316100001</v>
      </c>
      <c r="X1830">
        <v>37.239455</v>
      </c>
      <c r="Y1830">
        <v>5.7078189999999998</v>
      </c>
      <c r="Z1830">
        <v>118.66370999999999</v>
      </c>
      <c r="AA1830">
        <v>118.203551</v>
      </c>
      <c r="AB1830">
        <v>0</v>
      </c>
    </row>
    <row r="1831" spans="1:28" x14ac:dyDescent="0.25">
      <c r="A1831" s="1" t="s">
        <v>2576</v>
      </c>
      <c r="B1831">
        <v>2332</v>
      </c>
      <c r="C1831" s="1" t="s">
        <v>4048</v>
      </c>
      <c r="D1831">
        <v>5.0999999999999996</v>
      </c>
      <c r="E1831">
        <v>0</v>
      </c>
      <c r="F1831">
        <v>0.93</v>
      </c>
      <c r="G1831">
        <v>2697</v>
      </c>
      <c r="H1831" s="1" t="s">
        <v>4151</v>
      </c>
      <c r="I1831">
        <v>72.8</v>
      </c>
      <c r="J1831">
        <v>18.149999999999999</v>
      </c>
      <c r="K1831">
        <v>365</v>
      </c>
      <c r="L1831">
        <v>1956.19</v>
      </c>
      <c r="M1831">
        <v>149</v>
      </c>
      <c r="N1831">
        <v>7</v>
      </c>
      <c r="O1831">
        <v>0</v>
      </c>
      <c r="P1831">
        <v>263.29000000000002</v>
      </c>
      <c r="Q1831">
        <v>0</v>
      </c>
      <c r="R1831" s="1" t="s">
        <v>6731</v>
      </c>
      <c r="S1831" s="1" t="s">
        <v>8156</v>
      </c>
      <c r="T1831">
        <v>1.53</v>
      </c>
      <c r="U1831" s="1"/>
      <c r="V1831">
        <v>35174.622730000003</v>
      </c>
      <c r="W1831">
        <v>1151974.201042</v>
      </c>
      <c r="X1831">
        <v>187.70396400000001</v>
      </c>
      <c r="Y1831">
        <v>25.696584000000001</v>
      </c>
      <c r="Z1831">
        <v>507.40391799999998</v>
      </c>
      <c r="AA1831">
        <v>495.19100700000001</v>
      </c>
      <c r="AB1831">
        <v>0</v>
      </c>
    </row>
    <row r="1832" spans="1:28" x14ac:dyDescent="0.25">
      <c r="A1832" s="1" t="s">
        <v>2577</v>
      </c>
      <c r="B1832">
        <v>2406</v>
      </c>
      <c r="C1832" s="1" t="s">
        <v>4004</v>
      </c>
      <c r="D1832">
        <v>5.0999999999999996</v>
      </c>
      <c r="E1832">
        <v>0</v>
      </c>
      <c r="F1832">
        <v>1.47</v>
      </c>
      <c r="G1832">
        <v>2697</v>
      </c>
      <c r="H1832" s="1" t="s">
        <v>4090</v>
      </c>
      <c r="I1832">
        <v>24.41</v>
      </c>
      <c r="J1832">
        <v>9.36</v>
      </c>
      <c r="K1832">
        <v>291</v>
      </c>
      <c r="L1832">
        <v>1286.42</v>
      </c>
      <c r="M1832">
        <v>89</v>
      </c>
      <c r="N1832">
        <v>7</v>
      </c>
      <c r="O1832">
        <v>0</v>
      </c>
      <c r="P1832">
        <v>157.71</v>
      </c>
      <c r="Q1832">
        <v>0</v>
      </c>
      <c r="R1832" s="1" t="s">
        <v>6732</v>
      </c>
      <c r="S1832" s="1" t="s">
        <v>8156</v>
      </c>
      <c r="T1832">
        <v>0.71</v>
      </c>
      <c r="U1832" s="1"/>
      <c r="V1832">
        <v>21182.890016000001</v>
      </c>
      <c r="W1832">
        <v>604620.45001300005</v>
      </c>
      <c r="X1832">
        <v>110.583062</v>
      </c>
      <c r="Y1832">
        <v>12.304334000000001</v>
      </c>
      <c r="Z1832">
        <v>260.40658000000002</v>
      </c>
      <c r="AA1832">
        <v>259.90787599999999</v>
      </c>
      <c r="AB1832">
        <v>0</v>
      </c>
    </row>
    <row r="1833" spans="1:28" x14ac:dyDescent="0.25">
      <c r="A1833" s="1" t="s">
        <v>2578</v>
      </c>
      <c r="B1833">
        <v>2581</v>
      </c>
      <c r="C1833" s="1" t="s">
        <v>4004</v>
      </c>
      <c r="D1833">
        <v>5.0999999999999996</v>
      </c>
      <c r="E1833">
        <v>0</v>
      </c>
      <c r="F1833">
        <v>0.4</v>
      </c>
      <c r="G1833">
        <v>2698</v>
      </c>
      <c r="H1833" s="1" t="s">
        <v>4076</v>
      </c>
      <c r="I1833">
        <v>1.4</v>
      </c>
      <c r="J1833">
        <v>9.4</v>
      </c>
      <c r="K1833">
        <v>117</v>
      </c>
      <c r="L1833">
        <v>609.39</v>
      </c>
      <c r="M1833">
        <v>5</v>
      </c>
      <c r="N1833">
        <v>1</v>
      </c>
      <c r="O1833">
        <v>0</v>
      </c>
      <c r="P1833">
        <v>62.13</v>
      </c>
      <c r="Q1833">
        <v>0</v>
      </c>
      <c r="R1833" s="1" t="s">
        <v>6733</v>
      </c>
      <c r="S1833" s="1" t="s">
        <v>8156</v>
      </c>
      <c r="T1833">
        <v>0.75</v>
      </c>
      <c r="U1833" s="1"/>
      <c r="V1833">
        <v>7496.4823829999996</v>
      </c>
      <c r="W1833">
        <v>275621.33240800002</v>
      </c>
      <c r="X1833">
        <v>40.618186999999999</v>
      </c>
      <c r="Y1833">
        <v>5.4900849999999997</v>
      </c>
      <c r="Z1833">
        <v>117.93894899999999</v>
      </c>
      <c r="AA1833">
        <v>118.47953099999999</v>
      </c>
      <c r="AB1833">
        <v>0</v>
      </c>
    </row>
    <row r="1834" spans="1:28" x14ac:dyDescent="0.25">
      <c r="A1834" s="1" t="s">
        <v>2580</v>
      </c>
      <c r="B1834">
        <v>2300</v>
      </c>
      <c r="C1834" s="1" t="s">
        <v>4001</v>
      </c>
      <c r="D1834">
        <v>0.2</v>
      </c>
      <c r="E1834">
        <v>0</v>
      </c>
      <c r="F1834">
        <v>0.01</v>
      </c>
      <c r="G1834">
        <v>2699</v>
      </c>
      <c r="H1834" s="1" t="s">
        <v>4090</v>
      </c>
      <c r="I1834">
        <v>24.41</v>
      </c>
      <c r="J1834">
        <v>14.28</v>
      </c>
      <c r="K1834">
        <v>399</v>
      </c>
      <c r="L1834">
        <v>1066.78</v>
      </c>
      <c r="M1834">
        <v>231</v>
      </c>
      <c r="N1834">
        <v>11</v>
      </c>
      <c r="O1834">
        <v>0</v>
      </c>
      <c r="P1834">
        <v>342.51</v>
      </c>
      <c r="Q1834">
        <v>0</v>
      </c>
      <c r="R1834" s="1" t="s">
        <v>6735</v>
      </c>
      <c r="S1834" s="1" t="s">
        <v>8156</v>
      </c>
      <c r="T1834">
        <v>1.44</v>
      </c>
      <c r="U1834" s="1"/>
      <c r="V1834">
        <v>39048.341005000002</v>
      </c>
      <c r="W1834">
        <v>907915.23329500004</v>
      </c>
      <c r="X1834">
        <v>199.31388100000001</v>
      </c>
      <c r="Y1834">
        <v>20.846411</v>
      </c>
      <c r="Z1834">
        <v>402.48464000000001</v>
      </c>
      <c r="AA1834">
        <v>390.28802200000001</v>
      </c>
      <c r="AB1834">
        <v>0</v>
      </c>
    </row>
    <row r="1835" spans="1:28" x14ac:dyDescent="0.25">
      <c r="A1835" s="1" t="s">
        <v>2581</v>
      </c>
      <c r="B1835">
        <v>2438</v>
      </c>
      <c r="C1835" s="1" t="s">
        <v>4034</v>
      </c>
      <c r="D1835">
        <v>5.0999999999999996</v>
      </c>
      <c r="E1835">
        <v>0</v>
      </c>
      <c r="F1835">
        <v>0</v>
      </c>
      <c r="G1835">
        <v>2701</v>
      </c>
      <c r="H1835" s="1" t="s">
        <v>4150</v>
      </c>
      <c r="I1835">
        <v>82</v>
      </c>
      <c r="J1835">
        <v>14.61</v>
      </c>
      <c r="K1835">
        <v>263</v>
      </c>
      <c r="L1835">
        <v>1808.36</v>
      </c>
      <c r="M1835">
        <v>97</v>
      </c>
      <c r="N1835">
        <v>2</v>
      </c>
      <c r="O1835">
        <v>0</v>
      </c>
      <c r="P1835">
        <v>141.75</v>
      </c>
      <c r="Q1835">
        <v>0</v>
      </c>
      <c r="R1835" s="1" t="s">
        <v>6736</v>
      </c>
      <c r="S1835" s="1" t="s">
        <v>8156</v>
      </c>
      <c r="T1835">
        <v>1.07</v>
      </c>
      <c r="U1835" s="1"/>
      <c r="V1835">
        <v>23516.923664999998</v>
      </c>
      <c r="W1835">
        <v>823733.54874100001</v>
      </c>
      <c r="X1835">
        <v>126.690119</v>
      </c>
      <c r="Y1835">
        <v>17.533080000000002</v>
      </c>
      <c r="Z1835">
        <v>356.60184600000002</v>
      </c>
      <c r="AA1835">
        <v>354.092489</v>
      </c>
      <c r="AB1835">
        <v>0</v>
      </c>
    </row>
    <row r="1836" spans="1:28" x14ac:dyDescent="0.25">
      <c r="A1836" s="1" t="s">
        <v>2583</v>
      </c>
      <c r="B1836">
        <v>2392</v>
      </c>
      <c r="C1836" s="1" t="s">
        <v>4034</v>
      </c>
      <c r="D1836">
        <v>5.0999999999999996</v>
      </c>
      <c r="E1836">
        <v>0</v>
      </c>
      <c r="F1836">
        <v>0</v>
      </c>
      <c r="G1836">
        <v>2702</v>
      </c>
      <c r="H1836" s="1" t="s">
        <v>4150</v>
      </c>
      <c r="I1836">
        <v>82</v>
      </c>
      <c r="J1836">
        <v>17.649999999999999</v>
      </c>
      <c r="K1836">
        <v>310</v>
      </c>
      <c r="L1836">
        <v>1808.36</v>
      </c>
      <c r="M1836">
        <v>147</v>
      </c>
      <c r="N1836">
        <v>3</v>
      </c>
      <c r="O1836">
        <v>0</v>
      </c>
      <c r="P1836">
        <v>210.18</v>
      </c>
      <c r="Q1836">
        <v>0</v>
      </c>
      <c r="R1836" s="1" t="s">
        <v>6738</v>
      </c>
      <c r="S1836" s="1" t="s">
        <v>8156</v>
      </c>
      <c r="T1836">
        <v>1.31</v>
      </c>
      <c r="U1836" s="1"/>
      <c r="V1836">
        <v>32910.469346999998</v>
      </c>
      <c r="W1836">
        <v>1039408.244762</v>
      </c>
      <c r="X1836">
        <v>174.65789899999999</v>
      </c>
      <c r="Y1836">
        <v>22.917940000000002</v>
      </c>
      <c r="Z1836">
        <v>454.48063500000001</v>
      </c>
      <c r="AA1836">
        <v>446.80465900000002</v>
      </c>
      <c r="AB1836">
        <v>0</v>
      </c>
    </row>
    <row r="1837" spans="1:28" x14ac:dyDescent="0.25">
      <c r="A1837" s="1" t="s">
        <v>2584</v>
      </c>
      <c r="B1837">
        <v>2071</v>
      </c>
      <c r="C1837" s="1" t="s">
        <v>4050</v>
      </c>
      <c r="D1837">
        <v>5.0999999999999996</v>
      </c>
      <c r="E1837">
        <v>0</v>
      </c>
      <c r="F1837">
        <v>1</v>
      </c>
      <c r="G1837">
        <v>2703</v>
      </c>
      <c r="H1837" s="1" t="s">
        <v>4095</v>
      </c>
      <c r="I1837">
        <v>63.59</v>
      </c>
      <c r="J1837">
        <v>10.37</v>
      </c>
      <c r="K1837">
        <v>632</v>
      </c>
      <c r="L1837">
        <v>1631.79</v>
      </c>
      <c r="M1837">
        <v>397</v>
      </c>
      <c r="N1837">
        <v>10</v>
      </c>
      <c r="O1837">
        <v>0</v>
      </c>
      <c r="P1837">
        <v>478.23</v>
      </c>
      <c r="Q1837">
        <v>0</v>
      </c>
      <c r="R1837" s="1" t="s">
        <v>6739</v>
      </c>
      <c r="S1837" s="1" t="s">
        <v>8156</v>
      </c>
      <c r="T1837">
        <v>0.79</v>
      </c>
      <c r="U1837" s="1"/>
      <c r="V1837">
        <v>68368.638921000005</v>
      </c>
      <c r="W1837">
        <v>1476962.023114</v>
      </c>
      <c r="X1837">
        <v>346.04657700000001</v>
      </c>
      <c r="Y1837">
        <v>33.674416000000001</v>
      </c>
      <c r="Z1837">
        <v>657.38594899999998</v>
      </c>
      <c r="AA1837">
        <v>634.909808</v>
      </c>
      <c r="AB1837">
        <v>0</v>
      </c>
    </row>
    <row r="1838" spans="1:28" x14ac:dyDescent="0.25">
      <c r="A1838" s="1" t="s">
        <v>2585</v>
      </c>
      <c r="B1838">
        <v>2048</v>
      </c>
      <c r="C1838" s="1" t="s">
        <v>4026</v>
      </c>
      <c r="D1838">
        <v>0.2</v>
      </c>
      <c r="E1838">
        <v>0</v>
      </c>
      <c r="F1838">
        <v>190.31</v>
      </c>
      <c r="G1838">
        <v>2704</v>
      </c>
      <c r="H1838" s="1" t="s">
        <v>4090</v>
      </c>
      <c r="I1838">
        <v>24.41</v>
      </c>
      <c r="J1838">
        <v>9.31</v>
      </c>
      <c r="K1838">
        <v>656</v>
      </c>
      <c r="L1838">
        <v>1018.7</v>
      </c>
      <c r="M1838">
        <v>447</v>
      </c>
      <c r="N1838">
        <v>12</v>
      </c>
      <c r="O1838">
        <v>0</v>
      </c>
      <c r="P1838">
        <v>553.41999999999996</v>
      </c>
      <c r="Q1838">
        <v>0</v>
      </c>
      <c r="R1838" s="1" t="s">
        <v>6740</v>
      </c>
      <c r="S1838" s="1" t="s">
        <v>8156</v>
      </c>
      <c r="T1838">
        <v>0.73</v>
      </c>
      <c r="U1838" s="1"/>
      <c r="V1838">
        <v>77106.183818000005</v>
      </c>
      <c r="W1838">
        <v>1470321.0945319999</v>
      </c>
      <c r="X1838">
        <v>385.57955800000002</v>
      </c>
      <c r="Y1838">
        <v>34.448447000000002</v>
      </c>
      <c r="Z1838">
        <v>660.35025399999995</v>
      </c>
      <c r="AA1838">
        <v>632.06136700000002</v>
      </c>
      <c r="AB1838">
        <v>0</v>
      </c>
    </row>
    <row r="1839" spans="1:28" x14ac:dyDescent="0.25">
      <c r="A1839" s="1" t="s">
        <v>2586</v>
      </c>
      <c r="B1839">
        <v>2457</v>
      </c>
      <c r="C1839" s="1" t="s">
        <v>4004</v>
      </c>
      <c r="D1839">
        <v>5.0999999999999996</v>
      </c>
      <c r="E1839">
        <v>0</v>
      </c>
      <c r="F1839">
        <v>0.22</v>
      </c>
      <c r="G1839">
        <v>2704</v>
      </c>
      <c r="H1839" s="1" t="s">
        <v>4073</v>
      </c>
      <c r="I1839">
        <v>40.79</v>
      </c>
      <c r="J1839">
        <v>4.62</v>
      </c>
      <c r="K1839">
        <v>247</v>
      </c>
      <c r="L1839">
        <v>475.89</v>
      </c>
      <c r="M1839">
        <v>137</v>
      </c>
      <c r="N1839">
        <v>3</v>
      </c>
      <c r="O1839">
        <v>0</v>
      </c>
      <c r="P1839">
        <v>169.8</v>
      </c>
      <c r="Q1839">
        <v>0</v>
      </c>
      <c r="R1839" s="1" t="s">
        <v>6741</v>
      </c>
      <c r="S1839" s="1" t="s">
        <v>8156</v>
      </c>
      <c r="T1839">
        <v>0.45</v>
      </c>
      <c r="U1839" s="1"/>
      <c r="V1839">
        <v>25813.984863999998</v>
      </c>
      <c r="W1839">
        <v>508584.39498300001</v>
      </c>
      <c r="X1839">
        <v>129.40007</v>
      </c>
      <c r="Y1839">
        <v>11.473189</v>
      </c>
      <c r="Z1839">
        <v>226.230728</v>
      </c>
      <c r="AA1839">
        <v>218.63004000000001</v>
      </c>
      <c r="AB1839">
        <v>0</v>
      </c>
    </row>
    <row r="1840" spans="1:28" x14ac:dyDescent="0.25">
      <c r="A1840" s="1" t="s">
        <v>2587</v>
      </c>
      <c r="B1840">
        <v>2531</v>
      </c>
      <c r="C1840" s="1" t="s">
        <v>4009</v>
      </c>
      <c r="D1840">
        <v>5.0999999999999996</v>
      </c>
      <c r="E1840">
        <v>0</v>
      </c>
      <c r="F1840">
        <v>1</v>
      </c>
      <c r="G1840">
        <v>2705</v>
      </c>
      <c r="H1840" s="1" t="s">
        <v>4082</v>
      </c>
      <c r="I1840">
        <v>19.239999999999998</v>
      </c>
      <c r="J1840">
        <v>7.25</v>
      </c>
      <c r="K1840">
        <v>174</v>
      </c>
      <c r="L1840">
        <v>738.31</v>
      </c>
      <c r="M1840">
        <v>38</v>
      </c>
      <c r="N1840">
        <v>4</v>
      </c>
      <c r="O1840">
        <v>0</v>
      </c>
      <c r="P1840">
        <v>91.03</v>
      </c>
      <c r="Q1840">
        <v>0</v>
      </c>
      <c r="R1840" s="1" t="s">
        <v>6742</v>
      </c>
      <c r="S1840" s="1" t="s">
        <v>8156</v>
      </c>
      <c r="T1840">
        <v>0.65</v>
      </c>
      <c r="U1840" s="1"/>
      <c r="V1840">
        <v>11691.702791</v>
      </c>
      <c r="W1840">
        <v>371798.86621800001</v>
      </c>
      <c r="X1840">
        <v>61.947190999999997</v>
      </c>
      <c r="Y1840">
        <v>7.5229759999999999</v>
      </c>
      <c r="Z1840">
        <v>160.54067699999999</v>
      </c>
      <c r="AA1840">
        <v>159.823836</v>
      </c>
      <c r="AB1840">
        <v>0</v>
      </c>
    </row>
    <row r="1841" spans="1:28" x14ac:dyDescent="0.25">
      <c r="A1841" s="1" t="s">
        <v>2588</v>
      </c>
      <c r="B1841">
        <v>2124</v>
      </c>
      <c r="C1841" s="1" t="s">
        <v>4026</v>
      </c>
      <c r="D1841">
        <v>0.2</v>
      </c>
      <c r="E1841">
        <v>0</v>
      </c>
      <c r="F1841">
        <v>0.93</v>
      </c>
      <c r="G1841">
        <v>2706</v>
      </c>
      <c r="H1841" s="1" t="s">
        <v>4090</v>
      </c>
      <c r="I1841">
        <v>24.41</v>
      </c>
      <c r="J1841">
        <v>16.32</v>
      </c>
      <c r="K1841">
        <v>582</v>
      </c>
      <c r="L1841">
        <v>1018.7</v>
      </c>
      <c r="M1841">
        <v>407</v>
      </c>
      <c r="N1841">
        <v>13</v>
      </c>
      <c r="O1841">
        <v>0</v>
      </c>
      <c r="P1841">
        <v>528.35</v>
      </c>
      <c r="Q1841">
        <v>0</v>
      </c>
      <c r="R1841" s="1" t="s">
        <v>6743</v>
      </c>
      <c r="S1841" s="1" t="s">
        <v>8156</v>
      </c>
      <c r="T1841">
        <v>1.46</v>
      </c>
      <c r="U1841" s="1"/>
      <c r="V1841">
        <v>74156.097240000003</v>
      </c>
      <c r="W1841">
        <v>1556169.083409</v>
      </c>
      <c r="X1841">
        <v>374.54719599999999</v>
      </c>
      <c r="Y1841">
        <v>37.198850999999998</v>
      </c>
      <c r="Z1841">
        <v>702.53764699999999</v>
      </c>
      <c r="AA1841">
        <v>668.95829800000001</v>
      </c>
      <c r="AB1841">
        <v>0</v>
      </c>
    </row>
    <row r="1842" spans="1:28" x14ac:dyDescent="0.25">
      <c r="A1842" s="1" t="s">
        <v>2589</v>
      </c>
      <c r="B1842">
        <v>2588</v>
      </c>
      <c r="C1842" s="1" t="s">
        <v>4004</v>
      </c>
      <c r="D1842">
        <v>5.0999999999999996</v>
      </c>
      <c r="E1842">
        <v>0</v>
      </c>
      <c r="F1842">
        <v>0.54</v>
      </c>
      <c r="G1842">
        <v>2706</v>
      </c>
      <c r="H1842" s="1" t="s">
        <v>4073</v>
      </c>
      <c r="I1842">
        <v>40.79</v>
      </c>
      <c r="J1842">
        <v>10.11</v>
      </c>
      <c r="K1842">
        <v>118</v>
      </c>
      <c r="L1842">
        <v>475.89</v>
      </c>
      <c r="M1842">
        <v>5</v>
      </c>
      <c r="N1842">
        <v>2</v>
      </c>
      <c r="O1842">
        <v>0</v>
      </c>
      <c r="P1842">
        <v>74.78</v>
      </c>
      <c r="Q1842">
        <v>0</v>
      </c>
      <c r="R1842" s="1" t="s">
        <v>6744</v>
      </c>
      <c r="S1842" s="1" t="s">
        <v>8156</v>
      </c>
      <c r="T1842">
        <v>0.82</v>
      </c>
      <c r="U1842" s="1"/>
      <c r="V1842">
        <v>7882.6881450000001</v>
      </c>
      <c r="W1842">
        <v>284195.3615</v>
      </c>
      <c r="X1842">
        <v>42.630668</v>
      </c>
      <c r="Y1842">
        <v>6.007053</v>
      </c>
      <c r="Z1842">
        <v>124.499224</v>
      </c>
      <c r="AA1842">
        <v>122.164727</v>
      </c>
      <c r="AB1842">
        <v>0</v>
      </c>
    </row>
    <row r="1843" spans="1:28" x14ac:dyDescent="0.25">
      <c r="A1843" s="1" t="s">
        <v>2590</v>
      </c>
      <c r="B1843">
        <v>2415</v>
      </c>
      <c r="C1843" s="1" t="s">
        <v>4022</v>
      </c>
      <c r="D1843">
        <v>5.0999999999999996</v>
      </c>
      <c r="E1843">
        <v>0</v>
      </c>
      <c r="F1843">
        <v>0</v>
      </c>
      <c r="G1843">
        <v>2707</v>
      </c>
      <c r="H1843" s="1" t="s">
        <v>4098</v>
      </c>
      <c r="I1843">
        <v>66.290000000000006</v>
      </c>
      <c r="J1843">
        <v>9.76</v>
      </c>
      <c r="K1843">
        <v>292</v>
      </c>
      <c r="L1843">
        <v>1849.52</v>
      </c>
      <c r="M1843">
        <v>50</v>
      </c>
      <c r="N1843">
        <v>2</v>
      </c>
      <c r="O1843">
        <v>0</v>
      </c>
      <c r="P1843">
        <v>108.14</v>
      </c>
      <c r="Q1843">
        <v>0</v>
      </c>
      <c r="R1843" s="1" t="s">
        <v>6745</v>
      </c>
      <c r="S1843" s="1" t="s">
        <v>8156</v>
      </c>
      <c r="T1843">
        <v>0.71</v>
      </c>
      <c r="U1843" s="1"/>
      <c r="V1843">
        <v>17618.897305999999</v>
      </c>
      <c r="W1843">
        <v>663084.59098700003</v>
      </c>
      <c r="X1843">
        <v>95.708447000000007</v>
      </c>
      <c r="Y1843">
        <v>12.558967000000001</v>
      </c>
      <c r="Z1843">
        <v>279.49353300000001</v>
      </c>
      <c r="AA1843">
        <v>285.03645699999998</v>
      </c>
      <c r="AB1843">
        <v>0</v>
      </c>
    </row>
    <row r="1844" spans="1:28" x14ac:dyDescent="0.25">
      <c r="A1844" s="1" t="s">
        <v>2591</v>
      </c>
      <c r="B1844">
        <v>2604</v>
      </c>
      <c r="C1844" s="1" t="s">
        <v>4002</v>
      </c>
      <c r="D1844">
        <v>5.0999999999999996</v>
      </c>
      <c r="E1844">
        <v>0</v>
      </c>
      <c r="F1844">
        <v>0.87</v>
      </c>
      <c r="G1844">
        <v>2707</v>
      </c>
      <c r="H1844" s="1" t="s">
        <v>4105</v>
      </c>
      <c r="I1844">
        <v>31.58</v>
      </c>
      <c r="J1844">
        <v>11.56</v>
      </c>
      <c r="K1844">
        <v>103</v>
      </c>
      <c r="L1844">
        <v>367.23</v>
      </c>
      <c r="M1844">
        <v>59</v>
      </c>
      <c r="N1844">
        <v>2</v>
      </c>
      <c r="O1844">
        <v>0</v>
      </c>
      <c r="P1844">
        <v>75.2</v>
      </c>
      <c r="Q1844">
        <v>0</v>
      </c>
      <c r="R1844" s="1" t="s">
        <v>6746</v>
      </c>
      <c r="S1844" s="1" t="s">
        <v>8156</v>
      </c>
      <c r="T1844">
        <v>0.96</v>
      </c>
      <c r="U1844" s="1"/>
      <c r="V1844">
        <v>11764.018188</v>
      </c>
      <c r="W1844">
        <v>298832.70995699998</v>
      </c>
      <c r="X1844">
        <v>60.630132000000003</v>
      </c>
      <c r="Y1844">
        <v>6.6697470000000001</v>
      </c>
      <c r="Z1844">
        <v>132.068501</v>
      </c>
      <c r="AA1844">
        <v>128.459315</v>
      </c>
      <c r="AB1844">
        <v>0</v>
      </c>
    </row>
    <row r="1845" spans="1:28" x14ac:dyDescent="0.25">
      <c r="A1845" s="1" t="s">
        <v>2592</v>
      </c>
      <c r="B1845">
        <v>2484</v>
      </c>
      <c r="C1845" s="1" t="s">
        <v>4004</v>
      </c>
      <c r="D1845">
        <v>5.0999999999999996</v>
      </c>
      <c r="E1845">
        <v>0</v>
      </c>
      <c r="F1845">
        <v>1.08</v>
      </c>
      <c r="G1845">
        <v>2708</v>
      </c>
      <c r="H1845" s="1" t="s">
        <v>4073</v>
      </c>
      <c r="I1845">
        <v>40.79</v>
      </c>
      <c r="J1845">
        <v>11.1</v>
      </c>
      <c r="K1845">
        <v>224</v>
      </c>
      <c r="L1845">
        <v>475.89</v>
      </c>
      <c r="M1845">
        <v>129</v>
      </c>
      <c r="N1845">
        <v>4</v>
      </c>
      <c r="O1845">
        <v>0</v>
      </c>
      <c r="P1845">
        <v>198.19</v>
      </c>
      <c r="Q1845">
        <v>0</v>
      </c>
      <c r="R1845" s="1" t="s">
        <v>6747</v>
      </c>
      <c r="S1845" s="1" t="s">
        <v>8156</v>
      </c>
      <c r="T1845">
        <v>1.37</v>
      </c>
      <c r="U1845" s="1"/>
      <c r="V1845">
        <v>25414.287371999999</v>
      </c>
      <c r="W1845">
        <v>574224.37912299996</v>
      </c>
      <c r="X1845">
        <v>129.2765</v>
      </c>
      <c r="Y1845">
        <v>13.196932</v>
      </c>
      <c r="Z1845">
        <v>256.65327500000001</v>
      </c>
      <c r="AA1845">
        <v>246.84379999999999</v>
      </c>
      <c r="AB1845">
        <v>0</v>
      </c>
    </row>
    <row r="1846" spans="1:28" x14ac:dyDescent="0.25">
      <c r="A1846" s="1" t="s">
        <v>2594</v>
      </c>
      <c r="B1846">
        <v>1921</v>
      </c>
      <c r="C1846" s="1" t="s">
        <v>4020</v>
      </c>
      <c r="D1846">
        <v>5.0999999999999996</v>
      </c>
      <c r="E1846">
        <v>0</v>
      </c>
      <c r="F1846">
        <v>0.38</v>
      </c>
      <c r="G1846">
        <v>2709</v>
      </c>
      <c r="H1846" s="1" t="s">
        <v>4117</v>
      </c>
      <c r="I1846">
        <v>120.04</v>
      </c>
      <c r="J1846">
        <v>10.26</v>
      </c>
      <c r="K1846">
        <v>788</v>
      </c>
      <c r="L1846">
        <v>743.49</v>
      </c>
      <c r="M1846">
        <v>595</v>
      </c>
      <c r="N1846">
        <v>14</v>
      </c>
      <c r="O1846">
        <v>0</v>
      </c>
      <c r="P1846">
        <v>724.43</v>
      </c>
      <c r="Q1846">
        <v>0</v>
      </c>
      <c r="R1846" s="1" t="s">
        <v>6749</v>
      </c>
      <c r="S1846" s="1" t="s">
        <v>8156</v>
      </c>
      <c r="T1846">
        <v>0.86</v>
      </c>
      <c r="U1846" s="1"/>
      <c r="V1846">
        <v>97731.112668000002</v>
      </c>
      <c r="W1846">
        <v>1751466.9664449999</v>
      </c>
      <c r="X1846">
        <v>486.13967500000001</v>
      </c>
      <c r="Y1846">
        <v>42.149918</v>
      </c>
      <c r="Z1846">
        <v>792.69300999999996</v>
      </c>
      <c r="AA1846">
        <v>752.92375100000004</v>
      </c>
      <c r="AB1846">
        <v>0</v>
      </c>
    </row>
    <row r="1847" spans="1:28" x14ac:dyDescent="0.25">
      <c r="A1847" s="1" t="s">
        <v>2595</v>
      </c>
      <c r="B1847">
        <v>2611</v>
      </c>
      <c r="C1847" s="1" t="s">
        <v>4004</v>
      </c>
      <c r="D1847">
        <v>5.0999999999999996</v>
      </c>
      <c r="E1847">
        <v>0</v>
      </c>
      <c r="F1847">
        <v>2.8</v>
      </c>
      <c r="G1847">
        <v>2709</v>
      </c>
      <c r="H1847" s="1" t="s">
        <v>4076</v>
      </c>
      <c r="I1847">
        <v>1.4</v>
      </c>
      <c r="J1847">
        <v>9.3699999999999992</v>
      </c>
      <c r="K1847">
        <v>98</v>
      </c>
      <c r="L1847">
        <v>609.39</v>
      </c>
      <c r="M1847">
        <v>0</v>
      </c>
      <c r="N1847">
        <v>0</v>
      </c>
      <c r="O1847">
        <v>0</v>
      </c>
      <c r="P1847">
        <v>47.08</v>
      </c>
      <c r="Q1847">
        <v>0</v>
      </c>
      <c r="R1847" s="1" t="s">
        <v>6750</v>
      </c>
      <c r="S1847" s="1" t="s">
        <v>8156</v>
      </c>
      <c r="T1847">
        <v>0.82</v>
      </c>
      <c r="U1847" s="1"/>
      <c r="V1847">
        <v>5885.8187980000002</v>
      </c>
      <c r="W1847">
        <v>245813.11136499999</v>
      </c>
      <c r="X1847">
        <v>32.583061000000001</v>
      </c>
      <c r="Y1847">
        <v>4.7478009999999999</v>
      </c>
      <c r="Z1847">
        <v>103.936778</v>
      </c>
      <c r="AA1847">
        <v>105.66564</v>
      </c>
      <c r="AB1847">
        <v>0</v>
      </c>
    </row>
    <row r="1848" spans="1:28" x14ac:dyDescent="0.25">
      <c r="A1848" s="1" t="s">
        <v>2596</v>
      </c>
      <c r="B1848">
        <v>2433</v>
      </c>
      <c r="C1848" s="1" t="s">
        <v>4001</v>
      </c>
      <c r="D1848">
        <v>0.2</v>
      </c>
      <c r="E1848">
        <v>0</v>
      </c>
      <c r="F1848">
        <v>78.900000000000006</v>
      </c>
      <c r="G1848">
        <v>2710</v>
      </c>
      <c r="H1848" s="1" t="s">
        <v>4148</v>
      </c>
      <c r="I1848">
        <v>108.49</v>
      </c>
      <c r="J1848">
        <v>7.05</v>
      </c>
      <c r="K1848">
        <v>277</v>
      </c>
      <c r="L1848">
        <v>419.77</v>
      </c>
      <c r="M1848">
        <v>164</v>
      </c>
      <c r="N1848">
        <v>11</v>
      </c>
      <c r="O1848">
        <v>0</v>
      </c>
      <c r="P1848">
        <v>234.61</v>
      </c>
      <c r="Q1848">
        <v>0</v>
      </c>
      <c r="R1848" s="1" t="s">
        <v>6751</v>
      </c>
      <c r="S1848" s="1" t="s">
        <v>8156</v>
      </c>
      <c r="T1848">
        <v>0.65</v>
      </c>
      <c r="U1848" s="1"/>
      <c r="V1848">
        <v>25960.768348000001</v>
      </c>
      <c r="W1848">
        <v>518463.23281199997</v>
      </c>
      <c r="X1848">
        <v>130.362109</v>
      </c>
      <c r="Y1848">
        <v>11.945819</v>
      </c>
      <c r="Z1848">
        <v>231.95266699999999</v>
      </c>
      <c r="AA1848">
        <v>222.87609599999999</v>
      </c>
      <c r="AB1848">
        <v>0</v>
      </c>
    </row>
    <row r="1849" spans="1:28" x14ac:dyDescent="0.25">
      <c r="A1849" s="1" t="s">
        <v>2597</v>
      </c>
      <c r="B1849">
        <v>1282</v>
      </c>
      <c r="C1849" s="1" t="s">
        <v>4061</v>
      </c>
      <c r="D1849">
        <v>5.0999999999999996</v>
      </c>
      <c r="E1849">
        <v>0</v>
      </c>
      <c r="F1849">
        <v>0.57999999999999996</v>
      </c>
      <c r="G1849">
        <v>2711</v>
      </c>
      <c r="H1849" s="1" t="s">
        <v>4145</v>
      </c>
      <c r="I1849">
        <v>168.74</v>
      </c>
      <c r="J1849">
        <v>10.69</v>
      </c>
      <c r="K1849">
        <v>1429</v>
      </c>
      <c r="L1849">
        <v>2615.73</v>
      </c>
      <c r="M1849">
        <v>946</v>
      </c>
      <c r="N1849">
        <v>21</v>
      </c>
      <c r="O1849">
        <v>0</v>
      </c>
      <c r="P1849">
        <v>1191.54</v>
      </c>
      <c r="Q1849">
        <v>0</v>
      </c>
      <c r="R1849" s="1" t="s">
        <v>6752</v>
      </c>
      <c r="S1849" s="1" t="s">
        <v>8156</v>
      </c>
      <c r="T1849">
        <v>0.8</v>
      </c>
      <c r="U1849" s="1"/>
      <c r="V1849">
        <v>166024.48555300001</v>
      </c>
      <c r="W1849">
        <v>3225821.2930640001</v>
      </c>
      <c r="X1849">
        <v>831.67439400000001</v>
      </c>
      <c r="Y1849">
        <v>75.182120999999995</v>
      </c>
      <c r="Z1849">
        <v>1444.75485</v>
      </c>
      <c r="AA1849">
        <v>1386.713544</v>
      </c>
      <c r="AB1849">
        <v>0</v>
      </c>
    </row>
    <row r="1850" spans="1:28" x14ac:dyDescent="0.25">
      <c r="A1850" s="1" t="s">
        <v>2598</v>
      </c>
      <c r="B1850">
        <v>1610</v>
      </c>
      <c r="C1850" s="1" t="s">
        <v>4043</v>
      </c>
      <c r="D1850">
        <v>5.0999999999999996</v>
      </c>
      <c r="E1850">
        <v>0</v>
      </c>
      <c r="F1850">
        <v>0.01</v>
      </c>
      <c r="G1850">
        <v>2712</v>
      </c>
      <c r="H1850" s="1" t="s">
        <v>4129</v>
      </c>
      <c r="I1850">
        <v>135.09</v>
      </c>
      <c r="J1850">
        <v>6.39</v>
      </c>
      <c r="K1850">
        <v>1102</v>
      </c>
      <c r="L1850">
        <v>2630.12</v>
      </c>
      <c r="M1850">
        <v>668</v>
      </c>
      <c r="N1850">
        <v>10</v>
      </c>
      <c r="O1850">
        <v>0</v>
      </c>
      <c r="P1850">
        <v>780.21</v>
      </c>
      <c r="Q1850">
        <v>0</v>
      </c>
      <c r="R1850" s="1" t="s">
        <v>6753</v>
      </c>
      <c r="S1850" s="1" t="s">
        <v>8156</v>
      </c>
      <c r="T1850">
        <v>0.59</v>
      </c>
      <c r="U1850" s="1"/>
      <c r="V1850">
        <v>120482.37502599999</v>
      </c>
      <c r="W1850">
        <v>2422108.1036629998</v>
      </c>
      <c r="X1850">
        <v>605.27357900000004</v>
      </c>
      <c r="Y1850">
        <v>55.100853999999998</v>
      </c>
      <c r="Z1850">
        <v>1078.4613079999999</v>
      </c>
      <c r="AA1850">
        <v>1041.212184</v>
      </c>
      <c r="AB1850">
        <v>0</v>
      </c>
    </row>
    <row r="1851" spans="1:28" x14ac:dyDescent="0.25">
      <c r="A1851" s="1" t="s">
        <v>2600</v>
      </c>
      <c r="B1851">
        <v>2439</v>
      </c>
      <c r="C1851" s="1" t="s">
        <v>4024</v>
      </c>
      <c r="D1851">
        <v>5.0999999999999996</v>
      </c>
      <c r="E1851">
        <v>0</v>
      </c>
      <c r="F1851">
        <v>0.24</v>
      </c>
      <c r="G1851">
        <v>2712</v>
      </c>
      <c r="H1851" s="1" t="s">
        <v>4112</v>
      </c>
      <c r="I1851">
        <v>110.84</v>
      </c>
      <c r="J1851">
        <v>10.65</v>
      </c>
      <c r="K1851">
        <v>273</v>
      </c>
      <c r="L1851">
        <v>1744.16</v>
      </c>
      <c r="M1851">
        <v>61</v>
      </c>
      <c r="N1851">
        <v>3</v>
      </c>
      <c r="O1851">
        <v>0</v>
      </c>
      <c r="P1851">
        <v>125.64</v>
      </c>
      <c r="Q1851">
        <v>0</v>
      </c>
      <c r="R1851" s="1" t="s">
        <v>6755</v>
      </c>
      <c r="S1851" s="1" t="s">
        <v>8156</v>
      </c>
      <c r="T1851">
        <v>0.82</v>
      </c>
      <c r="U1851" s="1"/>
      <c r="V1851">
        <v>19633.847874999999</v>
      </c>
      <c r="W1851">
        <v>732279.125351</v>
      </c>
      <c r="X1851">
        <v>106.71984999999999</v>
      </c>
      <c r="Y1851">
        <v>14.952329000000001</v>
      </c>
      <c r="Z1851">
        <v>314.80132600000002</v>
      </c>
      <c r="AA1851">
        <v>314.77931000000001</v>
      </c>
      <c r="AB1851">
        <v>0</v>
      </c>
    </row>
    <row r="1852" spans="1:28" x14ac:dyDescent="0.25">
      <c r="A1852" s="1" t="s">
        <v>2602</v>
      </c>
      <c r="B1852">
        <v>2511</v>
      </c>
      <c r="C1852" s="1" t="s">
        <v>4001</v>
      </c>
      <c r="D1852">
        <v>0.2</v>
      </c>
      <c r="E1852">
        <v>0</v>
      </c>
      <c r="F1852">
        <v>116.31</v>
      </c>
      <c r="G1852">
        <v>2714</v>
      </c>
      <c r="H1852" s="1" t="s">
        <v>4148</v>
      </c>
      <c r="I1852">
        <v>108.49</v>
      </c>
      <c r="J1852">
        <v>15.52</v>
      </c>
      <c r="K1852">
        <v>203</v>
      </c>
      <c r="L1852">
        <v>419.77</v>
      </c>
      <c r="M1852">
        <v>96</v>
      </c>
      <c r="N1852">
        <v>10</v>
      </c>
      <c r="O1852">
        <v>0</v>
      </c>
      <c r="P1852">
        <v>176.53</v>
      </c>
      <c r="Q1852">
        <v>0</v>
      </c>
      <c r="R1852" s="1" t="s">
        <v>6757</v>
      </c>
      <c r="S1852" s="1" t="s">
        <v>8156</v>
      </c>
      <c r="T1852">
        <v>1.1499999999999999</v>
      </c>
      <c r="U1852" s="1"/>
      <c r="V1852">
        <v>17758.611406</v>
      </c>
      <c r="W1852">
        <v>427964.12022099999</v>
      </c>
      <c r="X1852">
        <v>90.943550000000002</v>
      </c>
      <c r="Y1852">
        <v>9.7220879999999994</v>
      </c>
      <c r="Z1852">
        <v>190.130956</v>
      </c>
      <c r="AA1852">
        <v>183.96959899999999</v>
      </c>
      <c r="AB1852">
        <v>0</v>
      </c>
    </row>
    <row r="1853" spans="1:28" x14ac:dyDescent="0.25">
      <c r="A1853" s="1" t="s">
        <v>2603</v>
      </c>
      <c r="B1853">
        <v>2013</v>
      </c>
      <c r="C1853" s="1" t="s">
        <v>4007</v>
      </c>
      <c r="D1853">
        <v>5.0999999999999996</v>
      </c>
      <c r="E1853">
        <v>0</v>
      </c>
      <c r="F1853">
        <v>0.5</v>
      </c>
      <c r="G1853">
        <v>2715</v>
      </c>
      <c r="H1853" s="1" t="s">
        <v>4075</v>
      </c>
      <c r="I1853">
        <v>89.74</v>
      </c>
      <c r="J1853">
        <v>13.05</v>
      </c>
      <c r="K1853">
        <v>702</v>
      </c>
      <c r="L1853">
        <v>569.77</v>
      </c>
      <c r="M1853">
        <v>564</v>
      </c>
      <c r="N1853">
        <v>14</v>
      </c>
      <c r="O1853">
        <v>0</v>
      </c>
      <c r="P1853">
        <v>662.47</v>
      </c>
      <c r="Q1853">
        <v>0</v>
      </c>
      <c r="R1853" s="1" t="s">
        <v>6758</v>
      </c>
      <c r="S1853" s="1" t="s">
        <v>8156</v>
      </c>
      <c r="T1853">
        <v>1.08</v>
      </c>
      <c r="U1853" s="1"/>
      <c r="V1853">
        <v>91334.503779000006</v>
      </c>
      <c r="W1853">
        <v>1640626.2494959999</v>
      </c>
      <c r="X1853">
        <v>454.45011299999999</v>
      </c>
      <c r="Y1853">
        <v>39.71472</v>
      </c>
      <c r="Z1853">
        <v>744.79382199999998</v>
      </c>
      <c r="AA1853">
        <v>705.27472899999998</v>
      </c>
      <c r="AB1853">
        <v>0</v>
      </c>
    </row>
    <row r="1854" spans="1:28" x14ac:dyDescent="0.25">
      <c r="A1854" s="1" t="s">
        <v>2606</v>
      </c>
      <c r="B1854">
        <v>2635</v>
      </c>
      <c r="C1854" s="1" t="s">
        <v>4002</v>
      </c>
      <c r="D1854">
        <v>5.0999999999999996</v>
      </c>
      <c r="E1854">
        <v>0</v>
      </c>
      <c r="F1854">
        <v>0.51</v>
      </c>
      <c r="G1854">
        <v>2716</v>
      </c>
      <c r="H1854" s="1" t="s">
        <v>4105</v>
      </c>
      <c r="I1854">
        <v>31.58</v>
      </c>
      <c r="J1854">
        <v>15.12</v>
      </c>
      <c r="K1854">
        <v>81</v>
      </c>
      <c r="L1854">
        <v>367.23</v>
      </c>
      <c r="M1854">
        <v>31</v>
      </c>
      <c r="N1854">
        <v>1</v>
      </c>
      <c r="O1854">
        <v>0</v>
      </c>
      <c r="P1854">
        <v>56.98</v>
      </c>
      <c r="Q1854">
        <v>0</v>
      </c>
      <c r="R1854" s="1" t="s">
        <v>6761</v>
      </c>
      <c r="S1854" s="1" t="s">
        <v>8156</v>
      </c>
      <c r="T1854">
        <v>1.1100000000000001</v>
      </c>
      <c r="U1854" s="1"/>
      <c r="V1854">
        <v>7258.2584029999998</v>
      </c>
      <c r="W1854">
        <v>211064.61571700001</v>
      </c>
      <c r="X1854">
        <v>38.049624000000001</v>
      </c>
      <c r="Y1854">
        <v>4.5566069999999996</v>
      </c>
      <c r="Z1854">
        <v>91.726518999999996</v>
      </c>
      <c r="AA1854">
        <v>90.729810000000001</v>
      </c>
      <c r="AB1854">
        <v>0</v>
      </c>
    </row>
    <row r="1855" spans="1:28" x14ac:dyDescent="0.25">
      <c r="A1855" s="1" t="s">
        <v>2608</v>
      </c>
      <c r="B1855">
        <v>1727</v>
      </c>
      <c r="C1855" s="1" t="s">
        <v>4020</v>
      </c>
      <c r="D1855">
        <v>5.0999999999999996</v>
      </c>
      <c r="E1855">
        <v>0</v>
      </c>
      <c r="F1855">
        <v>2</v>
      </c>
      <c r="G1855">
        <v>2718</v>
      </c>
      <c r="H1855" s="1" t="s">
        <v>4146</v>
      </c>
      <c r="I1855">
        <v>61.94</v>
      </c>
      <c r="J1855">
        <v>17.55</v>
      </c>
      <c r="K1855">
        <v>991</v>
      </c>
      <c r="L1855">
        <v>1358.76</v>
      </c>
      <c r="M1855">
        <v>794</v>
      </c>
      <c r="N1855">
        <v>9</v>
      </c>
      <c r="O1855">
        <v>0</v>
      </c>
      <c r="P1855">
        <v>920.07</v>
      </c>
      <c r="Q1855">
        <v>0</v>
      </c>
      <c r="R1855" s="1" t="s">
        <v>6763</v>
      </c>
      <c r="S1855" s="1" t="s">
        <v>8156</v>
      </c>
      <c r="T1855">
        <v>1.45</v>
      </c>
      <c r="U1855" s="1"/>
      <c r="V1855">
        <v>139425.99955199999</v>
      </c>
      <c r="W1855">
        <v>2657572.7740460001</v>
      </c>
      <c r="X1855">
        <v>697.59946100000002</v>
      </c>
      <c r="Y1855">
        <v>64.383088999999998</v>
      </c>
      <c r="Z1855">
        <v>1204.1648110000001</v>
      </c>
      <c r="AA1855">
        <v>1142.434031</v>
      </c>
      <c r="AB1855">
        <v>0</v>
      </c>
    </row>
    <row r="1856" spans="1:28" x14ac:dyDescent="0.25">
      <c r="A1856" s="1" t="s">
        <v>2609</v>
      </c>
      <c r="B1856">
        <v>2563</v>
      </c>
      <c r="C1856" s="1" t="s">
        <v>4004</v>
      </c>
      <c r="D1856">
        <v>5.0999999999999996</v>
      </c>
      <c r="E1856">
        <v>0</v>
      </c>
      <c r="F1856">
        <v>1.67</v>
      </c>
      <c r="G1856">
        <v>2718</v>
      </c>
      <c r="H1856" s="1" t="s">
        <v>4073</v>
      </c>
      <c r="I1856">
        <v>40.79</v>
      </c>
      <c r="J1856">
        <v>12.33</v>
      </c>
      <c r="K1856">
        <v>155</v>
      </c>
      <c r="L1856">
        <v>475.89</v>
      </c>
      <c r="M1856">
        <v>62</v>
      </c>
      <c r="N1856">
        <v>5</v>
      </c>
      <c r="O1856">
        <v>0</v>
      </c>
      <c r="P1856">
        <v>118.94</v>
      </c>
      <c r="Q1856">
        <v>0</v>
      </c>
      <c r="R1856" s="1" t="s">
        <v>6764</v>
      </c>
      <c r="S1856" s="1" t="s">
        <v>8156</v>
      </c>
      <c r="T1856">
        <v>0.97</v>
      </c>
      <c r="U1856" s="1"/>
      <c r="V1856">
        <v>12895.110891</v>
      </c>
      <c r="W1856">
        <v>349403.61850799999</v>
      </c>
      <c r="X1856">
        <v>66.960597000000007</v>
      </c>
      <c r="Y1856">
        <v>7.5883000000000003</v>
      </c>
      <c r="Z1856">
        <v>153.121489</v>
      </c>
      <c r="AA1856">
        <v>150.19782699999999</v>
      </c>
      <c r="AB1856">
        <v>0</v>
      </c>
    </row>
    <row r="1857" spans="1:28" x14ac:dyDescent="0.25">
      <c r="A1857" s="1" t="s">
        <v>2610</v>
      </c>
      <c r="B1857">
        <v>2626</v>
      </c>
      <c r="C1857" s="1" t="s">
        <v>4004</v>
      </c>
      <c r="D1857">
        <v>5.0999999999999996</v>
      </c>
      <c r="E1857">
        <v>0</v>
      </c>
      <c r="F1857">
        <v>4</v>
      </c>
      <c r="G1857">
        <v>2720</v>
      </c>
      <c r="H1857" s="1" t="s">
        <v>4076</v>
      </c>
      <c r="I1857">
        <v>1.4</v>
      </c>
      <c r="J1857">
        <v>11.72</v>
      </c>
      <c r="K1857">
        <v>94</v>
      </c>
      <c r="L1857">
        <v>609.39</v>
      </c>
      <c r="M1857">
        <v>0</v>
      </c>
      <c r="N1857">
        <v>0</v>
      </c>
      <c r="O1857">
        <v>0</v>
      </c>
      <c r="P1857">
        <v>48.09</v>
      </c>
      <c r="Q1857">
        <v>0</v>
      </c>
      <c r="R1857" s="1" t="s">
        <v>6765</v>
      </c>
      <c r="S1857" s="1" t="s">
        <v>8156</v>
      </c>
      <c r="T1857">
        <v>0.91</v>
      </c>
      <c r="U1857" s="1"/>
      <c r="V1857">
        <v>6358.741959</v>
      </c>
      <c r="W1857">
        <v>273396.27191000001</v>
      </c>
      <c r="X1857">
        <v>35.434024000000001</v>
      </c>
      <c r="Y1857">
        <v>5.5130340000000002</v>
      </c>
      <c r="Z1857">
        <v>117.227</v>
      </c>
      <c r="AA1857">
        <v>117.52205499999999</v>
      </c>
      <c r="AB1857">
        <v>0</v>
      </c>
    </row>
    <row r="1858" spans="1:28" x14ac:dyDescent="0.25">
      <c r="A1858" s="1" t="s">
        <v>2612</v>
      </c>
      <c r="B1858">
        <v>2636</v>
      </c>
      <c r="C1858" s="1" t="s">
        <v>4004</v>
      </c>
      <c r="D1858">
        <v>5.0999999999999996</v>
      </c>
      <c r="E1858">
        <v>0</v>
      </c>
      <c r="F1858">
        <v>0.2</v>
      </c>
      <c r="G1858">
        <v>2721</v>
      </c>
      <c r="H1858" s="1" t="s">
        <v>4076</v>
      </c>
      <c r="I1858">
        <v>1.4</v>
      </c>
      <c r="J1858">
        <v>15.66</v>
      </c>
      <c r="K1858">
        <v>85</v>
      </c>
      <c r="L1858">
        <v>609.39</v>
      </c>
      <c r="M1858">
        <v>1</v>
      </c>
      <c r="N1858">
        <v>1</v>
      </c>
      <c r="O1858">
        <v>0</v>
      </c>
      <c r="P1858">
        <v>48.32</v>
      </c>
      <c r="Q1858">
        <v>0</v>
      </c>
      <c r="R1858" s="1" t="s">
        <v>6767</v>
      </c>
      <c r="S1858" s="1" t="s">
        <v>8156</v>
      </c>
      <c r="T1858">
        <v>1.17</v>
      </c>
      <c r="U1858" s="1"/>
      <c r="V1858">
        <v>6074.3241770000004</v>
      </c>
      <c r="W1858">
        <v>264756.92408099998</v>
      </c>
      <c r="X1858">
        <v>33.957262999999998</v>
      </c>
      <c r="Y1858">
        <v>5.598465</v>
      </c>
      <c r="Z1858">
        <v>114.72349</v>
      </c>
      <c r="AA1858">
        <v>113.807922</v>
      </c>
      <c r="AB1858">
        <v>0</v>
      </c>
    </row>
    <row r="1859" spans="1:28" x14ac:dyDescent="0.25">
      <c r="A1859" s="1" t="s">
        <v>2613</v>
      </c>
      <c r="B1859">
        <v>1809</v>
      </c>
      <c r="C1859" s="1" t="s">
        <v>4040</v>
      </c>
      <c r="D1859">
        <v>5.0999999999999996</v>
      </c>
      <c r="E1859">
        <v>0</v>
      </c>
      <c r="F1859">
        <v>1.87</v>
      </c>
      <c r="G1859">
        <v>2723</v>
      </c>
      <c r="H1859" s="1" t="s">
        <v>4161</v>
      </c>
      <c r="I1859">
        <v>168.74</v>
      </c>
      <c r="J1859">
        <v>14.43</v>
      </c>
      <c r="K1859">
        <v>914</v>
      </c>
      <c r="L1859">
        <v>1626.37</v>
      </c>
      <c r="M1859">
        <v>643</v>
      </c>
      <c r="N1859">
        <v>19</v>
      </c>
      <c r="O1859">
        <v>0</v>
      </c>
      <c r="P1859">
        <v>804.34</v>
      </c>
      <c r="Q1859">
        <v>0</v>
      </c>
      <c r="R1859" s="1" t="s">
        <v>6768</v>
      </c>
      <c r="S1859" s="1" t="s">
        <v>8156</v>
      </c>
      <c r="T1859">
        <v>1.08</v>
      </c>
      <c r="U1859" s="1"/>
      <c r="V1859">
        <v>114150.19515299999</v>
      </c>
      <c r="W1859">
        <v>2238132.1497050002</v>
      </c>
      <c r="X1859">
        <v>572.43339300000002</v>
      </c>
      <c r="Y1859">
        <v>52.993698999999999</v>
      </c>
      <c r="Z1859">
        <v>1006.284386</v>
      </c>
      <c r="AA1859">
        <v>962.12448500000005</v>
      </c>
      <c r="AB1859">
        <v>0</v>
      </c>
    </row>
    <row r="1860" spans="1:28" x14ac:dyDescent="0.25">
      <c r="A1860" s="1" t="s">
        <v>2614</v>
      </c>
      <c r="B1860">
        <v>2613</v>
      </c>
      <c r="C1860" s="1" t="s">
        <v>4004</v>
      </c>
      <c r="D1860">
        <v>5.0999999999999996</v>
      </c>
      <c r="E1860">
        <v>0</v>
      </c>
      <c r="F1860">
        <v>3</v>
      </c>
      <c r="G1860">
        <v>2723</v>
      </c>
      <c r="H1860" s="1" t="s">
        <v>4074</v>
      </c>
      <c r="I1860">
        <v>0.2</v>
      </c>
      <c r="J1860">
        <v>7.25</v>
      </c>
      <c r="K1860">
        <v>110</v>
      </c>
      <c r="L1860">
        <v>420.4</v>
      </c>
      <c r="M1860">
        <v>2</v>
      </c>
      <c r="N1860">
        <v>1</v>
      </c>
      <c r="O1860">
        <v>0</v>
      </c>
      <c r="P1860">
        <v>51.19</v>
      </c>
      <c r="Q1860">
        <v>0</v>
      </c>
      <c r="R1860" s="1" t="s">
        <v>6769</v>
      </c>
      <c r="S1860" s="1" t="s">
        <v>8156</v>
      </c>
      <c r="T1860">
        <v>0.53</v>
      </c>
      <c r="U1860" s="1"/>
      <c r="V1860">
        <v>7194.6142229999996</v>
      </c>
      <c r="W1860">
        <v>218633.989114</v>
      </c>
      <c r="X1860">
        <v>37.865464000000003</v>
      </c>
      <c r="Y1860">
        <v>4.4097140000000001</v>
      </c>
      <c r="Z1860">
        <v>94.578491</v>
      </c>
      <c r="AA1860">
        <v>93.983671000000001</v>
      </c>
      <c r="AB1860">
        <v>0</v>
      </c>
    </row>
    <row r="1861" spans="1:28" x14ac:dyDescent="0.25">
      <c r="A1861" s="1" t="s">
        <v>2615</v>
      </c>
      <c r="B1861">
        <v>2616</v>
      </c>
      <c r="C1861" s="1" t="s">
        <v>4004</v>
      </c>
      <c r="D1861">
        <v>5.0999999999999996</v>
      </c>
      <c r="E1861">
        <v>0</v>
      </c>
      <c r="F1861">
        <v>2.4</v>
      </c>
      <c r="G1861">
        <v>2723</v>
      </c>
      <c r="H1861" s="1" t="s">
        <v>4073</v>
      </c>
      <c r="I1861">
        <v>40.79</v>
      </c>
      <c r="J1861">
        <v>11.42</v>
      </c>
      <c r="K1861">
        <v>107</v>
      </c>
      <c r="L1861">
        <v>475.89</v>
      </c>
      <c r="M1861">
        <v>13</v>
      </c>
      <c r="N1861">
        <v>3</v>
      </c>
      <c r="O1861">
        <v>0</v>
      </c>
      <c r="P1861">
        <v>68.67</v>
      </c>
      <c r="Q1861">
        <v>0</v>
      </c>
      <c r="R1861" s="1" t="s">
        <v>6770</v>
      </c>
      <c r="S1861" s="1" t="s">
        <v>8156</v>
      </c>
      <c r="T1861">
        <v>0.91</v>
      </c>
      <c r="U1861" s="1"/>
      <c r="V1861">
        <v>6839.9038700000001</v>
      </c>
      <c r="W1861">
        <v>255365.60074600001</v>
      </c>
      <c r="X1861">
        <v>37.167616000000002</v>
      </c>
      <c r="Y1861">
        <v>5.1686189999999996</v>
      </c>
      <c r="Z1861">
        <v>110.030092</v>
      </c>
      <c r="AA1861">
        <v>109.772094</v>
      </c>
      <c r="AB1861">
        <v>0</v>
      </c>
    </row>
    <row r="1862" spans="1:28" x14ac:dyDescent="0.25">
      <c r="A1862" s="1" t="s">
        <v>2616</v>
      </c>
      <c r="B1862">
        <v>2510</v>
      </c>
      <c r="C1862" s="1" t="s">
        <v>4031</v>
      </c>
      <c r="D1862">
        <v>5.0999999999999996</v>
      </c>
      <c r="E1862">
        <v>0</v>
      </c>
      <c r="F1862">
        <v>0.91</v>
      </c>
      <c r="G1862">
        <v>2724</v>
      </c>
      <c r="H1862" s="1" t="s">
        <v>4086</v>
      </c>
      <c r="I1862">
        <v>0.2</v>
      </c>
      <c r="J1862">
        <v>3.37</v>
      </c>
      <c r="K1862">
        <v>214</v>
      </c>
      <c r="L1862">
        <v>1365.91</v>
      </c>
      <c r="M1862">
        <v>37</v>
      </c>
      <c r="N1862">
        <v>3</v>
      </c>
      <c r="O1862">
        <v>0</v>
      </c>
      <c r="P1862">
        <v>99.51</v>
      </c>
      <c r="Q1862">
        <v>0</v>
      </c>
      <c r="R1862" s="1" t="s">
        <v>6771</v>
      </c>
      <c r="S1862" s="1" t="s">
        <v>8156</v>
      </c>
      <c r="T1862">
        <v>0.88</v>
      </c>
      <c r="U1862" s="1"/>
      <c r="V1862">
        <v>13376.966098000001</v>
      </c>
      <c r="W1862">
        <v>536742.11765399994</v>
      </c>
      <c r="X1862">
        <v>73.583155000000005</v>
      </c>
      <c r="Y1862">
        <v>10.698267</v>
      </c>
      <c r="Z1862">
        <v>229.21555000000001</v>
      </c>
      <c r="AA1862">
        <v>230.72480400000001</v>
      </c>
      <c r="AB1862">
        <v>0</v>
      </c>
    </row>
    <row r="1863" spans="1:28" x14ac:dyDescent="0.25">
      <c r="A1863" s="1" t="s">
        <v>2617</v>
      </c>
      <c r="B1863">
        <v>2641</v>
      </c>
      <c r="C1863" s="1" t="s">
        <v>4004</v>
      </c>
      <c r="D1863">
        <v>5.0999999999999996</v>
      </c>
      <c r="E1863">
        <v>0</v>
      </c>
      <c r="F1863">
        <v>1.26</v>
      </c>
      <c r="G1863">
        <v>2725</v>
      </c>
      <c r="H1863" s="1" t="s">
        <v>4073</v>
      </c>
      <c r="I1863">
        <v>40.79</v>
      </c>
      <c r="J1863">
        <v>15.57</v>
      </c>
      <c r="K1863">
        <v>84</v>
      </c>
      <c r="L1863">
        <v>475.89</v>
      </c>
      <c r="M1863">
        <v>3</v>
      </c>
      <c r="N1863">
        <v>2</v>
      </c>
      <c r="O1863">
        <v>0</v>
      </c>
      <c r="P1863">
        <v>52.84</v>
      </c>
      <c r="Q1863">
        <v>0</v>
      </c>
      <c r="R1863" s="1" t="s">
        <v>6772</v>
      </c>
      <c r="S1863" s="1" t="s">
        <v>8156</v>
      </c>
      <c r="T1863">
        <v>1.1399999999999999</v>
      </c>
      <c r="U1863" s="1"/>
      <c r="V1863">
        <v>6698.9088490000004</v>
      </c>
      <c r="W1863">
        <v>271084.13142300001</v>
      </c>
      <c r="X1863">
        <v>36.967453999999996</v>
      </c>
      <c r="Y1863">
        <v>5.744478</v>
      </c>
      <c r="Z1863">
        <v>118.18588800000001</v>
      </c>
      <c r="AA1863">
        <v>116.52805499999999</v>
      </c>
      <c r="AB1863">
        <v>0</v>
      </c>
    </row>
    <row r="1864" spans="1:28" x14ac:dyDescent="0.25">
      <c r="A1864" s="1" t="s">
        <v>2618</v>
      </c>
      <c r="B1864">
        <v>1725</v>
      </c>
      <c r="C1864" s="1" t="s">
        <v>4039</v>
      </c>
      <c r="D1864">
        <v>5.0999999999999996</v>
      </c>
      <c r="E1864">
        <v>0</v>
      </c>
      <c r="F1864">
        <v>0</v>
      </c>
      <c r="G1864">
        <v>2727</v>
      </c>
      <c r="H1864" s="1" t="s">
        <v>4111</v>
      </c>
      <c r="I1864">
        <v>13.29</v>
      </c>
      <c r="J1864">
        <v>19.03</v>
      </c>
      <c r="K1864">
        <v>1002</v>
      </c>
      <c r="L1864">
        <v>1792.38</v>
      </c>
      <c r="M1864">
        <v>710</v>
      </c>
      <c r="N1864">
        <v>14</v>
      </c>
      <c r="O1864">
        <v>0</v>
      </c>
      <c r="P1864">
        <v>909.08</v>
      </c>
      <c r="Q1864">
        <v>0</v>
      </c>
      <c r="R1864" s="1" t="s">
        <v>6773</v>
      </c>
      <c r="S1864" s="1" t="s">
        <v>8156</v>
      </c>
      <c r="T1864">
        <v>1.45</v>
      </c>
      <c r="U1864" s="1"/>
      <c r="V1864">
        <v>126044.13989999999</v>
      </c>
      <c r="W1864">
        <v>2549463.3569550002</v>
      </c>
      <c r="X1864">
        <v>634.16034200000001</v>
      </c>
      <c r="Y1864">
        <v>60.607036999999998</v>
      </c>
      <c r="Z1864">
        <v>1148.3714440000001</v>
      </c>
      <c r="AA1864">
        <v>1095.955201</v>
      </c>
      <c r="AB1864">
        <v>0</v>
      </c>
    </row>
    <row r="1865" spans="1:28" x14ac:dyDescent="0.25">
      <c r="A1865" s="1" t="s">
        <v>2619</v>
      </c>
      <c r="B1865">
        <v>1816</v>
      </c>
      <c r="C1865" s="1" t="s">
        <v>4053</v>
      </c>
      <c r="D1865">
        <v>5.0999999999999996</v>
      </c>
      <c r="E1865">
        <v>0</v>
      </c>
      <c r="F1865">
        <v>0.22</v>
      </c>
      <c r="G1865">
        <v>2727</v>
      </c>
      <c r="H1865" s="1" t="s">
        <v>4153</v>
      </c>
      <c r="I1865">
        <v>204.71</v>
      </c>
      <c r="J1865">
        <v>13.12</v>
      </c>
      <c r="K1865">
        <v>911</v>
      </c>
      <c r="L1865">
        <v>1496.49</v>
      </c>
      <c r="M1865">
        <v>663</v>
      </c>
      <c r="N1865">
        <v>13</v>
      </c>
      <c r="O1865">
        <v>0</v>
      </c>
      <c r="P1865">
        <v>799.07</v>
      </c>
      <c r="Q1865">
        <v>0</v>
      </c>
      <c r="R1865" s="1" t="s">
        <v>6774</v>
      </c>
      <c r="S1865" s="1" t="s">
        <v>8156</v>
      </c>
      <c r="T1865">
        <v>0.97</v>
      </c>
      <c r="U1865" s="1"/>
      <c r="V1865">
        <v>112221.11959</v>
      </c>
      <c r="W1865">
        <v>2172089.2017859998</v>
      </c>
      <c r="X1865">
        <v>562.08829300000002</v>
      </c>
      <c r="Y1865">
        <v>51.286394999999999</v>
      </c>
      <c r="Z1865">
        <v>976.13054499999998</v>
      </c>
      <c r="AA1865">
        <v>933.73546999999996</v>
      </c>
      <c r="AB1865">
        <v>0</v>
      </c>
    </row>
    <row r="1866" spans="1:28" x14ac:dyDescent="0.25">
      <c r="A1866" s="1" t="s">
        <v>2620</v>
      </c>
      <c r="B1866">
        <v>2650</v>
      </c>
      <c r="C1866" s="1" t="s">
        <v>4004</v>
      </c>
      <c r="D1866">
        <v>5.0999999999999996</v>
      </c>
      <c r="E1866">
        <v>0</v>
      </c>
      <c r="F1866">
        <v>0.4</v>
      </c>
      <c r="G1866">
        <v>2728</v>
      </c>
      <c r="H1866" s="1" t="s">
        <v>4076</v>
      </c>
      <c r="I1866">
        <v>1.4</v>
      </c>
      <c r="J1866">
        <v>13.26</v>
      </c>
      <c r="K1866">
        <v>78</v>
      </c>
      <c r="L1866">
        <v>609.39</v>
      </c>
      <c r="M1866">
        <v>1</v>
      </c>
      <c r="N1866">
        <v>1</v>
      </c>
      <c r="O1866">
        <v>0</v>
      </c>
      <c r="P1866">
        <v>35.19</v>
      </c>
      <c r="Q1866">
        <v>0</v>
      </c>
      <c r="R1866" s="1" t="s">
        <v>6775</v>
      </c>
      <c r="S1866" s="1" t="s">
        <v>8156</v>
      </c>
      <c r="T1866">
        <v>0.99</v>
      </c>
      <c r="U1866" s="1"/>
      <c r="V1866">
        <v>5169.7309850000001</v>
      </c>
      <c r="W1866">
        <v>235553.254812</v>
      </c>
      <c r="X1866">
        <v>29.074738</v>
      </c>
      <c r="Y1866">
        <v>4.7375660000000002</v>
      </c>
      <c r="Z1866">
        <v>100.453864</v>
      </c>
      <c r="AA1866">
        <v>101.254656</v>
      </c>
      <c r="AB1866">
        <v>0</v>
      </c>
    </row>
    <row r="1867" spans="1:28" x14ac:dyDescent="0.25">
      <c r="A1867" s="1" t="s">
        <v>2623</v>
      </c>
      <c r="B1867">
        <v>1998</v>
      </c>
      <c r="C1867" s="1" t="s">
        <v>4053</v>
      </c>
      <c r="D1867">
        <v>5.0999999999999996</v>
      </c>
      <c r="E1867">
        <v>0</v>
      </c>
      <c r="F1867">
        <v>0.64</v>
      </c>
      <c r="G1867">
        <v>2731</v>
      </c>
      <c r="H1867" s="1" t="s">
        <v>4153</v>
      </c>
      <c r="I1867">
        <v>204.71</v>
      </c>
      <c r="J1867">
        <v>11.85</v>
      </c>
      <c r="K1867">
        <v>733</v>
      </c>
      <c r="L1867">
        <v>1496.48</v>
      </c>
      <c r="M1867">
        <v>452</v>
      </c>
      <c r="N1867">
        <v>21</v>
      </c>
      <c r="O1867">
        <v>0</v>
      </c>
      <c r="P1867">
        <v>625.37</v>
      </c>
      <c r="Q1867">
        <v>0</v>
      </c>
      <c r="R1867" s="1" t="s">
        <v>6778</v>
      </c>
      <c r="S1867" s="1" t="s">
        <v>8156</v>
      </c>
      <c r="T1867">
        <v>1.01</v>
      </c>
      <c r="U1867" s="1"/>
      <c r="V1867">
        <v>73443.663050000003</v>
      </c>
      <c r="W1867">
        <v>1553788.431814</v>
      </c>
      <c r="X1867">
        <v>370.98900500000002</v>
      </c>
      <c r="Y1867">
        <v>35.766455999999998</v>
      </c>
      <c r="Z1867">
        <v>692.68278199999997</v>
      </c>
      <c r="AA1867">
        <v>667.93649200000004</v>
      </c>
      <c r="AB1867">
        <v>0</v>
      </c>
    </row>
    <row r="1868" spans="1:28" x14ac:dyDescent="0.25">
      <c r="A1868" s="1" t="s">
        <v>2625</v>
      </c>
      <c r="B1868">
        <v>2484</v>
      </c>
      <c r="C1868" s="1" t="s">
        <v>4034</v>
      </c>
      <c r="D1868">
        <v>5.0999999999999996</v>
      </c>
      <c r="E1868">
        <v>0</v>
      </c>
      <c r="F1868">
        <v>0</v>
      </c>
      <c r="G1868">
        <v>2738</v>
      </c>
      <c r="H1868" s="1" t="s">
        <v>4115</v>
      </c>
      <c r="I1868">
        <v>82</v>
      </c>
      <c r="J1868">
        <v>10.45</v>
      </c>
      <c r="K1868">
        <v>254</v>
      </c>
      <c r="L1868">
        <v>1808.36</v>
      </c>
      <c r="M1868">
        <v>40</v>
      </c>
      <c r="N1868">
        <v>4</v>
      </c>
      <c r="O1868">
        <v>0</v>
      </c>
      <c r="P1868">
        <v>133.88</v>
      </c>
      <c r="Q1868">
        <v>0</v>
      </c>
      <c r="R1868" s="1" t="s">
        <v>6780</v>
      </c>
      <c r="S1868" s="1" t="s">
        <v>8156</v>
      </c>
      <c r="T1868">
        <v>1.08</v>
      </c>
      <c r="U1868" s="1"/>
      <c r="V1868">
        <v>18249.583112</v>
      </c>
      <c r="W1868">
        <v>792670.17602500005</v>
      </c>
      <c r="X1868">
        <v>101.96831299999999</v>
      </c>
      <c r="Y1868">
        <v>16.341456000000001</v>
      </c>
      <c r="Z1868">
        <v>341.66642400000001</v>
      </c>
      <c r="AA1868">
        <v>340.736358</v>
      </c>
      <c r="AB1868">
        <v>0</v>
      </c>
    </row>
    <row r="1869" spans="1:28" x14ac:dyDescent="0.25">
      <c r="A1869" s="1" t="s">
        <v>2626</v>
      </c>
      <c r="B1869">
        <v>2665</v>
      </c>
      <c r="C1869" s="1" t="s">
        <v>4004</v>
      </c>
      <c r="D1869">
        <v>5.0999999999999996</v>
      </c>
      <c r="E1869">
        <v>0</v>
      </c>
      <c r="F1869">
        <v>1.6</v>
      </c>
      <c r="G1869">
        <v>2740</v>
      </c>
      <c r="H1869" s="1" t="s">
        <v>4076</v>
      </c>
      <c r="I1869">
        <v>1.4</v>
      </c>
      <c r="J1869">
        <v>13.84</v>
      </c>
      <c r="K1869">
        <v>75</v>
      </c>
      <c r="L1869">
        <v>609.39</v>
      </c>
      <c r="M1869">
        <v>3</v>
      </c>
      <c r="N1869">
        <v>2</v>
      </c>
      <c r="O1869">
        <v>0</v>
      </c>
      <c r="P1869">
        <v>36.18</v>
      </c>
      <c r="Q1869">
        <v>0</v>
      </c>
      <c r="R1869" s="1" t="s">
        <v>6781</v>
      </c>
      <c r="S1869" s="1" t="s">
        <v>8156</v>
      </c>
      <c r="T1869">
        <v>1.1100000000000001</v>
      </c>
      <c r="U1869" s="1"/>
      <c r="V1869">
        <v>5344.2097990000002</v>
      </c>
      <c r="W1869">
        <v>263712.71931100002</v>
      </c>
      <c r="X1869">
        <v>30.644345000000001</v>
      </c>
      <c r="Y1869">
        <v>5.4439989999999998</v>
      </c>
      <c r="Z1869">
        <v>113.16310799999999</v>
      </c>
      <c r="AA1869">
        <v>113.358693</v>
      </c>
      <c r="AB1869">
        <v>0</v>
      </c>
    </row>
    <row r="1870" spans="1:28" x14ac:dyDescent="0.25">
      <c r="A1870" s="1" t="s">
        <v>2629</v>
      </c>
      <c r="B1870">
        <v>2208</v>
      </c>
      <c r="C1870" s="1" t="s">
        <v>4050</v>
      </c>
      <c r="D1870">
        <v>5.0999999999999996</v>
      </c>
      <c r="E1870">
        <v>0</v>
      </c>
      <c r="F1870">
        <v>0</v>
      </c>
      <c r="G1870">
        <v>2743</v>
      </c>
      <c r="H1870" s="1" t="s">
        <v>4095</v>
      </c>
      <c r="I1870">
        <v>63.59</v>
      </c>
      <c r="J1870">
        <v>14.55</v>
      </c>
      <c r="K1870">
        <v>535</v>
      </c>
      <c r="L1870">
        <v>1631.79</v>
      </c>
      <c r="M1870">
        <v>361</v>
      </c>
      <c r="N1870">
        <v>9</v>
      </c>
      <c r="O1870">
        <v>0</v>
      </c>
      <c r="P1870">
        <v>421.59</v>
      </c>
      <c r="Q1870">
        <v>0</v>
      </c>
      <c r="R1870" s="1" t="s">
        <v>6784</v>
      </c>
      <c r="S1870" s="1" t="s">
        <v>8156</v>
      </c>
      <c r="T1870">
        <v>1.06</v>
      </c>
      <c r="U1870" s="1"/>
      <c r="V1870">
        <v>62224.423501999998</v>
      </c>
      <c r="W1870">
        <v>1417908.0161280001</v>
      </c>
      <c r="X1870">
        <v>316.75632300000001</v>
      </c>
      <c r="Y1870">
        <v>32.584139</v>
      </c>
      <c r="Z1870">
        <v>630.50033199999996</v>
      </c>
      <c r="AA1870">
        <v>609.52084000000002</v>
      </c>
      <c r="AB1870">
        <v>0</v>
      </c>
    </row>
    <row r="1871" spans="1:28" x14ac:dyDescent="0.25">
      <c r="A1871" s="1" t="s">
        <v>2630</v>
      </c>
      <c r="B1871">
        <v>2640</v>
      </c>
      <c r="C1871" s="1" t="s">
        <v>4004</v>
      </c>
      <c r="D1871">
        <v>5.0999999999999996</v>
      </c>
      <c r="E1871">
        <v>0</v>
      </c>
      <c r="F1871">
        <v>0</v>
      </c>
      <c r="G1871">
        <v>2745</v>
      </c>
      <c r="H1871" s="1" t="s">
        <v>4074</v>
      </c>
      <c r="I1871">
        <v>0.2</v>
      </c>
      <c r="J1871">
        <v>7.81</v>
      </c>
      <c r="K1871">
        <v>105</v>
      </c>
      <c r="L1871">
        <v>420.4</v>
      </c>
      <c r="M1871">
        <v>12</v>
      </c>
      <c r="N1871">
        <v>5</v>
      </c>
      <c r="O1871">
        <v>0</v>
      </c>
      <c r="P1871">
        <v>55.17</v>
      </c>
      <c r="Q1871">
        <v>0</v>
      </c>
      <c r="R1871" s="1" t="s">
        <v>6785</v>
      </c>
      <c r="S1871" s="1" t="s">
        <v>8156</v>
      </c>
      <c r="T1871">
        <v>0.62</v>
      </c>
      <c r="U1871" s="1"/>
      <c r="V1871">
        <v>6202.2070389999999</v>
      </c>
      <c r="W1871">
        <v>204007.05055300001</v>
      </c>
      <c r="X1871">
        <v>33.030670000000001</v>
      </c>
      <c r="Y1871">
        <v>4.1543520000000003</v>
      </c>
      <c r="Z1871">
        <v>88.350905999999995</v>
      </c>
      <c r="AA1871">
        <v>87.695542000000003</v>
      </c>
      <c r="AB1871">
        <v>0</v>
      </c>
    </row>
    <row r="1872" spans="1:28" x14ac:dyDescent="0.25">
      <c r="A1872" s="1" t="s">
        <v>2631</v>
      </c>
      <c r="B1872">
        <v>1858</v>
      </c>
      <c r="C1872" s="1" t="s">
        <v>4020</v>
      </c>
      <c r="D1872">
        <v>5.0999999999999996</v>
      </c>
      <c r="E1872">
        <v>0</v>
      </c>
      <c r="F1872">
        <v>0.31</v>
      </c>
      <c r="G1872">
        <v>2747</v>
      </c>
      <c r="H1872" s="1" t="s">
        <v>4116</v>
      </c>
      <c r="I1872">
        <v>87.33</v>
      </c>
      <c r="J1872">
        <v>9.64</v>
      </c>
      <c r="K1872">
        <v>889</v>
      </c>
      <c r="L1872">
        <v>1635.43</v>
      </c>
      <c r="M1872">
        <v>617</v>
      </c>
      <c r="N1872">
        <v>11</v>
      </c>
      <c r="O1872">
        <v>0</v>
      </c>
      <c r="P1872">
        <v>724.1</v>
      </c>
      <c r="Q1872">
        <v>0</v>
      </c>
      <c r="R1872" s="1" t="s">
        <v>6786</v>
      </c>
      <c r="S1872" s="1" t="s">
        <v>8156</v>
      </c>
      <c r="T1872">
        <v>0.72</v>
      </c>
      <c r="U1872" s="1"/>
      <c r="V1872">
        <v>105682.892156</v>
      </c>
      <c r="W1872">
        <v>2037366.3909209999</v>
      </c>
      <c r="X1872">
        <v>528.97494200000006</v>
      </c>
      <c r="Y1872">
        <v>47.364165999999997</v>
      </c>
      <c r="Z1872">
        <v>911.90976000000001</v>
      </c>
      <c r="AA1872">
        <v>875.82234400000004</v>
      </c>
      <c r="AB1872">
        <v>0</v>
      </c>
    </row>
    <row r="1873" spans="1:28" x14ac:dyDescent="0.25">
      <c r="A1873" s="1" t="s">
        <v>2634</v>
      </c>
      <c r="B1873">
        <v>1586</v>
      </c>
      <c r="C1873" s="1" t="s">
        <v>4004</v>
      </c>
      <c r="D1873">
        <v>5.0999999999999996</v>
      </c>
      <c r="E1873">
        <v>0</v>
      </c>
      <c r="F1873">
        <v>0.87</v>
      </c>
      <c r="G1873">
        <v>2751</v>
      </c>
      <c r="H1873" s="1" t="s">
        <v>4122</v>
      </c>
      <c r="I1873">
        <v>159.35</v>
      </c>
      <c r="J1873">
        <v>9.1</v>
      </c>
      <c r="K1873">
        <v>1165</v>
      </c>
      <c r="L1873">
        <v>2021.57</v>
      </c>
      <c r="M1873">
        <v>753</v>
      </c>
      <c r="N1873">
        <v>24</v>
      </c>
      <c r="O1873">
        <v>0</v>
      </c>
      <c r="P1873">
        <v>962.04</v>
      </c>
      <c r="Q1873">
        <v>0</v>
      </c>
      <c r="R1873" s="1" t="s">
        <v>6789</v>
      </c>
      <c r="S1873" s="1" t="s">
        <v>8156</v>
      </c>
      <c r="T1873">
        <v>0.73</v>
      </c>
      <c r="U1873" s="1"/>
      <c r="V1873">
        <v>127873.279028</v>
      </c>
      <c r="W1873">
        <v>2486068.1321470002</v>
      </c>
      <c r="X1873">
        <v>640.58096599999999</v>
      </c>
      <c r="Y1873">
        <v>57.929014000000002</v>
      </c>
      <c r="Z1873">
        <v>1114.446835</v>
      </c>
      <c r="AA1873">
        <v>1068.7088699999999</v>
      </c>
      <c r="AB1873">
        <v>0</v>
      </c>
    </row>
    <row r="1874" spans="1:28" x14ac:dyDescent="0.25">
      <c r="A1874" s="1" t="s">
        <v>2636</v>
      </c>
      <c r="B1874">
        <v>1481</v>
      </c>
      <c r="C1874" s="1" t="s">
        <v>4030</v>
      </c>
      <c r="D1874">
        <v>5.0999999999999996</v>
      </c>
      <c r="E1874">
        <v>0</v>
      </c>
      <c r="F1874">
        <v>2.4300000000000002</v>
      </c>
      <c r="G1874">
        <v>2753</v>
      </c>
      <c r="H1874" s="1" t="s">
        <v>4155</v>
      </c>
      <c r="I1874">
        <v>81.98</v>
      </c>
      <c r="J1874">
        <v>15.74</v>
      </c>
      <c r="K1874">
        <v>1272</v>
      </c>
      <c r="L1874">
        <v>2801.78</v>
      </c>
      <c r="M1874">
        <v>954</v>
      </c>
      <c r="N1874">
        <v>13</v>
      </c>
      <c r="O1874">
        <v>0</v>
      </c>
      <c r="P1874">
        <v>1101.8399999999999</v>
      </c>
      <c r="Q1874">
        <v>0</v>
      </c>
      <c r="R1874" s="1" t="s">
        <v>6791</v>
      </c>
      <c r="S1874" s="1" t="s">
        <v>8156</v>
      </c>
      <c r="T1874">
        <v>1.1599999999999999</v>
      </c>
      <c r="U1874" s="1"/>
      <c r="V1874">
        <v>163248.870479</v>
      </c>
      <c r="W1874">
        <v>3284479.2362819999</v>
      </c>
      <c r="X1874">
        <v>820.60447899999997</v>
      </c>
      <c r="Y1874">
        <v>77.377005999999994</v>
      </c>
      <c r="Z1874">
        <v>1471.836796</v>
      </c>
      <c r="AA1874">
        <v>1411.923585</v>
      </c>
      <c r="AB1874">
        <v>0</v>
      </c>
    </row>
    <row r="1875" spans="1:28" x14ac:dyDescent="0.25">
      <c r="A1875" s="1" t="s">
        <v>2637</v>
      </c>
      <c r="B1875">
        <v>2499</v>
      </c>
      <c r="C1875" s="1" t="s">
        <v>4024</v>
      </c>
      <c r="D1875">
        <v>5.0999999999999996</v>
      </c>
      <c r="E1875">
        <v>0</v>
      </c>
      <c r="F1875">
        <v>0.76</v>
      </c>
      <c r="G1875">
        <v>2753</v>
      </c>
      <c r="H1875" s="1" t="s">
        <v>4112</v>
      </c>
      <c r="I1875">
        <v>110.84</v>
      </c>
      <c r="J1875">
        <v>12.65</v>
      </c>
      <c r="K1875">
        <v>254</v>
      </c>
      <c r="L1875">
        <v>1744.16</v>
      </c>
      <c r="M1875">
        <v>80</v>
      </c>
      <c r="N1875">
        <v>4</v>
      </c>
      <c r="O1875">
        <v>0</v>
      </c>
      <c r="P1875">
        <v>129.82</v>
      </c>
      <c r="Q1875">
        <v>0</v>
      </c>
      <c r="R1875" s="1" t="s">
        <v>6792</v>
      </c>
      <c r="S1875" s="1" t="s">
        <v>8156</v>
      </c>
      <c r="T1875">
        <v>0.99</v>
      </c>
      <c r="U1875" s="1"/>
      <c r="V1875">
        <v>19646.457740000002</v>
      </c>
      <c r="W1875">
        <v>710608.16012599994</v>
      </c>
      <c r="X1875">
        <v>106.354913</v>
      </c>
      <c r="Y1875">
        <v>14.947079</v>
      </c>
      <c r="Z1875">
        <v>306.726742</v>
      </c>
      <c r="AA1875">
        <v>305.46377999999999</v>
      </c>
      <c r="AB1875">
        <v>0</v>
      </c>
    </row>
    <row r="1876" spans="1:28" x14ac:dyDescent="0.25">
      <c r="A1876" s="1" t="s">
        <v>2638</v>
      </c>
      <c r="B1876">
        <v>2678</v>
      </c>
      <c r="C1876" s="1" t="s">
        <v>4004</v>
      </c>
      <c r="D1876">
        <v>5.0999999999999996</v>
      </c>
      <c r="E1876">
        <v>0</v>
      </c>
      <c r="F1876">
        <v>0.8</v>
      </c>
      <c r="G1876">
        <v>2753</v>
      </c>
      <c r="H1876" s="1" t="s">
        <v>4076</v>
      </c>
      <c r="I1876">
        <v>1.4</v>
      </c>
      <c r="J1876">
        <v>9.85</v>
      </c>
      <c r="K1876">
        <v>75</v>
      </c>
      <c r="L1876">
        <v>609.39</v>
      </c>
      <c r="M1876">
        <v>1</v>
      </c>
      <c r="N1876">
        <v>1</v>
      </c>
      <c r="O1876">
        <v>0</v>
      </c>
      <c r="P1876">
        <v>21.53</v>
      </c>
      <c r="Q1876">
        <v>0</v>
      </c>
      <c r="R1876" s="1" t="s">
        <v>6793</v>
      </c>
      <c r="S1876" s="1" t="s">
        <v>8156</v>
      </c>
      <c r="T1876">
        <v>0.77</v>
      </c>
      <c r="U1876" s="1"/>
      <c r="V1876">
        <v>4210.2344679999997</v>
      </c>
      <c r="W1876">
        <v>222336.83553499999</v>
      </c>
      <c r="X1876">
        <v>24.441555999999999</v>
      </c>
      <c r="Y1876">
        <v>4.3221449999999999</v>
      </c>
      <c r="Z1876">
        <v>94.120493999999994</v>
      </c>
      <c r="AA1876">
        <v>95.573099999999997</v>
      </c>
      <c r="AB1876">
        <v>0</v>
      </c>
    </row>
    <row r="1877" spans="1:28" x14ac:dyDescent="0.25">
      <c r="A1877" s="1" t="s">
        <v>2640</v>
      </c>
      <c r="B1877">
        <v>1917</v>
      </c>
      <c r="C1877" s="1" t="s">
        <v>4039</v>
      </c>
      <c r="D1877">
        <v>5.0999999999999996</v>
      </c>
      <c r="E1877">
        <v>0</v>
      </c>
      <c r="F1877">
        <v>0.34</v>
      </c>
      <c r="G1877">
        <v>2754</v>
      </c>
      <c r="H1877" s="1" t="s">
        <v>4095</v>
      </c>
      <c r="I1877">
        <v>63.59</v>
      </c>
      <c r="J1877">
        <v>11.22</v>
      </c>
      <c r="K1877">
        <v>837</v>
      </c>
      <c r="L1877">
        <v>1608.01</v>
      </c>
      <c r="M1877">
        <v>556</v>
      </c>
      <c r="N1877">
        <v>13</v>
      </c>
      <c r="O1877">
        <v>0</v>
      </c>
      <c r="P1877">
        <v>712.32</v>
      </c>
      <c r="Q1877">
        <v>0</v>
      </c>
      <c r="R1877" s="1" t="s">
        <v>6795</v>
      </c>
      <c r="S1877" s="1" t="s">
        <v>8156</v>
      </c>
      <c r="T1877">
        <v>0.94</v>
      </c>
      <c r="U1877" s="1"/>
      <c r="V1877">
        <v>95248.464942999999</v>
      </c>
      <c r="W1877">
        <v>1916300.617074</v>
      </c>
      <c r="X1877">
        <v>478.80228199999999</v>
      </c>
      <c r="Y1877">
        <v>44.793323000000001</v>
      </c>
      <c r="Z1877">
        <v>859.05132100000003</v>
      </c>
      <c r="AA1877">
        <v>823.77472999999998</v>
      </c>
      <c r="AB1877">
        <v>0</v>
      </c>
    </row>
    <row r="1878" spans="1:28" x14ac:dyDescent="0.25">
      <c r="A1878" s="1" t="s">
        <v>2641</v>
      </c>
      <c r="B1878">
        <v>2645</v>
      </c>
      <c r="C1878" s="1" t="s">
        <v>4009</v>
      </c>
      <c r="D1878">
        <v>5.0999999999999996</v>
      </c>
      <c r="E1878">
        <v>0</v>
      </c>
      <c r="F1878">
        <v>0</v>
      </c>
      <c r="G1878">
        <v>2754</v>
      </c>
      <c r="H1878" s="1" t="s">
        <v>4081</v>
      </c>
      <c r="I1878">
        <v>19.239999999999998</v>
      </c>
      <c r="J1878">
        <v>16.170000000000002</v>
      </c>
      <c r="K1878">
        <v>109</v>
      </c>
      <c r="L1878">
        <v>738.31</v>
      </c>
      <c r="M1878">
        <v>6</v>
      </c>
      <c r="N1878">
        <v>5</v>
      </c>
      <c r="O1878">
        <v>0</v>
      </c>
      <c r="P1878">
        <v>64.489999999999995</v>
      </c>
      <c r="Q1878">
        <v>0</v>
      </c>
      <c r="R1878" s="1" t="s">
        <v>6796</v>
      </c>
      <c r="S1878" s="1" t="s">
        <v>8156</v>
      </c>
      <c r="T1878">
        <v>1.21</v>
      </c>
      <c r="U1878" s="1"/>
      <c r="V1878">
        <v>8448.1614329999993</v>
      </c>
      <c r="W1878">
        <v>357387.27865200001</v>
      </c>
      <c r="X1878">
        <v>47.017325999999997</v>
      </c>
      <c r="Y1878">
        <v>7.6566130000000001</v>
      </c>
      <c r="Z1878">
        <v>155.90246200000001</v>
      </c>
      <c r="AA1878">
        <v>153.62586200000001</v>
      </c>
      <c r="AB1878">
        <v>0</v>
      </c>
    </row>
    <row r="1879" spans="1:28" x14ac:dyDescent="0.25">
      <c r="A1879" s="1" t="s">
        <v>2642</v>
      </c>
      <c r="B1879">
        <v>2691</v>
      </c>
      <c r="C1879" s="1" t="s">
        <v>4004</v>
      </c>
      <c r="D1879">
        <v>5.0999999999999996</v>
      </c>
      <c r="E1879">
        <v>0</v>
      </c>
      <c r="F1879">
        <v>0</v>
      </c>
      <c r="G1879">
        <v>2754</v>
      </c>
      <c r="H1879" s="1" t="s">
        <v>4076</v>
      </c>
      <c r="I1879">
        <v>1.4</v>
      </c>
      <c r="J1879">
        <v>12.81</v>
      </c>
      <c r="K1879">
        <v>63</v>
      </c>
      <c r="L1879">
        <v>609.39</v>
      </c>
      <c r="M1879">
        <v>0</v>
      </c>
      <c r="N1879">
        <v>0</v>
      </c>
      <c r="O1879">
        <v>0</v>
      </c>
      <c r="P1879">
        <v>23.62</v>
      </c>
      <c r="Q1879">
        <v>0</v>
      </c>
      <c r="R1879" s="1" t="s">
        <v>6797</v>
      </c>
      <c r="S1879" s="1" t="s">
        <v>8156</v>
      </c>
      <c r="T1879">
        <v>1.08</v>
      </c>
      <c r="U1879" s="1"/>
      <c r="V1879">
        <v>4559.0278200000002</v>
      </c>
      <c r="W1879">
        <v>246572.99872900001</v>
      </c>
      <c r="X1879">
        <v>26.634005999999999</v>
      </c>
      <c r="Y1879">
        <v>5.0036180000000003</v>
      </c>
      <c r="Z1879">
        <v>105.315307</v>
      </c>
      <c r="AA1879">
        <v>105.990815</v>
      </c>
      <c r="AB1879">
        <v>0</v>
      </c>
    </row>
    <row r="1880" spans="1:28" x14ac:dyDescent="0.25">
      <c r="A1880" s="1" t="s">
        <v>2644</v>
      </c>
      <c r="B1880">
        <v>1779</v>
      </c>
      <c r="C1880" s="1" t="s">
        <v>4040</v>
      </c>
      <c r="D1880">
        <v>5.0999999999999996</v>
      </c>
      <c r="E1880">
        <v>0</v>
      </c>
      <c r="F1880">
        <v>4.72</v>
      </c>
      <c r="G1880">
        <v>2755</v>
      </c>
      <c r="H1880" s="1" t="s">
        <v>4096</v>
      </c>
      <c r="I1880">
        <v>121.36</v>
      </c>
      <c r="J1880">
        <v>14.4</v>
      </c>
      <c r="K1880">
        <v>976</v>
      </c>
      <c r="L1880">
        <v>1561.24</v>
      </c>
      <c r="M1880">
        <v>665</v>
      </c>
      <c r="N1880">
        <v>18</v>
      </c>
      <c r="O1880">
        <v>0</v>
      </c>
      <c r="P1880">
        <v>871.53</v>
      </c>
      <c r="Q1880">
        <v>0</v>
      </c>
      <c r="R1880" s="1" t="s">
        <v>6799</v>
      </c>
      <c r="S1880" s="1" t="s">
        <v>8156</v>
      </c>
      <c r="T1880">
        <v>1.0900000000000001</v>
      </c>
      <c r="U1880" s="1"/>
      <c r="V1880">
        <v>116737.497957</v>
      </c>
      <c r="W1880">
        <v>2314381.262745</v>
      </c>
      <c r="X1880">
        <v>586.04779599999995</v>
      </c>
      <c r="Y1880">
        <v>54.942059999999998</v>
      </c>
      <c r="Z1880">
        <v>1043.383231</v>
      </c>
      <c r="AA1880">
        <v>994.90079600000001</v>
      </c>
      <c r="AB1880">
        <v>0</v>
      </c>
    </row>
    <row r="1881" spans="1:28" x14ac:dyDescent="0.25">
      <c r="A1881" s="1" t="s">
        <v>2645</v>
      </c>
      <c r="B1881">
        <v>2672</v>
      </c>
      <c r="C1881" s="1" t="s">
        <v>4004</v>
      </c>
      <c r="D1881">
        <v>5.0999999999999996</v>
      </c>
      <c r="E1881">
        <v>0</v>
      </c>
      <c r="F1881">
        <v>2</v>
      </c>
      <c r="G1881">
        <v>2755</v>
      </c>
      <c r="H1881" s="1" t="s">
        <v>4168</v>
      </c>
      <c r="I1881">
        <v>0.2</v>
      </c>
      <c r="J1881">
        <v>12.3</v>
      </c>
      <c r="K1881">
        <v>83</v>
      </c>
      <c r="L1881">
        <v>420.4</v>
      </c>
      <c r="M1881">
        <v>1</v>
      </c>
      <c r="N1881">
        <v>1</v>
      </c>
      <c r="O1881">
        <v>0</v>
      </c>
      <c r="P1881">
        <v>49.3</v>
      </c>
      <c r="Q1881">
        <v>0</v>
      </c>
      <c r="R1881" s="1" t="s">
        <v>6800</v>
      </c>
      <c r="S1881" s="1" t="s">
        <v>8156</v>
      </c>
      <c r="T1881">
        <v>0.93</v>
      </c>
      <c r="U1881" s="1"/>
      <c r="V1881">
        <v>6182.6105740000003</v>
      </c>
      <c r="W1881">
        <v>224748.88732400001</v>
      </c>
      <c r="X1881">
        <v>33.454844999999999</v>
      </c>
      <c r="Y1881">
        <v>4.6036440000000001</v>
      </c>
      <c r="Z1881">
        <v>97.413343999999995</v>
      </c>
      <c r="AA1881">
        <v>96.611148999999997</v>
      </c>
      <c r="AB1881">
        <v>0</v>
      </c>
    </row>
    <row r="1882" spans="1:28" x14ac:dyDescent="0.25">
      <c r="A1882" s="1" t="s">
        <v>2647</v>
      </c>
      <c r="B1882">
        <v>2706</v>
      </c>
      <c r="C1882" s="1" t="s">
        <v>4004</v>
      </c>
      <c r="D1882">
        <v>5.0999999999999996</v>
      </c>
      <c r="E1882">
        <v>0</v>
      </c>
      <c r="F1882">
        <v>1.2</v>
      </c>
      <c r="G1882">
        <v>2756</v>
      </c>
      <c r="H1882" s="1" t="s">
        <v>4076</v>
      </c>
      <c r="I1882">
        <v>1.4</v>
      </c>
      <c r="J1882">
        <v>14.89</v>
      </c>
      <c r="K1882">
        <v>50</v>
      </c>
      <c r="L1882">
        <v>609.39</v>
      </c>
      <c r="M1882">
        <v>0</v>
      </c>
      <c r="N1882">
        <v>0</v>
      </c>
      <c r="O1882">
        <v>0</v>
      </c>
      <c r="P1882">
        <v>15.67</v>
      </c>
      <c r="Q1882">
        <v>0</v>
      </c>
      <c r="R1882" s="1" t="s">
        <v>6802</v>
      </c>
      <c r="S1882" s="1" t="s">
        <v>8156</v>
      </c>
      <c r="T1882">
        <v>1.29</v>
      </c>
      <c r="U1882" s="1"/>
      <c r="V1882">
        <v>3714.85826</v>
      </c>
      <c r="W1882">
        <v>234414.81450000001</v>
      </c>
      <c r="X1882">
        <v>22.549811999999999</v>
      </c>
      <c r="Y1882">
        <v>4.81595</v>
      </c>
      <c r="Z1882">
        <v>100.032297</v>
      </c>
      <c r="AA1882">
        <v>100.763981</v>
      </c>
      <c r="AB1882">
        <v>0</v>
      </c>
    </row>
    <row r="1883" spans="1:28" x14ac:dyDescent="0.25">
      <c r="A1883" s="1" t="s">
        <v>2649</v>
      </c>
      <c r="B1883">
        <v>2670</v>
      </c>
      <c r="C1883" s="1" t="s">
        <v>4004</v>
      </c>
      <c r="D1883">
        <v>5.0999999999999996</v>
      </c>
      <c r="E1883">
        <v>0</v>
      </c>
      <c r="F1883">
        <v>4.13</v>
      </c>
      <c r="G1883">
        <v>2758</v>
      </c>
      <c r="H1883" s="1" t="s">
        <v>4073</v>
      </c>
      <c r="I1883">
        <v>40.79</v>
      </c>
      <c r="J1883">
        <v>7.11</v>
      </c>
      <c r="K1883">
        <v>88</v>
      </c>
      <c r="L1883">
        <v>475.89</v>
      </c>
      <c r="M1883">
        <v>2</v>
      </c>
      <c r="N1883">
        <v>2</v>
      </c>
      <c r="O1883">
        <v>0</v>
      </c>
      <c r="P1883">
        <v>30.56</v>
      </c>
      <c r="Q1883">
        <v>0</v>
      </c>
      <c r="R1883" s="1" t="s">
        <v>6804</v>
      </c>
      <c r="S1883" s="1" t="s">
        <v>8156</v>
      </c>
      <c r="T1883">
        <v>0.61</v>
      </c>
      <c r="U1883" s="1"/>
      <c r="V1883">
        <v>5000.5484779999997</v>
      </c>
      <c r="W1883">
        <v>195333.54723699999</v>
      </c>
      <c r="X1883">
        <v>27.333528000000001</v>
      </c>
      <c r="Y1883">
        <v>3.7253569999999998</v>
      </c>
      <c r="Z1883">
        <v>83.082393999999994</v>
      </c>
      <c r="AA1883">
        <v>83.966674999999995</v>
      </c>
      <c r="AB1883">
        <v>0</v>
      </c>
    </row>
    <row r="1884" spans="1:28" x14ac:dyDescent="0.25">
      <c r="A1884" s="1" t="s">
        <v>2650</v>
      </c>
      <c r="B1884">
        <v>2070</v>
      </c>
      <c r="C1884" s="1" t="s">
        <v>4024</v>
      </c>
      <c r="D1884">
        <v>5.0999999999999996</v>
      </c>
      <c r="E1884">
        <v>0</v>
      </c>
      <c r="F1884">
        <v>0</v>
      </c>
      <c r="G1884">
        <v>2759</v>
      </c>
      <c r="H1884" s="1" t="s">
        <v>4144</v>
      </c>
      <c r="I1884">
        <v>26.09</v>
      </c>
      <c r="J1884">
        <v>9.8800000000000008</v>
      </c>
      <c r="K1884">
        <v>689</v>
      </c>
      <c r="L1884">
        <v>2392.42</v>
      </c>
      <c r="M1884">
        <v>360</v>
      </c>
      <c r="N1884">
        <v>18</v>
      </c>
      <c r="O1884">
        <v>0</v>
      </c>
      <c r="P1884">
        <v>508.49</v>
      </c>
      <c r="Q1884">
        <v>0</v>
      </c>
      <c r="R1884" s="1" t="s">
        <v>6805</v>
      </c>
      <c r="S1884" s="1" t="s">
        <v>8156</v>
      </c>
      <c r="T1884">
        <v>0.96</v>
      </c>
      <c r="U1884" s="1"/>
      <c r="V1884">
        <v>61296.547047</v>
      </c>
      <c r="W1884">
        <v>1550665.814519</v>
      </c>
      <c r="X1884">
        <v>315.75848100000002</v>
      </c>
      <c r="Y1884">
        <v>34.568125000000002</v>
      </c>
      <c r="Z1884">
        <v>684.27286600000002</v>
      </c>
      <c r="AA1884">
        <v>666.58558100000005</v>
      </c>
      <c r="AB1884">
        <v>0</v>
      </c>
    </row>
    <row r="1885" spans="1:28" x14ac:dyDescent="0.25">
      <c r="A1885" s="1" t="s">
        <v>2651</v>
      </c>
      <c r="B1885">
        <v>1957</v>
      </c>
      <c r="C1885" s="1" t="s">
        <v>4020</v>
      </c>
      <c r="D1885">
        <v>5.0999999999999996</v>
      </c>
      <c r="E1885">
        <v>0</v>
      </c>
      <c r="F1885">
        <v>0.82</v>
      </c>
      <c r="G1885">
        <v>2761</v>
      </c>
      <c r="H1885" s="1" t="s">
        <v>4094</v>
      </c>
      <c r="I1885">
        <v>120.04</v>
      </c>
      <c r="J1885">
        <v>10.68</v>
      </c>
      <c r="K1885">
        <v>804</v>
      </c>
      <c r="L1885">
        <v>743.49</v>
      </c>
      <c r="M1885">
        <v>611</v>
      </c>
      <c r="N1885">
        <v>17</v>
      </c>
      <c r="O1885">
        <v>0</v>
      </c>
      <c r="P1885">
        <v>743.76</v>
      </c>
      <c r="Q1885">
        <v>0</v>
      </c>
      <c r="R1885" s="1" t="s">
        <v>6806</v>
      </c>
      <c r="S1885" s="1" t="s">
        <v>8156</v>
      </c>
      <c r="T1885">
        <v>0.91</v>
      </c>
      <c r="U1885" s="1"/>
      <c r="V1885">
        <v>102684.76995</v>
      </c>
      <c r="W1885">
        <v>1850267.38136</v>
      </c>
      <c r="X1885">
        <v>511.06847699999997</v>
      </c>
      <c r="Y1885">
        <v>44.739601999999998</v>
      </c>
      <c r="Z1885">
        <v>839.13187500000004</v>
      </c>
      <c r="AA1885">
        <v>795.39540999999997</v>
      </c>
      <c r="AB1885">
        <v>0</v>
      </c>
    </row>
    <row r="1886" spans="1:28" x14ac:dyDescent="0.25">
      <c r="A1886" s="1" t="s">
        <v>2652</v>
      </c>
      <c r="B1886">
        <v>1662</v>
      </c>
      <c r="C1886" s="1" t="s">
        <v>4012</v>
      </c>
      <c r="D1886">
        <v>5.0999999999999996</v>
      </c>
      <c r="E1886">
        <v>0</v>
      </c>
      <c r="F1886">
        <v>0.9</v>
      </c>
      <c r="G1886">
        <v>2762</v>
      </c>
      <c r="H1886" s="1" t="s">
        <v>4096</v>
      </c>
      <c r="I1886">
        <v>121.36</v>
      </c>
      <c r="J1886">
        <v>12.32</v>
      </c>
      <c r="K1886">
        <v>1100</v>
      </c>
      <c r="L1886">
        <v>1363.57</v>
      </c>
      <c r="M1886">
        <v>820</v>
      </c>
      <c r="N1886">
        <v>26</v>
      </c>
      <c r="O1886">
        <v>0</v>
      </c>
      <c r="P1886">
        <v>989.27</v>
      </c>
      <c r="Q1886">
        <v>0</v>
      </c>
      <c r="R1886" s="1" t="s">
        <v>6807</v>
      </c>
      <c r="S1886" s="1" t="s">
        <v>8156</v>
      </c>
      <c r="T1886">
        <v>0.9</v>
      </c>
      <c r="U1886" s="1"/>
      <c r="V1886">
        <v>138531.533318</v>
      </c>
      <c r="W1886">
        <v>2582293.319656</v>
      </c>
      <c r="X1886">
        <v>691.55280900000002</v>
      </c>
      <c r="Y1886">
        <v>61.963012999999997</v>
      </c>
      <c r="Z1886">
        <v>1168.398981</v>
      </c>
      <c r="AA1886">
        <v>1110.0762990000001</v>
      </c>
      <c r="AB1886">
        <v>0</v>
      </c>
    </row>
    <row r="1887" spans="1:28" x14ac:dyDescent="0.25">
      <c r="A1887" s="1" t="s">
        <v>2653</v>
      </c>
      <c r="B1887">
        <v>1794</v>
      </c>
      <c r="C1887" s="1" t="s">
        <v>4050</v>
      </c>
      <c r="D1887">
        <v>5.0999999999999996</v>
      </c>
      <c r="E1887">
        <v>0</v>
      </c>
      <c r="F1887">
        <v>0</v>
      </c>
      <c r="G1887">
        <v>2762</v>
      </c>
      <c r="H1887" s="1" t="s">
        <v>4095</v>
      </c>
      <c r="I1887">
        <v>63.59</v>
      </c>
      <c r="J1887">
        <v>18.28</v>
      </c>
      <c r="K1887">
        <v>968</v>
      </c>
      <c r="L1887">
        <v>1626.59</v>
      </c>
      <c r="M1887">
        <v>778</v>
      </c>
      <c r="N1887">
        <v>13</v>
      </c>
      <c r="O1887">
        <v>0</v>
      </c>
      <c r="P1887">
        <v>877.32</v>
      </c>
      <c r="Q1887">
        <v>0</v>
      </c>
      <c r="R1887" s="1" t="s">
        <v>6808</v>
      </c>
      <c r="S1887" s="1" t="s">
        <v>8156</v>
      </c>
      <c r="T1887">
        <v>1.32</v>
      </c>
      <c r="U1887" s="1"/>
      <c r="V1887">
        <v>133314.50935400001</v>
      </c>
      <c r="W1887">
        <v>2649098.196153</v>
      </c>
      <c r="X1887">
        <v>669.63642100000004</v>
      </c>
      <c r="Y1887">
        <v>63.622540000000001</v>
      </c>
      <c r="Z1887">
        <v>1196.6595199999999</v>
      </c>
      <c r="AA1887">
        <v>1138.786998</v>
      </c>
      <c r="AB1887">
        <v>0</v>
      </c>
    </row>
    <row r="1888" spans="1:28" x14ac:dyDescent="0.25">
      <c r="A1888" s="1" t="s">
        <v>2655</v>
      </c>
      <c r="B1888">
        <v>2444</v>
      </c>
      <c r="C1888" s="1" t="s">
        <v>4031</v>
      </c>
      <c r="D1888">
        <v>5.0999999999999996</v>
      </c>
      <c r="E1888">
        <v>0</v>
      </c>
      <c r="F1888">
        <v>0.25</v>
      </c>
      <c r="G1888">
        <v>2763</v>
      </c>
      <c r="H1888" s="1" t="s">
        <v>4076</v>
      </c>
      <c r="I1888">
        <v>1.4</v>
      </c>
      <c r="J1888">
        <v>12.01</v>
      </c>
      <c r="K1888">
        <v>319</v>
      </c>
      <c r="L1888">
        <v>2407.63</v>
      </c>
      <c r="M1888">
        <v>42</v>
      </c>
      <c r="N1888">
        <v>6</v>
      </c>
      <c r="O1888">
        <v>0</v>
      </c>
      <c r="P1888">
        <v>129.52000000000001</v>
      </c>
      <c r="Q1888">
        <v>0</v>
      </c>
      <c r="R1888" s="1" t="s">
        <v>6810</v>
      </c>
      <c r="S1888" s="1" t="s">
        <v>8156</v>
      </c>
      <c r="T1888">
        <v>0.9</v>
      </c>
      <c r="U1888" s="1"/>
      <c r="V1888">
        <v>17501.540534</v>
      </c>
      <c r="W1888">
        <v>825624.46604199999</v>
      </c>
      <c r="X1888">
        <v>99.173023000000001</v>
      </c>
      <c r="Y1888">
        <v>15.980429000000001</v>
      </c>
      <c r="Z1888">
        <v>349.10065100000003</v>
      </c>
      <c r="AA1888">
        <v>354.902356</v>
      </c>
      <c r="AB1888">
        <v>0</v>
      </c>
    </row>
    <row r="1889" spans="1:28" x14ac:dyDescent="0.25">
      <c r="A1889" s="1" t="s">
        <v>2656</v>
      </c>
      <c r="B1889">
        <v>2666</v>
      </c>
      <c r="C1889" s="1" t="s">
        <v>4002</v>
      </c>
      <c r="D1889">
        <v>5.0999999999999996</v>
      </c>
      <c r="E1889">
        <v>0</v>
      </c>
      <c r="F1889">
        <v>0.15</v>
      </c>
      <c r="G1889">
        <v>2763</v>
      </c>
      <c r="H1889" s="1" t="s">
        <v>4072</v>
      </c>
      <c r="I1889">
        <v>31.58</v>
      </c>
      <c r="J1889">
        <v>5.04</v>
      </c>
      <c r="K1889">
        <v>97</v>
      </c>
      <c r="L1889">
        <v>367.23</v>
      </c>
      <c r="M1889">
        <v>4</v>
      </c>
      <c r="N1889">
        <v>2</v>
      </c>
      <c r="O1889">
        <v>0</v>
      </c>
      <c r="P1889">
        <v>33.14</v>
      </c>
      <c r="Q1889">
        <v>0</v>
      </c>
      <c r="R1889" s="1" t="s">
        <v>6811</v>
      </c>
      <c r="S1889" s="1" t="s">
        <v>8156</v>
      </c>
      <c r="T1889">
        <v>0.42</v>
      </c>
      <c r="U1889" s="1"/>
      <c r="V1889">
        <v>5751.5296820000003</v>
      </c>
      <c r="W1889">
        <v>168794.325989</v>
      </c>
      <c r="X1889">
        <v>30.081457</v>
      </c>
      <c r="Y1889">
        <v>3.1936659999999999</v>
      </c>
      <c r="Z1889">
        <v>71.824219999999997</v>
      </c>
      <c r="AA1889">
        <v>72.559686999999997</v>
      </c>
      <c r="AB1889">
        <v>0</v>
      </c>
    </row>
    <row r="1890" spans="1:28" x14ac:dyDescent="0.25">
      <c r="A1890" s="1" t="s">
        <v>2657</v>
      </c>
      <c r="B1890">
        <v>1904</v>
      </c>
      <c r="C1890" s="1" t="s">
        <v>4048</v>
      </c>
      <c r="D1890">
        <v>5.0999999999999996</v>
      </c>
      <c r="E1890">
        <v>0</v>
      </c>
      <c r="F1890">
        <v>0.56000000000000005</v>
      </c>
      <c r="G1890">
        <v>2765</v>
      </c>
      <c r="H1890" s="1" t="s">
        <v>4096</v>
      </c>
      <c r="I1890">
        <v>121.36</v>
      </c>
      <c r="J1890">
        <v>13.96</v>
      </c>
      <c r="K1890">
        <v>861</v>
      </c>
      <c r="L1890">
        <v>2440.69</v>
      </c>
      <c r="M1890">
        <v>587</v>
      </c>
      <c r="N1890">
        <v>11</v>
      </c>
      <c r="O1890">
        <v>0</v>
      </c>
      <c r="P1890">
        <v>693.56</v>
      </c>
      <c r="Q1890">
        <v>0</v>
      </c>
      <c r="R1890" s="1" t="s">
        <v>6812</v>
      </c>
      <c r="S1890" s="1" t="s">
        <v>8156</v>
      </c>
      <c r="T1890">
        <v>1.07</v>
      </c>
      <c r="U1890" s="1"/>
      <c r="V1890">
        <v>102268.014885</v>
      </c>
      <c r="W1890">
        <v>2263506.5230479999</v>
      </c>
      <c r="X1890">
        <v>519.14740600000005</v>
      </c>
      <c r="Y1890">
        <v>52.327416999999997</v>
      </c>
      <c r="Z1890">
        <v>1009.27926</v>
      </c>
      <c r="AA1890">
        <v>973.02307399999995</v>
      </c>
      <c r="AB1890">
        <v>0</v>
      </c>
    </row>
    <row r="1891" spans="1:28" x14ac:dyDescent="0.25">
      <c r="A1891" s="1" t="s">
        <v>2658</v>
      </c>
      <c r="B1891">
        <v>2700</v>
      </c>
      <c r="C1891" s="1" t="s">
        <v>4004</v>
      </c>
      <c r="D1891">
        <v>5.0999999999999996</v>
      </c>
      <c r="E1891">
        <v>0</v>
      </c>
      <c r="F1891">
        <v>0</v>
      </c>
      <c r="G1891">
        <v>2765</v>
      </c>
      <c r="H1891" s="1" t="s">
        <v>4074</v>
      </c>
      <c r="I1891">
        <v>0.2</v>
      </c>
      <c r="J1891">
        <v>6.78</v>
      </c>
      <c r="K1891">
        <v>65</v>
      </c>
      <c r="L1891">
        <v>420.4</v>
      </c>
      <c r="M1891">
        <v>1</v>
      </c>
      <c r="N1891">
        <v>1</v>
      </c>
      <c r="O1891">
        <v>0</v>
      </c>
      <c r="P1891">
        <v>27.37</v>
      </c>
      <c r="Q1891">
        <v>0</v>
      </c>
      <c r="R1891" s="1" t="s">
        <v>6813</v>
      </c>
      <c r="S1891" s="1" t="s">
        <v>8156</v>
      </c>
      <c r="T1891">
        <v>0.82</v>
      </c>
      <c r="U1891" s="1"/>
      <c r="V1891">
        <v>3818.4752309999999</v>
      </c>
      <c r="W1891">
        <v>165920.06009399999</v>
      </c>
      <c r="X1891">
        <v>21.299226000000001</v>
      </c>
      <c r="Y1891">
        <v>3.2648679999999999</v>
      </c>
      <c r="Z1891">
        <v>71.026770999999997</v>
      </c>
      <c r="AA1891">
        <v>71.322402999999994</v>
      </c>
      <c r="AB1891">
        <v>0</v>
      </c>
    </row>
    <row r="1892" spans="1:28" x14ac:dyDescent="0.25">
      <c r="A1892" s="1" t="s">
        <v>2659</v>
      </c>
      <c r="B1892">
        <v>2087</v>
      </c>
      <c r="C1892" s="1" t="s">
        <v>4037</v>
      </c>
      <c r="D1892">
        <v>5.0999999999999996</v>
      </c>
      <c r="E1892">
        <v>0</v>
      </c>
      <c r="F1892">
        <v>0.97</v>
      </c>
      <c r="G1892">
        <v>2766</v>
      </c>
      <c r="H1892" s="1" t="s">
        <v>4096</v>
      </c>
      <c r="I1892">
        <v>121.36</v>
      </c>
      <c r="J1892">
        <v>16.690000000000001</v>
      </c>
      <c r="K1892">
        <v>679</v>
      </c>
      <c r="L1892">
        <v>1417.38</v>
      </c>
      <c r="M1892">
        <v>500</v>
      </c>
      <c r="N1892">
        <v>21</v>
      </c>
      <c r="O1892">
        <v>0</v>
      </c>
      <c r="P1892">
        <v>595.86</v>
      </c>
      <c r="Q1892">
        <v>0</v>
      </c>
      <c r="R1892" s="1" t="s">
        <v>6814</v>
      </c>
      <c r="S1892" s="1" t="s">
        <v>8156</v>
      </c>
      <c r="T1892">
        <v>1.24</v>
      </c>
      <c r="U1892" s="1"/>
      <c r="V1892">
        <v>86580.787056999994</v>
      </c>
      <c r="W1892">
        <v>1794048.039377</v>
      </c>
      <c r="X1892">
        <v>436.64700699999997</v>
      </c>
      <c r="Y1892">
        <v>42.507007000000002</v>
      </c>
      <c r="Z1892">
        <v>805.85784999999998</v>
      </c>
      <c r="AA1892">
        <v>771.21820500000001</v>
      </c>
      <c r="AB1892">
        <v>0</v>
      </c>
    </row>
    <row r="1893" spans="1:28" x14ac:dyDescent="0.25">
      <c r="A1893" s="1" t="s">
        <v>2660</v>
      </c>
      <c r="B1893">
        <v>2530</v>
      </c>
      <c r="C1893" s="1" t="s">
        <v>4034</v>
      </c>
      <c r="D1893">
        <v>5.0999999999999996</v>
      </c>
      <c r="E1893">
        <v>0</v>
      </c>
      <c r="F1893">
        <v>0</v>
      </c>
      <c r="G1893">
        <v>2766</v>
      </c>
      <c r="H1893" s="1" t="s">
        <v>4115</v>
      </c>
      <c r="I1893">
        <v>82</v>
      </c>
      <c r="J1893">
        <v>9.3800000000000008</v>
      </c>
      <c r="K1893">
        <v>236</v>
      </c>
      <c r="L1893">
        <v>1808.36</v>
      </c>
      <c r="M1893">
        <v>2</v>
      </c>
      <c r="N1893">
        <v>1</v>
      </c>
      <c r="O1893">
        <v>0</v>
      </c>
      <c r="P1893">
        <v>51.12</v>
      </c>
      <c r="Q1893">
        <v>0</v>
      </c>
      <c r="R1893" s="1" t="s">
        <v>6815</v>
      </c>
      <c r="S1893" s="1" t="s">
        <v>8156</v>
      </c>
      <c r="T1893">
        <v>0.69</v>
      </c>
      <c r="U1893" s="1"/>
      <c r="V1893">
        <v>10313.948565000001</v>
      </c>
      <c r="W1893">
        <v>526819.07389899995</v>
      </c>
      <c r="X1893">
        <v>59.247388999999998</v>
      </c>
      <c r="Y1893">
        <v>9.3019549999999995</v>
      </c>
      <c r="Z1893">
        <v>217.82679300000001</v>
      </c>
      <c r="AA1893">
        <v>226.458629</v>
      </c>
      <c r="AB1893">
        <v>0</v>
      </c>
    </row>
    <row r="1894" spans="1:28" x14ac:dyDescent="0.25">
      <c r="A1894" s="1" t="s">
        <v>2661</v>
      </c>
      <c r="B1894">
        <v>2495</v>
      </c>
      <c r="C1894" s="1" t="s">
        <v>4017</v>
      </c>
      <c r="D1894">
        <v>5.0999999999999996</v>
      </c>
      <c r="E1894">
        <v>0</v>
      </c>
      <c r="F1894">
        <v>0.43</v>
      </c>
      <c r="G1894">
        <v>2767</v>
      </c>
      <c r="H1894" s="1" t="s">
        <v>4091</v>
      </c>
      <c r="I1894">
        <v>93.18</v>
      </c>
      <c r="J1894">
        <v>6.77</v>
      </c>
      <c r="K1894">
        <v>272</v>
      </c>
      <c r="L1894">
        <v>1018.45</v>
      </c>
      <c r="M1894">
        <v>90</v>
      </c>
      <c r="N1894">
        <v>5</v>
      </c>
      <c r="O1894">
        <v>0</v>
      </c>
      <c r="P1894">
        <v>140.80000000000001</v>
      </c>
      <c r="Q1894">
        <v>0</v>
      </c>
      <c r="R1894" s="1" t="s">
        <v>6816</v>
      </c>
      <c r="S1894" s="1" t="s">
        <v>8156</v>
      </c>
      <c r="T1894">
        <v>0.55000000000000004</v>
      </c>
      <c r="U1894" s="1"/>
      <c r="V1894">
        <v>20073.956612000002</v>
      </c>
      <c r="W1894">
        <v>543093.00267399999</v>
      </c>
      <c r="X1894">
        <v>104.049618</v>
      </c>
      <c r="Y1894">
        <v>11.034575</v>
      </c>
      <c r="Z1894">
        <v>234.51580799999999</v>
      </c>
      <c r="AA1894">
        <v>233.45995199999999</v>
      </c>
      <c r="AB1894">
        <v>0</v>
      </c>
    </row>
    <row r="1895" spans="1:28" x14ac:dyDescent="0.25">
      <c r="A1895" s="1" t="s">
        <v>2662</v>
      </c>
      <c r="B1895">
        <v>2543</v>
      </c>
      <c r="C1895" s="1" t="s">
        <v>4031</v>
      </c>
      <c r="D1895">
        <v>5.0999999999999996</v>
      </c>
      <c r="E1895">
        <v>0</v>
      </c>
      <c r="F1895">
        <v>0.91</v>
      </c>
      <c r="G1895">
        <v>2767</v>
      </c>
      <c r="H1895" s="1" t="s">
        <v>4140</v>
      </c>
      <c r="I1895">
        <v>93.18</v>
      </c>
      <c r="J1895">
        <v>6.99</v>
      </c>
      <c r="K1895">
        <v>224</v>
      </c>
      <c r="L1895">
        <v>1375.09</v>
      </c>
      <c r="M1895">
        <v>8</v>
      </c>
      <c r="N1895">
        <v>5</v>
      </c>
      <c r="O1895">
        <v>0</v>
      </c>
      <c r="P1895">
        <v>90.92</v>
      </c>
      <c r="Q1895">
        <v>0</v>
      </c>
      <c r="R1895" s="1" t="s">
        <v>6817</v>
      </c>
      <c r="S1895" s="1" t="s">
        <v>8156</v>
      </c>
      <c r="T1895">
        <v>0.74</v>
      </c>
      <c r="U1895" s="1"/>
      <c r="V1895">
        <v>10775.931907</v>
      </c>
      <c r="W1895">
        <v>464626.26112899999</v>
      </c>
      <c r="X1895">
        <v>59.915612000000003</v>
      </c>
      <c r="Y1895">
        <v>8.5762370000000008</v>
      </c>
      <c r="Z1895">
        <v>194.90540799999999</v>
      </c>
      <c r="AA1895">
        <v>199.725233</v>
      </c>
      <c r="AB1895">
        <v>0</v>
      </c>
    </row>
    <row r="1896" spans="1:28" x14ac:dyDescent="0.25">
      <c r="A1896" s="1" t="s">
        <v>2663</v>
      </c>
      <c r="B1896">
        <v>2028</v>
      </c>
      <c r="C1896" s="1" t="s">
        <v>4020</v>
      </c>
      <c r="D1896">
        <v>5.0999999999999996</v>
      </c>
      <c r="E1896">
        <v>0</v>
      </c>
      <c r="F1896">
        <v>0.68</v>
      </c>
      <c r="G1896">
        <v>2768</v>
      </c>
      <c r="H1896" s="1" t="s">
        <v>4094</v>
      </c>
      <c r="I1896">
        <v>120.04</v>
      </c>
      <c r="J1896">
        <v>13.71</v>
      </c>
      <c r="K1896">
        <v>740</v>
      </c>
      <c r="L1896">
        <v>743.49</v>
      </c>
      <c r="M1896">
        <v>537</v>
      </c>
      <c r="N1896">
        <v>16</v>
      </c>
      <c r="O1896">
        <v>0</v>
      </c>
      <c r="P1896">
        <v>692.95</v>
      </c>
      <c r="Q1896">
        <v>0</v>
      </c>
      <c r="R1896" s="1" t="s">
        <v>6818</v>
      </c>
      <c r="S1896" s="1" t="s">
        <v>8156</v>
      </c>
      <c r="T1896">
        <v>1.1599999999999999</v>
      </c>
      <c r="U1896" s="1"/>
      <c r="V1896">
        <v>92033.384185000003</v>
      </c>
      <c r="W1896">
        <v>1710326.5018279999</v>
      </c>
      <c r="X1896">
        <v>459.34579200000002</v>
      </c>
      <c r="Y1896">
        <v>41.257714999999997</v>
      </c>
      <c r="Z1896">
        <v>774.54970500000002</v>
      </c>
      <c r="AA1896">
        <v>735.23516800000004</v>
      </c>
      <c r="AB1896">
        <v>0</v>
      </c>
    </row>
    <row r="1897" spans="1:28" x14ac:dyDescent="0.25">
      <c r="A1897" s="1" t="s">
        <v>2664</v>
      </c>
      <c r="B1897">
        <v>2167</v>
      </c>
      <c r="C1897" s="1" t="s">
        <v>4037</v>
      </c>
      <c r="D1897">
        <v>5.0999999999999996</v>
      </c>
      <c r="E1897">
        <v>0</v>
      </c>
      <c r="F1897">
        <v>0.74</v>
      </c>
      <c r="G1897">
        <v>2768</v>
      </c>
      <c r="H1897" s="1" t="s">
        <v>4096</v>
      </c>
      <c r="I1897">
        <v>121.36</v>
      </c>
      <c r="J1897">
        <v>19.14</v>
      </c>
      <c r="K1897">
        <v>601</v>
      </c>
      <c r="L1897">
        <v>1415.65</v>
      </c>
      <c r="M1897">
        <v>389</v>
      </c>
      <c r="N1897">
        <v>21</v>
      </c>
      <c r="O1897">
        <v>0</v>
      </c>
      <c r="P1897">
        <v>526.16</v>
      </c>
      <c r="Q1897">
        <v>0</v>
      </c>
      <c r="R1897" s="1" t="s">
        <v>6819</v>
      </c>
      <c r="S1897" s="1" t="s">
        <v>8156</v>
      </c>
      <c r="T1897">
        <v>1.45</v>
      </c>
      <c r="U1897" s="1"/>
      <c r="V1897">
        <v>64242.079189999997</v>
      </c>
      <c r="W1897">
        <v>1481440.343233</v>
      </c>
      <c r="X1897">
        <v>327.70816400000001</v>
      </c>
      <c r="Y1897">
        <v>34.734566000000001</v>
      </c>
      <c r="Z1897">
        <v>663.22977300000002</v>
      </c>
      <c r="AA1897">
        <v>636.82999800000005</v>
      </c>
      <c r="AB1897">
        <v>0</v>
      </c>
    </row>
    <row r="1898" spans="1:28" x14ac:dyDescent="0.25">
      <c r="A1898" s="1" t="s">
        <v>2668</v>
      </c>
      <c r="B1898">
        <v>1764</v>
      </c>
      <c r="C1898" s="1" t="s">
        <v>4043</v>
      </c>
      <c r="D1898">
        <v>5.0999999999999996</v>
      </c>
      <c r="E1898">
        <v>0</v>
      </c>
      <c r="F1898">
        <v>0.68</v>
      </c>
      <c r="G1898">
        <v>2775</v>
      </c>
      <c r="H1898" s="1" t="s">
        <v>4129</v>
      </c>
      <c r="I1898">
        <v>135.09</v>
      </c>
      <c r="J1898">
        <v>12.77</v>
      </c>
      <c r="K1898">
        <v>1011</v>
      </c>
      <c r="L1898">
        <v>2630.12</v>
      </c>
      <c r="M1898">
        <v>703</v>
      </c>
      <c r="N1898">
        <v>12</v>
      </c>
      <c r="O1898">
        <v>0</v>
      </c>
      <c r="P1898">
        <v>834.52</v>
      </c>
      <c r="Q1898">
        <v>0</v>
      </c>
      <c r="R1898" s="1" t="s">
        <v>6823</v>
      </c>
      <c r="S1898" s="1" t="s">
        <v>8156</v>
      </c>
      <c r="T1898">
        <v>1.08</v>
      </c>
      <c r="U1898" s="1"/>
      <c r="V1898">
        <v>126423.89333200001</v>
      </c>
      <c r="W1898">
        <v>2674241.9148960002</v>
      </c>
      <c r="X1898">
        <v>638.74800400000004</v>
      </c>
      <c r="Y1898">
        <v>62.261949999999999</v>
      </c>
      <c r="Z1898">
        <v>1195.007251</v>
      </c>
      <c r="AA1898">
        <v>1149.5917690000001</v>
      </c>
      <c r="AB1898">
        <v>0</v>
      </c>
    </row>
    <row r="1899" spans="1:28" x14ac:dyDescent="0.25">
      <c r="A1899" s="1" t="s">
        <v>2669</v>
      </c>
      <c r="B1899">
        <v>2588</v>
      </c>
      <c r="C1899" s="1" t="s">
        <v>4018</v>
      </c>
      <c r="D1899">
        <v>5.0999999999999996</v>
      </c>
      <c r="E1899">
        <v>0</v>
      </c>
      <c r="F1899">
        <v>0.5</v>
      </c>
      <c r="G1899">
        <v>2777</v>
      </c>
      <c r="H1899" s="1" t="s">
        <v>4089</v>
      </c>
      <c r="I1899">
        <v>182.21</v>
      </c>
      <c r="J1899">
        <v>12.72</v>
      </c>
      <c r="K1899">
        <v>189</v>
      </c>
      <c r="L1899">
        <v>1351.38</v>
      </c>
      <c r="M1899">
        <v>71</v>
      </c>
      <c r="N1899">
        <v>3</v>
      </c>
      <c r="O1899">
        <v>0</v>
      </c>
      <c r="P1899">
        <v>98.08</v>
      </c>
      <c r="Q1899">
        <v>0</v>
      </c>
      <c r="R1899" s="1" t="s">
        <v>6824</v>
      </c>
      <c r="S1899" s="1" t="s">
        <v>8156</v>
      </c>
      <c r="T1899">
        <v>1.06</v>
      </c>
      <c r="U1899" s="1"/>
      <c r="V1899">
        <v>16359.546888000001</v>
      </c>
      <c r="W1899">
        <v>580219.55954299995</v>
      </c>
      <c r="X1899">
        <v>88.240474000000006</v>
      </c>
      <c r="Y1899">
        <v>12.189864999999999</v>
      </c>
      <c r="Z1899">
        <v>249.567476</v>
      </c>
      <c r="AA1899">
        <v>249.41498100000001</v>
      </c>
      <c r="AB1899">
        <v>0</v>
      </c>
    </row>
    <row r="1900" spans="1:28" x14ac:dyDescent="0.25">
      <c r="A1900" s="1" t="s">
        <v>2671</v>
      </c>
      <c r="B1900">
        <v>2063</v>
      </c>
      <c r="C1900" s="1" t="s">
        <v>4020</v>
      </c>
      <c r="D1900">
        <v>5.0999999999999996</v>
      </c>
      <c r="E1900">
        <v>0</v>
      </c>
      <c r="F1900">
        <v>0.11</v>
      </c>
      <c r="G1900">
        <v>2787</v>
      </c>
      <c r="H1900" s="1" t="s">
        <v>4094</v>
      </c>
      <c r="I1900">
        <v>120.04</v>
      </c>
      <c r="J1900">
        <v>13.74</v>
      </c>
      <c r="K1900">
        <v>724</v>
      </c>
      <c r="L1900">
        <v>743.49</v>
      </c>
      <c r="M1900">
        <v>520</v>
      </c>
      <c r="N1900">
        <v>13</v>
      </c>
      <c r="O1900">
        <v>0</v>
      </c>
      <c r="P1900">
        <v>669.13</v>
      </c>
      <c r="Q1900">
        <v>0</v>
      </c>
      <c r="R1900" s="1" t="s">
        <v>6826</v>
      </c>
      <c r="S1900" s="1" t="s">
        <v>8156</v>
      </c>
      <c r="T1900">
        <v>1</v>
      </c>
      <c r="U1900" s="1"/>
      <c r="V1900">
        <v>89967.377806000004</v>
      </c>
      <c r="W1900">
        <v>1643959.533631</v>
      </c>
      <c r="X1900">
        <v>448.33107999999999</v>
      </c>
      <c r="Y1900">
        <v>39.625546</v>
      </c>
      <c r="Z1900">
        <v>744.34204199999999</v>
      </c>
      <c r="AA1900">
        <v>706.70666800000004</v>
      </c>
      <c r="AB1900">
        <v>0</v>
      </c>
    </row>
    <row r="1901" spans="1:28" x14ac:dyDescent="0.25">
      <c r="A1901" s="1" t="s">
        <v>2672</v>
      </c>
      <c r="B1901">
        <v>2023</v>
      </c>
      <c r="C1901" s="1" t="s">
        <v>4048</v>
      </c>
      <c r="D1901">
        <v>5.0999999999999996</v>
      </c>
      <c r="E1901">
        <v>0</v>
      </c>
      <c r="F1901">
        <v>0.6</v>
      </c>
      <c r="G1901">
        <v>2788</v>
      </c>
      <c r="H1901" s="1" t="s">
        <v>4096</v>
      </c>
      <c r="I1901">
        <v>121.36</v>
      </c>
      <c r="J1901">
        <v>6.73</v>
      </c>
      <c r="K1901">
        <v>765</v>
      </c>
      <c r="L1901">
        <v>2440.69</v>
      </c>
      <c r="M1901">
        <v>370</v>
      </c>
      <c r="N1901">
        <v>10</v>
      </c>
      <c r="O1901">
        <v>0</v>
      </c>
      <c r="P1901">
        <v>484.35</v>
      </c>
      <c r="Q1901">
        <v>0</v>
      </c>
      <c r="R1901" s="1" t="s">
        <v>6827</v>
      </c>
      <c r="S1901" s="1" t="s">
        <v>8156</v>
      </c>
      <c r="T1901">
        <v>0.63</v>
      </c>
      <c r="U1901" s="1"/>
      <c r="V1901">
        <v>71954.953057999999</v>
      </c>
      <c r="W1901">
        <v>1668242.399062</v>
      </c>
      <c r="X1901">
        <v>366.62634100000002</v>
      </c>
      <c r="Y1901">
        <v>36.078499999999998</v>
      </c>
      <c r="Z1901">
        <v>731.99311399999999</v>
      </c>
      <c r="AA1901">
        <v>717.13481899999999</v>
      </c>
      <c r="AB1901">
        <v>0</v>
      </c>
    </row>
    <row r="1902" spans="1:28" x14ac:dyDescent="0.25">
      <c r="A1902" s="1" t="s">
        <v>2674</v>
      </c>
      <c r="B1902">
        <v>1992</v>
      </c>
      <c r="C1902" s="1" t="s">
        <v>4020</v>
      </c>
      <c r="D1902">
        <v>5.0999999999999996</v>
      </c>
      <c r="E1902">
        <v>0</v>
      </c>
      <c r="F1902">
        <v>0.25</v>
      </c>
      <c r="G1902">
        <v>2790</v>
      </c>
      <c r="H1902" s="1" t="s">
        <v>4094</v>
      </c>
      <c r="I1902">
        <v>120.04</v>
      </c>
      <c r="J1902">
        <v>14.89</v>
      </c>
      <c r="K1902">
        <v>798</v>
      </c>
      <c r="L1902">
        <v>743.49</v>
      </c>
      <c r="M1902">
        <v>609</v>
      </c>
      <c r="N1902">
        <v>17</v>
      </c>
      <c r="O1902">
        <v>0</v>
      </c>
      <c r="P1902">
        <v>752.34</v>
      </c>
      <c r="Q1902">
        <v>0</v>
      </c>
      <c r="R1902" s="1" t="s">
        <v>6829</v>
      </c>
      <c r="S1902" s="1" t="s">
        <v>8156</v>
      </c>
      <c r="T1902">
        <v>1.19</v>
      </c>
      <c r="U1902" s="1"/>
      <c r="V1902">
        <v>100595.81892000001</v>
      </c>
      <c r="W1902">
        <v>1815982.7995869999</v>
      </c>
      <c r="X1902">
        <v>500.75861900000001</v>
      </c>
      <c r="Y1902">
        <v>44.035949000000002</v>
      </c>
      <c r="Z1902">
        <v>823.56093499999997</v>
      </c>
      <c r="AA1902">
        <v>780.65683799999999</v>
      </c>
      <c r="AB1902">
        <v>0</v>
      </c>
    </row>
    <row r="1903" spans="1:28" x14ac:dyDescent="0.25">
      <c r="A1903" s="1" t="s">
        <v>2676</v>
      </c>
      <c r="B1903">
        <v>2730</v>
      </c>
      <c r="C1903" s="1" t="s">
        <v>4004</v>
      </c>
      <c r="D1903">
        <v>5.0999999999999996</v>
      </c>
      <c r="E1903">
        <v>0</v>
      </c>
      <c r="F1903">
        <v>0</v>
      </c>
      <c r="G1903">
        <v>2791</v>
      </c>
      <c r="H1903" s="1" t="s">
        <v>4074</v>
      </c>
      <c r="I1903">
        <v>0.2</v>
      </c>
      <c r="J1903">
        <v>14.58</v>
      </c>
      <c r="K1903">
        <v>61</v>
      </c>
      <c r="L1903">
        <v>420.4</v>
      </c>
      <c r="M1903">
        <v>6</v>
      </c>
      <c r="N1903">
        <v>1</v>
      </c>
      <c r="O1903">
        <v>0</v>
      </c>
      <c r="P1903">
        <v>32.03</v>
      </c>
      <c r="Q1903">
        <v>0</v>
      </c>
      <c r="R1903" s="1" t="s">
        <v>6831</v>
      </c>
      <c r="S1903" s="1" t="s">
        <v>8156</v>
      </c>
      <c r="T1903">
        <v>1.08</v>
      </c>
      <c r="U1903" s="1"/>
      <c r="V1903">
        <v>4243.1906669999998</v>
      </c>
      <c r="W1903">
        <v>197067.00531000001</v>
      </c>
      <c r="X1903">
        <v>23.995051</v>
      </c>
      <c r="Y1903">
        <v>3.9998420000000001</v>
      </c>
      <c r="Z1903">
        <v>84.618365999999995</v>
      </c>
      <c r="AA1903">
        <v>84.710847000000001</v>
      </c>
      <c r="AB1903">
        <v>0</v>
      </c>
    </row>
    <row r="1904" spans="1:28" x14ac:dyDescent="0.25">
      <c r="A1904" s="1" t="s">
        <v>2677</v>
      </c>
      <c r="B1904">
        <v>2621</v>
      </c>
      <c r="C1904" s="1" t="s">
        <v>4016</v>
      </c>
      <c r="D1904">
        <v>5.0999999999999996</v>
      </c>
      <c r="E1904">
        <v>0</v>
      </c>
      <c r="F1904">
        <v>0.33</v>
      </c>
      <c r="G1904">
        <v>2792</v>
      </c>
      <c r="H1904" s="1" t="s">
        <v>4089</v>
      </c>
      <c r="I1904">
        <v>182.21</v>
      </c>
      <c r="J1904">
        <v>11.43</v>
      </c>
      <c r="K1904">
        <v>171</v>
      </c>
      <c r="L1904">
        <v>905.52</v>
      </c>
      <c r="M1904">
        <v>61</v>
      </c>
      <c r="N1904">
        <v>4</v>
      </c>
      <c r="O1904">
        <v>0</v>
      </c>
      <c r="P1904">
        <v>93.9</v>
      </c>
      <c r="Q1904">
        <v>0</v>
      </c>
      <c r="R1904" s="1" t="s">
        <v>6832</v>
      </c>
      <c r="S1904" s="1" t="s">
        <v>8156</v>
      </c>
      <c r="T1904">
        <v>0.85</v>
      </c>
      <c r="U1904" s="1"/>
      <c r="V1904">
        <v>12926.450148</v>
      </c>
      <c r="W1904">
        <v>408048.854987</v>
      </c>
      <c r="X1904">
        <v>68.432068000000001</v>
      </c>
      <c r="Y1904">
        <v>8.2352679999999996</v>
      </c>
      <c r="Z1904">
        <v>174.71103099999999</v>
      </c>
      <c r="AA1904">
        <v>175.40674200000001</v>
      </c>
      <c r="AB1904">
        <v>0</v>
      </c>
    </row>
    <row r="1905" spans="1:28" x14ac:dyDescent="0.25">
      <c r="A1905" s="1" t="s">
        <v>2684</v>
      </c>
      <c r="B1905">
        <v>1666</v>
      </c>
      <c r="C1905" s="1" t="s">
        <v>4048</v>
      </c>
      <c r="D1905">
        <v>5.0999999999999996</v>
      </c>
      <c r="E1905">
        <v>0</v>
      </c>
      <c r="F1905">
        <v>0.49</v>
      </c>
      <c r="G1905">
        <v>2797</v>
      </c>
      <c r="H1905" s="1" t="s">
        <v>4096</v>
      </c>
      <c r="I1905">
        <v>121.36</v>
      </c>
      <c r="J1905">
        <v>7.86</v>
      </c>
      <c r="K1905">
        <v>1131</v>
      </c>
      <c r="L1905">
        <v>2440.69</v>
      </c>
      <c r="M1905">
        <v>720</v>
      </c>
      <c r="N1905">
        <v>10</v>
      </c>
      <c r="O1905">
        <v>0</v>
      </c>
      <c r="P1905">
        <v>819.18</v>
      </c>
      <c r="Q1905">
        <v>0</v>
      </c>
      <c r="R1905" s="1" t="s">
        <v>6839</v>
      </c>
      <c r="S1905" s="1" t="s">
        <v>8156</v>
      </c>
      <c r="T1905">
        <v>0.56999999999999995</v>
      </c>
      <c r="U1905" s="1"/>
      <c r="V1905">
        <v>130903.72554</v>
      </c>
      <c r="W1905">
        <v>2565321.9963090001</v>
      </c>
      <c r="X1905">
        <v>655.96667200000002</v>
      </c>
      <c r="Y1905">
        <v>58.303911999999997</v>
      </c>
      <c r="Z1905">
        <v>1141.8105929999999</v>
      </c>
      <c r="AA1905">
        <v>1102.7796679999999</v>
      </c>
      <c r="AB1905">
        <v>0</v>
      </c>
    </row>
    <row r="1906" spans="1:28" x14ac:dyDescent="0.25">
      <c r="A1906" s="1" t="s">
        <v>2686</v>
      </c>
      <c r="B1906">
        <v>2099</v>
      </c>
      <c r="C1906" s="1" t="s">
        <v>4020</v>
      </c>
      <c r="D1906">
        <v>5.0999999999999996</v>
      </c>
      <c r="E1906">
        <v>0</v>
      </c>
      <c r="F1906">
        <v>0.55000000000000004</v>
      </c>
      <c r="G1906">
        <v>2797</v>
      </c>
      <c r="H1906" s="1" t="s">
        <v>4094</v>
      </c>
      <c r="I1906">
        <v>120.04</v>
      </c>
      <c r="J1906">
        <v>11.29</v>
      </c>
      <c r="K1906">
        <v>698</v>
      </c>
      <c r="L1906">
        <v>743.49</v>
      </c>
      <c r="M1906">
        <v>489</v>
      </c>
      <c r="N1906">
        <v>12</v>
      </c>
      <c r="O1906">
        <v>0</v>
      </c>
      <c r="P1906">
        <v>634.04</v>
      </c>
      <c r="Q1906">
        <v>0</v>
      </c>
      <c r="R1906" s="1" t="s">
        <v>6841</v>
      </c>
      <c r="S1906" s="1" t="s">
        <v>8156</v>
      </c>
      <c r="T1906">
        <v>0.85</v>
      </c>
      <c r="U1906" s="1"/>
      <c r="V1906">
        <v>82199.217074999993</v>
      </c>
      <c r="W1906">
        <v>1502237.240332</v>
      </c>
      <c r="X1906">
        <v>409.576212</v>
      </c>
      <c r="Y1906">
        <v>35.986469999999997</v>
      </c>
      <c r="Z1906">
        <v>679.17577500000004</v>
      </c>
      <c r="AA1906">
        <v>645.78325600000005</v>
      </c>
      <c r="AB1906">
        <v>0</v>
      </c>
    </row>
    <row r="1907" spans="1:28" x14ac:dyDescent="0.25">
      <c r="A1907" s="1" t="s">
        <v>2687</v>
      </c>
      <c r="B1907">
        <v>2070</v>
      </c>
      <c r="C1907" s="1" t="s">
        <v>4050</v>
      </c>
      <c r="D1907">
        <v>5.0999999999999996</v>
      </c>
      <c r="E1907">
        <v>0</v>
      </c>
      <c r="F1907">
        <v>0</v>
      </c>
      <c r="G1907">
        <v>2798</v>
      </c>
      <c r="H1907" s="1" t="s">
        <v>4125</v>
      </c>
      <c r="I1907">
        <v>87.33</v>
      </c>
      <c r="J1907">
        <v>13.39</v>
      </c>
      <c r="K1907">
        <v>728</v>
      </c>
      <c r="L1907">
        <v>2303.04</v>
      </c>
      <c r="M1907">
        <v>468</v>
      </c>
      <c r="N1907">
        <v>13</v>
      </c>
      <c r="O1907">
        <v>0</v>
      </c>
      <c r="P1907">
        <v>575.11</v>
      </c>
      <c r="Q1907">
        <v>0</v>
      </c>
      <c r="R1907" s="1" t="s">
        <v>6842</v>
      </c>
      <c r="S1907" s="1" t="s">
        <v>8156</v>
      </c>
      <c r="T1907">
        <v>1.1000000000000001</v>
      </c>
      <c r="U1907" s="1"/>
      <c r="V1907">
        <v>83916.155337999997</v>
      </c>
      <c r="W1907">
        <v>1888062.7396239999</v>
      </c>
      <c r="X1907">
        <v>426.67537399999998</v>
      </c>
      <c r="Y1907">
        <v>43.470657000000003</v>
      </c>
      <c r="Z1907">
        <v>839.68543099999999</v>
      </c>
      <c r="AA1907">
        <v>811.62865399999998</v>
      </c>
      <c r="AB1907">
        <v>0</v>
      </c>
    </row>
    <row r="1908" spans="1:28" x14ac:dyDescent="0.25">
      <c r="A1908" s="1" t="s">
        <v>2691</v>
      </c>
      <c r="B1908">
        <v>2510</v>
      </c>
      <c r="C1908" s="1" t="s">
        <v>4032</v>
      </c>
      <c r="D1908">
        <v>5.0999999999999996</v>
      </c>
      <c r="E1908">
        <v>0</v>
      </c>
      <c r="F1908">
        <v>0.91</v>
      </c>
      <c r="G1908">
        <v>2800</v>
      </c>
      <c r="H1908" s="1" t="s">
        <v>4113</v>
      </c>
      <c r="I1908">
        <v>0.2</v>
      </c>
      <c r="J1908">
        <v>17.3</v>
      </c>
      <c r="K1908">
        <v>290</v>
      </c>
      <c r="L1908">
        <v>1269.6500000000001</v>
      </c>
      <c r="M1908">
        <v>168</v>
      </c>
      <c r="N1908">
        <v>3</v>
      </c>
      <c r="O1908">
        <v>0</v>
      </c>
      <c r="P1908">
        <v>216.79</v>
      </c>
      <c r="Q1908">
        <v>0</v>
      </c>
      <c r="R1908" s="1" t="s">
        <v>6846</v>
      </c>
      <c r="S1908" s="1" t="s">
        <v>8156</v>
      </c>
      <c r="T1908">
        <v>1.26</v>
      </c>
      <c r="U1908" s="1"/>
      <c r="V1908">
        <v>31957.672651000001</v>
      </c>
      <c r="W1908">
        <v>825282.40173899999</v>
      </c>
      <c r="X1908">
        <v>165.09870100000001</v>
      </c>
      <c r="Y1908">
        <v>18.589545000000001</v>
      </c>
      <c r="Z1908">
        <v>364.13844599999999</v>
      </c>
      <c r="AA1908">
        <v>354.76387899999997</v>
      </c>
      <c r="AB1908">
        <v>0</v>
      </c>
    </row>
    <row r="1909" spans="1:28" x14ac:dyDescent="0.25">
      <c r="A1909" s="1" t="s">
        <v>2693</v>
      </c>
      <c r="B1909">
        <v>2157</v>
      </c>
      <c r="C1909" s="1" t="s">
        <v>4007</v>
      </c>
      <c r="D1909">
        <v>5.0999999999999996</v>
      </c>
      <c r="E1909">
        <v>0</v>
      </c>
      <c r="F1909">
        <v>0.75</v>
      </c>
      <c r="G1909">
        <v>2801</v>
      </c>
      <c r="H1909" s="1" t="s">
        <v>4075</v>
      </c>
      <c r="I1909">
        <v>89.74</v>
      </c>
      <c r="J1909">
        <v>15.32</v>
      </c>
      <c r="K1909">
        <v>644</v>
      </c>
      <c r="L1909">
        <v>569.77</v>
      </c>
      <c r="M1909">
        <v>499</v>
      </c>
      <c r="N1909">
        <v>14</v>
      </c>
      <c r="O1909">
        <v>0</v>
      </c>
      <c r="P1909">
        <v>606.55999999999995</v>
      </c>
      <c r="Q1909">
        <v>0</v>
      </c>
      <c r="R1909" s="1" t="s">
        <v>6848</v>
      </c>
      <c r="S1909" s="1" t="s">
        <v>8156</v>
      </c>
      <c r="T1909">
        <v>1.1200000000000001</v>
      </c>
      <c r="U1909" s="1"/>
      <c r="V1909">
        <v>83697.686971999996</v>
      </c>
      <c r="W1909">
        <v>1536605.713245</v>
      </c>
      <c r="X1909">
        <v>417.28621299999998</v>
      </c>
      <c r="Y1909">
        <v>37.163912000000003</v>
      </c>
      <c r="Z1909">
        <v>697.03463299999999</v>
      </c>
      <c r="AA1909">
        <v>660.55673899999999</v>
      </c>
      <c r="AB1909">
        <v>0</v>
      </c>
    </row>
    <row r="1910" spans="1:28" x14ac:dyDescent="0.25">
      <c r="A1910" s="1" t="s">
        <v>2694</v>
      </c>
      <c r="B1910">
        <v>1785</v>
      </c>
      <c r="C1910" s="1" t="s">
        <v>4048</v>
      </c>
      <c r="D1910">
        <v>5.0999999999999996</v>
      </c>
      <c r="E1910">
        <v>0</v>
      </c>
      <c r="F1910">
        <v>0.53</v>
      </c>
      <c r="G1910">
        <v>2802</v>
      </c>
      <c r="H1910" s="1" t="s">
        <v>4096</v>
      </c>
      <c r="I1910">
        <v>121.36</v>
      </c>
      <c r="J1910">
        <v>12.71</v>
      </c>
      <c r="K1910">
        <v>1017</v>
      </c>
      <c r="L1910">
        <v>2440.69</v>
      </c>
      <c r="M1910">
        <v>669</v>
      </c>
      <c r="N1910">
        <v>7</v>
      </c>
      <c r="O1910">
        <v>0</v>
      </c>
      <c r="P1910">
        <v>822.46</v>
      </c>
      <c r="Q1910">
        <v>0</v>
      </c>
      <c r="R1910" s="1" t="s">
        <v>6849</v>
      </c>
      <c r="S1910" s="1" t="s">
        <v>8156</v>
      </c>
      <c r="T1910">
        <v>0.92</v>
      </c>
      <c r="U1910" s="1"/>
      <c r="V1910">
        <v>125423.37744</v>
      </c>
      <c r="W1910">
        <v>2659835.1147949998</v>
      </c>
      <c r="X1910">
        <v>633.74650399999996</v>
      </c>
      <c r="Y1910">
        <v>61.432555000000001</v>
      </c>
      <c r="Z1910">
        <v>1188.662</v>
      </c>
      <c r="AA1910">
        <v>1143.39878</v>
      </c>
      <c r="AB1910">
        <v>0</v>
      </c>
    </row>
    <row r="1911" spans="1:28" x14ac:dyDescent="0.25">
      <c r="A1911" s="1" t="s">
        <v>2697</v>
      </c>
      <c r="B1911">
        <v>2019</v>
      </c>
      <c r="C1911" s="1" t="s">
        <v>4004</v>
      </c>
      <c r="D1911">
        <v>5.0999999999999996</v>
      </c>
      <c r="E1911">
        <v>0</v>
      </c>
      <c r="F1911">
        <v>6.5</v>
      </c>
      <c r="G1911">
        <v>2803</v>
      </c>
      <c r="H1911" s="1" t="s">
        <v>4100</v>
      </c>
      <c r="I1911">
        <v>91.57</v>
      </c>
      <c r="J1911">
        <v>10.06</v>
      </c>
      <c r="K1911">
        <v>784</v>
      </c>
      <c r="L1911">
        <v>2205.37</v>
      </c>
      <c r="M1911">
        <v>479</v>
      </c>
      <c r="N1911">
        <v>10</v>
      </c>
      <c r="O1911">
        <v>0</v>
      </c>
      <c r="P1911">
        <v>569.45000000000005</v>
      </c>
      <c r="Q1911">
        <v>0</v>
      </c>
      <c r="R1911" s="1" t="s">
        <v>6852</v>
      </c>
      <c r="S1911" s="1" t="s">
        <v>8156</v>
      </c>
      <c r="T1911">
        <v>0.75</v>
      </c>
      <c r="U1911" s="1"/>
      <c r="V1911">
        <v>83474.077953</v>
      </c>
      <c r="W1911">
        <v>1804799.832311</v>
      </c>
      <c r="X1911">
        <v>422.393124</v>
      </c>
      <c r="Y1911">
        <v>40.370672999999996</v>
      </c>
      <c r="Z1911">
        <v>798.07445700000005</v>
      </c>
      <c r="AA1911">
        <v>775.84040400000004</v>
      </c>
      <c r="AB1911">
        <v>0</v>
      </c>
    </row>
    <row r="1912" spans="1:28" x14ac:dyDescent="0.25">
      <c r="A1912" s="1" t="s">
        <v>2698</v>
      </c>
      <c r="B1912">
        <v>2300</v>
      </c>
      <c r="C1912" s="1" t="s">
        <v>4007</v>
      </c>
      <c r="D1912">
        <v>5.0999999999999996</v>
      </c>
      <c r="E1912">
        <v>0</v>
      </c>
      <c r="F1912">
        <v>0</v>
      </c>
      <c r="G1912">
        <v>2804</v>
      </c>
      <c r="H1912" s="1" t="s">
        <v>4075</v>
      </c>
      <c r="I1912">
        <v>89.74</v>
      </c>
      <c r="J1912">
        <v>14.91</v>
      </c>
      <c r="K1912">
        <v>504</v>
      </c>
      <c r="L1912">
        <v>569.77</v>
      </c>
      <c r="M1912">
        <v>361</v>
      </c>
      <c r="N1912">
        <v>12</v>
      </c>
      <c r="O1912">
        <v>0</v>
      </c>
      <c r="P1912">
        <v>465.09</v>
      </c>
      <c r="Q1912">
        <v>0</v>
      </c>
      <c r="R1912" s="1" t="s">
        <v>6853</v>
      </c>
      <c r="S1912" s="1" t="s">
        <v>8156</v>
      </c>
      <c r="T1912">
        <v>1.1000000000000001</v>
      </c>
      <c r="U1912" s="1"/>
      <c r="V1912">
        <v>61334.041219999999</v>
      </c>
      <c r="W1912">
        <v>1172098.637202</v>
      </c>
      <c r="X1912">
        <v>306.81855000000002</v>
      </c>
      <c r="Y1912">
        <v>28.019261</v>
      </c>
      <c r="Z1912">
        <v>529.70313699999997</v>
      </c>
      <c r="AA1912">
        <v>503.86060500000002</v>
      </c>
      <c r="AB1912">
        <v>0</v>
      </c>
    </row>
    <row r="1913" spans="1:28" x14ac:dyDescent="0.25">
      <c r="A1913" s="1" t="s">
        <v>2701</v>
      </c>
      <c r="B1913">
        <v>2511</v>
      </c>
      <c r="C1913" s="1" t="s">
        <v>4004</v>
      </c>
      <c r="D1913">
        <v>5.0999999999999996</v>
      </c>
      <c r="E1913">
        <v>0</v>
      </c>
      <c r="F1913">
        <v>1.92</v>
      </c>
      <c r="G1913">
        <v>2806</v>
      </c>
      <c r="H1913" s="1" t="s">
        <v>4090</v>
      </c>
      <c r="I1913">
        <v>24.41</v>
      </c>
      <c r="J1913">
        <v>13.49</v>
      </c>
      <c r="K1913">
        <v>295</v>
      </c>
      <c r="L1913">
        <v>1286.42</v>
      </c>
      <c r="M1913">
        <v>153</v>
      </c>
      <c r="N1913">
        <v>3</v>
      </c>
      <c r="O1913">
        <v>0</v>
      </c>
      <c r="P1913">
        <v>219.69</v>
      </c>
      <c r="Q1913">
        <v>0</v>
      </c>
      <c r="R1913" s="1" t="s">
        <v>6856</v>
      </c>
      <c r="S1913" s="1" t="s">
        <v>8156</v>
      </c>
      <c r="T1913">
        <v>1.26</v>
      </c>
      <c r="U1913" s="1"/>
      <c r="V1913">
        <v>32588.067584</v>
      </c>
      <c r="W1913">
        <v>876609.12859700003</v>
      </c>
      <c r="X1913">
        <v>169.168386</v>
      </c>
      <c r="Y1913">
        <v>19.762557999999999</v>
      </c>
      <c r="Z1913">
        <v>387.25415299999997</v>
      </c>
      <c r="AA1913">
        <v>376.82644599999998</v>
      </c>
      <c r="AB1913">
        <v>0</v>
      </c>
    </row>
    <row r="1914" spans="1:28" x14ac:dyDescent="0.25">
      <c r="A1914" s="1" t="s">
        <v>2703</v>
      </c>
      <c r="B1914">
        <v>1725</v>
      </c>
      <c r="C1914" s="1" t="s">
        <v>4064</v>
      </c>
      <c r="D1914">
        <v>5.0999999999999996</v>
      </c>
      <c r="E1914">
        <v>0</v>
      </c>
      <c r="F1914">
        <v>0</v>
      </c>
      <c r="G1914">
        <v>2807</v>
      </c>
      <c r="H1914" s="1" t="s">
        <v>4154</v>
      </c>
      <c r="I1914">
        <v>4.38</v>
      </c>
      <c r="J1914">
        <v>18.350000000000001</v>
      </c>
      <c r="K1914">
        <v>1082</v>
      </c>
      <c r="L1914">
        <v>2419.79</v>
      </c>
      <c r="M1914">
        <v>791</v>
      </c>
      <c r="N1914">
        <v>13</v>
      </c>
      <c r="O1914">
        <v>0</v>
      </c>
      <c r="P1914">
        <v>932.42</v>
      </c>
      <c r="Q1914">
        <v>0</v>
      </c>
      <c r="R1914" s="1" t="s">
        <v>6858</v>
      </c>
      <c r="S1914" s="1" t="s">
        <v>8156</v>
      </c>
      <c r="T1914">
        <v>1.17</v>
      </c>
      <c r="U1914" s="1"/>
      <c r="V1914">
        <v>137787.966625</v>
      </c>
      <c r="W1914">
        <v>2813681.9474519999</v>
      </c>
      <c r="X1914">
        <v>693.74356899999998</v>
      </c>
      <c r="Y1914">
        <v>66.299604000000002</v>
      </c>
      <c r="Z1914">
        <v>1261.3876680000001</v>
      </c>
      <c r="AA1914">
        <v>1209.5366300000001</v>
      </c>
      <c r="AB1914">
        <v>0</v>
      </c>
    </row>
    <row r="1915" spans="1:28" x14ac:dyDescent="0.25">
      <c r="A1915" s="1" t="s">
        <v>2704</v>
      </c>
      <c r="B1915">
        <v>2026</v>
      </c>
      <c r="C1915" s="1" t="s">
        <v>4004</v>
      </c>
      <c r="D1915">
        <v>5.0999999999999996</v>
      </c>
      <c r="E1915">
        <v>0</v>
      </c>
      <c r="F1915">
        <v>6.5</v>
      </c>
      <c r="G1915">
        <v>2809</v>
      </c>
      <c r="H1915" s="1" t="s">
        <v>4104</v>
      </c>
      <c r="I1915">
        <v>0.2</v>
      </c>
      <c r="J1915">
        <v>6.22</v>
      </c>
      <c r="K1915">
        <v>783</v>
      </c>
      <c r="L1915">
        <v>1312.65</v>
      </c>
      <c r="M1915">
        <v>499</v>
      </c>
      <c r="N1915">
        <v>23</v>
      </c>
      <c r="O1915">
        <v>0</v>
      </c>
      <c r="P1915">
        <v>616.17999999999995</v>
      </c>
      <c r="Q1915">
        <v>0</v>
      </c>
      <c r="R1915" s="1" t="s">
        <v>6859</v>
      </c>
      <c r="S1915" s="1" t="s">
        <v>8156</v>
      </c>
      <c r="T1915">
        <v>0.56000000000000005</v>
      </c>
      <c r="U1915" s="1"/>
      <c r="V1915">
        <v>77669.877422000005</v>
      </c>
      <c r="W1915">
        <v>1528746.126862</v>
      </c>
      <c r="X1915">
        <v>389.44767000000002</v>
      </c>
      <c r="Y1915">
        <v>35.138261</v>
      </c>
      <c r="Z1915">
        <v>683.13685799999996</v>
      </c>
      <c r="AA1915">
        <v>657.17591000000004</v>
      </c>
      <c r="AB1915">
        <v>0</v>
      </c>
    </row>
    <row r="1916" spans="1:28" x14ac:dyDescent="0.25">
      <c r="A1916" s="1" t="s">
        <v>2706</v>
      </c>
      <c r="B1916">
        <v>2146</v>
      </c>
      <c r="C1916" s="1" t="s">
        <v>4001</v>
      </c>
      <c r="D1916">
        <v>0.2</v>
      </c>
      <c r="E1916">
        <v>0</v>
      </c>
      <c r="F1916">
        <v>55.1</v>
      </c>
      <c r="G1916">
        <v>2812</v>
      </c>
      <c r="H1916" s="1" t="s">
        <v>4090</v>
      </c>
      <c r="I1916">
        <v>24.41</v>
      </c>
      <c r="J1916">
        <v>8.75</v>
      </c>
      <c r="K1916">
        <v>666</v>
      </c>
      <c r="L1916">
        <v>1066.78</v>
      </c>
      <c r="M1916">
        <v>464</v>
      </c>
      <c r="N1916">
        <v>15</v>
      </c>
      <c r="O1916">
        <v>0</v>
      </c>
      <c r="P1916">
        <v>566.5</v>
      </c>
      <c r="Q1916">
        <v>0</v>
      </c>
      <c r="R1916" s="1" t="s">
        <v>6861</v>
      </c>
      <c r="S1916" s="1" t="s">
        <v>8156</v>
      </c>
      <c r="T1916">
        <v>0.76</v>
      </c>
      <c r="U1916" s="1"/>
      <c r="V1916">
        <v>80070.813678999999</v>
      </c>
      <c r="W1916">
        <v>1528607.1614369999</v>
      </c>
      <c r="X1916">
        <v>400.50428599999998</v>
      </c>
      <c r="Y1916">
        <v>36.084035</v>
      </c>
      <c r="Z1916">
        <v>688.02927399999999</v>
      </c>
      <c r="AA1916">
        <v>657.11690499999997</v>
      </c>
      <c r="AB1916">
        <v>0</v>
      </c>
    </row>
    <row r="1917" spans="1:28" x14ac:dyDescent="0.25">
      <c r="A1917" s="1" t="s">
        <v>2707</v>
      </c>
      <c r="B1917">
        <v>2745</v>
      </c>
      <c r="C1917" s="1" t="s">
        <v>4004</v>
      </c>
      <c r="D1917">
        <v>5.0999999999999996</v>
      </c>
      <c r="E1917">
        <v>0</v>
      </c>
      <c r="F1917">
        <v>0.72</v>
      </c>
      <c r="G1917">
        <v>2812</v>
      </c>
      <c r="H1917" s="1" t="s">
        <v>4073</v>
      </c>
      <c r="I1917">
        <v>40.79</v>
      </c>
      <c r="J1917">
        <v>9.5399999999999991</v>
      </c>
      <c r="K1917">
        <v>67</v>
      </c>
      <c r="L1917">
        <v>475.89</v>
      </c>
      <c r="M1917">
        <v>3</v>
      </c>
      <c r="N1917">
        <v>1</v>
      </c>
      <c r="O1917">
        <v>0</v>
      </c>
      <c r="P1917">
        <v>19.43</v>
      </c>
      <c r="Q1917">
        <v>0</v>
      </c>
      <c r="R1917" s="1" t="s">
        <v>6862</v>
      </c>
      <c r="S1917" s="1" t="s">
        <v>8156</v>
      </c>
      <c r="T1917">
        <v>0.74</v>
      </c>
      <c r="U1917" s="1"/>
      <c r="V1917">
        <v>3543.9714100000001</v>
      </c>
      <c r="W1917">
        <v>165725.12676899999</v>
      </c>
      <c r="X1917">
        <v>20.005638000000001</v>
      </c>
      <c r="Y1917">
        <v>3.0030619999999999</v>
      </c>
      <c r="Z1917">
        <v>69.112803</v>
      </c>
      <c r="AA1917">
        <v>71.238788999999997</v>
      </c>
      <c r="AB1917">
        <v>0</v>
      </c>
    </row>
    <row r="1918" spans="1:28" x14ac:dyDescent="0.25">
      <c r="A1918" s="1" t="s">
        <v>2711</v>
      </c>
      <c r="B1918">
        <v>2425</v>
      </c>
      <c r="C1918" s="1" t="s">
        <v>4048</v>
      </c>
      <c r="D1918">
        <v>5.0999999999999996</v>
      </c>
      <c r="E1918">
        <v>0</v>
      </c>
      <c r="F1918">
        <v>0.68</v>
      </c>
      <c r="G1918">
        <v>2817</v>
      </c>
      <c r="H1918" s="1" t="s">
        <v>4141</v>
      </c>
      <c r="I1918">
        <v>72.8</v>
      </c>
      <c r="J1918">
        <v>8.76</v>
      </c>
      <c r="K1918">
        <v>392</v>
      </c>
      <c r="L1918">
        <v>1956.19</v>
      </c>
      <c r="M1918">
        <v>143</v>
      </c>
      <c r="N1918">
        <v>6</v>
      </c>
      <c r="O1918">
        <v>0</v>
      </c>
      <c r="P1918">
        <v>196.85</v>
      </c>
      <c r="Q1918">
        <v>0</v>
      </c>
      <c r="R1918" s="1" t="s">
        <v>6866</v>
      </c>
      <c r="S1918" s="1" t="s">
        <v>8156</v>
      </c>
      <c r="T1918">
        <v>0.71</v>
      </c>
      <c r="U1918" s="1"/>
      <c r="V1918">
        <v>30260.503509999999</v>
      </c>
      <c r="W1918">
        <v>898832.99035500002</v>
      </c>
      <c r="X1918">
        <v>158.87477000000001</v>
      </c>
      <c r="Y1918">
        <v>18.481612999999999</v>
      </c>
      <c r="Z1918">
        <v>387.79767500000003</v>
      </c>
      <c r="AA1918">
        <v>386.37958099999997</v>
      </c>
      <c r="AB1918">
        <v>0</v>
      </c>
    </row>
    <row r="1919" spans="1:28" x14ac:dyDescent="0.25">
      <c r="A1919" s="1" t="s">
        <v>2713</v>
      </c>
      <c r="B1919">
        <v>2733</v>
      </c>
      <c r="C1919" s="1" t="s">
        <v>4004</v>
      </c>
      <c r="D1919">
        <v>5.0999999999999996</v>
      </c>
      <c r="E1919">
        <v>0</v>
      </c>
      <c r="F1919">
        <v>0.6</v>
      </c>
      <c r="G1919">
        <v>2818</v>
      </c>
      <c r="H1919" s="1" t="s">
        <v>4079</v>
      </c>
      <c r="I1919">
        <v>1.4</v>
      </c>
      <c r="J1919">
        <v>17.61</v>
      </c>
      <c r="K1919">
        <v>85</v>
      </c>
      <c r="L1919">
        <v>609.39</v>
      </c>
      <c r="M1919">
        <v>0</v>
      </c>
      <c r="N1919">
        <v>0</v>
      </c>
      <c r="O1919">
        <v>0</v>
      </c>
      <c r="P1919">
        <v>50.8</v>
      </c>
      <c r="Q1919">
        <v>0</v>
      </c>
      <c r="R1919" s="1" t="s">
        <v>6868</v>
      </c>
      <c r="S1919" s="1" t="s">
        <v>8156</v>
      </c>
      <c r="T1919">
        <v>1.28</v>
      </c>
      <c r="U1919" s="1"/>
      <c r="V1919">
        <v>5518.2742909999997</v>
      </c>
      <c r="W1919">
        <v>257923.07498500001</v>
      </c>
      <c r="X1919">
        <v>31.232430000000001</v>
      </c>
      <c r="Y1919">
        <v>5.2596400000000001</v>
      </c>
      <c r="Z1919">
        <v>110.441855</v>
      </c>
      <c r="AA1919">
        <v>110.87029699999999</v>
      </c>
      <c r="AB1919">
        <v>0</v>
      </c>
    </row>
    <row r="1920" spans="1:28" x14ac:dyDescent="0.25">
      <c r="A1920" s="1" t="s">
        <v>2714</v>
      </c>
      <c r="B1920">
        <v>2592</v>
      </c>
      <c r="C1920" s="1" t="s">
        <v>4030</v>
      </c>
      <c r="D1920">
        <v>5.0999999999999996</v>
      </c>
      <c r="E1920">
        <v>0</v>
      </c>
      <c r="F1920">
        <v>4.5</v>
      </c>
      <c r="G1920">
        <v>2822</v>
      </c>
      <c r="H1920" s="1" t="s">
        <v>4139</v>
      </c>
      <c r="I1920">
        <v>77.290000000000006</v>
      </c>
      <c r="J1920">
        <v>18.47</v>
      </c>
      <c r="K1920">
        <v>230</v>
      </c>
      <c r="L1920">
        <v>2007.2</v>
      </c>
      <c r="M1920">
        <v>71</v>
      </c>
      <c r="N1920">
        <v>3</v>
      </c>
      <c r="O1920">
        <v>0</v>
      </c>
      <c r="P1920">
        <v>125.99</v>
      </c>
      <c r="Q1920">
        <v>0</v>
      </c>
      <c r="R1920" s="1" t="s">
        <v>6869</v>
      </c>
      <c r="S1920" s="1" t="s">
        <v>8156</v>
      </c>
      <c r="T1920">
        <v>1.54</v>
      </c>
      <c r="U1920" s="1"/>
      <c r="V1920">
        <v>19524.755183000001</v>
      </c>
      <c r="W1920">
        <v>806336.22924400005</v>
      </c>
      <c r="X1920">
        <v>108.244551</v>
      </c>
      <c r="Y1920">
        <v>17.440041999999998</v>
      </c>
      <c r="Z1920">
        <v>348.08234499999998</v>
      </c>
      <c r="AA1920">
        <v>346.61089199999998</v>
      </c>
      <c r="AB1920">
        <v>0</v>
      </c>
    </row>
    <row r="1921" spans="1:28" x14ac:dyDescent="0.25">
      <c r="A1921" s="1" t="s">
        <v>2715</v>
      </c>
      <c r="B1921">
        <v>1998</v>
      </c>
      <c r="C1921" s="1" t="s">
        <v>4004</v>
      </c>
      <c r="D1921">
        <v>5.0999999999999996</v>
      </c>
      <c r="E1921">
        <v>0</v>
      </c>
      <c r="F1921">
        <v>0.64</v>
      </c>
      <c r="G1921">
        <v>2824</v>
      </c>
      <c r="H1921" s="1" t="s">
        <v>4108</v>
      </c>
      <c r="I1921">
        <v>122.01</v>
      </c>
      <c r="J1921">
        <v>11.08</v>
      </c>
      <c r="K1921">
        <v>826</v>
      </c>
      <c r="L1921">
        <v>1425.91</v>
      </c>
      <c r="M1921">
        <v>545</v>
      </c>
      <c r="N1921">
        <v>24</v>
      </c>
      <c r="O1921">
        <v>0</v>
      </c>
      <c r="P1921">
        <v>715.26</v>
      </c>
      <c r="Q1921">
        <v>0</v>
      </c>
      <c r="R1921" s="1" t="s">
        <v>6870</v>
      </c>
      <c r="S1921" s="1" t="s">
        <v>8156</v>
      </c>
      <c r="T1921">
        <v>0.94</v>
      </c>
      <c r="U1921" s="1"/>
      <c r="V1921">
        <v>91213.424530999997</v>
      </c>
      <c r="W1921">
        <v>1846685.1518939999</v>
      </c>
      <c r="X1921">
        <v>458.84881000000001</v>
      </c>
      <c r="Y1921">
        <v>43.428305000000002</v>
      </c>
      <c r="Z1921">
        <v>830.20818099999997</v>
      </c>
      <c r="AA1921">
        <v>793.84763799999996</v>
      </c>
      <c r="AB1921">
        <v>0</v>
      </c>
    </row>
    <row r="1922" spans="1:28" x14ac:dyDescent="0.25">
      <c r="A1922" s="1" t="s">
        <v>2716</v>
      </c>
      <c r="B1922">
        <v>2273</v>
      </c>
      <c r="C1922" s="1" t="s">
        <v>4004</v>
      </c>
      <c r="D1922">
        <v>5.0999999999999996</v>
      </c>
      <c r="E1922">
        <v>0</v>
      </c>
      <c r="F1922">
        <v>1.06</v>
      </c>
      <c r="G1922">
        <v>2826</v>
      </c>
      <c r="H1922" s="1" t="s">
        <v>4104</v>
      </c>
      <c r="I1922">
        <v>0.2</v>
      </c>
      <c r="J1922">
        <v>15.58</v>
      </c>
      <c r="K1922">
        <v>553</v>
      </c>
      <c r="L1922">
        <v>1312.65</v>
      </c>
      <c r="M1922">
        <v>355</v>
      </c>
      <c r="N1922">
        <v>15</v>
      </c>
      <c r="O1922">
        <v>0</v>
      </c>
      <c r="P1922">
        <v>474.13</v>
      </c>
      <c r="Q1922">
        <v>0</v>
      </c>
      <c r="R1922" s="1" t="s">
        <v>6871</v>
      </c>
      <c r="S1922" s="1" t="s">
        <v>8156</v>
      </c>
      <c r="T1922">
        <v>1.2</v>
      </c>
      <c r="U1922" s="1"/>
      <c r="V1922">
        <v>54849.069900000002</v>
      </c>
      <c r="W1922">
        <v>1265170.4039129999</v>
      </c>
      <c r="X1922">
        <v>279.64547099999999</v>
      </c>
      <c r="Y1922">
        <v>29.159127000000002</v>
      </c>
      <c r="Z1922">
        <v>564.70782799999995</v>
      </c>
      <c r="AA1922">
        <v>543.86215600000003</v>
      </c>
      <c r="AB1922">
        <v>0</v>
      </c>
    </row>
    <row r="1923" spans="1:28" x14ac:dyDescent="0.25">
      <c r="A1923" s="1" t="s">
        <v>2718</v>
      </c>
      <c r="B1923">
        <v>2747</v>
      </c>
      <c r="C1923" s="1" t="s">
        <v>4004</v>
      </c>
      <c r="D1923">
        <v>5.0999999999999996</v>
      </c>
      <c r="E1923">
        <v>0</v>
      </c>
      <c r="F1923">
        <v>0.8</v>
      </c>
      <c r="G1923">
        <v>2827</v>
      </c>
      <c r="H1923" s="1" t="s">
        <v>4079</v>
      </c>
      <c r="I1923">
        <v>1.4</v>
      </c>
      <c r="J1923">
        <v>10.98</v>
      </c>
      <c r="K1923">
        <v>80</v>
      </c>
      <c r="L1923">
        <v>609.39</v>
      </c>
      <c r="M1923">
        <v>0</v>
      </c>
      <c r="N1923">
        <v>0</v>
      </c>
      <c r="O1923">
        <v>0</v>
      </c>
      <c r="P1923">
        <v>32.450000000000003</v>
      </c>
      <c r="Q1923">
        <v>0</v>
      </c>
      <c r="R1923" s="1" t="s">
        <v>6873</v>
      </c>
      <c r="S1923" s="1" t="s">
        <v>8156</v>
      </c>
      <c r="T1923">
        <v>0.87</v>
      </c>
      <c r="U1923" s="1"/>
      <c r="V1923">
        <v>4557.9149390000002</v>
      </c>
      <c r="W1923">
        <v>218698.72599599999</v>
      </c>
      <c r="X1923">
        <v>25.919820999999999</v>
      </c>
      <c r="Y1923">
        <v>4.2359400000000003</v>
      </c>
      <c r="Z1923">
        <v>92.674166999999997</v>
      </c>
      <c r="AA1923">
        <v>94.009591999999998</v>
      </c>
      <c r="AB1923">
        <v>0</v>
      </c>
    </row>
    <row r="1924" spans="1:28" x14ac:dyDescent="0.25">
      <c r="A1924" s="1" t="s">
        <v>2724</v>
      </c>
      <c r="B1924">
        <v>2719</v>
      </c>
      <c r="C1924" s="1" t="s">
        <v>4004</v>
      </c>
      <c r="D1924">
        <v>5.0999999999999996</v>
      </c>
      <c r="E1924">
        <v>0</v>
      </c>
      <c r="F1924">
        <v>0.86</v>
      </c>
      <c r="G1924">
        <v>2833</v>
      </c>
      <c r="H1924" s="1" t="s">
        <v>4073</v>
      </c>
      <c r="I1924">
        <v>40.79</v>
      </c>
      <c r="J1924">
        <v>7.56</v>
      </c>
      <c r="K1924">
        <v>114</v>
      </c>
      <c r="L1924">
        <v>475.89</v>
      </c>
      <c r="M1924">
        <v>47</v>
      </c>
      <c r="N1924">
        <v>1</v>
      </c>
      <c r="O1924">
        <v>0</v>
      </c>
      <c r="P1924">
        <v>61.73</v>
      </c>
      <c r="Q1924">
        <v>0</v>
      </c>
      <c r="R1924" s="1" t="s">
        <v>6879</v>
      </c>
      <c r="S1924" s="1" t="s">
        <v>8156</v>
      </c>
      <c r="T1924">
        <v>0.67</v>
      </c>
      <c r="U1924" s="1"/>
      <c r="V1924">
        <v>9941.3267799999994</v>
      </c>
      <c r="W1924">
        <v>268646.27963900001</v>
      </c>
      <c r="X1924">
        <v>51.542313999999998</v>
      </c>
      <c r="Y1924">
        <v>5.5368539999999999</v>
      </c>
      <c r="Z1924">
        <v>116.13023099999999</v>
      </c>
      <c r="AA1924">
        <v>115.48318399999999</v>
      </c>
      <c r="AB1924">
        <v>0</v>
      </c>
    </row>
    <row r="1925" spans="1:28" x14ac:dyDescent="0.25">
      <c r="A1925" s="1" t="s">
        <v>2725</v>
      </c>
      <c r="B1925">
        <v>2357</v>
      </c>
      <c r="C1925" s="1" t="s">
        <v>4004</v>
      </c>
      <c r="D1925">
        <v>5.0999999999999996</v>
      </c>
      <c r="E1925">
        <v>0</v>
      </c>
      <c r="F1925">
        <v>0.91</v>
      </c>
      <c r="G1925">
        <v>2835</v>
      </c>
      <c r="H1925" s="1" t="s">
        <v>4104</v>
      </c>
      <c r="I1925">
        <v>0.2</v>
      </c>
      <c r="J1925">
        <v>13.52</v>
      </c>
      <c r="K1925">
        <v>478</v>
      </c>
      <c r="L1925">
        <v>1312.65</v>
      </c>
      <c r="M1925">
        <v>260</v>
      </c>
      <c r="N1925">
        <v>16</v>
      </c>
      <c r="O1925">
        <v>0</v>
      </c>
      <c r="P1925">
        <v>386.67</v>
      </c>
      <c r="Q1925">
        <v>0</v>
      </c>
      <c r="R1925" s="1" t="s">
        <v>6880</v>
      </c>
      <c r="S1925" s="1" t="s">
        <v>8156</v>
      </c>
      <c r="T1925">
        <v>1.03</v>
      </c>
      <c r="U1925" s="1"/>
      <c r="V1925">
        <v>40153.773216000001</v>
      </c>
      <c r="W1925">
        <v>1019249.391422</v>
      </c>
      <c r="X1925">
        <v>206.93074300000001</v>
      </c>
      <c r="Y1925">
        <v>22.769679</v>
      </c>
      <c r="Z1925">
        <v>450.702426</v>
      </c>
      <c r="AA1925">
        <v>438.14505100000002</v>
      </c>
      <c r="AB1925">
        <v>0</v>
      </c>
    </row>
    <row r="1926" spans="1:28" x14ac:dyDescent="0.25">
      <c r="A1926" s="1" t="s">
        <v>2726</v>
      </c>
      <c r="B1926">
        <v>2389</v>
      </c>
      <c r="C1926" s="1" t="s">
        <v>4026</v>
      </c>
      <c r="D1926">
        <v>0.2</v>
      </c>
      <c r="E1926">
        <v>0</v>
      </c>
      <c r="F1926">
        <v>0.54</v>
      </c>
      <c r="G1926">
        <v>2836</v>
      </c>
      <c r="H1926" s="1" t="s">
        <v>4090</v>
      </c>
      <c r="I1926">
        <v>24.41</v>
      </c>
      <c r="J1926">
        <v>10.82</v>
      </c>
      <c r="K1926">
        <v>447</v>
      </c>
      <c r="L1926">
        <v>1018.7</v>
      </c>
      <c r="M1926">
        <v>302</v>
      </c>
      <c r="N1926">
        <v>9</v>
      </c>
      <c r="O1926">
        <v>0</v>
      </c>
      <c r="P1926">
        <v>364.77</v>
      </c>
      <c r="Q1926">
        <v>0</v>
      </c>
      <c r="R1926" s="1" t="s">
        <v>6881</v>
      </c>
      <c r="S1926" s="1" t="s">
        <v>8156</v>
      </c>
      <c r="T1926">
        <v>0.91</v>
      </c>
      <c r="U1926" s="1"/>
      <c r="V1926">
        <v>53487.581945999998</v>
      </c>
      <c r="W1926">
        <v>1125248.427352</v>
      </c>
      <c r="X1926">
        <v>270.07163700000001</v>
      </c>
      <c r="Y1926">
        <v>26.122392999999999</v>
      </c>
      <c r="Z1926">
        <v>503.25940600000001</v>
      </c>
      <c r="AA1926">
        <v>483.71729199999999</v>
      </c>
      <c r="AB1926">
        <v>0</v>
      </c>
    </row>
    <row r="1927" spans="1:28" x14ac:dyDescent="0.25">
      <c r="A1927" s="1" t="s">
        <v>2727</v>
      </c>
      <c r="B1927">
        <v>2449</v>
      </c>
      <c r="C1927" s="1" t="s">
        <v>4032</v>
      </c>
      <c r="D1927">
        <v>5.0999999999999996</v>
      </c>
      <c r="E1927">
        <v>0</v>
      </c>
      <c r="F1927">
        <v>0.62</v>
      </c>
      <c r="G1927">
        <v>2837</v>
      </c>
      <c r="H1927" s="1" t="s">
        <v>4093</v>
      </c>
      <c r="I1927">
        <v>2.0699999999999998</v>
      </c>
      <c r="J1927">
        <v>8.77</v>
      </c>
      <c r="K1927">
        <v>388</v>
      </c>
      <c r="L1927">
        <v>1444.44</v>
      </c>
      <c r="M1927">
        <v>199</v>
      </c>
      <c r="N1927">
        <v>4</v>
      </c>
      <c r="O1927">
        <v>0</v>
      </c>
      <c r="P1927">
        <v>235.36</v>
      </c>
      <c r="Q1927">
        <v>0</v>
      </c>
      <c r="R1927" s="1" t="s">
        <v>6882</v>
      </c>
      <c r="S1927" s="1" t="s">
        <v>8156</v>
      </c>
      <c r="T1927">
        <v>0.69</v>
      </c>
      <c r="U1927" s="1"/>
      <c r="V1927">
        <v>38029.538330000003</v>
      </c>
      <c r="W1927">
        <v>893703.38952800003</v>
      </c>
      <c r="X1927">
        <v>194.07813200000001</v>
      </c>
      <c r="Y1927">
        <v>19.335518</v>
      </c>
      <c r="Z1927">
        <v>391.43560500000001</v>
      </c>
      <c r="AA1927">
        <v>384.17989599999999</v>
      </c>
      <c r="AB1927">
        <v>0</v>
      </c>
    </row>
    <row r="1928" spans="1:28" x14ac:dyDescent="0.25">
      <c r="A1928" s="1" t="s">
        <v>2728</v>
      </c>
      <c r="B1928">
        <v>2654</v>
      </c>
      <c r="C1928" s="1" t="s">
        <v>4016</v>
      </c>
      <c r="D1928">
        <v>5.0999999999999996</v>
      </c>
      <c r="E1928">
        <v>0</v>
      </c>
      <c r="F1928">
        <v>0.16</v>
      </c>
      <c r="G1928">
        <v>2837</v>
      </c>
      <c r="H1928" s="1" t="s">
        <v>4089</v>
      </c>
      <c r="I1928">
        <v>182.21</v>
      </c>
      <c r="J1928">
        <v>6.36</v>
      </c>
      <c r="K1928">
        <v>183</v>
      </c>
      <c r="L1928">
        <v>905.52</v>
      </c>
      <c r="M1928">
        <v>72</v>
      </c>
      <c r="N1928">
        <v>2</v>
      </c>
      <c r="O1928">
        <v>0</v>
      </c>
      <c r="P1928">
        <v>115.93</v>
      </c>
      <c r="Q1928">
        <v>0</v>
      </c>
      <c r="R1928" s="1" t="s">
        <v>6883</v>
      </c>
      <c r="S1928" s="1" t="s">
        <v>8156</v>
      </c>
      <c r="T1928">
        <v>0.97</v>
      </c>
      <c r="U1928" s="1"/>
      <c r="V1928">
        <v>15473.522675</v>
      </c>
      <c r="W1928">
        <v>449479.813922</v>
      </c>
      <c r="X1928">
        <v>81.079477999999995</v>
      </c>
      <c r="Y1928">
        <v>9.6330899999999993</v>
      </c>
      <c r="Z1928">
        <v>195.62337199999999</v>
      </c>
      <c r="AA1928">
        <v>193.21679</v>
      </c>
      <c r="AB1928">
        <v>0</v>
      </c>
    </row>
    <row r="1929" spans="1:28" x14ac:dyDescent="0.25">
      <c r="A1929" s="1" t="s">
        <v>2729</v>
      </c>
      <c r="B1929">
        <v>1553</v>
      </c>
      <c r="C1929" s="1" t="s">
        <v>4011</v>
      </c>
      <c r="D1929">
        <v>5.0999999999999996</v>
      </c>
      <c r="E1929">
        <v>0</v>
      </c>
      <c r="F1929">
        <v>0.5</v>
      </c>
      <c r="G1929">
        <v>2839</v>
      </c>
      <c r="H1929" s="1" t="s">
        <v>4090</v>
      </c>
      <c r="I1929">
        <v>24.41</v>
      </c>
      <c r="J1929">
        <v>13.61</v>
      </c>
      <c r="K1929">
        <v>1286</v>
      </c>
      <c r="L1929">
        <v>1138.06</v>
      </c>
      <c r="M1929">
        <v>989</v>
      </c>
      <c r="N1929">
        <v>27</v>
      </c>
      <c r="O1929">
        <v>0</v>
      </c>
      <c r="P1929">
        <v>1202.3699999999999</v>
      </c>
      <c r="Q1929">
        <v>0</v>
      </c>
      <c r="R1929" s="1" t="s">
        <v>6884</v>
      </c>
      <c r="S1929" s="1" t="s">
        <v>8156</v>
      </c>
      <c r="T1929">
        <v>1.01</v>
      </c>
      <c r="U1929" s="1"/>
      <c r="V1929">
        <v>165244.596735</v>
      </c>
      <c r="W1929">
        <v>2960969.558617</v>
      </c>
      <c r="X1929">
        <v>822.08717799999999</v>
      </c>
      <c r="Y1929">
        <v>71.875369000000006</v>
      </c>
      <c r="Z1929">
        <v>1343.4626989999999</v>
      </c>
      <c r="AA1929">
        <v>1272.866029</v>
      </c>
      <c r="AB1929">
        <v>0</v>
      </c>
    </row>
    <row r="1930" spans="1:28" x14ac:dyDescent="0.25">
      <c r="A1930" s="1" t="s">
        <v>2732</v>
      </c>
      <c r="B1930">
        <v>2774</v>
      </c>
      <c r="C1930" s="1" t="s">
        <v>4004</v>
      </c>
      <c r="D1930">
        <v>5.0999999999999996</v>
      </c>
      <c r="E1930">
        <v>0</v>
      </c>
      <c r="F1930">
        <v>0.2</v>
      </c>
      <c r="G1930">
        <v>2840</v>
      </c>
      <c r="H1930" s="1" t="s">
        <v>4079</v>
      </c>
      <c r="I1930">
        <v>1.4</v>
      </c>
      <c r="J1930">
        <v>10.08</v>
      </c>
      <c r="K1930">
        <v>66</v>
      </c>
      <c r="L1930">
        <v>609.39</v>
      </c>
      <c r="M1930">
        <v>0</v>
      </c>
      <c r="N1930">
        <v>0</v>
      </c>
      <c r="O1930">
        <v>0</v>
      </c>
      <c r="P1930">
        <v>15.13</v>
      </c>
      <c r="Q1930">
        <v>0</v>
      </c>
      <c r="R1930" s="1" t="s">
        <v>6887</v>
      </c>
      <c r="S1930" s="1" t="s">
        <v>8156</v>
      </c>
      <c r="T1930">
        <v>0.81</v>
      </c>
      <c r="U1930" s="1"/>
      <c r="V1930">
        <v>3179.122179</v>
      </c>
      <c r="W1930">
        <v>184497.40729</v>
      </c>
      <c r="X1930">
        <v>18.842866999999998</v>
      </c>
      <c r="Y1930">
        <v>3.5045289999999998</v>
      </c>
      <c r="Z1930">
        <v>77.596862000000002</v>
      </c>
      <c r="AA1930">
        <v>79.307400999999999</v>
      </c>
      <c r="AB1930">
        <v>0</v>
      </c>
    </row>
    <row r="1931" spans="1:28" x14ac:dyDescent="0.25">
      <c r="A1931" s="1" t="s">
        <v>2735</v>
      </c>
      <c r="B1931">
        <v>2688</v>
      </c>
      <c r="C1931" s="1" t="s">
        <v>4016</v>
      </c>
      <c r="D1931">
        <v>5.0999999999999996</v>
      </c>
      <c r="E1931">
        <v>0</v>
      </c>
      <c r="F1931">
        <v>0.99</v>
      </c>
      <c r="G1931">
        <v>2843</v>
      </c>
      <c r="H1931" s="1" t="s">
        <v>4089</v>
      </c>
      <c r="I1931">
        <v>182.21</v>
      </c>
      <c r="J1931">
        <v>10.43</v>
      </c>
      <c r="K1931">
        <v>155</v>
      </c>
      <c r="L1931">
        <v>905.52</v>
      </c>
      <c r="M1931">
        <v>56</v>
      </c>
      <c r="N1931">
        <v>2</v>
      </c>
      <c r="O1931">
        <v>0</v>
      </c>
      <c r="P1931">
        <v>107.53</v>
      </c>
      <c r="Q1931">
        <v>0</v>
      </c>
      <c r="R1931" s="1" t="s">
        <v>6890</v>
      </c>
      <c r="S1931" s="1" t="s">
        <v>8156</v>
      </c>
      <c r="T1931">
        <v>1.38</v>
      </c>
      <c r="U1931" s="1"/>
      <c r="V1931">
        <v>14402.431624000001</v>
      </c>
      <c r="W1931">
        <v>488355.46156000003</v>
      </c>
      <c r="X1931">
        <v>77.202871999999999</v>
      </c>
      <c r="Y1931">
        <v>10.501868</v>
      </c>
      <c r="Z1931">
        <v>212.67851099999999</v>
      </c>
      <c r="AA1931">
        <v>209.926064</v>
      </c>
      <c r="AB1931">
        <v>0</v>
      </c>
    </row>
    <row r="1932" spans="1:28" x14ac:dyDescent="0.25">
      <c r="A1932" s="1" t="s">
        <v>2738</v>
      </c>
      <c r="B1932">
        <v>1959</v>
      </c>
      <c r="C1932" s="1" t="s">
        <v>4004</v>
      </c>
      <c r="D1932">
        <v>5.0999999999999996</v>
      </c>
      <c r="E1932">
        <v>0</v>
      </c>
      <c r="F1932">
        <v>0.9</v>
      </c>
      <c r="G1932">
        <v>2844</v>
      </c>
      <c r="H1932" s="1" t="s">
        <v>4122</v>
      </c>
      <c r="I1932">
        <v>159.35</v>
      </c>
      <c r="J1932">
        <v>10.11</v>
      </c>
      <c r="K1932">
        <v>885</v>
      </c>
      <c r="L1932">
        <v>2021.57</v>
      </c>
      <c r="M1932">
        <v>551</v>
      </c>
      <c r="N1932">
        <v>21</v>
      </c>
      <c r="O1932">
        <v>0</v>
      </c>
      <c r="P1932">
        <v>769.67</v>
      </c>
      <c r="Q1932">
        <v>0</v>
      </c>
      <c r="R1932" s="1" t="s">
        <v>6893</v>
      </c>
      <c r="S1932" s="1" t="s">
        <v>8156</v>
      </c>
      <c r="T1932">
        <v>1.28</v>
      </c>
      <c r="U1932" s="1"/>
      <c r="V1932">
        <v>102651.078545</v>
      </c>
      <c r="W1932">
        <v>2241235.1465579998</v>
      </c>
      <c r="X1932">
        <v>520.30402500000002</v>
      </c>
      <c r="Y1932">
        <v>52.158873</v>
      </c>
      <c r="Z1932">
        <v>1003.711549</v>
      </c>
      <c r="AA1932">
        <v>963.449612</v>
      </c>
      <c r="AB1932">
        <v>0</v>
      </c>
    </row>
    <row r="1933" spans="1:28" x14ac:dyDescent="0.25">
      <c r="A1933" s="1" t="s">
        <v>2739</v>
      </c>
      <c r="B1933">
        <v>2702</v>
      </c>
      <c r="C1933" s="1" t="s">
        <v>4002</v>
      </c>
      <c r="D1933">
        <v>5.0999999999999996</v>
      </c>
      <c r="E1933">
        <v>0</v>
      </c>
      <c r="F1933">
        <v>4.78</v>
      </c>
      <c r="G1933">
        <v>2844</v>
      </c>
      <c r="H1933" s="1" t="s">
        <v>4072</v>
      </c>
      <c r="I1933">
        <v>31.58</v>
      </c>
      <c r="J1933">
        <v>9.8800000000000008</v>
      </c>
      <c r="K1933">
        <v>142</v>
      </c>
      <c r="L1933">
        <v>367.23</v>
      </c>
      <c r="M1933">
        <v>101</v>
      </c>
      <c r="N1933">
        <v>1</v>
      </c>
      <c r="O1933">
        <v>0</v>
      </c>
      <c r="P1933">
        <v>107.67</v>
      </c>
      <c r="Q1933">
        <v>0</v>
      </c>
      <c r="R1933" s="1" t="s">
        <v>6894</v>
      </c>
      <c r="S1933" s="1" t="s">
        <v>8156</v>
      </c>
      <c r="T1933">
        <v>0.78</v>
      </c>
      <c r="U1933" s="1"/>
      <c r="V1933">
        <v>17390.670305</v>
      </c>
      <c r="W1933">
        <v>351405.16904200002</v>
      </c>
      <c r="X1933">
        <v>87.445965999999999</v>
      </c>
      <c r="Y1933">
        <v>8.1468779999999992</v>
      </c>
      <c r="Z1933">
        <v>157.094278</v>
      </c>
      <c r="AA1933">
        <v>151.061252</v>
      </c>
      <c r="AB1933">
        <v>0</v>
      </c>
    </row>
    <row r="1934" spans="1:28" x14ac:dyDescent="0.25">
      <c r="A1934" s="1" t="s">
        <v>2740</v>
      </c>
      <c r="B1934">
        <v>2588</v>
      </c>
      <c r="C1934" s="1" t="s">
        <v>4016</v>
      </c>
      <c r="D1934">
        <v>5.0999999999999996</v>
      </c>
      <c r="E1934">
        <v>0</v>
      </c>
      <c r="F1934">
        <v>0.51</v>
      </c>
      <c r="G1934">
        <v>2845</v>
      </c>
      <c r="H1934" s="1" t="s">
        <v>4092</v>
      </c>
      <c r="I1934">
        <v>182.21</v>
      </c>
      <c r="J1934">
        <v>7.15</v>
      </c>
      <c r="K1934">
        <v>257</v>
      </c>
      <c r="L1934">
        <v>905.52</v>
      </c>
      <c r="M1934">
        <v>82</v>
      </c>
      <c r="N1934">
        <v>4</v>
      </c>
      <c r="O1934">
        <v>0</v>
      </c>
      <c r="P1934">
        <v>132.29</v>
      </c>
      <c r="Q1934">
        <v>0</v>
      </c>
      <c r="R1934" s="1" t="s">
        <v>6895</v>
      </c>
      <c r="S1934" s="1" t="s">
        <v>8156</v>
      </c>
      <c r="T1934">
        <v>0.52</v>
      </c>
      <c r="U1934" s="1"/>
      <c r="V1934">
        <v>20384.126968</v>
      </c>
      <c r="W1934">
        <v>509696.621606</v>
      </c>
      <c r="X1934">
        <v>104.670062</v>
      </c>
      <c r="Y1934">
        <v>10.529272000000001</v>
      </c>
      <c r="Z1934">
        <v>221.256551</v>
      </c>
      <c r="AA1934">
        <v>219.10486700000001</v>
      </c>
      <c r="AB1934">
        <v>0</v>
      </c>
    </row>
    <row r="1935" spans="1:28" x14ac:dyDescent="0.25">
      <c r="A1935" s="1" t="s">
        <v>2741</v>
      </c>
      <c r="B1935">
        <v>1775</v>
      </c>
      <c r="C1935" s="1" t="s">
        <v>4061</v>
      </c>
      <c r="D1935">
        <v>5.0999999999999996</v>
      </c>
      <c r="E1935">
        <v>0</v>
      </c>
      <c r="F1935">
        <v>0.72</v>
      </c>
      <c r="G1935">
        <v>2846</v>
      </c>
      <c r="H1935" s="1" t="s">
        <v>4161</v>
      </c>
      <c r="I1935">
        <v>168.74</v>
      </c>
      <c r="J1935">
        <v>9.84</v>
      </c>
      <c r="K1935">
        <v>1071</v>
      </c>
      <c r="L1935">
        <v>2615.73</v>
      </c>
      <c r="M1935">
        <v>648</v>
      </c>
      <c r="N1935">
        <v>23</v>
      </c>
      <c r="O1935">
        <v>0</v>
      </c>
      <c r="P1935">
        <v>852.34</v>
      </c>
      <c r="Q1935">
        <v>0</v>
      </c>
      <c r="R1935" s="1" t="s">
        <v>6896</v>
      </c>
      <c r="S1935" s="1" t="s">
        <v>8156</v>
      </c>
      <c r="T1935">
        <v>0.87</v>
      </c>
      <c r="U1935" s="1"/>
      <c r="V1935">
        <v>118628.527181</v>
      </c>
      <c r="W1935">
        <v>2471975.1312509999</v>
      </c>
      <c r="X1935">
        <v>598.25973799999997</v>
      </c>
      <c r="Y1935">
        <v>56.754206000000003</v>
      </c>
      <c r="Z1935">
        <v>1102.1342790000001</v>
      </c>
      <c r="AA1935">
        <v>1062.6446410000001</v>
      </c>
      <c r="AB1935">
        <v>0</v>
      </c>
    </row>
    <row r="1936" spans="1:28" x14ac:dyDescent="0.25">
      <c r="A1936" s="1" t="s">
        <v>2743</v>
      </c>
      <c r="B1936">
        <v>2618</v>
      </c>
      <c r="C1936" s="1" t="s">
        <v>4013</v>
      </c>
      <c r="D1936">
        <v>5.0999999999999996</v>
      </c>
      <c r="E1936">
        <v>0</v>
      </c>
      <c r="F1936">
        <v>0.77</v>
      </c>
      <c r="G1936">
        <v>2846</v>
      </c>
      <c r="H1936" s="1" t="s">
        <v>4086</v>
      </c>
      <c r="I1936">
        <v>0.2</v>
      </c>
      <c r="J1936">
        <v>3.72</v>
      </c>
      <c r="K1936">
        <v>228</v>
      </c>
      <c r="L1936">
        <v>1241.6600000000001</v>
      </c>
      <c r="M1936">
        <v>84</v>
      </c>
      <c r="N1936">
        <v>3</v>
      </c>
      <c r="O1936">
        <v>0</v>
      </c>
      <c r="P1936">
        <v>135.56</v>
      </c>
      <c r="Q1936">
        <v>0</v>
      </c>
      <c r="R1936" s="1" t="s">
        <v>6898</v>
      </c>
      <c r="S1936" s="1" t="s">
        <v>8156</v>
      </c>
      <c r="T1936">
        <v>0.97</v>
      </c>
      <c r="U1936" s="1"/>
      <c r="V1936">
        <v>19619.669427000001</v>
      </c>
      <c r="W1936">
        <v>593735.11757700006</v>
      </c>
      <c r="X1936">
        <v>103.377443</v>
      </c>
      <c r="Y1936">
        <v>12.654712999999999</v>
      </c>
      <c r="Z1936">
        <v>258.06735400000002</v>
      </c>
      <c r="AA1936">
        <v>255.22685899999999</v>
      </c>
      <c r="AB1936">
        <v>0</v>
      </c>
    </row>
    <row r="1937" spans="1:28" x14ac:dyDescent="0.25">
      <c r="A1937" s="1" t="s">
        <v>2745</v>
      </c>
      <c r="B1937">
        <v>2560</v>
      </c>
      <c r="C1937" s="1" t="s">
        <v>4032</v>
      </c>
      <c r="D1937">
        <v>5.0999999999999996</v>
      </c>
      <c r="E1937">
        <v>0</v>
      </c>
      <c r="F1937">
        <v>0.33</v>
      </c>
      <c r="G1937">
        <v>2847</v>
      </c>
      <c r="H1937" s="1" t="s">
        <v>4093</v>
      </c>
      <c r="I1937">
        <v>2.0699999999999998</v>
      </c>
      <c r="J1937">
        <v>10.15</v>
      </c>
      <c r="K1937">
        <v>287</v>
      </c>
      <c r="L1937">
        <v>1444.44</v>
      </c>
      <c r="M1937">
        <v>99</v>
      </c>
      <c r="N1937">
        <v>3</v>
      </c>
      <c r="O1937">
        <v>0</v>
      </c>
      <c r="P1937">
        <v>148.88999999999999</v>
      </c>
      <c r="Q1937">
        <v>0</v>
      </c>
      <c r="R1937" s="1" t="s">
        <v>6900</v>
      </c>
      <c r="S1937" s="1" t="s">
        <v>8156</v>
      </c>
      <c r="T1937">
        <v>0.76</v>
      </c>
      <c r="U1937" s="1"/>
      <c r="V1937">
        <v>23681.509818999999</v>
      </c>
      <c r="W1937">
        <v>696332.43135700002</v>
      </c>
      <c r="X1937">
        <v>124.156491</v>
      </c>
      <c r="Y1937">
        <v>14.295715</v>
      </c>
      <c r="Z1937">
        <v>300.23979200000002</v>
      </c>
      <c r="AA1937">
        <v>299.33130399999999</v>
      </c>
      <c r="AB1937">
        <v>0</v>
      </c>
    </row>
    <row r="1938" spans="1:28" x14ac:dyDescent="0.25">
      <c r="A1938" s="1" t="s">
        <v>2746</v>
      </c>
      <c r="B1938">
        <v>2788</v>
      </c>
      <c r="C1938" s="1" t="s">
        <v>4004</v>
      </c>
      <c r="D1938">
        <v>5.0999999999999996</v>
      </c>
      <c r="E1938">
        <v>0</v>
      </c>
      <c r="F1938">
        <v>0.4</v>
      </c>
      <c r="G1938">
        <v>2847</v>
      </c>
      <c r="H1938" s="1" t="s">
        <v>4079</v>
      </c>
      <c r="I1938">
        <v>1.4</v>
      </c>
      <c r="J1938">
        <v>11.4</v>
      </c>
      <c r="K1938">
        <v>59</v>
      </c>
      <c r="L1938">
        <v>609.39</v>
      </c>
      <c r="M1938">
        <v>0</v>
      </c>
      <c r="N1938">
        <v>0</v>
      </c>
      <c r="O1938">
        <v>0</v>
      </c>
      <c r="P1938">
        <v>8.92</v>
      </c>
      <c r="Q1938">
        <v>0</v>
      </c>
      <c r="R1938" s="1" t="s">
        <v>6901</v>
      </c>
      <c r="S1938" s="1" t="s">
        <v>8156</v>
      </c>
      <c r="T1938">
        <v>0.83</v>
      </c>
      <c r="U1938" s="1"/>
      <c r="V1938">
        <v>2933.9202719999998</v>
      </c>
      <c r="W1938">
        <v>182598.14805600001</v>
      </c>
      <c r="X1938">
        <v>17.687197000000001</v>
      </c>
      <c r="Y1938">
        <v>3.4412590000000001</v>
      </c>
      <c r="Z1938">
        <v>76.320823000000004</v>
      </c>
      <c r="AA1938">
        <v>78.490882999999997</v>
      </c>
      <c r="AB1938">
        <v>0</v>
      </c>
    </row>
    <row r="1939" spans="1:28" x14ac:dyDescent="0.25">
      <c r="A1939" s="1" t="s">
        <v>2748</v>
      </c>
      <c r="B1939">
        <v>2721</v>
      </c>
      <c r="C1939" s="1" t="s">
        <v>4016</v>
      </c>
      <c r="D1939">
        <v>5.0999999999999996</v>
      </c>
      <c r="E1939">
        <v>0</v>
      </c>
      <c r="F1939">
        <v>0.81</v>
      </c>
      <c r="G1939">
        <v>2848</v>
      </c>
      <c r="H1939" s="1" t="s">
        <v>4089</v>
      </c>
      <c r="I1939">
        <v>182.21</v>
      </c>
      <c r="J1939">
        <v>11.68</v>
      </c>
      <c r="K1939">
        <v>127</v>
      </c>
      <c r="L1939">
        <v>905.52</v>
      </c>
      <c r="M1939">
        <v>17</v>
      </c>
      <c r="N1939">
        <v>1</v>
      </c>
      <c r="O1939">
        <v>0</v>
      </c>
      <c r="P1939">
        <v>50.72</v>
      </c>
      <c r="Q1939">
        <v>0</v>
      </c>
      <c r="R1939" s="1" t="s">
        <v>6903</v>
      </c>
      <c r="S1939" s="1" t="s">
        <v>8156</v>
      </c>
      <c r="T1939">
        <v>0.86</v>
      </c>
      <c r="U1939" s="1"/>
      <c r="V1939">
        <v>7714.6608509999996</v>
      </c>
      <c r="W1939">
        <v>347180.53958699998</v>
      </c>
      <c r="X1939">
        <v>43.283386</v>
      </c>
      <c r="Y1939">
        <v>6.5409709999999999</v>
      </c>
      <c r="Z1939">
        <v>145.61349999999999</v>
      </c>
      <c r="AA1939">
        <v>149.23936599999999</v>
      </c>
      <c r="AB1939">
        <v>0</v>
      </c>
    </row>
    <row r="1940" spans="1:28" x14ac:dyDescent="0.25">
      <c r="A1940" s="1" t="s">
        <v>2749</v>
      </c>
      <c r="B1940">
        <v>2766</v>
      </c>
      <c r="C1940" s="1" t="s">
        <v>4004</v>
      </c>
      <c r="D1940">
        <v>5.0999999999999996</v>
      </c>
      <c r="E1940">
        <v>0</v>
      </c>
      <c r="F1940">
        <v>6</v>
      </c>
      <c r="G1940">
        <v>2848</v>
      </c>
      <c r="H1940" s="1" t="s">
        <v>4076</v>
      </c>
      <c r="I1940">
        <v>1.4</v>
      </c>
      <c r="J1940">
        <v>6.67</v>
      </c>
      <c r="K1940">
        <v>82</v>
      </c>
      <c r="L1940">
        <v>609.39</v>
      </c>
      <c r="M1940">
        <v>0</v>
      </c>
      <c r="N1940">
        <v>0</v>
      </c>
      <c r="O1940">
        <v>0</v>
      </c>
      <c r="P1940">
        <v>15.29</v>
      </c>
      <c r="Q1940">
        <v>0</v>
      </c>
      <c r="R1940" s="1" t="s">
        <v>6904</v>
      </c>
      <c r="S1940" s="1" t="s">
        <v>8156</v>
      </c>
      <c r="T1940">
        <v>0.61</v>
      </c>
      <c r="U1940" s="1"/>
      <c r="V1940">
        <v>4373.4858180000001</v>
      </c>
      <c r="W1940">
        <v>215741.35941</v>
      </c>
      <c r="X1940">
        <v>24.989447999999999</v>
      </c>
      <c r="Y1940">
        <v>4.073601</v>
      </c>
      <c r="Z1940">
        <v>91.021060000000006</v>
      </c>
      <c r="AA1940">
        <v>92.738367999999994</v>
      </c>
      <c r="AB1940">
        <v>0</v>
      </c>
    </row>
    <row r="1941" spans="1:28" x14ac:dyDescent="0.25">
      <c r="A1941" s="1" t="s">
        <v>2750</v>
      </c>
      <c r="B1941">
        <v>2013</v>
      </c>
      <c r="C1941" s="1" t="s">
        <v>4039</v>
      </c>
      <c r="D1941">
        <v>5.0999999999999996</v>
      </c>
      <c r="E1941">
        <v>0</v>
      </c>
      <c r="F1941">
        <v>0.5</v>
      </c>
      <c r="G1941">
        <v>2849</v>
      </c>
      <c r="H1941" s="1" t="s">
        <v>4111</v>
      </c>
      <c r="I1941">
        <v>13.29</v>
      </c>
      <c r="J1941">
        <v>6.22</v>
      </c>
      <c r="K1941">
        <v>836</v>
      </c>
      <c r="L1941">
        <v>1792.38</v>
      </c>
      <c r="M1941">
        <v>443</v>
      </c>
      <c r="N1941">
        <v>18</v>
      </c>
      <c r="O1941">
        <v>0</v>
      </c>
      <c r="P1941">
        <v>626.69000000000005</v>
      </c>
      <c r="Q1941">
        <v>0</v>
      </c>
      <c r="R1941" s="1" t="s">
        <v>6905</v>
      </c>
      <c r="S1941" s="1" t="s">
        <v>8156</v>
      </c>
      <c r="T1941">
        <v>0.61</v>
      </c>
      <c r="U1941" s="1"/>
      <c r="V1941">
        <v>77551.743595000007</v>
      </c>
      <c r="W1941">
        <v>1612605.551304</v>
      </c>
      <c r="X1941">
        <v>390.85737499999999</v>
      </c>
      <c r="Y1941">
        <v>36.340069</v>
      </c>
      <c r="Z1941">
        <v>716.26099599999998</v>
      </c>
      <c r="AA1941">
        <v>693.22264399999995</v>
      </c>
      <c r="AB1941">
        <v>0</v>
      </c>
    </row>
    <row r="1942" spans="1:28" x14ac:dyDescent="0.25">
      <c r="A1942" s="1" t="s">
        <v>2751</v>
      </c>
      <c r="B1942">
        <v>2261</v>
      </c>
      <c r="C1942" s="1" t="s">
        <v>4048</v>
      </c>
      <c r="D1942">
        <v>5.0999999999999996</v>
      </c>
      <c r="E1942">
        <v>0</v>
      </c>
      <c r="F1942">
        <v>0.67</v>
      </c>
      <c r="G1942">
        <v>2849</v>
      </c>
      <c r="H1942" s="1" t="s">
        <v>4096</v>
      </c>
      <c r="I1942">
        <v>121.36</v>
      </c>
      <c r="J1942">
        <v>10.82</v>
      </c>
      <c r="K1942">
        <v>588</v>
      </c>
      <c r="L1942">
        <v>2440.69</v>
      </c>
      <c r="M1942">
        <v>250</v>
      </c>
      <c r="N1942">
        <v>7</v>
      </c>
      <c r="O1942">
        <v>0</v>
      </c>
      <c r="P1942">
        <v>375.71</v>
      </c>
      <c r="Q1942">
        <v>0</v>
      </c>
      <c r="R1942" s="1" t="s">
        <v>6906</v>
      </c>
      <c r="S1942" s="1" t="s">
        <v>8156</v>
      </c>
      <c r="T1942">
        <v>0.84</v>
      </c>
      <c r="U1942" s="1"/>
      <c r="V1942">
        <v>54678.247214000003</v>
      </c>
      <c r="W1942">
        <v>1465520.2068729999</v>
      </c>
      <c r="X1942">
        <v>283.41055599999999</v>
      </c>
      <c r="Y1942">
        <v>31.266576000000001</v>
      </c>
      <c r="Z1942">
        <v>639.492076</v>
      </c>
      <c r="AA1942">
        <v>629.983158</v>
      </c>
      <c r="AB1942">
        <v>0</v>
      </c>
    </row>
    <row r="1943" spans="1:28" x14ac:dyDescent="0.25">
      <c r="A1943" s="1" t="s">
        <v>2752</v>
      </c>
      <c r="B1943">
        <v>2417</v>
      </c>
      <c r="C1943" s="1" t="s">
        <v>4018</v>
      </c>
      <c r="D1943">
        <v>5.0999999999999996</v>
      </c>
      <c r="E1943">
        <v>0</v>
      </c>
      <c r="F1943">
        <v>2</v>
      </c>
      <c r="G1943">
        <v>2850</v>
      </c>
      <c r="H1943" s="1" t="s">
        <v>4095</v>
      </c>
      <c r="I1943">
        <v>63.59</v>
      </c>
      <c r="J1943">
        <v>5.19</v>
      </c>
      <c r="K1943">
        <v>433</v>
      </c>
      <c r="L1943">
        <v>1936.73</v>
      </c>
      <c r="M1943">
        <v>77</v>
      </c>
      <c r="N1943">
        <v>2</v>
      </c>
      <c r="O1943">
        <v>0</v>
      </c>
      <c r="P1943">
        <v>159.52000000000001</v>
      </c>
      <c r="Q1943">
        <v>0</v>
      </c>
      <c r="R1943" s="1" t="s">
        <v>6907</v>
      </c>
      <c r="S1943" s="1" t="s">
        <v>8156</v>
      </c>
      <c r="T1943">
        <v>0.5</v>
      </c>
      <c r="U1943" s="1"/>
      <c r="V1943">
        <v>27987.087177000001</v>
      </c>
      <c r="W1943">
        <v>807126.69137400005</v>
      </c>
      <c r="X1943">
        <v>146.139791</v>
      </c>
      <c r="Y1943">
        <v>15.688622000000001</v>
      </c>
      <c r="Z1943">
        <v>344.47975500000001</v>
      </c>
      <c r="AA1943">
        <v>346.95983699999999</v>
      </c>
      <c r="AB1943">
        <v>0</v>
      </c>
    </row>
    <row r="1944" spans="1:28" x14ac:dyDescent="0.25">
      <c r="A1944" s="1" t="s">
        <v>2755</v>
      </c>
      <c r="B1944">
        <v>2771</v>
      </c>
      <c r="C1944" s="1" t="s">
        <v>4004</v>
      </c>
      <c r="D1944">
        <v>5.0999999999999996</v>
      </c>
      <c r="E1944">
        <v>0</v>
      </c>
      <c r="F1944">
        <v>0.57999999999999996</v>
      </c>
      <c r="G1944">
        <v>2851</v>
      </c>
      <c r="H1944" s="1" t="s">
        <v>4073</v>
      </c>
      <c r="I1944">
        <v>40.79</v>
      </c>
      <c r="J1944">
        <v>11.97</v>
      </c>
      <c r="K1944">
        <v>80</v>
      </c>
      <c r="L1944">
        <v>475.89</v>
      </c>
      <c r="M1944">
        <v>0</v>
      </c>
      <c r="N1944">
        <v>0</v>
      </c>
      <c r="O1944">
        <v>0</v>
      </c>
      <c r="P1944">
        <v>42.41</v>
      </c>
      <c r="Q1944">
        <v>0</v>
      </c>
      <c r="R1944" s="1" t="s">
        <v>6910</v>
      </c>
      <c r="S1944" s="1" t="s">
        <v>8156</v>
      </c>
      <c r="T1944">
        <v>0.93</v>
      </c>
      <c r="U1944" s="1"/>
      <c r="V1944">
        <v>5064.5501270000004</v>
      </c>
      <c r="W1944">
        <v>221017.62362999999</v>
      </c>
      <c r="X1944">
        <v>28.276368000000002</v>
      </c>
      <c r="Y1944">
        <v>4.3738859999999997</v>
      </c>
      <c r="Z1944">
        <v>94.861165999999997</v>
      </c>
      <c r="AA1944">
        <v>95.006578000000005</v>
      </c>
      <c r="AB1944">
        <v>0</v>
      </c>
    </row>
    <row r="1945" spans="1:28" x14ac:dyDescent="0.25">
      <c r="A1945" s="1" t="s">
        <v>2757</v>
      </c>
      <c r="B1945">
        <v>2618</v>
      </c>
      <c r="C1945" s="1" t="s">
        <v>4024</v>
      </c>
      <c r="D1945">
        <v>5.0999999999999996</v>
      </c>
      <c r="E1945">
        <v>0</v>
      </c>
      <c r="F1945">
        <v>0.79</v>
      </c>
      <c r="G1945">
        <v>2855</v>
      </c>
      <c r="H1945" s="1" t="s">
        <v>4112</v>
      </c>
      <c r="I1945">
        <v>110.84</v>
      </c>
      <c r="J1945">
        <v>12.31</v>
      </c>
      <c r="K1945">
        <v>237</v>
      </c>
      <c r="L1945">
        <v>1744.16</v>
      </c>
      <c r="M1945">
        <v>86</v>
      </c>
      <c r="N1945">
        <v>1</v>
      </c>
      <c r="O1945">
        <v>0</v>
      </c>
      <c r="P1945">
        <v>115.32</v>
      </c>
      <c r="Q1945">
        <v>0</v>
      </c>
      <c r="R1945" s="1" t="s">
        <v>6912</v>
      </c>
      <c r="S1945" s="1" t="s">
        <v>8156</v>
      </c>
      <c r="T1945">
        <v>1.02</v>
      </c>
      <c r="U1945" s="1"/>
      <c r="V1945">
        <v>21015.127605000001</v>
      </c>
      <c r="W1945">
        <v>730852.08873199997</v>
      </c>
      <c r="X1945">
        <v>113.031993</v>
      </c>
      <c r="Y1945">
        <v>15.504777000000001</v>
      </c>
      <c r="Z1945">
        <v>315.49746599999997</v>
      </c>
      <c r="AA1945">
        <v>314.16645199999999</v>
      </c>
      <c r="AB1945">
        <v>0</v>
      </c>
    </row>
    <row r="1946" spans="1:28" x14ac:dyDescent="0.25">
      <c r="A1946" s="1" t="s">
        <v>2758</v>
      </c>
      <c r="B1946">
        <v>2547</v>
      </c>
      <c r="C1946" s="1" t="s">
        <v>4004</v>
      </c>
      <c r="D1946">
        <v>5.0999999999999996</v>
      </c>
      <c r="E1946">
        <v>0</v>
      </c>
      <c r="F1946">
        <v>0.6</v>
      </c>
      <c r="G1946">
        <v>2856</v>
      </c>
      <c r="H1946" s="1" t="s">
        <v>4096</v>
      </c>
      <c r="I1946">
        <v>121.36</v>
      </c>
      <c r="J1946">
        <v>7.97</v>
      </c>
      <c r="K1946">
        <v>309</v>
      </c>
      <c r="L1946">
        <v>1417.41</v>
      </c>
      <c r="M1946">
        <v>74</v>
      </c>
      <c r="N1946">
        <v>7</v>
      </c>
      <c r="O1946">
        <v>0</v>
      </c>
      <c r="P1946">
        <v>150.38</v>
      </c>
      <c r="Q1946">
        <v>0</v>
      </c>
      <c r="R1946" s="1" t="s">
        <v>6913</v>
      </c>
      <c r="S1946" s="1" t="s">
        <v>8156</v>
      </c>
      <c r="T1946">
        <v>0.65</v>
      </c>
      <c r="U1946" s="1"/>
      <c r="V1946">
        <v>21252.901897</v>
      </c>
      <c r="W1946">
        <v>644005.50210599997</v>
      </c>
      <c r="X1946">
        <v>111.785988</v>
      </c>
      <c r="Y1946">
        <v>12.762641</v>
      </c>
      <c r="Z1946">
        <v>275.81058999999999</v>
      </c>
      <c r="AA1946">
        <v>276.83764300000001</v>
      </c>
      <c r="AB1946">
        <v>0</v>
      </c>
    </row>
    <row r="1947" spans="1:28" x14ac:dyDescent="0.25">
      <c r="A1947" s="1" t="s">
        <v>2760</v>
      </c>
      <c r="B1947">
        <v>2465</v>
      </c>
      <c r="C1947" s="1" t="s">
        <v>4004</v>
      </c>
      <c r="D1947">
        <v>5.0999999999999996</v>
      </c>
      <c r="E1947">
        <v>0</v>
      </c>
      <c r="F1947">
        <v>0.74</v>
      </c>
      <c r="G1947">
        <v>2857</v>
      </c>
      <c r="H1947" s="1" t="s">
        <v>4096</v>
      </c>
      <c r="I1947">
        <v>121.36</v>
      </c>
      <c r="J1947">
        <v>11.46</v>
      </c>
      <c r="K1947">
        <v>392</v>
      </c>
      <c r="L1947">
        <v>1417.41</v>
      </c>
      <c r="M1947">
        <v>179</v>
      </c>
      <c r="N1947">
        <v>7</v>
      </c>
      <c r="O1947">
        <v>0</v>
      </c>
      <c r="P1947">
        <v>290.48</v>
      </c>
      <c r="Q1947">
        <v>0</v>
      </c>
      <c r="R1947" s="1" t="s">
        <v>6915</v>
      </c>
      <c r="S1947" s="1" t="s">
        <v>8156</v>
      </c>
      <c r="T1947">
        <v>1.01</v>
      </c>
      <c r="U1947" s="1"/>
      <c r="V1947">
        <v>38225.339814999999</v>
      </c>
      <c r="W1947">
        <v>985027.25283500005</v>
      </c>
      <c r="X1947">
        <v>197.26982799999999</v>
      </c>
      <c r="Y1947">
        <v>21.565100999999999</v>
      </c>
      <c r="Z1947">
        <v>432.97649100000001</v>
      </c>
      <c r="AA1947">
        <v>423.43412000000001</v>
      </c>
      <c r="AB1947">
        <v>0</v>
      </c>
    </row>
    <row r="1948" spans="1:28" x14ac:dyDescent="0.25">
      <c r="A1948" s="1" t="s">
        <v>2761</v>
      </c>
      <c r="B1948">
        <v>2603</v>
      </c>
      <c r="C1948" s="1" t="s">
        <v>4017</v>
      </c>
      <c r="D1948">
        <v>5.0999999999999996</v>
      </c>
      <c r="E1948">
        <v>0</v>
      </c>
      <c r="F1948">
        <v>2.2799999999999998</v>
      </c>
      <c r="G1948">
        <v>2858</v>
      </c>
      <c r="H1948" s="1" t="s">
        <v>4140</v>
      </c>
      <c r="I1948">
        <v>93.18</v>
      </c>
      <c r="J1948">
        <v>9.8699999999999992</v>
      </c>
      <c r="K1948">
        <v>255</v>
      </c>
      <c r="L1948">
        <v>1018.45</v>
      </c>
      <c r="M1948">
        <v>126</v>
      </c>
      <c r="N1948">
        <v>4</v>
      </c>
      <c r="O1948">
        <v>0</v>
      </c>
      <c r="P1948">
        <v>202.68</v>
      </c>
      <c r="Q1948">
        <v>0</v>
      </c>
      <c r="R1948" s="1" t="s">
        <v>6916</v>
      </c>
      <c r="S1948" s="1" t="s">
        <v>8156</v>
      </c>
      <c r="T1948">
        <v>1.55</v>
      </c>
      <c r="U1948" s="1"/>
      <c r="V1948">
        <v>28436.939128000002</v>
      </c>
      <c r="W1948">
        <v>774060.46923799999</v>
      </c>
      <c r="X1948">
        <v>147.876025</v>
      </c>
      <c r="Y1948">
        <v>17.450422</v>
      </c>
      <c r="Z1948">
        <v>343.33091200000001</v>
      </c>
      <c r="AA1948">
        <v>332.74360799999999</v>
      </c>
      <c r="AB1948">
        <v>0</v>
      </c>
    </row>
    <row r="1949" spans="1:28" x14ac:dyDescent="0.25">
      <c r="A1949" s="1" t="s">
        <v>2762</v>
      </c>
      <c r="B1949">
        <v>2548</v>
      </c>
      <c r="C1949" s="1" t="s">
        <v>4017</v>
      </c>
      <c r="D1949">
        <v>5.0999999999999996</v>
      </c>
      <c r="E1949">
        <v>0</v>
      </c>
      <c r="F1949">
        <v>0.35</v>
      </c>
      <c r="G1949">
        <v>2859</v>
      </c>
      <c r="H1949" s="1" t="s">
        <v>4091</v>
      </c>
      <c r="I1949">
        <v>93.18</v>
      </c>
      <c r="J1949">
        <v>8.5500000000000007</v>
      </c>
      <c r="K1949">
        <v>311</v>
      </c>
      <c r="L1949">
        <v>1018.45</v>
      </c>
      <c r="M1949">
        <v>182</v>
      </c>
      <c r="N1949">
        <v>4</v>
      </c>
      <c r="O1949">
        <v>0</v>
      </c>
      <c r="P1949">
        <v>222.46</v>
      </c>
      <c r="Q1949">
        <v>0</v>
      </c>
      <c r="R1949" s="1" t="s">
        <v>6917</v>
      </c>
      <c r="S1949" s="1" t="s">
        <v>8156</v>
      </c>
      <c r="T1949">
        <v>0.81</v>
      </c>
      <c r="U1949" s="1"/>
      <c r="V1949">
        <v>34613.111140000001</v>
      </c>
      <c r="W1949">
        <v>809228.21756300004</v>
      </c>
      <c r="X1949">
        <v>176.68474900000001</v>
      </c>
      <c r="Y1949">
        <v>18.229806</v>
      </c>
      <c r="Z1949">
        <v>358.703013</v>
      </c>
      <c r="AA1949">
        <v>347.86530199999999</v>
      </c>
      <c r="AB1949">
        <v>0</v>
      </c>
    </row>
    <row r="1950" spans="1:28" x14ac:dyDescent="0.25">
      <c r="A1950" s="1" t="s">
        <v>2763</v>
      </c>
      <c r="B1950">
        <v>2629</v>
      </c>
      <c r="C1950" s="1" t="s">
        <v>4004</v>
      </c>
      <c r="D1950">
        <v>5.0999999999999996</v>
      </c>
      <c r="E1950">
        <v>0</v>
      </c>
      <c r="F1950">
        <v>0.46</v>
      </c>
      <c r="G1950">
        <v>2859</v>
      </c>
      <c r="H1950" s="1" t="s">
        <v>4096</v>
      </c>
      <c r="I1950">
        <v>121.36</v>
      </c>
      <c r="J1950">
        <v>12.07</v>
      </c>
      <c r="K1950">
        <v>230</v>
      </c>
      <c r="L1950">
        <v>1417.41</v>
      </c>
      <c r="M1950">
        <v>31</v>
      </c>
      <c r="N1950">
        <v>5</v>
      </c>
      <c r="O1950">
        <v>0</v>
      </c>
      <c r="P1950">
        <v>129.63999999999999</v>
      </c>
      <c r="Q1950">
        <v>0</v>
      </c>
      <c r="R1950" s="1" t="s">
        <v>6918</v>
      </c>
      <c r="S1950" s="1" t="s">
        <v>8156</v>
      </c>
      <c r="T1950">
        <v>1.03</v>
      </c>
      <c r="U1950" s="1"/>
      <c r="V1950">
        <v>14001.450938</v>
      </c>
      <c r="W1950">
        <v>562369.77055699995</v>
      </c>
      <c r="X1950">
        <v>77.037514000000002</v>
      </c>
      <c r="Y1950">
        <v>11.226996</v>
      </c>
      <c r="Z1950">
        <v>240.078993</v>
      </c>
      <c r="AA1950">
        <v>241.741128</v>
      </c>
      <c r="AB1950">
        <v>0</v>
      </c>
    </row>
    <row r="1951" spans="1:28" x14ac:dyDescent="0.25">
      <c r="A1951" s="1" t="s">
        <v>2765</v>
      </c>
      <c r="B1951">
        <v>2588</v>
      </c>
      <c r="C1951" s="1" t="s">
        <v>4019</v>
      </c>
      <c r="D1951">
        <v>5.0999999999999996</v>
      </c>
      <c r="E1951">
        <v>0</v>
      </c>
      <c r="F1951">
        <v>0.5</v>
      </c>
      <c r="G1951">
        <v>2864</v>
      </c>
      <c r="H1951" s="1" t="s">
        <v>4093</v>
      </c>
      <c r="I1951">
        <v>2.0699999999999998</v>
      </c>
      <c r="J1951">
        <v>11.41</v>
      </c>
      <c r="K1951">
        <v>276</v>
      </c>
      <c r="L1951">
        <v>1335.45</v>
      </c>
      <c r="M1951">
        <v>106</v>
      </c>
      <c r="N1951">
        <v>6</v>
      </c>
      <c r="O1951">
        <v>0</v>
      </c>
      <c r="P1951">
        <v>161.36000000000001</v>
      </c>
      <c r="Q1951">
        <v>0</v>
      </c>
      <c r="R1951" s="1" t="s">
        <v>6920</v>
      </c>
      <c r="S1951" s="1" t="s">
        <v>8156</v>
      </c>
      <c r="T1951">
        <v>0.83</v>
      </c>
      <c r="U1951" s="1"/>
      <c r="V1951">
        <v>23197.259606</v>
      </c>
      <c r="W1951">
        <v>725151.31601299997</v>
      </c>
      <c r="X1951">
        <v>122.76572</v>
      </c>
      <c r="Y1951">
        <v>15.358171</v>
      </c>
      <c r="Z1951">
        <v>315.503803</v>
      </c>
      <c r="AA1951">
        <v>311.71768100000003</v>
      </c>
      <c r="AB1951">
        <v>0</v>
      </c>
    </row>
    <row r="1952" spans="1:28" x14ac:dyDescent="0.25">
      <c r="A1952" s="1" t="s">
        <v>2766</v>
      </c>
      <c r="B1952">
        <v>2726</v>
      </c>
      <c r="C1952" s="1" t="s">
        <v>4004</v>
      </c>
      <c r="D1952">
        <v>5.0999999999999996</v>
      </c>
      <c r="E1952">
        <v>0</v>
      </c>
      <c r="F1952">
        <v>7.4</v>
      </c>
      <c r="G1952">
        <v>2864</v>
      </c>
      <c r="H1952" s="1" t="s">
        <v>4076</v>
      </c>
      <c r="I1952">
        <v>1.4</v>
      </c>
      <c r="J1952">
        <v>5.21</v>
      </c>
      <c r="K1952">
        <v>138</v>
      </c>
      <c r="L1952">
        <v>609.39</v>
      </c>
      <c r="M1952">
        <v>0</v>
      </c>
      <c r="N1952">
        <v>0</v>
      </c>
      <c r="O1952">
        <v>0</v>
      </c>
      <c r="P1952">
        <v>30.96</v>
      </c>
      <c r="Q1952">
        <v>0</v>
      </c>
      <c r="R1952" s="1" t="s">
        <v>6921</v>
      </c>
      <c r="S1952" s="1" t="s">
        <v>8156</v>
      </c>
      <c r="T1952">
        <v>0.38</v>
      </c>
      <c r="U1952" s="1"/>
      <c r="V1952">
        <v>7173.7118650000002</v>
      </c>
      <c r="W1952">
        <v>231857.73183400001</v>
      </c>
      <c r="X1952">
        <v>38.016430999999997</v>
      </c>
      <c r="Y1952">
        <v>4.295255</v>
      </c>
      <c r="Z1952">
        <v>98.035842000000002</v>
      </c>
      <c r="AA1952">
        <v>99.668301</v>
      </c>
      <c r="AB1952">
        <v>0</v>
      </c>
    </row>
    <row r="1953" spans="1:28" x14ac:dyDescent="0.25">
      <c r="A1953" s="1" t="s">
        <v>2767</v>
      </c>
      <c r="B1953">
        <v>2160</v>
      </c>
      <c r="C1953" s="1" t="s">
        <v>4043</v>
      </c>
      <c r="D1953">
        <v>5.0999999999999996</v>
      </c>
      <c r="E1953">
        <v>0</v>
      </c>
      <c r="F1953">
        <v>188.57</v>
      </c>
      <c r="G1953">
        <v>2865</v>
      </c>
      <c r="H1953" s="1" t="s">
        <v>4129</v>
      </c>
      <c r="I1953">
        <v>135.09</v>
      </c>
      <c r="J1953">
        <v>14.44</v>
      </c>
      <c r="K1953">
        <v>705</v>
      </c>
      <c r="L1953">
        <v>2630.12</v>
      </c>
      <c r="M1953">
        <v>380</v>
      </c>
      <c r="N1953">
        <v>13</v>
      </c>
      <c r="O1953">
        <v>0</v>
      </c>
      <c r="P1953">
        <v>525.29</v>
      </c>
      <c r="Q1953">
        <v>0</v>
      </c>
      <c r="R1953" s="1" t="s">
        <v>6922</v>
      </c>
      <c r="S1953" s="1" t="s">
        <v>8156</v>
      </c>
      <c r="T1953">
        <v>1.06</v>
      </c>
      <c r="U1953" s="1"/>
      <c r="V1953">
        <v>73176.200024000005</v>
      </c>
      <c r="W1953">
        <v>1743797.245938</v>
      </c>
      <c r="X1953">
        <v>374.27247499999999</v>
      </c>
      <c r="Y1953">
        <v>39.096941999999999</v>
      </c>
      <c r="Z1953">
        <v>769.29012399999999</v>
      </c>
      <c r="AA1953">
        <v>749.610545</v>
      </c>
      <c r="AB1953">
        <v>0</v>
      </c>
    </row>
    <row r="1954" spans="1:28" x14ac:dyDescent="0.25">
      <c r="A1954" s="1" t="s">
        <v>2768</v>
      </c>
      <c r="B1954">
        <v>2135</v>
      </c>
      <c r="C1954" s="1" t="s">
        <v>4020</v>
      </c>
      <c r="D1954">
        <v>5.0999999999999996</v>
      </c>
      <c r="E1954">
        <v>0</v>
      </c>
      <c r="F1954">
        <v>0.98</v>
      </c>
      <c r="G1954">
        <v>2865</v>
      </c>
      <c r="H1954" s="1" t="s">
        <v>4117</v>
      </c>
      <c r="I1954">
        <v>120.04</v>
      </c>
      <c r="J1954">
        <v>10.81</v>
      </c>
      <c r="K1954">
        <v>730</v>
      </c>
      <c r="L1954">
        <v>743.49</v>
      </c>
      <c r="M1954">
        <v>487</v>
      </c>
      <c r="N1954">
        <v>19</v>
      </c>
      <c r="O1954">
        <v>0</v>
      </c>
      <c r="P1954">
        <v>691.28</v>
      </c>
      <c r="Q1954">
        <v>0</v>
      </c>
      <c r="R1954" s="1" t="s">
        <v>6923</v>
      </c>
      <c r="S1954" s="1" t="s">
        <v>8156</v>
      </c>
      <c r="T1954">
        <v>1.5</v>
      </c>
      <c r="U1954" s="1"/>
      <c r="V1954">
        <v>84682.340087999997</v>
      </c>
      <c r="W1954">
        <v>1604274.6833860001</v>
      </c>
      <c r="X1954">
        <v>423.37350600000002</v>
      </c>
      <c r="Y1954">
        <v>38.473247000000001</v>
      </c>
      <c r="Z1954">
        <v>726.18646699999999</v>
      </c>
      <c r="AA1954">
        <v>689.64443500000004</v>
      </c>
      <c r="AB1954">
        <v>0</v>
      </c>
    </row>
    <row r="1955" spans="1:28" x14ac:dyDescent="0.25">
      <c r="A1955" s="1" t="s">
        <v>2769</v>
      </c>
      <c r="B1955">
        <v>2724</v>
      </c>
      <c r="C1955" s="1" t="s">
        <v>4031</v>
      </c>
      <c r="D1955">
        <v>5.0999999999999996</v>
      </c>
      <c r="E1955">
        <v>0</v>
      </c>
      <c r="F1955">
        <v>0.33</v>
      </c>
      <c r="G1955">
        <v>2865</v>
      </c>
      <c r="H1955" s="1" t="s">
        <v>4140</v>
      </c>
      <c r="I1955">
        <v>93.18</v>
      </c>
      <c r="J1955">
        <v>13.71</v>
      </c>
      <c r="K1955">
        <v>141</v>
      </c>
      <c r="L1955">
        <v>1375.09</v>
      </c>
      <c r="M1955">
        <v>2</v>
      </c>
      <c r="N1955">
        <v>1</v>
      </c>
      <c r="O1955">
        <v>0</v>
      </c>
      <c r="P1955">
        <v>60.26</v>
      </c>
      <c r="Q1955">
        <v>0</v>
      </c>
      <c r="R1955" s="1" t="s">
        <v>6924</v>
      </c>
      <c r="S1955" s="1" t="s">
        <v>8156</v>
      </c>
      <c r="T1955">
        <v>1.24</v>
      </c>
      <c r="U1955" s="1"/>
      <c r="V1955">
        <v>10411.100270000001</v>
      </c>
      <c r="W1955">
        <v>570668.88737600006</v>
      </c>
      <c r="X1955">
        <v>61.101692999999997</v>
      </c>
      <c r="Y1955">
        <v>11.931578</v>
      </c>
      <c r="Z1955">
        <v>245.90738400000001</v>
      </c>
      <c r="AA1955">
        <v>245.30464699999999</v>
      </c>
      <c r="AB1955">
        <v>0</v>
      </c>
    </row>
    <row r="1956" spans="1:28" x14ac:dyDescent="0.25">
      <c r="A1956" s="1" t="s">
        <v>2770</v>
      </c>
      <c r="B1956">
        <v>2277</v>
      </c>
      <c r="C1956" s="1" t="s">
        <v>4050</v>
      </c>
      <c r="D1956">
        <v>5.0999999999999996</v>
      </c>
      <c r="E1956">
        <v>0</v>
      </c>
      <c r="F1956">
        <v>0</v>
      </c>
      <c r="G1956">
        <v>2866</v>
      </c>
      <c r="H1956" s="1" t="s">
        <v>4095</v>
      </c>
      <c r="I1956">
        <v>63.59</v>
      </c>
      <c r="J1956">
        <v>13.35</v>
      </c>
      <c r="K1956">
        <v>589</v>
      </c>
      <c r="L1956">
        <v>1631.79</v>
      </c>
      <c r="M1956">
        <v>345</v>
      </c>
      <c r="N1956">
        <v>14</v>
      </c>
      <c r="O1956">
        <v>0</v>
      </c>
      <c r="P1956">
        <v>472.01</v>
      </c>
      <c r="Q1956">
        <v>0</v>
      </c>
      <c r="R1956" s="1" t="s">
        <v>6925</v>
      </c>
      <c r="S1956" s="1" t="s">
        <v>8156</v>
      </c>
      <c r="T1956">
        <v>1.03</v>
      </c>
      <c r="U1956" s="1"/>
      <c r="V1956">
        <v>59453.006824999997</v>
      </c>
      <c r="W1956">
        <v>1400984.4401229999</v>
      </c>
      <c r="X1956">
        <v>303.82135599999998</v>
      </c>
      <c r="Y1956">
        <v>31.919204000000001</v>
      </c>
      <c r="Z1956">
        <v>623.25722099999996</v>
      </c>
      <c r="AA1956">
        <v>602.24433699999997</v>
      </c>
      <c r="AB1956">
        <v>0</v>
      </c>
    </row>
    <row r="1957" spans="1:28" x14ac:dyDescent="0.25">
      <c r="A1957" s="1" t="s">
        <v>2771</v>
      </c>
      <c r="B1957">
        <v>2196</v>
      </c>
      <c r="C1957" s="1" t="s">
        <v>4030</v>
      </c>
      <c r="D1957">
        <v>5.0999999999999996</v>
      </c>
      <c r="E1957">
        <v>0</v>
      </c>
      <c r="F1957">
        <v>0.55000000000000004</v>
      </c>
      <c r="G1957">
        <v>2867</v>
      </c>
      <c r="H1957" s="1" t="s">
        <v>4147</v>
      </c>
      <c r="I1957">
        <v>23.77</v>
      </c>
      <c r="J1957">
        <v>15.73</v>
      </c>
      <c r="K1957">
        <v>671</v>
      </c>
      <c r="L1957">
        <v>2694.53</v>
      </c>
      <c r="M1957">
        <v>323</v>
      </c>
      <c r="N1957">
        <v>17</v>
      </c>
      <c r="O1957">
        <v>0</v>
      </c>
      <c r="P1957">
        <v>501.12</v>
      </c>
      <c r="Q1957">
        <v>0</v>
      </c>
      <c r="R1957" s="1" t="s">
        <v>6926</v>
      </c>
      <c r="S1957" s="1" t="s">
        <v>8156</v>
      </c>
      <c r="T1957">
        <v>1.1399999999999999</v>
      </c>
      <c r="U1957" s="1"/>
      <c r="V1957">
        <v>56775.453898</v>
      </c>
      <c r="W1957">
        <v>1547197.932213</v>
      </c>
      <c r="X1957">
        <v>294.93749300000002</v>
      </c>
      <c r="Y1957">
        <v>33.750641999999999</v>
      </c>
      <c r="Z1957">
        <v>676.15874199999996</v>
      </c>
      <c r="AA1957">
        <v>665.09237499999995</v>
      </c>
      <c r="AB1957">
        <v>0</v>
      </c>
    </row>
    <row r="1958" spans="1:28" x14ac:dyDescent="0.25">
      <c r="A1958" s="1" t="s">
        <v>2773</v>
      </c>
      <c r="B1958">
        <v>2654</v>
      </c>
      <c r="C1958" s="1" t="s">
        <v>4017</v>
      </c>
      <c r="D1958">
        <v>5.0999999999999996</v>
      </c>
      <c r="E1958">
        <v>0</v>
      </c>
      <c r="F1958">
        <v>0.2</v>
      </c>
      <c r="G1958">
        <v>2867</v>
      </c>
      <c r="H1958" s="1" t="s">
        <v>4091</v>
      </c>
      <c r="I1958">
        <v>93.18</v>
      </c>
      <c r="J1958">
        <v>7.05</v>
      </c>
      <c r="K1958">
        <v>213</v>
      </c>
      <c r="L1958">
        <v>1018.45</v>
      </c>
      <c r="M1958">
        <v>49</v>
      </c>
      <c r="N1958">
        <v>2</v>
      </c>
      <c r="O1958">
        <v>0</v>
      </c>
      <c r="P1958">
        <v>97.86</v>
      </c>
      <c r="Q1958">
        <v>0</v>
      </c>
      <c r="R1958" s="1" t="s">
        <v>6928</v>
      </c>
      <c r="S1958" s="1" t="s">
        <v>8156</v>
      </c>
      <c r="T1958">
        <v>0.63</v>
      </c>
      <c r="U1958" s="1"/>
      <c r="V1958">
        <v>14887.37998</v>
      </c>
      <c r="W1958">
        <v>449441.06371700001</v>
      </c>
      <c r="X1958">
        <v>78.280879999999996</v>
      </c>
      <c r="Y1958">
        <v>8.9939789999999995</v>
      </c>
      <c r="Z1958">
        <v>193.03281999999999</v>
      </c>
      <c r="AA1958">
        <v>193.200446</v>
      </c>
      <c r="AB1958">
        <v>0</v>
      </c>
    </row>
    <row r="1959" spans="1:28" x14ac:dyDescent="0.25">
      <c r="A1959" s="1" t="s">
        <v>2775</v>
      </c>
      <c r="B1959">
        <v>1827</v>
      </c>
      <c r="C1959" s="1" t="s">
        <v>4038</v>
      </c>
      <c r="D1959">
        <v>5.0999999999999996</v>
      </c>
      <c r="E1959">
        <v>0</v>
      </c>
      <c r="F1959">
        <v>0.54</v>
      </c>
      <c r="G1959">
        <v>2868</v>
      </c>
      <c r="H1959" s="1" t="s">
        <v>4130</v>
      </c>
      <c r="I1959">
        <v>14.85</v>
      </c>
      <c r="J1959">
        <v>4.51</v>
      </c>
      <c r="K1959">
        <v>1041</v>
      </c>
      <c r="L1959">
        <v>1683.59</v>
      </c>
      <c r="M1959">
        <v>609</v>
      </c>
      <c r="N1959">
        <v>28</v>
      </c>
      <c r="O1959">
        <v>0</v>
      </c>
      <c r="P1959">
        <v>768.83</v>
      </c>
      <c r="Q1959">
        <v>0</v>
      </c>
      <c r="R1959" s="1" t="s">
        <v>6930</v>
      </c>
      <c r="S1959" s="1" t="s">
        <v>8156</v>
      </c>
      <c r="T1959">
        <v>0.45</v>
      </c>
      <c r="U1959" s="1"/>
      <c r="V1959">
        <v>101525.114894</v>
      </c>
      <c r="W1959">
        <v>1962248.1041310001</v>
      </c>
      <c r="X1959">
        <v>508.12041399999998</v>
      </c>
      <c r="Y1959">
        <v>44.962710999999999</v>
      </c>
      <c r="Z1959">
        <v>876.91406800000004</v>
      </c>
      <c r="AA1959">
        <v>843.53100099999995</v>
      </c>
      <c r="AB1959">
        <v>0</v>
      </c>
    </row>
    <row r="1960" spans="1:28" x14ac:dyDescent="0.25">
      <c r="A1960" s="1" t="s">
        <v>2776</v>
      </c>
      <c r="B1960">
        <v>2760</v>
      </c>
      <c r="C1960" s="1" t="s">
        <v>4004</v>
      </c>
      <c r="D1960">
        <v>5.0999999999999996</v>
      </c>
      <c r="E1960">
        <v>0</v>
      </c>
      <c r="F1960">
        <v>0</v>
      </c>
      <c r="G1960">
        <v>2868</v>
      </c>
      <c r="H1960" s="1" t="s">
        <v>4074</v>
      </c>
      <c r="I1960">
        <v>0.2</v>
      </c>
      <c r="J1960">
        <v>4.43</v>
      </c>
      <c r="K1960">
        <v>108</v>
      </c>
      <c r="L1960">
        <v>420.4</v>
      </c>
      <c r="M1960">
        <v>0</v>
      </c>
      <c r="N1960">
        <v>0</v>
      </c>
      <c r="O1960">
        <v>0</v>
      </c>
      <c r="P1960">
        <v>24.67</v>
      </c>
      <c r="Q1960">
        <v>0</v>
      </c>
      <c r="R1960" s="1" t="s">
        <v>6931</v>
      </c>
      <c r="S1960" s="1" t="s">
        <v>8156</v>
      </c>
      <c r="T1960">
        <v>0.37</v>
      </c>
      <c r="U1960" s="1"/>
      <c r="V1960">
        <v>6300.4576230000002</v>
      </c>
      <c r="W1960">
        <v>183696.44443100001</v>
      </c>
      <c r="X1960">
        <v>32.921461000000001</v>
      </c>
      <c r="Y1960">
        <v>3.470628</v>
      </c>
      <c r="Z1960">
        <v>78.193483000000001</v>
      </c>
      <c r="AA1960">
        <v>78.965703000000005</v>
      </c>
      <c r="AB1960">
        <v>0</v>
      </c>
    </row>
    <row r="1961" spans="1:28" x14ac:dyDescent="0.25">
      <c r="A1961" s="1" t="s">
        <v>2777</v>
      </c>
      <c r="B1961">
        <v>2760</v>
      </c>
      <c r="C1961" s="1" t="s">
        <v>4002</v>
      </c>
      <c r="D1961">
        <v>5.0999999999999996</v>
      </c>
      <c r="E1961">
        <v>0</v>
      </c>
      <c r="F1961">
        <v>0.06</v>
      </c>
      <c r="G1961">
        <v>2868</v>
      </c>
      <c r="H1961" s="1" t="s">
        <v>4072</v>
      </c>
      <c r="I1961">
        <v>31.58</v>
      </c>
      <c r="J1961">
        <v>7.88</v>
      </c>
      <c r="K1961">
        <v>108</v>
      </c>
      <c r="L1961">
        <v>367.23</v>
      </c>
      <c r="M1961">
        <v>48</v>
      </c>
      <c r="N1961">
        <v>2</v>
      </c>
      <c r="O1961">
        <v>0</v>
      </c>
      <c r="P1961">
        <v>68.55</v>
      </c>
      <c r="Q1961">
        <v>0</v>
      </c>
      <c r="R1961" s="1" t="s">
        <v>6932</v>
      </c>
      <c r="S1961" s="1" t="s">
        <v>8156</v>
      </c>
      <c r="T1961">
        <v>0.67</v>
      </c>
      <c r="U1961" s="1"/>
      <c r="V1961">
        <v>10166.782335</v>
      </c>
      <c r="W1961">
        <v>242339.54651300001</v>
      </c>
      <c r="X1961">
        <v>51.962057999999999</v>
      </c>
      <c r="Y1961">
        <v>5.2222160000000004</v>
      </c>
      <c r="Z1961">
        <v>106.206951</v>
      </c>
      <c r="AA1961">
        <v>104.175369</v>
      </c>
      <c r="AB1961">
        <v>0</v>
      </c>
    </row>
    <row r="1962" spans="1:28" x14ac:dyDescent="0.25">
      <c r="A1962" s="1" t="s">
        <v>2778</v>
      </c>
      <c r="B1962">
        <v>2065</v>
      </c>
      <c r="C1962" s="1" t="s">
        <v>4012</v>
      </c>
      <c r="D1962">
        <v>5.0999999999999996</v>
      </c>
      <c r="E1962">
        <v>0</v>
      </c>
      <c r="F1962">
        <v>20.57</v>
      </c>
      <c r="G1962">
        <v>2869</v>
      </c>
      <c r="H1962" s="1" t="s">
        <v>4096</v>
      </c>
      <c r="I1962">
        <v>121.36</v>
      </c>
      <c r="J1962">
        <v>15.03</v>
      </c>
      <c r="K1962">
        <v>804</v>
      </c>
      <c r="L1962">
        <v>1363.57</v>
      </c>
      <c r="M1962">
        <v>512</v>
      </c>
      <c r="N1962">
        <v>20</v>
      </c>
      <c r="O1962">
        <v>0</v>
      </c>
      <c r="P1962">
        <v>714.45</v>
      </c>
      <c r="Q1962">
        <v>0</v>
      </c>
      <c r="R1962" s="1" t="s">
        <v>6933</v>
      </c>
      <c r="S1962" s="1" t="s">
        <v>8156</v>
      </c>
      <c r="T1962">
        <v>1.1200000000000001</v>
      </c>
      <c r="U1962" s="1"/>
      <c r="V1962">
        <v>87529.834728999995</v>
      </c>
      <c r="W1962">
        <v>1751581.4072400001</v>
      </c>
      <c r="X1962">
        <v>439.760693</v>
      </c>
      <c r="Y1962">
        <v>41.003512999999998</v>
      </c>
      <c r="Z1962">
        <v>785.881888</v>
      </c>
      <c r="AA1962">
        <v>752.96590700000002</v>
      </c>
      <c r="AB1962">
        <v>0</v>
      </c>
    </row>
    <row r="1963" spans="1:28" x14ac:dyDescent="0.25">
      <c r="A1963" s="1" t="s">
        <v>2780</v>
      </c>
      <c r="B1963">
        <v>2206</v>
      </c>
      <c r="C1963" s="1" t="s">
        <v>4020</v>
      </c>
      <c r="D1963">
        <v>5.0999999999999996</v>
      </c>
      <c r="E1963">
        <v>0</v>
      </c>
      <c r="F1963">
        <v>0.85</v>
      </c>
      <c r="G1963">
        <v>2869</v>
      </c>
      <c r="H1963" s="1" t="s">
        <v>4094</v>
      </c>
      <c r="I1963">
        <v>120.04</v>
      </c>
      <c r="J1963">
        <v>13.56</v>
      </c>
      <c r="K1963">
        <v>663</v>
      </c>
      <c r="L1963">
        <v>743.49</v>
      </c>
      <c r="M1963">
        <v>429</v>
      </c>
      <c r="N1963">
        <v>17</v>
      </c>
      <c r="O1963">
        <v>0</v>
      </c>
      <c r="P1963">
        <v>607.42999999999995</v>
      </c>
      <c r="Q1963">
        <v>0</v>
      </c>
      <c r="R1963" s="1" t="s">
        <v>6935</v>
      </c>
      <c r="S1963" s="1" t="s">
        <v>8156</v>
      </c>
      <c r="T1963">
        <v>0.99</v>
      </c>
      <c r="U1963" s="1"/>
      <c r="V1963">
        <v>73647.838915</v>
      </c>
      <c r="W1963">
        <v>1422682.145975</v>
      </c>
      <c r="X1963">
        <v>368.86012299999999</v>
      </c>
      <c r="Y1963">
        <v>33.941409999999998</v>
      </c>
      <c r="Z1963">
        <v>643.00296000000003</v>
      </c>
      <c r="AA1963">
        <v>611.58058000000005</v>
      </c>
      <c r="AB1963">
        <v>0</v>
      </c>
    </row>
    <row r="1964" spans="1:28" x14ac:dyDescent="0.25">
      <c r="A1964" s="1" t="s">
        <v>2781</v>
      </c>
      <c r="B1964">
        <v>2823</v>
      </c>
      <c r="C1964" s="1" t="s">
        <v>4002</v>
      </c>
      <c r="D1964">
        <v>5.0999999999999996</v>
      </c>
      <c r="E1964">
        <v>0</v>
      </c>
      <c r="F1964">
        <v>0.33</v>
      </c>
      <c r="G1964">
        <v>2870</v>
      </c>
      <c r="H1964" s="1" t="s">
        <v>4105</v>
      </c>
      <c r="I1964">
        <v>31.58</v>
      </c>
      <c r="J1964">
        <v>10.95</v>
      </c>
      <c r="K1964">
        <v>47</v>
      </c>
      <c r="L1964">
        <v>367.23</v>
      </c>
      <c r="M1964">
        <v>1</v>
      </c>
      <c r="N1964">
        <v>1</v>
      </c>
      <c r="O1964">
        <v>0</v>
      </c>
      <c r="P1964">
        <v>18.22</v>
      </c>
      <c r="Q1964">
        <v>0</v>
      </c>
      <c r="R1964" s="1" t="s">
        <v>6936</v>
      </c>
      <c r="S1964" s="1" t="s">
        <v>8156</v>
      </c>
      <c r="T1964">
        <v>0.94</v>
      </c>
      <c r="U1964" s="1"/>
      <c r="V1964">
        <v>2772.8161879999998</v>
      </c>
      <c r="W1964">
        <v>136756.78904</v>
      </c>
      <c r="X1964">
        <v>15.870578</v>
      </c>
      <c r="Y1964">
        <v>2.7094320000000001</v>
      </c>
      <c r="Z1964">
        <v>58.309820999999999</v>
      </c>
      <c r="AA1964">
        <v>58.785966999999999</v>
      </c>
      <c r="AB1964">
        <v>0</v>
      </c>
    </row>
    <row r="1965" spans="1:28" x14ac:dyDescent="0.25">
      <c r="A1965" s="1" t="s">
        <v>2782</v>
      </c>
      <c r="B1965">
        <v>2025</v>
      </c>
      <c r="C1965" s="1" t="s">
        <v>4036</v>
      </c>
      <c r="D1965">
        <v>5.0999999999999996</v>
      </c>
      <c r="E1965">
        <v>0</v>
      </c>
      <c r="F1965">
        <v>0</v>
      </c>
      <c r="G1965">
        <v>2871</v>
      </c>
      <c r="H1965" s="1" t="s">
        <v>4120</v>
      </c>
      <c r="I1965">
        <v>34.18</v>
      </c>
      <c r="J1965">
        <v>9.5</v>
      </c>
      <c r="K1965">
        <v>846</v>
      </c>
      <c r="L1965">
        <v>2056.66</v>
      </c>
      <c r="M1965">
        <v>541</v>
      </c>
      <c r="N1965">
        <v>23</v>
      </c>
      <c r="O1965">
        <v>0</v>
      </c>
      <c r="P1965">
        <v>665</v>
      </c>
      <c r="Q1965">
        <v>0</v>
      </c>
      <c r="R1965" s="1" t="s">
        <v>6937</v>
      </c>
      <c r="S1965" s="1" t="s">
        <v>8156</v>
      </c>
      <c r="T1965">
        <v>0.81</v>
      </c>
      <c r="U1965" s="1"/>
      <c r="V1965">
        <v>94262.725724000004</v>
      </c>
      <c r="W1965">
        <v>1993160.809047</v>
      </c>
      <c r="X1965">
        <v>476.082402</v>
      </c>
      <c r="Y1965">
        <v>45.663198999999999</v>
      </c>
      <c r="Z1965">
        <v>888.04738999999995</v>
      </c>
      <c r="AA1965">
        <v>856.812454</v>
      </c>
      <c r="AB1965">
        <v>0</v>
      </c>
    </row>
    <row r="1966" spans="1:28" x14ac:dyDescent="0.25">
      <c r="A1966" s="1" t="s">
        <v>2783</v>
      </c>
      <c r="B1966">
        <v>2433</v>
      </c>
      <c r="C1966" s="1" t="s">
        <v>4043</v>
      </c>
      <c r="D1966">
        <v>5.0999999999999996</v>
      </c>
      <c r="E1966">
        <v>0</v>
      </c>
      <c r="F1966">
        <v>286.35000000000002</v>
      </c>
      <c r="G1966">
        <v>2871</v>
      </c>
      <c r="H1966" s="1" t="s">
        <v>4129</v>
      </c>
      <c r="I1966">
        <v>135.09</v>
      </c>
      <c r="J1966">
        <v>11.68</v>
      </c>
      <c r="K1966">
        <v>438</v>
      </c>
      <c r="L1966">
        <v>2630.12</v>
      </c>
      <c r="M1966">
        <v>126</v>
      </c>
      <c r="N1966">
        <v>8</v>
      </c>
      <c r="O1966">
        <v>0</v>
      </c>
      <c r="P1966">
        <v>231.86</v>
      </c>
      <c r="Q1966">
        <v>0</v>
      </c>
      <c r="R1966" s="1" t="s">
        <v>6938</v>
      </c>
      <c r="S1966" s="1" t="s">
        <v>8156</v>
      </c>
      <c r="T1966">
        <v>0.93</v>
      </c>
      <c r="U1966" s="1"/>
      <c r="V1966">
        <v>33263.988495999998</v>
      </c>
      <c r="W1966">
        <v>1134607.3623339999</v>
      </c>
      <c r="X1966">
        <v>178.25608099999999</v>
      </c>
      <c r="Y1966">
        <v>23.318947999999999</v>
      </c>
      <c r="Z1966">
        <v>487.76077500000002</v>
      </c>
      <c r="AA1966">
        <v>487.72742</v>
      </c>
      <c r="AB1966">
        <v>0</v>
      </c>
    </row>
    <row r="1967" spans="1:28" x14ac:dyDescent="0.25">
      <c r="A1967" s="1" t="s">
        <v>2784</v>
      </c>
      <c r="B1967">
        <v>2792</v>
      </c>
      <c r="C1967" s="1" t="s">
        <v>4002</v>
      </c>
      <c r="D1967">
        <v>5.0999999999999996</v>
      </c>
      <c r="E1967">
        <v>0</v>
      </c>
      <c r="F1967">
        <v>0.69</v>
      </c>
      <c r="G1967">
        <v>2871</v>
      </c>
      <c r="H1967" s="1" t="s">
        <v>4105</v>
      </c>
      <c r="I1967">
        <v>31.58</v>
      </c>
      <c r="J1967">
        <v>15.73</v>
      </c>
      <c r="K1967">
        <v>79</v>
      </c>
      <c r="L1967">
        <v>367.23</v>
      </c>
      <c r="M1967">
        <v>19</v>
      </c>
      <c r="N1967">
        <v>2</v>
      </c>
      <c r="O1967">
        <v>0</v>
      </c>
      <c r="P1967">
        <v>59.84</v>
      </c>
      <c r="Q1967">
        <v>0</v>
      </c>
      <c r="R1967" s="1" t="s">
        <v>6939</v>
      </c>
      <c r="S1967" s="1" t="s">
        <v>8156</v>
      </c>
      <c r="T1967">
        <v>1.41</v>
      </c>
      <c r="U1967" s="1"/>
      <c r="V1967">
        <v>6812.9668119999997</v>
      </c>
      <c r="W1967">
        <v>238955.17493499999</v>
      </c>
      <c r="X1967">
        <v>36.696942</v>
      </c>
      <c r="Y1967">
        <v>5.0923049999999996</v>
      </c>
      <c r="Z1967">
        <v>104.463836</v>
      </c>
      <c r="AA1967">
        <v>102.717845</v>
      </c>
      <c r="AB1967">
        <v>0</v>
      </c>
    </row>
    <row r="1968" spans="1:28" x14ac:dyDescent="0.25">
      <c r="A1968" s="1" t="s">
        <v>2785</v>
      </c>
      <c r="B1968">
        <v>2794</v>
      </c>
      <c r="C1968" s="1" t="s">
        <v>4004</v>
      </c>
      <c r="D1968">
        <v>5.0999999999999996</v>
      </c>
      <c r="E1968">
        <v>0</v>
      </c>
      <c r="F1968">
        <v>4</v>
      </c>
      <c r="G1968">
        <v>2872</v>
      </c>
      <c r="H1968" s="1" t="s">
        <v>4074</v>
      </c>
      <c r="I1968">
        <v>0.2</v>
      </c>
      <c r="J1968">
        <v>11.22</v>
      </c>
      <c r="K1968">
        <v>78</v>
      </c>
      <c r="L1968">
        <v>420.4</v>
      </c>
      <c r="M1968">
        <v>6</v>
      </c>
      <c r="N1968">
        <v>4</v>
      </c>
      <c r="O1968">
        <v>0</v>
      </c>
      <c r="P1968">
        <v>41.18</v>
      </c>
      <c r="Q1968">
        <v>0</v>
      </c>
      <c r="R1968" s="1" t="s">
        <v>6940</v>
      </c>
      <c r="S1968" s="1" t="s">
        <v>8156</v>
      </c>
      <c r="T1968">
        <v>0.86</v>
      </c>
      <c r="U1968" s="1"/>
      <c r="V1968">
        <v>5270.1308060000001</v>
      </c>
      <c r="W1968">
        <v>209419.18184</v>
      </c>
      <c r="X1968">
        <v>28.910793999999999</v>
      </c>
      <c r="Y1968">
        <v>4.0631079999999997</v>
      </c>
      <c r="Z1968">
        <v>89.220609999999994</v>
      </c>
      <c r="AA1968">
        <v>90.021417</v>
      </c>
      <c r="AB1968">
        <v>0</v>
      </c>
    </row>
    <row r="1969" spans="1:28" x14ac:dyDescent="0.25">
      <c r="A1969" s="1" t="s">
        <v>2786</v>
      </c>
      <c r="B1969">
        <v>1840</v>
      </c>
      <c r="C1969" s="1" t="s">
        <v>4043</v>
      </c>
      <c r="D1969">
        <v>5.0999999999999996</v>
      </c>
      <c r="E1969">
        <v>0</v>
      </c>
      <c r="F1969">
        <v>0.02</v>
      </c>
      <c r="G1969">
        <v>2873</v>
      </c>
      <c r="H1969" s="1" t="s">
        <v>4165</v>
      </c>
      <c r="I1969">
        <v>135.09</v>
      </c>
      <c r="J1969">
        <v>13.86</v>
      </c>
      <c r="K1969">
        <v>1033</v>
      </c>
      <c r="L1969">
        <v>2630.12</v>
      </c>
      <c r="M1969">
        <v>705</v>
      </c>
      <c r="N1969">
        <v>10</v>
      </c>
      <c r="O1969">
        <v>0</v>
      </c>
      <c r="P1969">
        <v>846.77</v>
      </c>
      <c r="Q1969">
        <v>0</v>
      </c>
      <c r="R1969" s="1" t="s">
        <v>6941</v>
      </c>
      <c r="S1969" s="1" t="s">
        <v>8156</v>
      </c>
      <c r="T1969">
        <v>1.03</v>
      </c>
      <c r="U1969" s="1"/>
      <c r="V1969">
        <v>126727.28998099999</v>
      </c>
      <c r="W1969">
        <v>2674251.0673750001</v>
      </c>
      <c r="X1969">
        <v>640.07140200000003</v>
      </c>
      <c r="Y1969">
        <v>61.952849000000001</v>
      </c>
      <c r="Z1969">
        <v>1193.951272</v>
      </c>
      <c r="AA1969">
        <v>1149.596342</v>
      </c>
      <c r="AB1969">
        <v>0</v>
      </c>
    </row>
    <row r="1970" spans="1:28" x14ac:dyDescent="0.25">
      <c r="A1970" s="1" t="s">
        <v>2787</v>
      </c>
      <c r="B1970">
        <v>2070</v>
      </c>
      <c r="C1970" s="1" t="s">
        <v>4053</v>
      </c>
      <c r="D1970">
        <v>5.0999999999999996</v>
      </c>
      <c r="E1970">
        <v>0</v>
      </c>
      <c r="F1970">
        <v>0</v>
      </c>
      <c r="G1970">
        <v>2873</v>
      </c>
      <c r="H1970" s="1" t="s">
        <v>4094</v>
      </c>
      <c r="I1970">
        <v>120.04</v>
      </c>
      <c r="J1970">
        <v>16.78</v>
      </c>
      <c r="K1970">
        <v>803</v>
      </c>
      <c r="L1970">
        <v>947.15</v>
      </c>
      <c r="M1970">
        <v>544</v>
      </c>
      <c r="N1970">
        <v>19</v>
      </c>
      <c r="O1970">
        <v>0</v>
      </c>
      <c r="P1970">
        <v>750.92</v>
      </c>
      <c r="Q1970">
        <v>0</v>
      </c>
      <c r="R1970" s="1" t="s">
        <v>6942</v>
      </c>
      <c r="S1970" s="1" t="s">
        <v>8156</v>
      </c>
      <c r="T1970">
        <v>1.34</v>
      </c>
      <c r="U1970" s="1"/>
      <c r="V1970">
        <v>89174.243686000002</v>
      </c>
      <c r="W1970">
        <v>1721783.6807520001</v>
      </c>
      <c r="X1970">
        <v>446.64329500000002</v>
      </c>
      <c r="Y1970">
        <v>41.252111999999997</v>
      </c>
      <c r="Z1970">
        <v>778.83388500000001</v>
      </c>
      <c r="AA1970">
        <v>740.15774299999998</v>
      </c>
      <c r="AB1970">
        <v>0</v>
      </c>
    </row>
    <row r="1971" spans="1:28" x14ac:dyDescent="0.25">
      <c r="A1971" s="1" t="s">
        <v>2789</v>
      </c>
      <c r="B1971">
        <v>2694</v>
      </c>
      <c r="C1971" s="1" t="s">
        <v>4004</v>
      </c>
      <c r="D1971">
        <v>5.0999999999999996</v>
      </c>
      <c r="E1971">
        <v>0</v>
      </c>
      <c r="F1971">
        <v>1.99</v>
      </c>
      <c r="G1971">
        <v>2875</v>
      </c>
      <c r="H1971" s="1" t="s">
        <v>4073</v>
      </c>
      <c r="I1971">
        <v>40.79</v>
      </c>
      <c r="J1971">
        <v>8.3800000000000008</v>
      </c>
      <c r="K1971">
        <v>181</v>
      </c>
      <c r="L1971">
        <v>475.89</v>
      </c>
      <c r="M1971">
        <v>97</v>
      </c>
      <c r="N1971">
        <v>2</v>
      </c>
      <c r="O1971">
        <v>0</v>
      </c>
      <c r="P1971">
        <v>129.63999999999999</v>
      </c>
      <c r="Q1971">
        <v>0</v>
      </c>
      <c r="R1971" s="1" t="s">
        <v>6944</v>
      </c>
      <c r="S1971" s="1" t="s">
        <v>8156</v>
      </c>
      <c r="T1971">
        <v>0.69</v>
      </c>
      <c r="U1971" s="1"/>
      <c r="V1971">
        <v>19934.071173</v>
      </c>
      <c r="W1971">
        <v>438583.41429799999</v>
      </c>
      <c r="X1971">
        <v>101.05284399999999</v>
      </c>
      <c r="Y1971">
        <v>9.8329369999999994</v>
      </c>
      <c r="Z1971">
        <v>194.73639299999999</v>
      </c>
      <c r="AA1971">
        <v>188.536147</v>
      </c>
      <c r="AB1971">
        <v>0</v>
      </c>
    </row>
    <row r="1972" spans="1:28" x14ac:dyDescent="0.25">
      <c r="A1972" s="1" t="s">
        <v>2790</v>
      </c>
      <c r="B1972">
        <v>2729</v>
      </c>
      <c r="C1972" s="1" t="s">
        <v>4002</v>
      </c>
      <c r="D1972">
        <v>5.0999999999999996</v>
      </c>
      <c r="E1972">
        <v>0</v>
      </c>
      <c r="F1972">
        <v>0.42</v>
      </c>
      <c r="G1972">
        <v>2876</v>
      </c>
      <c r="H1972" s="1" t="s">
        <v>4072</v>
      </c>
      <c r="I1972">
        <v>31.58</v>
      </c>
      <c r="J1972">
        <v>3.93</v>
      </c>
      <c r="K1972">
        <v>147</v>
      </c>
      <c r="L1972">
        <v>367.23</v>
      </c>
      <c r="M1972">
        <v>70</v>
      </c>
      <c r="N1972">
        <v>1</v>
      </c>
      <c r="O1972">
        <v>0</v>
      </c>
      <c r="P1972">
        <v>86.17</v>
      </c>
      <c r="Q1972">
        <v>0</v>
      </c>
      <c r="R1972" s="1" t="s">
        <v>6945</v>
      </c>
      <c r="S1972" s="1" t="s">
        <v>8156</v>
      </c>
      <c r="T1972">
        <v>0.43</v>
      </c>
      <c r="U1972" s="1"/>
      <c r="V1972">
        <v>14817.361863</v>
      </c>
      <c r="W1972">
        <v>309680.48672799999</v>
      </c>
      <c r="X1972">
        <v>74.692769999999996</v>
      </c>
      <c r="Y1972">
        <v>6.8695529999999998</v>
      </c>
      <c r="Z1972">
        <v>137.16038699999999</v>
      </c>
      <c r="AA1972">
        <v>133.12470500000001</v>
      </c>
      <c r="AB1972">
        <v>0</v>
      </c>
    </row>
    <row r="1973" spans="1:28" x14ac:dyDescent="0.25">
      <c r="A1973" s="1" t="s">
        <v>2791</v>
      </c>
      <c r="B1973">
        <v>2797</v>
      </c>
      <c r="C1973" s="1" t="s">
        <v>4004</v>
      </c>
      <c r="D1973">
        <v>5.0999999999999996</v>
      </c>
      <c r="E1973">
        <v>0</v>
      </c>
      <c r="F1973">
        <v>0.45</v>
      </c>
      <c r="G1973">
        <v>2876</v>
      </c>
      <c r="H1973" s="1" t="s">
        <v>4073</v>
      </c>
      <c r="I1973">
        <v>40.79</v>
      </c>
      <c r="J1973">
        <v>10.89</v>
      </c>
      <c r="K1973">
        <v>79</v>
      </c>
      <c r="L1973">
        <v>475.89</v>
      </c>
      <c r="M1973">
        <v>15</v>
      </c>
      <c r="N1973">
        <v>1</v>
      </c>
      <c r="O1973">
        <v>0</v>
      </c>
      <c r="P1973">
        <v>45.67</v>
      </c>
      <c r="Q1973">
        <v>0</v>
      </c>
      <c r="R1973" s="1" t="s">
        <v>6946</v>
      </c>
      <c r="S1973" s="1" t="s">
        <v>8156</v>
      </c>
      <c r="T1973">
        <v>1.04</v>
      </c>
      <c r="U1973" s="1"/>
      <c r="V1973">
        <v>5860.5427170000003</v>
      </c>
      <c r="W1973">
        <v>240370.48330200001</v>
      </c>
      <c r="X1973">
        <v>32.422677</v>
      </c>
      <c r="Y1973">
        <v>5.1229519999999997</v>
      </c>
      <c r="Z1973">
        <v>105.18346</v>
      </c>
      <c r="AA1973">
        <v>103.325372</v>
      </c>
      <c r="AB1973">
        <v>0</v>
      </c>
    </row>
    <row r="1974" spans="1:28" x14ac:dyDescent="0.25">
      <c r="A1974" s="1" t="s">
        <v>2793</v>
      </c>
      <c r="B1974">
        <v>1917</v>
      </c>
      <c r="C1974" s="1" t="s">
        <v>4040</v>
      </c>
      <c r="D1974">
        <v>5.0999999999999996</v>
      </c>
      <c r="E1974">
        <v>0</v>
      </c>
      <c r="F1974">
        <v>0.34</v>
      </c>
      <c r="G1974">
        <v>2878</v>
      </c>
      <c r="H1974" s="1" t="s">
        <v>4153</v>
      </c>
      <c r="I1974">
        <v>204.71</v>
      </c>
      <c r="J1974">
        <v>9.34</v>
      </c>
      <c r="K1974">
        <v>961</v>
      </c>
      <c r="L1974">
        <v>1536.68</v>
      </c>
      <c r="M1974">
        <v>593</v>
      </c>
      <c r="N1974">
        <v>23</v>
      </c>
      <c r="O1974">
        <v>0</v>
      </c>
      <c r="P1974">
        <v>795.62</v>
      </c>
      <c r="Q1974">
        <v>0</v>
      </c>
      <c r="R1974" s="1" t="s">
        <v>6948</v>
      </c>
      <c r="S1974" s="1" t="s">
        <v>8156</v>
      </c>
      <c r="T1974">
        <v>0.67</v>
      </c>
      <c r="U1974" s="1"/>
      <c r="V1974">
        <v>100892.39968</v>
      </c>
      <c r="W1974">
        <v>1993624.0291619999</v>
      </c>
      <c r="X1974">
        <v>506.11994800000002</v>
      </c>
      <c r="Y1974">
        <v>45.997843000000003</v>
      </c>
      <c r="Z1974">
        <v>891.79855199999997</v>
      </c>
      <c r="AA1974">
        <v>857.01658999999995</v>
      </c>
      <c r="AB1974">
        <v>0</v>
      </c>
    </row>
    <row r="1975" spans="1:28" x14ac:dyDescent="0.25">
      <c r="A1975" s="1" t="s">
        <v>2797</v>
      </c>
      <c r="B1975">
        <v>2243</v>
      </c>
      <c r="C1975" s="1" t="s">
        <v>4053</v>
      </c>
      <c r="D1975">
        <v>5.0999999999999996</v>
      </c>
      <c r="E1975">
        <v>0</v>
      </c>
      <c r="F1975">
        <v>0.5</v>
      </c>
      <c r="G1975">
        <v>2883</v>
      </c>
      <c r="H1975" s="1" t="s">
        <v>4094</v>
      </c>
      <c r="I1975">
        <v>120.04</v>
      </c>
      <c r="J1975">
        <v>11.53</v>
      </c>
      <c r="K1975">
        <v>640</v>
      </c>
      <c r="L1975">
        <v>947.15</v>
      </c>
      <c r="M1975">
        <v>403</v>
      </c>
      <c r="N1975">
        <v>13</v>
      </c>
      <c r="O1975">
        <v>0</v>
      </c>
      <c r="P1975">
        <v>564.04999999999995</v>
      </c>
      <c r="Q1975">
        <v>0</v>
      </c>
      <c r="R1975" s="1" t="s">
        <v>6952</v>
      </c>
      <c r="S1975" s="1" t="s">
        <v>8156</v>
      </c>
      <c r="T1975">
        <v>0.91</v>
      </c>
      <c r="U1975" s="1"/>
      <c r="V1975">
        <v>66929.253416000007</v>
      </c>
      <c r="W1975">
        <v>1315420.860079</v>
      </c>
      <c r="X1975">
        <v>335.67953899999998</v>
      </c>
      <c r="Y1975">
        <v>30.866251999999999</v>
      </c>
      <c r="Z1975">
        <v>591.02660700000001</v>
      </c>
      <c r="AA1975">
        <v>565.47105899999997</v>
      </c>
      <c r="AB1975">
        <v>0</v>
      </c>
    </row>
    <row r="1976" spans="1:28" x14ac:dyDescent="0.25">
      <c r="A1976" s="1" t="s">
        <v>2798</v>
      </c>
      <c r="B1976">
        <v>2465</v>
      </c>
      <c r="C1976" s="1" t="s">
        <v>4016</v>
      </c>
      <c r="D1976">
        <v>5.0999999999999996</v>
      </c>
      <c r="E1976">
        <v>0</v>
      </c>
      <c r="F1976">
        <v>0.73</v>
      </c>
      <c r="G1976">
        <v>2884</v>
      </c>
      <c r="H1976" s="1" t="s">
        <v>4125</v>
      </c>
      <c r="I1976">
        <v>87.33</v>
      </c>
      <c r="J1976">
        <v>9.1999999999999993</v>
      </c>
      <c r="K1976">
        <v>419</v>
      </c>
      <c r="L1976">
        <v>2369.54</v>
      </c>
      <c r="M1976">
        <v>133</v>
      </c>
      <c r="N1976">
        <v>8</v>
      </c>
      <c r="O1976">
        <v>0</v>
      </c>
      <c r="P1976">
        <v>208.63</v>
      </c>
      <c r="Q1976">
        <v>0</v>
      </c>
      <c r="R1976" s="1" t="s">
        <v>6953</v>
      </c>
      <c r="S1976" s="1" t="s">
        <v>8156</v>
      </c>
      <c r="T1976">
        <v>0.81</v>
      </c>
      <c r="U1976" s="1"/>
      <c r="V1976">
        <v>31718.674622999999</v>
      </c>
      <c r="W1976">
        <v>1058030.1810979999</v>
      </c>
      <c r="X1976">
        <v>169.39280400000001</v>
      </c>
      <c r="Y1976">
        <v>21.848139</v>
      </c>
      <c r="Z1976">
        <v>456.64140099999997</v>
      </c>
      <c r="AA1976">
        <v>454.809932</v>
      </c>
      <c r="AB1976">
        <v>0</v>
      </c>
    </row>
    <row r="1977" spans="1:28" x14ac:dyDescent="0.25">
      <c r="A1977" s="1" t="s">
        <v>2799</v>
      </c>
      <c r="B1977">
        <v>2592</v>
      </c>
      <c r="C1977" s="1" t="s">
        <v>4018</v>
      </c>
      <c r="D1977">
        <v>5.0999999999999996</v>
      </c>
      <c r="E1977">
        <v>0</v>
      </c>
      <c r="F1977">
        <v>4.5</v>
      </c>
      <c r="G1977">
        <v>2884</v>
      </c>
      <c r="H1977" s="1" t="s">
        <v>4095</v>
      </c>
      <c r="I1977">
        <v>63.59</v>
      </c>
      <c r="J1977">
        <v>18.23</v>
      </c>
      <c r="K1977">
        <v>292</v>
      </c>
      <c r="L1977">
        <v>1936.73</v>
      </c>
      <c r="M1977">
        <v>91</v>
      </c>
      <c r="N1977">
        <v>5</v>
      </c>
      <c r="O1977">
        <v>0</v>
      </c>
      <c r="P1977">
        <v>184.03</v>
      </c>
      <c r="Q1977">
        <v>0</v>
      </c>
      <c r="R1977" s="1" t="s">
        <v>6954</v>
      </c>
      <c r="S1977" s="1" t="s">
        <v>8156</v>
      </c>
      <c r="T1977">
        <v>1.32</v>
      </c>
      <c r="U1977" s="1"/>
      <c r="V1977">
        <v>26068.617042999998</v>
      </c>
      <c r="W1977">
        <v>937063.17033899995</v>
      </c>
      <c r="X1977">
        <v>141.113123</v>
      </c>
      <c r="Y1977">
        <v>20.385300000000001</v>
      </c>
      <c r="Z1977">
        <v>408.21716300000003</v>
      </c>
      <c r="AA1977">
        <v>402.80746099999999</v>
      </c>
      <c r="AB1977">
        <v>0</v>
      </c>
    </row>
    <row r="1978" spans="1:28" x14ac:dyDescent="0.25">
      <c r="A1978" s="1" t="s">
        <v>2800</v>
      </c>
      <c r="B1978">
        <v>2547</v>
      </c>
      <c r="C1978" s="1" t="s">
        <v>4001</v>
      </c>
      <c r="D1978">
        <v>0.2</v>
      </c>
      <c r="E1978">
        <v>0</v>
      </c>
      <c r="F1978">
        <v>111.72</v>
      </c>
      <c r="G1978">
        <v>2886</v>
      </c>
      <c r="H1978" s="1" t="s">
        <v>4148</v>
      </c>
      <c r="I1978">
        <v>108.49</v>
      </c>
      <c r="J1978">
        <v>6.72</v>
      </c>
      <c r="K1978">
        <v>339</v>
      </c>
      <c r="L1978">
        <v>419.77</v>
      </c>
      <c r="M1978">
        <v>184</v>
      </c>
      <c r="N1978">
        <v>14</v>
      </c>
      <c r="O1978">
        <v>0</v>
      </c>
      <c r="P1978">
        <v>286.45</v>
      </c>
      <c r="Q1978">
        <v>0</v>
      </c>
      <c r="R1978" s="1" t="s">
        <v>6955</v>
      </c>
      <c r="S1978" s="1" t="s">
        <v>8156</v>
      </c>
      <c r="T1978">
        <v>0.53</v>
      </c>
      <c r="U1978" s="1"/>
      <c r="V1978">
        <v>30519.264168999998</v>
      </c>
      <c r="W1978">
        <v>570977.72619900003</v>
      </c>
      <c r="X1978">
        <v>152.299746</v>
      </c>
      <c r="Y1978">
        <v>13.202374000000001</v>
      </c>
      <c r="Z1978">
        <v>255.75304</v>
      </c>
      <c r="AA1978">
        <v>245.452516</v>
      </c>
      <c r="AB1978">
        <v>0</v>
      </c>
    </row>
    <row r="1979" spans="1:28" x14ac:dyDescent="0.25">
      <c r="A1979" s="1" t="s">
        <v>2801</v>
      </c>
      <c r="B1979">
        <v>2312</v>
      </c>
      <c r="C1979" s="1" t="s">
        <v>4020</v>
      </c>
      <c r="D1979">
        <v>5.0999999999999996</v>
      </c>
      <c r="E1979">
        <v>0</v>
      </c>
      <c r="F1979">
        <v>0.15</v>
      </c>
      <c r="G1979">
        <v>2888</v>
      </c>
      <c r="H1979" s="1" t="s">
        <v>4117</v>
      </c>
      <c r="I1979">
        <v>120.04</v>
      </c>
      <c r="J1979">
        <v>6.11</v>
      </c>
      <c r="K1979">
        <v>576</v>
      </c>
      <c r="L1979">
        <v>743.49</v>
      </c>
      <c r="M1979">
        <v>306</v>
      </c>
      <c r="N1979">
        <v>19</v>
      </c>
      <c r="O1979">
        <v>0</v>
      </c>
      <c r="P1979">
        <v>515.53</v>
      </c>
      <c r="Q1979">
        <v>0</v>
      </c>
      <c r="R1979" s="1" t="s">
        <v>6956</v>
      </c>
      <c r="S1979" s="1" t="s">
        <v>8156</v>
      </c>
      <c r="T1979">
        <v>0.9</v>
      </c>
      <c r="U1979" s="1"/>
      <c r="V1979">
        <v>56550.589071000002</v>
      </c>
      <c r="W1979">
        <v>1091282.1415870001</v>
      </c>
      <c r="X1979">
        <v>283.12915600000002</v>
      </c>
      <c r="Y1979">
        <v>25.693683</v>
      </c>
      <c r="Z1979">
        <v>491.43893000000003</v>
      </c>
      <c r="AA1979">
        <v>469.11934500000001</v>
      </c>
      <c r="AB1979">
        <v>0</v>
      </c>
    </row>
    <row r="1980" spans="1:28" x14ac:dyDescent="0.25">
      <c r="A1980" s="1" t="s">
        <v>2802</v>
      </c>
      <c r="B1980">
        <v>2305</v>
      </c>
      <c r="C1980" s="1" t="s">
        <v>4004</v>
      </c>
      <c r="D1980">
        <v>5.0999999999999996</v>
      </c>
      <c r="E1980">
        <v>0</v>
      </c>
      <c r="F1980">
        <v>5</v>
      </c>
      <c r="G1980">
        <v>2889</v>
      </c>
      <c r="H1980" s="1" t="s">
        <v>4100</v>
      </c>
      <c r="I1980">
        <v>91.57</v>
      </c>
      <c r="J1980">
        <v>18.12</v>
      </c>
      <c r="K1980">
        <v>584</v>
      </c>
      <c r="L1980">
        <v>2205.37</v>
      </c>
      <c r="M1980">
        <v>325</v>
      </c>
      <c r="N1980">
        <v>9</v>
      </c>
      <c r="O1980">
        <v>0</v>
      </c>
      <c r="P1980">
        <v>469.52</v>
      </c>
      <c r="Q1980">
        <v>0</v>
      </c>
      <c r="R1980" s="1" t="s">
        <v>6957</v>
      </c>
      <c r="S1980" s="1" t="s">
        <v>8156</v>
      </c>
      <c r="T1980">
        <v>1.41</v>
      </c>
      <c r="U1980" s="1"/>
      <c r="V1980">
        <v>66947.103336999993</v>
      </c>
      <c r="W1980">
        <v>1760265.032134</v>
      </c>
      <c r="X1980">
        <v>346.56329899999997</v>
      </c>
      <c r="Y1980">
        <v>40.004834000000002</v>
      </c>
      <c r="Z1980">
        <v>779.94766100000004</v>
      </c>
      <c r="AA1980">
        <v>756.68284900000003</v>
      </c>
      <c r="AB1980">
        <v>0</v>
      </c>
    </row>
    <row r="1981" spans="1:28" x14ac:dyDescent="0.25">
      <c r="A1981" s="1" t="s">
        <v>2804</v>
      </c>
      <c r="B1981">
        <v>2824</v>
      </c>
      <c r="C1981" s="1" t="s">
        <v>4004</v>
      </c>
      <c r="D1981">
        <v>5.0999999999999996</v>
      </c>
      <c r="E1981">
        <v>0</v>
      </c>
      <c r="F1981">
        <v>4</v>
      </c>
      <c r="G1981">
        <v>2890</v>
      </c>
      <c r="H1981" s="1" t="s">
        <v>4074</v>
      </c>
      <c r="I1981">
        <v>0.2</v>
      </c>
      <c r="J1981">
        <v>15.45</v>
      </c>
      <c r="K1981">
        <v>66</v>
      </c>
      <c r="L1981">
        <v>420.4</v>
      </c>
      <c r="M1981">
        <v>19</v>
      </c>
      <c r="N1981">
        <v>3</v>
      </c>
      <c r="O1981">
        <v>0</v>
      </c>
      <c r="P1981">
        <v>39.409999999999997</v>
      </c>
      <c r="Q1981">
        <v>0</v>
      </c>
      <c r="R1981" s="1" t="s">
        <v>6959</v>
      </c>
      <c r="S1981" s="1" t="s">
        <v>8156</v>
      </c>
      <c r="T1981">
        <v>1.1599999999999999</v>
      </c>
      <c r="U1981" s="1"/>
      <c r="V1981">
        <v>5868.5818129999998</v>
      </c>
      <c r="W1981">
        <v>225306.61907300001</v>
      </c>
      <c r="X1981">
        <v>32.043526999999997</v>
      </c>
      <c r="Y1981">
        <v>4.7523479999999996</v>
      </c>
      <c r="Z1981">
        <v>97.218680000000006</v>
      </c>
      <c r="AA1981">
        <v>96.850533999999996</v>
      </c>
      <c r="AB1981">
        <v>0</v>
      </c>
    </row>
    <row r="1982" spans="1:28" x14ac:dyDescent="0.25">
      <c r="A1982" s="1" t="s">
        <v>2805</v>
      </c>
      <c r="B1982">
        <v>1725</v>
      </c>
      <c r="C1982" s="1" t="s">
        <v>4038</v>
      </c>
      <c r="D1982">
        <v>5.0999999999999996</v>
      </c>
      <c r="E1982">
        <v>0</v>
      </c>
      <c r="F1982">
        <v>0.01</v>
      </c>
      <c r="G1982">
        <v>2891</v>
      </c>
      <c r="H1982" s="1" t="s">
        <v>4130</v>
      </c>
      <c r="I1982">
        <v>14.85</v>
      </c>
      <c r="J1982">
        <v>11.91</v>
      </c>
      <c r="K1982">
        <v>1166</v>
      </c>
      <c r="L1982">
        <v>1683.59</v>
      </c>
      <c r="M1982">
        <v>788</v>
      </c>
      <c r="N1982">
        <v>36</v>
      </c>
      <c r="O1982">
        <v>0</v>
      </c>
      <c r="P1982">
        <v>1031.98</v>
      </c>
      <c r="Q1982">
        <v>0</v>
      </c>
      <c r="R1982" s="1" t="s">
        <v>6960</v>
      </c>
      <c r="S1982" s="1" t="s">
        <v>8156</v>
      </c>
      <c r="T1982">
        <v>0.91</v>
      </c>
      <c r="U1982" s="1"/>
      <c r="V1982">
        <v>127195.554302</v>
      </c>
      <c r="W1982">
        <v>2421768.5354419998</v>
      </c>
      <c r="X1982">
        <v>636.026298</v>
      </c>
      <c r="Y1982">
        <v>56.929645000000001</v>
      </c>
      <c r="Z1982">
        <v>1087.2795599999999</v>
      </c>
      <c r="AA1982">
        <v>1041.069465</v>
      </c>
      <c r="AB1982">
        <v>0</v>
      </c>
    </row>
    <row r="1983" spans="1:28" x14ac:dyDescent="0.25">
      <c r="A1983" s="1" t="s">
        <v>2808</v>
      </c>
      <c r="B1983">
        <v>2825</v>
      </c>
      <c r="C1983" s="1" t="s">
        <v>4004</v>
      </c>
      <c r="D1983">
        <v>5.0999999999999996</v>
      </c>
      <c r="E1983">
        <v>0</v>
      </c>
      <c r="F1983">
        <v>2.31</v>
      </c>
      <c r="G1983">
        <v>2892</v>
      </c>
      <c r="H1983" s="1" t="s">
        <v>4073</v>
      </c>
      <c r="I1983">
        <v>40.79</v>
      </c>
      <c r="J1983">
        <v>15.7</v>
      </c>
      <c r="K1983">
        <v>67</v>
      </c>
      <c r="L1983">
        <v>475.89</v>
      </c>
      <c r="M1983">
        <v>5</v>
      </c>
      <c r="N1983">
        <v>3</v>
      </c>
      <c r="O1983">
        <v>0</v>
      </c>
      <c r="P1983">
        <v>36.42</v>
      </c>
      <c r="Q1983">
        <v>0</v>
      </c>
      <c r="R1983" s="1" t="s">
        <v>6963</v>
      </c>
      <c r="S1983" s="1" t="s">
        <v>8156</v>
      </c>
      <c r="T1983">
        <v>1.1399999999999999</v>
      </c>
      <c r="U1983" s="1"/>
      <c r="V1983">
        <v>5288.5604380000004</v>
      </c>
      <c r="W1983">
        <v>243774.78436200001</v>
      </c>
      <c r="X1983">
        <v>29.927098999999998</v>
      </c>
      <c r="Y1983">
        <v>5.2132630000000004</v>
      </c>
      <c r="Z1983">
        <v>106.50774199999999</v>
      </c>
      <c r="AA1983">
        <v>104.78818200000001</v>
      </c>
      <c r="AB1983">
        <v>0</v>
      </c>
    </row>
    <row r="1984" spans="1:28" x14ac:dyDescent="0.25">
      <c r="A1984" s="1" t="s">
        <v>2809</v>
      </c>
      <c r="B1984">
        <v>2300</v>
      </c>
      <c r="C1984" s="1" t="s">
        <v>4030</v>
      </c>
      <c r="D1984">
        <v>5.0999999999999996</v>
      </c>
      <c r="E1984">
        <v>0</v>
      </c>
      <c r="F1984">
        <v>0</v>
      </c>
      <c r="G1984">
        <v>2897</v>
      </c>
      <c r="H1984" s="1" t="s">
        <v>4152</v>
      </c>
      <c r="I1984">
        <v>144.80000000000001</v>
      </c>
      <c r="J1984">
        <v>17.96</v>
      </c>
      <c r="K1984">
        <v>597</v>
      </c>
      <c r="L1984">
        <v>3263.57</v>
      </c>
      <c r="M1984">
        <v>262</v>
      </c>
      <c r="N1984">
        <v>10</v>
      </c>
      <c r="O1984">
        <v>0</v>
      </c>
      <c r="P1984">
        <v>422.07</v>
      </c>
      <c r="Q1984">
        <v>0</v>
      </c>
      <c r="R1984" s="1" t="s">
        <v>6964</v>
      </c>
      <c r="S1984" s="1" t="s">
        <v>8156</v>
      </c>
      <c r="T1984">
        <v>1.35</v>
      </c>
      <c r="U1984" s="1"/>
      <c r="V1984">
        <v>58490.177804999999</v>
      </c>
      <c r="W1984">
        <v>1764200.6745259999</v>
      </c>
      <c r="X1984">
        <v>308.16321399999998</v>
      </c>
      <c r="Y1984">
        <v>39.086137999999998</v>
      </c>
      <c r="Z1984">
        <v>772.13974199999996</v>
      </c>
      <c r="AA1984">
        <v>758.36913200000004</v>
      </c>
      <c r="AB1984">
        <v>0</v>
      </c>
    </row>
    <row r="1985" spans="1:28" x14ac:dyDescent="0.25">
      <c r="A1985" s="1" t="s">
        <v>2810</v>
      </c>
      <c r="B1985">
        <v>2855</v>
      </c>
      <c r="C1985" s="1" t="s">
        <v>4002</v>
      </c>
      <c r="D1985">
        <v>5.0999999999999996</v>
      </c>
      <c r="E1985">
        <v>0</v>
      </c>
      <c r="F1985">
        <v>0.97</v>
      </c>
      <c r="G1985">
        <v>2897</v>
      </c>
      <c r="H1985" s="1" t="s">
        <v>4072</v>
      </c>
      <c r="I1985">
        <v>31.58</v>
      </c>
      <c r="J1985">
        <v>9.06</v>
      </c>
      <c r="K1985">
        <v>42</v>
      </c>
      <c r="L1985">
        <v>367.23</v>
      </c>
      <c r="M1985">
        <v>0</v>
      </c>
      <c r="N1985">
        <v>0</v>
      </c>
      <c r="O1985">
        <v>0</v>
      </c>
      <c r="P1985">
        <v>6.95</v>
      </c>
      <c r="Q1985">
        <v>0</v>
      </c>
      <c r="R1985" s="1" t="s">
        <v>6965</v>
      </c>
      <c r="S1985" s="1" t="s">
        <v>8156</v>
      </c>
      <c r="T1985">
        <v>0.77</v>
      </c>
      <c r="U1985" s="1"/>
      <c r="V1985">
        <v>2066.3300380000001</v>
      </c>
      <c r="W1985">
        <v>117199.560858</v>
      </c>
      <c r="X1985">
        <v>12.155505</v>
      </c>
      <c r="Y1985">
        <v>2.1013579999999998</v>
      </c>
      <c r="Z1985">
        <v>48.612684999999999</v>
      </c>
      <c r="AA1985">
        <v>50.379204999999999</v>
      </c>
      <c r="AB1985">
        <v>0</v>
      </c>
    </row>
    <row r="1986" spans="1:28" x14ac:dyDescent="0.25">
      <c r="A1986" s="1" t="s">
        <v>2812</v>
      </c>
      <c r="B1986">
        <v>1840</v>
      </c>
      <c r="C1986" s="1" t="s">
        <v>4023</v>
      </c>
      <c r="D1986">
        <v>5.0999999999999996</v>
      </c>
      <c r="E1986">
        <v>0</v>
      </c>
      <c r="F1986">
        <v>0</v>
      </c>
      <c r="G1986">
        <v>2898</v>
      </c>
      <c r="H1986" s="1" t="s">
        <v>4099</v>
      </c>
      <c r="I1986">
        <v>147.79</v>
      </c>
      <c r="J1986">
        <v>8.16</v>
      </c>
      <c r="K1986">
        <v>1058</v>
      </c>
      <c r="L1986">
        <v>1426.82</v>
      </c>
      <c r="M1986">
        <v>830</v>
      </c>
      <c r="N1986">
        <v>10</v>
      </c>
      <c r="O1986">
        <v>0</v>
      </c>
      <c r="P1986">
        <v>893.36</v>
      </c>
      <c r="Q1986">
        <v>0</v>
      </c>
      <c r="R1986" s="1" t="s">
        <v>6967</v>
      </c>
      <c r="S1986" s="1" t="s">
        <v>8156</v>
      </c>
      <c r="T1986">
        <v>0.63</v>
      </c>
      <c r="U1986" s="1"/>
      <c r="V1986">
        <v>139801.62119000001</v>
      </c>
      <c r="W1986">
        <v>2525759.0590920001</v>
      </c>
      <c r="X1986">
        <v>695.78229799999997</v>
      </c>
      <c r="Y1986">
        <v>60.116391999999998</v>
      </c>
      <c r="Z1986">
        <v>1139.4982749999999</v>
      </c>
      <c r="AA1986">
        <v>1085.777797</v>
      </c>
      <c r="AB1986">
        <v>0</v>
      </c>
    </row>
    <row r="1987" spans="1:28" x14ac:dyDescent="0.25">
      <c r="A1987" s="1" t="s">
        <v>2814</v>
      </c>
      <c r="B1987">
        <v>2760</v>
      </c>
      <c r="C1987" s="1" t="s">
        <v>4009</v>
      </c>
      <c r="D1987">
        <v>5.0999999999999996</v>
      </c>
      <c r="E1987">
        <v>0</v>
      </c>
      <c r="F1987">
        <v>0</v>
      </c>
      <c r="G1987">
        <v>2900</v>
      </c>
      <c r="H1987" s="1" t="s">
        <v>4081</v>
      </c>
      <c r="I1987">
        <v>19.239999999999998</v>
      </c>
      <c r="J1987">
        <v>7.75</v>
      </c>
      <c r="K1987">
        <v>140</v>
      </c>
      <c r="L1987">
        <v>738.31</v>
      </c>
      <c r="M1987">
        <v>16</v>
      </c>
      <c r="N1987">
        <v>3</v>
      </c>
      <c r="O1987">
        <v>0</v>
      </c>
      <c r="P1987">
        <v>44.91</v>
      </c>
      <c r="Q1987">
        <v>0</v>
      </c>
      <c r="R1987" s="1" t="s">
        <v>6969</v>
      </c>
      <c r="S1987" s="1" t="s">
        <v>8156</v>
      </c>
      <c r="T1987">
        <v>0.56999999999999995</v>
      </c>
      <c r="U1987" s="1"/>
      <c r="V1987">
        <v>7876.0672599999998</v>
      </c>
      <c r="W1987">
        <v>282525.383753</v>
      </c>
      <c r="X1987">
        <v>42.430840000000003</v>
      </c>
      <c r="Y1987">
        <v>5.3117359999999998</v>
      </c>
      <c r="Z1987">
        <v>119.604631</v>
      </c>
      <c r="AA1987">
        <v>121.44789900000001</v>
      </c>
      <c r="AB1987">
        <v>0</v>
      </c>
    </row>
    <row r="1988" spans="1:28" x14ac:dyDescent="0.25">
      <c r="A1988" s="1" t="s">
        <v>2818</v>
      </c>
      <c r="B1988">
        <v>2468</v>
      </c>
      <c r="C1988" s="1" t="s">
        <v>4011</v>
      </c>
      <c r="D1988">
        <v>5.0999999999999996</v>
      </c>
      <c r="E1988">
        <v>0</v>
      </c>
      <c r="F1988">
        <v>3.72</v>
      </c>
      <c r="G1988">
        <v>2906</v>
      </c>
      <c r="H1988" s="1" t="s">
        <v>4102</v>
      </c>
      <c r="I1988">
        <v>204.71</v>
      </c>
      <c r="J1988">
        <v>7.97</v>
      </c>
      <c r="K1988">
        <v>438</v>
      </c>
      <c r="L1988">
        <v>1204.51</v>
      </c>
      <c r="M1988">
        <v>203</v>
      </c>
      <c r="N1988">
        <v>10</v>
      </c>
      <c r="O1988">
        <v>0</v>
      </c>
      <c r="P1988">
        <v>290.63</v>
      </c>
      <c r="Q1988">
        <v>0</v>
      </c>
      <c r="R1988" s="1" t="s">
        <v>6973</v>
      </c>
      <c r="S1988" s="1" t="s">
        <v>8156</v>
      </c>
      <c r="T1988">
        <v>0.6</v>
      </c>
      <c r="U1988" s="1"/>
      <c r="V1988">
        <v>39483.172347</v>
      </c>
      <c r="W1988">
        <v>852611.92634999997</v>
      </c>
      <c r="X1988">
        <v>199.67042499999999</v>
      </c>
      <c r="Y1988">
        <v>18.663824000000002</v>
      </c>
      <c r="Z1988">
        <v>375.460714</v>
      </c>
      <c r="AA1988">
        <v>366.51808599999998</v>
      </c>
      <c r="AB1988">
        <v>0</v>
      </c>
    </row>
    <row r="1989" spans="1:28" x14ac:dyDescent="0.25">
      <c r="A1989" s="1" t="s">
        <v>2820</v>
      </c>
      <c r="B1989">
        <v>2816</v>
      </c>
      <c r="C1989" s="1" t="s">
        <v>4004</v>
      </c>
      <c r="D1989">
        <v>5.0999999999999996</v>
      </c>
      <c r="E1989">
        <v>0</v>
      </c>
      <c r="F1989">
        <v>0.8</v>
      </c>
      <c r="G1989">
        <v>2907</v>
      </c>
      <c r="H1989" s="1" t="s">
        <v>4166</v>
      </c>
      <c r="I1989">
        <v>1.4</v>
      </c>
      <c r="J1989">
        <v>13.77</v>
      </c>
      <c r="K1989">
        <v>91</v>
      </c>
      <c r="L1989">
        <v>609.39</v>
      </c>
      <c r="M1989">
        <v>5</v>
      </c>
      <c r="N1989">
        <v>1</v>
      </c>
      <c r="O1989">
        <v>0</v>
      </c>
      <c r="P1989">
        <v>50.65</v>
      </c>
      <c r="Q1989">
        <v>0</v>
      </c>
      <c r="R1989" s="1" t="s">
        <v>6975</v>
      </c>
      <c r="S1989" s="1" t="s">
        <v>8156</v>
      </c>
      <c r="T1989">
        <v>1.06</v>
      </c>
      <c r="U1989" s="1"/>
      <c r="V1989">
        <v>5451.125892</v>
      </c>
      <c r="W1989">
        <v>254410.214806</v>
      </c>
      <c r="X1989">
        <v>30.839115</v>
      </c>
      <c r="Y1989">
        <v>5.1372640000000001</v>
      </c>
      <c r="Z1989">
        <v>109.423756</v>
      </c>
      <c r="AA1989">
        <v>109.360269</v>
      </c>
      <c r="AB1989">
        <v>0</v>
      </c>
    </row>
    <row r="1990" spans="1:28" x14ac:dyDescent="0.25">
      <c r="A1990" s="1" t="s">
        <v>2821</v>
      </c>
      <c r="B1990">
        <v>2843</v>
      </c>
      <c r="C1990" s="1" t="s">
        <v>4004</v>
      </c>
      <c r="D1990">
        <v>5.0999999999999996</v>
      </c>
      <c r="E1990">
        <v>0</v>
      </c>
      <c r="F1990">
        <v>0.2</v>
      </c>
      <c r="G1990">
        <v>2908</v>
      </c>
      <c r="H1990" s="1" t="s">
        <v>4079</v>
      </c>
      <c r="I1990">
        <v>1.4</v>
      </c>
      <c r="J1990">
        <v>13.2</v>
      </c>
      <c r="K1990">
        <v>65</v>
      </c>
      <c r="L1990">
        <v>609.39</v>
      </c>
      <c r="M1990">
        <v>0</v>
      </c>
      <c r="N1990">
        <v>0</v>
      </c>
      <c r="O1990">
        <v>0</v>
      </c>
      <c r="P1990">
        <v>25.43</v>
      </c>
      <c r="Q1990">
        <v>0</v>
      </c>
      <c r="R1990" s="1" t="s">
        <v>6976</v>
      </c>
      <c r="S1990" s="1" t="s">
        <v>8156</v>
      </c>
      <c r="T1990">
        <v>1.0900000000000001</v>
      </c>
      <c r="U1990" s="1"/>
      <c r="V1990">
        <v>4447.0041709999996</v>
      </c>
      <c r="W1990">
        <v>241608.73222000001</v>
      </c>
      <c r="X1990">
        <v>26.031896</v>
      </c>
      <c r="Y1990">
        <v>4.9395420000000003</v>
      </c>
      <c r="Z1990">
        <v>103.540711</v>
      </c>
      <c r="AA1990">
        <v>103.85681599999999</v>
      </c>
      <c r="AB1990">
        <v>0</v>
      </c>
    </row>
    <row r="1991" spans="1:28" x14ac:dyDescent="0.25">
      <c r="A1991" s="1" t="s">
        <v>2823</v>
      </c>
      <c r="B1991">
        <v>2714</v>
      </c>
      <c r="C1991" s="1" t="s">
        <v>4034</v>
      </c>
      <c r="D1991">
        <v>5.0999999999999996</v>
      </c>
      <c r="E1991">
        <v>0</v>
      </c>
      <c r="F1991">
        <v>0</v>
      </c>
      <c r="G1991">
        <v>2910</v>
      </c>
      <c r="H1991" s="1" t="s">
        <v>4150</v>
      </c>
      <c r="I1991">
        <v>82</v>
      </c>
      <c r="J1991">
        <v>18.100000000000001</v>
      </c>
      <c r="K1991">
        <v>196</v>
      </c>
      <c r="L1991">
        <v>1808.36</v>
      </c>
      <c r="M1991">
        <v>18</v>
      </c>
      <c r="N1991">
        <v>1</v>
      </c>
      <c r="O1991">
        <v>0</v>
      </c>
      <c r="P1991">
        <v>98.43</v>
      </c>
      <c r="Q1991">
        <v>0</v>
      </c>
      <c r="R1991" s="1" t="s">
        <v>6978</v>
      </c>
      <c r="S1991" s="1" t="s">
        <v>8156</v>
      </c>
      <c r="T1991">
        <v>1.35</v>
      </c>
      <c r="U1991" s="1"/>
      <c r="V1991">
        <v>13956.175466000001</v>
      </c>
      <c r="W1991">
        <v>691249.870322</v>
      </c>
      <c r="X1991">
        <v>80.031060999999994</v>
      </c>
      <c r="Y1991">
        <v>14.365689</v>
      </c>
      <c r="Z1991">
        <v>296.56381199999998</v>
      </c>
      <c r="AA1991">
        <v>297.13828699999999</v>
      </c>
      <c r="AB1991">
        <v>0</v>
      </c>
    </row>
    <row r="1992" spans="1:28" x14ac:dyDescent="0.25">
      <c r="A1992" s="1" t="s">
        <v>2824</v>
      </c>
      <c r="B1992">
        <v>2809</v>
      </c>
      <c r="C1992" s="1" t="s">
        <v>4004</v>
      </c>
      <c r="D1992">
        <v>5.0999999999999996</v>
      </c>
      <c r="E1992">
        <v>0</v>
      </c>
      <c r="F1992">
        <v>7.6</v>
      </c>
      <c r="G1992">
        <v>2915</v>
      </c>
      <c r="H1992" s="1" t="s">
        <v>4076</v>
      </c>
      <c r="I1992">
        <v>1.4</v>
      </c>
      <c r="J1992">
        <v>5.07</v>
      </c>
      <c r="K1992">
        <v>106</v>
      </c>
      <c r="L1992">
        <v>609.39</v>
      </c>
      <c r="M1992">
        <v>5</v>
      </c>
      <c r="N1992">
        <v>1</v>
      </c>
      <c r="O1992">
        <v>0</v>
      </c>
      <c r="P1992">
        <v>24.58</v>
      </c>
      <c r="Q1992">
        <v>0</v>
      </c>
      <c r="R1992" s="1" t="s">
        <v>6979</v>
      </c>
      <c r="S1992" s="1" t="s">
        <v>8156</v>
      </c>
      <c r="T1992">
        <v>0.5</v>
      </c>
      <c r="U1992" s="1"/>
      <c r="V1992">
        <v>4686.6199269999997</v>
      </c>
      <c r="W1992">
        <v>187198.85238699999</v>
      </c>
      <c r="X1992">
        <v>25.684305999999999</v>
      </c>
      <c r="Y1992">
        <v>3.3971049999999998</v>
      </c>
      <c r="Z1992">
        <v>78.473022999999998</v>
      </c>
      <c r="AA1992">
        <v>80.470048000000006</v>
      </c>
      <c r="AB1992">
        <v>0</v>
      </c>
    </row>
    <row r="1993" spans="1:28" x14ac:dyDescent="0.25">
      <c r="A1993" s="1" t="s">
        <v>2827</v>
      </c>
      <c r="B1993">
        <v>2576</v>
      </c>
      <c r="C1993" s="1" t="s">
        <v>4034</v>
      </c>
      <c r="D1993">
        <v>5.0999999999999996</v>
      </c>
      <c r="E1993">
        <v>0</v>
      </c>
      <c r="F1993">
        <v>0</v>
      </c>
      <c r="G1993">
        <v>2917</v>
      </c>
      <c r="H1993" s="1" t="s">
        <v>4115</v>
      </c>
      <c r="I1993">
        <v>82</v>
      </c>
      <c r="J1993">
        <v>7.14</v>
      </c>
      <c r="K1993">
        <v>341</v>
      </c>
      <c r="L1993">
        <v>1808.36</v>
      </c>
      <c r="M1993">
        <v>92</v>
      </c>
      <c r="N1993">
        <v>4</v>
      </c>
      <c r="O1993">
        <v>0</v>
      </c>
      <c r="P1993">
        <v>137.08000000000001</v>
      </c>
      <c r="Q1993">
        <v>0</v>
      </c>
      <c r="R1993" s="1" t="s">
        <v>6982</v>
      </c>
      <c r="S1993" s="1" t="s">
        <v>8156</v>
      </c>
      <c r="T1993">
        <v>0.62</v>
      </c>
      <c r="U1993" s="1"/>
      <c r="V1993">
        <v>23508.246039000001</v>
      </c>
      <c r="W1993">
        <v>729604.50967299996</v>
      </c>
      <c r="X1993">
        <v>124.00424099999999</v>
      </c>
      <c r="Y1993">
        <v>14.084020000000001</v>
      </c>
      <c r="Z1993">
        <v>309.49992600000002</v>
      </c>
      <c r="AA1993">
        <v>313.634097</v>
      </c>
      <c r="AB1993">
        <v>0</v>
      </c>
    </row>
    <row r="1994" spans="1:28" x14ac:dyDescent="0.25">
      <c r="A1994" s="1" t="s">
        <v>2828</v>
      </c>
      <c r="B1994">
        <v>2849</v>
      </c>
      <c r="C1994" s="1" t="s">
        <v>4004</v>
      </c>
      <c r="D1994">
        <v>5.0999999999999996</v>
      </c>
      <c r="E1994">
        <v>0</v>
      </c>
      <c r="F1994">
        <v>0.18</v>
      </c>
      <c r="G1994">
        <v>2917</v>
      </c>
      <c r="H1994" s="1" t="s">
        <v>4073</v>
      </c>
      <c r="I1994">
        <v>40.79</v>
      </c>
      <c r="J1994">
        <v>7.75</v>
      </c>
      <c r="K1994">
        <v>68</v>
      </c>
      <c r="L1994">
        <v>475.89</v>
      </c>
      <c r="M1994">
        <v>1</v>
      </c>
      <c r="N1994">
        <v>1</v>
      </c>
      <c r="O1994">
        <v>0</v>
      </c>
      <c r="P1994">
        <v>12.11</v>
      </c>
      <c r="Q1994">
        <v>0</v>
      </c>
      <c r="R1994" s="1" t="s">
        <v>6983</v>
      </c>
      <c r="S1994" s="1" t="s">
        <v>8156</v>
      </c>
      <c r="T1994">
        <v>0.62</v>
      </c>
      <c r="U1994" s="1"/>
      <c r="V1994">
        <v>3527.8781720000002</v>
      </c>
      <c r="W1994">
        <v>163926.151583</v>
      </c>
      <c r="X1994">
        <v>19.881855000000002</v>
      </c>
      <c r="Y1994">
        <v>2.9512499999999999</v>
      </c>
      <c r="Z1994">
        <v>68.511185999999995</v>
      </c>
      <c r="AA1994">
        <v>70.465500000000006</v>
      </c>
      <c r="AB1994">
        <v>0</v>
      </c>
    </row>
    <row r="1995" spans="1:28" x14ac:dyDescent="0.25">
      <c r="A1995" s="1" t="s">
        <v>2830</v>
      </c>
      <c r="B1995">
        <v>2240</v>
      </c>
      <c r="C1995" s="1" t="s">
        <v>4004</v>
      </c>
      <c r="D1995">
        <v>5.0999999999999996</v>
      </c>
      <c r="E1995">
        <v>0</v>
      </c>
      <c r="F1995">
        <v>0.54</v>
      </c>
      <c r="G1995">
        <v>2920</v>
      </c>
      <c r="H1995" s="1" t="s">
        <v>4108</v>
      </c>
      <c r="I1995">
        <v>122.01</v>
      </c>
      <c r="J1995">
        <v>8.57</v>
      </c>
      <c r="K1995">
        <v>680</v>
      </c>
      <c r="L1995">
        <v>1425.91</v>
      </c>
      <c r="M1995">
        <v>443</v>
      </c>
      <c r="N1995">
        <v>22</v>
      </c>
      <c r="O1995">
        <v>0</v>
      </c>
      <c r="P1995">
        <v>577.55999999999995</v>
      </c>
      <c r="Q1995">
        <v>0</v>
      </c>
      <c r="R1995" s="1" t="s">
        <v>6985</v>
      </c>
      <c r="S1995" s="1" t="s">
        <v>8156</v>
      </c>
      <c r="T1995">
        <v>1.02</v>
      </c>
      <c r="U1995" s="1"/>
      <c r="V1995">
        <v>80993.930154999995</v>
      </c>
      <c r="W1995">
        <v>1692859.8446760001</v>
      </c>
      <c r="X1995">
        <v>408.74136299999998</v>
      </c>
      <c r="Y1995">
        <v>39.642480999999997</v>
      </c>
      <c r="Z1995">
        <v>759.73652000000004</v>
      </c>
      <c r="AA1995">
        <v>727.71970099999999</v>
      </c>
      <c r="AB1995">
        <v>0</v>
      </c>
    </row>
    <row r="1996" spans="1:28" x14ac:dyDescent="0.25">
      <c r="A1996" s="1" t="s">
        <v>2831</v>
      </c>
      <c r="B1996">
        <v>2243</v>
      </c>
      <c r="C1996" s="1" t="s">
        <v>4011</v>
      </c>
      <c r="D1996">
        <v>5.0999999999999996</v>
      </c>
      <c r="E1996">
        <v>0</v>
      </c>
      <c r="F1996">
        <v>0.5</v>
      </c>
      <c r="G1996">
        <v>2920</v>
      </c>
      <c r="H1996" s="1" t="s">
        <v>4090</v>
      </c>
      <c r="I1996">
        <v>24.41</v>
      </c>
      <c r="J1996">
        <v>13.79</v>
      </c>
      <c r="K1996">
        <v>677</v>
      </c>
      <c r="L1996">
        <v>1138.06</v>
      </c>
      <c r="M1996">
        <v>439</v>
      </c>
      <c r="N1996">
        <v>21</v>
      </c>
      <c r="O1996">
        <v>0</v>
      </c>
      <c r="P1996">
        <v>592.54</v>
      </c>
      <c r="Q1996">
        <v>0</v>
      </c>
      <c r="R1996" s="1" t="s">
        <v>6986</v>
      </c>
      <c r="S1996" s="1" t="s">
        <v>8156</v>
      </c>
      <c r="T1996">
        <v>1</v>
      </c>
      <c r="U1996" s="1"/>
      <c r="V1996">
        <v>74397.197744999998</v>
      </c>
      <c r="W1996">
        <v>1513173.5965140001</v>
      </c>
      <c r="X1996">
        <v>374.40873499999998</v>
      </c>
      <c r="Y1996">
        <v>35.463576000000003</v>
      </c>
      <c r="Z1996">
        <v>679.27451499999995</v>
      </c>
      <c r="AA1996">
        <v>650.47857599999998</v>
      </c>
      <c r="AB1996">
        <v>0</v>
      </c>
    </row>
    <row r="1997" spans="1:28" x14ac:dyDescent="0.25">
      <c r="A1997" s="1" t="s">
        <v>2832</v>
      </c>
      <c r="B1997">
        <v>2668</v>
      </c>
      <c r="C1997" s="1" t="s">
        <v>4034</v>
      </c>
      <c r="D1997">
        <v>5.0999999999999996</v>
      </c>
      <c r="E1997">
        <v>0</v>
      </c>
      <c r="F1997">
        <v>0</v>
      </c>
      <c r="G1997">
        <v>2920</v>
      </c>
      <c r="H1997" s="1" t="s">
        <v>4150</v>
      </c>
      <c r="I1997">
        <v>82</v>
      </c>
      <c r="J1997">
        <v>13.93</v>
      </c>
      <c r="K1997">
        <v>252</v>
      </c>
      <c r="L1997">
        <v>1808.36</v>
      </c>
      <c r="M1997">
        <v>42</v>
      </c>
      <c r="N1997">
        <v>2</v>
      </c>
      <c r="O1997">
        <v>0</v>
      </c>
      <c r="P1997">
        <v>123.19</v>
      </c>
      <c r="Q1997">
        <v>0</v>
      </c>
      <c r="R1997" s="1" t="s">
        <v>6987</v>
      </c>
      <c r="S1997" s="1" t="s">
        <v>8156</v>
      </c>
      <c r="T1997">
        <v>1.01</v>
      </c>
      <c r="U1997" s="1"/>
      <c r="V1997">
        <v>16546.738110999999</v>
      </c>
      <c r="W1997">
        <v>710571.28697699995</v>
      </c>
      <c r="X1997">
        <v>92.214630999999997</v>
      </c>
      <c r="Y1997">
        <v>14.479678</v>
      </c>
      <c r="Z1997">
        <v>304.87873000000002</v>
      </c>
      <c r="AA1997">
        <v>305.44586600000002</v>
      </c>
      <c r="AB1997">
        <v>0</v>
      </c>
    </row>
    <row r="1998" spans="1:28" x14ac:dyDescent="0.25">
      <c r="A1998" s="1" t="s">
        <v>2833</v>
      </c>
      <c r="B1998">
        <v>2300</v>
      </c>
      <c r="C1998" s="1" t="s">
        <v>4031</v>
      </c>
      <c r="D1998">
        <v>5.0999999999999996</v>
      </c>
      <c r="E1998">
        <v>0</v>
      </c>
      <c r="F1998">
        <v>0</v>
      </c>
      <c r="G1998">
        <v>2921</v>
      </c>
      <c r="H1998" s="1" t="s">
        <v>4076</v>
      </c>
      <c r="I1998">
        <v>1.4</v>
      </c>
      <c r="J1998">
        <v>3.94</v>
      </c>
      <c r="K1998">
        <v>621</v>
      </c>
      <c r="L1998">
        <v>2404.71</v>
      </c>
      <c r="M1998">
        <v>114</v>
      </c>
      <c r="N1998">
        <v>6</v>
      </c>
      <c r="O1998">
        <v>0</v>
      </c>
      <c r="P1998">
        <v>235.26</v>
      </c>
      <c r="Q1998">
        <v>0</v>
      </c>
      <c r="R1998" s="1" t="s">
        <v>6988</v>
      </c>
      <c r="S1998" s="1" t="s">
        <v>8156</v>
      </c>
      <c r="T1998">
        <v>0.44</v>
      </c>
      <c r="U1998" s="1"/>
      <c r="V1998">
        <v>40207.503374</v>
      </c>
      <c r="W1998">
        <v>1107378.9930789999</v>
      </c>
      <c r="X1998">
        <v>208.743641</v>
      </c>
      <c r="Y1998">
        <v>21.872315</v>
      </c>
      <c r="Z1998">
        <v>475.54446300000001</v>
      </c>
      <c r="AA1998">
        <v>476.03034700000001</v>
      </c>
      <c r="AB1998">
        <v>0</v>
      </c>
    </row>
    <row r="1999" spans="1:28" x14ac:dyDescent="0.25">
      <c r="A1999" s="1" t="s">
        <v>2834</v>
      </c>
      <c r="B1999">
        <v>2444</v>
      </c>
      <c r="C1999" s="1" t="s">
        <v>4007</v>
      </c>
      <c r="D1999">
        <v>5.0999999999999996</v>
      </c>
      <c r="E1999">
        <v>0</v>
      </c>
      <c r="F1999">
        <v>0.25</v>
      </c>
      <c r="G1999">
        <v>2921</v>
      </c>
      <c r="H1999" s="1" t="s">
        <v>4075</v>
      </c>
      <c r="I1999">
        <v>89.74</v>
      </c>
      <c r="J1999">
        <v>11.02</v>
      </c>
      <c r="K1999">
        <v>477</v>
      </c>
      <c r="L1999">
        <v>569.77</v>
      </c>
      <c r="M1999">
        <v>373</v>
      </c>
      <c r="N1999">
        <v>10</v>
      </c>
      <c r="O1999">
        <v>0</v>
      </c>
      <c r="P1999">
        <v>425.85</v>
      </c>
      <c r="Q1999">
        <v>0</v>
      </c>
      <c r="R1999" s="1" t="s">
        <v>6989</v>
      </c>
      <c r="S1999" s="1" t="s">
        <v>8156</v>
      </c>
      <c r="T1999">
        <v>0.82</v>
      </c>
      <c r="U1999" s="1"/>
      <c r="V1999">
        <v>61315.148783999997</v>
      </c>
      <c r="W1999">
        <v>1147074.0117840001</v>
      </c>
      <c r="X1999">
        <v>306.18011999999999</v>
      </c>
      <c r="Y1999">
        <v>27.475783</v>
      </c>
      <c r="Z1999">
        <v>518.77486599999997</v>
      </c>
      <c r="AA1999">
        <v>493.10407400000003</v>
      </c>
      <c r="AB1999">
        <v>0</v>
      </c>
    </row>
    <row r="2000" spans="1:28" x14ac:dyDescent="0.25">
      <c r="A2000" s="1" t="s">
        <v>2835</v>
      </c>
      <c r="B2000">
        <v>2530</v>
      </c>
      <c r="C2000" s="1" t="s">
        <v>4014</v>
      </c>
      <c r="D2000">
        <v>5.0999999999999996</v>
      </c>
      <c r="E2000">
        <v>0</v>
      </c>
      <c r="F2000">
        <v>0</v>
      </c>
      <c r="G2000">
        <v>2921</v>
      </c>
      <c r="H2000" s="1" t="s">
        <v>4087</v>
      </c>
      <c r="I2000">
        <v>59.72</v>
      </c>
      <c r="J2000">
        <v>7.68</v>
      </c>
      <c r="K2000">
        <v>391</v>
      </c>
      <c r="L2000">
        <v>1183.1099999999999</v>
      </c>
      <c r="M2000">
        <v>165</v>
      </c>
      <c r="N2000">
        <v>5</v>
      </c>
      <c r="O2000">
        <v>0</v>
      </c>
      <c r="P2000">
        <v>242.93</v>
      </c>
      <c r="Q2000">
        <v>0</v>
      </c>
      <c r="R2000" s="1" t="s">
        <v>6990</v>
      </c>
      <c r="S2000" s="1" t="s">
        <v>8156</v>
      </c>
      <c r="T2000">
        <v>0.59</v>
      </c>
      <c r="U2000" s="1"/>
      <c r="V2000">
        <v>34999.411269999997</v>
      </c>
      <c r="W2000">
        <v>843304.44145100005</v>
      </c>
      <c r="X2000">
        <v>179.12813399999999</v>
      </c>
      <c r="Y2000">
        <v>18.369174999999998</v>
      </c>
      <c r="Z2000">
        <v>371.75927300000001</v>
      </c>
      <c r="AA2000">
        <v>362.51358199999999</v>
      </c>
      <c r="AB2000">
        <v>0</v>
      </c>
    </row>
    <row r="2001" spans="1:28" x14ac:dyDescent="0.25">
      <c r="A2001" s="1" t="s">
        <v>2837</v>
      </c>
      <c r="B2001">
        <v>1635</v>
      </c>
      <c r="C2001" s="1" t="s">
        <v>4004</v>
      </c>
      <c r="D2001">
        <v>5.0999999999999996</v>
      </c>
      <c r="E2001">
        <v>0</v>
      </c>
      <c r="F2001">
        <v>0.8</v>
      </c>
      <c r="G2001">
        <v>2923</v>
      </c>
      <c r="H2001" s="1" t="s">
        <v>4108</v>
      </c>
      <c r="I2001">
        <v>122.01</v>
      </c>
      <c r="J2001">
        <v>6.49</v>
      </c>
      <c r="K2001">
        <v>1288</v>
      </c>
      <c r="L2001">
        <v>1425.91</v>
      </c>
      <c r="M2001">
        <v>900</v>
      </c>
      <c r="N2001">
        <v>28</v>
      </c>
      <c r="O2001">
        <v>0</v>
      </c>
      <c r="P2001">
        <v>1094.53</v>
      </c>
      <c r="Q2001">
        <v>0</v>
      </c>
      <c r="R2001" s="1" t="s">
        <v>6992</v>
      </c>
      <c r="S2001" s="1" t="s">
        <v>8156</v>
      </c>
      <c r="T2001">
        <v>0.54</v>
      </c>
      <c r="U2001" s="1"/>
      <c r="V2001">
        <v>154786.327884</v>
      </c>
      <c r="W2001">
        <v>2806694.5416609999</v>
      </c>
      <c r="X2001">
        <v>770.57631300000003</v>
      </c>
      <c r="Y2001">
        <v>66.713944999999995</v>
      </c>
      <c r="Z2001">
        <v>1267.2005409999999</v>
      </c>
      <c r="AA2001">
        <v>1206.546335</v>
      </c>
      <c r="AB2001">
        <v>0</v>
      </c>
    </row>
    <row r="2002" spans="1:28" x14ac:dyDescent="0.25">
      <c r="A2002" s="1" t="s">
        <v>2839</v>
      </c>
      <c r="B2002">
        <v>2871</v>
      </c>
      <c r="C2002" s="1" t="s">
        <v>4004</v>
      </c>
      <c r="D2002">
        <v>5.0999999999999996</v>
      </c>
      <c r="E2002">
        <v>0</v>
      </c>
      <c r="F2002">
        <v>0.6</v>
      </c>
      <c r="G2002">
        <v>2925</v>
      </c>
      <c r="H2002" s="1" t="s">
        <v>4079</v>
      </c>
      <c r="I2002">
        <v>1.4</v>
      </c>
      <c r="J2002">
        <v>14.38</v>
      </c>
      <c r="K2002">
        <v>54</v>
      </c>
      <c r="L2002">
        <v>609.39</v>
      </c>
      <c r="M2002">
        <v>4</v>
      </c>
      <c r="N2002">
        <v>1</v>
      </c>
      <c r="O2002">
        <v>0</v>
      </c>
      <c r="P2002">
        <v>15.79</v>
      </c>
      <c r="Q2002">
        <v>0</v>
      </c>
      <c r="R2002" s="1" t="s">
        <v>6994</v>
      </c>
      <c r="S2002" s="1" t="s">
        <v>8156</v>
      </c>
      <c r="T2002">
        <v>1.1299999999999999</v>
      </c>
      <c r="U2002" s="1"/>
      <c r="V2002">
        <v>3277.606847</v>
      </c>
      <c r="W2002">
        <v>208646.87595700001</v>
      </c>
      <c r="X2002">
        <v>19.844643000000001</v>
      </c>
      <c r="Y2002">
        <v>4.104069</v>
      </c>
      <c r="Z2002">
        <v>87.363714000000002</v>
      </c>
      <c r="AA2002">
        <v>89.687839999999994</v>
      </c>
      <c r="AB2002">
        <v>0</v>
      </c>
    </row>
    <row r="2003" spans="1:28" x14ac:dyDescent="0.25">
      <c r="A2003" s="1" t="s">
        <v>2841</v>
      </c>
      <c r="B2003">
        <v>2588</v>
      </c>
      <c r="C2003" s="1" t="s">
        <v>4007</v>
      </c>
      <c r="D2003">
        <v>5.0999999999999996</v>
      </c>
      <c r="E2003">
        <v>0</v>
      </c>
      <c r="F2003">
        <v>0.5</v>
      </c>
      <c r="G2003">
        <v>2926</v>
      </c>
      <c r="H2003" s="1" t="s">
        <v>4075</v>
      </c>
      <c r="I2003">
        <v>89.74</v>
      </c>
      <c r="J2003">
        <v>10.31</v>
      </c>
      <c r="K2003">
        <v>338</v>
      </c>
      <c r="L2003">
        <v>569.77</v>
      </c>
      <c r="M2003">
        <v>237</v>
      </c>
      <c r="N2003">
        <v>10</v>
      </c>
      <c r="O2003">
        <v>0</v>
      </c>
      <c r="P2003">
        <v>291.10000000000002</v>
      </c>
      <c r="Q2003">
        <v>0</v>
      </c>
      <c r="R2003" s="1" t="s">
        <v>6996</v>
      </c>
      <c r="S2003" s="1" t="s">
        <v>8156</v>
      </c>
      <c r="T2003">
        <v>0.9</v>
      </c>
      <c r="U2003" s="1"/>
      <c r="V2003">
        <v>38857.231575999998</v>
      </c>
      <c r="W2003">
        <v>801015.53002299997</v>
      </c>
      <c r="X2003">
        <v>195.812623</v>
      </c>
      <c r="Y2003">
        <v>18.776744999999998</v>
      </c>
      <c r="Z2003">
        <v>360.10839099999998</v>
      </c>
      <c r="AA2003">
        <v>344.337671</v>
      </c>
      <c r="AB2003">
        <v>0</v>
      </c>
    </row>
    <row r="2004" spans="1:28" x14ac:dyDescent="0.25">
      <c r="A2004" s="1" t="s">
        <v>2842</v>
      </c>
      <c r="B2004">
        <v>2617</v>
      </c>
      <c r="C2004" s="1" t="s">
        <v>4004</v>
      </c>
      <c r="D2004">
        <v>5.0999999999999996</v>
      </c>
      <c r="E2004">
        <v>0</v>
      </c>
      <c r="F2004">
        <v>3.38</v>
      </c>
      <c r="G2004">
        <v>2926</v>
      </c>
      <c r="H2004" s="1" t="s">
        <v>4090</v>
      </c>
      <c r="I2004">
        <v>24.41</v>
      </c>
      <c r="J2004">
        <v>12.36</v>
      </c>
      <c r="K2004">
        <v>309</v>
      </c>
      <c r="L2004">
        <v>1286.42</v>
      </c>
      <c r="M2004">
        <v>103</v>
      </c>
      <c r="N2004">
        <v>4</v>
      </c>
      <c r="O2004">
        <v>0</v>
      </c>
      <c r="P2004">
        <v>206.71</v>
      </c>
      <c r="Q2004">
        <v>0</v>
      </c>
      <c r="R2004" s="1" t="s">
        <v>6997</v>
      </c>
      <c r="S2004" s="1" t="s">
        <v>8156</v>
      </c>
      <c r="T2004">
        <v>0.93</v>
      </c>
      <c r="U2004" s="1"/>
      <c r="V2004">
        <v>27840.458961</v>
      </c>
      <c r="W2004">
        <v>771536.32794999995</v>
      </c>
      <c r="X2004">
        <v>144.93013500000001</v>
      </c>
      <c r="Y2004">
        <v>16.423970000000001</v>
      </c>
      <c r="Z2004">
        <v>335.82772299999999</v>
      </c>
      <c r="AA2004">
        <v>331.65962400000001</v>
      </c>
      <c r="AB2004">
        <v>0</v>
      </c>
    </row>
    <row r="2005" spans="1:28" x14ac:dyDescent="0.25">
      <c r="A2005" s="1" t="s">
        <v>2843</v>
      </c>
      <c r="B2005">
        <v>2622</v>
      </c>
      <c r="C2005" s="1" t="s">
        <v>4034</v>
      </c>
      <c r="D2005">
        <v>5.0999999999999996</v>
      </c>
      <c r="E2005">
        <v>0</v>
      </c>
      <c r="F2005">
        <v>0</v>
      </c>
      <c r="G2005">
        <v>2926</v>
      </c>
      <c r="H2005" s="1" t="s">
        <v>4115</v>
      </c>
      <c r="I2005">
        <v>82</v>
      </c>
      <c r="J2005">
        <v>9.02</v>
      </c>
      <c r="K2005">
        <v>304</v>
      </c>
      <c r="L2005">
        <v>1808.36</v>
      </c>
      <c r="M2005">
        <v>55</v>
      </c>
      <c r="N2005">
        <v>2</v>
      </c>
      <c r="O2005">
        <v>0</v>
      </c>
      <c r="P2005">
        <v>128.07</v>
      </c>
      <c r="Q2005">
        <v>0</v>
      </c>
      <c r="R2005" s="1" t="s">
        <v>6998</v>
      </c>
      <c r="S2005" s="1" t="s">
        <v>8156</v>
      </c>
      <c r="T2005">
        <v>0.72</v>
      </c>
      <c r="U2005" s="1"/>
      <c r="V2005">
        <v>19136.473547000001</v>
      </c>
      <c r="W2005">
        <v>681351.62630700006</v>
      </c>
      <c r="X2005">
        <v>103.074468</v>
      </c>
      <c r="Y2005">
        <v>13.198928</v>
      </c>
      <c r="Z2005">
        <v>289.09315299999997</v>
      </c>
      <c r="AA2005">
        <v>292.88923999999997</v>
      </c>
      <c r="AB2005">
        <v>0</v>
      </c>
    </row>
    <row r="2006" spans="1:28" x14ac:dyDescent="0.25">
      <c r="A2006" s="1" t="s">
        <v>2844</v>
      </c>
      <c r="B2006">
        <v>2124</v>
      </c>
      <c r="C2006" s="1" t="s">
        <v>4020</v>
      </c>
      <c r="D2006">
        <v>5.0999999999999996</v>
      </c>
      <c r="E2006">
        <v>0</v>
      </c>
      <c r="F2006">
        <v>0.93</v>
      </c>
      <c r="G2006">
        <v>2927</v>
      </c>
      <c r="H2006" s="1" t="s">
        <v>4116</v>
      </c>
      <c r="I2006">
        <v>87.33</v>
      </c>
      <c r="J2006">
        <v>18.600000000000001</v>
      </c>
      <c r="K2006">
        <v>803</v>
      </c>
      <c r="L2006">
        <v>1632.51</v>
      </c>
      <c r="M2006">
        <v>528</v>
      </c>
      <c r="N2006">
        <v>18</v>
      </c>
      <c r="O2006">
        <v>0</v>
      </c>
      <c r="P2006">
        <v>718.19</v>
      </c>
      <c r="Q2006">
        <v>0</v>
      </c>
      <c r="R2006" s="1" t="s">
        <v>6999</v>
      </c>
      <c r="S2006" s="1" t="s">
        <v>8156</v>
      </c>
      <c r="T2006">
        <v>1.58</v>
      </c>
      <c r="U2006" s="1"/>
      <c r="V2006">
        <v>93796.340345000004</v>
      </c>
      <c r="W2006">
        <v>1945867.12729</v>
      </c>
      <c r="X2006">
        <v>473.071034</v>
      </c>
      <c r="Y2006">
        <v>45.989476000000003</v>
      </c>
      <c r="Z2006">
        <v>873.32139299999994</v>
      </c>
      <c r="AA2006">
        <v>836.48166700000002</v>
      </c>
      <c r="AB2006">
        <v>0</v>
      </c>
    </row>
    <row r="2007" spans="1:28" x14ac:dyDescent="0.25">
      <c r="A2007" s="1" t="s">
        <v>2847</v>
      </c>
      <c r="B2007">
        <v>2666</v>
      </c>
      <c r="C2007" s="1" t="s">
        <v>4032</v>
      </c>
      <c r="D2007">
        <v>5.0999999999999996</v>
      </c>
      <c r="E2007">
        <v>0</v>
      </c>
      <c r="F2007">
        <v>0.09</v>
      </c>
      <c r="G2007">
        <v>2928</v>
      </c>
      <c r="H2007" s="1" t="s">
        <v>4162</v>
      </c>
      <c r="I2007">
        <v>0.2</v>
      </c>
      <c r="J2007">
        <v>11.38</v>
      </c>
      <c r="K2007">
        <v>262</v>
      </c>
      <c r="L2007">
        <v>1269.6500000000001</v>
      </c>
      <c r="M2007">
        <v>132</v>
      </c>
      <c r="N2007">
        <v>2</v>
      </c>
      <c r="O2007">
        <v>0</v>
      </c>
      <c r="P2007">
        <v>151.9</v>
      </c>
      <c r="Q2007">
        <v>0</v>
      </c>
      <c r="R2007" s="1" t="s">
        <v>7002</v>
      </c>
      <c r="S2007" s="1" t="s">
        <v>8156</v>
      </c>
      <c r="T2007">
        <v>0.83</v>
      </c>
      <c r="U2007" s="1"/>
      <c r="V2007">
        <v>25307.572897999999</v>
      </c>
      <c r="W2007">
        <v>661026.92327999999</v>
      </c>
      <c r="X2007">
        <v>130.72418400000001</v>
      </c>
      <c r="Y2007">
        <v>13.869754</v>
      </c>
      <c r="Z2007">
        <v>285.63532600000002</v>
      </c>
      <c r="AA2007">
        <v>284.15668099999999</v>
      </c>
      <c r="AB2007">
        <v>0</v>
      </c>
    </row>
    <row r="2008" spans="1:28" x14ac:dyDescent="0.25">
      <c r="A2008" s="1" t="s">
        <v>2848</v>
      </c>
      <c r="B2008">
        <v>1479</v>
      </c>
      <c r="C2008" s="1" t="s">
        <v>4061</v>
      </c>
      <c r="D2008">
        <v>5.0999999999999996</v>
      </c>
      <c r="E2008">
        <v>0</v>
      </c>
      <c r="F2008">
        <v>0.44</v>
      </c>
      <c r="G2008">
        <v>2929</v>
      </c>
      <c r="H2008" s="1" t="s">
        <v>4161</v>
      </c>
      <c r="I2008">
        <v>168.74</v>
      </c>
      <c r="J2008">
        <v>11.77</v>
      </c>
      <c r="K2008">
        <v>1450</v>
      </c>
      <c r="L2008">
        <v>2615.73</v>
      </c>
      <c r="M2008">
        <v>952</v>
      </c>
      <c r="N2008">
        <v>36</v>
      </c>
      <c r="O2008">
        <v>0</v>
      </c>
      <c r="P2008">
        <v>1245.1400000000001</v>
      </c>
      <c r="Q2008">
        <v>0</v>
      </c>
      <c r="R2008" s="1" t="s">
        <v>7003</v>
      </c>
      <c r="S2008" s="1" t="s">
        <v>8156</v>
      </c>
      <c r="T2008">
        <v>0.93</v>
      </c>
      <c r="U2008" s="1"/>
      <c r="V2008">
        <v>164715.273212</v>
      </c>
      <c r="W2008">
        <v>3292783.538656</v>
      </c>
      <c r="X2008">
        <v>827.46355900000003</v>
      </c>
      <c r="Y2008">
        <v>76.895364999999998</v>
      </c>
      <c r="Z2008">
        <v>1475.0751049999999</v>
      </c>
      <c r="AA2008">
        <v>1415.494987</v>
      </c>
      <c r="AB2008">
        <v>0</v>
      </c>
    </row>
    <row r="2009" spans="1:28" x14ac:dyDescent="0.25">
      <c r="A2009" s="1" t="s">
        <v>2850</v>
      </c>
      <c r="B2009">
        <v>2194</v>
      </c>
      <c r="C2009" s="1" t="s">
        <v>4001</v>
      </c>
      <c r="D2009">
        <v>0.2</v>
      </c>
      <c r="E2009">
        <v>0</v>
      </c>
      <c r="F2009">
        <v>42.84</v>
      </c>
      <c r="G2009">
        <v>2929</v>
      </c>
      <c r="H2009" s="1" t="s">
        <v>4071</v>
      </c>
      <c r="I2009">
        <v>108.49</v>
      </c>
      <c r="J2009">
        <v>16.12</v>
      </c>
      <c r="K2009">
        <v>735</v>
      </c>
      <c r="L2009">
        <v>419.77</v>
      </c>
      <c r="M2009">
        <v>652</v>
      </c>
      <c r="N2009">
        <v>10</v>
      </c>
      <c r="O2009">
        <v>0</v>
      </c>
      <c r="P2009">
        <v>711.4</v>
      </c>
      <c r="Q2009">
        <v>0</v>
      </c>
      <c r="R2009" s="1" t="s">
        <v>7005</v>
      </c>
      <c r="S2009" s="1" t="s">
        <v>8156</v>
      </c>
      <c r="T2009">
        <v>1.28</v>
      </c>
      <c r="U2009" s="1"/>
      <c r="V2009">
        <v>106685.06099699999</v>
      </c>
      <c r="W2009">
        <v>1825087.6179470001</v>
      </c>
      <c r="X2009">
        <v>528.72236699999996</v>
      </c>
      <c r="Y2009">
        <v>45.044147000000002</v>
      </c>
      <c r="Z2009">
        <v>832.33245499999998</v>
      </c>
      <c r="AA2009">
        <v>784.57445700000005</v>
      </c>
      <c r="AB2009">
        <v>0</v>
      </c>
    </row>
    <row r="2010" spans="1:28" x14ac:dyDescent="0.25">
      <c r="A2010" s="1" t="s">
        <v>2851</v>
      </c>
      <c r="B2010">
        <v>2732</v>
      </c>
      <c r="C2010" s="1" t="s">
        <v>4007</v>
      </c>
      <c r="D2010">
        <v>5.0999999999999996</v>
      </c>
      <c r="E2010">
        <v>0</v>
      </c>
      <c r="F2010">
        <v>0.75</v>
      </c>
      <c r="G2010">
        <v>2929</v>
      </c>
      <c r="H2010" s="1" t="s">
        <v>4075</v>
      </c>
      <c r="I2010">
        <v>89.74</v>
      </c>
      <c r="J2010">
        <v>14.44</v>
      </c>
      <c r="K2010">
        <v>197</v>
      </c>
      <c r="L2010">
        <v>569.77</v>
      </c>
      <c r="M2010">
        <v>104</v>
      </c>
      <c r="N2010">
        <v>4</v>
      </c>
      <c r="O2010">
        <v>0</v>
      </c>
      <c r="P2010">
        <v>158.79</v>
      </c>
      <c r="Q2010">
        <v>0</v>
      </c>
      <c r="R2010" s="1" t="s">
        <v>7006</v>
      </c>
      <c r="S2010" s="1" t="s">
        <v>8156</v>
      </c>
      <c r="T2010">
        <v>1.1100000000000001</v>
      </c>
      <c r="U2010" s="1"/>
      <c r="V2010">
        <v>21305.719345000001</v>
      </c>
      <c r="W2010">
        <v>531680.571123</v>
      </c>
      <c r="X2010">
        <v>109.609274</v>
      </c>
      <c r="Y2010">
        <v>12.071721</v>
      </c>
      <c r="Z2010">
        <v>236.314955</v>
      </c>
      <c r="AA2010">
        <v>228.553707</v>
      </c>
      <c r="AB2010">
        <v>0</v>
      </c>
    </row>
    <row r="2011" spans="1:28" x14ac:dyDescent="0.25">
      <c r="A2011" s="1" t="s">
        <v>2852</v>
      </c>
      <c r="B2011">
        <v>2415</v>
      </c>
      <c r="C2011" s="1" t="s">
        <v>4014</v>
      </c>
      <c r="D2011">
        <v>5.0999999999999996</v>
      </c>
      <c r="E2011">
        <v>0</v>
      </c>
      <c r="F2011">
        <v>0</v>
      </c>
      <c r="G2011">
        <v>2931</v>
      </c>
      <c r="H2011" s="1" t="s">
        <v>4087</v>
      </c>
      <c r="I2011">
        <v>59.72</v>
      </c>
      <c r="J2011">
        <v>5.62</v>
      </c>
      <c r="K2011">
        <v>516</v>
      </c>
      <c r="L2011">
        <v>1183.1099999999999</v>
      </c>
      <c r="M2011">
        <v>273</v>
      </c>
      <c r="N2011">
        <v>11</v>
      </c>
      <c r="O2011">
        <v>0</v>
      </c>
      <c r="P2011">
        <v>359.74</v>
      </c>
      <c r="Q2011">
        <v>0</v>
      </c>
      <c r="R2011" s="1" t="s">
        <v>7007</v>
      </c>
      <c r="S2011" s="1" t="s">
        <v>8156</v>
      </c>
      <c r="T2011">
        <v>0.55000000000000004</v>
      </c>
      <c r="U2011" s="1"/>
      <c r="V2011">
        <v>49302.294061000001</v>
      </c>
      <c r="W2011">
        <v>1038002.990213</v>
      </c>
      <c r="X2011">
        <v>248.767912</v>
      </c>
      <c r="Y2011">
        <v>23.252033000000001</v>
      </c>
      <c r="Z2011">
        <v>460.650352</v>
      </c>
      <c r="AA2011">
        <v>446.21363600000001</v>
      </c>
      <c r="AB2011">
        <v>0</v>
      </c>
    </row>
    <row r="2012" spans="1:28" x14ac:dyDescent="0.25">
      <c r="A2012" s="1" t="s">
        <v>2853</v>
      </c>
      <c r="B2012">
        <v>2754</v>
      </c>
      <c r="C2012" s="1" t="s">
        <v>4016</v>
      </c>
      <c r="D2012">
        <v>5.0999999999999996</v>
      </c>
      <c r="E2012">
        <v>0</v>
      </c>
      <c r="F2012">
        <v>0.64</v>
      </c>
      <c r="G2012">
        <v>2931</v>
      </c>
      <c r="H2012" s="1" t="s">
        <v>4092</v>
      </c>
      <c r="I2012">
        <v>182.21</v>
      </c>
      <c r="J2012">
        <v>10.5</v>
      </c>
      <c r="K2012">
        <v>177</v>
      </c>
      <c r="L2012">
        <v>905.52</v>
      </c>
      <c r="M2012">
        <v>99</v>
      </c>
      <c r="N2012">
        <v>2</v>
      </c>
      <c r="O2012">
        <v>0</v>
      </c>
      <c r="P2012">
        <v>121.82</v>
      </c>
      <c r="Q2012">
        <v>0</v>
      </c>
      <c r="R2012" s="1" t="s">
        <v>7008</v>
      </c>
      <c r="S2012" s="1" t="s">
        <v>8156</v>
      </c>
      <c r="T2012">
        <v>1.19</v>
      </c>
      <c r="U2012" s="1"/>
      <c r="V2012">
        <v>19766.910784</v>
      </c>
      <c r="W2012">
        <v>537990.85095400002</v>
      </c>
      <c r="X2012">
        <v>102.618453</v>
      </c>
      <c r="Y2012">
        <v>11.980218000000001</v>
      </c>
      <c r="Z2012">
        <v>235.81266199999999</v>
      </c>
      <c r="AA2012">
        <v>231.26528999999999</v>
      </c>
      <c r="AB2012">
        <v>0</v>
      </c>
    </row>
    <row r="2013" spans="1:28" x14ac:dyDescent="0.25">
      <c r="A2013" s="1" t="s">
        <v>2854</v>
      </c>
      <c r="B2013">
        <v>2666</v>
      </c>
      <c r="C2013" s="1" t="s">
        <v>4031</v>
      </c>
      <c r="D2013">
        <v>5.0999999999999996</v>
      </c>
      <c r="E2013">
        <v>0</v>
      </c>
      <c r="F2013">
        <v>0.09</v>
      </c>
      <c r="G2013">
        <v>2932</v>
      </c>
      <c r="H2013" s="1" t="s">
        <v>4086</v>
      </c>
      <c r="I2013">
        <v>0.2</v>
      </c>
      <c r="J2013">
        <v>5.08</v>
      </c>
      <c r="K2013">
        <v>266</v>
      </c>
      <c r="L2013">
        <v>1365.91</v>
      </c>
      <c r="M2013">
        <v>110</v>
      </c>
      <c r="N2013">
        <v>3</v>
      </c>
      <c r="O2013">
        <v>0</v>
      </c>
      <c r="P2013">
        <v>186.86</v>
      </c>
      <c r="Q2013">
        <v>0</v>
      </c>
      <c r="R2013" s="1" t="s">
        <v>7009</v>
      </c>
      <c r="S2013" s="1" t="s">
        <v>8156</v>
      </c>
      <c r="T2013">
        <v>1.27</v>
      </c>
      <c r="U2013" s="1"/>
      <c r="V2013">
        <v>25368.109955</v>
      </c>
      <c r="W2013">
        <v>794308.01523500006</v>
      </c>
      <c r="X2013">
        <v>134.46698900000001</v>
      </c>
      <c r="Y2013">
        <v>17.653835999999998</v>
      </c>
      <c r="Z2013">
        <v>349.18627600000002</v>
      </c>
      <c r="AA2013">
        <v>341.44465300000002</v>
      </c>
      <c r="AB2013">
        <v>0</v>
      </c>
    </row>
    <row r="2014" spans="1:28" x14ac:dyDescent="0.25">
      <c r="A2014" s="1" t="s">
        <v>2856</v>
      </c>
      <c r="B2014">
        <v>2787</v>
      </c>
      <c r="C2014" s="1" t="s">
        <v>4016</v>
      </c>
      <c r="D2014">
        <v>5.0999999999999996</v>
      </c>
      <c r="E2014">
        <v>0</v>
      </c>
      <c r="F2014">
        <v>0.47</v>
      </c>
      <c r="G2014">
        <v>2933</v>
      </c>
      <c r="H2014" s="1" t="s">
        <v>4089</v>
      </c>
      <c r="I2014">
        <v>182.21</v>
      </c>
      <c r="J2014">
        <v>14.66</v>
      </c>
      <c r="K2014">
        <v>146</v>
      </c>
      <c r="L2014">
        <v>905.52</v>
      </c>
      <c r="M2014">
        <v>51</v>
      </c>
      <c r="N2014">
        <v>2</v>
      </c>
      <c r="O2014">
        <v>0</v>
      </c>
      <c r="P2014">
        <v>90.06</v>
      </c>
      <c r="Q2014">
        <v>0</v>
      </c>
      <c r="R2014" s="1" t="s">
        <v>7011</v>
      </c>
      <c r="S2014" s="1" t="s">
        <v>8156</v>
      </c>
      <c r="T2014">
        <v>1.18</v>
      </c>
      <c r="U2014" s="1"/>
      <c r="V2014">
        <v>11433.905373</v>
      </c>
      <c r="W2014">
        <v>423801.613831</v>
      </c>
      <c r="X2014">
        <v>62.095323999999998</v>
      </c>
      <c r="Y2014">
        <v>8.7594399999999997</v>
      </c>
      <c r="Z2014">
        <v>181.88504399999999</v>
      </c>
      <c r="AA2014">
        <v>182.17640399999999</v>
      </c>
      <c r="AB2014">
        <v>0</v>
      </c>
    </row>
    <row r="2015" spans="1:28" x14ac:dyDescent="0.25">
      <c r="A2015" s="1" t="s">
        <v>2858</v>
      </c>
      <c r="B2015">
        <v>2851</v>
      </c>
      <c r="C2015" s="1" t="s">
        <v>4004</v>
      </c>
      <c r="D2015">
        <v>5.0999999999999996</v>
      </c>
      <c r="E2015">
        <v>0</v>
      </c>
      <c r="F2015">
        <v>1</v>
      </c>
      <c r="G2015">
        <v>2934</v>
      </c>
      <c r="H2015" s="1" t="s">
        <v>4074</v>
      </c>
      <c r="I2015">
        <v>0.2</v>
      </c>
      <c r="J2015">
        <v>5.0599999999999996</v>
      </c>
      <c r="K2015">
        <v>83</v>
      </c>
      <c r="L2015">
        <v>420.4</v>
      </c>
      <c r="M2015">
        <v>1</v>
      </c>
      <c r="N2015">
        <v>1</v>
      </c>
      <c r="O2015">
        <v>0</v>
      </c>
      <c r="P2015">
        <v>19.93</v>
      </c>
      <c r="Q2015">
        <v>0</v>
      </c>
      <c r="R2015" s="1" t="s">
        <v>7013</v>
      </c>
      <c r="S2015" s="1" t="s">
        <v>8156</v>
      </c>
      <c r="T2015">
        <v>0.49</v>
      </c>
      <c r="U2015" s="1"/>
      <c r="V2015">
        <v>4318.0838590000003</v>
      </c>
      <c r="W2015">
        <v>157813.710987</v>
      </c>
      <c r="X2015">
        <v>23.332818</v>
      </c>
      <c r="Y2015">
        <v>2.9824709999999999</v>
      </c>
      <c r="Z2015">
        <v>67.130270999999993</v>
      </c>
      <c r="AA2015">
        <v>67.838543999999999</v>
      </c>
      <c r="AB2015">
        <v>0</v>
      </c>
    </row>
    <row r="2016" spans="1:28" x14ac:dyDescent="0.25">
      <c r="A2016" s="1" t="s">
        <v>2859</v>
      </c>
      <c r="B2016">
        <v>2415</v>
      </c>
      <c r="C2016" s="1" t="s">
        <v>4050</v>
      </c>
      <c r="D2016">
        <v>5.0999999999999996</v>
      </c>
      <c r="E2016">
        <v>0</v>
      </c>
      <c r="F2016">
        <v>0</v>
      </c>
      <c r="G2016">
        <v>2935</v>
      </c>
      <c r="H2016" s="1" t="s">
        <v>4095</v>
      </c>
      <c r="I2016">
        <v>63.59</v>
      </c>
      <c r="J2016">
        <v>13.66</v>
      </c>
      <c r="K2016">
        <v>520</v>
      </c>
      <c r="L2016">
        <v>1628.87</v>
      </c>
      <c r="M2016">
        <v>288</v>
      </c>
      <c r="N2016">
        <v>9</v>
      </c>
      <c r="O2016">
        <v>0</v>
      </c>
      <c r="P2016">
        <v>408.8</v>
      </c>
      <c r="Q2016">
        <v>0</v>
      </c>
      <c r="R2016" s="1" t="s">
        <v>7014</v>
      </c>
      <c r="S2016" s="1" t="s">
        <v>8156</v>
      </c>
      <c r="T2016">
        <v>1.08</v>
      </c>
      <c r="U2016" s="1"/>
      <c r="V2016">
        <v>53178.328422999999</v>
      </c>
      <c r="W2016">
        <v>1293657.0933320001</v>
      </c>
      <c r="X2016">
        <v>272.64389399999999</v>
      </c>
      <c r="Y2016">
        <v>29.079696999999999</v>
      </c>
      <c r="Z2016">
        <v>572.83798200000001</v>
      </c>
      <c r="AA2016">
        <v>556.10642299999995</v>
      </c>
      <c r="AB2016">
        <v>0</v>
      </c>
    </row>
    <row r="2017" spans="1:28" x14ac:dyDescent="0.25">
      <c r="A2017" s="1" t="s">
        <v>2860</v>
      </c>
      <c r="B2017">
        <v>2567</v>
      </c>
      <c r="C2017" s="1" t="s">
        <v>4001</v>
      </c>
      <c r="D2017">
        <v>0.2</v>
      </c>
      <c r="E2017">
        <v>0</v>
      </c>
      <c r="F2017">
        <v>91.13</v>
      </c>
      <c r="G2017">
        <v>2935</v>
      </c>
      <c r="H2017" s="1" t="s">
        <v>4071</v>
      </c>
      <c r="I2017">
        <v>108.49</v>
      </c>
      <c r="J2017">
        <v>12.04</v>
      </c>
      <c r="K2017">
        <v>368</v>
      </c>
      <c r="L2017">
        <v>419.77</v>
      </c>
      <c r="M2017">
        <v>238</v>
      </c>
      <c r="N2017">
        <v>12</v>
      </c>
      <c r="O2017">
        <v>0</v>
      </c>
      <c r="P2017">
        <v>338.17</v>
      </c>
      <c r="Q2017">
        <v>0</v>
      </c>
      <c r="R2017" s="1" t="s">
        <v>7015</v>
      </c>
      <c r="S2017" s="1" t="s">
        <v>8156</v>
      </c>
      <c r="T2017">
        <v>0.98</v>
      </c>
      <c r="U2017" s="1"/>
      <c r="V2017">
        <v>36459.363666999998</v>
      </c>
      <c r="W2017">
        <v>673786.97268200002</v>
      </c>
      <c r="X2017">
        <v>181.83783199999999</v>
      </c>
      <c r="Y2017">
        <v>16.035111000000001</v>
      </c>
      <c r="Z2017">
        <v>303.73181699999998</v>
      </c>
      <c r="AA2017">
        <v>289.648055</v>
      </c>
      <c r="AB2017">
        <v>0</v>
      </c>
    </row>
    <row r="2018" spans="1:28" x14ac:dyDescent="0.25">
      <c r="A2018" s="1" t="s">
        <v>2861</v>
      </c>
      <c r="B2018">
        <v>2533</v>
      </c>
      <c r="C2018" s="1" t="s">
        <v>4004</v>
      </c>
      <c r="D2018">
        <v>5.0999999999999996</v>
      </c>
      <c r="E2018">
        <v>0</v>
      </c>
      <c r="F2018">
        <v>3</v>
      </c>
      <c r="G2018">
        <v>2935</v>
      </c>
      <c r="H2018" s="1" t="s">
        <v>4104</v>
      </c>
      <c r="I2018">
        <v>0.2</v>
      </c>
      <c r="J2018">
        <v>12.92</v>
      </c>
      <c r="K2018">
        <v>402</v>
      </c>
      <c r="L2018">
        <v>1913.75</v>
      </c>
      <c r="M2018">
        <v>145</v>
      </c>
      <c r="N2018">
        <v>6</v>
      </c>
      <c r="O2018">
        <v>0</v>
      </c>
      <c r="P2018">
        <v>260.92</v>
      </c>
      <c r="Q2018">
        <v>0</v>
      </c>
      <c r="R2018" s="1" t="s">
        <v>7016</v>
      </c>
      <c r="S2018" s="1" t="s">
        <v>8156</v>
      </c>
      <c r="T2018">
        <v>0.98</v>
      </c>
      <c r="U2018" s="1"/>
      <c r="V2018">
        <v>33711.586664000002</v>
      </c>
      <c r="W2018">
        <v>1000450.817153</v>
      </c>
      <c r="X2018">
        <v>177.13924800000001</v>
      </c>
      <c r="Y2018">
        <v>21.404896000000001</v>
      </c>
      <c r="Z2018">
        <v>436.35473999999999</v>
      </c>
      <c r="AA2018">
        <v>430.06065899999999</v>
      </c>
      <c r="AB2018">
        <v>0</v>
      </c>
    </row>
    <row r="2019" spans="1:28" x14ac:dyDescent="0.25">
      <c r="A2019" s="1" t="s">
        <v>2862</v>
      </c>
      <c r="B2019">
        <v>2820</v>
      </c>
      <c r="C2019" s="1" t="s">
        <v>4016</v>
      </c>
      <c r="D2019">
        <v>5.0999999999999996</v>
      </c>
      <c r="E2019">
        <v>0</v>
      </c>
      <c r="F2019">
        <v>0.3</v>
      </c>
      <c r="G2019">
        <v>2935</v>
      </c>
      <c r="H2019" s="1" t="s">
        <v>4089</v>
      </c>
      <c r="I2019">
        <v>182.21</v>
      </c>
      <c r="J2019">
        <v>11.09</v>
      </c>
      <c r="K2019">
        <v>115</v>
      </c>
      <c r="L2019">
        <v>905.52</v>
      </c>
      <c r="M2019">
        <v>27</v>
      </c>
      <c r="N2019">
        <v>1</v>
      </c>
      <c r="O2019">
        <v>0</v>
      </c>
      <c r="P2019">
        <v>46.1</v>
      </c>
      <c r="Q2019">
        <v>0</v>
      </c>
      <c r="R2019" s="1" t="s">
        <v>7017</v>
      </c>
      <c r="S2019" s="1" t="s">
        <v>8156</v>
      </c>
      <c r="T2019">
        <v>0.96</v>
      </c>
      <c r="U2019" s="1"/>
      <c r="V2019">
        <v>7307.5393940000004</v>
      </c>
      <c r="W2019">
        <v>311621.23596899997</v>
      </c>
      <c r="X2019">
        <v>40.632326999999997</v>
      </c>
      <c r="Y2019">
        <v>6.0633879999999998</v>
      </c>
      <c r="Z2019">
        <v>131.10826399999999</v>
      </c>
      <c r="AA2019">
        <v>133.95393000000001</v>
      </c>
      <c r="AB2019">
        <v>0</v>
      </c>
    </row>
    <row r="2020" spans="1:28" x14ac:dyDescent="0.25">
      <c r="A2020" s="1" t="s">
        <v>2863</v>
      </c>
      <c r="B2020">
        <v>2829</v>
      </c>
      <c r="C2020" s="1" t="s">
        <v>4004</v>
      </c>
      <c r="D2020">
        <v>5.0999999999999996</v>
      </c>
      <c r="E2020">
        <v>0</v>
      </c>
      <c r="F2020">
        <v>0</v>
      </c>
      <c r="G2020">
        <v>2935</v>
      </c>
      <c r="H2020" s="1" t="s">
        <v>4076</v>
      </c>
      <c r="I2020">
        <v>1.4</v>
      </c>
      <c r="J2020">
        <v>5.57</v>
      </c>
      <c r="K2020">
        <v>106</v>
      </c>
      <c r="L2020">
        <v>609.39</v>
      </c>
      <c r="M2020">
        <v>0</v>
      </c>
      <c r="N2020">
        <v>0</v>
      </c>
      <c r="O2020">
        <v>0</v>
      </c>
      <c r="P2020">
        <v>19.71</v>
      </c>
      <c r="Q2020">
        <v>0</v>
      </c>
      <c r="R2020" s="1" t="s">
        <v>7018</v>
      </c>
      <c r="S2020" s="1" t="s">
        <v>8156</v>
      </c>
      <c r="T2020">
        <v>0.47</v>
      </c>
      <c r="U2020" s="1"/>
      <c r="V2020">
        <v>5544.9929739999998</v>
      </c>
      <c r="W2020">
        <v>211317.76390699999</v>
      </c>
      <c r="X2020">
        <v>30.144033</v>
      </c>
      <c r="Y2020">
        <v>3.8401879999999999</v>
      </c>
      <c r="Z2020">
        <v>88.736620000000002</v>
      </c>
      <c r="AA2020">
        <v>90.838097000000005</v>
      </c>
      <c r="AB2020">
        <v>0</v>
      </c>
    </row>
    <row r="2021" spans="1:28" x14ac:dyDescent="0.25">
      <c r="A2021" s="1" t="s">
        <v>2866</v>
      </c>
      <c r="B2021">
        <v>2518</v>
      </c>
      <c r="C2021" s="1" t="s">
        <v>4048</v>
      </c>
      <c r="D2021">
        <v>5.0999999999999996</v>
      </c>
      <c r="E2021">
        <v>0</v>
      </c>
      <c r="F2021">
        <v>0.44</v>
      </c>
      <c r="G2021">
        <v>2936</v>
      </c>
      <c r="H2021" s="1" t="s">
        <v>4151</v>
      </c>
      <c r="I2021">
        <v>72.8</v>
      </c>
      <c r="J2021">
        <v>16.63</v>
      </c>
      <c r="K2021">
        <v>418</v>
      </c>
      <c r="L2021">
        <v>1954.68</v>
      </c>
      <c r="M2021">
        <v>225</v>
      </c>
      <c r="N2021">
        <v>9</v>
      </c>
      <c r="O2021">
        <v>0</v>
      </c>
      <c r="P2021">
        <v>300.5</v>
      </c>
      <c r="Q2021">
        <v>0</v>
      </c>
      <c r="R2021" s="1" t="s">
        <v>7021</v>
      </c>
      <c r="S2021" s="1" t="s">
        <v>8156</v>
      </c>
      <c r="T2021">
        <v>1.21</v>
      </c>
      <c r="U2021" s="1"/>
      <c r="V2021">
        <v>44530.698162000001</v>
      </c>
      <c r="W2021">
        <v>1224473.252753</v>
      </c>
      <c r="X2021">
        <v>231.85158200000001</v>
      </c>
      <c r="Y2021">
        <v>27.429411000000002</v>
      </c>
      <c r="Z2021">
        <v>538.78223300000002</v>
      </c>
      <c r="AA2021">
        <v>526.36172999999997</v>
      </c>
      <c r="AB2021">
        <v>0</v>
      </c>
    </row>
    <row r="2022" spans="1:28" x14ac:dyDescent="0.25">
      <c r="A2022" s="1" t="s">
        <v>2867</v>
      </c>
      <c r="B2022">
        <v>2857</v>
      </c>
      <c r="C2022" s="1" t="s">
        <v>4004</v>
      </c>
      <c r="D2022">
        <v>5.0999999999999996</v>
      </c>
      <c r="E2022">
        <v>0</v>
      </c>
      <c r="F2022">
        <v>0.4</v>
      </c>
      <c r="G2022">
        <v>2937</v>
      </c>
      <c r="H2022" s="1" t="s">
        <v>4076</v>
      </c>
      <c r="I2022">
        <v>1.4</v>
      </c>
      <c r="J2022">
        <v>8.93</v>
      </c>
      <c r="K2022">
        <v>80</v>
      </c>
      <c r="L2022">
        <v>609.39</v>
      </c>
      <c r="M2022">
        <v>4</v>
      </c>
      <c r="N2022">
        <v>1</v>
      </c>
      <c r="O2022">
        <v>0</v>
      </c>
      <c r="P2022">
        <v>18.43</v>
      </c>
      <c r="Q2022">
        <v>0</v>
      </c>
      <c r="R2022" s="1" t="s">
        <v>7022</v>
      </c>
      <c r="S2022" s="1" t="s">
        <v>8156</v>
      </c>
      <c r="T2022">
        <v>0.66</v>
      </c>
      <c r="U2022" s="1"/>
      <c r="V2022">
        <v>4161.3529179999996</v>
      </c>
      <c r="W2022">
        <v>211212.88787599999</v>
      </c>
      <c r="X2022">
        <v>23.931881000000001</v>
      </c>
      <c r="Y2022">
        <v>4.0344680000000004</v>
      </c>
      <c r="Z2022">
        <v>89.259715999999997</v>
      </c>
      <c r="AA2022">
        <v>90.791606000000002</v>
      </c>
      <c r="AB2022">
        <v>0</v>
      </c>
    </row>
    <row r="2023" spans="1:28" x14ac:dyDescent="0.25">
      <c r="A2023" s="1" t="s">
        <v>2868</v>
      </c>
      <c r="B2023">
        <v>2880</v>
      </c>
      <c r="C2023" s="1" t="s">
        <v>4004</v>
      </c>
      <c r="D2023">
        <v>5.0999999999999996</v>
      </c>
      <c r="E2023">
        <v>0</v>
      </c>
      <c r="F2023">
        <v>0</v>
      </c>
      <c r="G2023">
        <v>2937</v>
      </c>
      <c r="H2023" s="1" t="s">
        <v>4074</v>
      </c>
      <c r="I2023">
        <v>0.2</v>
      </c>
      <c r="J2023">
        <v>9.3800000000000008</v>
      </c>
      <c r="K2023">
        <v>57</v>
      </c>
      <c r="L2023">
        <v>420.4</v>
      </c>
      <c r="M2023">
        <v>0</v>
      </c>
      <c r="N2023">
        <v>0</v>
      </c>
      <c r="O2023">
        <v>0</v>
      </c>
      <c r="P2023">
        <v>15.3</v>
      </c>
      <c r="Q2023">
        <v>0</v>
      </c>
      <c r="R2023" s="1" t="s">
        <v>7023</v>
      </c>
      <c r="S2023" s="1" t="s">
        <v>8156</v>
      </c>
      <c r="T2023">
        <v>0.75</v>
      </c>
      <c r="U2023" s="1"/>
      <c r="V2023">
        <v>2934.3219340000001</v>
      </c>
      <c r="W2023">
        <v>139814.08877599999</v>
      </c>
      <c r="X2023">
        <v>16.641089999999998</v>
      </c>
      <c r="Y2023">
        <v>2.621839</v>
      </c>
      <c r="Z2023">
        <v>59.040486000000001</v>
      </c>
      <c r="AA2023">
        <v>60.100442000000001</v>
      </c>
      <c r="AB2023">
        <v>0</v>
      </c>
    </row>
    <row r="2024" spans="1:28" x14ac:dyDescent="0.25">
      <c r="A2024" s="1" t="s">
        <v>2869</v>
      </c>
      <c r="B2024">
        <v>1380</v>
      </c>
      <c r="C2024" s="1" t="s">
        <v>4061</v>
      </c>
      <c r="D2024">
        <v>5.0999999999999996</v>
      </c>
      <c r="E2024">
        <v>0</v>
      </c>
      <c r="F2024">
        <v>0.01</v>
      </c>
      <c r="G2024">
        <v>2939</v>
      </c>
      <c r="H2024" s="1" t="s">
        <v>4161</v>
      </c>
      <c r="I2024">
        <v>168.74</v>
      </c>
      <c r="J2024">
        <v>7.92</v>
      </c>
      <c r="K2024">
        <v>1559</v>
      </c>
      <c r="L2024">
        <v>2615.73</v>
      </c>
      <c r="M2024">
        <v>996</v>
      </c>
      <c r="N2024">
        <v>26</v>
      </c>
      <c r="O2024">
        <v>0</v>
      </c>
      <c r="P2024">
        <v>1243.79</v>
      </c>
      <c r="Q2024">
        <v>0</v>
      </c>
      <c r="R2024" s="1" t="s">
        <v>7024</v>
      </c>
      <c r="S2024" s="1" t="s">
        <v>8156</v>
      </c>
      <c r="T2024">
        <v>0.6</v>
      </c>
      <c r="U2024" s="1"/>
      <c r="V2024">
        <v>172708.07282299999</v>
      </c>
      <c r="W2024">
        <v>3268171.3205900001</v>
      </c>
      <c r="X2024">
        <v>862.85570800000005</v>
      </c>
      <c r="Y2024">
        <v>75.770339000000007</v>
      </c>
      <c r="Z2024">
        <v>1463.213688</v>
      </c>
      <c r="AA2024">
        <v>1404.9231890000001</v>
      </c>
      <c r="AB2024">
        <v>0</v>
      </c>
    </row>
    <row r="2025" spans="1:28" x14ac:dyDescent="0.25">
      <c r="A2025" s="1" t="s">
        <v>2871</v>
      </c>
      <c r="B2025">
        <v>2885</v>
      </c>
      <c r="C2025" s="1" t="s">
        <v>4004</v>
      </c>
      <c r="D2025">
        <v>5.0999999999999996</v>
      </c>
      <c r="E2025">
        <v>0</v>
      </c>
      <c r="F2025">
        <v>0.8</v>
      </c>
      <c r="G2025">
        <v>2939</v>
      </c>
      <c r="H2025" s="1" t="s">
        <v>4076</v>
      </c>
      <c r="I2025">
        <v>1.4</v>
      </c>
      <c r="J2025">
        <v>13.04</v>
      </c>
      <c r="K2025">
        <v>54</v>
      </c>
      <c r="L2025">
        <v>609.39</v>
      </c>
      <c r="M2025">
        <v>0</v>
      </c>
      <c r="N2025">
        <v>0</v>
      </c>
      <c r="O2025">
        <v>0</v>
      </c>
      <c r="P2025">
        <v>14.69</v>
      </c>
      <c r="Q2025">
        <v>0</v>
      </c>
      <c r="R2025" s="1" t="s">
        <v>7026</v>
      </c>
      <c r="S2025" s="1" t="s">
        <v>8156</v>
      </c>
      <c r="T2025">
        <v>1.1100000000000001</v>
      </c>
      <c r="U2025" s="1"/>
      <c r="V2025">
        <v>3525.7092630000002</v>
      </c>
      <c r="W2025">
        <v>209493.762464</v>
      </c>
      <c r="X2025">
        <v>21.090892</v>
      </c>
      <c r="Y2025">
        <v>4.3444609999999999</v>
      </c>
      <c r="Z2025">
        <v>90.124962999999994</v>
      </c>
      <c r="AA2025">
        <v>90.051652000000004</v>
      </c>
      <c r="AB2025">
        <v>0</v>
      </c>
    </row>
    <row r="2026" spans="1:28" x14ac:dyDescent="0.25">
      <c r="A2026" s="1" t="s">
        <v>2872</v>
      </c>
      <c r="B2026">
        <v>2875</v>
      </c>
      <c r="C2026" s="1" t="s">
        <v>4004</v>
      </c>
      <c r="D2026">
        <v>5.0999999999999996</v>
      </c>
      <c r="E2026">
        <v>0</v>
      </c>
      <c r="F2026">
        <v>0.04</v>
      </c>
      <c r="G2026">
        <v>2941</v>
      </c>
      <c r="H2026" s="1" t="s">
        <v>4073</v>
      </c>
      <c r="I2026">
        <v>40.79</v>
      </c>
      <c r="J2026">
        <v>9.49</v>
      </c>
      <c r="K2026">
        <v>66</v>
      </c>
      <c r="L2026">
        <v>475.89</v>
      </c>
      <c r="M2026">
        <v>4</v>
      </c>
      <c r="N2026">
        <v>2</v>
      </c>
      <c r="O2026">
        <v>0</v>
      </c>
      <c r="P2026">
        <v>18.97</v>
      </c>
      <c r="Q2026">
        <v>0</v>
      </c>
      <c r="R2026" s="1" t="s">
        <v>7027</v>
      </c>
      <c r="S2026" s="1" t="s">
        <v>8156</v>
      </c>
      <c r="T2026">
        <v>0.75</v>
      </c>
      <c r="U2026" s="1"/>
      <c r="V2026">
        <v>3449.5544199999999</v>
      </c>
      <c r="W2026">
        <v>165292.338556</v>
      </c>
      <c r="X2026">
        <v>19.583525000000002</v>
      </c>
      <c r="Y2026">
        <v>3.0751210000000002</v>
      </c>
      <c r="Z2026">
        <v>69.455528999999999</v>
      </c>
      <c r="AA2026">
        <v>71.052554999999998</v>
      </c>
      <c r="AB2026">
        <v>0</v>
      </c>
    </row>
    <row r="2027" spans="1:28" x14ac:dyDescent="0.25">
      <c r="A2027" s="1" t="s">
        <v>2873</v>
      </c>
      <c r="B2027">
        <v>2760</v>
      </c>
      <c r="C2027" s="1" t="s">
        <v>4018</v>
      </c>
      <c r="D2027">
        <v>5.0999999999999996</v>
      </c>
      <c r="E2027">
        <v>0</v>
      </c>
      <c r="F2027">
        <v>0</v>
      </c>
      <c r="G2027">
        <v>2942</v>
      </c>
      <c r="H2027" s="1" t="s">
        <v>4092</v>
      </c>
      <c r="I2027">
        <v>182.21</v>
      </c>
      <c r="J2027">
        <v>10.01</v>
      </c>
      <c r="K2027">
        <v>182</v>
      </c>
      <c r="L2027">
        <v>1351.38</v>
      </c>
      <c r="M2027">
        <v>19</v>
      </c>
      <c r="N2027">
        <v>1</v>
      </c>
      <c r="O2027">
        <v>0</v>
      </c>
      <c r="P2027">
        <v>73.61</v>
      </c>
      <c r="Q2027">
        <v>0</v>
      </c>
      <c r="R2027" s="1" t="s">
        <v>7028</v>
      </c>
      <c r="S2027" s="1" t="s">
        <v>8156</v>
      </c>
      <c r="T2027">
        <v>0.88</v>
      </c>
      <c r="U2027" s="1"/>
      <c r="V2027">
        <v>10715.131372</v>
      </c>
      <c r="W2027">
        <v>472240.14214200003</v>
      </c>
      <c r="X2027">
        <v>59.91207</v>
      </c>
      <c r="Y2027">
        <v>9.1086299999999998</v>
      </c>
      <c r="Z2027">
        <v>199.79137600000001</v>
      </c>
      <c r="AA2027">
        <v>202.99743799999999</v>
      </c>
      <c r="AB2027">
        <v>0</v>
      </c>
    </row>
    <row r="2028" spans="1:28" x14ac:dyDescent="0.25">
      <c r="A2028" s="1" t="s">
        <v>2875</v>
      </c>
      <c r="B2028">
        <v>2499</v>
      </c>
      <c r="C2028" s="1" t="s">
        <v>4048</v>
      </c>
      <c r="D2028">
        <v>5.0999999999999996</v>
      </c>
      <c r="E2028">
        <v>0</v>
      </c>
      <c r="F2028">
        <v>0.74</v>
      </c>
      <c r="G2028">
        <v>2945</v>
      </c>
      <c r="H2028" s="1" t="s">
        <v>4096</v>
      </c>
      <c r="I2028">
        <v>121.36</v>
      </c>
      <c r="J2028">
        <v>9.2200000000000006</v>
      </c>
      <c r="K2028">
        <v>446</v>
      </c>
      <c r="L2028">
        <v>2440.69</v>
      </c>
      <c r="M2028">
        <v>105</v>
      </c>
      <c r="N2028">
        <v>6</v>
      </c>
      <c r="O2028">
        <v>0</v>
      </c>
      <c r="P2028">
        <v>178.41</v>
      </c>
      <c r="Q2028">
        <v>0</v>
      </c>
      <c r="R2028" s="1" t="s">
        <v>7030</v>
      </c>
      <c r="S2028" s="1" t="s">
        <v>8156</v>
      </c>
      <c r="T2028">
        <v>0.67</v>
      </c>
      <c r="U2028" s="1"/>
      <c r="V2028">
        <v>27337.896657000001</v>
      </c>
      <c r="W2028">
        <v>929769.18988800002</v>
      </c>
      <c r="X2028">
        <v>146.216204</v>
      </c>
      <c r="Y2028">
        <v>18.183206999999999</v>
      </c>
      <c r="Z2028">
        <v>396.23926899999998</v>
      </c>
      <c r="AA2028">
        <v>399.67598299999997</v>
      </c>
      <c r="AB2028">
        <v>0</v>
      </c>
    </row>
    <row r="2029" spans="1:28" x14ac:dyDescent="0.25">
      <c r="A2029" s="1" t="s">
        <v>2876</v>
      </c>
      <c r="B2029">
        <v>1676</v>
      </c>
      <c r="C2029" s="1" t="s">
        <v>4061</v>
      </c>
      <c r="D2029">
        <v>5.0999999999999996</v>
      </c>
      <c r="E2029">
        <v>0</v>
      </c>
      <c r="F2029">
        <v>0.28999999999999998</v>
      </c>
      <c r="G2029">
        <v>2946</v>
      </c>
      <c r="H2029" s="1" t="s">
        <v>4161</v>
      </c>
      <c r="I2029">
        <v>168.74</v>
      </c>
      <c r="J2029">
        <v>6.21</v>
      </c>
      <c r="K2029">
        <v>1270</v>
      </c>
      <c r="L2029">
        <v>2615.73</v>
      </c>
      <c r="M2029">
        <v>679</v>
      </c>
      <c r="N2029">
        <v>25</v>
      </c>
      <c r="O2029">
        <v>0</v>
      </c>
      <c r="P2029">
        <v>900.11</v>
      </c>
      <c r="Q2029">
        <v>0</v>
      </c>
      <c r="R2029" s="1" t="s">
        <v>7031</v>
      </c>
      <c r="S2029" s="1" t="s">
        <v>8156</v>
      </c>
      <c r="T2029">
        <v>0.51</v>
      </c>
      <c r="U2029" s="1"/>
      <c r="V2029">
        <v>125335.407097</v>
      </c>
      <c r="W2029">
        <v>2526919.5489159999</v>
      </c>
      <c r="X2029">
        <v>629.73483299999998</v>
      </c>
      <c r="Y2029">
        <v>57.102792999999998</v>
      </c>
      <c r="Z2029">
        <v>1124.3783570000001</v>
      </c>
      <c r="AA2029">
        <v>1086.268466</v>
      </c>
      <c r="AB2029">
        <v>0</v>
      </c>
    </row>
    <row r="2030" spans="1:28" x14ac:dyDescent="0.25">
      <c r="A2030" s="1" t="s">
        <v>2877</v>
      </c>
      <c r="B2030">
        <v>2348</v>
      </c>
      <c r="C2030" s="1" t="s">
        <v>4020</v>
      </c>
      <c r="D2030">
        <v>5.0999999999999996</v>
      </c>
      <c r="E2030">
        <v>0</v>
      </c>
      <c r="F2030">
        <v>0.57999999999999996</v>
      </c>
      <c r="G2030">
        <v>2947</v>
      </c>
      <c r="H2030" s="1" t="s">
        <v>4094</v>
      </c>
      <c r="I2030">
        <v>120.04</v>
      </c>
      <c r="J2030">
        <v>11.07</v>
      </c>
      <c r="K2030">
        <v>599</v>
      </c>
      <c r="L2030">
        <v>743.49</v>
      </c>
      <c r="M2030">
        <v>337</v>
      </c>
      <c r="N2030">
        <v>17</v>
      </c>
      <c r="O2030">
        <v>0</v>
      </c>
      <c r="P2030">
        <v>555.91999999999996</v>
      </c>
      <c r="Q2030">
        <v>0</v>
      </c>
      <c r="R2030" s="1" t="s">
        <v>7032</v>
      </c>
      <c r="S2030" s="1" t="s">
        <v>8156</v>
      </c>
      <c r="T2030">
        <v>1.27</v>
      </c>
      <c r="U2030" s="1"/>
      <c r="V2030">
        <v>62523.129856</v>
      </c>
      <c r="W2030">
        <v>1218183.5600060001</v>
      </c>
      <c r="X2030">
        <v>313.301266</v>
      </c>
      <c r="Y2030">
        <v>28.527856</v>
      </c>
      <c r="Z2030">
        <v>547.10645</v>
      </c>
      <c r="AA2030">
        <v>523.67137700000001</v>
      </c>
      <c r="AB2030">
        <v>0</v>
      </c>
    </row>
    <row r="2031" spans="1:28" x14ac:dyDescent="0.25">
      <c r="A2031" s="1" t="s">
        <v>2879</v>
      </c>
      <c r="B2031">
        <v>2732</v>
      </c>
      <c r="C2031" s="1" t="s">
        <v>4019</v>
      </c>
      <c r="D2031">
        <v>5.0999999999999996</v>
      </c>
      <c r="E2031">
        <v>0</v>
      </c>
      <c r="F2031">
        <v>0.75</v>
      </c>
      <c r="G2031">
        <v>2948</v>
      </c>
      <c r="H2031" s="1" t="s">
        <v>4093</v>
      </c>
      <c r="I2031">
        <v>2.0699999999999998</v>
      </c>
      <c r="J2031">
        <v>13.16</v>
      </c>
      <c r="K2031">
        <v>216</v>
      </c>
      <c r="L2031">
        <v>1335.45</v>
      </c>
      <c r="M2031">
        <v>80</v>
      </c>
      <c r="N2031">
        <v>3</v>
      </c>
      <c r="O2031">
        <v>0</v>
      </c>
      <c r="P2031">
        <v>114.98</v>
      </c>
      <c r="Q2031">
        <v>0</v>
      </c>
      <c r="R2031" s="1" t="s">
        <v>7034</v>
      </c>
      <c r="S2031" s="1" t="s">
        <v>8156</v>
      </c>
      <c r="T2031">
        <v>0.95</v>
      </c>
      <c r="U2031" s="1"/>
      <c r="V2031">
        <v>18947.867765999999</v>
      </c>
      <c r="W2031">
        <v>634859.39948400005</v>
      </c>
      <c r="X2031">
        <v>101.328669</v>
      </c>
      <c r="Y2031">
        <v>13.397181</v>
      </c>
      <c r="Z2031">
        <v>274.97029199999997</v>
      </c>
      <c r="AA2031">
        <v>272.90329000000003</v>
      </c>
      <c r="AB2031">
        <v>0</v>
      </c>
    </row>
    <row r="2032" spans="1:28" x14ac:dyDescent="0.25">
      <c r="A2032" s="1" t="s">
        <v>2880</v>
      </c>
      <c r="B2032">
        <v>2711</v>
      </c>
      <c r="C2032" s="1" t="s">
        <v>4004</v>
      </c>
      <c r="D2032">
        <v>5.0999999999999996</v>
      </c>
      <c r="E2032">
        <v>0</v>
      </c>
      <c r="F2032">
        <v>0.31</v>
      </c>
      <c r="G2032">
        <v>2949</v>
      </c>
      <c r="H2032" s="1" t="s">
        <v>4096</v>
      </c>
      <c r="I2032">
        <v>121.36</v>
      </c>
      <c r="J2032">
        <v>7.11</v>
      </c>
      <c r="K2032">
        <v>238</v>
      </c>
      <c r="L2032">
        <v>1417.41</v>
      </c>
      <c r="M2032">
        <v>31</v>
      </c>
      <c r="N2032">
        <v>2</v>
      </c>
      <c r="O2032">
        <v>0</v>
      </c>
      <c r="P2032">
        <v>74.05</v>
      </c>
      <c r="Q2032">
        <v>0</v>
      </c>
      <c r="R2032" s="1" t="s">
        <v>7035</v>
      </c>
      <c r="S2032" s="1" t="s">
        <v>8156</v>
      </c>
      <c r="T2032">
        <v>0.63</v>
      </c>
      <c r="U2032" s="1"/>
      <c r="V2032">
        <v>11878.555308000001</v>
      </c>
      <c r="W2032">
        <v>447490.77574499999</v>
      </c>
      <c r="X2032">
        <v>64.488197999999997</v>
      </c>
      <c r="Y2032">
        <v>8.2635919999999992</v>
      </c>
      <c r="Z2032">
        <v>187.937262</v>
      </c>
      <c r="AA2032">
        <v>192.36059399999999</v>
      </c>
      <c r="AB2032">
        <v>0</v>
      </c>
    </row>
    <row r="2033" spans="1:28" x14ac:dyDescent="0.25">
      <c r="A2033" s="1" t="s">
        <v>2881</v>
      </c>
      <c r="B2033">
        <v>2241</v>
      </c>
      <c r="C2033" s="1" t="s">
        <v>4020</v>
      </c>
      <c r="D2033">
        <v>5.0999999999999996</v>
      </c>
      <c r="E2033">
        <v>0</v>
      </c>
      <c r="F2033">
        <v>0.28000000000000003</v>
      </c>
      <c r="G2033">
        <v>2950</v>
      </c>
      <c r="H2033" s="1" t="s">
        <v>4094</v>
      </c>
      <c r="I2033">
        <v>120.04</v>
      </c>
      <c r="J2033">
        <v>11.39</v>
      </c>
      <c r="K2033">
        <v>709</v>
      </c>
      <c r="L2033">
        <v>743.49</v>
      </c>
      <c r="M2033">
        <v>436</v>
      </c>
      <c r="N2033">
        <v>17</v>
      </c>
      <c r="O2033">
        <v>0</v>
      </c>
      <c r="P2033">
        <v>653.11</v>
      </c>
      <c r="Q2033">
        <v>0</v>
      </c>
      <c r="R2033" s="1" t="s">
        <v>7036</v>
      </c>
      <c r="S2033" s="1" t="s">
        <v>8156</v>
      </c>
      <c r="T2033">
        <v>0.97</v>
      </c>
      <c r="U2033" s="1"/>
      <c r="V2033">
        <v>77252.357334</v>
      </c>
      <c r="W2033">
        <v>1462923.1713700001</v>
      </c>
      <c r="X2033">
        <v>386.18213600000001</v>
      </c>
      <c r="Y2033">
        <v>34.952326999999997</v>
      </c>
      <c r="Z2033">
        <v>661.65973199999996</v>
      </c>
      <c r="AA2033">
        <v>628.88054499999998</v>
      </c>
      <c r="AB2033">
        <v>0</v>
      </c>
    </row>
    <row r="2034" spans="1:28" x14ac:dyDescent="0.25">
      <c r="A2034" s="1" t="s">
        <v>2883</v>
      </c>
      <c r="B2034">
        <v>2671</v>
      </c>
      <c r="C2034" s="1" t="s">
        <v>4032</v>
      </c>
      <c r="D2034">
        <v>5.0999999999999996</v>
      </c>
      <c r="E2034">
        <v>0</v>
      </c>
      <c r="F2034">
        <v>0.04</v>
      </c>
      <c r="G2034">
        <v>2950</v>
      </c>
      <c r="H2034" s="1" t="s">
        <v>4093</v>
      </c>
      <c r="I2034">
        <v>2.0699999999999998</v>
      </c>
      <c r="J2034">
        <v>16.39</v>
      </c>
      <c r="K2034">
        <v>279</v>
      </c>
      <c r="L2034">
        <v>1444.44</v>
      </c>
      <c r="M2034">
        <v>134</v>
      </c>
      <c r="N2034">
        <v>4</v>
      </c>
      <c r="O2034">
        <v>0</v>
      </c>
      <c r="P2034">
        <v>191.53</v>
      </c>
      <c r="Q2034">
        <v>0</v>
      </c>
      <c r="R2034" s="1" t="s">
        <v>7038</v>
      </c>
      <c r="S2034" s="1" t="s">
        <v>8156</v>
      </c>
      <c r="T2034">
        <v>1.21</v>
      </c>
      <c r="U2034" s="1"/>
      <c r="V2034">
        <v>29709.941568999999</v>
      </c>
      <c r="W2034">
        <v>881396.19901500002</v>
      </c>
      <c r="X2034">
        <v>156.26957100000001</v>
      </c>
      <c r="Y2034">
        <v>19.626643999999999</v>
      </c>
      <c r="Z2034">
        <v>388.54591699999997</v>
      </c>
      <c r="AA2034">
        <v>378.88194600000003</v>
      </c>
      <c r="AB2034">
        <v>0</v>
      </c>
    </row>
    <row r="2035" spans="1:28" x14ac:dyDescent="0.25">
      <c r="A2035" s="1" t="s">
        <v>2884</v>
      </c>
      <c r="B2035">
        <v>2455</v>
      </c>
      <c r="C2035" s="1" t="s">
        <v>4020</v>
      </c>
      <c r="D2035">
        <v>5.0999999999999996</v>
      </c>
      <c r="E2035">
        <v>0</v>
      </c>
      <c r="F2035">
        <v>0.88</v>
      </c>
      <c r="G2035">
        <v>2952</v>
      </c>
      <c r="H2035" s="1" t="s">
        <v>4094</v>
      </c>
      <c r="I2035">
        <v>120.04</v>
      </c>
      <c r="J2035">
        <v>14.69</v>
      </c>
      <c r="K2035">
        <v>497</v>
      </c>
      <c r="L2035">
        <v>743.49</v>
      </c>
      <c r="M2035">
        <v>233</v>
      </c>
      <c r="N2035">
        <v>16</v>
      </c>
      <c r="O2035">
        <v>0</v>
      </c>
      <c r="P2035">
        <v>447.87</v>
      </c>
      <c r="Q2035">
        <v>0</v>
      </c>
      <c r="R2035" s="1" t="s">
        <v>7039</v>
      </c>
      <c r="S2035" s="1" t="s">
        <v>8156</v>
      </c>
      <c r="T2035">
        <v>1.1200000000000001</v>
      </c>
      <c r="U2035" s="1"/>
      <c r="V2035">
        <v>46313.654602000002</v>
      </c>
      <c r="W2035">
        <v>969712.55833799997</v>
      </c>
      <c r="X2035">
        <v>233.72457299999999</v>
      </c>
      <c r="Y2035">
        <v>22.544091000000002</v>
      </c>
      <c r="Z2035">
        <v>434.89985899999999</v>
      </c>
      <c r="AA2035">
        <v>416.85618899999997</v>
      </c>
      <c r="AB2035">
        <v>0</v>
      </c>
    </row>
    <row r="2036" spans="1:28" x14ac:dyDescent="0.25">
      <c r="A2036" s="1" t="s">
        <v>2885</v>
      </c>
      <c r="B2036">
        <v>2853</v>
      </c>
      <c r="C2036" s="1" t="s">
        <v>4016</v>
      </c>
      <c r="D2036">
        <v>5.0999999999999996</v>
      </c>
      <c r="E2036">
        <v>0</v>
      </c>
      <c r="F2036">
        <v>0.12</v>
      </c>
      <c r="G2036">
        <v>2952</v>
      </c>
      <c r="H2036" s="1" t="s">
        <v>4089</v>
      </c>
      <c r="I2036">
        <v>182.21</v>
      </c>
      <c r="J2036">
        <v>11.88</v>
      </c>
      <c r="K2036">
        <v>99</v>
      </c>
      <c r="L2036">
        <v>905.52</v>
      </c>
      <c r="M2036">
        <v>0</v>
      </c>
      <c r="N2036">
        <v>0</v>
      </c>
      <c r="O2036">
        <v>0</v>
      </c>
      <c r="P2036">
        <v>27.77</v>
      </c>
      <c r="Q2036">
        <v>0</v>
      </c>
      <c r="R2036" s="1" t="s">
        <v>7040</v>
      </c>
      <c r="S2036" s="1" t="s">
        <v>8156</v>
      </c>
      <c r="T2036">
        <v>0.92</v>
      </c>
      <c r="U2036" s="1"/>
      <c r="V2036">
        <v>4578.9682919999996</v>
      </c>
      <c r="W2036">
        <v>271494.72474799998</v>
      </c>
      <c r="X2036">
        <v>27.227713999999999</v>
      </c>
      <c r="Y2036">
        <v>4.8563679999999998</v>
      </c>
      <c r="Z2036">
        <v>111.810408</v>
      </c>
      <c r="AA2036">
        <v>116.704179</v>
      </c>
      <c r="AB2036">
        <v>0</v>
      </c>
    </row>
    <row r="2037" spans="1:28" x14ac:dyDescent="0.25">
      <c r="A2037" s="1" t="s">
        <v>2886</v>
      </c>
      <c r="B2037">
        <v>2720</v>
      </c>
      <c r="C2037" s="1" t="s">
        <v>4004</v>
      </c>
      <c r="D2037">
        <v>5.0999999999999996</v>
      </c>
      <c r="E2037">
        <v>0</v>
      </c>
      <c r="F2037">
        <v>1.83</v>
      </c>
      <c r="G2037">
        <v>2954</v>
      </c>
      <c r="H2037" s="1" t="s">
        <v>4090</v>
      </c>
      <c r="I2037">
        <v>24.41</v>
      </c>
      <c r="J2037">
        <v>12.41</v>
      </c>
      <c r="K2037">
        <v>234</v>
      </c>
      <c r="L2037">
        <v>1286.42</v>
      </c>
      <c r="M2037">
        <v>67</v>
      </c>
      <c r="N2037">
        <v>4</v>
      </c>
      <c r="O2037">
        <v>0</v>
      </c>
      <c r="P2037">
        <v>140.72</v>
      </c>
      <c r="Q2037">
        <v>0</v>
      </c>
      <c r="R2037" s="1" t="s">
        <v>7041</v>
      </c>
      <c r="S2037" s="1" t="s">
        <v>8156</v>
      </c>
      <c r="T2037">
        <v>1.02</v>
      </c>
      <c r="U2037" s="1"/>
      <c r="V2037">
        <v>17367.026955000001</v>
      </c>
      <c r="W2037">
        <v>572274.342252</v>
      </c>
      <c r="X2037">
        <v>92.543914000000001</v>
      </c>
      <c r="Y2037">
        <v>11.698216</v>
      </c>
      <c r="Z2037">
        <v>245.32773700000001</v>
      </c>
      <c r="AA2037">
        <v>246.001047</v>
      </c>
      <c r="AB2037">
        <v>0</v>
      </c>
    </row>
    <row r="2038" spans="1:28" x14ac:dyDescent="0.25">
      <c r="A2038" s="1" t="s">
        <v>2887</v>
      </c>
      <c r="B2038">
        <v>1574</v>
      </c>
      <c r="C2038" s="1" t="s">
        <v>4004</v>
      </c>
      <c r="D2038">
        <v>5.0999999999999996</v>
      </c>
      <c r="E2038">
        <v>0</v>
      </c>
      <c r="F2038">
        <v>0.32</v>
      </c>
      <c r="G2038">
        <v>2956</v>
      </c>
      <c r="H2038" s="1" t="s">
        <v>4108</v>
      </c>
      <c r="I2038">
        <v>122.01</v>
      </c>
      <c r="J2038">
        <v>9.11</v>
      </c>
      <c r="K2038">
        <v>1382</v>
      </c>
      <c r="L2038">
        <v>1425.91</v>
      </c>
      <c r="M2038">
        <v>917</v>
      </c>
      <c r="N2038">
        <v>34</v>
      </c>
      <c r="O2038">
        <v>0</v>
      </c>
      <c r="P2038">
        <v>1241.8900000000001</v>
      </c>
      <c r="Q2038">
        <v>0</v>
      </c>
      <c r="R2038" s="1" t="s">
        <v>7042</v>
      </c>
      <c r="S2038" s="1" t="s">
        <v>8156</v>
      </c>
      <c r="T2038">
        <v>0.74</v>
      </c>
      <c r="U2038" s="1"/>
      <c r="V2038">
        <v>155254.450854</v>
      </c>
      <c r="W2038">
        <v>2778903.021621</v>
      </c>
      <c r="X2038">
        <v>772.07747099999995</v>
      </c>
      <c r="Y2038">
        <v>66.380336999999997</v>
      </c>
      <c r="Z2038">
        <v>1255.5212469999999</v>
      </c>
      <c r="AA2038">
        <v>1194.600614</v>
      </c>
      <c r="AB2038">
        <v>0</v>
      </c>
    </row>
    <row r="2039" spans="1:28" x14ac:dyDescent="0.25">
      <c r="A2039" s="1" t="s">
        <v>2888</v>
      </c>
      <c r="B2039">
        <v>2170</v>
      </c>
      <c r="C2039" s="1" t="s">
        <v>4020</v>
      </c>
      <c r="D2039">
        <v>5.0999999999999996</v>
      </c>
      <c r="E2039">
        <v>0</v>
      </c>
      <c r="F2039">
        <v>0.41</v>
      </c>
      <c r="G2039">
        <v>2956</v>
      </c>
      <c r="H2039" s="1" t="s">
        <v>4094</v>
      </c>
      <c r="I2039">
        <v>120.04</v>
      </c>
      <c r="J2039">
        <v>7.37</v>
      </c>
      <c r="K2039">
        <v>786</v>
      </c>
      <c r="L2039">
        <v>743.49</v>
      </c>
      <c r="M2039">
        <v>509</v>
      </c>
      <c r="N2039">
        <v>20</v>
      </c>
      <c r="O2039">
        <v>0</v>
      </c>
      <c r="P2039">
        <v>706.45</v>
      </c>
      <c r="Q2039">
        <v>0</v>
      </c>
      <c r="R2039" s="1" t="s">
        <v>7043</v>
      </c>
      <c r="S2039" s="1" t="s">
        <v>8156</v>
      </c>
      <c r="T2039">
        <v>0.69</v>
      </c>
      <c r="U2039" s="1"/>
      <c r="V2039">
        <v>86165.517661000005</v>
      </c>
      <c r="W2039">
        <v>1571631.482575</v>
      </c>
      <c r="X2039">
        <v>429.22492899999997</v>
      </c>
      <c r="Y2039">
        <v>37.522537999999997</v>
      </c>
      <c r="Z2039">
        <v>710.53509199999996</v>
      </c>
      <c r="AA2039">
        <v>675.614777</v>
      </c>
      <c r="AB2039">
        <v>0</v>
      </c>
    </row>
    <row r="2040" spans="1:28" x14ac:dyDescent="0.25">
      <c r="A2040" s="1" t="s">
        <v>2889</v>
      </c>
      <c r="B2040">
        <v>2898</v>
      </c>
      <c r="C2040" s="1" t="s">
        <v>4004</v>
      </c>
      <c r="D2040">
        <v>5.0999999999999996</v>
      </c>
      <c r="E2040">
        <v>0</v>
      </c>
      <c r="F2040">
        <v>0</v>
      </c>
      <c r="G2040">
        <v>2956</v>
      </c>
      <c r="H2040" s="1" t="s">
        <v>4076</v>
      </c>
      <c r="I2040">
        <v>1.4</v>
      </c>
      <c r="J2040">
        <v>12.41</v>
      </c>
      <c r="K2040">
        <v>58</v>
      </c>
      <c r="L2040">
        <v>609.39</v>
      </c>
      <c r="M2040">
        <v>0</v>
      </c>
      <c r="N2040">
        <v>0</v>
      </c>
      <c r="O2040">
        <v>0</v>
      </c>
      <c r="P2040">
        <v>18.34</v>
      </c>
      <c r="Q2040">
        <v>0</v>
      </c>
      <c r="R2040" s="1" t="s">
        <v>7044</v>
      </c>
      <c r="S2040" s="1" t="s">
        <v>8156</v>
      </c>
      <c r="T2040">
        <v>1.08</v>
      </c>
      <c r="U2040" s="1"/>
      <c r="V2040">
        <v>3641.7020050000001</v>
      </c>
      <c r="W2040">
        <v>218265.16471499999</v>
      </c>
      <c r="X2040">
        <v>21.723918999999999</v>
      </c>
      <c r="Y2040">
        <v>4.2809350000000004</v>
      </c>
      <c r="Z2040">
        <v>91.803092000000007</v>
      </c>
      <c r="AA2040">
        <v>93.822458999999995</v>
      </c>
      <c r="AB2040">
        <v>0</v>
      </c>
    </row>
    <row r="2041" spans="1:28" x14ac:dyDescent="0.25">
      <c r="A2041" s="1" t="s">
        <v>2891</v>
      </c>
      <c r="B2041">
        <v>2591</v>
      </c>
      <c r="C2041" s="1" t="s">
        <v>4006</v>
      </c>
      <c r="D2041">
        <v>5.0999999999999996</v>
      </c>
      <c r="E2041">
        <v>0</v>
      </c>
      <c r="F2041">
        <v>3.5</v>
      </c>
      <c r="G2041">
        <v>2959</v>
      </c>
      <c r="H2041" s="1" t="s">
        <v>4116</v>
      </c>
      <c r="I2041">
        <v>87.33</v>
      </c>
      <c r="J2041">
        <v>7.2</v>
      </c>
      <c r="K2041">
        <v>368</v>
      </c>
      <c r="L2041">
        <v>2329.4899999999998</v>
      </c>
      <c r="M2041">
        <v>109</v>
      </c>
      <c r="N2041">
        <v>3</v>
      </c>
      <c r="O2041">
        <v>0</v>
      </c>
      <c r="P2041">
        <v>225.07</v>
      </c>
      <c r="Q2041">
        <v>0</v>
      </c>
      <c r="R2041" s="1" t="s">
        <v>7046</v>
      </c>
      <c r="S2041" s="1" t="s">
        <v>8156</v>
      </c>
      <c r="T2041">
        <v>1.17</v>
      </c>
      <c r="U2041" s="1"/>
      <c r="V2041">
        <v>31740.658976999999</v>
      </c>
      <c r="W2041">
        <v>1111617.5014289999</v>
      </c>
      <c r="X2041">
        <v>170.88702699999999</v>
      </c>
      <c r="Y2041">
        <v>23.659286999999999</v>
      </c>
      <c r="Z2041">
        <v>483.37970300000001</v>
      </c>
      <c r="AA2041">
        <v>477.84288800000002</v>
      </c>
      <c r="AB2041">
        <v>0</v>
      </c>
    </row>
    <row r="2042" spans="1:28" x14ac:dyDescent="0.25">
      <c r="A2042" s="1" t="s">
        <v>2892</v>
      </c>
      <c r="B2042">
        <v>2383</v>
      </c>
      <c r="C2042" s="1" t="s">
        <v>4020</v>
      </c>
      <c r="D2042">
        <v>5.0999999999999996</v>
      </c>
      <c r="E2042">
        <v>0</v>
      </c>
      <c r="F2042">
        <v>0.01</v>
      </c>
      <c r="G2042">
        <v>2960</v>
      </c>
      <c r="H2042" s="1" t="s">
        <v>4094</v>
      </c>
      <c r="I2042">
        <v>120.04</v>
      </c>
      <c r="J2042">
        <v>8.76</v>
      </c>
      <c r="K2042">
        <v>577</v>
      </c>
      <c r="L2042">
        <v>743.49</v>
      </c>
      <c r="M2042">
        <v>289</v>
      </c>
      <c r="N2042">
        <v>19</v>
      </c>
      <c r="O2042">
        <v>0</v>
      </c>
      <c r="P2042">
        <v>494.67</v>
      </c>
      <c r="Q2042">
        <v>0</v>
      </c>
      <c r="R2042" s="1" t="s">
        <v>7047</v>
      </c>
      <c r="S2042" s="1" t="s">
        <v>8156</v>
      </c>
      <c r="T2042">
        <v>0.66</v>
      </c>
      <c r="U2042" s="1"/>
      <c r="V2042">
        <v>54041.344447000003</v>
      </c>
      <c r="W2042">
        <v>1027296.604549</v>
      </c>
      <c r="X2042">
        <v>270.13206200000002</v>
      </c>
      <c r="Y2042">
        <v>23.973716</v>
      </c>
      <c r="Z2042">
        <v>461.43347899999998</v>
      </c>
      <c r="AA2042">
        <v>441.61429800000002</v>
      </c>
      <c r="AB2042">
        <v>0</v>
      </c>
    </row>
    <row r="2043" spans="1:28" x14ac:dyDescent="0.25">
      <c r="A2043" s="1" t="s">
        <v>2893</v>
      </c>
      <c r="B2043">
        <v>2910</v>
      </c>
      <c r="C2043" s="1" t="s">
        <v>4004</v>
      </c>
      <c r="D2043">
        <v>5.0999999999999996</v>
      </c>
      <c r="E2043">
        <v>0</v>
      </c>
      <c r="F2043">
        <v>0</v>
      </c>
      <c r="G2043">
        <v>2960</v>
      </c>
      <c r="H2043" s="1" t="s">
        <v>4074</v>
      </c>
      <c r="I2043">
        <v>0.2</v>
      </c>
      <c r="J2043">
        <v>10.14</v>
      </c>
      <c r="K2043">
        <v>50</v>
      </c>
      <c r="L2043">
        <v>420.4</v>
      </c>
      <c r="M2043">
        <v>1</v>
      </c>
      <c r="N2043">
        <v>1</v>
      </c>
      <c r="O2043">
        <v>0</v>
      </c>
      <c r="P2043">
        <v>19.260000000000002</v>
      </c>
      <c r="Q2043">
        <v>0</v>
      </c>
      <c r="R2043" s="1" t="s">
        <v>7048</v>
      </c>
      <c r="S2043" s="1" t="s">
        <v>8156</v>
      </c>
      <c r="T2043">
        <v>1.01</v>
      </c>
      <c r="U2043" s="1"/>
      <c r="V2043">
        <v>3383.0320029999998</v>
      </c>
      <c r="W2043">
        <v>181816.86852700001</v>
      </c>
      <c r="X2043">
        <v>19.725953000000001</v>
      </c>
      <c r="Y2043">
        <v>3.6093670000000002</v>
      </c>
      <c r="Z2043">
        <v>77.765279000000007</v>
      </c>
      <c r="AA2043">
        <v>78.155100000000004</v>
      </c>
      <c r="AB2043">
        <v>0</v>
      </c>
    </row>
    <row r="2044" spans="1:28" x14ac:dyDescent="0.25">
      <c r="A2044" s="1" t="s">
        <v>2895</v>
      </c>
      <c r="B2044">
        <v>2902</v>
      </c>
      <c r="C2044" s="1" t="s">
        <v>4004</v>
      </c>
      <c r="D2044">
        <v>5.0999999999999996</v>
      </c>
      <c r="E2044">
        <v>0</v>
      </c>
      <c r="F2044">
        <v>0.9</v>
      </c>
      <c r="G2044">
        <v>2963</v>
      </c>
      <c r="H2044" s="1" t="s">
        <v>4073</v>
      </c>
      <c r="I2044">
        <v>40.79</v>
      </c>
      <c r="J2044">
        <v>12.08</v>
      </c>
      <c r="K2044">
        <v>61</v>
      </c>
      <c r="L2044">
        <v>475.89</v>
      </c>
      <c r="M2044">
        <v>3</v>
      </c>
      <c r="N2044">
        <v>2</v>
      </c>
      <c r="O2044">
        <v>0</v>
      </c>
      <c r="P2044">
        <v>23.71</v>
      </c>
      <c r="Q2044">
        <v>0</v>
      </c>
      <c r="R2044" s="1" t="s">
        <v>7050</v>
      </c>
      <c r="S2044" s="1" t="s">
        <v>8156</v>
      </c>
      <c r="T2044">
        <v>0.95</v>
      </c>
      <c r="U2044" s="1"/>
      <c r="V2044">
        <v>3683.008558</v>
      </c>
      <c r="W2044">
        <v>187218.079608</v>
      </c>
      <c r="X2044">
        <v>21.191976</v>
      </c>
      <c r="Y2044">
        <v>3.6301779999999999</v>
      </c>
      <c r="Z2044">
        <v>79.389173</v>
      </c>
      <c r="AA2044">
        <v>80.477159</v>
      </c>
      <c r="AB2044">
        <v>0</v>
      </c>
    </row>
    <row r="2045" spans="1:28" x14ac:dyDescent="0.25">
      <c r="A2045" s="1" t="s">
        <v>2896</v>
      </c>
      <c r="B2045">
        <v>2415</v>
      </c>
      <c r="C2045" s="1" t="s">
        <v>4030</v>
      </c>
      <c r="D2045">
        <v>5.0999999999999996</v>
      </c>
      <c r="E2045">
        <v>0</v>
      </c>
      <c r="F2045">
        <v>0</v>
      </c>
      <c r="G2045">
        <v>2967</v>
      </c>
      <c r="H2045" s="1" t="s">
        <v>4139</v>
      </c>
      <c r="I2045">
        <v>77.290000000000006</v>
      </c>
      <c r="J2045">
        <v>5.35</v>
      </c>
      <c r="K2045">
        <v>552</v>
      </c>
      <c r="L2045">
        <v>2007.2</v>
      </c>
      <c r="M2045">
        <v>150</v>
      </c>
      <c r="N2045">
        <v>4</v>
      </c>
      <c r="O2045">
        <v>0</v>
      </c>
      <c r="P2045">
        <v>244.91</v>
      </c>
      <c r="Q2045">
        <v>0</v>
      </c>
      <c r="R2045" s="1" t="s">
        <v>7051</v>
      </c>
      <c r="S2045" s="1" t="s">
        <v>8156</v>
      </c>
      <c r="T2045">
        <v>0.47</v>
      </c>
      <c r="U2045" s="1"/>
      <c r="V2045">
        <v>41083.724911999998</v>
      </c>
      <c r="W2045">
        <v>1015386.480008</v>
      </c>
      <c r="X2045">
        <v>210.55902900000001</v>
      </c>
      <c r="Y2045">
        <v>20.437448</v>
      </c>
      <c r="Z2045">
        <v>437.69351499999999</v>
      </c>
      <c r="AA2045">
        <v>436.48852299999999</v>
      </c>
      <c r="AB2045">
        <v>0</v>
      </c>
    </row>
    <row r="2046" spans="1:28" x14ac:dyDescent="0.25">
      <c r="A2046" s="1" t="s">
        <v>2898</v>
      </c>
      <c r="B2046">
        <v>2707</v>
      </c>
      <c r="C2046" s="1" t="s">
        <v>4017</v>
      </c>
      <c r="D2046">
        <v>5.0999999999999996</v>
      </c>
      <c r="E2046">
        <v>0</v>
      </c>
      <c r="F2046">
        <v>0.12</v>
      </c>
      <c r="G2046">
        <v>2968</v>
      </c>
      <c r="H2046" s="1" t="s">
        <v>4091</v>
      </c>
      <c r="I2046">
        <v>93.18</v>
      </c>
      <c r="J2046">
        <v>7.59</v>
      </c>
      <c r="K2046">
        <v>261</v>
      </c>
      <c r="L2046">
        <v>1018.45</v>
      </c>
      <c r="M2046">
        <v>113</v>
      </c>
      <c r="N2046">
        <v>2</v>
      </c>
      <c r="O2046">
        <v>0</v>
      </c>
      <c r="P2046">
        <v>166.57</v>
      </c>
      <c r="Q2046">
        <v>0</v>
      </c>
      <c r="R2046" s="1" t="s">
        <v>7053</v>
      </c>
      <c r="S2046" s="1" t="s">
        <v>8156</v>
      </c>
      <c r="T2046">
        <v>0.76</v>
      </c>
      <c r="U2046" s="1"/>
      <c r="V2046">
        <v>24947.577437</v>
      </c>
      <c r="W2046">
        <v>639719.65540399996</v>
      </c>
      <c r="X2046">
        <v>128.610805</v>
      </c>
      <c r="Y2046">
        <v>13.720034</v>
      </c>
      <c r="Z2046">
        <v>279.56704400000001</v>
      </c>
      <c r="AA2046">
        <v>274.99710099999999</v>
      </c>
      <c r="AB2046">
        <v>0</v>
      </c>
    </row>
    <row r="2047" spans="1:28" x14ac:dyDescent="0.25">
      <c r="A2047" s="1" t="s">
        <v>2899</v>
      </c>
      <c r="B2047">
        <v>1873</v>
      </c>
      <c r="C2047" s="1" t="s">
        <v>4040</v>
      </c>
      <c r="D2047">
        <v>5.0999999999999996</v>
      </c>
      <c r="E2047">
        <v>0</v>
      </c>
      <c r="F2047">
        <v>0.15</v>
      </c>
      <c r="G2047">
        <v>2971</v>
      </c>
      <c r="H2047" s="1" t="s">
        <v>4096</v>
      </c>
      <c r="I2047">
        <v>121.36</v>
      </c>
      <c r="J2047">
        <v>12.33</v>
      </c>
      <c r="K2047">
        <v>1098</v>
      </c>
      <c r="L2047">
        <v>1561.24</v>
      </c>
      <c r="M2047">
        <v>708</v>
      </c>
      <c r="N2047">
        <v>32</v>
      </c>
      <c r="O2047">
        <v>0</v>
      </c>
      <c r="P2047">
        <v>982.07</v>
      </c>
      <c r="Q2047">
        <v>0</v>
      </c>
      <c r="R2047" s="1" t="s">
        <v>7054</v>
      </c>
      <c r="S2047" s="1" t="s">
        <v>8156</v>
      </c>
      <c r="T2047">
        <v>0.98</v>
      </c>
      <c r="U2047" s="1"/>
      <c r="V2047">
        <v>123224.44522199999</v>
      </c>
      <c r="W2047">
        <v>2407132.1339230002</v>
      </c>
      <c r="X2047">
        <v>617.75494100000003</v>
      </c>
      <c r="Y2047">
        <v>56.942461000000002</v>
      </c>
      <c r="Z2047">
        <v>1083.8225910000001</v>
      </c>
      <c r="AA2047">
        <v>1034.7742020000001</v>
      </c>
      <c r="AB2047">
        <v>0</v>
      </c>
    </row>
    <row r="2048" spans="1:28" x14ac:dyDescent="0.25">
      <c r="A2048" s="1" t="s">
        <v>2900</v>
      </c>
      <c r="B2048">
        <v>2131</v>
      </c>
      <c r="C2048" s="1" t="s">
        <v>4038</v>
      </c>
      <c r="D2048">
        <v>5.0999999999999996</v>
      </c>
      <c r="E2048">
        <v>0</v>
      </c>
      <c r="F2048">
        <v>0.13</v>
      </c>
      <c r="G2048">
        <v>2972</v>
      </c>
      <c r="H2048" s="1" t="s">
        <v>4130</v>
      </c>
      <c r="I2048">
        <v>14.85</v>
      </c>
      <c r="J2048">
        <v>4.9000000000000004</v>
      </c>
      <c r="K2048">
        <v>841</v>
      </c>
      <c r="L2048">
        <v>1683.59</v>
      </c>
      <c r="M2048">
        <v>405</v>
      </c>
      <c r="N2048">
        <v>20</v>
      </c>
      <c r="O2048">
        <v>0</v>
      </c>
      <c r="P2048">
        <v>547.09</v>
      </c>
      <c r="Q2048">
        <v>0</v>
      </c>
      <c r="R2048" s="1" t="s">
        <v>7055</v>
      </c>
      <c r="S2048" s="1" t="s">
        <v>8156</v>
      </c>
      <c r="T2048">
        <v>0.42</v>
      </c>
      <c r="U2048" s="1"/>
      <c r="V2048">
        <v>75985.061275</v>
      </c>
      <c r="W2048">
        <v>1536902.3071880001</v>
      </c>
      <c r="X2048">
        <v>381.80189899999999</v>
      </c>
      <c r="Y2048">
        <v>34.285460999999998</v>
      </c>
      <c r="Z2048">
        <v>681.937049</v>
      </c>
      <c r="AA2048">
        <v>660.68167900000003</v>
      </c>
      <c r="AB2048">
        <v>0</v>
      </c>
    </row>
    <row r="2049" spans="1:28" x14ac:dyDescent="0.25">
      <c r="A2049" s="1" t="s">
        <v>2902</v>
      </c>
      <c r="B2049">
        <v>2760</v>
      </c>
      <c r="C2049" s="1" t="s">
        <v>4017</v>
      </c>
      <c r="D2049">
        <v>5.0999999999999996</v>
      </c>
      <c r="E2049">
        <v>0</v>
      </c>
      <c r="F2049">
        <v>0.05</v>
      </c>
      <c r="G2049">
        <v>2972</v>
      </c>
      <c r="H2049" s="1" t="s">
        <v>4091</v>
      </c>
      <c r="I2049">
        <v>93.18</v>
      </c>
      <c r="J2049">
        <v>8.9</v>
      </c>
      <c r="K2049">
        <v>212</v>
      </c>
      <c r="L2049">
        <v>1018.45</v>
      </c>
      <c r="M2049">
        <v>78</v>
      </c>
      <c r="N2049">
        <v>2</v>
      </c>
      <c r="O2049">
        <v>0</v>
      </c>
      <c r="P2049">
        <v>109.7</v>
      </c>
      <c r="Q2049">
        <v>0</v>
      </c>
      <c r="R2049" s="1" t="s">
        <v>7057</v>
      </c>
      <c r="S2049" s="1" t="s">
        <v>8156</v>
      </c>
      <c r="T2049">
        <v>0.7</v>
      </c>
      <c r="U2049" s="1"/>
      <c r="V2049">
        <v>18024.346936999998</v>
      </c>
      <c r="W2049">
        <v>501428.81801699998</v>
      </c>
      <c r="X2049">
        <v>93.822855000000004</v>
      </c>
      <c r="Y2049">
        <v>10.425573</v>
      </c>
      <c r="Z2049">
        <v>217.09096299999999</v>
      </c>
      <c r="AA2049">
        <v>215.549027</v>
      </c>
      <c r="AB2049">
        <v>0</v>
      </c>
    </row>
    <row r="2050" spans="1:28" x14ac:dyDescent="0.25">
      <c r="A2050" s="1" t="s">
        <v>2903</v>
      </c>
      <c r="B2050">
        <v>2912</v>
      </c>
      <c r="C2050" s="1" t="s">
        <v>4004</v>
      </c>
      <c r="D2050">
        <v>5.0999999999999996</v>
      </c>
      <c r="E2050">
        <v>0</v>
      </c>
      <c r="F2050">
        <v>0.2</v>
      </c>
      <c r="G2050">
        <v>2972</v>
      </c>
      <c r="H2050" s="1" t="s">
        <v>4076</v>
      </c>
      <c r="I2050">
        <v>1.4</v>
      </c>
      <c r="J2050">
        <v>11</v>
      </c>
      <c r="K2050">
        <v>60</v>
      </c>
      <c r="L2050">
        <v>609.39</v>
      </c>
      <c r="M2050">
        <v>0</v>
      </c>
      <c r="N2050">
        <v>0</v>
      </c>
      <c r="O2050">
        <v>0</v>
      </c>
      <c r="P2050">
        <v>9.1</v>
      </c>
      <c r="Q2050">
        <v>0</v>
      </c>
      <c r="R2050" s="1" t="s">
        <v>7058</v>
      </c>
      <c r="S2050" s="1" t="s">
        <v>8156</v>
      </c>
      <c r="T2050">
        <v>0.82</v>
      </c>
      <c r="U2050" s="1"/>
      <c r="V2050">
        <v>2998.411623</v>
      </c>
      <c r="W2050">
        <v>183382.399278</v>
      </c>
      <c r="X2050">
        <v>17.983898</v>
      </c>
      <c r="Y2050">
        <v>3.3968530000000001</v>
      </c>
      <c r="Z2050">
        <v>76.434330000000003</v>
      </c>
      <c r="AA2050">
        <v>78.828115999999994</v>
      </c>
      <c r="AB2050">
        <v>0</v>
      </c>
    </row>
    <row r="2051" spans="1:28" x14ac:dyDescent="0.25">
      <c r="A2051" s="1" t="s">
        <v>2904</v>
      </c>
      <c r="B2051">
        <v>2926</v>
      </c>
      <c r="C2051" s="1" t="s">
        <v>4004</v>
      </c>
      <c r="D2051">
        <v>5.0999999999999996</v>
      </c>
      <c r="E2051">
        <v>0</v>
      </c>
      <c r="F2051">
        <v>0.4</v>
      </c>
      <c r="G2051">
        <v>2973</v>
      </c>
      <c r="H2051" s="1" t="s">
        <v>4076</v>
      </c>
      <c r="I2051">
        <v>1.4</v>
      </c>
      <c r="J2051">
        <v>14.91</v>
      </c>
      <c r="K2051">
        <v>47</v>
      </c>
      <c r="L2051">
        <v>609.39</v>
      </c>
      <c r="M2051">
        <v>0</v>
      </c>
      <c r="N2051">
        <v>0</v>
      </c>
      <c r="O2051">
        <v>0</v>
      </c>
      <c r="P2051">
        <v>8.24</v>
      </c>
      <c r="Q2051">
        <v>0</v>
      </c>
      <c r="R2051" s="1" t="s">
        <v>7059</v>
      </c>
      <c r="S2051" s="1" t="s">
        <v>8156</v>
      </c>
      <c r="T2051">
        <v>1.1100000000000001</v>
      </c>
      <c r="U2051" s="1"/>
      <c r="V2051">
        <v>3299.9597530000001</v>
      </c>
      <c r="W2051">
        <v>226167.399668</v>
      </c>
      <c r="X2051">
        <v>20.477399999999999</v>
      </c>
      <c r="Y2051">
        <v>4.6122360000000002</v>
      </c>
      <c r="Z2051">
        <v>95.923344999999998</v>
      </c>
      <c r="AA2051">
        <v>97.218652000000006</v>
      </c>
      <c r="AB2051">
        <v>0</v>
      </c>
    </row>
    <row r="2052" spans="1:28" x14ac:dyDescent="0.25">
      <c r="A2052" s="1" t="s">
        <v>2905</v>
      </c>
      <c r="B2052">
        <v>2814</v>
      </c>
      <c r="C2052" s="1" t="s">
        <v>4017</v>
      </c>
      <c r="D2052">
        <v>5.0999999999999996</v>
      </c>
      <c r="E2052">
        <v>0</v>
      </c>
      <c r="F2052">
        <v>0.97</v>
      </c>
      <c r="G2052">
        <v>2974</v>
      </c>
      <c r="H2052" s="1" t="s">
        <v>4091</v>
      </c>
      <c r="I2052">
        <v>93.18</v>
      </c>
      <c r="J2052">
        <v>14.17</v>
      </c>
      <c r="K2052">
        <v>160</v>
      </c>
      <c r="L2052">
        <v>1018.45</v>
      </c>
      <c r="M2052">
        <v>38</v>
      </c>
      <c r="N2052">
        <v>1</v>
      </c>
      <c r="O2052">
        <v>0</v>
      </c>
      <c r="P2052">
        <v>95.56</v>
      </c>
      <c r="Q2052">
        <v>0</v>
      </c>
      <c r="R2052" s="1" t="s">
        <v>7060</v>
      </c>
      <c r="S2052" s="1" t="s">
        <v>8156</v>
      </c>
      <c r="T2052">
        <v>1.1399999999999999</v>
      </c>
      <c r="U2052" s="1"/>
      <c r="V2052">
        <v>14110.738288</v>
      </c>
      <c r="W2052">
        <v>530767.49462500005</v>
      </c>
      <c r="X2052">
        <v>76.915008</v>
      </c>
      <c r="Y2052">
        <v>11.411963</v>
      </c>
      <c r="Z2052">
        <v>232.17762099999999</v>
      </c>
      <c r="AA2052">
        <v>228.156013</v>
      </c>
      <c r="AB2052">
        <v>0</v>
      </c>
    </row>
    <row r="2053" spans="1:28" x14ac:dyDescent="0.25">
      <c r="A2053" s="1" t="s">
        <v>2906</v>
      </c>
      <c r="B2053">
        <v>2629</v>
      </c>
      <c r="C2053" s="1" t="s">
        <v>4016</v>
      </c>
      <c r="D2053">
        <v>5.0999999999999996</v>
      </c>
      <c r="E2053">
        <v>0</v>
      </c>
      <c r="F2053">
        <v>0.44</v>
      </c>
      <c r="G2053">
        <v>2975</v>
      </c>
      <c r="H2053" s="1" t="s">
        <v>4116</v>
      </c>
      <c r="I2053">
        <v>87.33</v>
      </c>
      <c r="J2053">
        <v>10.16</v>
      </c>
      <c r="K2053">
        <v>346</v>
      </c>
      <c r="L2053">
        <v>2369.54</v>
      </c>
      <c r="M2053">
        <v>46</v>
      </c>
      <c r="N2053">
        <v>2</v>
      </c>
      <c r="O2053">
        <v>0</v>
      </c>
      <c r="P2053">
        <v>153.59</v>
      </c>
      <c r="Q2053">
        <v>0</v>
      </c>
      <c r="R2053" s="1" t="s">
        <v>7061</v>
      </c>
      <c r="S2053" s="1" t="s">
        <v>8156</v>
      </c>
      <c r="T2053">
        <v>0.89</v>
      </c>
      <c r="U2053" s="1"/>
      <c r="V2053">
        <v>23019.798368</v>
      </c>
      <c r="W2053">
        <v>973870.99626000004</v>
      </c>
      <c r="X2053">
        <v>127.932913</v>
      </c>
      <c r="Y2053">
        <v>19.888383999999999</v>
      </c>
      <c r="Z2053">
        <v>419.55681399999997</v>
      </c>
      <c r="AA2053">
        <v>418.62784499999998</v>
      </c>
      <c r="AB2053">
        <v>0</v>
      </c>
    </row>
    <row r="2054" spans="1:28" x14ac:dyDescent="0.25">
      <c r="A2054" s="1" t="s">
        <v>2907</v>
      </c>
      <c r="B2054">
        <v>2611</v>
      </c>
      <c r="C2054" s="1" t="s">
        <v>4048</v>
      </c>
      <c r="D2054">
        <v>5.0999999999999996</v>
      </c>
      <c r="E2054">
        <v>0</v>
      </c>
      <c r="F2054">
        <v>0.2</v>
      </c>
      <c r="G2054">
        <v>2976</v>
      </c>
      <c r="H2054" s="1" t="s">
        <v>4141</v>
      </c>
      <c r="I2054">
        <v>72.8</v>
      </c>
      <c r="J2054">
        <v>9.9499999999999993</v>
      </c>
      <c r="K2054">
        <v>365</v>
      </c>
      <c r="L2054">
        <v>1954.68</v>
      </c>
      <c r="M2054">
        <v>111</v>
      </c>
      <c r="N2054">
        <v>7</v>
      </c>
      <c r="O2054">
        <v>0</v>
      </c>
      <c r="P2054">
        <v>178.57</v>
      </c>
      <c r="Q2054">
        <v>0</v>
      </c>
      <c r="R2054" s="1" t="s">
        <v>7062</v>
      </c>
      <c r="S2054" s="1" t="s">
        <v>8156</v>
      </c>
      <c r="T2054">
        <v>0.75</v>
      </c>
      <c r="U2054" s="1"/>
      <c r="V2054">
        <v>25552.246684999998</v>
      </c>
      <c r="W2054">
        <v>826311.83200099994</v>
      </c>
      <c r="X2054">
        <v>135.76736399999999</v>
      </c>
      <c r="Y2054">
        <v>16.809511000000001</v>
      </c>
      <c r="Z2054">
        <v>355.45201600000001</v>
      </c>
      <c r="AA2054">
        <v>355.20337799999999</v>
      </c>
      <c r="AB2054">
        <v>0</v>
      </c>
    </row>
    <row r="2055" spans="1:28" x14ac:dyDescent="0.25">
      <c r="A2055" s="1" t="s">
        <v>2908</v>
      </c>
      <c r="B2055">
        <v>2397</v>
      </c>
      <c r="C2055" s="1" t="s">
        <v>4043</v>
      </c>
      <c r="D2055">
        <v>5.0999999999999996</v>
      </c>
      <c r="E2055">
        <v>0</v>
      </c>
      <c r="F2055">
        <v>403.68</v>
      </c>
      <c r="G2055">
        <v>2978</v>
      </c>
      <c r="H2055" s="1" t="s">
        <v>4165</v>
      </c>
      <c r="I2055">
        <v>135.09</v>
      </c>
      <c r="J2055">
        <v>14.43</v>
      </c>
      <c r="K2055">
        <v>581</v>
      </c>
      <c r="L2055">
        <v>2630.12</v>
      </c>
      <c r="M2055">
        <v>265</v>
      </c>
      <c r="N2055">
        <v>10</v>
      </c>
      <c r="O2055">
        <v>0</v>
      </c>
      <c r="P2055">
        <v>400.65</v>
      </c>
      <c r="Q2055">
        <v>0</v>
      </c>
      <c r="R2055" s="1" t="s">
        <v>7063</v>
      </c>
      <c r="S2055" s="1" t="s">
        <v>8156</v>
      </c>
      <c r="T2055">
        <v>1.06</v>
      </c>
      <c r="U2055" s="1"/>
      <c r="V2055">
        <v>54616.377679999998</v>
      </c>
      <c r="W2055">
        <v>1433204.0216310001</v>
      </c>
      <c r="X2055">
        <v>282.46603299999998</v>
      </c>
      <c r="Y2055">
        <v>31.204180999999998</v>
      </c>
      <c r="Z2055">
        <v>626.04676300000006</v>
      </c>
      <c r="AA2055">
        <v>616.091767</v>
      </c>
      <c r="AB2055">
        <v>0</v>
      </c>
    </row>
    <row r="2056" spans="1:28" x14ac:dyDescent="0.25">
      <c r="A2056" s="1" t="s">
        <v>2910</v>
      </c>
      <c r="B2056">
        <v>1974</v>
      </c>
      <c r="C2056" s="1" t="s">
        <v>4040</v>
      </c>
      <c r="D2056">
        <v>5.0999999999999996</v>
      </c>
      <c r="E2056">
        <v>0</v>
      </c>
      <c r="F2056">
        <v>2.58</v>
      </c>
      <c r="G2056">
        <v>2981</v>
      </c>
      <c r="H2056" s="1" t="s">
        <v>4096</v>
      </c>
      <c r="I2056">
        <v>121.36</v>
      </c>
      <c r="J2056">
        <v>9.9</v>
      </c>
      <c r="K2056">
        <v>1007</v>
      </c>
      <c r="L2056">
        <v>1561.25</v>
      </c>
      <c r="M2056">
        <v>644</v>
      </c>
      <c r="N2056">
        <v>24</v>
      </c>
      <c r="O2056">
        <v>0</v>
      </c>
      <c r="P2056">
        <v>859.17</v>
      </c>
      <c r="Q2056">
        <v>0</v>
      </c>
      <c r="R2056" s="1" t="s">
        <v>7065</v>
      </c>
      <c r="S2056" s="1" t="s">
        <v>8156</v>
      </c>
      <c r="T2056">
        <v>0.77</v>
      </c>
      <c r="U2056" s="1"/>
      <c r="V2056">
        <v>104967.433988</v>
      </c>
      <c r="W2056">
        <v>2051672.4988549999</v>
      </c>
      <c r="X2056">
        <v>526.12272199999995</v>
      </c>
      <c r="Y2056">
        <v>47.908537000000003</v>
      </c>
      <c r="Z2056">
        <v>920.68194100000005</v>
      </c>
      <c r="AA2056">
        <v>881.97057400000006</v>
      </c>
      <c r="AB2056">
        <v>0</v>
      </c>
    </row>
    <row r="2057" spans="1:28" x14ac:dyDescent="0.25">
      <c r="A2057" s="1" t="s">
        <v>2912</v>
      </c>
      <c r="B2057">
        <v>2413</v>
      </c>
      <c r="C2057" s="1" t="s">
        <v>4043</v>
      </c>
      <c r="D2057">
        <v>5.0999999999999996</v>
      </c>
      <c r="E2057">
        <v>0</v>
      </c>
      <c r="F2057">
        <v>343.02</v>
      </c>
      <c r="G2057">
        <v>2982</v>
      </c>
      <c r="H2057" s="1" t="s">
        <v>4129</v>
      </c>
      <c r="I2057">
        <v>135.09</v>
      </c>
      <c r="J2057">
        <v>12.12</v>
      </c>
      <c r="K2057">
        <v>569</v>
      </c>
      <c r="L2057">
        <v>2630.12</v>
      </c>
      <c r="M2057">
        <v>207</v>
      </c>
      <c r="N2057">
        <v>9</v>
      </c>
      <c r="O2057">
        <v>0</v>
      </c>
      <c r="P2057">
        <v>351</v>
      </c>
      <c r="Q2057">
        <v>0</v>
      </c>
      <c r="R2057" s="1" t="s">
        <v>7067</v>
      </c>
      <c r="S2057" s="1" t="s">
        <v>8156</v>
      </c>
      <c r="T2057">
        <v>0.88</v>
      </c>
      <c r="U2057" s="1"/>
      <c r="V2057">
        <v>46655.674244000002</v>
      </c>
      <c r="W2057">
        <v>1332703.2358530001</v>
      </c>
      <c r="X2057">
        <v>243.79256799999999</v>
      </c>
      <c r="Y2057">
        <v>28.072230999999999</v>
      </c>
      <c r="Z2057">
        <v>578.59915999999998</v>
      </c>
      <c r="AA2057">
        <v>572.88711799999999</v>
      </c>
      <c r="AB2057">
        <v>0</v>
      </c>
    </row>
    <row r="2058" spans="1:28" x14ac:dyDescent="0.25">
      <c r="A2058" s="1" t="s">
        <v>2913</v>
      </c>
      <c r="B2058">
        <v>2558</v>
      </c>
      <c r="C2058" s="1" t="s">
        <v>4024</v>
      </c>
      <c r="D2058">
        <v>5.0999999999999996</v>
      </c>
      <c r="E2058">
        <v>0</v>
      </c>
      <c r="F2058">
        <v>0.27</v>
      </c>
      <c r="G2058">
        <v>2982</v>
      </c>
      <c r="H2058" s="1" t="s">
        <v>4112</v>
      </c>
      <c r="I2058">
        <v>110.84</v>
      </c>
      <c r="J2058">
        <v>7.18</v>
      </c>
      <c r="K2058">
        <v>424</v>
      </c>
      <c r="L2058">
        <v>1744.16</v>
      </c>
      <c r="M2058">
        <v>158</v>
      </c>
      <c r="N2058">
        <v>3</v>
      </c>
      <c r="O2058">
        <v>0</v>
      </c>
      <c r="P2058">
        <v>205.94</v>
      </c>
      <c r="Q2058">
        <v>0</v>
      </c>
      <c r="R2058" s="1" t="s">
        <v>7068</v>
      </c>
      <c r="S2058" s="1" t="s">
        <v>8156</v>
      </c>
      <c r="T2058">
        <v>0.55000000000000004</v>
      </c>
      <c r="U2058" s="1"/>
      <c r="V2058">
        <v>35677.913922</v>
      </c>
      <c r="W2058">
        <v>922067.63770199998</v>
      </c>
      <c r="X2058">
        <v>183.93648899999999</v>
      </c>
      <c r="Y2058">
        <v>18.973077</v>
      </c>
      <c r="Z2058">
        <v>398.72507999999999</v>
      </c>
      <c r="AA2058">
        <v>396.37127400000003</v>
      </c>
      <c r="AB2058">
        <v>0</v>
      </c>
    </row>
    <row r="2059" spans="1:28" x14ac:dyDescent="0.25">
      <c r="A2059" s="1" t="s">
        <v>2914</v>
      </c>
      <c r="B2059">
        <v>2886</v>
      </c>
      <c r="C2059" s="1" t="s">
        <v>4002</v>
      </c>
      <c r="D2059">
        <v>5.0999999999999996</v>
      </c>
      <c r="E2059">
        <v>0</v>
      </c>
      <c r="F2059">
        <v>0.6</v>
      </c>
      <c r="G2059">
        <v>2982</v>
      </c>
      <c r="H2059" s="1" t="s">
        <v>4105</v>
      </c>
      <c r="I2059">
        <v>31.58</v>
      </c>
      <c r="J2059">
        <v>14.43</v>
      </c>
      <c r="K2059">
        <v>96</v>
      </c>
      <c r="L2059">
        <v>367.23</v>
      </c>
      <c r="M2059">
        <v>62</v>
      </c>
      <c r="N2059">
        <v>1</v>
      </c>
      <c r="O2059">
        <v>0</v>
      </c>
      <c r="P2059">
        <v>72.8</v>
      </c>
      <c r="Q2059">
        <v>0</v>
      </c>
      <c r="R2059" s="1" t="s">
        <v>7069</v>
      </c>
      <c r="S2059" s="1" t="s">
        <v>8156</v>
      </c>
      <c r="T2059">
        <v>1.1599999999999999</v>
      </c>
      <c r="U2059" s="1"/>
      <c r="V2059">
        <v>11587.678545000001</v>
      </c>
      <c r="W2059">
        <v>284663.52280500002</v>
      </c>
      <c r="X2059">
        <v>59.488847</v>
      </c>
      <c r="Y2059">
        <v>6.4014160000000002</v>
      </c>
      <c r="Z2059">
        <v>125.249197</v>
      </c>
      <c r="AA2059">
        <v>122.36874299999999</v>
      </c>
      <c r="AB2059">
        <v>0</v>
      </c>
    </row>
    <row r="2060" spans="1:28" x14ac:dyDescent="0.25">
      <c r="A2060" s="1" t="s">
        <v>2915</v>
      </c>
      <c r="B2060">
        <v>2030</v>
      </c>
      <c r="C2060" s="1" t="s">
        <v>4031</v>
      </c>
      <c r="D2060">
        <v>5.0999999999999996</v>
      </c>
      <c r="E2060">
        <v>0</v>
      </c>
      <c r="F2060">
        <v>0.59</v>
      </c>
      <c r="G2060">
        <v>2983</v>
      </c>
      <c r="H2060" s="1" t="s">
        <v>4127</v>
      </c>
      <c r="I2060">
        <v>2.0699999999999998</v>
      </c>
      <c r="J2060">
        <v>6.22</v>
      </c>
      <c r="K2060">
        <v>953</v>
      </c>
      <c r="L2060">
        <v>2268.7600000000002</v>
      </c>
      <c r="M2060">
        <v>533</v>
      </c>
      <c r="N2060">
        <v>23</v>
      </c>
      <c r="O2060">
        <v>0</v>
      </c>
      <c r="P2060">
        <v>680.7</v>
      </c>
      <c r="Q2060">
        <v>0</v>
      </c>
      <c r="R2060" s="1" t="s">
        <v>7070</v>
      </c>
      <c r="S2060" s="1" t="s">
        <v>8156</v>
      </c>
      <c r="T2060">
        <v>0.6</v>
      </c>
      <c r="U2060" s="1"/>
      <c r="V2060">
        <v>92152.386691000007</v>
      </c>
      <c r="W2060">
        <v>1963352.493888</v>
      </c>
      <c r="X2060">
        <v>465.60311000000002</v>
      </c>
      <c r="Y2060">
        <v>44.185679</v>
      </c>
      <c r="Z2060">
        <v>872.09607000000005</v>
      </c>
      <c r="AA2060">
        <v>843.99892599999998</v>
      </c>
      <c r="AB2060">
        <v>0</v>
      </c>
    </row>
    <row r="2061" spans="1:28" x14ac:dyDescent="0.25">
      <c r="A2061" s="1" t="s">
        <v>2916</v>
      </c>
      <c r="B2061">
        <v>2677</v>
      </c>
      <c r="C2061" s="1" t="s">
        <v>4024</v>
      </c>
      <c r="D2061">
        <v>5.0999999999999996</v>
      </c>
      <c r="E2061">
        <v>0</v>
      </c>
      <c r="F2061">
        <v>0.31</v>
      </c>
      <c r="G2061">
        <v>2984</v>
      </c>
      <c r="H2061" s="1" t="s">
        <v>4112</v>
      </c>
      <c r="I2061">
        <v>110.84</v>
      </c>
      <c r="J2061">
        <v>8.0500000000000007</v>
      </c>
      <c r="K2061">
        <v>307</v>
      </c>
      <c r="L2061">
        <v>1744.16</v>
      </c>
      <c r="M2061">
        <v>43</v>
      </c>
      <c r="N2061">
        <v>3</v>
      </c>
      <c r="O2061">
        <v>0</v>
      </c>
      <c r="P2061">
        <v>137.27000000000001</v>
      </c>
      <c r="Q2061">
        <v>0</v>
      </c>
      <c r="R2061" s="1" t="s">
        <v>7071</v>
      </c>
      <c r="S2061" s="1" t="s">
        <v>8156</v>
      </c>
      <c r="T2061">
        <v>0.71</v>
      </c>
      <c r="U2061" s="1"/>
      <c r="V2061">
        <v>20099.656760000002</v>
      </c>
      <c r="W2061">
        <v>720800.50141699996</v>
      </c>
      <c r="X2061">
        <v>108.46643899999999</v>
      </c>
      <c r="Y2061">
        <v>14.408105000000001</v>
      </c>
      <c r="Z2061">
        <v>309.16040099999998</v>
      </c>
      <c r="AA2061">
        <v>309.84607999999997</v>
      </c>
      <c r="AB2061">
        <v>0</v>
      </c>
    </row>
    <row r="2062" spans="1:28" x14ac:dyDescent="0.25">
      <c r="A2062" s="1" t="s">
        <v>2918</v>
      </c>
      <c r="B2062">
        <v>2335</v>
      </c>
      <c r="C2062" s="1" t="s">
        <v>4001</v>
      </c>
      <c r="D2062">
        <v>0.2</v>
      </c>
      <c r="E2062">
        <v>0</v>
      </c>
      <c r="F2062">
        <v>5.6</v>
      </c>
      <c r="G2062">
        <v>2987</v>
      </c>
      <c r="H2062" s="1" t="s">
        <v>4163</v>
      </c>
      <c r="I2062">
        <v>116.2</v>
      </c>
      <c r="J2062">
        <v>14.36</v>
      </c>
      <c r="K2062">
        <v>652</v>
      </c>
      <c r="L2062">
        <v>2118.0100000000002</v>
      </c>
      <c r="M2062">
        <v>346</v>
      </c>
      <c r="N2062">
        <v>17</v>
      </c>
      <c r="O2062">
        <v>0</v>
      </c>
      <c r="P2062">
        <v>507.69</v>
      </c>
      <c r="Q2062">
        <v>0</v>
      </c>
      <c r="R2062" s="1" t="s">
        <v>7073</v>
      </c>
      <c r="S2062" s="1" t="s">
        <v>8156</v>
      </c>
      <c r="T2062">
        <v>1.05</v>
      </c>
      <c r="U2062" s="1"/>
      <c r="V2062">
        <v>59277.952071</v>
      </c>
      <c r="W2062">
        <v>1488774.848825</v>
      </c>
      <c r="X2062">
        <v>305.04348499999998</v>
      </c>
      <c r="Y2062">
        <v>33.021166999999998</v>
      </c>
      <c r="Z2062">
        <v>655.46666100000004</v>
      </c>
      <c r="AA2062">
        <v>639.98113799999999</v>
      </c>
      <c r="AB2062">
        <v>0</v>
      </c>
    </row>
    <row r="2063" spans="1:28" x14ac:dyDescent="0.25">
      <c r="A2063" s="1" t="s">
        <v>2920</v>
      </c>
      <c r="B2063">
        <v>2159</v>
      </c>
      <c r="C2063" s="1" t="s">
        <v>4011</v>
      </c>
      <c r="D2063">
        <v>5.0999999999999996</v>
      </c>
      <c r="E2063">
        <v>0</v>
      </c>
      <c r="F2063">
        <v>187.57</v>
      </c>
      <c r="G2063">
        <v>2991</v>
      </c>
      <c r="H2063" s="1" t="s">
        <v>4102</v>
      </c>
      <c r="I2063">
        <v>204.71</v>
      </c>
      <c r="J2063">
        <v>10.54</v>
      </c>
      <c r="K2063">
        <v>832</v>
      </c>
      <c r="L2063">
        <v>1204.51</v>
      </c>
      <c r="M2063">
        <v>487</v>
      </c>
      <c r="N2063">
        <v>26</v>
      </c>
      <c r="O2063">
        <v>0</v>
      </c>
      <c r="P2063">
        <v>723.78</v>
      </c>
      <c r="Q2063">
        <v>0</v>
      </c>
      <c r="R2063" s="1" t="s">
        <v>7075</v>
      </c>
      <c r="S2063" s="1" t="s">
        <v>8156</v>
      </c>
      <c r="T2063">
        <v>0.82</v>
      </c>
      <c r="U2063" s="1"/>
      <c r="V2063">
        <v>84117.621333000003</v>
      </c>
      <c r="W2063">
        <v>1635783.9463750001</v>
      </c>
      <c r="X2063">
        <v>421.40382599999998</v>
      </c>
      <c r="Y2063">
        <v>38.141565999999997</v>
      </c>
      <c r="Z2063">
        <v>733.32384999999999</v>
      </c>
      <c r="AA2063">
        <v>703.18937900000003</v>
      </c>
      <c r="AB2063">
        <v>0</v>
      </c>
    </row>
    <row r="2064" spans="1:28" x14ac:dyDescent="0.25">
      <c r="A2064" s="1" t="s">
        <v>2921</v>
      </c>
      <c r="B2064">
        <v>2598</v>
      </c>
      <c r="C2064" s="1" t="s">
        <v>4001</v>
      </c>
      <c r="D2064">
        <v>0.2</v>
      </c>
      <c r="E2064">
        <v>0</v>
      </c>
      <c r="F2064">
        <v>81.540000000000006</v>
      </c>
      <c r="G2064">
        <v>2991</v>
      </c>
      <c r="H2064" s="1" t="s">
        <v>4071</v>
      </c>
      <c r="I2064">
        <v>108.49</v>
      </c>
      <c r="J2064">
        <v>9.9600000000000009</v>
      </c>
      <c r="K2064">
        <v>393</v>
      </c>
      <c r="L2064">
        <v>419.77</v>
      </c>
      <c r="M2064">
        <v>247</v>
      </c>
      <c r="N2064">
        <v>12</v>
      </c>
      <c r="O2064">
        <v>0</v>
      </c>
      <c r="P2064">
        <v>359.4</v>
      </c>
      <c r="Q2064">
        <v>0</v>
      </c>
      <c r="R2064" s="1" t="s">
        <v>7076</v>
      </c>
      <c r="S2064" s="1" t="s">
        <v>8156</v>
      </c>
      <c r="T2064">
        <v>0.84</v>
      </c>
      <c r="U2064" s="1"/>
      <c r="V2064">
        <v>36167.093210999999</v>
      </c>
      <c r="W2064">
        <v>665052.11487299995</v>
      </c>
      <c r="X2064">
        <v>180.28111200000001</v>
      </c>
      <c r="Y2064">
        <v>15.763431000000001</v>
      </c>
      <c r="Z2064">
        <v>299.57719800000001</v>
      </c>
      <c r="AA2064">
        <v>285.89334000000002</v>
      </c>
      <c r="AB2064">
        <v>0</v>
      </c>
    </row>
    <row r="2065" spans="1:28" x14ac:dyDescent="0.25">
      <c r="A2065" s="1" t="s">
        <v>2922</v>
      </c>
      <c r="B2065">
        <v>1917</v>
      </c>
      <c r="C2065" s="1" t="s">
        <v>4043</v>
      </c>
      <c r="D2065">
        <v>5.0999999999999996</v>
      </c>
      <c r="E2065">
        <v>0</v>
      </c>
      <c r="F2065">
        <v>0.35</v>
      </c>
      <c r="G2065">
        <v>2992</v>
      </c>
      <c r="H2065" s="1" t="s">
        <v>4129</v>
      </c>
      <c r="I2065">
        <v>135.09</v>
      </c>
      <c r="J2065">
        <v>9.83</v>
      </c>
      <c r="K2065">
        <v>1075</v>
      </c>
      <c r="L2065">
        <v>2630.12</v>
      </c>
      <c r="M2065">
        <v>687</v>
      </c>
      <c r="N2065">
        <v>14</v>
      </c>
      <c r="O2065">
        <v>0</v>
      </c>
      <c r="P2065">
        <v>825.85</v>
      </c>
      <c r="Q2065">
        <v>0</v>
      </c>
      <c r="R2065" s="1" t="s">
        <v>7077</v>
      </c>
      <c r="S2065" s="1" t="s">
        <v>8156</v>
      </c>
      <c r="T2065">
        <v>0.77</v>
      </c>
      <c r="U2065" s="1"/>
      <c r="V2065">
        <v>124408.413763</v>
      </c>
      <c r="W2065">
        <v>2561374.1661550002</v>
      </c>
      <c r="X2065">
        <v>626.51165200000003</v>
      </c>
      <c r="Y2065">
        <v>58.175359999999998</v>
      </c>
      <c r="Z2065">
        <v>1137.9164940000001</v>
      </c>
      <c r="AA2065">
        <v>1101.0774469999999</v>
      </c>
      <c r="AB2065">
        <v>0</v>
      </c>
    </row>
    <row r="2066" spans="1:28" x14ac:dyDescent="0.25">
      <c r="A2066" s="1" t="s">
        <v>2923</v>
      </c>
      <c r="B2066">
        <v>2497</v>
      </c>
      <c r="C2066" s="1" t="s">
        <v>4043</v>
      </c>
      <c r="D2066">
        <v>5.0999999999999996</v>
      </c>
      <c r="E2066">
        <v>0</v>
      </c>
      <c r="F2066">
        <v>120.35</v>
      </c>
      <c r="G2066">
        <v>2994</v>
      </c>
      <c r="H2066" s="1" t="s">
        <v>4129</v>
      </c>
      <c r="I2066">
        <v>135.09</v>
      </c>
      <c r="J2066">
        <v>11.38</v>
      </c>
      <c r="K2066">
        <v>497</v>
      </c>
      <c r="L2066">
        <v>2630.12</v>
      </c>
      <c r="M2066">
        <v>193</v>
      </c>
      <c r="N2066">
        <v>11</v>
      </c>
      <c r="O2066">
        <v>0</v>
      </c>
      <c r="P2066">
        <v>277.08</v>
      </c>
      <c r="Q2066">
        <v>0</v>
      </c>
      <c r="R2066" s="1" t="s">
        <v>7078</v>
      </c>
      <c r="S2066" s="1" t="s">
        <v>8156</v>
      </c>
      <c r="T2066">
        <v>0.87</v>
      </c>
      <c r="U2066" s="1"/>
      <c r="V2066">
        <v>41407.328796000002</v>
      </c>
      <c r="W2066">
        <v>1221418.5843799999</v>
      </c>
      <c r="X2066">
        <v>217.24622199999999</v>
      </c>
      <c r="Y2066">
        <v>25.231884999999998</v>
      </c>
      <c r="Z2066">
        <v>525.50009899999998</v>
      </c>
      <c r="AA2066">
        <v>525.04911900000002</v>
      </c>
      <c r="AB2066">
        <v>0</v>
      </c>
    </row>
    <row r="2067" spans="1:28" x14ac:dyDescent="0.25">
      <c r="A2067" s="1" t="s">
        <v>2924</v>
      </c>
      <c r="B2067">
        <v>2419</v>
      </c>
      <c r="C2067" s="1" t="s">
        <v>4020</v>
      </c>
      <c r="D2067">
        <v>5.0999999999999996</v>
      </c>
      <c r="E2067">
        <v>0</v>
      </c>
      <c r="F2067">
        <v>0.44</v>
      </c>
      <c r="G2067">
        <v>2997</v>
      </c>
      <c r="H2067" s="1" t="s">
        <v>4117</v>
      </c>
      <c r="I2067">
        <v>120.04</v>
      </c>
      <c r="J2067">
        <v>3.27</v>
      </c>
      <c r="K2067">
        <v>578</v>
      </c>
      <c r="L2067">
        <v>743.49</v>
      </c>
      <c r="M2067">
        <v>241</v>
      </c>
      <c r="N2067">
        <v>16</v>
      </c>
      <c r="O2067">
        <v>0</v>
      </c>
      <c r="P2067">
        <v>438.26</v>
      </c>
      <c r="Q2067">
        <v>0</v>
      </c>
      <c r="R2067" s="1" t="s">
        <v>7079</v>
      </c>
      <c r="S2067" s="1" t="s">
        <v>8156</v>
      </c>
      <c r="T2067">
        <v>0.39</v>
      </c>
      <c r="U2067" s="1"/>
      <c r="V2067">
        <v>50735.613988999998</v>
      </c>
      <c r="W2067">
        <v>960190.39901299996</v>
      </c>
      <c r="X2067">
        <v>253.40436800000001</v>
      </c>
      <c r="Y2067">
        <v>21.965979000000001</v>
      </c>
      <c r="Z2067">
        <v>429.206998</v>
      </c>
      <c r="AA2067">
        <v>412.76746700000001</v>
      </c>
      <c r="AB2067">
        <v>0</v>
      </c>
    </row>
    <row r="2068" spans="1:28" x14ac:dyDescent="0.25">
      <c r="A2068" s="1" t="s">
        <v>2925</v>
      </c>
      <c r="B2068">
        <v>2495</v>
      </c>
      <c r="C2068" s="1" t="s">
        <v>4043</v>
      </c>
      <c r="D2068">
        <v>5.0999999999999996</v>
      </c>
      <c r="E2068">
        <v>0</v>
      </c>
      <c r="F2068">
        <v>195.02</v>
      </c>
      <c r="G2068">
        <v>2998</v>
      </c>
      <c r="H2068" s="1" t="s">
        <v>4129</v>
      </c>
      <c r="I2068">
        <v>135.09</v>
      </c>
      <c r="J2068">
        <v>11.15</v>
      </c>
      <c r="K2068">
        <v>503</v>
      </c>
      <c r="L2068">
        <v>2630.12</v>
      </c>
      <c r="M2068">
        <v>194</v>
      </c>
      <c r="N2068">
        <v>15</v>
      </c>
      <c r="O2068">
        <v>0</v>
      </c>
      <c r="P2068">
        <v>295.79000000000002</v>
      </c>
      <c r="Q2068">
        <v>0</v>
      </c>
      <c r="R2068" s="1" t="s">
        <v>7080</v>
      </c>
      <c r="S2068" s="1" t="s">
        <v>8156</v>
      </c>
      <c r="T2068">
        <v>0.93</v>
      </c>
      <c r="U2068" s="1"/>
      <c r="V2068">
        <v>40928.866213000001</v>
      </c>
      <c r="W2068">
        <v>1193582.325123</v>
      </c>
      <c r="X2068">
        <v>214.38737900000001</v>
      </c>
      <c r="Y2068">
        <v>24.549589999999998</v>
      </c>
      <c r="Z2068">
        <v>512.24890600000003</v>
      </c>
      <c r="AA2068">
        <v>513.08381599999996</v>
      </c>
      <c r="AB2068">
        <v>0</v>
      </c>
    </row>
    <row r="2069" spans="1:28" x14ac:dyDescent="0.25">
      <c r="A2069" s="1" t="s">
        <v>2926</v>
      </c>
      <c r="B2069">
        <v>2941</v>
      </c>
      <c r="C2069" s="1" t="s">
        <v>4004</v>
      </c>
      <c r="D2069">
        <v>5.0999999999999996</v>
      </c>
      <c r="E2069">
        <v>0</v>
      </c>
      <c r="F2069">
        <v>1</v>
      </c>
      <c r="G2069">
        <v>2998</v>
      </c>
      <c r="H2069" s="1" t="s">
        <v>4074</v>
      </c>
      <c r="I2069">
        <v>0.2</v>
      </c>
      <c r="J2069">
        <v>10.63</v>
      </c>
      <c r="K2069">
        <v>57</v>
      </c>
      <c r="L2069">
        <v>420.4</v>
      </c>
      <c r="M2069">
        <v>0</v>
      </c>
      <c r="N2069">
        <v>0</v>
      </c>
      <c r="O2069">
        <v>0</v>
      </c>
      <c r="P2069">
        <v>20.190000000000001</v>
      </c>
      <c r="Q2069">
        <v>0</v>
      </c>
      <c r="R2069" s="1" t="s">
        <v>7081</v>
      </c>
      <c r="S2069" s="1" t="s">
        <v>8156</v>
      </c>
      <c r="T2069">
        <v>0.84</v>
      </c>
      <c r="U2069" s="1"/>
      <c r="V2069">
        <v>3991.0707419999999</v>
      </c>
      <c r="W2069">
        <v>200272.94284500001</v>
      </c>
      <c r="X2069">
        <v>22.920563000000001</v>
      </c>
      <c r="Y2069">
        <v>3.9705029999999999</v>
      </c>
      <c r="Z2069">
        <v>85.866151000000002</v>
      </c>
      <c r="AA2069">
        <v>86.088767000000004</v>
      </c>
      <c r="AB2069">
        <v>0</v>
      </c>
    </row>
    <row r="2070" spans="1:28" x14ac:dyDescent="0.25">
      <c r="A2070" s="1" t="s">
        <v>2928</v>
      </c>
      <c r="B2070">
        <v>2694</v>
      </c>
      <c r="C2070" s="1" t="s">
        <v>4001</v>
      </c>
      <c r="D2070">
        <v>0.2</v>
      </c>
      <c r="E2070">
        <v>0</v>
      </c>
      <c r="F2070">
        <v>96.37</v>
      </c>
      <c r="G2070">
        <v>2999</v>
      </c>
      <c r="H2070" s="1" t="s">
        <v>4148</v>
      </c>
      <c r="I2070">
        <v>108.49</v>
      </c>
      <c r="J2070">
        <v>9.69</v>
      </c>
      <c r="K2070">
        <v>305</v>
      </c>
      <c r="L2070">
        <v>419.77</v>
      </c>
      <c r="M2070">
        <v>178</v>
      </c>
      <c r="N2070">
        <v>14</v>
      </c>
      <c r="O2070">
        <v>0</v>
      </c>
      <c r="P2070">
        <v>269.38</v>
      </c>
      <c r="Q2070">
        <v>0</v>
      </c>
      <c r="R2070" s="1" t="s">
        <v>7083</v>
      </c>
      <c r="S2070" s="1" t="s">
        <v>8156</v>
      </c>
      <c r="T2070">
        <v>0.81</v>
      </c>
      <c r="U2070" s="1"/>
      <c r="V2070">
        <v>23291.053737999999</v>
      </c>
      <c r="W2070">
        <v>450019.16086300003</v>
      </c>
      <c r="X2070">
        <v>116.600579</v>
      </c>
      <c r="Y2070">
        <v>10.444262</v>
      </c>
      <c r="Z2070">
        <v>201.31887800000001</v>
      </c>
      <c r="AA2070">
        <v>193.454059</v>
      </c>
      <c r="AB2070">
        <v>0</v>
      </c>
    </row>
    <row r="2071" spans="1:28" x14ac:dyDescent="0.25">
      <c r="A2071" s="1" t="s">
        <v>2930</v>
      </c>
      <c r="B2071">
        <v>2570</v>
      </c>
      <c r="C2071" s="1" t="s">
        <v>4001</v>
      </c>
      <c r="D2071">
        <v>0.2</v>
      </c>
      <c r="E2071">
        <v>0</v>
      </c>
      <c r="F2071">
        <v>70</v>
      </c>
      <c r="G2071">
        <v>3000</v>
      </c>
      <c r="H2071" s="1" t="s">
        <v>4085</v>
      </c>
      <c r="I2071">
        <v>50.59</v>
      </c>
      <c r="J2071">
        <v>13.74</v>
      </c>
      <c r="K2071">
        <v>430</v>
      </c>
      <c r="L2071">
        <v>796.83</v>
      </c>
      <c r="M2071">
        <v>238</v>
      </c>
      <c r="N2071">
        <v>11</v>
      </c>
      <c r="O2071">
        <v>0</v>
      </c>
      <c r="P2071">
        <v>377.66</v>
      </c>
      <c r="Q2071">
        <v>0</v>
      </c>
      <c r="R2071" s="1" t="s">
        <v>7085</v>
      </c>
      <c r="S2071" s="1" t="s">
        <v>8156</v>
      </c>
      <c r="T2071">
        <v>1.0900000000000001</v>
      </c>
      <c r="U2071" s="1"/>
      <c r="V2071">
        <v>34111.553604000001</v>
      </c>
      <c r="W2071">
        <v>720026.71146899997</v>
      </c>
      <c r="X2071">
        <v>172.256204</v>
      </c>
      <c r="Y2071">
        <v>16.541767</v>
      </c>
      <c r="Z2071">
        <v>320.16369600000002</v>
      </c>
      <c r="AA2071">
        <v>309.52244300000001</v>
      </c>
      <c r="AB2071">
        <v>0</v>
      </c>
    </row>
    <row r="2072" spans="1:28" x14ac:dyDescent="0.25">
      <c r="A2072" s="1" t="s">
        <v>2931</v>
      </c>
      <c r="B2072">
        <v>2917</v>
      </c>
      <c r="C2072" s="1" t="s">
        <v>4002</v>
      </c>
      <c r="D2072">
        <v>5.0999999999999996</v>
      </c>
      <c r="E2072">
        <v>0</v>
      </c>
      <c r="F2072">
        <v>0.24</v>
      </c>
      <c r="G2072">
        <v>3000</v>
      </c>
      <c r="H2072" s="1" t="s">
        <v>4072</v>
      </c>
      <c r="I2072">
        <v>31.58</v>
      </c>
      <c r="J2072">
        <v>9.27</v>
      </c>
      <c r="K2072">
        <v>83</v>
      </c>
      <c r="L2072">
        <v>367.23</v>
      </c>
      <c r="M2072">
        <v>33</v>
      </c>
      <c r="N2072">
        <v>1</v>
      </c>
      <c r="O2072">
        <v>0</v>
      </c>
      <c r="P2072">
        <v>43.65</v>
      </c>
      <c r="Q2072">
        <v>0</v>
      </c>
      <c r="R2072" s="1" t="s">
        <v>7086</v>
      </c>
      <c r="S2072" s="1" t="s">
        <v>8156</v>
      </c>
      <c r="T2072">
        <v>0.67</v>
      </c>
      <c r="U2072" s="1"/>
      <c r="V2072">
        <v>6978.9287439999998</v>
      </c>
      <c r="W2072">
        <v>191093.78402399999</v>
      </c>
      <c r="X2072">
        <v>36.249315000000003</v>
      </c>
      <c r="Y2072">
        <v>3.964235</v>
      </c>
      <c r="Z2072">
        <v>82.786175999999998</v>
      </c>
      <c r="AA2072">
        <v>82.145512999999994</v>
      </c>
      <c r="AB2072">
        <v>0</v>
      </c>
    </row>
    <row r="2073" spans="1:28" x14ac:dyDescent="0.25">
      <c r="A2073" s="1" t="s">
        <v>2933</v>
      </c>
      <c r="B2073">
        <v>2111</v>
      </c>
      <c r="C2073" s="1" t="s">
        <v>4005</v>
      </c>
      <c r="D2073">
        <v>5.0999999999999996</v>
      </c>
      <c r="E2073">
        <v>0</v>
      </c>
      <c r="F2073">
        <v>88.61</v>
      </c>
      <c r="G2073">
        <v>3002</v>
      </c>
      <c r="H2073" s="1" t="s">
        <v>4075</v>
      </c>
      <c r="I2073">
        <v>89.74</v>
      </c>
      <c r="J2073">
        <v>10.039999999999999</v>
      </c>
      <c r="K2073">
        <v>891</v>
      </c>
      <c r="L2073">
        <v>698.35</v>
      </c>
      <c r="M2073">
        <v>534</v>
      </c>
      <c r="N2073">
        <v>28</v>
      </c>
      <c r="O2073">
        <v>0</v>
      </c>
      <c r="P2073">
        <v>822.54</v>
      </c>
      <c r="Q2073">
        <v>0</v>
      </c>
      <c r="R2073" s="1" t="s">
        <v>7088</v>
      </c>
      <c r="S2073" s="1" t="s">
        <v>8156</v>
      </c>
      <c r="T2073">
        <v>0.76</v>
      </c>
      <c r="U2073" s="1"/>
      <c r="V2073">
        <v>91728.342971000005</v>
      </c>
      <c r="W2073">
        <v>1656885.0487790001</v>
      </c>
      <c r="X2073">
        <v>456.544083</v>
      </c>
      <c r="Y2073">
        <v>39.659174</v>
      </c>
      <c r="Z2073">
        <v>749.96687499999996</v>
      </c>
      <c r="AA2073">
        <v>712.26426100000003</v>
      </c>
      <c r="AB2073">
        <v>0</v>
      </c>
    </row>
    <row r="2074" spans="1:28" x14ac:dyDescent="0.25">
      <c r="A2074" s="1" t="s">
        <v>2934</v>
      </c>
      <c r="B2074">
        <v>2928</v>
      </c>
      <c r="C2074" s="1" t="s">
        <v>4004</v>
      </c>
      <c r="D2074">
        <v>5.0999999999999996</v>
      </c>
      <c r="E2074">
        <v>0</v>
      </c>
      <c r="F2074">
        <v>0.77</v>
      </c>
      <c r="G2074">
        <v>3003</v>
      </c>
      <c r="H2074" s="1" t="s">
        <v>4073</v>
      </c>
      <c r="I2074">
        <v>40.79</v>
      </c>
      <c r="J2074">
        <v>7.54</v>
      </c>
      <c r="K2074">
        <v>75</v>
      </c>
      <c r="L2074">
        <v>475.89</v>
      </c>
      <c r="M2074">
        <v>1</v>
      </c>
      <c r="N2074">
        <v>1</v>
      </c>
      <c r="O2074">
        <v>0</v>
      </c>
      <c r="P2074">
        <v>14.57</v>
      </c>
      <c r="Q2074">
        <v>0</v>
      </c>
      <c r="R2074" s="1" t="s">
        <v>7089</v>
      </c>
      <c r="S2074" s="1" t="s">
        <v>8156</v>
      </c>
      <c r="T2074">
        <v>0.57999999999999996</v>
      </c>
      <c r="U2074" s="1"/>
      <c r="V2074">
        <v>3650.6831149999998</v>
      </c>
      <c r="W2074">
        <v>157187.111917</v>
      </c>
      <c r="X2074">
        <v>20.264863999999999</v>
      </c>
      <c r="Y2074">
        <v>2.7777799999999999</v>
      </c>
      <c r="Z2074">
        <v>65.422899000000001</v>
      </c>
      <c r="AA2074">
        <v>67.568950000000001</v>
      </c>
      <c r="AB2074">
        <v>0</v>
      </c>
    </row>
    <row r="2075" spans="1:28" x14ac:dyDescent="0.25">
      <c r="A2075" s="1" t="s">
        <v>2935</v>
      </c>
      <c r="B2075">
        <v>1863</v>
      </c>
      <c r="C2075" s="1" t="s">
        <v>4050</v>
      </c>
      <c r="D2075">
        <v>5.0999999999999996</v>
      </c>
      <c r="E2075">
        <v>0</v>
      </c>
      <c r="F2075">
        <v>0</v>
      </c>
      <c r="G2075">
        <v>3005</v>
      </c>
      <c r="H2075" s="1" t="s">
        <v>4095</v>
      </c>
      <c r="I2075">
        <v>63.59</v>
      </c>
      <c r="J2075">
        <v>9.16</v>
      </c>
      <c r="K2075">
        <v>1142</v>
      </c>
      <c r="L2075">
        <v>1626.59</v>
      </c>
      <c r="M2075">
        <v>863</v>
      </c>
      <c r="N2075">
        <v>12</v>
      </c>
      <c r="O2075">
        <v>0</v>
      </c>
      <c r="P2075">
        <v>992.09</v>
      </c>
      <c r="Q2075">
        <v>0</v>
      </c>
      <c r="R2075" s="1" t="s">
        <v>7090</v>
      </c>
      <c r="S2075" s="1" t="s">
        <v>8156</v>
      </c>
      <c r="T2075">
        <v>0.8</v>
      </c>
      <c r="U2075" s="1"/>
      <c r="V2075">
        <v>147948.25859499999</v>
      </c>
      <c r="W2075">
        <v>2764269.4397450001</v>
      </c>
      <c r="X2075">
        <v>738.62580700000001</v>
      </c>
      <c r="Y2075">
        <v>65.852739999999997</v>
      </c>
      <c r="Z2075">
        <v>1248.0326729999999</v>
      </c>
      <c r="AA2075">
        <v>1188.3045910000001</v>
      </c>
      <c r="AB2075">
        <v>0</v>
      </c>
    </row>
    <row r="2076" spans="1:28" x14ac:dyDescent="0.25">
      <c r="A2076" s="1" t="s">
        <v>2936</v>
      </c>
      <c r="B2076">
        <v>2682</v>
      </c>
      <c r="C2076" s="1" t="s">
        <v>4001</v>
      </c>
      <c r="D2076">
        <v>0.2</v>
      </c>
      <c r="E2076">
        <v>0</v>
      </c>
      <c r="F2076">
        <v>124.96</v>
      </c>
      <c r="G2076">
        <v>3005</v>
      </c>
      <c r="H2076" s="1" t="s">
        <v>4148</v>
      </c>
      <c r="I2076">
        <v>108.49</v>
      </c>
      <c r="J2076">
        <v>9.41</v>
      </c>
      <c r="K2076">
        <v>323</v>
      </c>
      <c r="L2076">
        <v>419.77</v>
      </c>
      <c r="M2076">
        <v>173</v>
      </c>
      <c r="N2076">
        <v>11</v>
      </c>
      <c r="O2076">
        <v>0</v>
      </c>
      <c r="P2076">
        <v>285.49</v>
      </c>
      <c r="Q2076">
        <v>0</v>
      </c>
      <c r="R2076" s="1" t="s">
        <v>7091</v>
      </c>
      <c r="S2076" s="1" t="s">
        <v>8156</v>
      </c>
      <c r="T2076">
        <v>0.77</v>
      </c>
      <c r="U2076" s="1"/>
      <c r="V2076">
        <v>26204.956867000001</v>
      </c>
      <c r="W2076">
        <v>509275.26479400002</v>
      </c>
      <c r="X2076">
        <v>131.23305400000001</v>
      </c>
      <c r="Y2076">
        <v>11.672463</v>
      </c>
      <c r="Z2076">
        <v>226.92829</v>
      </c>
      <c r="AA2076">
        <v>218.92713800000001</v>
      </c>
      <c r="AB2076">
        <v>0</v>
      </c>
    </row>
    <row r="2077" spans="1:28" x14ac:dyDescent="0.25">
      <c r="A2077" s="1" t="s">
        <v>2938</v>
      </c>
      <c r="B2077">
        <v>2152</v>
      </c>
      <c r="C2077" s="1" t="s">
        <v>4005</v>
      </c>
      <c r="D2077">
        <v>5.0999999999999996</v>
      </c>
      <c r="E2077">
        <v>0</v>
      </c>
      <c r="F2077">
        <v>70.13</v>
      </c>
      <c r="G2077">
        <v>3007</v>
      </c>
      <c r="H2077" s="1" t="s">
        <v>4075</v>
      </c>
      <c r="I2077">
        <v>89.74</v>
      </c>
      <c r="J2077">
        <v>7.49</v>
      </c>
      <c r="K2077">
        <v>855</v>
      </c>
      <c r="L2077">
        <v>698.35</v>
      </c>
      <c r="M2077">
        <v>501</v>
      </c>
      <c r="N2077">
        <v>27</v>
      </c>
      <c r="O2077">
        <v>0</v>
      </c>
      <c r="P2077">
        <v>777.49</v>
      </c>
      <c r="Q2077">
        <v>0</v>
      </c>
      <c r="R2077" s="1" t="s">
        <v>7093</v>
      </c>
      <c r="S2077" s="1" t="s">
        <v>8156</v>
      </c>
      <c r="T2077">
        <v>0.67</v>
      </c>
      <c r="U2077" s="1"/>
      <c r="V2077">
        <v>88068.530327999993</v>
      </c>
      <c r="W2077">
        <v>1593997.4848720001</v>
      </c>
      <c r="X2077">
        <v>438.40793200000002</v>
      </c>
      <c r="Y2077">
        <v>38.161577999999999</v>
      </c>
      <c r="Z2077">
        <v>721.76446399999998</v>
      </c>
      <c r="AA2077">
        <v>685.229873</v>
      </c>
      <c r="AB2077">
        <v>0</v>
      </c>
    </row>
    <row r="2078" spans="1:28" x14ac:dyDescent="0.25">
      <c r="A2078" s="1" t="s">
        <v>2939</v>
      </c>
      <c r="B2078">
        <v>2760</v>
      </c>
      <c r="C2078" s="1" t="s">
        <v>4034</v>
      </c>
      <c r="D2078">
        <v>5.0999999999999996</v>
      </c>
      <c r="E2078">
        <v>0</v>
      </c>
      <c r="F2078">
        <v>0</v>
      </c>
      <c r="G2078">
        <v>3007</v>
      </c>
      <c r="H2078" s="1" t="s">
        <v>4150</v>
      </c>
      <c r="I2078">
        <v>82</v>
      </c>
      <c r="J2078">
        <v>11.72</v>
      </c>
      <c r="K2078">
        <v>247</v>
      </c>
      <c r="L2078">
        <v>1808.36</v>
      </c>
      <c r="M2078">
        <v>60</v>
      </c>
      <c r="N2078">
        <v>4</v>
      </c>
      <c r="O2078">
        <v>0</v>
      </c>
      <c r="P2078">
        <v>109.18</v>
      </c>
      <c r="Q2078">
        <v>0</v>
      </c>
      <c r="R2078" s="1" t="s">
        <v>7094</v>
      </c>
      <c r="S2078" s="1" t="s">
        <v>8156</v>
      </c>
      <c r="T2078">
        <v>0.93</v>
      </c>
      <c r="U2078" s="1"/>
      <c r="V2078">
        <v>16369.714458</v>
      </c>
      <c r="W2078">
        <v>684511.43496300001</v>
      </c>
      <c r="X2078">
        <v>90.718627999999995</v>
      </c>
      <c r="Y2078">
        <v>13.482391</v>
      </c>
      <c r="Z2078">
        <v>289.32492000000002</v>
      </c>
      <c r="AA2078">
        <v>294.24501299999997</v>
      </c>
      <c r="AB2078">
        <v>0</v>
      </c>
    </row>
    <row r="2079" spans="1:28" x14ac:dyDescent="0.25">
      <c r="A2079" s="1" t="s">
        <v>2940</v>
      </c>
      <c r="B2079">
        <v>2530</v>
      </c>
      <c r="C2079" s="1" t="s">
        <v>4030</v>
      </c>
      <c r="D2079">
        <v>5.0999999999999996</v>
      </c>
      <c r="E2079">
        <v>0</v>
      </c>
      <c r="F2079">
        <v>0</v>
      </c>
      <c r="G2079">
        <v>3008</v>
      </c>
      <c r="H2079" s="1" t="s">
        <v>4152</v>
      </c>
      <c r="I2079">
        <v>144.80000000000001</v>
      </c>
      <c r="J2079">
        <v>11.3</v>
      </c>
      <c r="K2079">
        <v>478</v>
      </c>
      <c r="L2079">
        <v>3263.57</v>
      </c>
      <c r="M2079">
        <v>105</v>
      </c>
      <c r="N2079">
        <v>8</v>
      </c>
      <c r="O2079">
        <v>0</v>
      </c>
      <c r="P2079">
        <v>201.8</v>
      </c>
      <c r="Q2079">
        <v>0</v>
      </c>
      <c r="R2079" s="1" t="s">
        <v>7095</v>
      </c>
      <c r="S2079" s="1" t="s">
        <v>8156</v>
      </c>
      <c r="T2079">
        <v>0.84</v>
      </c>
      <c r="U2079" s="1"/>
      <c r="V2079">
        <v>28806.007408000001</v>
      </c>
      <c r="W2079">
        <v>1125267.0581149999</v>
      </c>
      <c r="X2079">
        <v>157.565168</v>
      </c>
      <c r="Y2079">
        <v>21.552377</v>
      </c>
      <c r="Z2079">
        <v>473.25203499999998</v>
      </c>
      <c r="AA2079">
        <v>483.71121399999998</v>
      </c>
      <c r="AB2079">
        <v>0</v>
      </c>
    </row>
    <row r="2080" spans="1:28" x14ac:dyDescent="0.25">
      <c r="A2080" s="1" t="s">
        <v>2941</v>
      </c>
      <c r="B2080">
        <v>2949</v>
      </c>
      <c r="C2080" s="1" t="s">
        <v>4002</v>
      </c>
      <c r="D2080">
        <v>5.0999999999999996</v>
      </c>
      <c r="E2080">
        <v>0</v>
      </c>
      <c r="F2080">
        <v>0.88</v>
      </c>
      <c r="G2080">
        <v>3008</v>
      </c>
      <c r="H2080" s="1" t="s">
        <v>4105</v>
      </c>
      <c r="I2080">
        <v>31.58</v>
      </c>
      <c r="J2080">
        <v>12.35</v>
      </c>
      <c r="K2080">
        <v>59</v>
      </c>
      <c r="L2080">
        <v>367.23</v>
      </c>
      <c r="M2080">
        <v>11</v>
      </c>
      <c r="N2080">
        <v>4</v>
      </c>
      <c r="O2080">
        <v>0</v>
      </c>
      <c r="P2080">
        <v>32.479999999999997</v>
      </c>
      <c r="Q2080">
        <v>0</v>
      </c>
      <c r="R2080" s="1" t="s">
        <v>7096</v>
      </c>
      <c r="S2080" s="1" t="s">
        <v>8156</v>
      </c>
      <c r="T2080">
        <v>1.01</v>
      </c>
      <c r="U2080" s="1"/>
      <c r="V2080">
        <v>4371.6922240000004</v>
      </c>
      <c r="W2080">
        <v>173132.88853600001</v>
      </c>
      <c r="X2080">
        <v>24.004434</v>
      </c>
      <c r="Y2080">
        <v>3.494742</v>
      </c>
      <c r="Z2080">
        <v>73.957173999999995</v>
      </c>
      <c r="AA2080">
        <v>74.423182999999995</v>
      </c>
      <c r="AB2080">
        <v>0</v>
      </c>
    </row>
    <row r="2081" spans="1:28" x14ac:dyDescent="0.25">
      <c r="A2081" s="1" t="s">
        <v>2943</v>
      </c>
      <c r="B2081">
        <v>2954</v>
      </c>
      <c r="C2081" s="1" t="s">
        <v>4004</v>
      </c>
      <c r="D2081">
        <v>5.0999999999999996</v>
      </c>
      <c r="E2081">
        <v>0</v>
      </c>
      <c r="F2081">
        <v>0.63</v>
      </c>
      <c r="G2081">
        <v>3013</v>
      </c>
      <c r="H2081" s="1" t="s">
        <v>4073</v>
      </c>
      <c r="I2081">
        <v>40.79</v>
      </c>
      <c r="J2081">
        <v>16.02</v>
      </c>
      <c r="K2081">
        <v>59</v>
      </c>
      <c r="L2081">
        <v>475.89</v>
      </c>
      <c r="M2081">
        <v>0</v>
      </c>
      <c r="N2081">
        <v>0</v>
      </c>
      <c r="O2081">
        <v>0</v>
      </c>
      <c r="P2081">
        <v>31.31</v>
      </c>
      <c r="Q2081">
        <v>0</v>
      </c>
      <c r="R2081" s="1" t="s">
        <v>7098</v>
      </c>
      <c r="S2081" s="1" t="s">
        <v>8156</v>
      </c>
      <c r="T2081">
        <v>1.29</v>
      </c>
      <c r="U2081" s="1"/>
      <c r="V2081">
        <v>4912.6551740000004</v>
      </c>
      <c r="W2081">
        <v>255929.78791399999</v>
      </c>
      <c r="X2081">
        <v>28.514315</v>
      </c>
      <c r="Y2081">
        <v>5.4154070000000001</v>
      </c>
      <c r="Z2081">
        <v>111.510448</v>
      </c>
      <c r="AA2081">
        <v>110.012624</v>
      </c>
      <c r="AB2081">
        <v>0</v>
      </c>
    </row>
    <row r="2082" spans="1:28" x14ac:dyDescent="0.25">
      <c r="A2082" s="1" t="s">
        <v>2944</v>
      </c>
      <c r="B2082">
        <v>2645</v>
      </c>
      <c r="C2082" s="1" t="s">
        <v>4014</v>
      </c>
      <c r="D2082">
        <v>5.0999999999999996</v>
      </c>
      <c r="E2082">
        <v>0</v>
      </c>
      <c r="F2082">
        <v>0</v>
      </c>
      <c r="G2082">
        <v>3014</v>
      </c>
      <c r="H2082" s="1" t="s">
        <v>4087</v>
      </c>
      <c r="I2082">
        <v>59.72</v>
      </c>
      <c r="J2082">
        <v>11.22</v>
      </c>
      <c r="K2082">
        <v>369</v>
      </c>
      <c r="L2082">
        <v>1183.1099999999999</v>
      </c>
      <c r="M2082">
        <v>147</v>
      </c>
      <c r="N2082">
        <v>7</v>
      </c>
      <c r="O2082">
        <v>0</v>
      </c>
      <c r="P2082">
        <v>274.69</v>
      </c>
      <c r="Q2082">
        <v>0</v>
      </c>
      <c r="R2082" s="1" t="s">
        <v>7099</v>
      </c>
      <c r="S2082" s="1" t="s">
        <v>8156</v>
      </c>
      <c r="T2082">
        <v>0.91</v>
      </c>
      <c r="U2082" s="1"/>
      <c r="V2082">
        <v>32829.859394999999</v>
      </c>
      <c r="W2082">
        <v>880913.77732999995</v>
      </c>
      <c r="X2082">
        <v>170.23721</v>
      </c>
      <c r="Y2082">
        <v>19.136837</v>
      </c>
      <c r="Z2082">
        <v>387.82205800000003</v>
      </c>
      <c r="AA2082">
        <v>378.67771599999998</v>
      </c>
      <c r="AB2082">
        <v>0</v>
      </c>
    </row>
    <row r="2083" spans="1:28" x14ac:dyDescent="0.25">
      <c r="A2083" s="1" t="s">
        <v>2945</v>
      </c>
      <c r="B2083">
        <v>2346</v>
      </c>
      <c r="C2083" s="1" t="s">
        <v>4050</v>
      </c>
      <c r="D2083">
        <v>5.0999999999999996</v>
      </c>
      <c r="E2083">
        <v>0</v>
      </c>
      <c r="F2083">
        <v>0</v>
      </c>
      <c r="G2083">
        <v>3016</v>
      </c>
      <c r="H2083" s="1" t="s">
        <v>4095</v>
      </c>
      <c r="I2083">
        <v>63.59</v>
      </c>
      <c r="J2083">
        <v>5.85</v>
      </c>
      <c r="K2083">
        <v>670</v>
      </c>
      <c r="L2083">
        <v>1628.87</v>
      </c>
      <c r="M2083">
        <v>317</v>
      </c>
      <c r="N2083">
        <v>11</v>
      </c>
      <c r="O2083">
        <v>0</v>
      </c>
      <c r="P2083">
        <v>421.39</v>
      </c>
      <c r="Q2083">
        <v>0</v>
      </c>
      <c r="R2083" s="1" t="s">
        <v>7100</v>
      </c>
      <c r="S2083" s="1" t="s">
        <v>8156</v>
      </c>
      <c r="T2083">
        <v>0.48</v>
      </c>
      <c r="U2083" s="1"/>
      <c r="V2083">
        <v>62395.714837</v>
      </c>
      <c r="W2083">
        <v>1345665.5089159999</v>
      </c>
      <c r="X2083">
        <v>315.556175</v>
      </c>
      <c r="Y2083">
        <v>29.830341000000001</v>
      </c>
      <c r="Z2083">
        <v>595.96735200000001</v>
      </c>
      <c r="AA2083">
        <v>578.46977800000002</v>
      </c>
      <c r="AB2083">
        <v>0</v>
      </c>
    </row>
    <row r="2084" spans="1:28" x14ac:dyDescent="0.25">
      <c r="A2084" s="1" t="s">
        <v>2947</v>
      </c>
      <c r="B2084">
        <v>2877</v>
      </c>
      <c r="C2084" s="1" t="s">
        <v>4009</v>
      </c>
      <c r="D2084">
        <v>5.0999999999999996</v>
      </c>
      <c r="E2084">
        <v>0</v>
      </c>
      <c r="F2084">
        <v>2</v>
      </c>
      <c r="G2084">
        <v>3017</v>
      </c>
      <c r="H2084" s="1" t="s">
        <v>4081</v>
      </c>
      <c r="I2084">
        <v>19.239999999999998</v>
      </c>
      <c r="J2084">
        <v>5.52</v>
      </c>
      <c r="K2084">
        <v>140</v>
      </c>
      <c r="L2084">
        <v>738.31</v>
      </c>
      <c r="M2084">
        <v>0</v>
      </c>
      <c r="N2084">
        <v>0</v>
      </c>
      <c r="O2084">
        <v>0</v>
      </c>
      <c r="P2084">
        <v>25.93</v>
      </c>
      <c r="Q2084">
        <v>0</v>
      </c>
      <c r="R2084" s="1" t="s">
        <v>7102</v>
      </c>
      <c r="S2084" s="1" t="s">
        <v>8156</v>
      </c>
      <c r="T2084">
        <v>0.47</v>
      </c>
      <c r="U2084" s="1"/>
      <c r="V2084">
        <v>6765.0754459999998</v>
      </c>
      <c r="W2084">
        <v>254714.88571999999</v>
      </c>
      <c r="X2084">
        <v>36.720457000000003</v>
      </c>
      <c r="Y2084">
        <v>4.7368620000000004</v>
      </c>
      <c r="Z2084">
        <v>107.84445100000001</v>
      </c>
      <c r="AA2084">
        <v>109.49288300000001</v>
      </c>
      <c r="AB2084">
        <v>0</v>
      </c>
    </row>
    <row r="2085" spans="1:28" x14ac:dyDescent="0.25">
      <c r="A2085" s="1" t="s">
        <v>2949</v>
      </c>
      <c r="B2085">
        <v>2955</v>
      </c>
      <c r="C2085" s="1" t="s">
        <v>4004</v>
      </c>
      <c r="D2085">
        <v>5.0999999999999996</v>
      </c>
      <c r="E2085">
        <v>0</v>
      </c>
      <c r="F2085">
        <v>1.8</v>
      </c>
      <c r="G2085">
        <v>3018</v>
      </c>
      <c r="H2085" s="1" t="s">
        <v>4079</v>
      </c>
      <c r="I2085">
        <v>1.4</v>
      </c>
      <c r="J2085">
        <v>15.94</v>
      </c>
      <c r="K2085">
        <v>63</v>
      </c>
      <c r="L2085">
        <v>609.39</v>
      </c>
      <c r="M2085">
        <v>0</v>
      </c>
      <c r="N2085">
        <v>0</v>
      </c>
      <c r="O2085">
        <v>0</v>
      </c>
      <c r="P2085">
        <v>27.76</v>
      </c>
      <c r="Q2085">
        <v>0</v>
      </c>
      <c r="R2085" s="1" t="s">
        <v>7104</v>
      </c>
      <c r="S2085" s="1" t="s">
        <v>8156</v>
      </c>
      <c r="T2085">
        <v>1.27</v>
      </c>
      <c r="U2085" s="1"/>
      <c r="V2085">
        <v>4127.0340960000003</v>
      </c>
      <c r="W2085">
        <v>231837.88060999999</v>
      </c>
      <c r="X2085">
        <v>24.275642000000001</v>
      </c>
      <c r="Y2085">
        <v>4.6575870000000004</v>
      </c>
      <c r="Z2085">
        <v>98.438636000000002</v>
      </c>
      <c r="AA2085">
        <v>99.656796999999997</v>
      </c>
      <c r="AB2085">
        <v>0</v>
      </c>
    </row>
    <row r="2086" spans="1:28" x14ac:dyDescent="0.25">
      <c r="A2086" s="1" t="s">
        <v>2951</v>
      </c>
      <c r="B2086">
        <v>2274</v>
      </c>
      <c r="C2086" s="1" t="s">
        <v>4001</v>
      </c>
      <c r="D2086">
        <v>0.2</v>
      </c>
      <c r="E2086">
        <v>0</v>
      </c>
      <c r="F2086">
        <v>74</v>
      </c>
      <c r="G2086">
        <v>3019</v>
      </c>
      <c r="H2086" s="1" t="s">
        <v>4085</v>
      </c>
      <c r="I2086">
        <v>50.59</v>
      </c>
      <c r="J2086">
        <v>12.69</v>
      </c>
      <c r="K2086">
        <v>745</v>
      </c>
      <c r="L2086">
        <v>796.83</v>
      </c>
      <c r="M2086">
        <v>585</v>
      </c>
      <c r="N2086">
        <v>12</v>
      </c>
      <c r="O2086">
        <v>0</v>
      </c>
      <c r="P2086">
        <v>683.01</v>
      </c>
      <c r="Q2086">
        <v>0</v>
      </c>
      <c r="R2086" s="1" t="s">
        <v>7106</v>
      </c>
      <c r="S2086" s="1" t="s">
        <v>8156</v>
      </c>
      <c r="T2086">
        <v>0.92</v>
      </c>
      <c r="U2086" s="1"/>
      <c r="V2086">
        <v>96145.352411999993</v>
      </c>
      <c r="W2086">
        <v>1745583.8028299999</v>
      </c>
      <c r="X2086">
        <v>478.83878299999998</v>
      </c>
      <c r="Y2086">
        <v>42.129066000000002</v>
      </c>
      <c r="Z2086">
        <v>791.06012299999998</v>
      </c>
      <c r="AA2086">
        <v>750.39339900000004</v>
      </c>
      <c r="AB2086">
        <v>0</v>
      </c>
    </row>
    <row r="2087" spans="1:28" x14ac:dyDescent="0.25">
      <c r="A2087" s="1" t="s">
        <v>2953</v>
      </c>
      <c r="B2087">
        <v>2119</v>
      </c>
      <c r="C2087" s="1" t="s">
        <v>4004</v>
      </c>
      <c r="D2087">
        <v>5.0999999999999996</v>
      </c>
      <c r="E2087">
        <v>0</v>
      </c>
      <c r="F2087">
        <v>0.59</v>
      </c>
      <c r="G2087">
        <v>3021</v>
      </c>
      <c r="H2087" s="1" t="s">
        <v>4167</v>
      </c>
      <c r="I2087">
        <v>122.01</v>
      </c>
      <c r="J2087">
        <v>7.81</v>
      </c>
      <c r="K2087">
        <v>902</v>
      </c>
      <c r="L2087">
        <v>1425.91</v>
      </c>
      <c r="M2087">
        <v>568</v>
      </c>
      <c r="N2087">
        <v>31</v>
      </c>
      <c r="O2087">
        <v>0</v>
      </c>
      <c r="P2087">
        <v>726.32</v>
      </c>
      <c r="Q2087">
        <v>0</v>
      </c>
      <c r="R2087" s="1" t="s">
        <v>7108</v>
      </c>
      <c r="S2087" s="1" t="s">
        <v>8156</v>
      </c>
      <c r="T2087">
        <v>0.59</v>
      </c>
      <c r="U2087" s="1"/>
      <c r="V2087">
        <v>94830.300745</v>
      </c>
      <c r="W2087">
        <v>1860517.8311439999</v>
      </c>
      <c r="X2087">
        <v>475.40449999999998</v>
      </c>
      <c r="Y2087">
        <v>43.092292999999998</v>
      </c>
      <c r="Z2087">
        <v>833.63082899999995</v>
      </c>
      <c r="AA2087">
        <v>799.79735700000003</v>
      </c>
      <c r="AB2087">
        <v>0</v>
      </c>
    </row>
    <row r="2088" spans="1:28" x14ac:dyDescent="0.25">
      <c r="A2088" s="1" t="s">
        <v>2954</v>
      </c>
      <c r="B2088">
        <v>2302</v>
      </c>
      <c r="C2088" s="1" t="s">
        <v>4001</v>
      </c>
      <c r="D2088">
        <v>0.2</v>
      </c>
      <c r="E2088">
        <v>0</v>
      </c>
      <c r="F2088">
        <v>2</v>
      </c>
      <c r="G2088">
        <v>3021</v>
      </c>
      <c r="H2088" s="1" t="s">
        <v>4085</v>
      </c>
      <c r="I2088">
        <v>50.59</v>
      </c>
      <c r="J2088">
        <v>11.98</v>
      </c>
      <c r="K2088">
        <v>719</v>
      </c>
      <c r="L2088">
        <v>796.83</v>
      </c>
      <c r="M2088">
        <v>582</v>
      </c>
      <c r="N2088">
        <v>9</v>
      </c>
      <c r="O2088">
        <v>0</v>
      </c>
      <c r="P2088">
        <v>659.26</v>
      </c>
      <c r="Q2088">
        <v>0</v>
      </c>
      <c r="R2088" s="1" t="s">
        <v>7109</v>
      </c>
      <c r="S2088" s="1" t="s">
        <v>8156</v>
      </c>
      <c r="T2088">
        <v>0.97</v>
      </c>
      <c r="U2088" s="1"/>
      <c r="V2088">
        <v>94578.645430000004</v>
      </c>
      <c r="W2088">
        <v>1693492.420804</v>
      </c>
      <c r="X2088">
        <v>470.43021499999998</v>
      </c>
      <c r="Y2088">
        <v>40.752428999999999</v>
      </c>
      <c r="Z2088">
        <v>765.81747700000005</v>
      </c>
      <c r="AA2088">
        <v>728.00168799999994</v>
      </c>
      <c r="AB2088">
        <v>0</v>
      </c>
    </row>
    <row r="2089" spans="1:28" x14ac:dyDescent="0.25">
      <c r="A2089" s="1" t="s">
        <v>2956</v>
      </c>
      <c r="B2089">
        <v>2806</v>
      </c>
      <c r="C2089" s="1" t="s">
        <v>4034</v>
      </c>
      <c r="D2089">
        <v>5.0999999999999996</v>
      </c>
      <c r="E2089">
        <v>0</v>
      </c>
      <c r="F2089">
        <v>0</v>
      </c>
      <c r="G2089">
        <v>3022</v>
      </c>
      <c r="H2089" s="1" t="s">
        <v>4150</v>
      </c>
      <c r="I2089">
        <v>82</v>
      </c>
      <c r="J2089">
        <v>12.03</v>
      </c>
      <c r="K2089">
        <v>216</v>
      </c>
      <c r="L2089">
        <v>1808.36</v>
      </c>
      <c r="M2089">
        <v>16</v>
      </c>
      <c r="N2089">
        <v>1</v>
      </c>
      <c r="O2089">
        <v>0</v>
      </c>
      <c r="P2089">
        <v>73.349999999999994</v>
      </c>
      <c r="Q2089">
        <v>0</v>
      </c>
      <c r="R2089" s="1" t="s">
        <v>7111</v>
      </c>
      <c r="S2089" s="1" t="s">
        <v>8156</v>
      </c>
      <c r="T2089">
        <v>0.9</v>
      </c>
      <c r="U2089" s="1"/>
      <c r="V2089">
        <v>11555.74193</v>
      </c>
      <c r="W2089">
        <v>564731.95393800002</v>
      </c>
      <c r="X2089">
        <v>65.848892000000006</v>
      </c>
      <c r="Y2089">
        <v>10.365041</v>
      </c>
      <c r="Z2089">
        <v>234.12165100000001</v>
      </c>
      <c r="AA2089">
        <v>242.75589400000001</v>
      </c>
      <c r="AB2089">
        <v>0</v>
      </c>
    </row>
    <row r="2090" spans="1:28" x14ac:dyDescent="0.25">
      <c r="A2090" s="1" t="s">
        <v>2957</v>
      </c>
      <c r="B2090">
        <v>2561</v>
      </c>
      <c r="C2090" s="1" t="s">
        <v>4001</v>
      </c>
      <c r="D2090">
        <v>0.2</v>
      </c>
      <c r="E2090">
        <v>0</v>
      </c>
      <c r="F2090">
        <v>111</v>
      </c>
      <c r="G2090">
        <v>3023</v>
      </c>
      <c r="H2090" s="1" t="s">
        <v>4085</v>
      </c>
      <c r="I2090">
        <v>50.59</v>
      </c>
      <c r="J2090">
        <v>12.4</v>
      </c>
      <c r="K2090">
        <v>462</v>
      </c>
      <c r="L2090">
        <v>796.83</v>
      </c>
      <c r="M2090">
        <v>246</v>
      </c>
      <c r="N2090">
        <v>14</v>
      </c>
      <c r="O2090">
        <v>0</v>
      </c>
      <c r="P2090">
        <v>406.05</v>
      </c>
      <c r="Q2090">
        <v>0</v>
      </c>
      <c r="R2090" s="1" t="s">
        <v>7112</v>
      </c>
      <c r="S2090" s="1" t="s">
        <v>8156</v>
      </c>
      <c r="T2090">
        <v>1.03</v>
      </c>
      <c r="U2090" s="1"/>
      <c r="V2090">
        <v>38225.080478999997</v>
      </c>
      <c r="W2090">
        <v>805321.97935799998</v>
      </c>
      <c r="X2090">
        <v>193.01384899999999</v>
      </c>
      <c r="Y2090">
        <v>18.626546999999999</v>
      </c>
      <c r="Z2090">
        <v>359.77199100000001</v>
      </c>
      <c r="AA2090">
        <v>346.18864200000002</v>
      </c>
      <c r="AB2090">
        <v>0</v>
      </c>
    </row>
    <row r="2091" spans="1:28" x14ac:dyDescent="0.25">
      <c r="A2091" s="1" t="s">
        <v>2960</v>
      </c>
      <c r="B2091">
        <v>2762</v>
      </c>
      <c r="C2091" s="1" t="s">
        <v>4018</v>
      </c>
      <c r="D2091">
        <v>5.0999999999999996</v>
      </c>
      <c r="E2091">
        <v>0</v>
      </c>
      <c r="F2091">
        <v>2</v>
      </c>
      <c r="G2091">
        <v>3025</v>
      </c>
      <c r="H2091" s="1" t="s">
        <v>4095</v>
      </c>
      <c r="I2091">
        <v>63.59</v>
      </c>
      <c r="J2091">
        <v>12.31</v>
      </c>
      <c r="K2091">
        <v>263</v>
      </c>
      <c r="L2091">
        <v>1936.73</v>
      </c>
      <c r="M2091">
        <v>38</v>
      </c>
      <c r="N2091">
        <v>3</v>
      </c>
      <c r="O2091">
        <v>0</v>
      </c>
      <c r="P2091">
        <v>109.04</v>
      </c>
      <c r="Q2091">
        <v>0</v>
      </c>
      <c r="R2091" s="1" t="s">
        <v>7115</v>
      </c>
      <c r="S2091" s="1" t="s">
        <v>8156</v>
      </c>
      <c r="T2091">
        <v>0.9</v>
      </c>
      <c r="U2091" s="1"/>
      <c r="V2091">
        <v>16465.472960999999</v>
      </c>
      <c r="W2091">
        <v>709345.14778600005</v>
      </c>
      <c r="X2091">
        <v>91.763930000000002</v>
      </c>
      <c r="Y2091">
        <v>14.108504</v>
      </c>
      <c r="Z2091">
        <v>301.98895800000003</v>
      </c>
      <c r="AA2091">
        <v>304.91929699999997</v>
      </c>
      <c r="AB2091">
        <v>0</v>
      </c>
    </row>
    <row r="2092" spans="1:28" x14ac:dyDescent="0.25">
      <c r="A2092" s="1" t="s">
        <v>2961</v>
      </c>
      <c r="B2092">
        <v>2518</v>
      </c>
      <c r="C2092" s="1" t="s">
        <v>4001</v>
      </c>
      <c r="D2092">
        <v>0.2</v>
      </c>
      <c r="E2092">
        <v>0</v>
      </c>
      <c r="F2092">
        <v>118</v>
      </c>
      <c r="G2092">
        <v>3026</v>
      </c>
      <c r="H2092" s="1" t="s">
        <v>4085</v>
      </c>
      <c r="I2092">
        <v>50.59</v>
      </c>
      <c r="J2092">
        <v>14.12</v>
      </c>
      <c r="K2092">
        <v>508</v>
      </c>
      <c r="L2092">
        <v>796.83</v>
      </c>
      <c r="M2092">
        <v>377</v>
      </c>
      <c r="N2092">
        <v>16</v>
      </c>
      <c r="O2092">
        <v>0</v>
      </c>
      <c r="P2092">
        <v>457.88</v>
      </c>
      <c r="Q2092">
        <v>0</v>
      </c>
      <c r="R2092" s="1" t="s">
        <v>7116</v>
      </c>
      <c r="S2092" s="1" t="s">
        <v>8156</v>
      </c>
      <c r="T2092">
        <v>1.1499999999999999</v>
      </c>
      <c r="U2092" s="1"/>
      <c r="V2092">
        <v>64513.416829000002</v>
      </c>
      <c r="W2092">
        <v>1221320.794091</v>
      </c>
      <c r="X2092">
        <v>322.486287</v>
      </c>
      <c r="Y2092">
        <v>29.284593999999998</v>
      </c>
      <c r="Z2092">
        <v>551.32364099999995</v>
      </c>
      <c r="AA2092">
        <v>525.02068599999996</v>
      </c>
      <c r="AB2092">
        <v>0</v>
      </c>
    </row>
    <row r="2093" spans="1:28" x14ac:dyDescent="0.25">
      <c r="A2093" s="1" t="s">
        <v>2965</v>
      </c>
      <c r="B2093">
        <v>2070</v>
      </c>
      <c r="C2093" s="1" t="s">
        <v>4040</v>
      </c>
      <c r="D2093">
        <v>5.0999999999999996</v>
      </c>
      <c r="E2093">
        <v>0</v>
      </c>
      <c r="F2093">
        <v>0.01</v>
      </c>
      <c r="G2093">
        <v>3029</v>
      </c>
      <c r="H2093" s="1" t="s">
        <v>4096</v>
      </c>
      <c r="I2093">
        <v>121.36</v>
      </c>
      <c r="J2093">
        <v>13.58</v>
      </c>
      <c r="K2093">
        <v>959</v>
      </c>
      <c r="L2093">
        <v>1561.24</v>
      </c>
      <c r="M2093">
        <v>616</v>
      </c>
      <c r="N2093">
        <v>27</v>
      </c>
      <c r="O2093">
        <v>0</v>
      </c>
      <c r="P2093">
        <v>844.92</v>
      </c>
      <c r="Q2093">
        <v>0</v>
      </c>
      <c r="R2093" s="1" t="s">
        <v>7120</v>
      </c>
      <c r="S2093" s="1" t="s">
        <v>8156</v>
      </c>
      <c r="T2093">
        <v>1</v>
      </c>
      <c r="U2093" s="1"/>
      <c r="V2093">
        <v>105466.610195</v>
      </c>
      <c r="W2093">
        <v>2145536.503428</v>
      </c>
      <c r="X2093">
        <v>530.73298499999999</v>
      </c>
      <c r="Y2093">
        <v>50.126375000000003</v>
      </c>
      <c r="Z2093">
        <v>962.16914199999997</v>
      </c>
      <c r="AA2093">
        <v>922.31708100000003</v>
      </c>
      <c r="AB2093">
        <v>0</v>
      </c>
    </row>
    <row r="2094" spans="1:28" x14ac:dyDescent="0.25">
      <c r="A2094" s="1" t="s">
        <v>2967</v>
      </c>
      <c r="B2094">
        <v>2657</v>
      </c>
      <c r="C2094" s="1" t="s">
        <v>4001</v>
      </c>
      <c r="D2094">
        <v>0.2</v>
      </c>
      <c r="E2094">
        <v>0</v>
      </c>
      <c r="F2094">
        <v>107</v>
      </c>
      <c r="G2094">
        <v>3032</v>
      </c>
      <c r="H2094" s="1" t="s">
        <v>4085</v>
      </c>
      <c r="I2094">
        <v>50.59</v>
      </c>
      <c r="J2094">
        <v>12.88</v>
      </c>
      <c r="K2094">
        <v>375</v>
      </c>
      <c r="L2094">
        <v>796.83</v>
      </c>
      <c r="M2094">
        <v>188</v>
      </c>
      <c r="N2094">
        <v>12</v>
      </c>
      <c r="O2094">
        <v>0</v>
      </c>
      <c r="P2094">
        <v>313.11</v>
      </c>
      <c r="Q2094">
        <v>0</v>
      </c>
      <c r="R2094" s="1" t="s">
        <v>7122</v>
      </c>
      <c r="S2094" s="1" t="s">
        <v>8156</v>
      </c>
      <c r="T2094">
        <v>0.93</v>
      </c>
      <c r="U2094" s="1"/>
      <c r="V2094">
        <v>28541.388916</v>
      </c>
      <c r="W2094">
        <v>620665.95815900003</v>
      </c>
      <c r="X2094">
        <v>144.53593000000001</v>
      </c>
      <c r="Y2094">
        <v>13.973421</v>
      </c>
      <c r="Z2094">
        <v>274.67198400000001</v>
      </c>
      <c r="AA2094">
        <v>266.80925200000001</v>
      </c>
      <c r="AB2094">
        <v>0</v>
      </c>
    </row>
    <row r="2095" spans="1:28" x14ac:dyDescent="0.25">
      <c r="A2095" s="1" t="s">
        <v>2968</v>
      </c>
      <c r="B2095">
        <v>2737</v>
      </c>
      <c r="C2095" s="1" t="s">
        <v>4013</v>
      </c>
      <c r="D2095">
        <v>5.0999999999999996</v>
      </c>
      <c r="E2095">
        <v>0</v>
      </c>
      <c r="F2095">
        <v>0.81</v>
      </c>
      <c r="G2095">
        <v>3032</v>
      </c>
      <c r="H2095" s="1" t="s">
        <v>4086</v>
      </c>
      <c r="I2095">
        <v>0.2</v>
      </c>
      <c r="J2095">
        <v>6.42</v>
      </c>
      <c r="K2095">
        <v>295</v>
      </c>
      <c r="L2095">
        <v>1241.6600000000001</v>
      </c>
      <c r="M2095">
        <v>177</v>
      </c>
      <c r="N2095">
        <v>3</v>
      </c>
      <c r="O2095">
        <v>0</v>
      </c>
      <c r="P2095">
        <v>221.45</v>
      </c>
      <c r="Q2095">
        <v>0</v>
      </c>
      <c r="R2095" s="1" t="s">
        <v>7123</v>
      </c>
      <c r="S2095" s="1" t="s">
        <v>8156</v>
      </c>
      <c r="T2095">
        <v>1.23</v>
      </c>
      <c r="U2095" s="1"/>
      <c r="V2095">
        <v>36298.667717999997</v>
      </c>
      <c r="W2095">
        <v>959790.85783600004</v>
      </c>
      <c r="X2095">
        <v>188.114508</v>
      </c>
      <c r="Y2095">
        <v>21.776987999999999</v>
      </c>
      <c r="Z2095">
        <v>424.441192</v>
      </c>
      <c r="AA2095">
        <v>412.58400799999998</v>
      </c>
      <c r="AB2095">
        <v>0</v>
      </c>
    </row>
    <row r="2096" spans="1:28" x14ac:dyDescent="0.25">
      <c r="A2096" s="1" t="s">
        <v>2969</v>
      </c>
      <c r="B2096">
        <v>2981</v>
      </c>
      <c r="C2096" s="1" t="s">
        <v>4002</v>
      </c>
      <c r="D2096">
        <v>5.0999999999999996</v>
      </c>
      <c r="E2096">
        <v>0</v>
      </c>
      <c r="F2096">
        <v>1.52</v>
      </c>
      <c r="G2096">
        <v>3033</v>
      </c>
      <c r="H2096" s="1" t="s">
        <v>4105</v>
      </c>
      <c r="I2096">
        <v>31.58</v>
      </c>
      <c r="J2096">
        <v>11.79</v>
      </c>
      <c r="K2096">
        <v>52</v>
      </c>
      <c r="L2096">
        <v>367.23</v>
      </c>
      <c r="M2096">
        <v>2</v>
      </c>
      <c r="N2096">
        <v>1</v>
      </c>
      <c r="O2096">
        <v>0</v>
      </c>
      <c r="P2096">
        <v>24.94</v>
      </c>
      <c r="Q2096">
        <v>0</v>
      </c>
      <c r="R2096" s="1" t="s">
        <v>7124</v>
      </c>
      <c r="S2096" s="1" t="s">
        <v>8156</v>
      </c>
      <c r="T2096">
        <v>0.99</v>
      </c>
      <c r="U2096" s="1"/>
      <c r="V2096">
        <v>3583.8053540000001</v>
      </c>
      <c r="W2096">
        <v>165088.04449100001</v>
      </c>
      <c r="X2096">
        <v>20.259205999999999</v>
      </c>
      <c r="Y2096">
        <v>3.443422</v>
      </c>
      <c r="Z2096">
        <v>71.667733999999996</v>
      </c>
      <c r="AA2096">
        <v>70.964297999999999</v>
      </c>
      <c r="AB2096">
        <v>0</v>
      </c>
    </row>
    <row r="2097" spans="1:28" x14ac:dyDescent="0.25">
      <c r="A2097" s="1" t="s">
        <v>2970</v>
      </c>
      <c r="B2097">
        <v>2876</v>
      </c>
      <c r="C2097" s="1" t="s">
        <v>4007</v>
      </c>
      <c r="D2097">
        <v>5.0999999999999996</v>
      </c>
      <c r="E2097">
        <v>0</v>
      </c>
      <c r="F2097">
        <v>1</v>
      </c>
      <c r="G2097">
        <v>3034</v>
      </c>
      <c r="H2097" s="1" t="s">
        <v>4075</v>
      </c>
      <c r="I2097">
        <v>89.74</v>
      </c>
      <c r="J2097">
        <v>6.63</v>
      </c>
      <c r="K2097">
        <v>158</v>
      </c>
      <c r="L2097">
        <v>569.77</v>
      </c>
      <c r="M2097">
        <v>54</v>
      </c>
      <c r="N2097">
        <v>2</v>
      </c>
      <c r="O2097">
        <v>0</v>
      </c>
      <c r="P2097">
        <v>77.569999999999993</v>
      </c>
      <c r="Q2097">
        <v>0</v>
      </c>
      <c r="R2097" s="1" t="s">
        <v>7125</v>
      </c>
      <c r="S2097" s="1" t="s">
        <v>8156</v>
      </c>
      <c r="T2097">
        <v>0.52</v>
      </c>
      <c r="U2097" s="1"/>
      <c r="V2097">
        <v>12912.186438000001</v>
      </c>
      <c r="W2097">
        <v>319370.86683399999</v>
      </c>
      <c r="X2097">
        <v>66.196096999999995</v>
      </c>
      <c r="Y2097">
        <v>6.4830750000000004</v>
      </c>
      <c r="Z2097">
        <v>137.82267899999999</v>
      </c>
      <c r="AA2097">
        <v>137.28924699999999</v>
      </c>
      <c r="AB2097">
        <v>0</v>
      </c>
    </row>
    <row r="2098" spans="1:28" x14ac:dyDescent="0.25">
      <c r="A2098" s="1" t="s">
        <v>2972</v>
      </c>
      <c r="B2098">
        <v>2654</v>
      </c>
      <c r="C2098" s="1" t="s">
        <v>4026</v>
      </c>
      <c r="D2098">
        <v>0.2</v>
      </c>
      <c r="E2098">
        <v>0</v>
      </c>
      <c r="F2098">
        <v>0.16</v>
      </c>
      <c r="G2098">
        <v>3036</v>
      </c>
      <c r="H2098" s="1" t="s">
        <v>4090</v>
      </c>
      <c r="I2098">
        <v>24.41</v>
      </c>
      <c r="J2098">
        <v>9.1199999999999992</v>
      </c>
      <c r="K2098">
        <v>382</v>
      </c>
      <c r="L2098">
        <v>1018.7</v>
      </c>
      <c r="M2098">
        <v>212</v>
      </c>
      <c r="N2098">
        <v>8</v>
      </c>
      <c r="O2098">
        <v>0</v>
      </c>
      <c r="P2098">
        <v>275.88</v>
      </c>
      <c r="Q2098">
        <v>0</v>
      </c>
      <c r="R2098" s="1" t="s">
        <v>7127</v>
      </c>
      <c r="S2098" s="1" t="s">
        <v>8156</v>
      </c>
      <c r="T2098">
        <v>0.71</v>
      </c>
      <c r="U2098" s="1"/>
      <c r="V2098">
        <v>38527.666308</v>
      </c>
      <c r="W2098">
        <v>847631.00585399999</v>
      </c>
      <c r="X2098">
        <v>195.32133400000001</v>
      </c>
      <c r="Y2098">
        <v>19.021355</v>
      </c>
      <c r="Z2098">
        <v>375.89989400000002</v>
      </c>
      <c r="AA2098">
        <v>364.37560999999999</v>
      </c>
      <c r="AB2098">
        <v>0</v>
      </c>
    </row>
    <row r="2099" spans="1:28" x14ac:dyDescent="0.25">
      <c r="A2099" s="1" t="s">
        <v>2973</v>
      </c>
      <c r="B2099">
        <v>2526</v>
      </c>
      <c r="C2099" s="1" t="s">
        <v>4020</v>
      </c>
      <c r="D2099">
        <v>5.0999999999999996</v>
      </c>
      <c r="E2099">
        <v>0</v>
      </c>
      <c r="F2099">
        <v>0.74</v>
      </c>
      <c r="G2099">
        <v>3037</v>
      </c>
      <c r="H2099" s="1" t="s">
        <v>4094</v>
      </c>
      <c r="I2099">
        <v>120.04</v>
      </c>
      <c r="J2099">
        <v>12.62</v>
      </c>
      <c r="K2099">
        <v>511</v>
      </c>
      <c r="L2099">
        <v>743.49</v>
      </c>
      <c r="M2099">
        <v>257</v>
      </c>
      <c r="N2099">
        <v>12</v>
      </c>
      <c r="O2099">
        <v>0</v>
      </c>
      <c r="P2099">
        <v>460.22</v>
      </c>
      <c r="Q2099">
        <v>0</v>
      </c>
      <c r="R2099" s="1" t="s">
        <v>7128</v>
      </c>
      <c r="S2099" s="1" t="s">
        <v>8156</v>
      </c>
      <c r="T2099">
        <v>1.07</v>
      </c>
      <c r="U2099" s="1"/>
      <c r="V2099">
        <v>50024.906995999998</v>
      </c>
      <c r="W2099">
        <v>1033162.3504380001</v>
      </c>
      <c r="X2099">
        <v>252.073305</v>
      </c>
      <c r="Y2099">
        <v>24.073571000000001</v>
      </c>
      <c r="Z2099">
        <v>463.27934800000003</v>
      </c>
      <c r="AA2099">
        <v>444.132271</v>
      </c>
      <c r="AB2099">
        <v>0</v>
      </c>
    </row>
    <row r="2100" spans="1:28" x14ac:dyDescent="0.25">
      <c r="A2100" s="1" t="s">
        <v>2975</v>
      </c>
      <c r="B2100">
        <v>2136</v>
      </c>
      <c r="C2100" s="1" t="s">
        <v>4040</v>
      </c>
      <c r="D2100">
        <v>5.0999999999999996</v>
      </c>
      <c r="E2100">
        <v>0</v>
      </c>
      <c r="F2100">
        <v>0.3</v>
      </c>
      <c r="G2100">
        <v>3038</v>
      </c>
      <c r="H2100" s="1" t="s">
        <v>4161</v>
      </c>
      <c r="I2100">
        <v>168.74</v>
      </c>
      <c r="J2100">
        <v>14.45</v>
      </c>
      <c r="K2100">
        <v>902</v>
      </c>
      <c r="L2100">
        <v>1626.37</v>
      </c>
      <c r="M2100">
        <v>604</v>
      </c>
      <c r="N2100">
        <v>21</v>
      </c>
      <c r="O2100">
        <v>0</v>
      </c>
      <c r="P2100">
        <v>801.4</v>
      </c>
      <c r="Q2100">
        <v>0</v>
      </c>
      <c r="R2100" s="1" t="s">
        <v>7130</v>
      </c>
      <c r="S2100" s="1" t="s">
        <v>8156</v>
      </c>
      <c r="T2100">
        <v>1.17</v>
      </c>
      <c r="U2100" s="1"/>
      <c r="V2100">
        <v>101875.72220400001</v>
      </c>
      <c r="W2100">
        <v>2099201.4334559999</v>
      </c>
      <c r="X2100">
        <v>513.41499499999998</v>
      </c>
      <c r="Y2100">
        <v>49.549725000000002</v>
      </c>
      <c r="Z2100">
        <v>943.37395400000003</v>
      </c>
      <c r="AA2100">
        <v>902.39692500000001</v>
      </c>
      <c r="AB2100">
        <v>0</v>
      </c>
    </row>
    <row r="2101" spans="1:28" x14ac:dyDescent="0.25">
      <c r="A2101" s="1" t="s">
        <v>2976</v>
      </c>
      <c r="B2101">
        <v>2490</v>
      </c>
      <c r="C2101" s="1" t="s">
        <v>4020</v>
      </c>
      <c r="D2101">
        <v>5.0999999999999996</v>
      </c>
      <c r="E2101">
        <v>0</v>
      </c>
      <c r="F2101">
        <v>0.31</v>
      </c>
      <c r="G2101">
        <v>3039</v>
      </c>
      <c r="H2101" s="1" t="s">
        <v>4094</v>
      </c>
      <c r="I2101">
        <v>120.04</v>
      </c>
      <c r="J2101">
        <v>11.7</v>
      </c>
      <c r="K2101">
        <v>549</v>
      </c>
      <c r="L2101">
        <v>743.49</v>
      </c>
      <c r="M2101">
        <v>287</v>
      </c>
      <c r="N2101">
        <v>15</v>
      </c>
      <c r="O2101">
        <v>0</v>
      </c>
      <c r="P2101">
        <v>494.31</v>
      </c>
      <c r="Q2101">
        <v>0</v>
      </c>
      <c r="R2101" s="1" t="s">
        <v>7131</v>
      </c>
      <c r="S2101" s="1" t="s">
        <v>8156</v>
      </c>
      <c r="T2101">
        <v>1</v>
      </c>
      <c r="U2101" s="1"/>
      <c r="V2101">
        <v>55941.014325999997</v>
      </c>
      <c r="W2101">
        <v>1096416.235595</v>
      </c>
      <c r="X2101">
        <v>280.50447600000001</v>
      </c>
      <c r="Y2101">
        <v>25.809090999999999</v>
      </c>
      <c r="Z2101">
        <v>493.40294899999998</v>
      </c>
      <c r="AA2101">
        <v>471.32567599999999</v>
      </c>
      <c r="AB2101">
        <v>0</v>
      </c>
    </row>
    <row r="2102" spans="1:28" x14ac:dyDescent="0.25">
      <c r="A2102" s="1" t="s">
        <v>2977</v>
      </c>
      <c r="B2102">
        <v>2823</v>
      </c>
      <c r="C2102" s="1" t="s">
        <v>4031</v>
      </c>
      <c r="D2102">
        <v>5.0999999999999996</v>
      </c>
      <c r="E2102">
        <v>0</v>
      </c>
      <c r="F2102">
        <v>0.28000000000000003</v>
      </c>
      <c r="G2102">
        <v>3039</v>
      </c>
      <c r="H2102" s="1" t="s">
        <v>4086</v>
      </c>
      <c r="I2102">
        <v>0.2</v>
      </c>
      <c r="J2102">
        <v>5.97</v>
      </c>
      <c r="K2102">
        <v>216</v>
      </c>
      <c r="L2102">
        <v>1365.91</v>
      </c>
      <c r="M2102">
        <v>64</v>
      </c>
      <c r="N2102">
        <v>2</v>
      </c>
      <c r="O2102">
        <v>0</v>
      </c>
      <c r="P2102">
        <v>128.79</v>
      </c>
      <c r="Q2102">
        <v>0</v>
      </c>
      <c r="R2102" s="1" t="s">
        <v>7132</v>
      </c>
      <c r="S2102" s="1" t="s">
        <v>8156</v>
      </c>
      <c r="T2102">
        <v>1.1499999999999999</v>
      </c>
      <c r="U2102" s="1"/>
      <c r="V2102">
        <v>18022.852578000002</v>
      </c>
      <c r="W2102">
        <v>639217.55889099999</v>
      </c>
      <c r="X2102">
        <v>97.203661999999994</v>
      </c>
      <c r="Y2102">
        <v>13.471579999999999</v>
      </c>
      <c r="Z2102">
        <v>276.44934599999999</v>
      </c>
      <c r="AA2102">
        <v>274.77585199999999</v>
      </c>
      <c r="AB2102">
        <v>0</v>
      </c>
    </row>
    <row r="2103" spans="1:28" x14ac:dyDescent="0.25">
      <c r="A2103" s="1" t="s">
        <v>2978</v>
      </c>
      <c r="B2103">
        <v>1789</v>
      </c>
      <c r="C2103" s="1" t="s">
        <v>4012</v>
      </c>
      <c r="D2103">
        <v>5.0999999999999996</v>
      </c>
      <c r="E2103">
        <v>0</v>
      </c>
      <c r="F2103">
        <v>0.12</v>
      </c>
      <c r="G2103">
        <v>3040</v>
      </c>
      <c r="H2103" s="1" t="s">
        <v>4096</v>
      </c>
      <c r="I2103">
        <v>121.36</v>
      </c>
      <c r="J2103">
        <v>13.63</v>
      </c>
      <c r="K2103">
        <v>1251</v>
      </c>
      <c r="L2103">
        <v>1363.57</v>
      </c>
      <c r="M2103">
        <v>923</v>
      </c>
      <c r="N2103">
        <v>32</v>
      </c>
      <c r="O2103">
        <v>0</v>
      </c>
      <c r="P2103">
        <v>1153.03</v>
      </c>
      <c r="Q2103">
        <v>0</v>
      </c>
      <c r="R2103" s="1" t="s">
        <v>7133</v>
      </c>
      <c r="S2103" s="1" t="s">
        <v>8156</v>
      </c>
      <c r="T2103">
        <v>1.02</v>
      </c>
      <c r="U2103" s="1"/>
      <c r="V2103">
        <v>153412.672398</v>
      </c>
      <c r="W2103">
        <v>2846032.6650009998</v>
      </c>
      <c r="X2103">
        <v>765.48785799999996</v>
      </c>
      <c r="Y2103">
        <v>68.288748999999996</v>
      </c>
      <c r="Z2103">
        <v>1287.467594</v>
      </c>
      <c r="AA2103">
        <v>1223.4532280000001</v>
      </c>
      <c r="AB2103">
        <v>0</v>
      </c>
    </row>
    <row r="2104" spans="1:28" x14ac:dyDescent="0.25">
      <c r="A2104" s="1" t="s">
        <v>2981</v>
      </c>
      <c r="B2104">
        <v>2561</v>
      </c>
      <c r="C2104" s="1" t="s">
        <v>4020</v>
      </c>
      <c r="D2104">
        <v>5.0999999999999996</v>
      </c>
      <c r="E2104">
        <v>0</v>
      </c>
      <c r="F2104">
        <v>0.18</v>
      </c>
      <c r="G2104">
        <v>3041</v>
      </c>
      <c r="H2104" s="1" t="s">
        <v>4094</v>
      </c>
      <c r="I2104">
        <v>120.04</v>
      </c>
      <c r="J2104">
        <v>10.46</v>
      </c>
      <c r="K2104">
        <v>480</v>
      </c>
      <c r="L2104">
        <v>743.49</v>
      </c>
      <c r="M2104">
        <v>240</v>
      </c>
      <c r="N2104">
        <v>13</v>
      </c>
      <c r="O2104">
        <v>0</v>
      </c>
      <c r="P2104">
        <v>420.28</v>
      </c>
      <c r="Q2104">
        <v>0</v>
      </c>
      <c r="R2104" s="1" t="s">
        <v>7136</v>
      </c>
      <c r="S2104" s="1" t="s">
        <v>8156</v>
      </c>
      <c r="T2104">
        <v>0.91</v>
      </c>
      <c r="U2104" s="1"/>
      <c r="V2104">
        <v>47106.092693999999</v>
      </c>
      <c r="W2104">
        <v>956763.74300999998</v>
      </c>
      <c r="X2104">
        <v>236.99439899999999</v>
      </c>
      <c r="Y2104">
        <v>22.274795999999998</v>
      </c>
      <c r="Z2104">
        <v>429.070898</v>
      </c>
      <c r="AA2104">
        <v>411.29098599999998</v>
      </c>
      <c r="AB2104">
        <v>0</v>
      </c>
    </row>
    <row r="2105" spans="1:28" x14ac:dyDescent="0.25">
      <c r="A2105" s="1" t="s">
        <v>2983</v>
      </c>
      <c r="B2105">
        <v>2943</v>
      </c>
      <c r="C2105" s="1" t="s">
        <v>4004</v>
      </c>
      <c r="D2105">
        <v>5.0999999999999996</v>
      </c>
      <c r="E2105">
        <v>0</v>
      </c>
      <c r="F2105">
        <v>3.6</v>
      </c>
      <c r="G2105">
        <v>3042</v>
      </c>
      <c r="H2105" s="1" t="s">
        <v>4076</v>
      </c>
      <c r="I2105">
        <v>1.4</v>
      </c>
      <c r="J2105">
        <v>5.3</v>
      </c>
      <c r="K2105">
        <v>99</v>
      </c>
      <c r="L2105">
        <v>609.39</v>
      </c>
      <c r="M2105">
        <v>0</v>
      </c>
      <c r="N2105">
        <v>0</v>
      </c>
      <c r="O2105">
        <v>0</v>
      </c>
      <c r="P2105">
        <v>18.329999999999998</v>
      </c>
      <c r="Q2105">
        <v>0</v>
      </c>
      <c r="R2105" s="1" t="s">
        <v>7138</v>
      </c>
      <c r="S2105" s="1" t="s">
        <v>8156</v>
      </c>
      <c r="T2105">
        <v>0.5</v>
      </c>
      <c r="U2105" s="1"/>
      <c r="V2105">
        <v>4983.4832370000004</v>
      </c>
      <c r="W2105">
        <v>207735.45529300001</v>
      </c>
      <c r="X2105">
        <v>27.502680999999999</v>
      </c>
      <c r="Y2105">
        <v>3.6799409999999999</v>
      </c>
      <c r="Z2105">
        <v>86.450975</v>
      </c>
      <c r="AA2105">
        <v>89.297950999999998</v>
      </c>
      <c r="AB2105">
        <v>0</v>
      </c>
    </row>
    <row r="2106" spans="1:28" x14ac:dyDescent="0.25">
      <c r="A2106" s="1" t="s">
        <v>2984</v>
      </c>
      <c r="B2106">
        <v>1917</v>
      </c>
      <c r="C2106" s="1" t="s">
        <v>4012</v>
      </c>
      <c r="D2106">
        <v>5.0999999999999996</v>
      </c>
      <c r="E2106">
        <v>0</v>
      </c>
      <c r="F2106">
        <v>0.35</v>
      </c>
      <c r="G2106">
        <v>3045</v>
      </c>
      <c r="H2106" s="1" t="s">
        <v>4096</v>
      </c>
      <c r="I2106">
        <v>121.36</v>
      </c>
      <c r="J2106">
        <v>7.61</v>
      </c>
      <c r="K2106">
        <v>1128</v>
      </c>
      <c r="L2106">
        <v>1363.57</v>
      </c>
      <c r="M2106">
        <v>728</v>
      </c>
      <c r="N2106">
        <v>32</v>
      </c>
      <c r="O2106">
        <v>0</v>
      </c>
      <c r="P2106">
        <v>976.28</v>
      </c>
      <c r="Q2106">
        <v>0</v>
      </c>
      <c r="R2106" s="1" t="s">
        <v>7139</v>
      </c>
      <c r="S2106" s="1" t="s">
        <v>8156</v>
      </c>
      <c r="T2106">
        <v>0.66</v>
      </c>
      <c r="U2106" s="1"/>
      <c r="V2106">
        <v>125949.411142</v>
      </c>
      <c r="W2106">
        <v>2318567.4652769999</v>
      </c>
      <c r="X2106">
        <v>627.85165700000005</v>
      </c>
      <c r="Y2106">
        <v>54.884148000000003</v>
      </c>
      <c r="Z2106">
        <v>1044.9803850000001</v>
      </c>
      <c r="AA2106">
        <v>996.70823199999995</v>
      </c>
      <c r="AB2106">
        <v>0</v>
      </c>
    </row>
    <row r="2107" spans="1:28" x14ac:dyDescent="0.25">
      <c r="A2107" s="1" t="s">
        <v>2985</v>
      </c>
      <c r="B2107">
        <v>2465</v>
      </c>
      <c r="C2107" s="1" t="s">
        <v>4052</v>
      </c>
      <c r="D2107">
        <v>5.0999999999999996</v>
      </c>
      <c r="E2107">
        <v>0</v>
      </c>
      <c r="F2107">
        <v>0.72</v>
      </c>
      <c r="G2107">
        <v>3045</v>
      </c>
      <c r="H2107" s="1" t="s">
        <v>4079</v>
      </c>
      <c r="I2107">
        <v>1.4</v>
      </c>
      <c r="J2107">
        <v>9.9600000000000009</v>
      </c>
      <c r="K2107">
        <v>580</v>
      </c>
      <c r="L2107">
        <v>2652.43</v>
      </c>
      <c r="M2107">
        <v>239</v>
      </c>
      <c r="N2107">
        <v>5</v>
      </c>
      <c r="O2107">
        <v>0</v>
      </c>
      <c r="P2107">
        <v>324.94</v>
      </c>
      <c r="Q2107">
        <v>0</v>
      </c>
      <c r="R2107" s="1" t="s">
        <v>7140</v>
      </c>
      <c r="S2107" s="1" t="s">
        <v>8156</v>
      </c>
      <c r="T2107">
        <v>0.73</v>
      </c>
      <c r="U2107" s="1"/>
      <c r="V2107">
        <v>50903.830269999999</v>
      </c>
      <c r="W2107">
        <v>1396009.952481</v>
      </c>
      <c r="X2107">
        <v>264.58519000000001</v>
      </c>
      <c r="Y2107">
        <v>29.548489</v>
      </c>
      <c r="Z2107">
        <v>607.38687400000003</v>
      </c>
      <c r="AA2107">
        <v>600.10216100000002</v>
      </c>
      <c r="AB2107">
        <v>0</v>
      </c>
    </row>
    <row r="2108" spans="1:28" x14ac:dyDescent="0.25">
      <c r="A2108" s="1" t="s">
        <v>2986</v>
      </c>
      <c r="B2108">
        <v>2597</v>
      </c>
      <c r="C2108" s="1" t="s">
        <v>4020</v>
      </c>
      <c r="D2108">
        <v>5.0999999999999996</v>
      </c>
      <c r="E2108">
        <v>0</v>
      </c>
      <c r="F2108">
        <v>0.61</v>
      </c>
      <c r="G2108">
        <v>3045</v>
      </c>
      <c r="H2108" s="1" t="s">
        <v>4094</v>
      </c>
      <c r="I2108">
        <v>120.04</v>
      </c>
      <c r="J2108">
        <v>8.82</v>
      </c>
      <c r="K2108">
        <v>448</v>
      </c>
      <c r="L2108">
        <v>743.49</v>
      </c>
      <c r="M2108">
        <v>194</v>
      </c>
      <c r="N2108">
        <v>11</v>
      </c>
      <c r="O2108">
        <v>0</v>
      </c>
      <c r="P2108">
        <v>368.74</v>
      </c>
      <c r="Q2108">
        <v>0</v>
      </c>
      <c r="R2108" s="1" t="s">
        <v>7141</v>
      </c>
      <c r="S2108" s="1" t="s">
        <v>8156</v>
      </c>
      <c r="T2108">
        <v>0.69</v>
      </c>
      <c r="U2108" s="1"/>
      <c r="V2108">
        <v>40150.829738</v>
      </c>
      <c r="W2108">
        <v>825198.00083799998</v>
      </c>
      <c r="X2108">
        <v>202.16902899999999</v>
      </c>
      <c r="Y2108">
        <v>18.865366999999999</v>
      </c>
      <c r="Z2108">
        <v>368.41292800000002</v>
      </c>
      <c r="AA2108">
        <v>354.733924</v>
      </c>
      <c r="AB2108">
        <v>0</v>
      </c>
    </row>
    <row r="2109" spans="1:28" x14ac:dyDescent="0.25">
      <c r="A2109" s="1" t="s">
        <v>2987</v>
      </c>
      <c r="B2109">
        <v>1578</v>
      </c>
      <c r="C2109" s="1" t="s">
        <v>4061</v>
      </c>
      <c r="D2109">
        <v>5.0999999999999996</v>
      </c>
      <c r="E2109">
        <v>0</v>
      </c>
      <c r="F2109">
        <v>0.86</v>
      </c>
      <c r="G2109">
        <v>3046</v>
      </c>
      <c r="H2109" s="1" t="s">
        <v>4145</v>
      </c>
      <c r="I2109">
        <v>168.74</v>
      </c>
      <c r="J2109">
        <v>9.39</v>
      </c>
      <c r="K2109">
        <v>1468</v>
      </c>
      <c r="L2109">
        <v>2615.73</v>
      </c>
      <c r="M2109">
        <v>1016</v>
      </c>
      <c r="N2109">
        <v>32</v>
      </c>
      <c r="O2109">
        <v>0</v>
      </c>
      <c r="P2109">
        <v>1223.29</v>
      </c>
      <c r="Q2109">
        <v>0</v>
      </c>
      <c r="R2109" s="1" t="s">
        <v>7142</v>
      </c>
      <c r="S2109" s="1" t="s">
        <v>8156</v>
      </c>
      <c r="T2109">
        <v>0.78</v>
      </c>
      <c r="U2109" s="1"/>
      <c r="V2109">
        <v>170510.72786300001</v>
      </c>
      <c r="W2109">
        <v>3330564.2508649998</v>
      </c>
      <c r="X2109">
        <v>854.56252500000005</v>
      </c>
      <c r="Y2109">
        <v>77.552633</v>
      </c>
      <c r="Z2109">
        <v>1491.9655809999999</v>
      </c>
      <c r="AA2109">
        <v>1431.7396200000001</v>
      </c>
      <c r="AB2109">
        <v>0</v>
      </c>
    </row>
    <row r="2110" spans="1:28" x14ac:dyDescent="0.25">
      <c r="A2110" s="1" t="s">
        <v>2988</v>
      </c>
      <c r="B2110">
        <v>2277</v>
      </c>
      <c r="C2110" s="1" t="s">
        <v>4020</v>
      </c>
      <c r="D2110">
        <v>5.0999999999999996</v>
      </c>
      <c r="E2110">
        <v>0</v>
      </c>
      <c r="F2110">
        <v>0.71</v>
      </c>
      <c r="G2110">
        <v>3046</v>
      </c>
      <c r="H2110" s="1" t="s">
        <v>4117</v>
      </c>
      <c r="I2110">
        <v>120.04</v>
      </c>
      <c r="J2110">
        <v>9.5399999999999991</v>
      </c>
      <c r="K2110">
        <v>769</v>
      </c>
      <c r="L2110">
        <v>743.49</v>
      </c>
      <c r="M2110">
        <v>467</v>
      </c>
      <c r="N2110">
        <v>21</v>
      </c>
      <c r="O2110">
        <v>0</v>
      </c>
      <c r="P2110">
        <v>693.61</v>
      </c>
      <c r="Q2110">
        <v>0</v>
      </c>
      <c r="R2110" s="1" t="s">
        <v>7143</v>
      </c>
      <c r="S2110" s="1" t="s">
        <v>8156</v>
      </c>
      <c r="T2110">
        <v>0.73</v>
      </c>
      <c r="U2110" s="1"/>
      <c r="V2110">
        <v>83335.038109000001</v>
      </c>
      <c r="W2110">
        <v>1524692.3937619999</v>
      </c>
      <c r="X2110">
        <v>415.21954699999998</v>
      </c>
      <c r="Y2110">
        <v>36.300933000000001</v>
      </c>
      <c r="Z2110">
        <v>688.92629299999999</v>
      </c>
      <c r="AA2110">
        <v>655.43645400000003</v>
      </c>
      <c r="AB2110">
        <v>0</v>
      </c>
    </row>
    <row r="2111" spans="1:28" x14ac:dyDescent="0.25">
      <c r="A2111" s="1" t="s">
        <v>2989</v>
      </c>
      <c r="B2111">
        <v>2967</v>
      </c>
      <c r="C2111" s="1" t="s">
        <v>4004</v>
      </c>
      <c r="D2111">
        <v>5.0999999999999996</v>
      </c>
      <c r="E2111">
        <v>0</v>
      </c>
      <c r="F2111">
        <v>0</v>
      </c>
      <c r="G2111">
        <v>3046</v>
      </c>
      <c r="H2111" s="1" t="s">
        <v>4076</v>
      </c>
      <c r="I2111">
        <v>1.4</v>
      </c>
      <c r="J2111">
        <v>7.61</v>
      </c>
      <c r="K2111">
        <v>79</v>
      </c>
      <c r="L2111">
        <v>609.39</v>
      </c>
      <c r="M2111">
        <v>3</v>
      </c>
      <c r="N2111">
        <v>1</v>
      </c>
      <c r="O2111">
        <v>0</v>
      </c>
      <c r="P2111">
        <v>16.84</v>
      </c>
      <c r="Q2111">
        <v>0</v>
      </c>
      <c r="R2111" s="1" t="s">
        <v>7144</v>
      </c>
      <c r="S2111" s="1" t="s">
        <v>8156</v>
      </c>
      <c r="T2111">
        <v>0.66</v>
      </c>
      <c r="U2111" s="1"/>
      <c r="V2111">
        <v>4152.2339110000003</v>
      </c>
      <c r="W2111">
        <v>202868.64082</v>
      </c>
      <c r="X2111">
        <v>23.702583000000001</v>
      </c>
      <c r="Y2111">
        <v>3.964388</v>
      </c>
      <c r="Z2111">
        <v>86.534678999999997</v>
      </c>
      <c r="AA2111">
        <v>87.204734999999999</v>
      </c>
      <c r="AB2111">
        <v>0</v>
      </c>
    </row>
    <row r="2112" spans="1:28" x14ac:dyDescent="0.25">
      <c r="A2112" s="1" t="s">
        <v>2990</v>
      </c>
      <c r="B2112">
        <v>1827</v>
      </c>
      <c r="C2112" s="1" t="s">
        <v>4054</v>
      </c>
      <c r="D2112">
        <v>5.0999999999999996</v>
      </c>
      <c r="E2112">
        <v>0</v>
      </c>
      <c r="F2112">
        <v>0.53</v>
      </c>
      <c r="G2112">
        <v>3047</v>
      </c>
      <c r="H2112" s="1" t="s">
        <v>4076</v>
      </c>
      <c r="I2112">
        <v>1.4</v>
      </c>
      <c r="J2112">
        <v>12.17</v>
      </c>
      <c r="K2112">
        <v>1220</v>
      </c>
      <c r="L2112">
        <v>2323.92</v>
      </c>
      <c r="M2112">
        <v>711</v>
      </c>
      <c r="N2112">
        <v>26</v>
      </c>
      <c r="O2112">
        <v>0</v>
      </c>
      <c r="P2112">
        <v>1040.76</v>
      </c>
      <c r="Q2112">
        <v>0</v>
      </c>
      <c r="R2112" s="1" t="s">
        <v>7145</v>
      </c>
      <c r="S2112" s="1" t="s">
        <v>8156</v>
      </c>
      <c r="T2112">
        <v>0.92</v>
      </c>
      <c r="U2112" s="1"/>
      <c r="V2112">
        <v>129560.852665</v>
      </c>
      <c r="W2112">
        <v>2680781.0599719998</v>
      </c>
      <c r="X2112">
        <v>653.09912099999997</v>
      </c>
      <c r="Y2112">
        <v>62.537309999999998</v>
      </c>
      <c r="Z2112">
        <v>1202.302181</v>
      </c>
      <c r="AA2112">
        <v>1152.4046530000001</v>
      </c>
      <c r="AB2112">
        <v>0</v>
      </c>
    </row>
    <row r="2113" spans="1:28" x14ac:dyDescent="0.25">
      <c r="A2113" s="1" t="s">
        <v>2993</v>
      </c>
      <c r="B2113">
        <v>2632</v>
      </c>
      <c r="C2113" s="1" t="s">
        <v>4020</v>
      </c>
      <c r="D2113">
        <v>5.0999999999999996</v>
      </c>
      <c r="E2113">
        <v>0</v>
      </c>
      <c r="F2113">
        <v>0.04</v>
      </c>
      <c r="G2113">
        <v>3051</v>
      </c>
      <c r="H2113" s="1" t="s">
        <v>4117</v>
      </c>
      <c r="I2113">
        <v>120.04</v>
      </c>
      <c r="J2113">
        <v>7.8</v>
      </c>
      <c r="K2113">
        <v>419</v>
      </c>
      <c r="L2113">
        <v>743.49</v>
      </c>
      <c r="M2113">
        <v>176</v>
      </c>
      <c r="N2113">
        <v>10</v>
      </c>
      <c r="O2113">
        <v>0</v>
      </c>
      <c r="P2113">
        <v>332.96</v>
      </c>
      <c r="Q2113">
        <v>0</v>
      </c>
      <c r="R2113" s="1" t="s">
        <v>7148</v>
      </c>
      <c r="S2113" s="1" t="s">
        <v>8156</v>
      </c>
      <c r="T2113">
        <v>0.63</v>
      </c>
      <c r="U2113" s="1"/>
      <c r="V2113">
        <v>36017.855646000004</v>
      </c>
      <c r="W2113">
        <v>736682.54103800002</v>
      </c>
      <c r="X2113">
        <v>181.24903699999999</v>
      </c>
      <c r="Y2113">
        <v>16.75009</v>
      </c>
      <c r="Z2113">
        <v>328.48336399999999</v>
      </c>
      <c r="AA2113">
        <v>316.683403</v>
      </c>
      <c r="AB2113">
        <v>0</v>
      </c>
    </row>
    <row r="2114" spans="1:28" x14ac:dyDescent="0.25">
      <c r="A2114" s="1" t="s">
        <v>2994</v>
      </c>
      <c r="B2114">
        <v>2856</v>
      </c>
      <c r="C2114" s="1" t="s">
        <v>4024</v>
      </c>
      <c r="D2114">
        <v>5.0999999999999996</v>
      </c>
      <c r="E2114">
        <v>0</v>
      </c>
      <c r="F2114">
        <v>0.86</v>
      </c>
      <c r="G2114">
        <v>3051</v>
      </c>
      <c r="H2114" s="1" t="s">
        <v>4112</v>
      </c>
      <c r="I2114">
        <v>110.84</v>
      </c>
      <c r="J2114">
        <v>17.309999999999999</v>
      </c>
      <c r="K2114">
        <v>195</v>
      </c>
      <c r="L2114">
        <v>1744.16</v>
      </c>
      <c r="M2114">
        <v>23</v>
      </c>
      <c r="N2114">
        <v>2</v>
      </c>
      <c r="O2114">
        <v>0</v>
      </c>
      <c r="P2114">
        <v>100.96</v>
      </c>
      <c r="Q2114">
        <v>0</v>
      </c>
      <c r="R2114" s="1" t="s">
        <v>7149</v>
      </c>
      <c r="S2114" s="1" t="s">
        <v>8156</v>
      </c>
      <c r="T2114">
        <v>1.37</v>
      </c>
      <c r="U2114" s="1"/>
      <c r="V2114">
        <v>14223.562839</v>
      </c>
      <c r="W2114">
        <v>708441.65072699997</v>
      </c>
      <c r="X2114">
        <v>81.805314999999993</v>
      </c>
      <c r="Y2114">
        <v>15.014949</v>
      </c>
      <c r="Z2114">
        <v>305.92232200000001</v>
      </c>
      <c r="AA2114">
        <v>304.52777900000001</v>
      </c>
      <c r="AB2114">
        <v>0</v>
      </c>
    </row>
    <row r="2115" spans="1:28" x14ac:dyDescent="0.25">
      <c r="A2115" s="1" t="s">
        <v>2996</v>
      </c>
      <c r="B2115">
        <v>3011</v>
      </c>
      <c r="C2115" s="1" t="s">
        <v>4002</v>
      </c>
      <c r="D2115">
        <v>5.0999999999999996</v>
      </c>
      <c r="E2115">
        <v>0</v>
      </c>
      <c r="F2115">
        <v>0.15</v>
      </c>
      <c r="G2115">
        <v>3052</v>
      </c>
      <c r="H2115" s="1" t="s">
        <v>4105</v>
      </c>
      <c r="I2115">
        <v>31.58</v>
      </c>
      <c r="J2115">
        <v>9.76</v>
      </c>
      <c r="K2115">
        <v>41</v>
      </c>
      <c r="L2115">
        <v>367.23</v>
      </c>
      <c r="M2115">
        <v>0</v>
      </c>
      <c r="N2115">
        <v>0</v>
      </c>
      <c r="O2115">
        <v>0</v>
      </c>
      <c r="P2115">
        <v>8.6300000000000008</v>
      </c>
      <c r="Q2115">
        <v>0</v>
      </c>
      <c r="R2115" s="1" t="s">
        <v>7151</v>
      </c>
      <c r="S2115" s="1" t="s">
        <v>8156</v>
      </c>
      <c r="T2115">
        <v>0.84</v>
      </c>
      <c r="U2115" s="1"/>
      <c r="V2115">
        <v>2042.3053629999999</v>
      </c>
      <c r="W2115">
        <v>116286.53290200001</v>
      </c>
      <c r="X2115">
        <v>12.045730000000001</v>
      </c>
      <c r="Y2115">
        <v>2.1876609999999999</v>
      </c>
      <c r="Z2115">
        <v>48.833495999999997</v>
      </c>
      <c r="AA2115">
        <v>49.986575999999999</v>
      </c>
      <c r="AB2115">
        <v>0</v>
      </c>
    </row>
    <row r="2116" spans="1:28" x14ac:dyDescent="0.25">
      <c r="A2116" s="1" t="s">
        <v>2997</v>
      </c>
      <c r="B2116">
        <v>2162</v>
      </c>
      <c r="C2116" s="1" t="s">
        <v>4005</v>
      </c>
      <c r="D2116">
        <v>5.0999999999999996</v>
      </c>
      <c r="E2116">
        <v>0</v>
      </c>
      <c r="F2116">
        <v>20.65</v>
      </c>
      <c r="G2116">
        <v>3053</v>
      </c>
      <c r="H2116" s="1" t="s">
        <v>4075</v>
      </c>
      <c r="I2116">
        <v>89.74</v>
      </c>
      <c r="J2116">
        <v>11.73</v>
      </c>
      <c r="K2116">
        <v>891</v>
      </c>
      <c r="L2116">
        <v>698.35</v>
      </c>
      <c r="M2116">
        <v>572</v>
      </c>
      <c r="N2116">
        <v>25</v>
      </c>
      <c r="O2116">
        <v>0</v>
      </c>
      <c r="P2116">
        <v>836.36</v>
      </c>
      <c r="Q2116">
        <v>0</v>
      </c>
      <c r="R2116" s="1" t="s">
        <v>7152</v>
      </c>
      <c r="S2116" s="1" t="s">
        <v>8156</v>
      </c>
      <c r="T2116">
        <v>0.94</v>
      </c>
      <c r="U2116" s="1"/>
      <c r="V2116">
        <v>97243.289160999993</v>
      </c>
      <c r="W2116">
        <v>1727256.9938099999</v>
      </c>
      <c r="X2116">
        <v>483.32871399999999</v>
      </c>
      <c r="Y2116">
        <v>41.638303999999998</v>
      </c>
      <c r="Z2116">
        <v>782.76052700000002</v>
      </c>
      <c r="AA2116">
        <v>742.51689499999998</v>
      </c>
      <c r="AB2116">
        <v>0</v>
      </c>
    </row>
    <row r="2117" spans="1:28" x14ac:dyDescent="0.25">
      <c r="A2117" s="1" t="s">
        <v>2998</v>
      </c>
      <c r="B2117">
        <v>2435</v>
      </c>
      <c r="C2117" s="1" t="s">
        <v>4043</v>
      </c>
      <c r="D2117">
        <v>5.0999999999999996</v>
      </c>
      <c r="E2117">
        <v>0</v>
      </c>
      <c r="F2117">
        <v>211.69</v>
      </c>
      <c r="G2117">
        <v>3053</v>
      </c>
      <c r="H2117" s="1" t="s">
        <v>4129</v>
      </c>
      <c r="I2117">
        <v>135.09</v>
      </c>
      <c r="J2117">
        <v>9.82</v>
      </c>
      <c r="K2117">
        <v>618</v>
      </c>
      <c r="L2117">
        <v>2630.12</v>
      </c>
      <c r="M2117">
        <v>283</v>
      </c>
      <c r="N2117">
        <v>16</v>
      </c>
      <c r="O2117">
        <v>0</v>
      </c>
      <c r="P2117">
        <v>397.29</v>
      </c>
      <c r="Q2117">
        <v>0</v>
      </c>
      <c r="R2117" s="1" t="s">
        <v>7153</v>
      </c>
      <c r="S2117" s="1" t="s">
        <v>8156</v>
      </c>
      <c r="T2117">
        <v>0.87</v>
      </c>
      <c r="U2117" s="1"/>
      <c r="V2117">
        <v>55217.690809</v>
      </c>
      <c r="W2117">
        <v>1417852.3311079999</v>
      </c>
      <c r="X2117">
        <v>284.77090099999998</v>
      </c>
      <c r="Y2117">
        <v>30.60915</v>
      </c>
      <c r="Z2117">
        <v>619.32633999999996</v>
      </c>
      <c r="AA2117">
        <v>609.49377900000002</v>
      </c>
      <c r="AB2117">
        <v>0</v>
      </c>
    </row>
    <row r="2118" spans="1:28" x14ac:dyDescent="0.25">
      <c r="A2118" s="1" t="s">
        <v>2999</v>
      </c>
      <c r="B2118">
        <v>2530</v>
      </c>
      <c r="C2118" s="1" t="s">
        <v>4001</v>
      </c>
      <c r="D2118">
        <v>0.2</v>
      </c>
      <c r="E2118">
        <v>0</v>
      </c>
      <c r="F2118">
        <v>125.47</v>
      </c>
      <c r="G2118">
        <v>3054</v>
      </c>
      <c r="H2118" s="1" t="s">
        <v>4090</v>
      </c>
      <c r="I2118">
        <v>24.41</v>
      </c>
      <c r="J2118">
        <v>12.21</v>
      </c>
      <c r="K2118">
        <v>524</v>
      </c>
      <c r="L2118">
        <v>1066.78</v>
      </c>
      <c r="M2118">
        <v>306</v>
      </c>
      <c r="N2118">
        <v>18</v>
      </c>
      <c r="O2118">
        <v>0</v>
      </c>
      <c r="P2118">
        <v>454.71</v>
      </c>
      <c r="Q2118">
        <v>0</v>
      </c>
      <c r="R2118" s="1" t="s">
        <v>7154</v>
      </c>
      <c r="S2118" s="1" t="s">
        <v>8156</v>
      </c>
      <c r="T2118">
        <v>1.1200000000000001</v>
      </c>
      <c r="U2118" s="1"/>
      <c r="V2118">
        <v>52241.653971</v>
      </c>
      <c r="W2118">
        <v>1064906.0230930001</v>
      </c>
      <c r="X2118">
        <v>262.912375</v>
      </c>
      <c r="Y2118">
        <v>24.716013</v>
      </c>
      <c r="Z2118">
        <v>475.21985000000001</v>
      </c>
      <c r="AA2118">
        <v>457.77903800000001</v>
      </c>
      <c r="AB2118">
        <v>0</v>
      </c>
    </row>
    <row r="2119" spans="1:28" x14ac:dyDescent="0.25">
      <c r="A2119" s="1" t="s">
        <v>3000</v>
      </c>
      <c r="B2119">
        <v>2823</v>
      </c>
      <c r="C2119" s="1" t="s">
        <v>4032</v>
      </c>
      <c r="D2119">
        <v>5.0999999999999996</v>
      </c>
      <c r="E2119">
        <v>0</v>
      </c>
      <c r="F2119">
        <v>0.28000000000000003</v>
      </c>
      <c r="G2119">
        <v>3054</v>
      </c>
      <c r="H2119" s="1" t="s">
        <v>4113</v>
      </c>
      <c r="I2119">
        <v>0.2</v>
      </c>
      <c r="J2119">
        <v>11.08</v>
      </c>
      <c r="K2119">
        <v>231</v>
      </c>
      <c r="L2119">
        <v>1269.6500000000001</v>
      </c>
      <c r="M2119">
        <v>96</v>
      </c>
      <c r="N2119">
        <v>4</v>
      </c>
      <c r="O2119">
        <v>0</v>
      </c>
      <c r="P2119">
        <v>137.57</v>
      </c>
      <c r="Q2119">
        <v>0</v>
      </c>
      <c r="R2119" s="1" t="s">
        <v>7155</v>
      </c>
      <c r="S2119" s="1" t="s">
        <v>8156</v>
      </c>
      <c r="T2119">
        <v>0.99</v>
      </c>
      <c r="U2119" s="1"/>
      <c r="V2119">
        <v>20523.810580000001</v>
      </c>
      <c r="W2119">
        <v>659318.96826999995</v>
      </c>
      <c r="X2119">
        <v>109.048126</v>
      </c>
      <c r="Y2119">
        <v>13.871824999999999</v>
      </c>
      <c r="Z2119">
        <v>284.81375000000003</v>
      </c>
      <c r="AA2119">
        <v>283.41841699999998</v>
      </c>
      <c r="AB2119">
        <v>0</v>
      </c>
    </row>
    <row r="2120" spans="1:28" x14ac:dyDescent="0.25">
      <c r="A2120" s="1" t="s">
        <v>3001</v>
      </c>
      <c r="B2120">
        <v>3002</v>
      </c>
      <c r="C2120" s="1" t="s">
        <v>4004</v>
      </c>
      <c r="D2120">
        <v>5.0999999999999996</v>
      </c>
      <c r="E2120">
        <v>0</v>
      </c>
      <c r="F2120">
        <v>2</v>
      </c>
      <c r="G2120">
        <v>3054</v>
      </c>
      <c r="H2120" s="1" t="s">
        <v>4074</v>
      </c>
      <c r="I2120">
        <v>0.2</v>
      </c>
      <c r="J2120">
        <v>17.32</v>
      </c>
      <c r="K2120">
        <v>52</v>
      </c>
      <c r="L2120">
        <v>420.4</v>
      </c>
      <c r="M2120">
        <v>10</v>
      </c>
      <c r="N2120">
        <v>1</v>
      </c>
      <c r="O2120">
        <v>0</v>
      </c>
      <c r="P2120">
        <v>29.94</v>
      </c>
      <c r="Q2120">
        <v>0</v>
      </c>
      <c r="R2120" s="1" t="s">
        <v>7156</v>
      </c>
      <c r="S2120" s="1" t="s">
        <v>8156</v>
      </c>
      <c r="T2120">
        <v>1.48</v>
      </c>
      <c r="U2120" s="1"/>
      <c r="V2120">
        <v>4317.4536269999999</v>
      </c>
      <c r="W2120">
        <v>196838.49351299999</v>
      </c>
      <c r="X2120">
        <v>24.413530000000002</v>
      </c>
      <c r="Y2120">
        <v>4.3352510000000004</v>
      </c>
      <c r="Z2120">
        <v>86.081022000000004</v>
      </c>
      <c r="AA2120">
        <v>84.612235999999996</v>
      </c>
      <c r="AB2120">
        <v>0</v>
      </c>
    </row>
    <row r="2121" spans="1:28" x14ac:dyDescent="0.25">
      <c r="A2121" s="1" t="s">
        <v>3002</v>
      </c>
      <c r="B2121">
        <v>2201</v>
      </c>
      <c r="C2121" s="1" t="s">
        <v>4005</v>
      </c>
      <c r="D2121">
        <v>5.0999999999999996</v>
      </c>
      <c r="E2121">
        <v>0</v>
      </c>
      <c r="F2121">
        <v>0.17</v>
      </c>
      <c r="G2121">
        <v>3055</v>
      </c>
      <c r="H2121" s="1" t="s">
        <v>4075</v>
      </c>
      <c r="I2121">
        <v>89.74</v>
      </c>
      <c r="J2121">
        <v>16.2</v>
      </c>
      <c r="K2121">
        <v>854</v>
      </c>
      <c r="L2121">
        <v>698.35</v>
      </c>
      <c r="M2121">
        <v>540</v>
      </c>
      <c r="N2121">
        <v>23</v>
      </c>
      <c r="O2121">
        <v>0</v>
      </c>
      <c r="P2121">
        <v>814.81</v>
      </c>
      <c r="Q2121">
        <v>0</v>
      </c>
      <c r="R2121" s="1" t="s">
        <v>7157</v>
      </c>
      <c r="S2121" s="1" t="s">
        <v>8156</v>
      </c>
      <c r="T2121">
        <v>1.32</v>
      </c>
      <c r="U2121" s="1"/>
      <c r="V2121">
        <v>95130.054585999998</v>
      </c>
      <c r="W2121">
        <v>1734756.5797590001</v>
      </c>
      <c r="X2121">
        <v>473.94167700000003</v>
      </c>
      <c r="Y2121">
        <v>41.846666999999997</v>
      </c>
      <c r="Z2121">
        <v>786.34930999999995</v>
      </c>
      <c r="AA2121">
        <v>745.73861599999998</v>
      </c>
      <c r="AB2121">
        <v>0</v>
      </c>
    </row>
    <row r="2122" spans="1:28" x14ac:dyDescent="0.25">
      <c r="A2122" s="1" t="s">
        <v>3004</v>
      </c>
      <c r="B2122">
        <v>2439</v>
      </c>
      <c r="C2122" s="1" t="s">
        <v>4005</v>
      </c>
      <c r="D2122">
        <v>5.0999999999999996</v>
      </c>
      <c r="E2122">
        <v>0</v>
      </c>
      <c r="F2122">
        <v>0.24</v>
      </c>
      <c r="G2122">
        <v>3058</v>
      </c>
      <c r="H2122" s="1" t="s">
        <v>4075</v>
      </c>
      <c r="I2122">
        <v>89.74</v>
      </c>
      <c r="J2122">
        <v>17.84</v>
      </c>
      <c r="K2122">
        <v>619</v>
      </c>
      <c r="L2122">
        <v>698.34</v>
      </c>
      <c r="M2122">
        <v>439</v>
      </c>
      <c r="N2122">
        <v>12</v>
      </c>
      <c r="O2122">
        <v>0</v>
      </c>
      <c r="P2122">
        <v>582.61</v>
      </c>
      <c r="Q2122">
        <v>0</v>
      </c>
      <c r="R2122" s="1" t="s">
        <v>7159</v>
      </c>
      <c r="S2122" s="1" t="s">
        <v>8156</v>
      </c>
      <c r="T2122">
        <v>1.78</v>
      </c>
      <c r="U2122" s="1"/>
      <c r="V2122">
        <v>74627.077013999995</v>
      </c>
      <c r="W2122">
        <v>1427912.320538</v>
      </c>
      <c r="X2122">
        <v>373.41644300000002</v>
      </c>
      <c r="Y2122">
        <v>34.204281000000002</v>
      </c>
      <c r="Z2122">
        <v>645.95479899999998</v>
      </c>
      <c r="AA2122">
        <v>613.829341</v>
      </c>
      <c r="AB2122">
        <v>0</v>
      </c>
    </row>
    <row r="2123" spans="1:28" x14ac:dyDescent="0.25">
      <c r="A2123" s="1" t="s">
        <v>3005</v>
      </c>
      <c r="B2123">
        <v>2762</v>
      </c>
      <c r="C2123" s="1" t="s">
        <v>4030</v>
      </c>
      <c r="D2123">
        <v>5.0999999999999996</v>
      </c>
      <c r="E2123">
        <v>0</v>
      </c>
      <c r="F2123">
        <v>2</v>
      </c>
      <c r="G2123">
        <v>3058</v>
      </c>
      <c r="H2123" s="1" t="s">
        <v>4139</v>
      </c>
      <c r="I2123">
        <v>77.290000000000006</v>
      </c>
      <c r="J2123">
        <v>7.97</v>
      </c>
      <c r="K2123">
        <v>296</v>
      </c>
      <c r="L2123">
        <v>2007.2</v>
      </c>
      <c r="M2123">
        <v>46</v>
      </c>
      <c r="N2123">
        <v>2</v>
      </c>
      <c r="O2123">
        <v>0</v>
      </c>
      <c r="P2123">
        <v>90.46</v>
      </c>
      <c r="Q2123">
        <v>0</v>
      </c>
      <c r="R2123" s="1" t="s">
        <v>7160</v>
      </c>
      <c r="S2123" s="1" t="s">
        <v>8156</v>
      </c>
      <c r="T2123">
        <v>0.71</v>
      </c>
      <c r="U2123" s="1"/>
      <c r="V2123">
        <v>17635.809473000001</v>
      </c>
      <c r="W2123">
        <v>693509.91927299998</v>
      </c>
      <c r="X2123">
        <v>96.547846000000007</v>
      </c>
      <c r="Y2123">
        <v>13.275926999999999</v>
      </c>
      <c r="Z2123">
        <v>293.45907399999999</v>
      </c>
      <c r="AA2123">
        <v>298.114306</v>
      </c>
      <c r="AB2123">
        <v>0</v>
      </c>
    </row>
    <row r="2124" spans="1:28" x14ac:dyDescent="0.25">
      <c r="A2124" s="1" t="s">
        <v>3008</v>
      </c>
      <c r="B2124">
        <v>2981</v>
      </c>
      <c r="C2124" s="1" t="s">
        <v>4004</v>
      </c>
      <c r="D2124">
        <v>5.0999999999999996</v>
      </c>
      <c r="E2124">
        <v>0</v>
      </c>
      <c r="F2124">
        <v>0.2</v>
      </c>
      <c r="G2124">
        <v>3063</v>
      </c>
      <c r="H2124" s="1" t="s">
        <v>4076</v>
      </c>
      <c r="I2124">
        <v>1.4</v>
      </c>
      <c r="J2124">
        <v>10.62</v>
      </c>
      <c r="K2124">
        <v>82</v>
      </c>
      <c r="L2124">
        <v>609.39</v>
      </c>
      <c r="M2124">
        <v>16</v>
      </c>
      <c r="N2124">
        <v>1</v>
      </c>
      <c r="O2124">
        <v>0</v>
      </c>
      <c r="P2124">
        <v>29.62</v>
      </c>
      <c r="Q2124">
        <v>0</v>
      </c>
      <c r="R2124" s="1" t="s">
        <v>7163</v>
      </c>
      <c r="S2124" s="1" t="s">
        <v>8156</v>
      </c>
      <c r="T2124">
        <v>0.78</v>
      </c>
      <c r="U2124" s="1"/>
      <c r="V2124">
        <v>5229.6820340000004</v>
      </c>
      <c r="W2124">
        <v>224631.574811</v>
      </c>
      <c r="X2124">
        <v>29.114428</v>
      </c>
      <c r="Y2124">
        <v>4.3880889999999999</v>
      </c>
      <c r="Z2124">
        <v>95.086308000000002</v>
      </c>
      <c r="AA2124">
        <v>96.560327999999998</v>
      </c>
      <c r="AB2124">
        <v>0</v>
      </c>
    </row>
    <row r="2125" spans="1:28" x14ac:dyDescent="0.25">
      <c r="A2125" s="1" t="s">
        <v>3010</v>
      </c>
      <c r="B2125">
        <v>2996</v>
      </c>
      <c r="C2125" s="1" t="s">
        <v>4004</v>
      </c>
      <c r="D2125">
        <v>5.0999999999999996</v>
      </c>
      <c r="E2125">
        <v>0</v>
      </c>
      <c r="F2125">
        <v>1.4</v>
      </c>
      <c r="G2125">
        <v>3065</v>
      </c>
      <c r="H2125" s="1" t="s">
        <v>4076</v>
      </c>
      <c r="I2125">
        <v>1.4</v>
      </c>
      <c r="J2125">
        <v>14.72</v>
      </c>
      <c r="K2125">
        <v>69</v>
      </c>
      <c r="L2125">
        <v>609.39</v>
      </c>
      <c r="M2125">
        <v>9</v>
      </c>
      <c r="N2125">
        <v>1</v>
      </c>
      <c r="O2125">
        <v>0</v>
      </c>
      <c r="P2125">
        <v>30.21</v>
      </c>
      <c r="Q2125">
        <v>0</v>
      </c>
      <c r="R2125" s="1" t="s">
        <v>7165</v>
      </c>
      <c r="S2125" s="1" t="s">
        <v>8156</v>
      </c>
      <c r="T2125">
        <v>1.1200000000000001</v>
      </c>
      <c r="U2125" s="1"/>
      <c r="V2125">
        <v>4529.4837420000003</v>
      </c>
      <c r="W2125">
        <v>235773.18206399999</v>
      </c>
      <c r="X2125">
        <v>26.275711000000001</v>
      </c>
      <c r="Y2125">
        <v>4.8615269999999997</v>
      </c>
      <c r="Z2125">
        <v>100.926045</v>
      </c>
      <c r="AA2125">
        <v>101.348512</v>
      </c>
      <c r="AB2125">
        <v>0</v>
      </c>
    </row>
    <row r="2126" spans="1:28" x14ac:dyDescent="0.25">
      <c r="A2126" s="1" t="s">
        <v>3012</v>
      </c>
      <c r="B2126">
        <v>2764</v>
      </c>
      <c r="C2126" s="1" t="s">
        <v>4004</v>
      </c>
      <c r="D2126">
        <v>5.0999999999999996</v>
      </c>
      <c r="E2126">
        <v>0</v>
      </c>
      <c r="F2126">
        <v>4</v>
      </c>
      <c r="G2126">
        <v>3068</v>
      </c>
      <c r="H2126" s="1" t="s">
        <v>4110</v>
      </c>
      <c r="I2126">
        <v>0.2</v>
      </c>
      <c r="J2126">
        <v>11.96</v>
      </c>
      <c r="K2126">
        <v>304</v>
      </c>
      <c r="L2126">
        <v>1913.75</v>
      </c>
      <c r="M2126">
        <v>84</v>
      </c>
      <c r="N2126">
        <v>3</v>
      </c>
      <c r="O2126">
        <v>0</v>
      </c>
      <c r="P2126">
        <v>163.35</v>
      </c>
      <c r="Q2126">
        <v>0</v>
      </c>
      <c r="R2126" s="1" t="s">
        <v>7167</v>
      </c>
      <c r="S2126" s="1" t="s">
        <v>8156</v>
      </c>
      <c r="T2126">
        <v>0.98</v>
      </c>
      <c r="U2126" s="1"/>
      <c r="V2126">
        <v>24390.191578999998</v>
      </c>
      <c r="W2126">
        <v>848326.06657400005</v>
      </c>
      <c r="X2126">
        <v>131.110895</v>
      </c>
      <c r="Y2126">
        <v>17.468615</v>
      </c>
      <c r="Z2126">
        <v>364.92628400000001</v>
      </c>
      <c r="AA2126">
        <v>364.66479099999998</v>
      </c>
      <c r="AB2126">
        <v>0</v>
      </c>
    </row>
    <row r="2127" spans="1:28" x14ac:dyDescent="0.25">
      <c r="A2127" s="1" t="s">
        <v>3014</v>
      </c>
      <c r="B2127">
        <v>3006</v>
      </c>
      <c r="C2127" s="1" t="s">
        <v>4004</v>
      </c>
      <c r="D2127">
        <v>5.0999999999999996</v>
      </c>
      <c r="E2127">
        <v>0</v>
      </c>
      <c r="F2127">
        <v>0.36</v>
      </c>
      <c r="G2127">
        <v>3070</v>
      </c>
      <c r="H2127" s="1" t="s">
        <v>4073</v>
      </c>
      <c r="I2127">
        <v>40.79</v>
      </c>
      <c r="J2127">
        <v>17.71</v>
      </c>
      <c r="K2127">
        <v>64</v>
      </c>
      <c r="L2127">
        <v>475.89</v>
      </c>
      <c r="M2127">
        <v>6</v>
      </c>
      <c r="N2127">
        <v>1</v>
      </c>
      <c r="O2127">
        <v>0</v>
      </c>
      <c r="P2127">
        <v>36.18</v>
      </c>
      <c r="Q2127">
        <v>0</v>
      </c>
      <c r="R2127" s="1" t="s">
        <v>7169</v>
      </c>
      <c r="S2127" s="1" t="s">
        <v>8156</v>
      </c>
      <c r="T2127">
        <v>1.29</v>
      </c>
      <c r="U2127" s="1"/>
      <c r="V2127">
        <v>5531.346646</v>
      </c>
      <c r="W2127">
        <v>246297.61921</v>
      </c>
      <c r="X2127">
        <v>31.120683</v>
      </c>
      <c r="Y2127">
        <v>5.3957129999999998</v>
      </c>
      <c r="Z2127">
        <v>107.87624700000001</v>
      </c>
      <c r="AA2127">
        <v>105.872663</v>
      </c>
      <c r="AB2127">
        <v>0</v>
      </c>
    </row>
    <row r="2128" spans="1:28" x14ac:dyDescent="0.25">
      <c r="A2128" s="1" t="s">
        <v>3015</v>
      </c>
      <c r="B2128">
        <v>2389</v>
      </c>
      <c r="C2128" s="1" t="s">
        <v>4020</v>
      </c>
      <c r="D2128">
        <v>5.0999999999999996</v>
      </c>
      <c r="E2128">
        <v>0</v>
      </c>
      <c r="F2128">
        <v>0.54</v>
      </c>
      <c r="G2128">
        <v>3071</v>
      </c>
      <c r="H2128" s="1" t="s">
        <v>4125</v>
      </c>
      <c r="I2128">
        <v>87.33</v>
      </c>
      <c r="J2128">
        <v>9.1300000000000008</v>
      </c>
      <c r="K2128">
        <v>682</v>
      </c>
      <c r="L2128">
        <v>1635.43</v>
      </c>
      <c r="M2128">
        <v>284</v>
      </c>
      <c r="N2128">
        <v>20</v>
      </c>
      <c r="O2128">
        <v>0</v>
      </c>
      <c r="P2128">
        <v>534.62</v>
      </c>
      <c r="Q2128">
        <v>0</v>
      </c>
      <c r="R2128" s="1" t="s">
        <v>7170</v>
      </c>
      <c r="S2128" s="1" t="s">
        <v>8156</v>
      </c>
      <c r="T2128">
        <v>0.81</v>
      </c>
      <c r="U2128" s="1"/>
      <c r="V2128">
        <v>58708.739093999997</v>
      </c>
      <c r="W2128">
        <v>1308479.1065169999</v>
      </c>
      <c r="X2128">
        <v>297.97576900000001</v>
      </c>
      <c r="Y2128">
        <v>28.982825999999999</v>
      </c>
      <c r="Z2128">
        <v>577.93152799999996</v>
      </c>
      <c r="AA2128">
        <v>562.48272699999995</v>
      </c>
      <c r="AB2128">
        <v>0</v>
      </c>
    </row>
    <row r="2129" spans="1:28" x14ac:dyDescent="0.25">
      <c r="A2129" s="1" t="s">
        <v>3016</v>
      </c>
      <c r="B2129">
        <v>2991</v>
      </c>
      <c r="C2129" s="1" t="s">
        <v>4009</v>
      </c>
      <c r="D2129">
        <v>5.0999999999999996</v>
      </c>
      <c r="E2129">
        <v>0</v>
      </c>
      <c r="F2129">
        <v>1</v>
      </c>
      <c r="G2129">
        <v>3072</v>
      </c>
      <c r="H2129" s="1" t="s">
        <v>4082</v>
      </c>
      <c r="I2129">
        <v>19.239999999999998</v>
      </c>
      <c r="J2129">
        <v>16.25</v>
      </c>
      <c r="K2129">
        <v>81</v>
      </c>
      <c r="L2129">
        <v>738.31</v>
      </c>
      <c r="M2129">
        <v>6</v>
      </c>
      <c r="N2129">
        <v>1</v>
      </c>
      <c r="O2129">
        <v>0</v>
      </c>
      <c r="P2129">
        <v>34.97</v>
      </c>
      <c r="Q2129">
        <v>0</v>
      </c>
      <c r="R2129" s="1" t="s">
        <v>7171</v>
      </c>
      <c r="S2129" s="1" t="s">
        <v>8156</v>
      </c>
      <c r="T2129">
        <v>1.17</v>
      </c>
      <c r="U2129" s="1"/>
      <c r="V2129">
        <v>4644.3756380000004</v>
      </c>
      <c r="W2129">
        <v>245123.64261400001</v>
      </c>
      <c r="X2129">
        <v>26.984722999999999</v>
      </c>
      <c r="Y2129">
        <v>4.8728910000000001</v>
      </c>
      <c r="Z2129">
        <v>103.59307699999999</v>
      </c>
      <c r="AA2129">
        <v>105.368101</v>
      </c>
      <c r="AB2129">
        <v>0</v>
      </c>
    </row>
    <row r="2130" spans="1:28" x14ac:dyDescent="0.25">
      <c r="A2130" s="1" t="s">
        <v>3017</v>
      </c>
      <c r="B2130">
        <v>2941</v>
      </c>
      <c r="C2130" s="1" t="s">
        <v>4001</v>
      </c>
      <c r="D2130">
        <v>0.2</v>
      </c>
      <c r="E2130">
        <v>0</v>
      </c>
      <c r="F2130">
        <v>221.6</v>
      </c>
      <c r="G2130">
        <v>3073</v>
      </c>
      <c r="H2130" s="1" t="s">
        <v>4071</v>
      </c>
      <c r="I2130">
        <v>108.49</v>
      </c>
      <c r="J2130">
        <v>12.77</v>
      </c>
      <c r="K2130">
        <v>132</v>
      </c>
      <c r="L2130">
        <v>419.77</v>
      </c>
      <c r="M2130">
        <v>28</v>
      </c>
      <c r="N2130">
        <v>6</v>
      </c>
      <c r="O2130">
        <v>0</v>
      </c>
      <c r="P2130">
        <v>102.54</v>
      </c>
      <c r="Q2130">
        <v>0</v>
      </c>
      <c r="R2130" s="1" t="s">
        <v>7172</v>
      </c>
      <c r="S2130" s="1" t="s">
        <v>8156</v>
      </c>
      <c r="T2130">
        <v>0.99</v>
      </c>
      <c r="U2130" s="1"/>
      <c r="V2130">
        <v>7581.4083179999998</v>
      </c>
      <c r="W2130">
        <v>231240.254537</v>
      </c>
      <c r="X2130">
        <v>39.931888000000001</v>
      </c>
      <c r="Y2130">
        <v>4.6841499999999998</v>
      </c>
      <c r="Z2130">
        <v>99.760491999999999</v>
      </c>
      <c r="AA2130">
        <v>99.402682999999996</v>
      </c>
      <c r="AB2130">
        <v>0</v>
      </c>
    </row>
    <row r="2131" spans="1:28" x14ac:dyDescent="0.25">
      <c r="A2131" s="1" t="s">
        <v>3020</v>
      </c>
      <c r="B2131">
        <v>2854</v>
      </c>
      <c r="C2131" s="1" t="s">
        <v>4001</v>
      </c>
      <c r="D2131">
        <v>0.2</v>
      </c>
      <c r="E2131">
        <v>0</v>
      </c>
      <c r="F2131">
        <v>215.78</v>
      </c>
      <c r="G2131">
        <v>3076</v>
      </c>
      <c r="H2131" s="1" t="s">
        <v>4071</v>
      </c>
      <c r="I2131">
        <v>108.49</v>
      </c>
      <c r="J2131">
        <v>11.16</v>
      </c>
      <c r="K2131">
        <v>222</v>
      </c>
      <c r="L2131">
        <v>419.77</v>
      </c>
      <c r="M2131">
        <v>125</v>
      </c>
      <c r="N2131">
        <v>11</v>
      </c>
      <c r="O2131">
        <v>0</v>
      </c>
      <c r="P2131">
        <v>188.67</v>
      </c>
      <c r="Q2131">
        <v>0</v>
      </c>
      <c r="R2131" s="1" t="s">
        <v>7175</v>
      </c>
      <c r="S2131" s="1" t="s">
        <v>8156</v>
      </c>
      <c r="T2131">
        <v>0.85</v>
      </c>
      <c r="U2131" s="1"/>
      <c r="V2131">
        <v>22576.768426999999</v>
      </c>
      <c r="W2131">
        <v>476265.981478</v>
      </c>
      <c r="X2131">
        <v>113.981435</v>
      </c>
      <c r="Y2131">
        <v>10.852358000000001</v>
      </c>
      <c r="Z2131">
        <v>212.17702299999999</v>
      </c>
      <c r="AA2131">
        <v>204.735522</v>
      </c>
      <c r="AB2131">
        <v>0</v>
      </c>
    </row>
    <row r="2132" spans="1:28" x14ac:dyDescent="0.25">
      <c r="A2132" s="1" t="s">
        <v>3023</v>
      </c>
      <c r="B2132">
        <v>2887</v>
      </c>
      <c r="C2132" s="1" t="s">
        <v>4016</v>
      </c>
      <c r="D2132">
        <v>5.0999999999999996</v>
      </c>
      <c r="E2132">
        <v>0</v>
      </c>
      <c r="F2132">
        <v>0.95</v>
      </c>
      <c r="G2132">
        <v>3077</v>
      </c>
      <c r="H2132" s="1" t="s">
        <v>4089</v>
      </c>
      <c r="I2132">
        <v>182.21</v>
      </c>
      <c r="J2132">
        <v>12.66</v>
      </c>
      <c r="K2132">
        <v>190</v>
      </c>
      <c r="L2132">
        <v>905.52</v>
      </c>
      <c r="M2132">
        <v>94</v>
      </c>
      <c r="N2132">
        <v>2</v>
      </c>
      <c r="O2132">
        <v>0</v>
      </c>
      <c r="P2132">
        <v>137.41</v>
      </c>
      <c r="Q2132">
        <v>0</v>
      </c>
      <c r="R2132" s="1" t="s">
        <v>7178</v>
      </c>
      <c r="S2132" s="1" t="s">
        <v>8156</v>
      </c>
      <c r="T2132">
        <v>1.24</v>
      </c>
      <c r="U2132" s="1"/>
      <c r="V2132">
        <v>19378.694670000001</v>
      </c>
      <c r="W2132">
        <v>535312.40451899997</v>
      </c>
      <c r="X2132">
        <v>100.904831</v>
      </c>
      <c r="Y2132">
        <v>11.699460999999999</v>
      </c>
      <c r="Z2132">
        <v>234.424297</v>
      </c>
      <c r="AA2132">
        <v>230.11390499999999</v>
      </c>
      <c r="AB2132">
        <v>0</v>
      </c>
    </row>
    <row r="2133" spans="1:28" x14ac:dyDescent="0.25">
      <c r="A2133" s="1" t="s">
        <v>3024</v>
      </c>
      <c r="B2133">
        <v>2916</v>
      </c>
      <c r="C2133" s="1" t="s">
        <v>4001</v>
      </c>
      <c r="D2133">
        <v>0.2</v>
      </c>
      <c r="E2133">
        <v>0</v>
      </c>
      <c r="F2133">
        <v>237.19</v>
      </c>
      <c r="G2133">
        <v>3078</v>
      </c>
      <c r="H2133" s="1" t="s">
        <v>4148</v>
      </c>
      <c r="I2133">
        <v>108.49</v>
      </c>
      <c r="J2133">
        <v>7.88</v>
      </c>
      <c r="K2133">
        <v>162</v>
      </c>
      <c r="L2133">
        <v>419.77</v>
      </c>
      <c r="M2133">
        <v>31</v>
      </c>
      <c r="N2133">
        <v>9</v>
      </c>
      <c r="O2133">
        <v>0</v>
      </c>
      <c r="P2133">
        <v>113.08</v>
      </c>
      <c r="Q2133">
        <v>0</v>
      </c>
      <c r="R2133" s="1" t="s">
        <v>7179</v>
      </c>
      <c r="S2133" s="1" t="s">
        <v>8156</v>
      </c>
      <c r="T2133">
        <v>0.56999999999999995</v>
      </c>
      <c r="U2133" s="1"/>
      <c r="V2133">
        <v>10592.850050999999</v>
      </c>
      <c r="W2133">
        <v>272948.00292200001</v>
      </c>
      <c r="X2133">
        <v>54.613872000000001</v>
      </c>
      <c r="Y2133">
        <v>5.7632490000000001</v>
      </c>
      <c r="Z2133">
        <v>119.352098</v>
      </c>
      <c r="AA2133">
        <v>117.332531</v>
      </c>
      <c r="AB2133">
        <v>0</v>
      </c>
    </row>
    <row r="2134" spans="1:28" x14ac:dyDescent="0.25">
      <c r="A2134" s="1" t="s">
        <v>3026</v>
      </c>
      <c r="B2134">
        <v>2920</v>
      </c>
      <c r="C2134" s="1" t="s">
        <v>4016</v>
      </c>
      <c r="D2134">
        <v>5.0999999999999996</v>
      </c>
      <c r="E2134">
        <v>0</v>
      </c>
      <c r="F2134">
        <v>0.78</v>
      </c>
      <c r="G2134">
        <v>3079</v>
      </c>
      <c r="H2134" s="1" t="s">
        <v>4089</v>
      </c>
      <c r="I2134">
        <v>182.21</v>
      </c>
      <c r="J2134">
        <v>8.66</v>
      </c>
      <c r="K2134">
        <v>159</v>
      </c>
      <c r="L2134">
        <v>905.52</v>
      </c>
      <c r="M2134">
        <v>51</v>
      </c>
      <c r="N2134">
        <v>1</v>
      </c>
      <c r="O2134">
        <v>0</v>
      </c>
      <c r="P2134">
        <v>76.83</v>
      </c>
      <c r="Q2134">
        <v>0</v>
      </c>
      <c r="R2134" s="1" t="s">
        <v>7181</v>
      </c>
      <c r="S2134" s="1" t="s">
        <v>8156</v>
      </c>
      <c r="T2134">
        <v>0.8</v>
      </c>
      <c r="U2134" s="1"/>
      <c r="V2134">
        <v>11921.546145</v>
      </c>
      <c r="W2134">
        <v>374391.36381299997</v>
      </c>
      <c r="X2134">
        <v>63.058725000000003</v>
      </c>
      <c r="Y2134">
        <v>7.539472</v>
      </c>
      <c r="Z2134">
        <v>160.38905399999999</v>
      </c>
      <c r="AA2134">
        <v>160.93855400000001</v>
      </c>
      <c r="AB2134">
        <v>0</v>
      </c>
    </row>
    <row r="2135" spans="1:28" x14ac:dyDescent="0.25">
      <c r="A2135" s="1" t="s">
        <v>3028</v>
      </c>
      <c r="B2135">
        <v>2030</v>
      </c>
      <c r="C2135" s="1" t="s">
        <v>4038</v>
      </c>
      <c r="D2135">
        <v>5.0999999999999996</v>
      </c>
      <c r="E2135">
        <v>0</v>
      </c>
      <c r="F2135">
        <v>0.6</v>
      </c>
      <c r="G2135">
        <v>3083</v>
      </c>
      <c r="H2135" s="1" t="s">
        <v>4130</v>
      </c>
      <c r="I2135">
        <v>14.85</v>
      </c>
      <c r="J2135">
        <v>3.69</v>
      </c>
      <c r="K2135">
        <v>1053</v>
      </c>
      <c r="L2135">
        <v>1683.59</v>
      </c>
      <c r="M2135">
        <v>407</v>
      </c>
      <c r="N2135">
        <v>18</v>
      </c>
      <c r="O2135">
        <v>0</v>
      </c>
      <c r="P2135">
        <v>597.72</v>
      </c>
      <c r="Q2135">
        <v>0</v>
      </c>
      <c r="R2135" s="1" t="s">
        <v>7183</v>
      </c>
      <c r="S2135" s="1" t="s">
        <v>8156</v>
      </c>
      <c r="T2135">
        <v>0.27</v>
      </c>
      <c r="U2135" s="1"/>
      <c r="V2135">
        <v>86471.586360000001</v>
      </c>
      <c r="W2135">
        <v>1675519.4861910001</v>
      </c>
      <c r="X2135">
        <v>432.67425700000001</v>
      </c>
      <c r="Y2135">
        <v>37.451369</v>
      </c>
      <c r="Z2135">
        <v>744.60204499999998</v>
      </c>
      <c r="AA2135">
        <v>720.27318700000001</v>
      </c>
      <c r="AB2135">
        <v>0</v>
      </c>
    </row>
    <row r="2136" spans="1:28" x14ac:dyDescent="0.25">
      <c r="A2136" s="1" t="s">
        <v>3030</v>
      </c>
      <c r="B2136">
        <v>2737</v>
      </c>
      <c r="C2136" s="1" t="s">
        <v>4024</v>
      </c>
      <c r="D2136">
        <v>5.0999999999999996</v>
      </c>
      <c r="E2136">
        <v>0</v>
      </c>
      <c r="F2136">
        <v>0.83</v>
      </c>
      <c r="G2136">
        <v>3083</v>
      </c>
      <c r="H2136" s="1" t="s">
        <v>4112</v>
      </c>
      <c r="I2136">
        <v>110.84</v>
      </c>
      <c r="J2136">
        <v>9.7899999999999991</v>
      </c>
      <c r="K2136">
        <v>346</v>
      </c>
      <c r="L2136">
        <v>1744.16</v>
      </c>
      <c r="M2136">
        <v>145</v>
      </c>
      <c r="N2136">
        <v>3</v>
      </c>
      <c r="O2136">
        <v>0</v>
      </c>
      <c r="P2136">
        <v>192.91</v>
      </c>
      <c r="Q2136">
        <v>0</v>
      </c>
      <c r="R2136" s="1" t="s">
        <v>7185</v>
      </c>
      <c r="S2136" s="1" t="s">
        <v>8156</v>
      </c>
      <c r="T2136">
        <v>0.79</v>
      </c>
      <c r="U2136" s="1"/>
      <c r="V2136">
        <v>32170.663681000002</v>
      </c>
      <c r="W2136">
        <v>910677.67073899996</v>
      </c>
      <c r="X2136">
        <v>167.93382199999999</v>
      </c>
      <c r="Y2136">
        <v>19.303376</v>
      </c>
      <c r="Z2136">
        <v>395.45383900000002</v>
      </c>
      <c r="AA2136">
        <v>391.471765</v>
      </c>
      <c r="AB2136">
        <v>0</v>
      </c>
    </row>
    <row r="2137" spans="1:28" x14ac:dyDescent="0.25">
      <c r="A2137" s="1" t="s">
        <v>3031</v>
      </c>
      <c r="B2137">
        <v>2974</v>
      </c>
      <c r="C2137" s="1" t="s">
        <v>4001</v>
      </c>
      <c r="D2137">
        <v>0.2</v>
      </c>
      <c r="E2137">
        <v>0</v>
      </c>
      <c r="F2137">
        <v>214.02</v>
      </c>
      <c r="G2137">
        <v>3083</v>
      </c>
      <c r="H2137" s="1" t="s">
        <v>4071</v>
      </c>
      <c r="I2137">
        <v>108.49</v>
      </c>
      <c r="J2137">
        <v>13.44</v>
      </c>
      <c r="K2137">
        <v>109</v>
      </c>
      <c r="L2137">
        <v>419.77</v>
      </c>
      <c r="M2137">
        <v>18</v>
      </c>
      <c r="N2137">
        <v>5</v>
      </c>
      <c r="O2137">
        <v>0</v>
      </c>
      <c r="P2137">
        <v>81.13</v>
      </c>
      <c r="Q2137">
        <v>0</v>
      </c>
      <c r="R2137" s="1" t="s">
        <v>7186</v>
      </c>
      <c r="S2137" s="1" t="s">
        <v>8156</v>
      </c>
      <c r="T2137">
        <v>1.06</v>
      </c>
      <c r="U2137" s="1"/>
      <c r="V2137">
        <v>7542.0516930000003</v>
      </c>
      <c r="W2137">
        <v>250266.74902399999</v>
      </c>
      <c r="X2137">
        <v>40.27402</v>
      </c>
      <c r="Y2137">
        <v>5.3500220000000001</v>
      </c>
      <c r="Z2137">
        <v>109.661107</v>
      </c>
      <c r="AA2137">
        <v>107.580572</v>
      </c>
      <c r="AB2137">
        <v>0</v>
      </c>
    </row>
    <row r="2138" spans="1:28" x14ac:dyDescent="0.25">
      <c r="A2138" s="1" t="s">
        <v>3033</v>
      </c>
      <c r="B2138">
        <v>2233</v>
      </c>
      <c r="C2138" s="1" t="s">
        <v>4038</v>
      </c>
      <c r="D2138">
        <v>5.0999999999999996</v>
      </c>
      <c r="E2138">
        <v>0</v>
      </c>
      <c r="F2138">
        <v>0.66</v>
      </c>
      <c r="G2138">
        <v>3084</v>
      </c>
      <c r="H2138" s="1" t="s">
        <v>4130</v>
      </c>
      <c r="I2138">
        <v>14.85</v>
      </c>
      <c r="J2138">
        <v>6.81</v>
      </c>
      <c r="K2138">
        <v>851</v>
      </c>
      <c r="L2138">
        <v>1683.59</v>
      </c>
      <c r="M2138">
        <v>487</v>
      </c>
      <c r="N2138">
        <v>22</v>
      </c>
      <c r="O2138">
        <v>0</v>
      </c>
      <c r="P2138">
        <v>724.9</v>
      </c>
      <c r="Q2138">
        <v>0</v>
      </c>
      <c r="R2138" s="1" t="s">
        <v>7188</v>
      </c>
      <c r="S2138" s="1" t="s">
        <v>8156</v>
      </c>
      <c r="T2138">
        <v>0.97</v>
      </c>
      <c r="U2138" s="1"/>
      <c r="V2138">
        <v>82337.268687999996</v>
      </c>
      <c r="W2138">
        <v>1736971.6820419999</v>
      </c>
      <c r="X2138">
        <v>415.74990400000002</v>
      </c>
      <c r="Y2138">
        <v>39.845413999999998</v>
      </c>
      <c r="Z2138">
        <v>774.98388899999998</v>
      </c>
      <c r="AA2138">
        <v>746.68284500000004</v>
      </c>
      <c r="AB2138">
        <v>0</v>
      </c>
    </row>
    <row r="2139" spans="1:28" x14ac:dyDescent="0.25">
      <c r="A2139" s="1" t="s">
        <v>3034</v>
      </c>
      <c r="B2139">
        <v>2243</v>
      </c>
      <c r="C2139" s="1" t="s">
        <v>4024</v>
      </c>
      <c r="D2139">
        <v>5.0999999999999996</v>
      </c>
      <c r="E2139">
        <v>0</v>
      </c>
      <c r="F2139">
        <v>0.5</v>
      </c>
      <c r="G2139">
        <v>3084</v>
      </c>
      <c r="H2139" s="1" t="s">
        <v>4159</v>
      </c>
      <c r="I2139">
        <v>26.09</v>
      </c>
      <c r="J2139">
        <v>9.84</v>
      </c>
      <c r="K2139">
        <v>841</v>
      </c>
      <c r="L2139">
        <v>2392.42</v>
      </c>
      <c r="M2139">
        <v>397</v>
      </c>
      <c r="N2139">
        <v>19</v>
      </c>
      <c r="O2139">
        <v>0</v>
      </c>
      <c r="P2139">
        <v>621.98</v>
      </c>
      <c r="Q2139">
        <v>0</v>
      </c>
      <c r="R2139" s="1" t="s">
        <v>7189</v>
      </c>
      <c r="S2139" s="1" t="s">
        <v>8156</v>
      </c>
      <c r="T2139">
        <v>0.79</v>
      </c>
      <c r="U2139" s="1"/>
      <c r="V2139">
        <v>72632.745406999995</v>
      </c>
      <c r="W2139">
        <v>1773227.4007280001</v>
      </c>
      <c r="X2139">
        <v>372.37004899999999</v>
      </c>
      <c r="Y2139">
        <v>38.746281000000003</v>
      </c>
      <c r="Z2139">
        <v>779.97132999999997</v>
      </c>
      <c r="AA2139">
        <v>762.26135799999997</v>
      </c>
      <c r="AB2139">
        <v>0</v>
      </c>
    </row>
    <row r="2140" spans="1:28" x14ac:dyDescent="0.25">
      <c r="A2140" s="1" t="s">
        <v>3035</v>
      </c>
      <c r="B2140">
        <v>2760</v>
      </c>
      <c r="C2140" s="1" t="s">
        <v>4014</v>
      </c>
      <c r="D2140">
        <v>5.0999999999999996</v>
      </c>
      <c r="E2140">
        <v>0</v>
      </c>
      <c r="F2140">
        <v>0</v>
      </c>
      <c r="G2140">
        <v>3084</v>
      </c>
      <c r="H2140" s="1" t="s">
        <v>4087</v>
      </c>
      <c r="I2140">
        <v>59.72</v>
      </c>
      <c r="J2140">
        <v>10.48</v>
      </c>
      <c r="K2140">
        <v>324</v>
      </c>
      <c r="L2140">
        <v>1183.1099999999999</v>
      </c>
      <c r="M2140">
        <v>151</v>
      </c>
      <c r="N2140">
        <v>7</v>
      </c>
      <c r="O2140">
        <v>0</v>
      </c>
      <c r="P2140">
        <v>214.25</v>
      </c>
      <c r="Q2140">
        <v>0</v>
      </c>
      <c r="R2140" s="1" t="s">
        <v>7190</v>
      </c>
      <c r="S2140" s="1" t="s">
        <v>8156</v>
      </c>
      <c r="T2140">
        <v>0.79</v>
      </c>
      <c r="U2140" s="1"/>
      <c r="V2140">
        <v>29141.512395000002</v>
      </c>
      <c r="W2140">
        <v>756457.61118500005</v>
      </c>
      <c r="X2140">
        <v>150.46465900000001</v>
      </c>
      <c r="Y2140">
        <v>16.265332000000001</v>
      </c>
      <c r="Z2140">
        <v>330.96255400000001</v>
      </c>
      <c r="AA2140">
        <v>325.179013</v>
      </c>
      <c r="AB2140">
        <v>0</v>
      </c>
    </row>
    <row r="2141" spans="1:28" x14ac:dyDescent="0.25">
      <c r="A2141" s="1" t="s">
        <v>3041</v>
      </c>
      <c r="B2141">
        <v>3031</v>
      </c>
      <c r="C2141" s="1" t="s">
        <v>4004</v>
      </c>
      <c r="D2141">
        <v>5.0999999999999996</v>
      </c>
      <c r="E2141">
        <v>0</v>
      </c>
      <c r="F2141">
        <v>1</v>
      </c>
      <c r="G2141">
        <v>3089</v>
      </c>
      <c r="H2141" s="1" t="s">
        <v>4074</v>
      </c>
      <c r="I2141">
        <v>0.2</v>
      </c>
      <c r="J2141">
        <v>12.11</v>
      </c>
      <c r="K2141">
        <v>58</v>
      </c>
      <c r="L2141">
        <v>420.4</v>
      </c>
      <c r="M2141">
        <v>0</v>
      </c>
      <c r="N2141">
        <v>0</v>
      </c>
      <c r="O2141">
        <v>0</v>
      </c>
      <c r="P2141">
        <v>24.64</v>
      </c>
      <c r="Q2141">
        <v>0</v>
      </c>
      <c r="R2141" s="1" t="s">
        <v>7196</v>
      </c>
      <c r="S2141" s="1" t="s">
        <v>8156</v>
      </c>
      <c r="T2141">
        <v>0.94</v>
      </c>
      <c r="U2141" s="1"/>
      <c r="V2141">
        <v>3771.8742240000001</v>
      </c>
      <c r="W2141">
        <v>188681.052941</v>
      </c>
      <c r="X2141">
        <v>21.672166000000001</v>
      </c>
      <c r="Y2141">
        <v>3.8596919999999999</v>
      </c>
      <c r="Z2141">
        <v>81.540212999999994</v>
      </c>
      <c r="AA2141">
        <v>81.105750999999998</v>
      </c>
      <c r="AB2141">
        <v>0</v>
      </c>
    </row>
    <row r="2142" spans="1:28" x14ac:dyDescent="0.25">
      <c r="A2142" s="1" t="s">
        <v>3043</v>
      </c>
      <c r="B2142">
        <v>2233</v>
      </c>
      <c r="C2142" s="1" t="s">
        <v>4054</v>
      </c>
      <c r="D2142">
        <v>5.0999999999999996</v>
      </c>
      <c r="E2142">
        <v>0</v>
      </c>
      <c r="F2142">
        <v>0.65</v>
      </c>
      <c r="G2142">
        <v>3090</v>
      </c>
      <c r="H2142" s="1" t="s">
        <v>4079</v>
      </c>
      <c r="I2142">
        <v>1.4</v>
      </c>
      <c r="J2142">
        <v>14.1</v>
      </c>
      <c r="K2142">
        <v>857</v>
      </c>
      <c r="L2142">
        <v>2323.91</v>
      </c>
      <c r="M2142">
        <v>479</v>
      </c>
      <c r="N2142">
        <v>18</v>
      </c>
      <c r="O2142">
        <v>0</v>
      </c>
      <c r="P2142">
        <v>697.35</v>
      </c>
      <c r="Q2142">
        <v>0</v>
      </c>
      <c r="R2142" s="1" t="s">
        <v>7198</v>
      </c>
      <c r="S2142" s="1" t="s">
        <v>8156</v>
      </c>
      <c r="T2142">
        <v>1.05</v>
      </c>
      <c r="U2142" s="1"/>
      <c r="V2142">
        <v>87662.922393999994</v>
      </c>
      <c r="W2142">
        <v>2009268.8034610001</v>
      </c>
      <c r="X2142">
        <v>446.49476099999998</v>
      </c>
      <c r="Y2142">
        <v>45.520451000000001</v>
      </c>
      <c r="Z2142">
        <v>891.436643</v>
      </c>
      <c r="AA2142">
        <v>863.73142199999995</v>
      </c>
      <c r="AB2142">
        <v>0</v>
      </c>
    </row>
    <row r="2143" spans="1:28" x14ac:dyDescent="0.25">
      <c r="A2143" s="1" t="s">
        <v>3044</v>
      </c>
      <c r="B2143">
        <v>2798</v>
      </c>
      <c r="C2143" s="1" t="s">
        <v>4024</v>
      </c>
      <c r="D2143">
        <v>5.0999999999999996</v>
      </c>
      <c r="E2143">
        <v>0</v>
      </c>
      <c r="F2143">
        <v>2.35</v>
      </c>
      <c r="G2143">
        <v>3091</v>
      </c>
      <c r="H2143" s="1" t="s">
        <v>4112</v>
      </c>
      <c r="I2143">
        <v>110.84</v>
      </c>
      <c r="J2143">
        <v>8.7899999999999991</v>
      </c>
      <c r="K2143">
        <v>293</v>
      </c>
      <c r="L2143">
        <v>1744.16</v>
      </c>
      <c r="M2143">
        <v>91</v>
      </c>
      <c r="N2143">
        <v>4</v>
      </c>
      <c r="O2143">
        <v>0</v>
      </c>
      <c r="P2143">
        <v>140.88</v>
      </c>
      <c r="Q2143">
        <v>0</v>
      </c>
      <c r="R2143" s="1" t="s">
        <v>7199</v>
      </c>
      <c r="S2143" s="1" t="s">
        <v>8156</v>
      </c>
      <c r="T2143">
        <v>0.79</v>
      </c>
      <c r="U2143" s="1"/>
      <c r="V2143">
        <v>22926.944865000001</v>
      </c>
      <c r="W2143">
        <v>757798.22414499999</v>
      </c>
      <c r="X2143">
        <v>122.246073</v>
      </c>
      <c r="Y2143">
        <v>15.459633</v>
      </c>
      <c r="Z2143">
        <v>325.01449200000002</v>
      </c>
      <c r="AA2143">
        <v>325.75133499999998</v>
      </c>
      <c r="AB2143">
        <v>0</v>
      </c>
    </row>
    <row r="2144" spans="1:28" x14ac:dyDescent="0.25">
      <c r="A2144" s="1" t="s">
        <v>3045</v>
      </c>
      <c r="B2144">
        <v>2484</v>
      </c>
      <c r="C2144" s="1" t="s">
        <v>4050</v>
      </c>
      <c r="D2144">
        <v>5.0999999999999996</v>
      </c>
      <c r="E2144">
        <v>0</v>
      </c>
      <c r="F2144">
        <v>0</v>
      </c>
      <c r="G2144">
        <v>3092</v>
      </c>
      <c r="H2144" s="1" t="s">
        <v>4095</v>
      </c>
      <c r="I2144">
        <v>63.59</v>
      </c>
      <c r="J2144">
        <v>7.35</v>
      </c>
      <c r="K2144">
        <v>608</v>
      </c>
      <c r="L2144">
        <v>1631.79</v>
      </c>
      <c r="M2144">
        <v>331</v>
      </c>
      <c r="N2144">
        <v>11</v>
      </c>
      <c r="O2144">
        <v>0</v>
      </c>
      <c r="P2144">
        <v>433.16</v>
      </c>
      <c r="Q2144">
        <v>0</v>
      </c>
      <c r="R2144" s="1" t="s">
        <v>7200</v>
      </c>
      <c r="S2144" s="1" t="s">
        <v>8156</v>
      </c>
      <c r="T2144">
        <v>0.69</v>
      </c>
      <c r="U2144" s="1"/>
      <c r="V2144">
        <v>60066.829206000002</v>
      </c>
      <c r="W2144">
        <v>1341174.466608</v>
      </c>
      <c r="X2144">
        <v>304.95586900000001</v>
      </c>
      <c r="Y2144">
        <v>29.859172000000001</v>
      </c>
      <c r="Z2144">
        <v>593.51426900000001</v>
      </c>
      <c r="AA2144">
        <v>576.53730900000005</v>
      </c>
      <c r="AB2144">
        <v>0</v>
      </c>
    </row>
    <row r="2145" spans="1:28" x14ac:dyDescent="0.25">
      <c r="A2145" s="1" t="s">
        <v>3047</v>
      </c>
      <c r="B2145">
        <v>2726</v>
      </c>
      <c r="C2145" s="1" t="s">
        <v>4001</v>
      </c>
      <c r="D2145">
        <v>0.2</v>
      </c>
      <c r="E2145">
        <v>0</v>
      </c>
      <c r="F2145">
        <v>126</v>
      </c>
      <c r="G2145">
        <v>3093</v>
      </c>
      <c r="H2145" s="1" t="s">
        <v>4085</v>
      </c>
      <c r="I2145">
        <v>50.59</v>
      </c>
      <c r="J2145">
        <v>12.43</v>
      </c>
      <c r="K2145">
        <v>367</v>
      </c>
      <c r="L2145">
        <v>796.83</v>
      </c>
      <c r="M2145">
        <v>253</v>
      </c>
      <c r="N2145">
        <v>11</v>
      </c>
      <c r="O2145">
        <v>0</v>
      </c>
      <c r="P2145">
        <v>305.93</v>
      </c>
      <c r="Q2145">
        <v>0</v>
      </c>
      <c r="R2145" s="1" t="s">
        <v>7202</v>
      </c>
      <c r="S2145" s="1" t="s">
        <v>8156</v>
      </c>
      <c r="T2145">
        <v>0.93</v>
      </c>
      <c r="U2145" s="1"/>
      <c r="V2145">
        <v>40859.097456000003</v>
      </c>
      <c r="W2145">
        <v>832057.67621299997</v>
      </c>
      <c r="X2145">
        <v>205.61210700000001</v>
      </c>
      <c r="Y2145">
        <v>19.246290999999999</v>
      </c>
      <c r="Z2145">
        <v>371.24131</v>
      </c>
      <c r="AA2145">
        <v>357.68289600000003</v>
      </c>
      <c r="AB2145">
        <v>0</v>
      </c>
    </row>
    <row r="2146" spans="1:28" x14ac:dyDescent="0.25">
      <c r="A2146" s="1" t="s">
        <v>3048</v>
      </c>
      <c r="B2146">
        <v>2261</v>
      </c>
      <c r="C2146" s="1" t="s">
        <v>4005</v>
      </c>
      <c r="D2146">
        <v>5.0999999999999996</v>
      </c>
      <c r="E2146">
        <v>0</v>
      </c>
      <c r="F2146">
        <v>0.68</v>
      </c>
      <c r="G2146">
        <v>3094</v>
      </c>
      <c r="H2146" s="1" t="s">
        <v>4075</v>
      </c>
      <c r="I2146">
        <v>89.74</v>
      </c>
      <c r="J2146">
        <v>13.31</v>
      </c>
      <c r="K2146">
        <v>833</v>
      </c>
      <c r="L2146">
        <v>698.35</v>
      </c>
      <c r="M2146">
        <v>518</v>
      </c>
      <c r="N2146">
        <v>21</v>
      </c>
      <c r="O2146">
        <v>0</v>
      </c>
      <c r="P2146">
        <v>782.37</v>
      </c>
      <c r="Q2146">
        <v>0</v>
      </c>
      <c r="R2146" s="1" t="s">
        <v>7203</v>
      </c>
      <c r="S2146" s="1" t="s">
        <v>8156</v>
      </c>
      <c r="T2146">
        <v>1.01</v>
      </c>
      <c r="U2146" s="1"/>
      <c r="V2146">
        <v>92521.224101</v>
      </c>
      <c r="W2146">
        <v>1666074.2319400001</v>
      </c>
      <c r="X2146">
        <v>460.35378900000001</v>
      </c>
      <c r="Y2146">
        <v>39.831356</v>
      </c>
      <c r="Z2146">
        <v>753.70390999999995</v>
      </c>
      <c r="AA2146">
        <v>716.21484899999996</v>
      </c>
      <c r="AB2146">
        <v>0</v>
      </c>
    </row>
    <row r="2147" spans="1:28" x14ac:dyDescent="0.25">
      <c r="A2147" s="1" t="s">
        <v>3049</v>
      </c>
      <c r="B2147">
        <v>2982</v>
      </c>
      <c r="C2147" s="1" t="s">
        <v>4001</v>
      </c>
      <c r="D2147">
        <v>0.2</v>
      </c>
      <c r="E2147">
        <v>0</v>
      </c>
      <c r="F2147">
        <v>181.43</v>
      </c>
      <c r="G2147">
        <v>3095</v>
      </c>
      <c r="H2147" s="1" t="s">
        <v>4071</v>
      </c>
      <c r="I2147">
        <v>108.49</v>
      </c>
      <c r="J2147">
        <v>11.78</v>
      </c>
      <c r="K2147">
        <v>113</v>
      </c>
      <c r="L2147">
        <v>419.77</v>
      </c>
      <c r="M2147">
        <v>10</v>
      </c>
      <c r="N2147">
        <v>4</v>
      </c>
      <c r="O2147">
        <v>0</v>
      </c>
      <c r="P2147">
        <v>78.95</v>
      </c>
      <c r="Q2147">
        <v>0</v>
      </c>
      <c r="R2147" s="1" t="s">
        <v>7204</v>
      </c>
      <c r="S2147" s="1" t="s">
        <v>8156</v>
      </c>
      <c r="T2147">
        <v>0.85</v>
      </c>
      <c r="U2147" s="1"/>
      <c r="V2147">
        <v>7155.1159790000002</v>
      </c>
      <c r="W2147">
        <v>213981.82185199999</v>
      </c>
      <c r="X2147">
        <v>37.617105000000002</v>
      </c>
      <c r="Y2147">
        <v>4.4814670000000003</v>
      </c>
      <c r="Z2147">
        <v>92.865127000000001</v>
      </c>
      <c r="AA2147">
        <v>91.983778999999998</v>
      </c>
      <c r="AB2147">
        <v>0</v>
      </c>
    </row>
    <row r="2148" spans="1:28" x14ac:dyDescent="0.25">
      <c r="A2148" s="1" t="s">
        <v>3054</v>
      </c>
      <c r="B2148">
        <v>3011</v>
      </c>
      <c r="C2148" s="1" t="s">
        <v>4004</v>
      </c>
      <c r="D2148">
        <v>5.0999999999999996</v>
      </c>
      <c r="E2148">
        <v>0</v>
      </c>
      <c r="F2148">
        <v>2.6</v>
      </c>
      <c r="G2148">
        <v>3100</v>
      </c>
      <c r="H2148" s="1" t="s">
        <v>4079</v>
      </c>
      <c r="I2148">
        <v>1.4</v>
      </c>
      <c r="J2148">
        <v>10.42</v>
      </c>
      <c r="K2148">
        <v>89</v>
      </c>
      <c r="L2148">
        <v>609.39</v>
      </c>
      <c r="M2148">
        <v>8</v>
      </c>
      <c r="N2148">
        <v>1</v>
      </c>
      <c r="O2148">
        <v>0</v>
      </c>
      <c r="P2148">
        <v>35.799999999999997</v>
      </c>
      <c r="Q2148">
        <v>0</v>
      </c>
      <c r="R2148" s="1" t="s">
        <v>7209</v>
      </c>
      <c r="S2148" s="1" t="s">
        <v>8156</v>
      </c>
      <c r="T2148">
        <v>0.78</v>
      </c>
      <c r="U2148" s="1"/>
      <c r="V2148">
        <v>5064.7692360000001</v>
      </c>
      <c r="W2148">
        <v>234069.50244400001</v>
      </c>
      <c r="X2148">
        <v>28.582298000000002</v>
      </c>
      <c r="Y2148">
        <v>4.5163140000000004</v>
      </c>
      <c r="Z2148">
        <v>99.040379000000001</v>
      </c>
      <c r="AA2148">
        <v>100.617047</v>
      </c>
      <c r="AB2148">
        <v>0</v>
      </c>
    </row>
    <row r="2149" spans="1:28" x14ac:dyDescent="0.25">
      <c r="A2149" s="1" t="s">
        <v>3057</v>
      </c>
      <c r="B2149">
        <v>2407</v>
      </c>
      <c r="C2149" s="1" t="s">
        <v>4001</v>
      </c>
      <c r="D2149">
        <v>0.2</v>
      </c>
      <c r="E2149">
        <v>0</v>
      </c>
      <c r="F2149">
        <v>57</v>
      </c>
      <c r="G2149">
        <v>3108</v>
      </c>
      <c r="H2149" s="1" t="s">
        <v>4085</v>
      </c>
      <c r="I2149">
        <v>50.59</v>
      </c>
      <c r="J2149">
        <v>5.54</v>
      </c>
      <c r="K2149">
        <v>701</v>
      </c>
      <c r="L2149">
        <v>796.83</v>
      </c>
      <c r="M2149">
        <v>475</v>
      </c>
      <c r="N2149">
        <v>17</v>
      </c>
      <c r="O2149">
        <v>0</v>
      </c>
      <c r="P2149">
        <v>588.27</v>
      </c>
      <c r="Q2149">
        <v>0</v>
      </c>
      <c r="R2149" s="1" t="s">
        <v>7212</v>
      </c>
      <c r="S2149" s="1" t="s">
        <v>8156</v>
      </c>
      <c r="T2149">
        <v>0.49</v>
      </c>
      <c r="U2149" s="1"/>
      <c r="V2149">
        <v>74931.296086000002</v>
      </c>
      <c r="W2149">
        <v>1358271.3555000001</v>
      </c>
      <c r="X2149">
        <v>372.983542</v>
      </c>
      <c r="Y2149">
        <v>32.104529999999997</v>
      </c>
      <c r="Z2149">
        <v>612.26315699999998</v>
      </c>
      <c r="AA2149">
        <v>583.89613899999995</v>
      </c>
      <c r="AB2149">
        <v>0</v>
      </c>
    </row>
    <row r="2150" spans="1:28" x14ac:dyDescent="0.25">
      <c r="A2150" s="1" t="s">
        <v>3058</v>
      </c>
      <c r="B2150">
        <v>2920</v>
      </c>
      <c r="C2150" s="1" t="s">
        <v>4017</v>
      </c>
      <c r="D2150">
        <v>5.0999999999999996</v>
      </c>
      <c r="E2150">
        <v>0</v>
      </c>
      <c r="F2150">
        <v>0.82</v>
      </c>
      <c r="G2150">
        <v>3108</v>
      </c>
      <c r="H2150" s="1" t="s">
        <v>4140</v>
      </c>
      <c r="I2150">
        <v>93.18</v>
      </c>
      <c r="J2150">
        <v>8.43</v>
      </c>
      <c r="K2150">
        <v>188</v>
      </c>
      <c r="L2150">
        <v>1018.45</v>
      </c>
      <c r="M2150">
        <v>85</v>
      </c>
      <c r="N2150">
        <v>4</v>
      </c>
      <c r="O2150">
        <v>0</v>
      </c>
      <c r="P2150">
        <v>122.89</v>
      </c>
      <c r="Q2150">
        <v>0</v>
      </c>
      <c r="R2150" s="1" t="s">
        <v>7213</v>
      </c>
      <c r="S2150" s="1" t="s">
        <v>8156</v>
      </c>
      <c r="T2150">
        <v>1.1200000000000001</v>
      </c>
      <c r="U2150" s="1"/>
      <c r="V2150">
        <v>17454.966299</v>
      </c>
      <c r="W2150">
        <v>538986.38368700002</v>
      </c>
      <c r="X2150">
        <v>92.291207999999997</v>
      </c>
      <c r="Y2150">
        <v>11.822328000000001</v>
      </c>
      <c r="Z2150">
        <v>236.142909</v>
      </c>
      <c r="AA2150">
        <v>231.69142199999999</v>
      </c>
      <c r="AB2150">
        <v>0</v>
      </c>
    </row>
    <row r="2151" spans="1:28" x14ac:dyDescent="0.25">
      <c r="A2151" s="1" t="s">
        <v>3059</v>
      </c>
      <c r="B2151">
        <v>2953</v>
      </c>
      <c r="C2151" s="1" t="s">
        <v>4016</v>
      </c>
      <c r="D2151">
        <v>5.0999999999999996</v>
      </c>
      <c r="E2151">
        <v>0</v>
      </c>
      <c r="F2151">
        <v>0.6</v>
      </c>
      <c r="G2151">
        <v>3108</v>
      </c>
      <c r="H2151" s="1" t="s">
        <v>4092</v>
      </c>
      <c r="I2151">
        <v>182.21</v>
      </c>
      <c r="J2151">
        <v>5.62</v>
      </c>
      <c r="K2151">
        <v>155</v>
      </c>
      <c r="L2151">
        <v>905.52</v>
      </c>
      <c r="M2151">
        <v>47</v>
      </c>
      <c r="N2151">
        <v>3</v>
      </c>
      <c r="O2151">
        <v>0</v>
      </c>
      <c r="P2151">
        <v>80.87</v>
      </c>
      <c r="Q2151">
        <v>0</v>
      </c>
      <c r="R2151" s="1" t="s">
        <v>7214</v>
      </c>
      <c r="S2151" s="1" t="s">
        <v>8156</v>
      </c>
      <c r="T2151">
        <v>0.88</v>
      </c>
      <c r="U2151" s="1"/>
      <c r="V2151">
        <v>11408.618957000001</v>
      </c>
      <c r="W2151">
        <v>392890.22755200003</v>
      </c>
      <c r="X2151">
        <v>61.197785000000003</v>
      </c>
      <c r="Y2151">
        <v>7.9197100000000002</v>
      </c>
      <c r="Z2151">
        <v>167.970189</v>
      </c>
      <c r="AA2151">
        <v>168.88969499999999</v>
      </c>
      <c r="AB2151">
        <v>0</v>
      </c>
    </row>
    <row r="2152" spans="1:28" x14ac:dyDescent="0.25">
      <c r="A2152" s="1" t="s">
        <v>3061</v>
      </c>
      <c r="B2152">
        <v>2986</v>
      </c>
      <c r="C2152" s="1" t="s">
        <v>4016</v>
      </c>
      <c r="D2152">
        <v>5.0999999999999996</v>
      </c>
      <c r="E2152">
        <v>0</v>
      </c>
      <c r="F2152">
        <v>0.43</v>
      </c>
      <c r="G2152">
        <v>3112</v>
      </c>
      <c r="H2152" s="1" t="s">
        <v>4089</v>
      </c>
      <c r="I2152">
        <v>182.21</v>
      </c>
      <c r="J2152">
        <v>10.59</v>
      </c>
      <c r="K2152">
        <v>126</v>
      </c>
      <c r="L2152">
        <v>905.52</v>
      </c>
      <c r="M2152">
        <v>7</v>
      </c>
      <c r="N2152">
        <v>2</v>
      </c>
      <c r="O2152">
        <v>0</v>
      </c>
      <c r="P2152">
        <v>41.96</v>
      </c>
      <c r="Q2152">
        <v>0</v>
      </c>
      <c r="R2152" s="1" t="s">
        <v>7216</v>
      </c>
      <c r="S2152" s="1" t="s">
        <v>8156</v>
      </c>
      <c r="T2152">
        <v>0.78</v>
      </c>
      <c r="U2152" s="1"/>
      <c r="V2152">
        <v>6041.9745389999998</v>
      </c>
      <c r="W2152">
        <v>311313.27753000002</v>
      </c>
      <c r="X2152">
        <v>34.870946000000004</v>
      </c>
      <c r="Y2152">
        <v>6.0192860000000001</v>
      </c>
      <c r="Z2152">
        <v>132.222106</v>
      </c>
      <c r="AA2152">
        <v>133.82037600000001</v>
      </c>
      <c r="AB2152">
        <v>0</v>
      </c>
    </row>
    <row r="2153" spans="1:28" x14ac:dyDescent="0.25">
      <c r="A2153" s="1" t="s">
        <v>3062</v>
      </c>
      <c r="B2153">
        <v>1877</v>
      </c>
      <c r="C2153" s="1" t="s">
        <v>4004</v>
      </c>
      <c r="D2153">
        <v>5.0999999999999996</v>
      </c>
      <c r="E2153">
        <v>0</v>
      </c>
      <c r="F2153">
        <v>0.69</v>
      </c>
      <c r="G2153">
        <v>3114</v>
      </c>
      <c r="H2153" s="1" t="s">
        <v>4167</v>
      </c>
      <c r="I2153">
        <v>122.01</v>
      </c>
      <c r="J2153">
        <v>6.06</v>
      </c>
      <c r="K2153">
        <v>1237</v>
      </c>
      <c r="L2153">
        <v>1425.91</v>
      </c>
      <c r="M2153">
        <v>759</v>
      </c>
      <c r="N2153">
        <v>37</v>
      </c>
      <c r="O2153">
        <v>0</v>
      </c>
      <c r="P2153">
        <v>1046.01</v>
      </c>
      <c r="Q2153">
        <v>0</v>
      </c>
      <c r="R2153" s="1" t="s">
        <v>7217</v>
      </c>
      <c r="S2153" s="1" t="s">
        <v>8156</v>
      </c>
      <c r="T2153">
        <v>0.54</v>
      </c>
      <c r="U2153" s="1"/>
      <c r="V2153">
        <v>130597.803443</v>
      </c>
      <c r="W2153">
        <v>2384477.381141</v>
      </c>
      <c r="X2153">
        <v>650.48972300000003</v>
      </c>
      <c r="Y2153">
        <v>56.297873000000003</v>
      </c>
      <c r="Z2153">
        <v>1074.547562</v>
      </c>
      <c r="AA2153">
        <v>1025.0427099999999</v>
      </c>
      <c r="AB2153">
        <v>0</v>
      </c>
    </row>
    <row r="2154" spans="1:28" x14ac:dyDescent="0.25">
      <c r="A2154" s="1" t="s">
        <v>3063</v>
      </c>
      <c r="B2154">
        <v>2988</v>
      </c>
      <c r="C2154" s="1" t="s">
        <v>4001</v>
      </c>
      <c r="D2154">
        <v>0.2</v>
      </c>
      <c r="E2154">
        <v>0</v>
      </c>
      <c r="F2154">
        <v>146.84</v>
      </c>
      <c r="G2154">
        <v>3114</v>
      </c>
      <c r="H2154" s="1" t="s">
        <v>4148</v>
      </c>
      <c r="I2154">
        <v>108.49</v>
      </c>
      <c r="J2154">
        <v>9.06</v>
      </c>
      <c r="K2154">
        <v>126</v>
      </c>
      <c r="L2154">
        <v>419.77</v>
      </c>
      <c r="M2154">
        <v>15</v>
      </c>
      <c r="N2154">
        <v>3</v>
      </c>
      <c r="O2154">
        <v>0</v>
      </c>
      <c r="P2154">
        <v>86.35</v>
      </c>
      <c r="Q2154">
        <v>0</v>
      </c>
      <c r="R2154" s="1" t="s">
        <v>7218</v>
      </c>
      <c r="S2154" s="1" t="s">
        <v>8156</v>
      </c>
      <c r="T2154">
        <v>0.72</v>
      </c>
      <c r="U2154" s="1"/>
      <c r="V2154">
        <v>9449.24136</v>
      </c>
      <c r="W2154">
        <v>250223.422158</v>
      </c>
      <c r="X2154">
        <v>48.883468000000001</v>
      </c>
      <c r="Y2154">
        <v>5.2660539999999996</v>
      </c>
      <c r="Z2154">
        <v>109.072626</v>
      </c>
      <c r="AA2154">
        <v>107.563711</v>
      </c>
      <c r="AB2154">
        <v>0</v>
      </c>
    </row>
    <row r="2155" spans="1:28" x14ac:dyDescent="0.25">
      <c r="A2155" s="1" t="s">
        <v>3065</v>
      </c>
      <c r="B2155">
        <v>2933</v>
      </c>
      <c r="C2155" s="1" t="s">
        <v>4018</v>
      </c>
      <c r="D2155">
        <v>5.0999999999999996</v>
      </c>
      <c r="E2155">
        <v>0</v>
      </c>
      <c r="F2155">
        <v>0.5</v>
      </c>
      <c r="G2155">
        <v>3115</v>
      </c>
      <c r="H2155" s="1" t="s">
        <v>4092</v>
      </c>
      <c r="I2155">
        <v>182.21</v>
      </c>
      <c r="J2155">
        <v>7.78</v>
      </c>
      <c r="K2155">
        <v>182</v>
      </c>
      <c r="L2155">
        <v>1351.38</v>
      </c>
      <c r="M2155">
        <v>3</v>
      </c>
      <c r="N2155">
        <v>1</v>
      </c>
      <c r="O2155">
        <v>0</v>
      </c>
      <c r="P2155">
        <v>37.56</v>
      </c>
      <c r="Q2155">
        <v>0</v>
      </c>
      <c r="R2155" s="1" t="s">
        <v>7220</v>
      </c>
      <c r="S2155" s="1" t="s">
        <v>8156</v>
      </c>
      <c r="T2155">
        <v>0.66</v>
      </c>
      <c r="U2155" s="1"/>
      <c r="V2155">
        <v>7973.777126</v>
      </c>
      <c r="W2155">
        <v>395437.070037</v>
      </c>
      <c r="X2155">
        <v>45.559721000000003</v>
      </c>
      <c r="Y2155">
        <v>7.1940359999999997</v>
      </c>
      <c r="Z2155">
        <v>165.02456699999999</v>
      </c>
      <c r="AA2155">
        <v>169.982575</v>
      </c>
      <c r="AB2155">
        <v>0</v>
      </c>
    </row>
    <row r="2156" spans="1:28" x14ac:dyDescent="0.25">
      <c r="A2156" s="1" t="s">
        <v>3067</v>
      </c>
      <c r="B2156">
        <v>3012</v>
      </c>
      <c r="C2156" s="1" t="s">
        <v>4001</v>
      </c>
      <c r="D2156">
        <v>0.2</v>
      </c>
      <c r="E2156">
        <v>0</v>
      </c>
      <c r="F2156">
        <v>130.25</v>
      </c>
      <c r="G2156">
        <v>3116</v>
      </c>
      <c r="H2156" s="1" t="s">
        <v>4071</v>
      </c>
      <c r="I2156">
        <v>108.49</v>
      </c>
      <c r="J2156">
        <v>10.69</v>
      </c>
      <c r="K2156">
        <v>104</v>
      </c>
      <c r="L2156">
        <v>419.77</v>
      </c>
      <c r="M2156">
        <v>33</v>
      </c>
      <c r="N2156">
        <v>5</v>
      </c>
      <c r="O2156">
        <v>0</v>
      </c>
      <c r="P2156">
        <v>70.680000000000007</v>
      </c>
      <c r="Q2156">
        <v>0</v>
      </c>
      <c r="R2156" s="1" t="s">
        <v>7222</v>
      </c>
      <c r="S2156" s="1" t="s">
        <v>8156</v>
      </c>
      <c r="T2156">
        <v>0.85</v>
      </c>
      <c r="U2156" s="1"/>
      <c r="V2156">
        <v>6236.2314329999999</v>
      </c>
      <c r="W2156">
        <v>199093.63479000001</v>
      </c>
      <c r="X2156">
        <v>33.058838999999999</v>
      </c>
      <c r="Y2156">
        <v>3.9796420000000001</v>
      </c>
      <c r="Z2156">
        <v>85.171875999999997</v>
      </c>
      <c r="AA2156">
        <v>85.583765999999997</v>
      </c>
      <c r="AB2156">
        <v>0</v>
      </c>
    </row>
    <row r="2157" spans="1:28" x14ac:dyDescent="0.25">
      <c r="A2157" s="1" t="s">
        <v>3068</v>
      </c>
      <c r="B2157">
        <v>2705</v>
      </c>
      <c r="C2157" s="1" t="s">
        <v>4048</v>
      </c>
      <c r="D2157">
        <v>5.0999999999999996</v>
      </c>
      <c r="E2157">
        <v>0</v>
      </c>
      <c r="F2157">
        <v>0.95</v>
      </c>
      <c r="G2157">
        <v>3117</v>
      </c>
      <c r="H2157" s="1" t="s">
        <v>4141</v>
      </c>
      <c r="I2157">
        <v>72.8</v>
      </c>
      <c r="J2157">
        <v>8.31</v>
      </c>
      <c r="K2157">
        <v>412</v>
      </c>
      <c r="L2157">
        <v>1951.76</v>
      </c>
      <c r="M2157">
        <v>114</v>
      </c>
      <c r="N2157">
        <v>6</v>
      </c>
      <c r="O2157">
        <v>0</v>
      </c>
      <c r="P2157">
        <v>191.79</v>
      </c>
      <c r="Q2157">
        <v>0</v>
      </c>
      <c r="R2157" s="1" t="s">
        <v>7223</v>
      </c>
      <c r="S2157" s="1" t="s">
        <v>8156</v>
      </c>
      <c r="T2157">
        <v>0.63</v>
      </c>
      <c r="U2157" s="1"/>
      <c r="V2157">
        <v>29160.851121</v>
      </c>
      <c r="W2157">
        <v>877597.10354000004</v>
      </c>
      <c r="X2157">
        <v>153.30001100000001</v>
      </c>
      <c r="Y2157">
        <v>17.715042</v>
      </c>
      <c r="Z2157">
        <v>377.661158</v>
      </c>
      <c r="AA2157">
        <v>377.25100600000002</v>
      </c>
      <c r="AB2157">
        <v>0</v>
      </c>
    </row>
    <row r="2158" spans="1:28" x14ac:dyDescent="0.25">
      <c r="A2158" s="1" t="s">
        <v>3069</v>
      </c>
      <c r="B2158">
        <v>2961</v>
      </c>
      <c r="C2158" s="1" t="s">
        <v>4001</v>
      </c>
      <c r="D2158">
        <v>0.2</v>
      </c>
      <c r="E2158">
        <v>0</v>
      </c>
      <c r="F2158">
        <v>211</v>
      </c>
      <c r="G2158">
        <v>3118</v>
      </c>
      <c r="H2158" s="1" t="s">
        <v>4085</v>
      </c>
      <c r="I2158">
        <v>50.59</v>
      </c>
      <c r="J2158">
        <v>14.82</v>
      </c>
      <c r="K2158">
        <v>157</v>
      </c>
      <c r="L2158">
        <v>796.83</v>
      </c>
      <c r="M2158">
        <v>14</v>
      </c>
      <c r="N2158">
        <v>5</v>
      </c>
      <c r="O2158">
        <v>0</v>
      </c>
      <c r="P2158">
        <v>103.6</v>
      </c>
      <c r="Q2158">
        <v>0</v>
      </c>
      <c r="R2158" s="1" t="s">
        <v>7224</v>
      </c>
      <c r="S2158" s="1" t="s">
        <v>8156</v>
      </c>
      <c r="T2158">
        <v>1.08</v>
      </c>
      <c r="U2158" s="1"/>
      <c r="V2158">
        <v>10209.213599000001</v>
      </c>
      <c r="W2158">
        <v>377000.17386099999</v>
      </c>
      <c r="X2158">
        <v>55.406911000000001</v>
      </c>
      <c r="Y2158">
        <v>7.8429279999999997</v>
      </c>
      <c r="Z2158">
        <v>163.12562500000001</v>
      </c>
      <c r="AA2158">
        <v>162.05807300000001</v>
      </c>
      <c r="AB2158">
        <v>0</v>
      </c>
    </row>
    <row r="2159" spans="1:28" x14ac:dyDescent="0.25">
      <c r="A2159" s="1" t="s">
        <v>3070</v>
      </c>
      <c r="B2159">
        <v>3023</v>
      </c>
      <c r="C2159" s="1" t="s">
        <v>4004</v>
      </c>
      <c r="D2159">
        <v>5.0999999999999996</v>
      </c>
      <c r="E2159">
        <v>0</v>
      </c>
      <c r="F2159">
        <v>0.8</v>
      </c>
      <c r="G2159">
        <v>3118</v>
      </c>
      <c r="H2159" s="1" t="s">
        <v>4076</v>
      </c>
      <c r="I2159">
        <v>1.4</v>
      </c>
      <c r="J2159">
        <v>6.2</v>
      </c>
      <c r="K2159">
        <v>95</v>
      </c>
      <c r="L2159">
        <v>609.39</v>
      </c>
      <c r="M2159">
        <v>0</v>
      </c>
      <c r="N2159">
        <v>0</v>
      </c>
      <c r="O2159">
        <v>0</v>
      </c>
      <c r="P2159">
        <v>19.38</v>
      </c>
      <c r="Q2159">
        <v>0</v>
      </c>
      <c r="R2159" s="1" t="s">
        <v>7225</v>
      </c>
      <c r="S2159" s="1" t="s">
        <v>8156</v>
      </c>
      <c r="T2159">
        <v>0.54</v>
      </c>
      <c r="U2159" s="1"/>
      <c r="V2159">
        <v>4408.4915529999998</v>
      </c>
      <c r="W2159">
        <v>190751.642219</v>
      </c>
      <c r="X2159">
        <v>24.514178000000001</v>
      </c>
      <c r="Y2159">
        <v>3.4636369999999999</v>
      </c>
      <c r="Z2159">
        <v>79.825883000000005</v>
      </c>
      <c r="AA2159">
        <v>81.996961999999996</v>
      </c>
      <c r="AB2159">
        <v>0</v>
      </c>
    </row>
    <row r="2160" spans="1:28" x14ac:dyDescent="0.25">
      <c r="A2160" s="1" t="s">
        <v>3071</v>
      </c>
      <c r="B2160">
        <v>2030</v>
      </c>
      <c r="C2160" s="1" t="s">
        <v>4054</v>
      </c>
      <c r="D2160">
        <v>5.0999999999999996</v>
      </c>
      <c r="E2160">
        <v>0</v>
      </c>
      <c r="F2160">
        <v>0.59</v>
      </c>
      <c r="G2160">
        <v>3119</v>
      </c>
      <c r="H2160" s="1" t="s">
        <v>4076</v>
      </c>
      <c r="I2160">
        <v>1.4</v>
      </c>
      <c r="J2160">
        <v>8.57</v>
      </c>
      <c r="K2160">
        <v>1089</v>
      </c>
      <c r="L2160">
        <v>2323.92</v>
      </c>
      <c r="M2160">
        <v>604</v>
      </c>
      <c r="N2160">
        <v>30</v>
      </c>
      <c r="O2160">
        <v>0</v>
      </c>
      <c r="P2160">
        <v>847.52</v>
      </c>
      <c r="Q2160">
        <v>0</v>
      </c>
      <c r="R2160" s="1" t="s">
        <v>7226</v>
      </c>
      <c r="S2160" s="1" t="s">
        <v>8156</v>
      </c>
      <c r="T2160">
        <v>0.68</v>
      </c>
      <c r="U2160" s="1"/>
      <c r="V2160">
        <v>107903.65268100001</v>
      </c>
      <c r="W2160">
        <v>2254198.013632</v>
      </c>
      <c r="X2160">
        <v>544.153233</v>
      </c>
      <c r="Y2160">
        <v>51.024329000000002</v>
      </c>
      <c r="Z2160">
        <v>1001.722577</v>
      </c>
      <c r="AA2160">
        <v>969.02805599999999</v>
      </c>
      <c r="AB2160">
        <v>0</v>
      </c>
    </row>
    <row r="2161" spans="1:28" x14ac:dyDescent="0.25">
      <c r="A2161" s="1" t="s">
        <v>3072</v>
      </c>
      <c r="B2161">
        <v>2977</v>
      </c>
      <c r="C2161" s="1" t="s">
        <v>4001</v>
      </c>
      <c r="D2161">
        <v>0.2</v>
      </c>
      <c r="E2161">
        <v>0</v>
      </c>
      <c r="F2161">
        <v>177</v>
      </c>
      <c r="G2161">
        <v>3120</v>
      </c>
      <c r="H2161" s="1" t="s">
        <v>4085</v>
      </c>
      <c r="I2161">
        <v>50.59</v>
      </c>
      <c r="J2161">
        <v>13.32</v>
      </c>
      <c r="K2161">
        <v>143</v>
      </c>
      <c r="L2161">
        <v>796.83</v>
      </c>
      <c r="M2161">
        <v>12</v>
      </c>
      <c r="N2161">
        <v>4</v>
      </c>
      <c r="O2161">
        <v>0</v>
      </c>
      <c r="P2161">
        <v>89.72</v>
      </c>
      <c r="Q2161">
        <v>0</v>
      </c>
      <c r="R2161" s="1" t="s">
        <v>7227</v>
      </c>
      <c r="S2161" s="1" t="s">
        <v>8156</v>
      </c>
      <c r="T2161">
        <v>1.08</v>
      </c>
      <c r="U2161" s="1"/>
      <c r="V2161">
        <v>7877.1289349999997</v>
      </c>
      <c r="W2161">
        <v>290381.94127800001</v>
      </c>
      <c r="X2161">
        <v>42.711528000000001</v>
      </c>
      <c r="Y2161">
        <v>5.8321620000000003</v>
      </c>
      <c r="Z2161">
        <v>123.52546599999999</v>
      </c>
      <c r="AA2161">
        <v>124.824592</v>
      </c>
      <c r="AB2161">
        <v>0</v>
      </c>
    </row>
    <row r="2162" spans="1:28" x14ac:dyDescent="0.25">
      <c r="A2162" s="1" t="s">
        <v>3073</v>
      </c>
      <c r="B2162">
        <v>2380</v>
      </c>
      <c r="C2162" s="1" t="s">
        <v>4048</v>
      </c>
      <c r="D2162">
        <v>5.0999999999999996</v>
      </c>
      <c r="E2162">
        <v>0</v>
      </c>
      <c r="F2162">
        <v>0.7</v>
      </c>
      <c r="G2162">
        <v>3121</v>
      </c>
      <c r="H2162" s="1" t="s">
        <v>4096</v>
      </c>
      <c r="I2162">
        <v>121.36</v>
      </c>
      <c r="J2162">
        <v>9.44</v>
      </c>
      <c r="K2162">
        <v>741</v>
      </c>
      <c r="L2162">
        <v>2440.69</v>
      </c>
      <c r="M2162">
        <v>379</v>
      </c>
      <c r="N2162">
        <v>15</v>
      </c>
      <c r="O2162">
        <v>0</v>
      </c>
      <c r="P2162">
        <v>524.23</v>
      </c>
      <c r="Q2162">
        <v>0</v>
      </c>
      <c r="R2162" s="1" t="s">
        <v>7228</v>
      </c>
      <c r="S2162" s="1" t="s">
        <v>8156</v>
      </c>
      <c r="T2162">
        <v>0.82</v>
      </c>
      <c r="U2162" s="1"/>
      <c r="V2162">
        <v>68846.230607000005</v>
      </c>
      <c r="W2162">
        <v>1661339.0844409999</v>
      </c>
      <c r="X2162">
        <v>352.46167700000001</v>
      </c>
      <c r="Y2162">
        <v>36.183222000000001</v>
      </c>
      <c r="Z2162">
        <v>729.467308</v>
      </c>
      <c r="AA2162">
        <v>714.16458599999999</v>
      </c>
      <c r="AB2162">
        <v>0</v>
      </c>
    </row>
    <row r="2163" spans="1:28" x14ac:dyDescent="0.25">
      <c r="A2163" s="1" t="s">
        <v>3074</v>
      </c>
      <c r="B2163">
        <v>2795</v>
      </c>
      <c r="C2163" s="1" t="s">
        <v>4004</v>
      </c>
      <c r="D2163">
        <v>5.0999999999999996</v>
      </c>
      <c r="E2163">
        <v>0</v>
      </c>
      <c r="F2163">
        <v>2.17</v>
      </c>
      <c r="G2163">
        <v>3123</v>
      </c>
      <c r="H2163" s="1" t="s">
        <v>4096</v>
      </c>
      <c r="I2163">
        <v>121.36</v>
      </c>
      <c r="J2163">
        <v>12.98</v>
      </c>
      <c r="K2163">
        <v>328</v>
      </c>
      <c r="L2163">
        <v>1417.41</v>
      </c>
      <c r="M2163">
        <v>137</v>
      </c>
      <c r="N2163">
        <v>3</v>
      </c>
      <c r="O2163">
        <v>0</v>
      </c>
      <c r="P2163">
        <v>228.59</v>
      </c>
      <c r="Q2163">
        <v>0</v>
      </c>
      <c r="R2163" s="1" t="s">
        <v>7229</v>
      </c>
      <c r="S2163" s="1" t="s">
        <v>8156</v>
      </c>
      <c r="T2163">
        <v>1.05</v>
      </c>
      <c r="U2163" s="1"/>
      <c r="V2163">
        <v>30457.392174000001</v>
      </c>
      <c r="W2163">
        <v>864108.34889699996</v>
      </c>
      <c r="X2163">
        <v>159.078778</v>
      </c>
      <c r="Y2163">
        <v>18.715575000000001</v>
      </c>
      <c r="Z2163">
        <v>378.92852800000003</v>
      </c>
      <c r="AA2163">
        <v>371.45228600000002</v>
      </c>
      <c r="AB2163">
        <v>0</v>
      </c>
    </row>
    <row r="2164" spans="1:28" x14ac:dyDescent="0.25">
      <c r="A2164" s="1" t="s">
        <v>3075</v>
      </c>
      <c r="B2164">
        <v>3037</v>
      </c>
      <c r="C2164" s="1" t="s">
        <v>4004</v>
      </c>
      <c r="D2164">
        <v>5.0999999999999996</v>
      </c>
      <c r="E2164">
        <v>0</v>
      </c>
      <c r="F2164">
        <v>1</v>
      </c>
      <c r="G2164">
        <v>3126</v>
      </c>
      <c r="H2164" s="1" t="s">
        <v>4076</v>
      </c>
      <c r="I2164">
        <v>1.4</v>
      </c>
      <c r="J2164">
        <v>9.6300000000000008</v>
      </c>
      <c r="K2164">
        <v>89</v>
      </c>
      <c r="L2164">
        <v>609.39</v>
      </c>
      <c r="M2164">
        <v>1</v>
      </c>
      <c r="N2164">
        <v>1</v>
      </c>
      <c r="O2164">
        <v>0</v>
      </c>
      <c r="P2164">
        <v>40.380000000000003</v>
      </c>
      <c r="Q2164">
        <v>0</v>
      </c>
      <c r="R2164" s="1" t="s">
        <v>7230</v>
      </c>
      <c r="S2164" s="1" t="s">
        <v>8156</v>
      </c>
      <c r="T2164">
        <v>0.85</v>
      </c>
      <c r="U2164" s="1"/>
      <c r="V2164">
        <v>5450.0801060000003</v>
      </c>
      <c r="W2164">
        <v>247588.054065</v>
      </c>
      <c r="X2164">
        <v>30.653117999999999</v>
      </c>
      <c r="Y2164">
        <v>4.7651539999999999</v>
      </c>
      <c r="Z2164">
        <v>104.506563</v>
      </c>
      <c r="AA2164">
        <v>106.42824400000001</v>
      </c>
      <c r="AB2164">
        <v>0</v>
      </c>
    </row>
    <row r="2165" spans="1:28" x14ac:dyDescent="0.25">
      <c r="A2165" s="1" t="s">
        <v>3076</v>
      </c>
      <c r="B2165">
        <v>2327</v>
      </c>
      <c r="C2165" s="1" t="s">
        <v>4037</v>
      </c>
      <c r="D2165">
        <v>5.0999999999999996</v>
      </c>
      <c r="E2165">
        <v>0</v>
      </c>
      <c r="F2165">
        <v>0.27</v>
      </c>
      <c r="G2165">
        <v>3127</v>
      </c>
      <c r="H2165" s="1" t="s">
        <v>4096</v>
      </c>
      <c r="I2165">
        <v>121.36</v>
      </c>
      <c r="J2165">
        <v>9.2899999999999991</v>
      </c>
      <c r="K2165">
        <v>800</v>
      </c>
      <c r="L2165">
        <v>1384.11</v>
      </c>
      <c r="M2165">
        <v>601</v>
      </c>
      <c r="N2165">
        <v>8</v>
      </c>
      <c r="O2165">
        <v>0</v>
      </c>
      <c r="P2165">
        <v>672.53</v>
      </c>
      <c r="Q2165">
        <v>0</v>
      </c>
      <c r="R2165" s="1" t="s">
        <v>7231</v>
      </c>
      <c r="S2165" s="1" t="s">
        <v>8156</v>
      </c>
      <c r="T2165">
        <v>0.8</v>
      </c>
      <c r="U2165" s="1"/>
      <c r="V2165">
        <v>104126.352228</v>
      </c>
      <c r="W2165">
        <v>1958790.1715480001</v>
      </c>
      <c r="X2165">
        <v>520.133646</v>
      </c>
      <c r="Y2165">
        <v>46.353206999999998</v>
      </c>
      <c r="Z2165">
        <v>881.50656900000001</v>
      </c>
      <c r="AA2165">
        <v>842.04498899999999</v>
      </c>
      <c r="AB2165">
        <v>0</v>
      </c>
    </row>
    <row r="2166" spans="1:28" x14ac:dyDescent="0.25">
      <c r="A2166" s="1" t="s">
        <v>3077</v>
      </c>
      <c r="B2166">
        <v>2775</v>
      </c>
      <c r="C2166" s="1" t="s">
        <v>4020</v>
      </c>
      <c r="D2166">
        <v>5.0999999999999996</v>
      </c>
      <c r="E2166">
        <v>0</v>
      </c>
      <c r="F2166">
        <v>0.77</v>
      </c>
      <c r="G2166">
        <v>3128</v>
      </c>
      <c r="H2166" s="1" t="s">
        <v>4094</v>
      </c>
      <c r="I2166">
        <v>120.04</v>
      </c>
      <c r="J2166">
        <v>10.44</v>
      </c>
      <c r="K2166">
        <v>353</v>
      </c>
      <c r="L2166">
        <v>743.49</v>
      </c>
      <c r="M2166">
        <v>145</v>
      </c>
      <c r="N2166">
        <v>10</v>
      </c>
      <c r="O2166">
        <v>0</v>
      </c>
      <c r="P2166">
        <v>287.08999999999997</v>
      </c>
      <c r="Q2166">
        <v>0</v>
      </c>
      <c r="R2166" s="1" t="s">
        <v>7232</v>
      </c>
      <c r="S2166" s="1" t="s">
        <v>8156</v>
      </c>
      <c r="T2166">
        <v>0.82</v>
      </c>
      <c r="U2166" s="1"/>
      <c r="V2166">
        <v>30429.653751999998</v>
      </c>
      <c r="W2166">
        <v>675162.193738</v>
      </c>
      <c r="X2166">
        <v>154.40364099999999</v>
      </c>
      <c r="Y2166">
        <v>15.126571</v>
      </c>
      <c r="Z2166">
        <v>299.28526499999998</v>
      </c>
      <c r="AA2166">
        <v>290.23534599999999</v>
      </c>
      <c r="AB2166">
        <v>0</v>
      </c>
    </row>
    <row r="2167" spans="1:28" x14ac:dyDescent="0.25">
      <c r="A2167" s="1" t="s">
        <v>3078</v>
      </c>
      <c r="B2167">
        <v>2875</v>
      </c>
      <c r="C2167" s="1" t="s">
        <v>4019</v>
      </c>
      <c r="D2167">
        <v>5.0999999999999996</v>
      </c>
      <c r="E2167">
        <v>0</v>
      </c>
      <c r="F2167">
        <v>0</v>
      </c>
      <c r="G2167">
        <v>3128</v>
      </c>
      <c r="H2167" s="1" t="s">
        <v>4093</v>
      </c>
      <c r="I2167">
        <v>2.0699999999999998</v>
      </c>
      <c r="J2167">
        <v>15.08</v>
      </c>
      <c r="K2167">
        <v>253</v>
      </c>
      <c r="L2167">
        <v>1335.45</v>
      </c>
      <c r="M2167">
        <v>123</v>
      </c>
      <c r="N2167">
        <v>3</v>
      </c>
      <c r="O2167">
        <v>0</v>
      </c>
      <c r="P2167">
        <v>170.62</v>
      </c>
      <c r="Q2167">
        <v>0</v>
      </c>
      <c r="R2167" s="1" t="s">
        <v>7233</v>
      </c>
      <c r="S2167" s="1" t="s">
        <v>8156</v>
      </c>
      <c r="T2167">
        <v>1.18</v>
      </c>
      <c r="U2167" s="1"/>
      <c r="V2167">
        <v>26710.603930000001</v>
      </c>
      <c r="W2167">
        <v>808552.74360799999</v>
      </c>
      <c r="X2167">
        <v>140.86383000000001</v>
      </c>
      <c r="Y2167">
        <v>17.7941</v>
      </c>
      <c r="Z2167">
        <v>354.40848699999998</v>
      </c>
      <c r="AA2167">
        <v>347.56897300000003</v>
      </c>
      <c r="AB2167">
        <v>0</v>
      </c>
    </row>
    <row r="2168" spans="1:28" x14ac:dyDescent="0.25">
      <c r="A2168" s="1" t="s">
        <v>3079</v>
      </c>
      <c r="B2168">
        <v>3050</v>
      </c>
      <c r="C2168" s="1" t="s">
        <v>4004</v>
      </c>
      <c r="D2168">
        <v>5.0999999999999996</v>
      </c>
      <c r="E2168">
        <v>0</v>
      </c>
      <c r="F2168">
        <v>0.2</v>
      </c>
      <c r="G2168">
        <v>3128</v>
      </c>
      <c r="H2168" s="1" t="s">
        <v>4076</v>
      </c>
      <c r="I2168">
        <v>1.4</v>
      </c>
      <c r="J2168">
        <v>15.11</v>
      </c>
      <c r="K2168">
        <v>78</v>
      </c>
      <c r="L2168">
        <v>609.39</v>
      </c>
      <c r="M2168">
        <v>0</v>
      </c>
      <c r="N2168">
        <v>0</v>
      </c>
      <c r="O2168">
        <v>0</v>
      </c>
      <c r="P2168">
        <v>42.3</v>
      </c>
      <c r="Q2168">
        <v>0</v>
      </c>
      <c r="R2168" s="1" t="s">
        <v>7234</v>
      </c>
      <c r="S2168" s="1" t="s">
        <v>8156</v>
      </c>
      <c r="T2168">
        <v>1.24</v>
      </c>
      <c r="U2168" s="1"/>
      <c r="V2168">
        <v>5611.5480969999999</v>
      </c>
      <c r="W2168">
        <v>264543.545782</v>
      </c>
      <c r="X2168">
        <v>31.855606000000002</v>
      </c>
      <c r="Y2168">
        <v>5.5025639999999996</v>
      </c>
      <c r="Z2168">
        <v>113.791669</v>
      </c>
      <c r="AA2168">
        <v>113.715975</v>
      </c>
      <c r="AB2168">
        <v>0</v>
      </c>
    </row>
    <row r="2169" spans="1:28" x14ac:dyDescent="0.25">
      <c r="A2169" s="1" t="s">
        <v>3081</v>
      </c>
      <c r="B2169">
        <v>3060</v>
      </c>
      <c r="C2169" s="1" t="s">
        <v>4004</v>
      </c>
      <c r="D2169">
        <v>5.0999999999999996</v>
      </c>
      <c r="E2169">
        <v>0</v>
      </c>
      <c r="F2169">
        <v>0</v>
      </c>
      <c r="G2169">
        <v>3131</v>
      </c>
      <c r="H2169" s="1" t="s">
        <v>4074</v>
      </c>
      <c r="I2169">
        <v>0.2</v>
      </c>
      <c r="J2169">
        <v>13.49</v>
      </c>
      <c r="K2169">
        <v>71</v>
      </c>
      <c r="L2169">
        <v>420.4</v>
      </c>
      <c r="M2169">
        <v>1</v>
      </c>
      <c r="N2169">
        <v>1</v>
      </c>
      <c r="O2169">
        <v>0</v>
      </c>
      <c r="P2169">
        <v>38.97</v>
      </c>
      <c r="Q2169">
        <v>0</v>
      </c>
      <c r="R2169" s="1" t="s">
        <v>7236</v>
      </c>
      <c r="S2169" s="1" t="s">
        <v>8156</v>
      </c>
      <c r="T2169">
        <v>0.99</v>
      </c>
      <c r="U2169" s="1"/>
      <c r="V2169">
        <v>5219.0718120000001</v>
      </c>
      <c r="W2169">
        <v>209815.139214</v>
      </c>
      <c r="X2169">
        <v>28.730851999999999</v>
      </c>
      <c r="Y2169">
        <v>4.2539439999999997</v>
      </c>
      <c r="Z2169">
        <v>90.171547000000004</v>
      </c>
      <c r="AA2169">
        <v>90.191333999999998</v>
      </c>
      <c r="AB2169">
        <v>0</v>
      </c>
    </row>
    <row r="2170" spans="1:28" x14ac:dyDescent="0.25">
      <c r="A2170" s="1" t="s">
        <v>3082</v>
      </c>
      <c r="B2170">
        <v>2739</v>
      </c>
      <c r="C2170" s="1" t="s">
        <v>4020</v>
      </c>
      <c r="D2170">
        <v>5.0999999999999996</v>
      </c>
      <c r="E2170">
        <v>0</v>
      </c>
      <c r="F2170">
        <v>0.34</v>
      </c>
      <c r="G2170">
        <v>3132</v>
      </c>
      <c r="H2170" s="1" t="s">
        <v>4094</v>
      </c>
      <c r="I2170">
        <v>120.04</v>
      </c>
      <c r="J2170">
        <v>8.93</v>
      </c>
      <c r="K2170">
        <v>393</v>
      </c>
      <c r="L2170">
        <v>743.49</v>
      </c>
      <c r="M2170">
        <v>166</v>
      </c>
      <c r="N2170">
        <v>11</v>
      </c>
      <c r="O2170">
        <v>0</v>
      </c>
      <c r="P2170">
        <v>311.33999999999997</v>
      </c>
      <c r="Q2170">
        <v>0</v>
      </c>
      <c r="R2170" s="1" t="s">
        <v>7237</v>
      </c>
      <c r="S2170" s="1" t="s">
        <v>8156</v>
      </c>
      <c r="T2170">
        <v>0.66</v>
      </c>
      <c r="U2170" s="1"/>
      <c r="V2170">
        <v>35840.070039999999</v>
      </c>
      <c r="W2170">
        <v>737749.37572100002</v>
      </c>
      <c r="X2170">
        <v>180.44220100000001</v>
      </c>
      <c r="Y2170">
        <v>16.613538999999999</v>
      </c>
      <c r="Z2170">
        <v>327.805294</v>
      </c>
      <c r="AA2170">
        <v>317.14207299999998</v>
      </c>
      <c r="AB2170">
        <v>0</v>
      </c>
    </row>
    <row r="2171" spans="1:28" x14ac:dyDescent="0.25">
      <c r="A2171" s="1" t="s">
        <v>3084</v>
      </c>
      <c r="B2171">
        <v>2109</v>
      </c>
      <c r="C2171" s="1" t="s">
        <v>4040</v>
      </c>
      <c r="D2171">
        <v>5.0999999999999996</v>
      </c>
      <c r="E2171">
        <v>0</v>
      </c>
      <c r="F2171">
        <v>0.67</v>
      </c>
      <c r="G2171">
        <v>3133</v>
      </c>
      <c r="H2171" s="1" t="s">
        <v>4153</v>
      </c>
      <c r="I2171">
        <v>204.71</v>
      </c>
      <c r="J2171">
        <v>13.57</v>
      </c>
      <c r="K2171">
        <v>1024</v>
      </c>
      <c r="L2171">
        <v>1536.68</v>
      </c>
      <c r="M2171">
        <v>688</v>
      </c>
      <c r="N2171">
        <v>20</v>
      </c>
      <c r="O2171">
        <v>0</v>
      </c>
      <c r="P2171">
        <v>925.51</v>
      </c>
      <c r="Q2171">
        <v>0</v>
      </c>
      <c r="R2171" s="1" t="s">
        <v>7239</v>
      </c>
      <c r="S2171" s="1" t="s">
        <v>8156</v>
      </c>
      <c r="T2171">
        <v>1.1299999999999999</v>
      </c>
      <c r="U2171" s="1"/>
      <c r="V2171">
        <v>118540.542007</v>
      </c>
      <c r="W2171">
        <v>2346694.7558519999</v>
      </c>
      <c r="X2171">
        <v>595.06136700000002</v>
      </c>
      <c r="Y2171">
        <v>55.70729</v>
      </c>
      <c r="Z2171">
        <v>1056.81295</v>
      </c>
      <c r="AA2171">
        <v>1008.791919</v>
      </c>
      <c r="AB2171">
        <v>0</v>
      </c>
    </row>
    <row r="2172" spans="1:28" x14ac:dyDescent="0.25">
      <c r="A2172" s="1" t="s">
        <v>3085</v>
      </c>
      <c r="B2172">
        <v>2157</v>
      </c>
      <c r="C2172" s="1" t="s">
        <v>4039</v>
      </c>
      <c r="D2172">
        <v>5.0999999999999996</v>
      </c>
      <c r="E2172">
        <v>0</v>
      </c>
      <c r="F2172">
        <v>0.75</v>
      </c>
      <c r="G2172">
        <v>3134</v>
      </c>
      <c r="H2172" s="1" t="s">
        <v>4076</v>
      </c>
      <c r="I2172">
        <v>1.4</v>
      </c>
      <c r="J2172">
        <v>10.6</v>
      </c>
      <c r="K2172">
        <v>977</v>
      </c>
      <c r="L2172">
        <v>1742.83</v>
      </c>
      <c r="M2172">
        <v>639</v>
      </c>
      <c r="N2172">
        <v>17</v>
      </c>
      <c r="O2172">
        <v>0</v>
      </c>
      <c r="P2172">
        <v>839.33</v>
      </c>
      <c r="Q2172">
        <v>0</v>
      </c>
      <c r="R2172" s="1" t="s">
        <v>7240</v>
      </c>
      <c r="S2172" s="1" t="s">
        <v>8156</v>
      </c>
      <c r="T2172">
        <v>0.91</v>
      </c>
      <c r="U2172" s="1"/>
      <c r="V2172">
        <v>109364.31682399999</v>
      </c>
      <c r="W2172">
        <v>2184936.3456740002</v>
      </c>
      <c r="X2172">
        <v>549.39725899999996</v>
      </c>
      <c r="Y2172">
        <v>51.242134</v>
      </c>
      <c r="Z2172">
        <v>981.33935299999996</v>
      </c>
      <c r="AA2172">
        <v>939.25553000000002</v>
      </c>
      <c r="AB2172">
        <v>0</v>
      </c>
    </row>
    <row r="2173" spans="1:28" x14ac:dyDescent="0.25">
      <c r="A2173" s="1" t="s">
        <v>3086</v>
      </c>
      <c r="B2173">
        <v>2530</v>
      </c>
      <c r="C2173" s="1" t="s">
        <v>4043</v>
      </c>
      <c r="D2173">
        <v>5.0999999999999996</v>
      </c>
      <c r="E2173">
        <v>0</v>
      </c>
      <c r="F2173">
        <v>0.02</v>
      </c>
      <c r="G2173">
        <v>3134</v>
      </c>
      <c r="H2173" s="1" t="s">
        <v>4129</v>
      </c>
      <c r="I2173">
        <v>135.09</v>
      </c>
      <c r="J2173">
        <v>14.74</v>
      </c>
      <c r="K2173">
        <v>604</v>
      </c>
      <c r="L2173">
        <v>2630.12</v>
      </c>
      <c r="M2173">
        <v>281</v>
      </c>
      <c r="N2173">
        <v>14</v>
      </c>
      <c r="O2173">
        <v>0</v>
      </c>
      <c r="P2173">
        <v>430.36</v>
      </c>
      <c r="Q2173">
        <v>0</v>
      </c>
      <c r="R2173" s="1" t="s">
        <v>7241</v>
      </c>
      <c r="S2173" s="1" t="s">
        <v>8156</v>
      </c>
      <c r="T2173">
        <v>1.1000000000000001</v>
      </c>
      <c r="U2173" s="1"/>
      <c r="V2173">
        <v>58953.919235000001</v>
      </c>
      <c r="W2173">
        <v>1596700.2677269999</v>
      </c>
      <c r="X2173">
        <v>306.12452400000001</v>
      </c>
      <c r="Y2173">
        <v>34.948788</v>
      </c>
      <c r="Z2173">
        <v>699.17510200000004</v>
      </c>
      <c r="AA2173">
        <v>686.37197700000002</v>
      </c>
      <c r="AB2173">
        <v>0</v>
      </c>
    </row>
    <row r="2174" spans="1:28" x14ac:dyDescent="0.25">
      <c r="A2174" s="1" t="s">
        <v>3087</v>
      </c>
      <c r="B2174">
        <v>2783</v>
      </c>
      <c r="C2174" s="1" t="s">
        <v>4032</v>
      </c>
      <c r="D2174">
        <v>5.0999999999999996</v>
      </c>
      <c r="E2174">
        <v>0</v>
      </c>
      <c r="F2174">
        <v>0.75</v>
      </c>
      <c r="G2174">
        <v>3134</v>
      </c>
      <c r="H2174" s="1" t="s">
        <v>4093</v>
      </c>
      <c r="I2174">
        <v>2.0699999999999998</v>
      </c>
      <c r="J2174">
        <v>14.41</v>
      </c>
      <c r="K2174">
        <v>351</v>
      </c>
      <c r="L2174">
        <v>1444.44</v>
      </c>
      <c r="M2174">
        <v>178</v>
      </c>
      <c r="N2174">
        <v>6</v>
      </c>
      <c r="O2174">
        <v>0</v>
      </c>
      <c r="P2174">
        <v>261</v>
      </c>
      <c r="Q2174">
        <v>0</v>
      </c>
      <c r="R2174" s="1" t="s">
        <v>7242</v>
      </c>
      <c r="S2174" s="1" t="s">
        <v>8156</v>
      </c>
      <c r="T2174">
        <v>1.1599999999999999</v>
      </c>
      <c r="U2174" s="1"/>
      <c r="V2174">
        <v>36195.98502</v>
      </c>
      <c r="W2174">
        <v>981325.87019799999</v>
      </c>
      <c r="X2174">
        <v>188.093581</v>
      </c>
      <c r="Y2174">
        <v>22.064821999999999</v>
      </c>
      <c r="Z2174">
        <v>433.71490499999999</v>
      </c>
      <c r="AA2174">
        <v>421.84064100000001</v>
      </c>
      <c r="AB2174">
        <v>0</v>
      </c>
    </row>
    <row r="2175" spans="1:28" x14ac:dyDescent="0.25">
      <c r="A2175" s="1" t="s">
        <v>3088</v>
      </c>
      <c r="B2175">
        <v>2618</v>
      </c>
      <c r="C2175" s="1" t="s">
        <v>4048</v>
      </c>
      <c r="D2175">
        <v>5.0999999999999996</v>
      </c>
      <c r="E2175">
        <v>0</v>
      </c>
      <c r="F2175">
        <v>0.77</v>
      </c>
      <c r="G2175">
        <v>3135</v>
      </c>
      <c r="H2175" s="1" t="s">
        <v>4096</v>
      </c>
      <c r="I2175">
        <v>121.36</v>
      </c>
      <c r="J2175">
        <v>10.24</v>
      </c>
      <c r="K2175">
        <v>517</v>
      </c>
      <c r="L2175">
        <v>2440.69</v>
      </c>
      <c r="M2175">
        <v>150</v>
      </c>
      <c r="N2175">
        <v>9</v>
      </c>
      <c r="O2175">
        <v>0</v>
      </c>
      <c r="P2175">
        <v>294.63</v>
      </c>
      <c r="Q2175">
        <v>0</v>
      </c>
      <c r="R2175" s="1" t="s">
        <v>7243</v>
      </c>
      <c r="S2175" s="1" t="s">
        <v>8156</v>
      </c>
      <c r="T2175">
        <v>0.8</v>
      </c>
      <c r="U2175" s="1"/>
      <c r="V2175">
        <v>37726.676255999999</v>
      </c>
      <c r="W2175">
        <v>1174623.502237</v>
      </c>
      <c r="X2175">
        <v>199.34686199999999</v>
      </c>
      <c r="Y2175">
        <v>23.946097999999999</v>
      </c>
      <c r="Z2175">
        <v>506.120791</v>
      </c>
      <c r="AA2175">
        <v>504.93179900000001</v>
      </c>
      <c r="AB2175">
        <v>0</v>
      </c>
    </row>
    <row r="2176" spans="1:28" x14ac:dyDescent="0.25">
      <c r="A2176" s="1" t="s">
        <v>3089</v>
      </c>
      <c r="B2176">
        <v>2732</v>
      </c>
      <c r="C2176" s="1" t="s">
        <v>4031</v>
      </c>
      <c r="D2176">
        <v>5.0999999999999996</v>
      </c>
      <c r="E2176">
        <v>0</v>
      </c>
      <c r="F2176">
        <v>0.75</v>
      </c>
      <c r="G2176">
        <v>3135</v>
      </c>
      <c r="H2176" s="1" t="s">
        <v>4076</v>
      </c>
      <c r="I2176">
        <v>1.4</v>
      </c>
      <c r="J2176">
        <v>13.88</v>
      </c>
      <c r="K2176">
        <v>403</v>
      </c>
      <c r="L2176">
        <v>2404.71</v>
      </c>
      <c r="M2176">
        <v>125</v>
      </c>
      <c r="N2176">
        <v>2</v>
      </c>
      <c r="O2176">
        <v>0</v>
      </c>
      <c r="P2176">
        <v>250.49</v>
      </c>
      <c r="Q2176">
        <v>0</v>
      </c>
      <c r="R2176" s="1" t="s">
        <v>7244</v>
      </c>
      <c r="S2176" s="1" t="s">
        <v>8156</v>
      </c>
      <c r="T2176">
        <v>1.1299999999999999</v>
      </c>
      <c r="U2176" s="1"/>
      <c r="V2176">
        <v>35540.503846</v>
      </c>
      <c r="W2176">
        <v>1187142.8666729999</v>
      </c>
      <c r="X2176">
        <v>189.89002500000001</v>
      </c>
      <c r="Y2176">
        <v>25.221022000000001</v>
      </c>
      <c r="Z2176">
        <v>515.11561500000005</v>
      </c>
      <c r="AA2176">
        <v>510.30997600000001</v>
      </c>
      <c r="AB2176">
        <v>0</v>
      </c>
    </row>
    <row r="2177" spans="1:28" x14ac:dyDescent="0.25">
      <c r="A2177" s="1" t="s">
        <v>3090</v>
      </c>
      <c r="B2177">
        <v>2415</v>
      </c>
      <c r="C2177" s="1" t="s">
        <v>4003</v>
      </c>
      <c r="D2177">
        <v>5.0999999999999996</v>
      </c>
      <c r="E2177">
        <v>0</v>
      </c>
      <c r="F2177">
        <v>0</v>
      </c>
      <c r="G2177">
        <v>3137</v>
      </c>
      <c r="H2177" s="1" t="s">
        <v>4073</v>
      </c>
      <c r="I2177">
        <v>40.79</v>
      </c>
      <c r="J2177">
        <v>12.5</v>
      </c>
      <c r="K2177">
        <v>722</v>
      </c>
      <c r="L2177">
        <v>606.14</v>
      </c>
      <c r="M2177">
        <v>599</v>
      </c>
      <c r="N2177">
        <v>15</v>
      </c>
      <c r="O2177">
        <v>0</v>
      </c>
      <c r="P2177">
        <v>677</v>
      </c>
      <c r="Q2177">
        <v>0</v>
      </c>
      <c r="R2177" s="1" t="s">
        <v>7245</v>
      </c>
      <c r="S2177" s="1" t="s">
        <v>8156</v>
      </c>
      <c r="T2177">
        <v>0.94</v>
      </c>
      <c r="U2177" s="1"/>
      <c r="V2177">
        <v>99994.606406999999</v>
      </c>
      <c r="W2177">
        <v>1786885.5760059999</v>
      </c>
      <c r="X2177">
        <v>497.35089499999998</v>
      </c>
      <c r="Y2177">
        <v>43.406709999999997</v>
      </c>
      <c r="Z2177">
        <v>811.09810000000004</v>
      </c>
      <c r="AA2177">
        <v>768.14921800000002</v>
      </c>
      <c r="AB2177">
        <v>0</v>
      </c>
    </row>
    <row r="2178" spans="1:28" x14ac:dyDescent="0.25">
      <c r="A2178" s="1" t="s">
        <v>3091</v>
      </c>
      <c r="B2178">
        <v>2894</v>
      </c>
      <c r="C2178" s="1" t="s">
        <v>4032</v>
      </c>
      <c r="D2178">
        <v>5.0999999999999996</v>
      </c>
      <c r="E2178">
        <v>0</v>
      </c>
      <c r="F2178">
        <v>0.46</v>
      </c>
      <c r="G2178">
        <v>3140</v>
      </c>
      <c r="H2178" s="1" t="s">
        <v>4093</v>
      </c>
      <c r="I2178">
        <v>2.0699999999999998</v>
      </c>
      <c r="J2178">
        <v>11.27</v>
      </c>
      <c r="K2178">
        <v>246</v>
      </c>
      <c r="L2178">
        <v>1444.44</v>
      </c>
      <c r="M2178">
        <v>58</v>
      </c>
      <c r="N2178">
        <v>3</v>
      </c>
      <c r="O2178">
        <v>0</v>
      </c>
      <c r="P2178">
        <v>123.91</v>
      </c>
      <c r="Q2178">
        <v>0</v>
      </c>
      <c r="R2178" s="1" t="s">
        <v>7246</v>
      </c>
      <c r="S2178" s="1" t="s">
        <v>8156</v>
      </c>
      <c r="T2178">
        <v>0.86</v>
      </c>
      <c r="U2178" s="1"/>
      <c r="V2178">
        <v>17272.569617000001</v>
      </c>
      <c r="W2178">
        <v>615554.85522899998</v>
      </c>
      <c r="X2178">
        <v>93.167563000000001</v>
      </c>
      <c r="Y2178">
        <v>12.502931999999999</v>
      </c>
      <c r="Z2178">
        <v>264.43665700000003</v>
      </c>
      <c r="AA2178">
        <v>264.60466000000002</v>
      </c>
      <c r="AB2178">
        <v>0</v>
      </c>
    </row>
    <row r="2179" spans="1:28" x14ac:dyDescent="0.25">
      <c r="A2179" s="1" t="s">
        <v>3093</v>
      </c>
      <c r="B2179">
        <v>3058</v>
      </c>
      <c r="C2179" s="1" t="s">
        <v>4004</v>
      </c>
      <c r="D2179">
        <v>5.0999999999999996</v>
      </c>
      <c r="E2179">
        <v>0</v>
      </c>
      <c r="F2179">
        <v>0.09</v>
      </c>
      <c r="G2179">
        <v>3141</v>
      </c>
      <c r="H2179" s="1" t="s">
        <v>4073</v>
      </c>
      <c r="I2179">
        <v>40.79</v>
      </c>
      <c r="J2179">
        <v>8.92</v>
      </c>
      <c r="K2179">
        <v>83</v>
      </c>
      <c r="L2179">
        <v>475.89</v>
      </c>
      <c r="M2179">
        <v>1</v>
      </c>
      <c r="N2179">
        <v>1</v>
      </c>
      <c r="O2179">
        <v>0</v>
      </c>
      <c r="P2179">
        <v>38.46</v>
      </c>
      <c r="Q2179">
        <v>0</v>
      </c>
      <c r="R2179" s="1" t="s">
        <v>7248</v>
      </c>
      <c r="S2179" s="1" t="s">
        <v>8156</v>
      </c>
      <c r="T2179">
        <v>0.78</v>
      </c>
      <c r="U2179" s="1"/>
      <c r="V2179">
        <v>5020.9226019999996</v>
      </c>
      <c r="W2179">
        <v>199516.004544</v>
      </c>
      <c r="X2179">
        <v>27.55256</v>
      </c>
      <c r="Y2179">
        <v>3.9052699999999998</v>
      </c>
      <c r="Z2179">
        <v>85.073530000000005</v>
      </c>
      <c r="AA2179">
        <v>85.764376999999996</v>
      </c>
      <c r="AB2179">
        <v>0</v>
      </c>
    </row>
    <row r="2180" spans="1:28" x14ac:dyDescent="0.25">
      <c r="A2180" s="1" t="s">
        <v>3094</v>
      </c>
      <c r="B2180">
        <v>2441</v>
      </c>
      <c r="C2180" s="1" t="s">
        <v>4004</v>
      </c>
      <c r="D2180">
        <v>5.0999999999999996</v>
      </c>
      <c r="E2180">
        <v>0</v>
      </c>
      <c r="F2180">
        <v>0.77</v>
      </c>
      <c r="G2180">
        <v>3142</v>
      </c>
      <c r="H2180" s="1" t="s">
        <v>4104</v>
      </c>
      <c r="I2180">
        <v>0.2</v>
      </c>
      <c r="J2180">
        <v>12.83</v>
      </c>
      <c r="K2180">
        <v>701</v>
      </c>
      <c r="L2180">
        <v>1312.65</v>
      </c>
      <c r="M2180">
        <v>464</v>
      </c>
      <c r="N2180">
        <v>22</v>
      </c>
      <c r="O2180">
        <v>0</v>
      </c>
      <c r="P2180">
        <v>613.69000000000005</v>
      </c>
      <c r="Q2180">
        <v>0</v>
      </c>
      <c r="R2180" s="1" t="s">
        <v>7249</v>
      </c>
      <c r="S2180" s="1" t="s">
        <v>8156</v>
      </c>
      <c r="T2180">
        <v>1.08</v>
      </c>
      <c r="U2180" s="1"/>
      <c r="V2180">
        <v>71130.380736999999</v>
      </c>
      <c r="W2180">
        <v>1528589.0110790001</v>
      </c>
      <c r="X2180">
        <v>359.99944799999997</v>
      </c>
      <c r="Y2180">
        <v>35.701698999999998</v>
      </c>
      <c r="Z2180">
        <v>684.59327900000005</v>
      </c>
      <c r="AA2180">
        <v>657.10213499999998</v>
      </c>
      <c r="AB2180">
        <v>0</v>
      </c>
    </row>
    <row r="2181" spans="1:28" x14ac:dyDescent="0.25">
      <c r="A2181" s="1" t="s">
        <v>3096</v>
      </c>
      <c r="B2181">
        <v>2810</v>
      </c>
      <c r="C2181" s="1" t="s">
        <v>4020</v>
      </c>
      <c r="D2181">
        <v>5.0999999999999996</v>
      </c>
      <c r="E2181">
        <v>0</v>
      </c>
      <c r="F2181">
        <v>0.21</v>
      </c>
      <c r="G2181">
        <v>3143</v>
      </c>
      <c r="H2181" s="1" t="s">
        <v>4117</v>
      </c>
      <c r="I2181">
        <v>120.04</v>
      </c>
      <c r="J2181">
        <v>8.1300000000000008</v>
      </c>
      <c r="K2181">
        <v>333</v>
      </c>
      <c r="L2181">
        <v>743.49</v>
      </c>
      <c r="M2181">
        <v>144</v>
      </c>
      <c r="N2181">
        <v>8</v>
      </c>
      <c r="O2181">
        <v>0</v>
      </c>
      <c r="P2181">
        <v>242.13</v>
      </c>
      <c r="Q2181">
        <v>0</v>
      </c>
      <c r="R2181" s="1" t="s">
        <v>7251</v>
      </c>
      <c r="S2181" s="1" t="s">
        <v>8156</v>
      </c>
      <c r="T2181">
        <v>0.6</v>
      </c>
      <c r="U2181" s="1"/>
      <c r="V2181">
        <v>29437.110078000002</v>
      </c>
      <c r="W2181">
        <v>643922.63725300005</v>
      </c>
      <c r="X2181">
        <v>149.08410699999999</v>
      </c>
      <c r="Y2181">
        <v>14.181884999999999</v>
      </c>
      <c r="Z2181">
        <v>284.32135599999998</v>
      </c>
      <c r="AA2181">
        <v>276.80692199999999</v>
      </c>
      <c r="AB2181">
        <v>0</v>
      </c>
    </row>
    <row r="2182" spans="1:28" x14ac:dyDescent="0.25">
      <c r="A2182" s="1" t="s">
        <v>3097</v>
      </c>
      <c r="B2182">
        <v>2827</v>
      </c>
      <c r="C2182" s="1" t="s">
        <v>4004</v>
      </c>
      <c r="D2182">
        <v>5.0999999999999996</v>
      </c>
      <c r="E2182">
        <v>0</v>
      </c>
      <c r="F2182">
        <v>4.29</v>
      </c>
      <c r="G2182">
        <v>3143</v>
      </c>
      <c r="H2182" s="1" t="s">
        <v>4090</v>
      </c>
      <c r="I2182">
        <v>24.41</v>
      </c>
      <c r="J2182">
        <v>14.68</v>
      </c>
      <c r="K2182">
        <v>316</v>
      </c>
      <c r="L2182">
        <v>1286.42</v>
      </c>
      <c r="M2182">
        <v>145</v>
      </c>
      <c r="N2182">
        <v>3</v>
      </c>
      <c r="O2182">
        <v>0</v>
      </c>
      <c r="P2182">
        <v>239.46</v>
      </c>
      <c r="Q2182">
        <v>0</v>
      </c>
      <c r="R2182" s="1" t="s">
        <v>7252</v>
      </c>
      <c r="S2182" s="1" t="s">
        <v>8156</v>
      </c>
      <c r="T2182">
        <v>1.25</v>
      </c>
      <c r="U2182" s="1"/>
      <c r="V2182">
        <v>32029.065558999999</v>
      </c>
      <c r="W2182">
        <v>848280.87089000002</v>
      </c>
      <c r="X2182">
        <v>165.88869</v>
      </c>
      <c r="Y2182">
        <v>18.915728999999999</v>
      </c>
      <c r="Z2182">
        <v>374.248582</v>
      </c>
      <c r="AA2182">
        <v>364.64967999999999</v>
      </c>
      <c r="AB2182">
        <v>0</v>
      </c>
    </row>
    <row r="2183" spans="1:28" x14ac:dyDescent="0.25">
      <c r="A2183" s="1" t="s">
        <v>3098</v>
      </c>
      <c r="B2183">
        <v>2876</v>
      </c>
      <c r="C2183" s="1" t="s">
        <v>4004</v>
      </c>
      <c r="D2183">
        <v>5.0999999999999996</v>
      </c>
      <c r="E2183">
        <v>0</v>
      </c>
      <c r="F2183">
        <v>1.03</v>
      </c>
      <c r="G2183">
        <v>3145</v>
      </c>
      <c r="H2183" s="1" t="s">
        <v>4096</v>
      </c>
      <c r="I2183">
        <v>121.36</v>
      </c>
      <c r="J2183">
        <v>7.31</v>
      </c>
      <c r="K2183">
        <v>269</v>
      </c>
      <c r="L2183">
        <v>1417.41</v>
      </c>
      <c r="M2183">
        <v>33</v>
      </c>
      <c r="N2183">
        <v>2</v>
      </c>
      <c r="O2183">
        <v>0</v>
      </c>
      <c r="P2183">
        <v>81.97</v>
      </c>
      <c r="Q2183">
        <v>0</v>
      </c>
      <c r="R2183" s="1" t="s">
        <v>7253</v>
      </c>
      <c r="S2183" s="1" t="s">
        <v>8156</v>
      </c>
      <c r="T2183">
        <v>0.55000000000000004</v>
      </c>
      <c r="U2183" s="1"/>
      <c r="V2183">
        <v>14862.171243999999</v>
      </c>
      <c r="W2183">
        <v>498561.61894299998</v>
      </c>
      <c r="X2183">
        <v>79.176421000000005</v>
      </c>
      <c r="Y2183">
        <v>9.0672920000000001</v>
      </c>
      <c r="Z2183">
        <v>209.001654</v>
      </c>
      <c r="AA2183">
        <v>214.31571099999999</v>
      </c>
      <c r="AB2183">
        <v>0</v>
      </c>
    </row>
    <row r="2184" spans="1:28" x14ac:dyDescent="0.25">
      <c r="A2184" s="1" t="s">
        <v>3099</v>
      </c>
      <c r="B2184">
        <v>2691</v>
      </c>
      <c r="C2184" s="1" t="s">
        <v>4050</v>
      </c>
      <c r="D2184">
        <v>5.0999999999999996</v>
      </c>
      <c r="E2184">
        <v>0</v>
      </c>
      <c r="F2184">
        <v>0</v>
      </c>
      <c r="G2184">
        <v>3146</v>
      </c>
      <c r="H2184" s="1" t="s">
        <v>4095</v>
      </c>
      <c r="I2184">
        <v>63.59</v>
      </c>
      <c r="J2184">
        <v>8.1999999999999993</v>
      </c>
      <c r="K2184">
        <v>455</v>
      </c>
      <c r="L2184">
        <v>1631.79</v>
      </c>
      <c r="M2184">
        <v>182</v>
      </c>
      <c r="N2184">
        <v>7</v>
      </c>
      <c r="O2184">
        <v>0</v>
      </c>
      <c r="P2184">
        <v>274.08</v>
      </c>
      <c r="Q2184">
        <v>0</v>
      </c>
      <c r="R2184" s="1" t="s">
        <v>7254</v>
      </c>
      <c r="S2184" s="1" t="s">
        <v>8156</v>
      </c>
      <c r="T2184">
        <v>0.67</v>
      </c>
      <c r="U2184" s="1"/>
      <c r="V2184">
        <v>39355.643178999999</v>
      </c>
      <c r="W2184">
        <v>999978.99190200004</v>
      </c>
      <c r="X2184">
        <v>202.59789499999999</v>
      </c>
      <c r="Y2184">
        <v>21.226109000000001</v>
      </c>
      <c r="Z2184">
        <v>436.94408099999998</v>
      </c>
      <c r="AA2184">
        <v>429.86274200000003</v>
      </c>
      <c r="AB2184">
        <v>0</v>
      </c>
    </row>
    <row r="2185" spans="1:28" x14ac:dyDescent="0.25">
      <c r="A2185" s="1" t="s">
        <v>3100</v>
      </c>
      <c r="B2185">
        <v>2958</v>
      </c>
      <c r="C2185" s="1" t="s">
        <v>4004</v>
      </c>
      <c r="D2185">
        <v>5.0999999999999996</v>
      </c>
      <c r="E2185">
        <v>0</v>
      </c>
      <c r="F2185">
        <v>0.89</v>
      </c>
      <c r="G2185">
        <v>3146</v>
      </c>
      <c r="H2185" s="1" t="s">
        <v>4096</v>
      </c>
      <c r="I2185">
        <v>121.36</v>
      </c>
      <c r="J2185">
        <v>11.26</v>
      </c>
      <c r="K2185">
        <v>188</v>
      </c>
      <c r="L2185">
        <v>1417.41</v>
      </c>
      <c r="M2185">
        <v>24</v>
      </c>
      <c r="N2185">
        <v>2</v>
      </c>
      <c r="O2185">
        <v>0</v>
      </c>
      <c r="P2185">
        <v>96.95</v>
      </c>
      <c r="Q2185">
        <v>0</v>
      </c>
      <c r="R2185" s="1" t="s">
        <v>7255</v>
      </c>
      <c r="S2185" s="1" t="s">
        <v>8156</v>
      </c>
      <c r="T2185">
        <v>1.1299999999999999</v>
      </c>
      <c r="U2185" s="1"/>
      <c r="V2185">
        <v>12351.000278</v>
      </c>
      <c r="W2185">
        <v>533573.01700999995</v>
      </c>
      <c r="X2185">
        <v>68.743564000000006</v>
      </c>
      <c r="Y2185">
        <v>10.636666999999999</v>
      </c>
      <c r="Z2185">
        <v>227.19835599999999</v>
      </c>
      <c r="AA2185">
        <v>229.361762</v>
      </c>
      <c r="AB2185">
        <v>0</v>
      </c>
    </row>
    <row r="2186" spans="1:28" x14ac:dyDescent="0.25">
      <c r="A2186" s="1" t="s">
        <v>3101</v>
      </c>
      <c r="B2186">
        <v>2169</v>
      </c>
      <c r="C2186" s="1" t="s">
        <v>4040</v>
      </c>
      <c r="D2186">
        <v>5.0999999999999996</v>
      </c>
      <c r="E2186">
        <v>0</v>
      </c>
      <c r="F2186">
        <v>0.44</v>
      </c>
      <c r="G2186">
        <v>3148</v>
      </c>
      <c r="H2186" s="1" t="s">
        <v>4096</v>
      </c>
      <c r="I2186">
        <v>121.36</v>
      </c>
      <c r="J2186">
        <v>10.87</v>
      </c>
      <c r="K2186">
        <v>979</v>
      </c>
      <c r="L2186">
        <v>1561.25</v>
      </c>
      <c r="M2186">
        <v>619</v>
      </c>
      <c r="N2186">
        <v>23</v>
      </c>
      <c r="O2186">
        <v>0</v>
      </c>
      <c r="P2186">
        <v>848.46</v>
      </c>
      <c r="Q2186">
        <v>0</v>
      </c>
      <c r="R2186" s="1" t="s">
        <v>7256</v>
      </c>
      <c r="S2186" s="1" t="s">
        <v>8156</v>
      </c>
      <c r="T2186">
        <v>0.87</v>
      </c>
      <c r="U2186" s="1"/>
      <c r="V2186">
        <v>105608.158476</v>
      </c>
      <c r="W2186">
        <v>2116768.6560269999</v>
      </c>
      <c r="X2186">
        <v>530.60277199999996</v>
      </c>
      <c r="Y2186">
        <v>49.213797</v>
      </c>
      <c r="Z2186">
        <v>948.91397600000005</v>
      </c>
      <c r="AA2186">
        <v>909.95201799999995</v>
      </c>
      <c r="AB2186">
        <v>0</v>
      </c>
    </row>
    <row r="2187" spans="1:28" x14ac:dyDescent="0.25">
      <c r="A2187" s="1" t="s">
        <v>3102</v>
      </c>
      <c r="B2187">
        <v>2268</v>
      </c>
      <c r="C2187" s="1" t="s">
        <v>4040</v>
      </c>
      <c r="D2187">
        <v>5.0999999999999996</v>
      </c>
      <c r="E2187">
        <v>0</v>
      </c>
      <c r="F2187">
        <v>0.87</v>
      </c>
      <c r="G2187">
        <v>3149</v>
      </c>
      <c r="H2187" s="1" t="s">
        <v>4096</v>
      </c>
      <c r="I2187">
        <v>121.36</v>
      </c>
      <c r="J2187">
        <v>13.8</v>
      </c>
      <c r="K2187">
        <v>881</v>
      </c>
      <c r="L2187">
        <v>1561.24</v>
      </c>
      <c r="M2187">
        <v>552</v>
      </c>
      <c r="N2187">
        <v>20</v>
      </c>
      <c r="O2187">
        <v>0</v>
      </c>
      <c r="P2187">
        <v>784.67</v>
      </c>
      <c r="Q2187">
        <v>0</v>
      </c>
      <c r="R2187" s="1" t="s">
        <v>7257</v>
      </c>
      <c r="S2187" s="1" t="s">
        <v>8156</v>
      </c>
      <c r="T2187">
        <v>1.19</v>
      </c>
      <c r="U2187" s="1"/>
      <c r="V2187">
        <v>97274.744848000002</v>
      </c>
      <c r="W2187">
        <v>2046187.3607439999</v>
      </c>
      <c r="X2187">
        <v>491.17737899999997</v>
      </c>
      <c r="Y2187">
        <v>47.711812999999999</v>
      </c>
      <c r="Z2187">
        <v>917.87419</v>
      </c>
      <c r="AA2187">
        <v>879.60638100000006</v>
      </c>
      <c r="AB2187">
        <v>0</v>
      </c>
    </row>
    <row r="2188" spans="1:28" x14ac:dyDescent="0.25">
      <c r="A2188" s="1" t="s">
        <v>3103</v>
      </c>
      <c r="B2188">
        <v>2588</v>
      </c>
      <c r="C2188" s="1" t="s">
        <v>4001</v>
      </c>
      <c r="D2188">
        <v>0.2</v>
      </c>
      <c r="E2188">
        <v>0</v>
      </c>
      <c r="F2188">
        <v>78.92</v>
      </c>
      <c r="G2188">
        <v>3149</v>
      </c>
      <c r="H2188" s="1" t="s">
        <v>4090</v>
      </c>
      <c r="I2188">
        <v>24.41</v>
      </c>
      <c r="J2188">
        <v>10.26</v>
      </c>
      <c r="K2188">
        <v>561</v>
      </c>
      <c r="L2188">
        <v>1066.78</v>
      </c>
      <c r="M2188">
        <v>279</v>
      </c>
      <c r="N2188">
        <v>19</v>
      </c>
      <c r="O2188">
        <v>0</v>
      </c>
      <c r="P2188">
        <v>459.82</v>
      </c>
      <c r="Q2188">
        <v>0</v>
      </c>
      <c r="R2188" s="1" t="s">
        <v>7258</v>
      </c>
      <c r="S2188" s="1" t="s">
        <v>8156</v>
      </c>
      <c r="T2188">
        <v>0.75</v>
      </c>
      <c r="U2188" s="1"/>
      <c r="V2188">
        <v>46455.025693000003</v>
      </c>
      <c r="W2188">
        <v>974444.64471799997</v>
      </c>
      <c r="X2188">
        <v>234.33222599999999</v>
      </c>
      <c r="Y2188">
        <v>21.854631999999999</v>
      </c>
      <c r="Z2188">
        <v>431.58206899999999</v>
      </c>
      <c r="AA2188">
        <v>418.89157799999998</v>
      </c>
      <c r="AB2188">
        <v>0</v>
      </c>
    </row>
    <row r="2189" spans="1:28" x14ac:dyDescent="0.25">
      <c r="A2189" s="1" t="s">
        <v>3104</v>
      </c>
      <c r="B2189">
        <v>2361</v>
      </c>
      <c r="C2189" s="1" t="s">
        <v>4053</v>
      </c>
      <c r="D2189">
        <v>5.0999999999999996</v>
      </c>
      <c r="E2189">
        <v>0</v>
      </c>
      <c r="F2189">
        <v>0.49</v>
      </c>
      <c r="G2189">
        <v>3150</v>
      </c>
      <c r="H2189" s="1" t="s">
        <v>4153</v>
      </c>
      <c r="I2189">
        <v>204.71</v>
      </c>
      <c r="J2189">
        <v>15.67</v>
      </c>
      <c r="K2189">
        <v>789</v>
      </c>
      <c r="L2189">
        <v>1496.49</v>
      </c>
      <c r="M2189">
        <v>520</v>
      </c>
      <c r="N2189">
        <v>17</v>
      </c>
      <c r="O2189">
        <v>0</v>
      </c>
      <c r="P2189">
        <v>692.45</v>
      </c>
      <c r="Q2189">
        <v>0</v>
      </c>
      <c r="R2189" s="1" t="s">
        <v>7259</v>
      </c>
      <c r="S2189" s="1" t="s">
        <v>8156</v>
      </c>
      <c r="T2189">
        <v>1.1299999999999999</v>
      </c>
      <c r="U2189" s="1"/>
      <c r="V2189">
        <v>89071.829452000005</v>
      </c>
      <c r="W2189">
        <v>1837234.8340370001</v>
      </c>
      <c r="X2189">
        <v>448.85514599999999</v>
      </c>
      <c r="Y2189">
        <v>43.058852999999999</v>
      </c>
      <c r="Z2189">
        <v>823.34474499999999</v>
      </c>
      <c r="AA2189">
        <v>789.78411500000004</v>
      </c>
      <c r="AB2189">
        <v>0</v>
      </c>
    </row>
    <row r="2190" spans="1:28" x14ac:dyDescent="0.25">
      <c r="A2190" s="1" t="s">
        <v>3106</v>
      </c>
      <c r="B2190">
        <v>2243</v>
      </c>
      <c r="C2190" s="1" t="s">
        <v>4003</v>
      </c>
      <c r="D2190">
        <v>5.0999999999999996</v>
      </c>
      <c r="E2190">
        <v>0</v>
      </c>
      <c r="F2190">
        <v>0.5</v>
      </c>
      <c r="G2190">
        <v>3151</v>
      </c>
      <c r="H2190" s="1" t="s">
        <v>4073</v>
      </c>
      <c r="I2190">
        <v>40.79</v>
      </c>
      <c r="J2190">
        <v>12.15</v>
      </c>
      <c r="K2190">
        <v>908</v>
      </c>
      <c r="L2190">
        <v>606.14</v>
      </c>
      <c r="M2190">
        <v>770</v>
      </c>
      <c r="N2190">
        <v>20</v>
      </c>
      <c r="O2190">
        <v>0</v>
      </c>
      <c r="P2190">
        <v>864.99</v>
      </c>
      <c r="Q2190">
        <v>0</v>
      </c>
      <c r="R2190" s="1" t="s">
        <v>7261</v>
      </c>
      <c r="S2190" s="1" t="s">
        <v>8156</v>
      </c>
      <c r="T2190">
        <v>0.98</v>
      </c>
      <c r="U2190" s="1"/>
      <c r="V2190">
        <v>127186.301381</v>
      </c>
      <c r="W2190">
        <v>2211600.7128699999</v>
      </c>
      <c r="X2190">
        <v>631.14621</v>
      </c>
      <c r="Y2190">
        <v>54.220298</v>
      </c>
      <c r="Z2190">
        <v>1007.2167030000001</v>
      </c>
      <c r="AA2190">
        <v>950.72859700000004</v>
      </c>
      <c r="AB2190">
        <v>0</v>
      </c>
    </row>
    <row r="2191" spans="1:28" x14ac:dyDescent="0.25">
      <c r="A2191" s="1" t="s">
        <v>3107</v>
      </c>
      <c r="B2191">
        <v>2929</v>
      </c>
      <c r="C2191" s="1" t="s">
        <v>4004</v>
      </c>
      <c r="D2191">
        <v>5.0999999999999996</v>
      </c>
      <c r="E2191">
        <v>0</v>
      </c>
      <c r="F2191">
        <v>1.74</v>
      </c>
      <c r="G2191">
        <v>3151</v>
      </c>
      <c r="H2191" s="1" t="s">
        <v>4090</v>
      </c>
      <c r="I2191">
        <v>24.41</v>
      </c>
      <c r="J2191">
        <v>13.01</v>
      </c>
      <c r="K2191">
        <v>222</v>
      </c>
      <c r="L2191">
        <v>1286.42</v>
      </c>
      <c r="M2191">
        <v>49</v>
      </c>
      <c r="N2191">
        <v>5</v>
      </c>
      <c r="O2191">
        <v>0</v>
      </c>
      <c r="P2191">
        <v>151.36000000000001</v>
      </c>
      <c r="Q2191">
        <v>0</v>
      </c>
      <c r="R2191" s="1" t="s">
        <v>7262</v>
      </c>
      <c r="S2191" s="1" t="s">
        <v>8156</v>
      </c>
      <c r="T2191">
        <v>1.35</v>
      </c>
      <c r="U2191" s="1"/>
      <c r="V2191">
        <v>16894.633748</v>
      </c>
      <c r="W2191">
        <v>607075.69348599995</v>
      </c>
      <c r="X2191">
        <v>91.340599999999995</v>
      </c>
      <c r="Y2191">
        <v>12.945103</v>
      </c>
      <c r="Z2191">
        <v>263.846025</v>
      </c>
      <c r="AA2191">
        <v>260.95880599999998</v>
      </c>
      <c r="AB2191">
        <v>0</v>
      </c>
    </row>
    <row r="2192" spans="1:28" x14ac:dyDescent="0.25">
      <c r="A2192" s="1" t="s">
        <v>3108</v>
      </c>
      <c r="B2192">
        <v>3033</v>
      </c>
      <c r="C2192" s="1" t="s">
        <v>4001</v>
      </c>
      <c r="D2192">
        <v>0.2</v>
      </c>
      <c r="E2192">
        <v>0</v>
      </c>
      <c r="F2192">
        <v>110.66</v>
      </c>
      <c r="G2192">
        <v>3152</v>
      </c>
      <c r="H2192" s="1" t="s">
        <v>4071</v>
      </c>
      <c r="I2192">
        <v>108.49</v>
      </c>
      <c r="J2192">
        <v>4.4800000000000004</v>
      </c>
      <c r="K2192">
        <v>119</v>
      </c>
      <c r="L2192">
        <v>419.77</v>
      </c>
      <c r="M2192">
        <v>38</v>
      </c>
      <c r="N2192">
        <v>4</v>
      </c>
      <c r="O2192">
        <v>0</v>
      </c>
      <c r="P2192">
        <v>86.22</v>
      </c>
      <c r="Q2192">
        <v>0</v>
      </c>
      <c r="R2192" s="1" t="s">
        <v>7263</v>
      </c>
      <c r="S2192" s="1" t="s">
        <v>8156</v>
      </c>
      <c r="T2192">
        <v>0.85</v>
      </c>
      <c r="U2192" s="1"/>
      <c r="V2192">
        <v>10190.111021999999</v>
      </c>
      <c r="W2192">
        <v>269534.65594899998</v>
      </c>
      <c r="X2192">
        <v>52.738635000000002</v>
      </c>
      <c r="Y2192">
        <v>5.8112529999999998</v>
      </c>
      <c r="Z2192">
        <v>118.17366199999999</v>
      </c>
      <c r="AA2192">
        <v>115.864864</v>
      </c>
      <c r="AB2192">
        <v>0</v>
      </c>
    </row>
    <row r="2193" spans="1:28" x14ac:dyDescent="0.25">
      <c r="A2193" s="1" t="s">
        <v>3109</v>
      </c>
      <c r="B2193">
        <v>2525</v>
      </c>
      <c r="C2193" s="1" t="s">
        <v>4004</v>
      </c>
      <c r="D2193">
        <v>5.0999999999999996</v>
      </c>
      <c r="E2193">
        <v>0</v>
      </c>
      <c r="F2193">
        <v>0.62</v>
      </c>
      <c r="G2193">
        <v>3153</v>
      </c>
      <c r="H2193" s="1" t="s">
        <v>4104</v>
      </c>
      <c r="I2193">
        <v>0.2</v>
      </c>
      <c r="J2193">
        <v>10.69</v>
      </c>
      <c r="K2193">
        <v>628</v>
      </c>
      <c r="L2193">
        <v>1312.65</v>
      </c>
      <c r="M2193">
        <v>371</v>
      </c>
      <c r="N2193">
        <v>18</v>
      </c>
      <c r="O2193">
        <v>0</v>
      </c>
      <c r="P2193">
        <v>507.69</v>
      </c>
      <c r="Q2193">
        <v>0</v>
      </c>
      <c r="R2193" s="1" t="s">
        <v>7264</v>
      </c>
      <c r="S2193" s="1" t="s">
        <v>8156</v>
      </c>
      <c r="T2193">
        <v>0.78</v>
      </c>
      <c r="U2193" s="1"/>
      <c r="V2193">
        <v>60306.342271000001</v>
      </c>
      <c r="W2193">
        <v>1297623.8056920001</v>
      </c>
      <c r="X2193">
        <v>305.06442700000002</v>
      </c>
      <c r="Y2193">
        <v>29.377403999999999</v>
      </c>
      <c r="Z2193">
        <v>576.61330199999998</v>
      </c>
      <c r="AA2193">
        <v>557.81718100000001</v>
      </c>
      <c r="AB2193">
        <v>0</v>
      </c>
    </row>
    <row r="2194" spans="1:28" x14ac:dyDescent="0.25">
      <c r="A2194" s="1" t="s">
        <v>3110</v>
      </c>
      <c r="B2194">
        <v>2668</v>
      </c>
      <c r="C2194" s="1" t="s">
        <v>4020</v>
      </c>
      <c r="D2194">
        <v>5.0999999999999996</v>
      </c>
      <c r="E2194">
        <v>0</v>
      </c>
      <c r="F2194">
        <v>0.48</v>
      </c>
      <c r="G2194">
        <v>3153</v>
      </c>
      <c r="H2194" s="1" t="s">
        <v>4117</v>
      </c>
      <c r="I2194">
        <v>120.04</v>
      </c>
      <c r="J2194">
        <v>5.92</v>
      </c>
      <c r="K2194">
        <v>485</v>
      </c>
      <c r="L2194">
        <v>743.49</v>
      </c>
      <c r="M2194">
        <v>221</v>
      </c>
      <c r="N2194">
        <v>10</v>
      </c>
      <c r="O2194">
        <v>0</v>
      </c>
      <c r="P2194">
        <v>385.16</v>
      </c>
      <c r="Q2194">
        <v>0</v>
      </c>
      <c r="R2194" s="1" t="s">
        <v>7265</v>
      </c>
      <c r="S2194" s="1" t="s">
        <v>8156</v>
      </c>
      <c r="T2194">
        <v>0.55000000000000004</v>
      </c>
      <c r="U2194" s="1"/>
      <c r="V2194">
        <v>46311.080003000003</v>
      </c>
      <c r="W2194">
        <v>890409.769906</v>
      </c>
      <c r="X2194">
        <v>231.67684600000001</v>
      </c>
      <c r="Y2194">
        <v>20.457409999999999</v>
      </c>
      <c r="Z2194">
        <v>398.150711</v>
      </c>
      <c r="AA2194">
        <v>382.76939099999998</v>
      </c>
      <c r="AB2194">
        <v>0</v>
      </c>
    </row>
    <row r="2195" spans="1:28" x14ac:dyDescent="0.25">
      <c r="A2195" s="1" t="s">
        <v>3113</v>
      </c>
      <c r="B2195">
        <v>3087</v>
      </c>
      <c r="C2195" s="1" t="s">
        <v>4004</v>
      </c>
      <c r="D2195">
        <v>5.0999999999999996</v>
      </c>
      <c r="E2195">
        <v>0</v>
      </c>
      <c r="F2195">
        <v>2.95</v>
      </c>
      <c r="G2195">
        <v>3156</v>
      </c>
      <c r="H2195" s="1" t="s">
        <v>4073</v>
      </c>
      <c r="I2195">
        <v>40.79</v>
      </c>
      <c r="J2195">
        <v>19.05</v>
      </c>
      <c r="K2195">
        <v>69</v>
      </c>
      <c r="L2195">
        <v>475.89</v>
      </c>
      <c r="M2195">
        <v>0</v>
      </c>
      <c r="N2195">
        <v>0</v>
      </c>
      <c r="O2195">
        <v>0</v>
      </c>
      <c r="P2195">
        <v>43.95</v>
      </c>
      <c r="Q2195">
        <v>0</v>
      </c>
      <c r="R2195" s="1" t="s">
        <v>7268</v>
      </c>
      <c r="S2195" s="1" t="s">
        <v>8156</v>
      </c>
      <c r="T2195">
        <v>1.54</v>
      </c>
      <c r="U2195" s="1"/>
      <c r="V2195">
        <v>6066.7161759999999</v>
      </c>
      <c r="W2195">
        <v>269825.90698500001</v>
      </c>
      <c r="X2195">
        <v>34.121848</v>
      </c>
      <c r="Y2195">
        <v>5.9128150000000002</v>
      </c>
      <c r="Z2195">
        <v>118.429193</v>
      </c>
      <c r="AA2195">
        <v>115.98643199999999</v>
      </c>
      <c r="AB2195">
        <v>0</v>
      </c>
    </row>
    <row r="2196" spans="1:28" x14ac:dyDescent="0.25">
      <c r="A2196" s="1" t="s">
        <v>3114</v>
      </c>
      <c r="B2196">
        <v>3105</v>
      </c>
      <c r="C2196" s="1" t="s">
        <v>4002</v>
      </c>
      <c r="D2196">
        <v>5.0999999999999996</v>
      </c>
      <c r="E2196">
        <v>0</v>
      </c>
      <c r="F2196">
        <v>0.06</v>
      </c>
      <c r="G2196">
        <v>3157</v>
      </c>
      <c r="H2196" s="1" t="s">
        <v>4105</v>
      </c>
      <c r="I2196">
        <v>31.58</v>
      </c>
      <c r="J2196">
        <v>14.16</v>
      </c>
      <c r="K2196">
        <v>52</v>
      </c>
      <c r="L2196">
        <v>367.23</v>
      </c>
      <c r="M2196">
        <v>5</v>
      </c>
      <c r="N2196">
        <v>3</v>
      </c>
      <c r="O2196">
        <v>0</v>
      </c>
      <c r="P2196">
        <v>28.63</v>
      </c>
      <c r="Q2196">
        <v>0</v>
      </c>
      <c r="R2196" s="1" t="s">
        <v>7269</v>
      </c>
      <c r="S2196" s="1" t="s">
        <v>8156</v>
      </c>
      <c r="T2196">
        <v>1.1499999999999999</v>
      </c>
      <c r="U2196" s="1"/>
      <c r="V2196">
        <v>4072.773627</v>
      </c>
      <c r="W2196">
        <v>191413.909262</v>
      </c>
      <c r="X2196">
        <v>23.131868999999998</v>
      </c>
      <c r="Y2196">
        <v>4.0546689999999996</v>
      </c>
      <c r="Z2196">
        <v>83.280602999999999</v>
      </c>
      <c r="AA2196">
        <v>82.280519999999996</v>
      </c>
      <c r="AB2196">
        <v>0</v>
      </c>
    </row>
    <row r="2197" spans="1:28" x14ac:dyDescent="0.25">
      <c r="A2197" s="1" t="s">
        <v>3115</v>
      </c>
      <c r="B2197">
        <v>2704</v>
      </c>
      <c r="C2197" s="1" t="s">
        <v>4020</v>
      </c>
      <c r="D2197">
        <v>5.0999999999999996</v>
      </c>
      <c r="E2197">
        <v>0</v>
      </c>
      <c r="F2197">
        <v>0.91</v>
      </c>
      <c r="G2197">
        <v>3158</v>
      </c>
      <c r="H2197" s="1" t="s">
        <v>4117</v>
      </c>
      <c r="I2197">
        <v>120.04</v>
      </c>
      <c r="J2197">
        <v>5.91</v>
      </c>
      <c r="K2197">
        <v>454</v>
      </c>
      <c r="L2197">
        <v>743.49</v>
      </c>
      <c r="M2197">
        <v>184</v>
      </c>
      <c r="N2197">
        <v>9</v>
      </c>
      <c r="O2197">
        <v>0</v>
      </c>
      <c r="P2197">
        <v>328.46</v>
      </c>
      <c r="Q2197">
        <v>0</v>
      </c>
      <c r="R2197" s="1" t="s">
        <v>7270</v>
      </c>
      <c r="S2197" s="1" t="s">
        <v>8156</v>
      </c>
      <c r="T2197">
        <v>0.43</v>
      </c>
      <c r="U2197" s="1"/>
      <c r="V2197">
        <v>40857.143131999997</v>
      </c>
      <c r="W2197">
        <v>798280.075419</v>
      </c>
      <c r="X2197">
        <v>204.63769199999999</v>
      </c>
      <c r="Y2197">
        <v>18.005120999999999</v>
      </c>
      <c r="Z2197">
        <v>355.32093200000003</v>
      </c>
      <c r="AA2197">
        <v>343.16456399999998</v>
      </c>
      <c r="AB2197">
        <v>0</v>
      </c>
    </row>
    <row r="2198" spans="1:28" x14ac:dyDescent="0.25">
      <c r="A2198" s="1" t="s">
        <v>3116</v>
      </c>
      <c r="B2198">
        <v>3064</v>
      </c>
      <c r="C2198" s="1" t="s">
        <v>4004</v>
      </c>
      <c r="D2198">
        <v>5.0999999999999996</v>
      </c>
      <c r="E2198">
        <v>0</v>
      </c>
      <c r="F2198">
        <v>0.4</v>
      </c>
      <c r="G2198">
        <v>3158</v>
      </c>
      <c r="H2198" s="1" t="s">
        <v>4079</v>
      </c>
      <c r="I2198">
        <v>1.4</v>
      </c>
      <c r="J2198">
        <v>9.3699999999999992</v>
      </c>
      <c r="K2198">
        <v>94</v>
      </c>
      <c r="L2198">
        <v>609.39</v>
      </c>
      <c r="M2198">
        <v>6</v>
      </c>
      <c r="N2198">
        <v>1</v>
      </c>
      <c r="O2198">
        <v>0</v>
      </c>
      <c r="P2198">
        <v>43.52</v>
      </c>
      <c r="Q2198">
        <v>0</v>
      </c>
      <c r="R2198" s="1" t="s">
        <v>7271</v>
      </c>
      <c r="S2198" s="1" t="s">
        <v>8156</v>
      </c>
      <c r="T2198">
        <v>0.82</v>
      </c>
      <c r="U2198" s="1"/>
      <c r="V2198">
        <v>5790.6464980000001</v>
      </c>
      <c r="W2198">
        <v>236209.84302</v>
      </c>
      <c r="X2198">
        <v>31.943404000000001</v>
      </c>
      <c r="Y2198">
        <v>4.676196</v>
      </c>
      <c r="Z2198">
        <v>100.496368</v>
      </c>
      <c r="AA2198">
        <v>101.537516</v>
      </c>
      <c r="AB2198">
        <v>0</v>
      </c>
    </row>
    <row r="2199" spans="1:28" x14ac:dyDescent="0.25">
      <c r="A2199" s="1" t="s">
        <v>3117</v>
      </c>
      <c r="B2199">
        <v>3077</v>
      </c>
      <c r="C2199" s="1" t="s">
        <v>4002</v>
      </c>
      <c r="D2199">
        <v>5.0999999999999996</v>
      </c>
      <c r="E2199">
        <v>0</v>
      </c>
      <c r="F2199">
        <v>3.43</v>
      </c>
      <c r="G2199">
        <v>3159</v>
      </c>
      <c r="H2199" s="1" t="s">
        <v>4105</v>
      </c>
      <c r="I2199">
        <v>31.58</v>
      </c>
      <c r="J2199">
        <v>11.56</v>
      </c>
      <c r="K2199">
        <v>82</v>
      </c>
      <c r="L2199">
        <v>367.23</v>
      </c>
      <c r="M2199">
        <v>24</v>
      </c>
      <c r="N2199">
        <v>1</v>
      </c>
      <c r="O2199">
        <v>0</v>
      </c>
      <c r="P2199">
        <v>50.81</v>
      </c>
      <c r="Q2199">
        <v>0</v>
      </c>
      <c r="R2199" s="1" t="s">
        <v>7272</v>
      </c>
      <c r="S2199" s="1" t="s">
        <v>8156</v>
      </c>
      <c r="T2199">
        <v>0.85</v>
      </c>
      <c r="U2199" s="1"/>
      <c r="V2199">
        <v>6930.3356739999999</v>
      </c>
      <c r="W2199">
        <v>206500.2157</v>
      </c>
      <c r="X2199">
        <v>36.426912000000002</v>
      </c>
      <c r="Y2199">
        <v>4.374517</v>
      </c>
      <c r="Z2199">
        <v>89.899131999999994</v>
      </c>
      <c r="AA2199">
        <v>88.767632000000006</v>
      </c>
      <c r="AB2199">
        <v>0</v>
      </c>
    </row>
    <row r="2200" spans="1:28" x14ac:dyDescent="0.25">
      <c r="A2200" s="1" t="s">
        <v>3118</v>
      </c>
      <c r="B2200">
        <v>3079</v>
      </c>
      <c r="C2200" s="1" t="s">
        <v>4004</v>
      </c>
      <c r="D2200">
        <v>5.0999999999999996</v>
      </c>
      <c r="E2200">
        <v>0</v>
      </c>
      <c r="F2200">
        <v>1.6</v>
      </c>
      <c r="G2200">
        <v>3159</v>
      </c>
      <c r="H2200" s="1" t="s">
        <v>4079</v>
      </c>
      <c r="I2200">
        <v>1.4</v>
      </c>
      <c r="J2200">
        <v>13.58</v>
      </c>
      <c r="K2200">
        <v>80</v>
      </c>
      <c r="L2200">
        <v>609.39</v>
      </c>
      <c r="M2200">
        <v>4</v>
      </c>
      <c r="N2200">
        <v>1</v>
      </c>
      <c r="O2200">
        <v>0</v>
      </c>
      <c r="P2200">
        <v>41.89</v>
      </c>
      <c r="Q2200">
        <v>0</v>
      </c>
      <c r="R2200" s="1" t="s">
        <v>7273</v>
      </c>
      <c r="S2200" s="1" t="s">
        <v>8156</v>
      </c>
      <c r="T2200">
        <v>1.1200000000000001</v>
      </c>
      <c r="U2200" s="1"/>
      <c r="V2200">
        <v>5151.8640750000004</v>
      </c>
      <c r="W2200">
        <v>222521.39526700001</v>
      </c>
      <c r="X2200">
        <v>28.770544000000001</v>
      </c>
      <c r="Y2200">
        <v>4.651643</v>
      </c>
      <c r="Z2200">
        <v>96.124117999999996</v>
      </c>
      <c r="AA2200">
        <v>95.652758000000006</v>
      </c>
      <c r="AB2200">
        <v>0</v>
      </c>
    </row>
    <row r="2201" spans="1:28" x14ac:dyDescent="0.25">
      <c r="A2201" s="1" t="s">
        <v>3119</v>
      </c>
      <c r="B2201">
        <v>2862</v>
      </c>
      <c r="C2201" s="1" t="s">
        <v>4001</v>
      </c>
      <c r="D2201">
        <v>0.2</v>
      </c>
      <c r="E2201">
        <v>0</v>
      </c>
      <c r="F2201">
        <v>212</v>
      </c>
      <c r="G2201">
        <v>3161</v>
      </c>
      <c r="H2201" s="1" t="s">
        <v>4085</v>
      </c>
      <c r="I2201">
        <v>50.59</v>
      </c>
      <c r="J2201">
        <v>8.7799999999999994</v>
      </c>
      <c r="K2201">
        <v>299</v>
      </c>
      <c r="L2201">
        <v>796.83</v>
      </c>
      <c r="M2201">
        <v>146</v>
      </c>
      <c r="N2201">
        <v>13</v>
      </c>
      <c r="O2201">
        <v>0</v>
      </c>
      <c r="P2201">
        <v>220.99</v>
      </c>
      <c r="Q2201">
        <v>0</v>
      </c>
      <c r="R2201" s="1" t="s">
        <v>7274</v>
      </c>
      <c r="S2201" s="1" t="s">
        <v>8156</v>
      </c>
      <c r="T2201">
        <v>0.71</v>
      </c>
      <c r="U2201" s="1"/>
      <c r="V2201">
        <v>24779.105909000002</v>
      </c>
      <c r="W2201">
        <v>557180.03946899995</v>
      </c>
      <c r="X2201">
        <v>125.85864100000001</v>
      </c>
      <c r="Y2201">
        <v>12.188262999999999</v>
      </c>
      <c r="Z2201">
        <v>245.08909800000001</v>
      </c>
      <c r="AA2201">
        <v>239.517932</v>
      </c>
      <c r="AB2201">
        <v>0</v>
      </c>
    </row>
    <row r="2202" spans="1:28" x14ac:dyDescent="0.25">
      <c r="A2202" s="1" t="s">
        <v>3121</v>
      </c>
      <c r="B2202">
        <v>2169</v>
      </c>
      <c r="C2202" s="1" t="s">
        <v>4061</v>
      </c>
      <c r="D2202">
        <v>5.0999999999999996</v>
      </c>
      <c r="E2202">
        <v>0</v>
      </c>
      <c r="F2202">
        <v>0.44</v>
      </c>
      <c r="G2202">
        <v>3163</v>
      </c>
      <c r="H2202" s="1" t="s">
        <v>4145</v>
      </c>
      <c r="I2202">
        <v>168.74</v>
      </c>
      <c r="J2202">
        <v>15.38</v>
      </c>
      <c r="K2202">
        <v>994</v>
      </c>
      <c r="L2202">
        <v>2615.73</v>
      </c>
      <c r="M2202">
        <v>576</v>
      </c>
      <c r="N2202">
        <v>32</v>
      </c>
      <c r="O2202">
        <v>0</v>
      </c>
      <c r="P2202">
        <v>831.58</v>
      </c>
      <c r="Q2202">
        <v>0</v>
      </c>
      <c r="R2202" s="1" t="s">
        <v>7276</v>
      </c>
      <c r="S2202" s="1" t="s">
        <v>8156</v>
      </c>
      <c r="T2202">
        <v>1.17</v>
      </c>
      <c r="U2202" s="1"/>
      <c r="V2202">
        <v>105150.04838399999</v>
      </c>
      <c r="W2202">
        <v>2440627.7191340001</v>
      </c>
      <c r="X2202">
        <v>536.55303700000002</v>
      </c>
      <c r="Y2202">
        <v>56.162568</v>
      </c>
      <c r="Z2202">
        <v>1088.1195849999999</v>
      </c>
      <c r="AA2202">
        <v>1049.158766</v>
      </c>
      <c r="AB2202">
        <v>0</v>
      </c>
    </row>
    <row r="2203" spans="1:28" x14ac:dyDescent="0.25">
      <c r="A2203" s="1" t="s">
        <v>3122</v>
      </c>
      <c r="B2203">
        <v>2918</v>
      </c>
      <c r="C2203" s="1" t="s">
        <v>4001</v>
      </c>
      <c r="D2203">
        <v>0.2</v>
      </c>
      <c r="E2203">
        <v>0</v>
      </c>
      <c r="F2203">
        <v>218</v>
      </c>
      <c r="G2203">
        <v>3163</v>
      </c>
      <c r="H2203" s="1" t="s">
        <v>4085</v>
      </c>
      <c r="I2203">
        <v>50.59</v>
      </c>
      <c r="J2203">
        <v>14.46</v>
      </c>
      <c r="K2203">
        <v>245</v>
      </c>
      <c r="L2203">
        <v>796.83</v>
      </c>
      <c r="M2203">
        <v>103</v>
      </c>
      <c r="N2203">
        <v>8</v>
      </c>
      <c r="O2203">
        <v>0</v>
      </c>
      <c r="P2203">
        <v>190.98</v>
      </c>
      <c r="Q2203">
        <v>0</v>
      </c>
      <c r="R2203" s="1" t="s">
        <v>7277</v>
      </c>
      <c r="S2203" s="1" t="s">
        <v>8156</v>
      </c>
      <c r="T2203">
        <v>1.07</v>
      </c>
      <c r="U2203" s="1"/>
      <c r="V2203">
        <v>20729.898237000001</v>
      </c>
      <c r="W2203">
        <v>562697.450832</v>
      </c>
      <c r="X2203">
        <v>107.692849</v>
      </c>
      <c r="Y2203">
        <v>12.399206</v>
      </c>
      <c r="Z2203">
        <v>248.05270400000001</v>
      </c>
      <c r="AA2203">
        <v>241.88592199999999</v>
      </c>
      <c r="AB2203">
        <v>0</v>
      </c>
    </row>
    <row r="2204" spans="1:28" x14ac:dyDescent="0.25">
      <c r="A2204" s="1" t="s">
        <v>3125</v>
      </c>
      <c r="B2204">
        <v>2846</v>
      </c>
      <c r="C2204" s="1" t="s">
        <v>4020</v>
      </c>
      <c r="D2204">
        <v>5.0999999999999996</v>
      </c>
      <c r="E2204">
        <v>0</v>
      </c>
      <c r="F2204">
        <v>0.64</v>
      </c>
      <c r="G2204">
        <v>3166</v>
      </c>
      <c r="H2204" s="1" t="s">
        <v>4117</v>
      </c>
      <c r="I2204">
        <v>120.04</v>
      </c>
      <c r="J2204">
        <v>4.99</v>
      </c>
      <c r="K2204">
        <v>320</v>
      </c>
      <c r="L2204">
        <v>743.49</v>
      </c>
      <c r="M2204">
        <v>101</v>
      </c>
      <c r="N2204">
        <v>7</v>
      </c>
      <c r="O2204">
        <v>0</v>
      </c>
      <c r="P2204">
        <v>206.13</v>
      </c>
      <c r="Q2204">
        <v>0</v>
      </c>
      <c r="R2204" s="1" t="s">
        <v>7280</v>
      </c>
      <c r="S2204" s="1" t="s">
        <v>8156</v>
      </c>
      <c r="T2204">
        <v>0.48</v>
      </c>
      <c r="U2204" s="1"/>
      <c r="V2204">
        <v>24476.669731999998</v>
      </c>
      <c r="W2204">
        <v>541784.01584000001</v>
      </c>
      <c r="X2204">
        <v>124.031847</v>
      </c>
      <c r="Y2204">
        <v>11.528006</v>
      </c>
      <c r="Z2204">
        <v>237.25823399999999</v>
      </c>
      <c r="AA2204">
        <v>232.90027599999999</v>
      </c>
      <c r="AB2204">
        <v>0</v>
      </c>
    </row>
    <row r="2205" spans="1:28" x14ac:dyDescent="0.25">
      <c r="A2205" s="1" t="s">
        <v>3127</v>
      </c>
      <c r="B2205">
        <v>2070</v>
      </c>
      <c r="C2205" s="1" t="s">
        <v>4023</v>
      </c>
      <c r="D2205">
        <v>5.0999999999999996</v>
      </c>
      <c r="E2205">
        <v>0</v>
      </c>
      <c r="F2205">
        <v>0</v>
      </c>
      <c r="G2205">
        <v>3168</v>
      </c>
      <c r="H2205" s="1" t="s">
        <v>4099</v>
      </c>
      <c r="I2205">
        <v>147.79</v>
      </c>
      <c r="J2205">
        <v>8.56</v>
      </c>
      <c r="K2205">
        <v>1098</v>
      </c>
      <c r="L2205">
        <v>1435.85</v>
      </c>
      <c r="M2205">
        <v>862</v>
      </c>
      <c r="N2205">
        <v>13</v>
      </c>
      <c r="O2205">
        <v>0</v>
      </c>
      <c r="P2205">
        <v>955.92</v>
      </c>
      <c r="Q2205">
        <v>0</v>
      </c>
      <c r="R2205" s="1" t="s">
        <v>7282</v>
      </c>
      <c r="S2205" s="1" t="s">
        <v>8156</v>
      </c>
      <c r="T2205">
        <v>0.74</v>
      </c>
      <c r="U2205" s="1"/>
      <c r="V2205">
        <v>143500.149909</v>
      </c>
      <c r="W2205">
        <v>2612555.336896</v>
      </c>
      <c r="X2205">
        <v>714.73603900000001</v>
      </c>
      <c r="Y2205">
        <v>62.399209999999997</v>
      </c>
      <c r="Z2205">
        <v>1179.8874579999999</v>
      </c>
      <c r="AA2205">
        <v>1123.0886760000001</v>
      </c>
      <c r="AB2205">
        <v>0</v>
      </c>
    </row>
    <row r="2206" spans="1:28" x14ac:dyDescent="0.25">
      <c r="A2206" s="1" t="s">
        <v>3129</v>
      </c>
      <c r="B2206">
        <v>1972</v>
      </c>
      <c r="C2206" s="1" t="s">
        <v>4040</v>
      </c>
      <c r="D2206">
        <v>5.0999999999999996</v>
      </c>
      <c r="E2206">
        <v>0</v>
      </c>
      <c r="F2206">
        <v>0.57999999999999996</v>
      </c>
      <c r="G2206">
        <v>3171</v>
      </c>
      <c r="H2206" s="1" t="s">
        <v>4161</v>
      </c>
      <c r="I2206">
        <v>168.74</v>
      </c>
      <c r="J2206">
        <v>9.2200000000000006</v>
      </c>
      <c r="K2206">
        <v>1199</v>
      </c>
      <c r="L2206">
        <v>1626.37</v>
      </c>
      <c r="M2206">
        <v>744</v>
      </c>
      <c r="N2206">
        <v>33</v>
      </c>
      <c r="O2206">
        <v>0</v>
      </c>
      <c r="P2206">
        <v>1030.1600000000001</v>
      </c>
      <c r="Q2206">
        <v>0</v>
      </c>
      <c r="R2206" s="1" t="s">
        <v>7284</v>
      </c>
      <c r="S2206" s="1" t="s">
        <v>8156</v>
      </c>
      <c r="T2206">
        <v>0.7</v>
      </c>
      <c r="U2206" s="1"/>
      <c r="V2206">
        <v>129706.175861</v>
      </c>
      <c r="W2206">
        <v>2418747.6435019998</v>
      </c>
      <c r="X2206">
        <v>647.27807600000006</v>
      </c>
      <c r="Y2206">
        <v>56.832262999999998</v>
      </c>
      <c r="Z2206">
        <v>1087.2542490000001</v>
      </c>
      <c r="AA2206">
        <v>1039.773013</v>
      </c>
      <c r="AB2206">
        <v>0</v>
      </c>
    </row>
    <row r="2207" spans="1:28" x14ac:dyDescent="0.25">
      <c r="A2207" s="1" t="s">
        <v>3130</v>
      </c>
      <c r="B2207">
        <v>2798</v>
      </c>
      <c r="C2207" s="1" t="s">
        <v>4048</v>
      </c>
      <c r="D2207">
        <v>5.0999999999999996</v>
      </c>
      <c r="E2207">
        <v>0</v>
      </c>
      <c r="F2207">
        <v>0.71</v>
      </c>
      <c r="G2207">
        <v>3171</v>
      </c>
      <c r="H2207" s="1" t="s">
        <v>4141</v>
      </c>
      <c r="I2207">
        <v>72.8</v>
      </c>
      <c r="J2207">
        <v>8.81</v>
      </c>
      <c r="K2207">
        <v>373</v>
      </c>
      <c r="L2207">
        <v>1951.76</v>
      </c>
      <c r="M2207">
        <v>103</v>
      </c>
      <c r="N2207">
        <v>5</v>
      </c>
      <c r="O2207">
        <v>0</v>
      </c>
      <c r="P2207">
        <v>183.48</v>
      </c>
      <c r="Q2207">
        <v>0</v>
      </c>
      <c r="R2207" s="1" t="s">
        <v>7285</v>
      </c>
      <c r="S2207" s="1" t="s">
        <v>8156</v>
      </c>
      <c r="T2207">
        <v>0.73</v>
      </c>
      <c r="U2207" s="1"/>
      <c r="V2207">
        <v>26659.556796000001</v>
      </c>
      <c r="W2207">
        <v>872302.00595300004</v>
      </c>
      <c r="X2207">
        <v>141.811205</v>
      </c>
      <c r="Y2207">
        <v>17.551770000000001</v>
      </c>
      <c r="Z2207">
        <v>374.01710100000003</v>
      </c>
      <c r="AA2207">
        <v>374.973004</v>
      </c>
      <c r="AB2207">
        <v>0</v>
      </c>
    </row>
    <row r="2208" spans="1:28" x14ac:dyDescent="0.25">
      <c r="A2208" s="1" t="s">
        <v>3132</v>
      </c>
      <c r="B2208">
        <v>2588</v>
      </c>
      <c r="C2208" s="1" t="s">
        <v>4031</v>
      </c>
      <c r="D2208">
        <v>5.0999999999999996</v>
      </c>
      <c r="E2208">
        <v>0</v>
      </c>
      <c r="F2208">
        <v>0.5</v>
      </c>
      <c r="G2208">
        <v>3172</v>
      </c>
      <c r="H2208" s="1" t="s">
        <v>4076</v>
      </c>
      <c r="I2208">
        <v>1.4</v>
      </c>
      <c r="J2208">
        <v>5.13</v>
      </c>
      <c r="K2208">
        <v>584</v>
      </c>
      <c r="L2208">
        <v>2407.63</v>
      </c>
      <c r="M2208">
        <v>143</v>
      </c>
      <c r="N2208">
        <v>6</v>
      </c>
      <c r="O2208">
        <v>0</v>
      </c>
      <c r="P2208">
        <v>238.45</v>
      </c>
      <c r="Q2208">
        <v>0</v>
      </c>
      <c r="R2208" s="1" t="s">
        <v>7287</v>
      </c>
      <c r="S2208" s="1" t="s">
        <v>8156</v>
      </c>
      <c r="T2208">
        <v>0.49</v>
      </c>
      <c r="U2208" s="1"/>
      <c r="V2208">
        <v>40646.267843000001</v>
      </c>
      <c r="W2208">
        <v>1107689.1160860001</v>
      </c>
      <c r="X2208">
        <v>210.750665</v>
      </c>
      <c r="Y2208">
        <v>21.895289999999999</v>
      </c>
      <c r="Z2208">
        <v>475.00856199999998</v>
      </c>
      <c r="AA2208">
        <v>476.16408100000001</v>
      </c>
      <c r="AB2208">
        <v>0</v>
      </c>
    </row>
    <row r="2209" spans="1:28" x14ac:dyDescent="0.25">
      <c r="A2209" s="1" t="s">
        <v>3134</v>
      </c>
      <c r="B2209">
        <v>3095</v>
      </c>
      <c r="C2209" s="1" t="s">
        <v>4004</v>
      </c>
      <c r="D2209">
        <v>5.0999999999999996</v>
      </c>
      <c r="E2209">
        <v>0</v>
      </c>
      <c r="F2209">
        <v>5</v>
      </c>
      <c r="G2209">
        <v>3173</v>
      </c>
      <c r="H2209" s="1" t="s">
        <v>4074</v>
      </c>
      <c r="I2209">
        <v>0.2</v>
      </c>
      <c r="J2209">
        <v>10.6</v>
      </c>
      <c r="K2209">
        <v>78</v>
      </c>
      <c r="L2209">
        <v>420.4</v>
      </c>
      <c r="M2209">
        <v>0</v>
      </c>
      <c r="N2209">
        <v>0</v>
      </c>
      <c r="O2209">
        <v>0</v>
      </c>
      <c r="P2209">
        <v>43.92</v>
      </c>
      <c r="Q2209">
        <v>0</v>
      </c>
      <c r="R2209" s="1" t="s">
        <v>7289</v>
      </c>
      <c r="S2209" s="1" t="s">
        <v>8156</v>
      </c>
      <c r="T2209">
        <v>0.91</v>
      </c>
      <c r="U2209" s="1"/>
      <c r="V2209">
        <v>5314.5156150000003</v>
      </c>
      <c r="W2209">
        <v>193418.648288</v>
      </c>
      <c r="X2209">
        <v>28.764177</v>
      </c>
      <c r="Y2209">
        <v>3.9460039999999998</v>
      </c>
      <c r="Z2209">
        <v>83.451402999999999</v>
      </c>
      <c r="AA2209">
        <v>83.143497999999994</v>
      </c>
      <c r="AB2209">
        <v>0</v>
      </c>
    </row>
    <row r="2210" spans="1:28" x14ac:dyDescent="0.25">
      <c r="A2210" s="1" t="s">
        <v>3135</v>
      </c>
      <c r="B2210">
        <v>2875</v>
      </c>
      <c r="C2210" s="1" t="s">
        <v>4014</v>
      </c>
      <c r="D2210">
        <v>5.0999999999999996</v>
      </c>
      <c r="E2210">
        <v>0</v>
      </c>
      <c r="F2210">
        <v>0</v>
      </c>
      <c r="G2210">
        <v>3174</v>
      </c>
      <c r="H2210" s="1" t="s">
        <v>4087</v>
      </c>
      <c r="I2210">
        <v>59.72</v>
      </c>
      <c r="J2210">
        <v>10.02</v>
      </c>
      <c r="K2210">
        <v>299</v>
      </c>
      <c r="L2210">
        <v>1183.1099999999999</v>
      </c>
      <c r="M2210">
        <v>119</v>
      </c>
      <c r="N2210">
        <v>3</v>
      </c>
      <c r="O2210">
        <v>0</v>
      </c>
      <c r="P2210">
        <v>186.88</v>
      </c>
      <c r="Q2210">
        <v>0</v>
      </c>
      <c r="R2210" s="1" t="s">
        <v>7290</v>
      </c>
      <c r="S2210" s="1" t="s">
        <v>8156</v>
      </c>
      <c r="T2210">
        <v>0.77</v>
      </c>
      <c r="U2210" s="1"/>
      <c r="V2210">
        <v>25983.139964999998</v>
      </c>
      <c r="W2210">
        <v>699880.97277600004</v>
      </c>
      <c r="X2210">
        <v>134.74664799999999</v>
      </c>
      <c r="Y2210">
        <v>14.891012</v>
      </c>
      <c r="Z2210">
        <v>305.646815</v>
      </c>
      <c r="AA2210">
        <v>300.85772600000001</v>
      </c>
      <c r="AB2210">
        <v>0</v>
      </c>
    </row>
    <row r="2211" spans="1:28" x14ac:dyDescent="0.25">
      <c r="A2211" s="1" t="s">
        <v>3136</v>
      </c>
      <c r="B2211">
        <v>3045</v>
      </c>
      <c r="C2211" s="1" t="s">
        <v>4002</v>
      </c>
      <c r="D2211">
        <v>5.0999999999999996</v>
      </c>
      <c r="E2211">
        <v>0</v>
      </c>
      <c r="F2211">
        <v>2.79</v>
      </c>
      <c r="G2211">
        <v>3174</v>
      </c>
      <c r="H2211" s="1" t="s">
        <v>4072</v>
      </c>
      <c r="I2211">
        <v>31.58</v>
      </c>
      <c r="J2211">
        <v>6.07</v>
      </c>
      <c r="K2211">
        <v>129</v>
      </c>
      <c r="L2211">
        <v>367.23</v>
      </c>
      <c r="M2211">
        <v>54</v>
      </c>
      <c r="N2211">
        <v>2</v>
      </c>
      <c r="O2211">
        <v>0</v>
      </c>
      <c r="P2211">
        <v>72.22</v>
      </c>
      <c r="Q2211">
        <v>0</v>
      </c>
      <c r="R2211" s="1" t="s">
        <v>7291</v>
      </c>
      <c r="S2211" s="1" t="s">
        <v>8156</v>
      </c>
      <c r="T2211">
        <v>0.47</v>
      </c>
      <c r="U2211" s="1"/>
      <c r="V2211">
        <v>11666.834948</v>
      </c>
      <c r="W2211">
        <v>259788.14288900001</v>
      </c>
      <c r="X2211">
        <v>59.160674999999998</v>
      </c>
      <c r="Y2211">
        <v>5.5367069999999998</v>
      </c>
      <c r="Z2211">
        <v>113.759507</v>
      </c>
      <c r="AA2211">
        <v>111.676779</v>
      </c>
      <c r="AB2211">
        <v>0</v>
      </c>
    </row>
    <row r="2212" spans="1:28" x14ac:dyDescent="0.25">
      <c r="A2212" s="1" t="s">
        <v>3138</v>
      </c>
      <c r="B2212">
        <v>2334</v>
      </c>
      <c r="C2212" s="1" t="s">
        <v>4038</v>
      </c>
      <c r="D2212">
        <v>5.0999999999999996</v>
      </c>
      <c r="E2212">
        <v>0</v>
      </c>
      <c r="F2212">
        <v>0.19</v>
      </c>
      <c r="G2212">
        <v>3175</v>
      </c>
      <c r="H2212" s="1" t="s">
        <v>4130</v>
      </c>
      <c r="I2212">
        <v>14.85</v>
      </c>
      <c r="J2212">
        <v>11.5</v>
      </c>
      <c r="K2212">
        <v>841</v>
      </c>
      <c r="L2212">
        <v>1683.59</v>
      </c>
      <c r="M2212">
        <v>518</v>
      </c>
      <c r="N2212">
        <v>25</v>
      </c>
      <c r="O2212">
        <v>0</v>
      </c>
      <c r="P2212">
        <v>714.67</v>
      </c>
      <c r="Q2212">
        <v>0</v>
      </c>
      <c r="R2212" s="1" t="s">
        <v>7293</v>
      </c>
      <c r="S2212" s="1" t="s">
        <v>8156</v>
      </c>
      <c r="T2212">
        <v>0.97</v>
      </c>
      <c r="U2212" s="1"/>
      <c r="V2212">
        <v>83761.107172000004</v>
      </c>
      <c r="W2212">
        <v>1775097.8229199999</v>
      </c>
      <c r="X2212">
        <v>423.22064799999998</v>
      </c>
      <c r="Y2212">
        <v>41.071074000000003</v>
      </c>
      <c r="Z2212">
        <v>793.48962200000005</v>
      </c>
      <c r="AA2212">
        <v>763.07158300000003</v>
      </c>
      <c r="AB2212">
        <v>0</v>
      </c>
    </row>
    <row r="2213" spans="1:28" x14ac:dyDescent="0.25">
      <c r="A2213" s="1" t="s">
        <v>3139</v>
      </c>
      <c r="B2213">
        <v>3137</v>
      </c>
      <c r="C2213" s="1" t="s">
        <v>4002</v>
      </c>
      <c r="D2213">
        <v>5.0999999999999996</v>
      </c>
      <c r="E2213">
        <v>0</v>
      </c>
      <c r="F2213">
        <v>0.7</v>
      </c>
      <c r="G2213">
        <v>3175</v>
      </c>
      <c r="H2213" s="1" t="s">
        <v>4105</v>
      </c>
      <c r="I2213">
        <v>31.58</v>
      </c>
      <c r="J2213">
        <v>13.18</v>
      </c>
      <c r="K2213">
        <v>38</v>
      </c>
      <c r="L2213">
        <v>367.23</v>
      </c>
      <c r="M2213">
        <v>0</v>
      </c>
      <c r="N2213">
        <v>0</v>
      </c>
      <c r="O2213">
        <v>0</v>
      </c>
      <c r="P2213">
        <v>13.2</v>
      </c>
      <c r="Q2213">
        <v>0</v>
      </c>
      <c r="R2213" s="1" t="s">
        <v>7294</v>
      </c>
      <c r="S2213" s="1" t="s">
        <v>8156</v>
      </c>
      <c r="T2213">
        <v>1.1000000000000001</v>
      </c>
      <c r="U2213" s="1"/>
      <c r="V2213">
        <v>2793.681118</v>
      </c>
      <c r="W2213">
        <v>156124.955545</v>
      </c>
      <c r="X2213">
        <v>16.464020000000001</v>
      </c>
      <c r="Y2213">
        <v>3.2220010000000001</v>
      </c>
      <c r="Z2213">
        <v>67.222622000000001</v>
      </c>
      <c r="AA2213">
        <v>67.111027000000007</v>
      </c>
      <c r="AB2213">
        <v>0</v>
      </c>
    </row>
    <row r="2214" spans="1:28" x14ac:dyDescent="0.25">
      <c r="A2214" s="1" t="s">
        <v>3141</v>
      </c>
      <c r="B2214">
        <v>3044</v>
      </c>
      <c r="C2214" s="1" t="s">
        <v>4001</v>
      </c>
      <c r="D2214">
        <v>0.2</v>
      </c>
      <c r="E2214">
        <v>0</v>
      </c>
      <c r="F2214">
        <v>81.08</v>
      </c>
      <c r="G2214">
        <v>3177</v>
      </c>
      <c r="H2214" s="1" t="s">
        <v>4148</v>
      </c>
      <c r="I2214">
        <v>108.49</v>
      </c>
      <c r="J2214">
        <v>8.36</v>
      </c>
      <c r="K2214">
        <v>133</v>
      </c>
      <c r="L2214">
        <v>419.77</v>
      </c>
      <c r="M2214">
        <v>19</v>
      </c>
      <c r="N2214">
        <v>5</v>
      </c>
      <c r="O2214">
        <v>0</v>
      </c>
      <c r="P2214">
        <v>86.71</v>
      </c>
      <c r="Q2214">
        <v>0</v>
      </c>
      <c r="R2214" s="1" t="s">
        <v>7296</v>
      </c>
      <c r="S2214" s="1" t="s">
        <v>8156</v>
      </c>
      <c r="T2214">
        <v>0.61</v>
      </c>
      <c r="U2214" s="1"/>
      <c r="V2214">
        <v>9244.4963690000004</v>
      </c>
      <c r="W2214">
        <v>250982.878165</v>
      </c>
      <c r="X2214">
        <v>47.950915000000002</v>
      </c>
      <c r="Y2214">
        <v>5.1727420000000004</v>
      </c>
      <c r="Z2214">
        <v>108.967243</v>
      </c>
      <c r="AA2214">
        <v>107.890118</v>
      </c>
      <c r="AB2214">
        <v>0</v>
      </c>
    </row>
    <row r="2215" spans="1:28" x14ac:dyDescent="0.25">
      <c r="A2215" s="1" t="s">
        <v>3143</v>
      </c>
      <c r="B2215">
        <v>3004</v>
      </c>
      <c r="C2215" s="1" t="s">
        <v>4001</v>
      </c>
      <c r="D2215">
        <v>0.2</v>
      </c>
      <c r="E2215">
        <v>0</v>
      </c>
      <c r="F2215">
        <v>154</v>
      </c>
      <c r="G2215">
        <v>3179</v>
      </c>
      <c r="H2215" s="1" t="s">
        <v>4085</v>
      </c>
      <c r="I2215">
        <v>50.59</v>
      </c>
      <c r="J2215">
        <v>8.84</v>
      </c>
      <c r="K2215">
        <v>175</v>
      </c>
      <c r="L2215">
        <v>796.83</v>
      </c>
      <c r="M2215">
        <v>39</v>
      </c>
      <c r="N2215">
        <v>2</v>
      </c>
      <c r="O2215">
        <v>0</v>
      </c>
      <c r="P2215">
        <v>103.75</v>
      </c>
      <c r="Q2215">
        <v>0</v>
      </c>
      <c r="R2215" s="1" t="s">
        <v>7298</v>
      </c>
      <c r="S2215" s="1" t="s">
        <v>8156</v>
      </c>
      <c r="T2215">
        <v>0.79</v>
      </c>
      <c r="U2215" s="1"/>
      <c r="V2215">
        <v>12674.957549999999</v>
      </c>
      <c r="W2215">
        <v>373177.59870099998</v>
      </c>
      <c r="X2215">
        <v>66.417051999999998</v>
      </c>
      <c r="Y2215">
        <v>7.4129509999999996</v>
      </c>
      <c r="Z2215">
        <v>159.206874</v>
      </c>
      <c r="AA2215">
        <v>160.41763</v>
      </c>
      <c r="AB2215">
        <v>0</v>
      </c>
    </row>
    <row r="2216" spans="1:28" x14ac:dyDescent="0.25">
      <c r="A2216" s="1" t="s">
        <v>3146</v>
      </c>
      <c r="B2216">
        <v>2990</v>
      </c>
      <c r="C2216" s="1" t="s">
        <v>4014</v>
      </c>
      <c r="D2216">
        <v>5.0999999999999996</v>
      </c>
      <c r="E2216">
        <v>0</v>
      </c>
      <c r="F2216">
        <v>0</v>
      </c>
      <c r="G2216">
        <v>3182</v>
      </c>
      <c r="H2216" s="1" t="s">
        <v>4087</v>
      </c>
      <c r="I2216">
        <v>59.72</v>
      </c>
      <c r="J2216">
        <v>10.24</v>
      </c>
      <c r="K2216">
        <v>192</v>
      </c>
      <c r="L2216">
        <v>1183.1099999999999</v>
      </c>
      <c r="M2216">
        <v>47</v>
      </c>
      <c r="N2216">
        <v>2</v>
      </c>
      <c r="O2216">
        <v>0</v>
      </c>
      <c r="P2216">
        <v>91.5</v>
      </c>
      <c r="Q2216">
        <v>0</v>
      </c>
      <c r="R2216" s="1" t="s">
        <v>7301</v>
      </c>
      <c r="S2216" s="1" t="s">
        <v>8156</v>
      </c>
      <c r="T2216">
        <v>0.86</v>
      </c>
      <c r="U2216" s="1"/>
      <c r="V2216">
        <v>13539.265565</v>
      </c>
      <c r="W2216">
        <v>507259.64036800002</v>
      </c>
      <c r="X2216">
        <v>73.613735000000005</v>
      </c>
      <c r="Y2216">
        <v>10.189253000000001</v>
      </c>
      <c r="Z2216">
        <v>217.14416299999999</v>
      </c>
      <c r="AA2216">
        <v>218.05206699999999</v>
      </c>
      <c r="AB2216">
        <v>0</v>
      </c>
    </row>
    <row r="2217" spans="1:28" x14ac:dyDescent="0.25">
      <c r="A2217" s="1" t="s">
        <v>3147</v>
      </c>
      <c r="B2217">
        <v>2898</v>
      </c>
      <c r="C2217" s="1" t="s">
        <v>4034</v>
      </c>
      <c r="D2217">
        <v>5.0999999999999996</v>
      </c>
      <c r="E2217">
        <v>0</v>
      </c>
      <c r="F2217">
        <v>0</v>
      </c>
      <c r="G2217">
        <v>3185</v>
      </c>
      <c r="H2217" s="1" t="s">
        <v>4150</v>
      </c>
      <c r="I2217">
        <v>82</v>
      </c>
      <c r="J2217">
        <v>13.28</v>
      </c>
      <c r="K2217">
        <v>287</v>
      </c>
      <c r="L2217">
        <v>1808.36</v>
      </c>
      <c r="M2217">
        <v>100</v>
      </c>
      <c r="N2217">
        <v>7</v>
      </c>
      <c r="O2217">
        <v>0</v>
      </c>
      <c r="P2217">
        <v>164.17</v>
      </c>
      <c r="Q2217">
        <v>0</v>
      </c>
      <c r="R2217" s="1" t="s">
        <v>7302</v>
      </c>
      <c r="S2217" s="1" t="s">
        <v>8156</v>
      </c>
      <c r="T2217">
        <v>1.06</v>
      </c>
      <c r="U2217" s="1"/>
      <c r="V2217">
        <v>25561.113689000002</v>
      </c>
      <c r="W2217">
        <v>891612.45297600003</v>
      </c>
      <c r="X2217">
        <v>137.52839800000001</v>
      </c>
      <c r="Y2217">
        <v>18.777175</v>
      </c>
      <c r="Z2217">
        <v>384.98232899999999</v>
      </c>
      <c r="AA2217">
        <v>383.27147200000002</v>
      </c>
      <c r="AB2217">
        <v>0</v>
      </c>
    </row>
    <row r="2218" spans="1:28" x14ac:dyDescent="0.25">
      <c r="A2218" s="1" t="s">
        <v>3148</v>
      </c>
      <c r="B2218">
        <v>2380</v>
      </c>
      <c r="C2218" s="1" t="s">
        <v>4005</v>
      </c>
      <c r="D2218">
        <v>5.0999999999999996</v>
      </c>
      <c r="E2218">
        <v>0</v>
      </c>
      <c r="F2218">
        <v>0.72</v>
      </c>
      <c r="G2218">
        <v>3189</v>
      </c>
      <c r="H2218" s="1" t="s">
        <v>4075</v>
      </c>
      <c r="I2218">
        <v>89.74</v>
      </c>
      <c r="J2218">
        <v>15.32</v>
      </c>
      <c r="K2218">
        <v>809</v>
      </c>
      <c r="L2218">
        <v>698.35</v>
      </c>
      <c r="M2218">
        <v>543</v>
      </c>
      <c r="N2218">
        <v>15</v>
      </c>
      <c r="O2218">
        <v>0</v>
      </c>
      <c r="P2218">
        <v>763.54</v>
      </c>
      <c r="Q2218">
        <v>0</v>
      </c>
      <c r="R2218" s="1" t="s">
        <v>7303</v>
      </c>
      <c r="S2218" s="1" t="s">
        <v>8156</v>
      </c>
      <c r="T2218">
        <v>1.1399999999999999</v>
      </c>
      <c r="U2218" s="1"/>
      <c r="V2218">
        <v>95784.107921000003</v>
      </c>
      <c r="W2218">
        <v>1750856.1631990001</v>
      </c>
      <c r="X2218">
        <v>477.24091900000002</v>
      </c>
      <c r="Y2218">
        <v>42.069147000000001</v>
      </c>
      <c r="Z2218">
        <v>792.69220700000005</v>
      </c>
      <c r="AA2218">
        <v>752.65955799999995</v>
      </c>
      <c r="AB2218">
        <v>0</v>
      </c>
    </row>
    <row r="2219" spans="1:28" x14ac:dyDescent="0.25">
      <c r="A2219" s="1" t="s">
        <v>3152</v>
      </c>
      <c r="B2219">
        <v>3124</v>
      </c>
      <c r="C2219" s="1" t="s">
        <v>4004</v>
      </c>
      <c r="D2219">
        <v>5.0999999999999996</v>
      </c>
      <c r="E2219">
        <v>0</v>
      </c>
      <c r="F2219">
        <v>4</v>
      </c>
      <c r="G2219">
        <v>3190</v>
      </c>
      <c r="H2219" s="1" t="s">
        <v>4074</v>
      </c>
      <c r="I2219">
        <v>0.2</v>
      </c>
      <c r="J2219">
        <v>11.42</v>
      </c>
      <c r="K2219">
        <v>66</v>
      </c>
      <c r="L2219">
        <v>420.4</v>
      </c>
      <c r="M2219">
        <v>0</v>
      </c>
      <c r="N2219">
        <v>0</v>
      </c>
      <c r="O2219">
        <v>0</v>
      </c>
      <c r="P2219">
        <v>33.479999999999997</v>
      </c>
      <c r="Q2219">
        <v>0</v>
      </c>
      <c r="R2219" s="1" t="s">
        <v>7307</v>
      </c>
      <c r="S2219" s="1" t="s">
        <v>8156</v>
      </c>
      <c r="T2219">
        <v>0.97</v>
      </c>
      <c r="U2219" s="1"/>
      <c r="V2219">
        <v>4339.8793839999998</v>
      </c>
      <c r="W2219">
        <v>186486.71609199999</v>
      </c>
      <c r="X2219">
        <v>24.182608999999999</v>
      </c>
      <c r="Y2219">
        <v>3.774629</v>
      </c>
      <c r="Z2219">
        <v>80.146930999999995</v>
      </c>
      <c r="AA2219">
        <v>80.163105000000002</v>
      </c>
      <c r="AB2219">
        <v>0</v>
      </c>
    </row>
    <row r="2220" spans="1:28" x14ac:dyDescent="0.25">
      <c r="A2220" s="1" t="s">
        <v>3153</v>
      </c>
      <c r="B2220">
        <v>2320</v>
      </c>
      <c r="C2220" s="1" t="s">
        <v>4005</v>
      </c>
      <c r="D2220">
        <v>5.0999999999999996</v>
      </c>
      <c r="E2220">
        <v>0</v>
      </c>
      <c r="F2220">
        <v>0.2</v>
      </c>
      <c r="G2220">
        <v>3191</v>
      </c>
      <c r="H2220" s="1" t="s">
        <v>4075</v>
      </c>
      <c r="I2220">
        <v>89.74</v>
      </c>
      <c r="J2220">
        <v>12.98</v>
      </c>
      <c r="K2220">
        <v>871</v>
      </c>
      <c r="L2220">
        <v>698.35</v>
      </c>
      <c r="M2220">
        <v>566</v>
      </c>
      <c r="N2220">
        <v>17</v>
      </c>
      <c r="O2220">
        <v>0</v>
      </c>
      <c r="P2220">
        <v>823.17</v>
      </c>
      <c r="Q2220">
        <v>0</v>
      </c>
      <c r="R2220" s="1" t="s">
        <v>7308</v>
      </c>
      <c r="S2220" s="1" t="s">
        <v>8156</v>
      </c>
      <c r="T2220">
        <v>1.07</v>
      </c>
      <c r="U2220" s="1"/>
      <c r="V2220">
        <v>101197.508733</v>
      </c>
      <c r="W2220">
        <v>1810613.5233760001</v>
      </c>
      <c r="X2220">
        <v>503.300927</v>
      </c>
      <c r="Y2220">
        <v>43.614975000000001</v>
      </c>
      <c r="Z2220">
        <v>820.696819</v>
      </c>
      <c r="AA2220">
        <v>778.34975599999996</v>
      </c>
      <c r="AB2220">
        <v>0</v>
      </c>
    </row>
    <row r="2221" spans="1:28" x14ac:dyDescent="0.25">
      <c r="A2221" s="1" t="s">
        <v>3154</v>
      </c>
      <c r="B2221">
        <v>3096</v>
      </c>
      <c r="C2221" s="1" t="s">
        <v>4004</v>
      </c>
      <c r="D2221">
        <v>5.0999999999999996</v>
      </c>
      <c r="E2221">
        <v>0</v>
      </c>
      <c r="F2221">
        <v>4.8</v>
      </c>
      <c r="G2221">
        <v>3192</v>
      </c>
      <c r="H2221" s="1" t="s">
        <v>4076</v>
      </c>
      <c r="I2221">
        <v>1.4</v>
      </c>
      <c r="J2221">
        <v>10.039999999999999</v>
      </c>
      <c r="K2221">
        <v>96</v>
      </c>
      <c r="L2221">
        <v>609.39</v>
      </c>
      <c r="M2221">
        <v>0</v>
      </c>
      <c r="N2221">
        <v>0</v>
      </c>
      <c r="O2221">
        <v>0</v>
      </c>
      <c r="P2221">
        <v>43.47</v>
      </c>
      <c r="Q2221">
        <v>0</v>
      </c>
      <c r="R2221" s="1" t="s">
        <v>7309</v>
      </c>
      <c r="S2221" s="1" t="s">
        <v>8156</v>
      </c>
      <c r="T2221">
        <v>0.79</v>
      </c>
      <c r="U2221" s="1"/>
      <c r="V2221">
        <v>6289.3161700000001</v>
      </c>
      <c r="W2221">
        <v>253491.47313699999</v>
      </c>
      <c r="X2221">
        <v>34.638362000000001</v>
      </c>
      <c r="Y2221">
        <v>5.1299599999999996</v>
      </c>
      <c r="Z2221">
        <v>108.762833</v>
      </c>
      <c r="AA2221">
        <v>108.966097</v>
      </c>
      <c r="AB2221">
        <v>0</v>
      </c>
    </row>
    <row r="2222" spans="1:28" x14ac:dyDescent="0.25">
      <c r="A2222" s="1" t="s">
        <v>3157</v>
      </c>
      <c r="B2222">
        <v>3106</v>
      </c>
      <c r="C2222" s="1" t="s">
        <v>4004</v>
      </c>
      <c r="D2222">
        <v>5.0999999999999996</v>
      </c>
      <c r="E2222">
        <v>0</v>
      </c>
      <c r="F2222">
        <v>1</v>
      </c>
      <c r="G2222">
        <v>3195</v>
      </c>
      <c r="H2222" s="1" t="s">
        <v>4076</v>
      </c>
      <c r="I2222">
        <v>1.4</v>
      </c>
      <c r="J2222">
        <v>10.32</v>
      </c>
      <c r="K2222">
        <v>89</v>
      </c>
      <c r="L2222">
        <v>609.39</v>
      </c>
      <c r="M2222">
        <v>0</v>
      </c>
      <c r="N2222">
        <v>0</v>
      </c>
      <c r="O2222">
        <v>0</v>
      </c>
      <c r="P2222">
        <v>42</v>
      </c>
      <c r="Q2222">
        <v>0</v>
      </c>
      <c r="R2222" s="1" t="s">
        <v>7312</v>
      </c>
      <c r="S2222" s="1" t="s">
        <v>8156</v>
      </c>
      <c r="T2222">
        <v>0.89</v>
      </c>
      <c r="U2222" s="1"/>
      <c r="V2222">
        <v>5622.8288409999996</v>
      </c>
      <c r="W2222">
        <v>247195.591453</v>
      </c>
      <c r="X2222">
        <v>31.447120000000002</v>
      </c>
      <c r="Y2222">
        <v>4.8546170000000002</v>
      </c>
      <c r="Z2222">
        <v>104.737898</v>
      </c>
      <c r="AA2222">
        <v>106.25957</v>
      </c>
      <c r="AB2222">
        <v>0</v>
      </c>
    </row>
    <row r="2223" spans="1:28" x14ac:dyDescent="0.25">
      <c r="A2223" s="1" t="s">
        <v>3159</v>
      </c>
      <c r="B2223">
        <v>2906</v>
      </c>
      <c r="C2223" s="1" t="s">
        <v>4031</v>
      </c>
      <c r="D2223">
        <v>5.0999999999999996</v>
      </c>
      <c r="E2223">
        <v>0</v>
      </c>
      <c r="F2223">
        <v>0.75</v>
      </c>
      <c r="G2223">
        <v>3197</v>
      </c>
      <c r="H2223" s="1" t="s">
        <v>4140</v>
      </c>
      <c r="I2223">
        <v>93.18</v>
      </c>
      <c r="J2223">
        <v>5.47</v>
      </c>
      <c r="K2223">
        <v>291</v>
      </c>
      <c r="L2223">
        <v>1375.09</v>
      </c>
      <c r="M2223">
        <v>48</v>
      </c>
      <c r="N2223">
        <v>2</v>
      </c>
      <c r="O2223">
        <v>0</v>
      </c>
      <c r="P2223">
        <v>181.72</v>
      </c>
      <c r="Q2223">
        <v>0</v>
      </c>
      <c r="R2223" s="1" t="s">
        <v>7314</v>
      </c>
      <c r="S2223" s="1" t="s">
        <v>8156</v>
      </c>
      <c r="T2223">
        <v>0.9</v>
      </c>
      <c r="U2223" s="1"/>
      <c r="V2223">
        <v>20159.165168</v>
      </c>
      <c r="W2223">
        <v>610525.86988799996</v>
      </c>
      <c r="X2223">
        <v>106.113111</v>
      </c>
      <c r="Y2223">
        <v>12.513744000000001</v>
      </c>
      <c r="Z2223">
        <v>263.61032</v>
      </c>
      <c r="AA2223">
        <v>262.44523800000002</v>
      </c>
      <c r="AB2223">
        <v>0</v>
      </c>
    </row>
    <row r="2224" spans="1:28" x14ac:dyDescent="0.25">
      <c r="A2224" s="1" t="s">
        <v>3160</v>
      </c>
      <c r="B2224">
        <v>2499</v>
      </c>
      <c r="C2224" s="1" t="s">
        <v>4005</v>
      </c>
      <c r="D2224">
        <v>5.0999999999999996</v>
      </c>
      <c r="E2224">
        <v>0</v>
      </c>
      <c r="F2224">
        <v>0.76</v>
      </c>
      <c r="G2224">
        <v>3198</v>
      </c>
      <c r="H2224" s="1" t="s">
        <v>4075</v>
      </c>
      <c r="I2224">
        <v>89.74</v>
      </c>
      <c r="J2224">
        <v>12.09</v>
      </c>
      <c r="K2224">
        <v>699</v>
      </c>
      <c r="L2224">
        <v>698.35</v>
      </c>
      <c r="M2224">
        <v>440</v>
      </c>
      <c r="N2224">
        <v>14</v>
      </c>
      <c r="O2224">
        <v>0</v>
      </c>
      <c r="P2224">
        <v>639.96</v>
      </c>
      <c r="Q2224">
        <v>0</v>
      </c>
      <c r="R2224" s="1" t="s">
        <v>7315</v>
      </c>
      <c r="S2224" s="1" t="s">
        <v>8156</v>
      </c>
      <c r="T2224">
        <v>0.87</v>
      </c>
      <c r="U2224" s="1"/>
      <c r="V2224">
        <v>77042.871637000004</v>
      </c>
      <c r="W2224">
        <v>1419219.6491670001</v>
      </c>
      <c r="X2224">
        <v>384.12173100000001</v>
      </c>
      <c r="Y2224">
        <v>33.829329999999999</v>
      </c>
      <c r="Z2224">
        <v>641.31984</v>
      </c>
      <c r="AA2224">
        <v>610.09522300000003</v>
      </c>
      <c r="AB2224">
        <v>0</v>
      </c>
    </row>
    <row r="2225" spans="1:28" x14ac:dyDescent="0.25">
      <c r="A2225" s="1" t="s">
        <v>3161</v>
      </c>
      <c r="B2225">
        <v>2981</v>
      </c>
      <c r="C2225" s="1" t="s">
        <v>4032</v>
      </c>
      <c r="D2225">
        <v>5.0999999999999996</v>
      </c>
      <c r="E2225">
        <v>0</v>
      </c>
      <c r="F2225">
        <v>1.46</v>
      </c>
      <c r="G2225">
        <v>3198</v>
      </c>
      <c r="H2225" s="1" t="s">
        <v>4113</v>
      </c>
      <c r="I2225">
        <v>0.2</v>
      </c>
      <c r="J2225">
        <v>8.01</v>
      </c>
      <c r="K2225">
        <v>217</v>
      </c>
      <c r="L2225">
        <v>1269.6500000000001</v>
      </c>
      <c r="M2225">
        <v>49</v>
      </c>
      <c r="N2225">
        <v>3</v>
      </c>
      <c r="O2225">
        <v>0</v>
      </c>
      <c r="P2225">
        <v>95.62</v>
      </c>
      <c r="Q2225">
        <v>0</v>
      </c>
      <c r="R2225" s="1" t="s">
        <v>7316</v>
      </c>
      <c r="S2225" s="1" t="s">
        <v>8156</v>
      </c>
      <c r="T2225">
        <v>0.75</v>
      </c>
      <c r="U2225" s="1"/>
      <c r="V2225">
        <v>14921.999134</v>
      </c>
      <c r="W2225">
        <v>515113.77093599999</v>
      </c>
      <c r="X2225">
        <v>79.995825999999994</v>
      </c>
      <c r="Y2225">
        <v>10.051973</v>
      </c>
      <c r="Z2225">
        <v>219.03643</v>
      </c>
      <c r="AA2225">
        <v>221.429675</v>
      </c>
      <c r="AB2225">
        <v>0</v>
      </c>
    </row>
    <row r="2226" spans="1:28" x14ac:dyDescent="0.25">
      <c r="A2226" s="1" t="s">
        <v>3162</v>
      </c>
      <c r="B2226">
        <v>3119</v>
      </c>
      <c r="C2226" s="1" t="s">
        <v>4004</v>
      </c>
      <c r="D2226">
        <v>5.0999999999999996</v>
      </c>
      <c r="E2226">
        <v>0</v>
      </c>
      <c r="F2226">
        <v>0.2</v>
      </c>
      <c r="G2226">
        <v>3198</v>
      </c>
      <c r="H2226" s="1" t="s">
        <v>4076</v>
      </c>
      <c r="I2226">
        <v>1.4</v>
      </c>
      <c r="J2226">
        <v>13.82</v>
      </c>
      <c r="K2226">
        <v>79</v>
      </c>
      <c r="L2226">
        <v>609.39</v>
      </c>
      <c r="M2226">
        <v>0</v>
      </c>
      <c r="N2226">
        <v>0</v>
      </c>
      <c r="O2226">
        <v>0</v>
      </c>
      <c r="P2226">
        <v>36.880000000000003</v>
      </c>
      <c r="Q2226">
        <v>0</v>
      </c>
      <c r="R2226" s="1" t="s">
        <v>7317</v>
      </c>
      <c r="S2226" s="1" t="s">
        <v>8156</v>
      </c>
      <c r="T2226">
        <v>1.02</v>
      </c>
      <c r="U2226" s="1"/>
      <c r="V2226">
        <v>5274.2998630000002</v>
      </c>
      <c r="W2226">
        <v>253336.645173</v>
      </c>
      <c r="X2226">
        <v>30.056529000000001</v>
      </c>
      <c r="Y2226">
        <v>5.1408199999999997</v>
      </c>
      <c r="Z2226">
        <v>108.120171</v>
      </c>
      <c r="AA2226">
        <v>108.898725</v>
      </c>
      <c r="AB2226">
        <v>0</v>
      </c>
    </row>
    <row r="2227" spans="1:28" x14ac:dyDescent="0.25">
      <c r="A2227" s="1" t="s">
        <v>3163</v>
      </c>
      <c r="B2227">
        <v>2867</v>
      </c>
      <c r="C2227" s="1" t="s">
        <v>4017</v>
      </c>
      <c r="D2227">
        <v>5.0999999999999996</v>
      </c>
      <c r="E2227">
        <v>0</v>
      </c>
      <c r="F2227">
        <v>0.9</v>
      </c>
      <c r="G2227">
        <v>3199</v>
      </c>
      <c r="H2227" s="1" t="s">
        <v>4140</v>
      </c>
      <c r="I2227">
        <v>93.18</v>
      </c>
      <c r="J2227">
        <v>8.01</v>
      </c>
      <c r="K2227">
        <v>332</v>
      </c>
      <c r="L2227">
        <v>1018.45</v>
      </c>
      <c r="M2227">
        <v>114</v>
      </c>
      <c r="N2227">
        <v>4</v>
      </c>
      <c r="O2227">
        <v>0</v>
      </c>
      <c r="P2227">
        <v>234.8</v>
      </c>
      <c r="Q2227">
        <v>0</v>
      </c>
      <c r="R2227" s="1" t="s">
        <v>7318</v>
      </c>
      <c r="S2227" s="1" t="s">
        <v>8156</v>
      </c>
      <c r="T2227">
        <v>0.74</v>
      </c>
      <c r="U2227" s="1"/>
      <c r="V2227">
        <v>29155.380884999999</v>
      </c>
      <c r="W2227">
        <v>712054.95364900003</v>
      </c>
      <c r="X2227">
        <v>149.44081</v>
      </c>
      <c r="Y2227">
        <v>15.417494</v>
      </c>
      <c r="Z2227">
        <v>313.01237800000001</v>
      </c>
      <c r="AA2227">
        <v>306.09283900000003</v>
      </c>
      <c r="AB2227">
        <v>0</v>
      </c>
    </row>
    <row r="2228" spans="1:28" x14ac:dyDescent="0.25">
      <c r="A2228" s="1" t="s">
        <v>3164</v>
      </c>
      <c r="B2228">
        <v>2973</v>
      </c>
      <c r="C2228" s="1" t="s">
        <v>4017</v>
      </c>
      <c r="D2228">
        <v>5.0999999999999996</v>
      </c>
      <c r="E2228">
        <v>0</v>
      </c>
      <c r="F2228">
        <v>0.74</v>
      </c>
      <c r="G2228">
        <v>3201</v>
      </c>
      <c r="H2228" s="1" t="s">
        <v>4091</v>
      </c>
      <c r="I2228">
        <v>93.18</v>
      </c>
      <c r="J2228">
        <v>7.85</v>
      </c>
      <c r="K2228">
        <v>228</v>
      </c>
      <c r="L2228">
        <v>1018.45</v>
      </c>
      <c r="M2228">
        <v>17</v>
      </c>
      <c r="N2228">
        <v>4</v>
      </c>
      <c r="O2228">
        <v>0</v>
      </c>
      <c r="P2228">
        <v>164.49</v>
      </c>
      <c r="Q2228">
        <v>0</v>
      </c>
      <c r="R2228" s="1" t="s">
        <v>7319</v>
      </c>
      <c r="S2228" s="1" t="s">
        <v>8156</v>
      </c>
      <c r="T2228">
        <v>1.1499999999999999</v>
      </c>
      <c r="U2228" s="1"/>
      <c r="V2228">
        <v>14639.556064</v>
      </c>
      <c r="W2228">
        <v>532121.29059700004</v>
      </c>
      <c r="X2228">
        <v>79.235528000000002</v>
      </c>
      <c r="Y2228">
        <v>10.975466000000001</v>
      </c>
      <c r="Z2228">
        <v>230.743382</v>
      </c>
      <c r="AA2228">
        <v>228.73898700000001</v>
      </c>
      <c r="AB2228">
        <v>0</v>
      </c>
    </row>
    <row r="2229" spans="1:28" x14ac:dyDescent="0.25">
      <c r="A2229" s="1" t="s">
        <v>3165</v>
      </c>
      <c r="B2229">
        <v>1679</v>
      </c>
      <c r="C2229" s="1" t="s">
        <v>4004</v>
      </c>
      <c r="D2229">
        <v>5.0999999999999996</v>
      </c>
      <c r="E2229">
        <v>0</v>
      </c>
      <c r="F2229">
        <v>0.63</v>
      </c>
      <c r="G2229">
        <v>3202</v>
      </c>
      <c r="H2229" s="1" t="s">
        <v>4114</v>
      </c>
      <c r="I2229">
        <v>159.35</v>
      </c>
      <c r="J2229">
        <v>3.59</v>
      </c>
      <c r="K2229">
        <v>1523</v>
      </c>
      <c r="L2229">
        <v>2021.57</v>
      </c>
      <c r="M2229">
        <v>727</v>
      </c>
      <c r="N2229">
        <v>30</v>
      </c>
      <c r="O2229">
        <v>0</v>
      </c>
      <c r="P2229">
        <v>1074.5899999999999</v>
      </c>
      <c r="Q2229">
        <v>0</v>
      </c>
      <c r="R2229" s="1" t="s">
        <v>7320</v>
      </c>
      <c r="S2229" s="1" t="s">
        <v>8156</v>
      </c>
      <c r="T2229">
        <v>0.33</v>
      </c>
      <c r="U2229" s="1"/>
      <c r="V2229">
        <v>148070.225286</v>
      </c>
      <c r="W2229">
        <v>2742996.300477</v>
      </c>
      <c r="X2229">
        <v>738.15085499999998</v>
      </c>
      <c r="Y2229">
        <v>63.112698999999999</v>
      </c>
      <c r="Z2229">
        <v>1228.0419879999999</v>
      </c>
      <c r="AA2229">
        <v>1179.1637599999999</v>
      </c>
      <c r="AB2229">
        <v>0</v>
      </c>
    </row>
    <row r="2230" spans="1:28" x14ac:dyDescent="0.25">
      <c r="A2230" s="1" t="s">
        <v>3168</v>
      </c>
      <c r="B2230">
        <v>3039</v>
      </c>
      <c r="C2230" s="1" t="s">
        <v>4001</v>
      </c>
      <c r="D2230">
        <v>0.2</v>
      </c>
      <c r="E2230">
        <v>0</v>
      </c>
      <c r="F2230">
        <v>89</v>
      </c>
      <c r="G2230">
        <v>3206</v>
      </c>
      <c r="H2230" s="1" t="s">
        <v>4085</v>
      </c>
      <c r="I2230">
        <v>50.59</v>
      </c>
      <c r="J2230">
        <v>14.55</v>
      </c>
      <c r="K2230">
        <v>167</v>
      </c>
      <c r="L2230">
        <v>796.83</v>
      </c>
      <c r="M2230">
        <v>26</v>
      </c>
      <c r="N2230">
        <v>9</v>
      </c>
      <c r="O2230">
        <v>0</v>
      </c>
      <c r="P2230">
        <v>115.26</v>
      </c>
      <c r="Q2230">
        <v>0</v>
      </c>
      <c r="R2230" s="1" t="s">
        <v>7323</v>
      </c>
      <c r="S2230" s="1" t="s">
        <v>8156</v>
      </c>
      <c r="T2230">
        <v>1.1100000000000001</v>
      </c>
      <c r="U2230" s="1"/>
      <c r="V2230">
        <v>11514.347717000001</v>
      </c>
      <c r="W2230">
        <v>387537.27104700002</v>
      </c>
      <c r="X2230">
        <v>61.524836999999998</v>
      </c>
      <c r="Y2230">
        <v>7.8971590000000003</v>
      </c>
      <c r="Z2230">
        <v>165.72522499999999</v>
      </c>
      <c r="AA2230">
        <v>166.588784</v>
      </c>
      <c r="AB2230">
        <v>0</v>
      </c>
    </row>
    <row r="2231" spans="1:28" x14ac:dyDescent="0.25">
      <c r="A2231" s="1" t="s">
        <v>3172</v>
      </c>
      <c r="B2231">
        <v>2881</v>
      </c>
      <c r="C2231" s="1" t="s">
        <v>4020</v>
      </c>
      <c r="D2231">
        <v>5.0999999999999996</v>
      </c>
      <c r="E2231">
        <v>0</v>
      </c>
      <c r="F2231">
        <v>7.0000000000000007E-2</v>
      </c>
      <c r="G2231">
        <v>3214</v>
      </c>
      <c r="H2231" s="1" t="s">
        <v>4094</v>
      </c>
      <c r="I2231">
        <v>120.04</v>
      </c>
      <c r="J2231">
        <v>13.32</v>
      </c>
      <c r="K2231">
        <v>333</v>
      </c>
      <c r="L2231">
        <v>743.49</v>
      </c>
      <c r="M2231">
        <v>186</v>
      </c>
      <c r="N2231">
        <v>7</v>
      </c>
      <c r="O2231">
        <v>0</v>
      </c>
      <c r="P2231">
        <v>278.35000000000002</v>
      </c>
      <c r="Q2231">
        <v>0</v>
      </c>
      <c r="R2231" s="1" t="s">
        <v>7327</v>
      </c>
      <c r="S2231" s="1" t="s">
        <v>8156</v>
      </c>
      <c r="T2231">
        <v>0.99</v>
      </c>
      <c r="U2231" s="1"/>
      <c r="V2231">
        <v>33919.591117999997</v>
      </c>
      <c r="W2231">
        <v>759488.12974300003</v>
      </c>
      <c r="X2231">
        <v>172.368898</v>
      </c>
      <c r="Y2231">
        <v>17.393215999999999</v>
      </c>
      <c r="Z2231">
        <v>338.25210700000002</v>
      </c>
      <c r="AA2231">
        <v>326.48420299999998</v>
      </c>
      <c r="AB2231">
        <v>0</v>
      </c>
    </row>
    <row r="2232" spans="1:28" x14ac:dyDescent="0.25">
      <c r="A2232" s="1" t="s">
        <v>3173</v>
      </c>
      <c r="B2232">
        <v>2917</v>
      </c>
      <c r="C2232" s="1" t="s">
        <v>4020</v>
      </c>
      <c r="D2232">
        <v>5.0999999999999996</v>
      </c>
      <c r="E2232">
        <v>0</v>
      </c>
      <c r="F2232">
        <v>0.51</v>
      </c>
      <c r="G2232">
        <v>3216</v>
      </c>
      <c r="H2232" s="1" t="s">
        <v>4094</v>
      </c>
      <c r="I2232">
        <v>120.04</v>
      </c>
      <c r="J2232">
        <v>16.239999999999998</v>
      </c>
      <c r="K2232">
        <v>299</v>
      </c>
      <c r="L2232">
        <v>743.49</v>
      </c>
      <c r="M2232">
        <v>159</v>
      </c>
      <c r="N2232">
        <v>7</v>
      </c>
      <c r="O2232">
        <v>0</v>
      </c>
      <c r="P2232">
        <v>254.68</v>
      </c>
      <c r="Q2232">
        <v>0</v>
      </c>
      <c r="R2232" s="1" t="s">
        <v>7328</v>
      </c>
      <c r="S2232" s="1" t="s">
        <v>8156</v>
      </c>
      <c r="T2232">
        <v>1.24</v>
      </c>
      <c r="U2232" s="1"/>
      <c r="V2232">
        <v>31619.742222000001</v>
      </c>
      <c r="W2232">
        <v>762936.99855899997</v>
      </c>
      <c r="X2232">
        <v>162.093805</v>
      </c>
      <c r="Y2232">
        <v>17.684346999999999</v>
      </c>
      <c r="Z2232">
        <v>341.16518100000002</v>
      </c>
      <c r="AA2232">
        <v>327.964358</v>
      </c>
      <c r="AB2232">
        <v>0</v>
      </c>
    </row>
    <row r="2233" spans="1:28" x14ac:dyDescent="0.25">
      <c r="A2233" s="1" t="s">
        <v>3174</v>
      </c>
      <c r="B2233">
        <v>2737</v>
      </c>
      <c r="C2233" s="1" t="s">
        <v>4048</v>
      </c>
      <c r="D2233">
        <v>5.0999999999999996</v>
      </c>
      <c r="E2233">
        <v>0</v>
      </c>
      <c r="F2233">
        <v>0.81</v>
      </c>
      <c r="G2233">
        <v>3217</v>
      </c>
      <c r="H2233" s="1" t="s">
        <v>4096</v>
      </c>
      <c r="I2233">
        <v>121.36</v>
      </c>
      <c r="J2233">
        <v>14.47</v>
      </c>
      <c r="K2233">
        <v>480</v>
      </c>
      <c r="L2233">
        <v>2440.69</v>
      </c>
      <c r="M2233">
        <v>201</v>
      </c>
      <c r="N2233">
        <v>6</v>
      </c>
      <c r="O2233">
        <v>0</v>
      </c>
      <c r="P2233">
        <v>311.74</v>
      </c>
      <c r="Q2233">
        <v>0</v>
      </c>
      <c r="R2233" s="1" t="s">
        <v>7329</v>
      </c>
      <c r="S2233" s="1" t="s">
        <v>8156</v>
      </c>
      <c r="T2233">
        <v>1.06</v>
      </c>
      <c r="U2233" s="1"/>
      <c r="V2233">
        <v>44019.384272000003</v>
      </c>
      <c r="W2233">
        <v>1312710.2497169999</v>
      </c>
      <c r="X2233">
        <v>231.471946</v>
      </c>
      <c r="Y2233">
        <v>28.169235</v>
      </c>
      <c r="Z2233">
        <v>571.01667699999996</v>
      </c>
      <c r="AA2233">
        <v>564.29054199999996</v>
      </c>
      <c r="AB2233">
        <v>0</v>
      </c>
    </row>
    <row r="2234" spans="1:28" x14ac:dyDescent="0.25">
      <c r="A2234" s="1" t="s">
        <v>3175</v>
      </c>
      <c r="B2234">
        <v>2891</v>
      </c>
      <c r="C2234" s="1" t="s">
        <v>4048</v>
      </c>
      <c r="D2234">
        <v>5.0999999999999996</v>
      </c>
      <c r="E2234">
        <v>0</v>
      </c>
      <c r="F2234">
        <v>0.47</v>
      </c>
      <c r="G2234">
        <v>3218</v>
      </c>
      <c r="H2234" s="1" t="s">
        <v>4141</v>
      </c>
      <c r="I2234">
        <v>72.8</v>
      </c>
      <c r="J2234">
        <v>15.69</v>
      </c>
      <c r="K2234">
        <v>327</v>
      </c>
      <c r="L2234">
        <v>1951.76</v>
      </c>
      <c r="M2234">
        <v>90</v>
      </c>
      <c r="N2234">
        <v>8</v>
      </c>
      <c r="O2234">
        <v>0</v>
      </c>
      <c r="P2234">
        <v>212.92</v>
      </c>
      <c r="Q2234">
        <v>0</v>
      </c>
      <c r="R2234" s="1" t="s">
        <v>7330</v>
      </c>
      <c r="S2234" s="1" t="s">
        <v>8156</v>
      </c>
      <c r="T2234">
        <v>1.24</v>
      </c>
      <c r="U2234" s="1"/>
      <c r="V2234">
        <v>25581.835362000002</v>
      </c>
      <c r="W2234">
        <v>964976.78197100002</v>
      </c>
      <c r="X2234">
        <v>139.39782600000001</v>
      </c>
      <c r="Y2234">
        <v>20.472207999999998</v>
      </c>
      <c r="Z2234">
        <v>418.835712</v>
      </c>
      <c r="AA2234">
        <v>414.80596000000003</v>
      </c>
      <c r="AB2234">
        <v>0</v>
      </c>
    </row>
    <row r="2235" spans="1:28" x14ac:dyDescent="0.25">
      <c r="A2235" s="1" t="s">
        <v>3176</v>
      </c>
      <c r="B2235">
        <v>2875</v>
      </c>
      <c r="C2235" s="1" t="s">
        <v>4031</v>
      </c>
      <c r="D2235">
        <v>5.0999999999999996</v>
      </c>
      <c r="E2235">
        <v>0</v>
      </c>
      <c r="F2235">
        <v>0</v>
      </c>
      <c r="G2235">
        <v>3219</v>
      </c>
      <c r="H2235" s="1" t="s">
        <v>4076</v>
      </c>
      <c r="I2235">
        <v>1.4</v>
      </c>
      <c r="J2235">
        <v>13.35</v>
      </c>
      <c r="K2235">
        <v>344</v>
      </c>
      <c r="L2235">
        <v>2404.71</v>
      </c>
      <c r="M2235">
        <v>106</v>
      </c>
      <c r="N2235">
        <v>5</v>
      </c>
      <c r="O2235">
        <v>0</v>
      </c>
      <c r="P2235">
        <v>171.15</v>
      </c>
      <c r="Q2235">
        <v>0</v>
      </c>
      <c r="R2235" s="1" t="s">
        <v>7331</v>
      </c>
      <c r="S2235" s="1" t="s">
        <v>8156</v>
      </c>
      <c r="T2235">
        <v>0.99</v>
      </c>
      <c r="U2235" s="1"/>
      <c r="V2235">
        <v>26030.493751999998</v>
      </c>
      <c r="W2235">
        <v>988236.84517700004</v>
      </c>
      <c r="X2235">
        <v>141.89100300000001</v>
      </c>
      <c r="Y2235">
        <v>20.055965</v>
      </c>
      <c r="Z2235">
        <v>421.29396600000001</v>
      </c>
      <c r="AA2235">
        <v>424.805993</v>
      </c>
      <c r="AB2235">
        <v>0</v>
      </c>
    </row>
    <row r="2236" spans="1:28" x14ac:dyDescent="0.25">
      <c r="A2236" s="1" t="s">
        <v>3177</v>
      </c>
      <c r="B2236">
        <v>2953</v>
      </c>
      <c r="C2236" s="1" t="s">
        <v>4020</v>
      </c>
      <c r="D2236">
        <v>5.0999999999999996</v>
      </c>
      <c r="E2236">
        <v>0</v>
      </c>
      <c r="F2236">
        <v>0.94</v>
      </c>
      <c r="G2236">
        <v>3221</v>
      </c>
      <c r="H2236" s="1" t="s">
        <v>4094</v>
      </c>
      <c r="I2236">
        <v>120.04</v>
      </c>
      <c r="J2236">
        <v>13.05</v>
      </c>
      <c r="K2236">
        <v>268</v>
      </c>
      <c r="L2236">
        <v>743.49</v>
      </c>
      <c r="M2236">
        <v>119</v>
      </c>
      <c r="N2236">
        <v>7</v>
      </c>
      <c r="O2236">
        <v>0</v>
      </c>
      <c r="P2236">
        <v>214.53</v>
      </c>
      <c r="Q2236">
        <v>0</v>
      </c>
      <c r="R2236" s="1" t="s">
        <v>7332</v>
      </c>
      <c r="S2236" s="1" t="s">
        <v>8156</v>
      </c>
      <c r="T2236">
        <v>1.02</v>
      </c>
      <c r="U2236" s="1"/>
      <c r="V2236">
        <v>23998.646252999999</v>
      </c>
      <c r="W2236">
        <v>590660.82054800005</v>
      </c>
      <c r="X2236">
        <v>123.22151100000001</v>
      </c>
      <c r="Y2236">
        <v>13.304346000000001</v>
      </c>
      <c r="Z2236">
        <v>261.75828999999999</v>
      </c>
      <c r="AA2236">
        <v>253.908017</v>
      </c>
      <c r="AB2236">
        <v>0</v>
      </c>
    </row>
    <row r="2237" spans="1:28" x14ac:dyDescent="0.25">
      <c r="A2237" s="1" t="s">
        <v>3178</v>
      </c>
      <c r="B2237">
        <v>2243</v>
      </c>
      <c r="C2237" s="1" t="s">
        <v>4062</v>
      </c>
      <c r="D2237">
        <v>5.0999999999999996</v>
      </c>
      <c r="E2237">
        <v>0</v>
      </c>
      <c r="F2237">
        <v>0.5</v>
      </c>
      <c r="G2237">
        <v>3222</v>
      </c>
      <c r="H2237" s="1" t="s">
        <v>4156</v>
      </c>
      <c r="I2237">
        <v>94.39</v>
      </c>
      <c r="J2237">
        <v>10.97</v>
      </c>
      <c r="K2237">
        <v>979</v>
      </c>
      <c r="L2237">
        <v>2589.1999999999998</v>
      </c>
      <c r="M2237">
        <v>700</v>
      </c>
      <c r="N2237">
        <v>12</v>
      </c>
      <c r="O2237">
        <v>0</v>
      </c>
      <c r="P2237">
        <v>799.43</v>
      </c>
      <c r="Q2237">
        <v>0</v>
      </c>
      <c r="R2237" s="1" t="s">
        <v>7333</v>
      </c>
      <c r="S2237" s="1" t="s">
        <v>8156</v>
      </c>
      <c r="T2237">
        <v>0.95</v>
      </c>
      <c r="U2237" s="1"/>
      <c r="V2237">
        <v>122405.116976</v>
      </c>
      <c r="W2237">
        <v>2585408.6947289999</v>
      </c>
      <c r="X2237">
        <v>618.35809400000005</v>
      </c>
      <c r="Y2237">
        <v>60.239972999999999</v>
      </c>
      <c r="Z2237">
        <v>1153.906796</v>
      </c>
      <c r="AA2237">
        <v>1111.4047780000001</v>
      </c>
      <c r="AB2237">
        <v>0</v>
      </c>
    </row>
    <row r="2238" spans="1:28" x14ac:dyDescent="0.25">
      <c r="A2238" s="1" t="s">
        <v>3180</v>
      </c>
      <c r="B2238">
        <v>2970</v>
      </c>
      <c r="C2238" s="1" t="s">
        <v>4004</v>
      </c>
      <c r="D2238">
        <v>5.0999999999999996</v>
      </c>
      <c r="E2238">
        <v>0</v>
      </c>
      <c r="F2238">
        <v>0</v>
      </c>
      <c r="G2238">
        <v>3226</v>
      </c>
      <c r="H2238" s="1" t="s">
        <v>4074</v>
      </c>
      <c r="I2238">
        <v>0.2</v>
      </c>
      <c r="J2238">
        <v>11.87</v>
      </c>
      <c r="K2238">
        <v>256</v>
      </c>
      <c r="L2238">
        <v>420.4</v>
      </c>
      <c r="M2238">
        <v>202</v>
      </c>
      <c r="N2238">
        <v>2</v>
      </c>
      <c r="O2238">
        <v>0</v>
      </c>
      <c r="P2238">
        <v>224.29</v>
      </c>
      <c r="Q2238">
        <v>0</v>
      </c>
      <c r="R2238" s="1" t="s">
        <v>7335</v>
      </c>
      <c r="S2238" s="1" t="s">
        <v>8156</v>
      </c>
      <c r="T2238">
        <v>0.98</v>
      </c>
      <c r="U2238" s="1"/>
      <c r="V2238">
        <v>36314.117515999998</v>
      </c>
      <c r="W2238">
        <v>698599.93565400003</v>
      </c>
      <c r="X2238">
        <v>181.82983999999999</v>
      </c>
      <c r="Y2238">
        <v>16.774711</v>
      </c>
      <c r="Z2238">
        <v>316.11167399999999</v>
      </c>
      <c r="AA2238">
        <v>300.31314600000002</v>
      </c>
      <c r="AB2238">
        <v>0</v>
      </c>
    </row>
    <row r="2239" spans="1:28" x14ac:dyDescent="0.25">
      <c r="A2239" s="1" t="s">
        <v>3183</v>
      </c>
      <c r="B2239">
        <v>3019</v>
      </c>
      <c r="C2239" s="1" t="s">
        <v>4016</v>
      </c>
      <c r="D2239">
        <v>5.0999999999999996</v>
      </c>
      <c r="E2239">
        <v>0</v>
      </c>
      <c r="F2239">
        <v>0.26</v>
      </c>
      <c r="G2239">
        <v>3228</v>
      </c>
      <c r="H2239" s="1" t="s">
        <v>4092</v>
      </c>
      <c r="I2239">
        <v>182.21</v>
      </c>
      <c r="J2239">
        <v>8.07</v>
      </c>
      <c r="K2239">
        <v>209</v>
      </c>
      <c r="L2239">
        <v>905.52</v>
      </c>
      <c r="M2239">
        <v>93</v>
      </c>
      <c r="N2239">
        <v>1</v>
      </c>
      <c r="O2239">
        <v>0</v>
      </c>
      <c r="P2239">
        <v>119.62</v>
      </c>
      <c r="Q2239">
        <v>0</v>
      </c>
      <c r="R2239" s="1" t="s">
        <v>7338</v>
      </c>
      <c r="S2239" s="1" t="s">
        <v>8156</v>
      </c>
      <c r="T2239">
        <v>0.73</v>
      </c>
      <c r="U2239" s="1"/>
      <c r="V2239">
        <v>20025.30904</v>
      </c>
      <c r="W2239">
        <v>487866.42023500003</v>
      </c>
      <c r="X2239">
        <v>102.552739</v>
      </c>
      <c r="Y2239">
        <v>10.182302999999999</v>
      </c>
      <c r="Z2239">
        <v>211.141898</v>
      </c>
      <c r="AA2239">
        <v>209.721069</v>
      </c>
      <c r="AB2239">
        <v>0</v>
      </c>
    </row>
    <row r="2240" spans="1:28" x14ac:dyDescent="0.25">
      <c r="A2240" s="1" t="s">
        <v>3184</v>
      </c>
      <c r="B2240">
        <v>3086</v>
      </c>
      <c r="C2240" s="1" t="s">
        <v>4016</v>
      </c>
      <c r="D2240">
        <v>5.0999999999999996</v>
      </c>
      <c r="E2240">
        <v>0</v>
      </c>
      <c r="F2240">
        <v>0.91</v>
      </c>
      <c r="G2240">
        <v>3228</v>
      </c>
      <c r="H2240" s="1" t="s">
        <v>4089</v>
      </c>
      <c r="I2240">
        <v>182.21</v>
      </c>
      <c r="J2240">
        <v>16.45</v>
      </c>
      <c r="K2240">
        <v>142</v>
      </c>
      <c r="L2240">
        <v>905.52</v>
      </c>
      <c r="M2240">
        <v>52</v>
      </c>
      <c r="N2240">
        <v>3</v>
      </c>
      <c r="O2240">
        <v>0</v>
      </c>
      <c r="P2240">
        <v>91.45</v>
      </c>
      <c r="Q2240">
        <v>0</v>
      </c>
      <c r="R2240" s="1" t="s">
        <v>7339</v>
      </c>
      <c r="S2240" s="1" t="s">
        <v>8156</v>
      </c>
      <c r="T2240">
        <v>1.29</v>
      </c>
      <c r="U2240" s="1"/>
      <c r="V2240">
        <v>12532.822466</v>
      </c>
      <c r="W2240">
        <v>445399.48625900003</v>
      </c>
      <c r="X2240">
        <v>67.703881999999993</v>
      </c>
      <c r="Y2240">
        <v>9.6377000000000006</v>
      </c>
      <c r="Z2240">
        <v>193.921817</v>
      </c>
      <c r="AA2240">
        <v>191.460307</v>
      </c>
      <c r="AB2240">
        <v>0</v>
      </c>
    </row>
    <row r="2241" spans="1:28" x14ac:dyDescent="0.25">
      <c r="A2241" s="1" t="s">
        <v>3185</v>
      </c>
      <c r="B2241">
        <v>3133</v>
      </c>
      <c r="C2241" s="1" t="s">
        <v>4004</v>
      </c>
      <c r="D2241">
        <v>5.0999999999999996</v>
      </c>
      <c r="E2241">
        <v>0</v>
      </c>
      <c r="F2241">
        <v>0.4</v>
      </c>
      <c r="G2241">
        <v>3228</v>
      </c>
      <c r="H2241" s="1" t="s">
        <v>4076</v>
      </c>
      <c r="I2241">
        <v>1.4</v>
      </c>
      <c r="J2241">
        <v>17.34</v>
      </c>
      <c r="K2241">
        <v>95</v>
      </c>
      <c r="L2241">
        <v>609.39</v>
      </c>
      <c r="M2241">
        <v>25</v>
      </c>
      <c r="N2241">
        <v>1</v>
      </c>
      <c r="O2241">
        <v>0</v>
      </c>
      <c r="P2241">
        <v>63.05</v>
      </c>
      <c r="Q2241">
        <v>0</v>
      </c>
      <c r="R2241" s="1" t="s">
        <v>7340</v>
      </c>
      <c r="S2241" s="1" t="s">
        <v>8156</v>
      </c>
      <c r="T2241">
        <v>1.51</v>
      </c>
      <c r="U2241" s="1"/>
      <c r="V2241">
        <v>8579.6557310000007</v>
      </c>
      <c r="W2241">
        <v>304404.49761899997</v>
      </c>
      <c r="X2241">
        <v>46.362299</v>
      </c>
      <c r="Y2241">
        <v>6.7028369999999997</v>
      </c>
      <c r="Z2241">
        <v>133.017695</v>
      </c>
      <c r="AA2241">
        <v>130.85178400000001</v>
      </c>
      <c r="AB2241">
        <v>0</v>
      </c>
    </row>
    <row r="2242" spans="1:28" x14ac:dyDescent="0.25">
      <c r="A2242" s="1" t="s">
        <v>3187</v>
      </c>
      <c r="B2242">
        <v>3052</v>
      </c>
      <c r="C2242" s="1" t="s">
        <v>4016</v>
      </c>
      <c r="D2242">
        <v>5.0999999999999996</v>
      </c>
      <c r="E2242">
        <v>0</v>
      </c>
      <c r="F2242">
        <v>0.08</v>
      </c>
      <c r="G2242">
        <v>3230</v>
      </c>
      <c r="H2242" s="1" t="s">
        <v>4089</v>
      </c>
      <c r="I2242">
        <v>182.21</v>
      </c>
      <c r="J2242">
        <v>15.98</v>
      </c>
      <c r="K2242">
        <v>178</v>
      </c>
      <c r="L2242">
        <v>905.52</v>
      </c>
      <c r="M2242">
        <v>49</v>
      </c>
      <c r="N2242">
        <v>3</v>
      </c>
      <c r="O2242">
        <v>0</v>
      </c>
      <c r="P2242">
        <v>124.24</v>
      </c>
      <c r="Q2242">
        <v>0</v>
      </c>
      <c r="R2242" s="1" t="s">
        <v>7342</v>
      </c>
      <c r="S2242" s="1" t="s">
        <v>8156</v>
      </c>
      <c r="T2242">
        <v>1.23</v>
      </c>
      <c r="U2242" s="1"/>
      <c r="V2242">
        <v>15366.926176000001</v>
      </c>
      <c r="W2242">
        <v>519595.228344</v>
      </c>
      <c r="X2242">
        <v>82.336568</v>
      </c>
      <c r="Y2242">
        <v>11.319444000000001</v>
      </c>
      <c r="Z2242">
        <v>227.94026199999999</v>
      </c>
      <c r="AA2242">
        <v>223.35462799999999</v>
      </c>
      <c r="AB2242">
        <v>0</v>
      </c>
    </row>
    <row r="2243" spans="1:28" x14ac:dyDescent="0.25">
      <c r="A2243" s="1" t="s">
        <v>3188</v>
      </c>
      <c r="B2243">
        <v>2332</v>
      </c>
      <c r="C2243" s="1" t="s">
        <v>4004</v>
      </c>
      <c r="D2243">
        <v>5.0999999999999996</v>
      </c>
      <c r="E2243">
        <v>0</v>
      </c>
      <c r="F2243">
        <v>0.93</v>
      </c>
      <c r="G2243">
        <v>3231</v>
      </c>
      <c r="H2243" s="1" t="s">
        <v>4122</v>
      </c>
      <c r="I2243">
        <v>159.35</v>
      </c>
      <c r="J2243">
        <v>14.82</v>
      </c>
      <c r="K2243">
        <v>899</v>
      </c>
      <c r="L2243">
        <v>2021.57</v>
      </c>
      <c r="M2243">
        <v>516</v>
      </c>
      <c r="N2243">
        <v>30</v>
      </c>
      <c r="O2243">
        <v>0</v>
      </c>
      <c r="P2243">
        <v>775.26</v>
      </c>
      <c r="Q2243">
        <v>0</v>
      </c>
      <c r="R2243" s="1" t="s">
        <v>7343</v>
      </c>
      <c r="S2243" s="1" t="s">
        <v>8156</v>
      </c>
      <c r="T2243">
        <v>1.19</v>
      </c>
      <c r="U2243" s="1"/>
      <c r="V2243">
        <v>90215.250943999999</v>
      </c>
      <c r="W2243">
        <v>2012230.7919739999</v>
      </c>
      <c r="X2243">
        <v>458.261034</v>
      </c>
      <c r="Y2243">
        <v>46.360053999999998</v>
      </c>
      <c r="Z2243">
        <v>897.35364300000003</v>
      </c>
      <c r="AA2243">
        <v>865.00563499999998</v>
      </c>
      <c r="AB2243">
        <v>0</v>
      </c>
    </row>
    <row r="2244" spans="1:28" x14ac:dyDescent="0.25">
      <c r="A2244" s="1" t="s">
        <v>3189</v>
      </c>
      <c r="B2244">
        <v>3019</v>
      </c>
      <c r="C2244" s="1" t="s">
        <v>4007</v>
      </c>
      <c r="D2244">
        <v>5.0999999999999996</v>
      </c>
      <c r="E2244">
        <v>0</v>
      </c>
      <c r="F2244">
        <v>0.25</v>
      </c>
      <c r="G2244">
        <v>3231</v>
      </c>
      <c r="H2244" s="1" t="s">
        <v>4075</v>
      </c>
      <c r="I2244">
        <v>89.74</v>
      </c>
      <c r="J2244">
        <v>8.2200000000000006</v>
      </c>
      <c r="K2244">
        <v>212</v>
      </c>
      <c r="L2244">
        <v>569.77</v>
      </c>
      <c r="M2244">
        <v>107</v>
      </c>
      <c r="N2244">
        <v>5</v>
      </c>
      <c r="O2244">
        <v>0</v>
      </c>
      <c r="P2244">
        <v>143.13999999999999</v>
      </c>
      <c r="Q2244">
        <v>0</v>
      </c>
      <c r="R2244" s="1" t="s">
        <v>7344</v>
      </c>
      <c r="S2244" s="1" t="s">
        <v>8156</v>
      </c>
      <c r="T2244">
        <v>0.61</v>
      </c>
      <c r="U2244" s="1"/>
      <c r="V2244">
        <v>20391.541096000001</v>
      </c>
      <c r="W2244">
        <v>471058.10952599999</v>
      </c>
      <c r="X2244">
        <v>103.90900600000001</v>
      </c>
      <c r="Y2244">
        <v>10.471254</v>
      </c>
      <c r="Z2244">
        <v>208.71954700000001</v>
      </c>
      <c r="AA2244">
        <v>202.495465</v>
      </c>
      <c r="AB2244">
        <v>0</v>
      </c>
    </row>
    <row r="2245" spans="1:28" x14ac:dyDescent="0.25">
      <c r="A2245" s="1" t="s">
        <v>3191</v>
      </c>
      <c r="B2245">
        <v>2980</v>
      </c>
      <c r="C2245" s="1" t="s">
        <v>4004</v>
      </c>
      <c r="D2245">
        <v>5.0999999999999996</v>
      </c>
      <c r="E2245">
        <v>0</v>
      </c>
      <c r="F2245">
        <v>0.5</v>
      </c>
      <c r="G2245">
        <v>3233</v>
      </c>
      <c r="H2245" s="1" t="s">
        <v>4073</v>
      </c>
      <c r="I2245">
        <v>40.79</v>
      </c>
      <c r="J2245">
        <v>12.12</v>
      </c>
      <c r="K2245">
        <v>253</v>
      </c>
      <c r="L2245">
        <v>475.89</v>
      </c>
      <c r="M2245">
        <v>200</v>
      </c>
      <c r="N2245">
        <v>1</v>
      </c>
      <c r="O2245">
        <v>0</v>
      </c>
      <c r="P2245">
        <v>218.58</v>
      </c>
      <c r="Q2245">
        <v>0</v>
      </c>
      <c r="R2245" s="1" t="s">
        <v>7346</v>
      </c>
      <c r="S2245" s="1" t="s">
        <v>8156</v>
      </c>
      <c r="T2245">
        <v>1.01</v>
      </c>
      <c r="U2245" s="1"/>
      <c r="V2245">
        <v>36002.534359999998</v>
      </c>
      <c r="W2245">
        <v>716738.78480599995</v>
      </c>
      <c r="X2245">
        <v>180.846655</v>
      </c>
      <c r="Y2245">
        <v>17.024782999999999</v>
      </c>
      <c r="Z2245">
        <v>322.77096299999999</v>
      </c>
      <c r="AA2245">
        <v>308.10989499999999</v>
      </c>
      <c r="AB2245">
        <v>0</v>
      </c>
    </row>
    <row r="2246" spans="1:28" x14ac:dyDescent="0.25">
      <c r="A2246" s="1" t="s">
        <v>3193</v>
      </c>
      <c r="B2246">
        <v>1932</v>
      </c>
      <c r="C2246" s="1" t="s">
        <v>4050</v>
      </c>
      <c r="D2246">
        <v>5.0999999999999996</v>
      </c>
      <c r="E2246">
        <v>0</v>
      </c>
      <c r="F2246">
        <v>0</v>
      </c>
      <c r="G2246">
        <v>3235</v>
      </c>
      <c r="H2246" s="1" t="s">
        <v>4095</v>
      </c>
      <c r="I2246">
        <v>63.59</v>
      </c>
      <c r="J2246">
        <v>12.64</v>
      </c>
      <c r="K2246">
        <v>1303</v>
      </c>
      <c r="L2246">
        <v>1626.59</v>
      </c>
      <c r="M2246">
        <v>1009</v>
      </c>
      <c r="N2246">
        <v>14</v>
      </c>
      <c r="O2246">
        <v>0</v>
      </c>
      <c r="P2246">
        <v>1185.06</v>
      </c>
      <c r="Q2246">
        <v>0</v>
      </c>
      <c r="R2246" s="1" t="s">
        <v>7348</v>
      </c>
      <c r="S2246" s="1" t="s">
        <v>8156</v>
      </c>
      <c r="T2246">
        <v>1.02</v>
      </c>
      <c r="U2246" s="1"/>
      <c r="V2246">
        <v>171943.646362</v>
      </c>
      <c r="W2246">
        <v>3209938.049166</v>
      </c>
      <c r="X2246">
        <v>858.45016199999998</v>
      </c>
      <c r="Y2246">
        <v>76.915518000000006</v>
      </c>
      <c r="Z2246">
        <v>1451.514494</v>
      </c>
      <c r="AA2246">
        <v>1379.888189</v>
      </c>
      <c r="AB2246">
        <v>0</v>
      </c>
    </row>
    <row r="2247" spans="1:28" x14ac:dyDescent="0.25">
      <c r="A2247" s="1" t="s">
        <v>3194</v>
      </c>
      <c r="B2247">
        <v>2510</v>
      </c>
      <c r="C2247" s="1" t="s">
        <v>4043</v>
      </c>
      <c r="D2247">
        <v>5.0999999999999996</v>
      </c>
      <c r="E2247">
        <v>0</v>
      </c>
      <c r="F2247">
        <v>45.72</v>
      </c>
      <c r="G2247">
        <v>3237</v>
      </c>
      <c r="H2247" s="1" t="s">
        <v>4129</v>
      </c>
      <c r="I2247">
        <v>135.09</v>
      </c>
      <c r="J2247">
        <v>9.84</v>
      </c>
      <c r="K2247">
        <v>727</v>
      </c>
      <c r="L2247">
        <v>2630.12</v>
      </c>
      <c r="M2247">
        <v>340</v>
      </c>
      <c r="N2247">
        <v>13</v>
      </c>
      <c r="O2247">
        <v>0</v>
      </c>
      <c r="P2247">
        <v>480.32</v>
      </c>
      <c r="Q2247">
        <v>0</v>
      </c>
      <c r="R2247" s="1" t="s">
        <v>7349</v>
      </c>
      <c r="S2247" s="1" t="s">
        <v>8156</v>
      </c>
      <c r="T2247">
        <v>0.78</v>
      </c>
      <c r="U2247" s="1"/>
      <c r="V2247">
        <v>67559.203225999998</v>
      </c>
      <c r="W2247">
        <v>1651564.0831170001</v>
      </c>
      <c r="X2247">
        <v>346.40349800000001</v>
      </c>
      <c r="Y2247">
        <v>35.950851999999998</v>
      </c>
      <c r="Z2247">
        <v>724.49540300000001</v>
      </c>
      <c r="AA2247">
        <v>709.96191099999999</v>
      </c>
      <c r="AB2247">
        <v>0</v>
      </c>
    </row>
    <row r="2248" spans="1:28" x14ac:dyDescent="0.25">
      <c r="A2248" s="1" t="s">
        <v>3195</v>
      </c>
      <c r="B2248">
        <v>2829</v>
      </c>
      <c r="C2248" s="1" t="s">
        <v>4050</v>
      </c>
      <c r="D2248">
        <v>5.0999999999999996</v>
      </c>
      <c r="E2248">
        <v>0</v>
      </c>
      <c r="F2248">
        <v>0</v>
      </c>
      <c r="G2248">
        <v>3237</v>
      </c>
      <c r="H2248" s="1" t="s">
        <v>4095</v>
      </c>
      <c r="I2248">
        <v>63.59</v>
      </c>
      <c r="J2248">
        <v>13.7</v>
      </c>
      <c r="K2248">
        <v>408</v>
      </c>
      <c r="L2248">
        <v>1628.87</v>
      </c>
      <c r="M2248">
        <v>145</v>
      </c>
      <c r="N2248">
        <v>11</v>
      </c>
      <c r="O2248">
        <v>0</v>
      </c>
      <c r="P2248">
        <v>293.39999999999998</v>
      </c>
      <c r="Q2248">
        <v>0</v>
      </c>
      <c r="R2248" s="1" t="s">
        <v>7350</v>
      </c>
      <c r="S2248" s="1" t="s">
        <v>8156</v>
      </c>
      <c r="T2248">
        <v>1.05</v>
      </c>
      <c r="U2248" s="1"/>
      <c r="V2248">
        <v>32096.673428999999</v>
      </c>
      <c r="W2248">
        <v>945264.63723999995</v>
      </c>
      <c r="X2248">
        <v>168.487707</v>
      </c>
      <c r="Y2248">
        <v>20.46537</v>
      </c>
      <c r="Z2248">
        <v>414.71160300000003</v>
      </c>
      <c r="AA2248">
        <v>406.337695</v>
      </c>
      <c r="AB2248">
        <v>0</v>
      </c>
    </row>
    <row r="2249" spans="1:28" x14ac:dyDescent="0.25">
      <c r="A2249" s="1" t="s">
        <v>3197</v>
      </c>
      <c r="B2249">
        <v>2761</v>
      </c>
      <c r="C2249" s="1" t="s">
        <v>4050</v>
      </c>
      <c r="D2249">
        <v>5.0999999999999996</v>
      </c>
      <c r="E2249">
        <v>0</v>
      </c>
      <c r="F2249">
        <v>1</v>
      </c>
      <c r="G2249">
        <v>3240</v>
      </c>
      <c r="H2249" s="1" t="s">
        <v>4095</v>
      </c>
      <c r="I2249">
        <v>63.59</v>
      </c>
      <c r="J2249">
        <v>10.77</v>
      </c>
      <c r="K2249">
        <v>479</v>
      </c>
      <c r="L2249">
        <v>1631.79</v>
      </c>
      <c r="M2249">
        <v>183</v>
      </c>
      <c r="N2249">
        <v>13</v>
      </c>
      <c r="O2249">
        <v>0</v>
      </c>
      <c r="P2249">
        <v>341.15</v>
      </c>
      <c r="Q2249">
        <v>0</v>
      </c>
      <c r="R2249" s="1" t="s">
        <v>7352</v>
      </c>
      <c r="S2249" s="1" t="s">
        <v>8156</v>
      </c>
      <c r="T2249">
        <v>0.87</v>
      </c>
      <c r="U2249" s="1"/>
      <c r="V2249">
        <v>39648.655612000002</v>
      </c>
      <c r="W2249">
        <v>1090770.5524599999</v>
      </c>
      <c r="X2249">
        <v>206.227146</v>
      </c>
      <c r="Y2249">
        <v>23.483293</v>
      </c>
      <c r="Z2249">
        <v>478.27427699999998</v>
      </c>
      <c r="AA2249">
        <v>468.88821000000002</v>
      </c>
      <c r="AB2249">
        <v>0</v>
      </c>
    </row>
    <row r="2250" spans="1:28" x14ac:dyDescent="0.25">
      <c r="A2250" s="1" t="s">
        <v>3198</v>
      </c>
      <c r="B2250">
        <v>3147</v>
      </c>
      <c r="C2250" s="1" t="s">
        <v>4004</v>
      </c>
      <c r="D2250">
        <v>5.0999999999999996</v>
      </c>
      <c r="E2250">
        <v>0</v>
      </c>
      <c r="F2250">
        <v>0.6</v>
      </c>
      <c r="G2250">
        <v>3241</v>
      </c>
      <c r="H2250" s="1" t="s">
        <v>4076</v>
      </c>
      <c r="I2250">
        <v>1.4</v>
      </c>
      <c r="J2250">
        <v>13.98</v>
      </c>
      <c r="K2250">
        <v>94</v>
      </c>
      <c r="L2250">
        <v>609.39</v>
      </c>
      <c r="M2250">
        <v>22</v>
      </c>
      <c r="N2250">
        <v>1</v>
      </c>
      <c r="O2250">
        <v>0</v>
      </c>
      <c r="P2250">
        <v>56.5</v>
      </c>
      <c r="Q2250">
        <v>0</v>
      </c>
      <c r="R2250" s="1" t="s">
        <v>7353</v>
      </c>
      <c r="S2250" s="1" t="s">
        <v>8156</v>
      </c>
      <c r="T2250">
        <v>1.1599999999999999</v>
      </c>
      <c r="U2250" s="1"/>
      <c r="V2250">
        <v>7329.5415739999999</v>
      </c>
      <c r="W2250">
        <v>272213.07867999998</v>
      </c>
      <c r="X2250">
        <v>39.871206999999998</v>
      </c>
      <c r="Y2250">
        <v>5.8135300000000001</v>
      </c>
      <c r="Z2250">
        <v>117.978081</v>
      </c>
      <c r="AA2250">
        <v>117.01389399999999</v>
      </c>
      <c r="AB2250">
        <v>0</v>
      </c>
    </row>
    <row r="2251" spans="1:28" x14ac:dyDescent="0.25">
      <c r="A2251" s="1" t="s">
        <v>3199</v>
      </c>
      <c r="B2251">
        <v>3150</v>
      </c>
      <c r="C2251" s="1" t="s">
        <v>4004</v>
      </c>
      <c r="D2251">
        <v>5.0999999999999996</v>
      </c>
      <c r="E2251">
        <v>0</v>
      </c>
      <c r="F2251">
        <v>0</v>
      </c>
      <c r="G2251">
        <v>3241</v>
      </c>
      <c r="H2251" s="1" t="s">
        <v>4074</v>
      </c>
      <c r="I2251">
        <v>0.2</v>
      </c>
      <c r="J2251">
        <v>10.55</v>
      </c>
      <c r="K2251">
        <v>91</v>
      </c>
      <c r="L2251">
        <v>420.4</v>
      </c>
      <c r="M2251">
        <v>20</v>
      </c>
      <c r="N2251">
        <v>1</v>
      </c>
      <c r="O2251">
        <v>0</v>
      </c>
      <c r="P2251">
        <v>55.18</v>
      </c>
      <c r="Q2251">
        <v>0</v>
      </c>
      <c r="R2251" s="1" t="s">
        <v>7354</v>
      </c>
      <c r="S2251" s="1" t="s">
        <v>8156</v>
      </c>
      <c r="T2251">
        <v>0.88</v>
      </c>
      <c r="U2251" s="1"/>
      <c r="V2251">
        <v>6965.5406890000004</v>
      </c>
      <c r="W2251">
        <v>217612.32073400001</v>
      </c>
      <c r="X2251">
        <v>36.847352000000001</v>
      </c>
      <c r="Y2251">
        <v>4.5635680000000001</v>
      </c>
      <c r="Z2251">
        <v>94.655604999999994</v>
      </c>
      <c r="AA2251">
        <v>93.544117999999997</v>
      </c>
      <c r="AB2251">
        <v>0</v>
      </c>
    </row>
    <row r="2252" spans="1:28" x14ac:dyDescent="0.25">
      <c r="A2252" s="1" t="s">
        <v>3201</v>
      </c>
      <c r="B2252">
        <v>2609</v>
      </c>
      <c r="C2252" s="1" t="s">
        <v>4004</v>
      </c>
      <c r="D2252">
        <v>5.0999999999999996</v>
      </c>
      <c r="E2252">
        <v>0</v>
      </c>
      <c r="F2252">
        <v>0.47</v>
      </c>
      <c r="G2252">
        <v>3242</v>
      </c>
      <c r="H2252" s="1" t="s">
        <v>4104</v>
      </c>
      <c r="I2252">
        <v>0.2</v>
      </c>
      <c r="J2252">
        <v>5.26</v>
      </c>
      <c r="K2252">
        <v>633</v>
      </c>
      <c r="L2252">
        <v>1312.65</v>
      </c>
      <c r="M2252">
        <v>374</v>
      </c>
      <c r="N2252">
        <v>14</v>
      </c>
      <c r="O2252">
        <v>0</v>
      </c>
      <c r="P2252">
        <v>489.71</v>
      </c>
      <c r="Q2252">
        <v>0</v>
      </c>
      <c r="R2252" s="1" t="s">
        <v>7356</v>
      </c>
      <c r="S2252" s="1" t="s">
        <v>8156</v>
      </c>
      <c r="T2252">
        <v>0.66</v>
      </c>
      <c r="U2252" s="1"/>
      <c r="V2252">
        <v>59050.986879999997</v>
      </c>
      <c r="W2252">
        <v>1220795.1056220001</v>
      </c>
      <c r="X2252">
        <v>297.47193900000002</v>
      </c>
      <c r="Y2252">
        <v>27.657314</v>
      </c>
      <c r="Z2252">
        <v>542.97470399999997</v>
      </c>
      <c r="AA2252">
        <v>524.79228799999999</v>
      </c>
      <c r="AB2252">
        <v>0</v>
      </c>
    </row>
    <row r="2253" spans="1:28" x14ac:dyDescent="0.25">
      <c r="A2253" s="1" t="s">
        <v>3202</v>
      </c>
      <c r="B2253">
        <v>2898</v>
      </c>
      <c r="C2253" s="1" t="s">
        <v>4050</v>
      </c>
      <c r="D2253">
        <v>5.0999999999999996</v>
      </c>
      <c r="E2253">
        <v>0</v>
      </c>
      <c r="F2253">
        <v>0</v>
      </c>
      <c r="G2253">
        <v>3242</v>
      </c>
      <c r="H2253" s="1" t="s">
        <v>4095</v>
      </c>
      <c r="I2253">
        <v>63.59</v>
      </c>
      <c r="J2253">
        <v>15.71</v>
      </c>
      <c r="K2253">
        <v>344</v>
      </c>
      <c r="L2253">
        <v>1631.79</v>
      </c>
      <c r="M2253">
        <v>140</v>
      </c>
      <c r="N2253">
        <v>8</v>
      </c>
      <c r="O2253">
        <v>0</v>
      </c>
      <c r="P2253">
        <v>237.75</v>
      </c>
      <c r="Q2253">
        <v>0</v>
      </c>
      <c r="R2253" s="1" t="s">
        <v>7357</v>
      </c>
      <c r="S2253" s="1" t="s">
        <v>8156</v>
      </c>
      <c r="T2253">
        <v>1.1399999999999999</v>
      </c>
      <c r="U2253" s="1"/>
      <c r="V2253">
        <v>32221.505082</v>
      </c>
      <c r="W2253">
        <v>1000344.698291</v>
      </c>
      <c r="X2253">
        <v>170.46850699999999</v>
      </c>
      <c r="Y2253">
        <v>21.960388999999999</v>
      </c>
      <c r="Z2253">
        <v>439.32891899999998</v>
      </c>
      <c r="AA2253">
        <v>430.01297</v>
      </c>
      <c r="AB2253">
        <v>0</v>
      </c>
    </row>
    <row r="2254" spans="1:28" x14ac:dyDescent="0.25">
      <c r="A2254" s="1" t="s">
        <v>3203</v>
      </c>
      <c r="B2254">
        <v>3088</v>
      </c>
      <c r="C2254" s="1" t="s">
        <v>4001</v>
      </c>
      <c r="D2254">
        <v>0.2</v>
      </c>
      <c r="E2254">
        <v>0</v>
      </c>
      <c r="F2254">
        <v>43.9</v>
      </c>
      <c r="G2254">
        <v>3242</v>
      </c>
      <c r="H2254" s="1" t="s">
        <v>4071</v>
      </c>
      <c r="I2254">
        <v>108.49</v>
      </c>
      <c r="J2254">
        <v>7.42</v>
      </c>
      <c r="K2254">
        <v>154</v>
      </c>
      <c r="L2254">
        <v>419.77</v>
      </c>
      <c r="M2254">
        <v>66</v>
      </c>
      <c r="N2254">
        <v>10</v>
      </c>
      <c r="O2254">
        <v>0</v>
      </c>
      <c r="P2254">
        <v>124.43</v>
      </c>
      <c r="Q2254">
        <v>0</v>
      </c>
      <c r="R2254" s="1" t="s">
        <v>7358</v>
      </c>
      <c r="S2254" s="1" t="s">
        <v>8156</v>
      </c>
      <c r="T2254">
        <v>0.98</v>
      </c>
      <c r="U2254" s="1"/>
      <c r="V2254">
        <v>10486.400922000001</v>
      </c>
      <c r="W2254">
        <v>284791.50557699997</v>
      </c>
      <c r="X2254">
        <v>54.467295</v>
      </c>
      <c r="Y2254">
        <v>6.1814049999999998</v>
      </c>
      <c r="Z2254">
        <v>124.85012999999999</v>
      </c>
      <c r="AA2254">
        <v>122.423052</v>
      </c>
      <c r="AB2254">
        <v>0</v>
      </c>
    </row>
    <row r="2255" spans="1:28" x14ac:dyDescent="0.25">
      <c r="A2255" s="1" t="s">
        <v>3204</v>
      </c>
      <c r="B2255">
        <v>2654</v>
      </c>
      <c r="C2255" s="1" t="s">
        <v>4020</v>
      </c>
      <c r="D2255">
        <v>5.0999999999999996</v>
      </c>
      <c r="E2255">
        <v>0</v>
      </c>
      <c r="F2255">
        <v>0.16</v>
      </c>
      <c r="G2255">
        <v>3244</v>
      </c>
      <c r="H2255" s="1" t="s">
        <v>4116</v>
      </c>
      <c r="I2255">
        <v>87.33</v>
      </c>
      <c r="J2255">
        <v>7.9</v>
      </c>
      <c r="K2255">
        <v>590</v>
      </c>
      <c r="L2255">
        <v>1632.51</v>
      </c>
      <c r="M2255">
        <v>259</v>
      </c>
      <c r="N2255">
        <v>15</v>
      </c>
      <c r="O2255">
        <v>0</v>
      </c>
      <c r="P2255">
        <v>505.89</v>
      </c>
      <c r="Q2255">
        <v>0</v>
      </c>
      <c r="R2255" s="1" t="s">
        <v>7359</v>
      </c>
      <c r="S2255" s="1" t="s">
        <v>8156</v>
      </c>
      <c r="T2255">
        <v>1.62</v>
      </c>
      <c r="U2255" s="1"/>
      <c r="V2255">
        <v>56645.586427000002</v>
      </c>
      <c r="W2255">
        <v>1413529.733062</v>
      </c>
      <c r="X2255">
        <v>291.408997</v>
      </c>
      <c r="Y2255">
        <v>32.090311999999997</v>
      </c>
      <c r="Z2255">
        <v>627.30044099999998</v>
      </c>
      <c r="AA2255">
        <v>607.63460699999996</v>
      </c>
      <c r="AB2255">
        <v>0</v>
      </c>
    </row>
    <row r="2256" spans="1:28" x14ac:dyDescent="0.25">
      <c r="A2256" s="1" t="s">
        <v>3205</v>
      </c>
      <c r="B2256">
        <v>3100</v>
      </c>
      <c r="C2256" s="1" t="s">
        <v>4001</v>
      </c>
      <c r="D2256">
        <v>0.2</v>
      </c>
      <c r="E2256">
        <v>0</v>
      </c>
      <c r="F2256">
        <v>15.31</v>
      </c>
      <c r="G2256">
        <v>3244</v>
      </c>
      <c r="H2256" s="1" t="s">
        <v>4071</v>
      </c>
      <c r="I2256">
        <v>108.49</v>
      </c>
      <c r="J2256">
        <v>8.4499999999999993</v>
      </c>
      <c r="K2256">
        <v>144</v>
      </c>
      <c r="L2256">
        <v>419.77</v>
      </c>
      <c r="M2256">
        <v>30</v>
      </c>
      <c r="N2256">
        <v>5</v>
      </c>
      <c r="O2256">
        <v>0</v>
      </c>
      <c r="P2256">
        <v>113.45</v>
      </c>
      <c r="Q2256">
        <v>0</v>
      </c>
      <c r="R2256" s="1" t="s">
        <v>7360</v>
      </c>
      <c r="S2256" s="1" t="s">
        <v>8156</v>
      </c>
      <c r="T2256">
        <v>0.95</v>
      </c>
      <c r="U2256" s="1"/>
      <c r="V2256">
        <v>9941.0655119999992</v>
      </c>
      <c r="W2256">
        <v>256976.25709900001</v>
      </c>
      <c r="X2256">
        <v>51.288437999999999</v>
      </c>
      <c r="Y2256">
        <v>5.454644</v>
      </c>
      <c r="Z2256">
        <v>111.94046299999999</v>
      </c>
      <c r="AA2256">
        <v>110.466728</v>
      </c>
      <c r="AB2256">
        <v>0</v>
      </c>
    </row>
    <row r="2257" spans="1:28" x14ac:dyDescent="0.25">
      <c r="A2257" s="1" t="s">
        <v>3206</v>
      </c>
      <c r="B2257">
        <v>2935</v>
      </c>
      <c r="C2257" s="1" t="s">
        <v>4018</v>
      </c>
      <c r="D2257">
        <v>5.0999999999999996</v>
      </c>
      <c r="E2257">
        <v>0</v>
      </c>
      <c r="F2257">
        <v>2.5</v>
      </c>
      <c r="G2257">
        <v>3245</v>
      </c>
      <c r="H2257" s="1" t="s">
        <v>4095</v>
      </c>
      <c r="I2257">
        <v>63.59</v>
      </c>
      <c r="J2257">
        <v>10.3</v>
      </c>
      <c r="K2257">
        <v>310</v>
      </c>
      <c r="L2257">
        <v>1936.73</v>
      </c>
      <c r="M2257">
        <v>68</v>
      </c>
      <c r="N2257">
        <v>4</v>
      </c>
      <c r="O2257">
        <v>0</v>
      </c>
      <c r="P2257">
        <v>156.74</v>
      </c>
      <c r="Q2257">
        <v>0</v>
      </c>
      <c r="R2257" s="1" t="s">
        <v>7361</v>
      </c>
      <c r="S2257" s="1" t="s">
        <v>8156</v>
      </c>
      <c r="T2257">
        <v>0.9</v>
      </c>
      <c r="U2257" s="1"/>
      <c r="V2257">
        <v>22373.994231000001</v>
      </c>
      <c r="W2257">
        <v>812675.33769499999</v>
      </c>
      <c r="X2257">
        <v>121.061142</v>
      </c>
      <c r="Y2257">
        <v>16.486145</v>
      </c>
      <c r="Z2257">
        <v>348.568264</v>
      </c>
      <c r="AA2257">
        <v>349.33929899999998</v>
      </c>
      <c r="AB2257">
        <v>0</v>
      </c>
    </row>
    <row r="2258" spans="1:28" x14ac:dyDescent="0.25">
      <c r="A2258" s="1" t="s">
        <v>3207</v>
      </c>
      <c r="B2258">
        <v>3073</v>
      </c>
      <c r="C2258" s="1" t="s">
        <v>4001</v>
      </c>
      <c r="D2258">
        <v>0.2</v>
      </c>
      <c r="E2258">
        <v>0</v>
      </c>
      <c r="F2258">
        <v>69.489999999999995</v>
      </c>
      <c r="G2258">
        <v>3246</v>
      </c>
      <c r="H2258" s="1" t="s">
        <v>4148</v>
      </c>
      <c r="I2258">
        <v>108.49</v>
      </c>
      <c r="J2258">
        <v>6.18</v>
      </c>
      <c r="K2258">
        <v>173</v>
      </c>
      <c r="L2258">
        <v>419.77</v>
      </c>
      <c r="M2258">
        <v>56</v>
      </c>
      <c r="N2258">
        <v>9</v>
      </c>
      <c r="O2258">
        <v>0</v>
      </c>
      <c r="P2258">
        <v>119.65</v>
      </c>
      <c r="Q2258">
        <v>0</v>
      </c>
      <c r="R2258" s="1" t="s">
        <v>7362</v>
      </c>
      <c r="S2258" s="1" t="s">
        <v>8156</v>
      </c>
      <c r="T2258">
        <v>0.52</v>
      </c>
      <c r="U2258" s="1"/>
      <c r="V2258">
        <v>11546.979713999999</v>
      </c>
      <c r="W2258">
        <v>290778.60702300002</v>
      </c>
      <c r="X2258">
        <v>59.347484999999999</v>
      </c>
      <c r="Y2258">
        <v>6.0404410000000004</v>
      </c>
      <c r="Z2258">
        <v>126.54526799999999</v>
      </c>
      <c r="AA2258">
        <v>124.99776900000001</v>
      </c>
      <c r="AB2258">
        <v>0</v>
      </c>
    </row>
    <row r="2259" spans="1:28" x14ac:dyDescent="0.25">
      <c r="A2259" s="1" t="s">
        <v>3213</v>
      </c>
      <c r="B2259">
        <v>3161</v>
      </c>
      <c r="C2259" s="1" t="s">
        <v>4004</v>
      </c>
      <c r="D2259">
        <v>5.0999999999999996</v>
      </c>
      <c r="E2259">
        <v>0</v>
      </c>
      <c r="F2259">
        <v>0.8</v>
      </c>
      <c r="G2259">
        <v>3252</v>
      </c>
      <c r="H2259" s="1" t="s">
        <v>4076</v>
      </c>
      <c r="I2259">
        <v>1.4</v>
      </c>
      <c r="J2259">
        <v>19.29</v>
      </c>
      <c r="K2259">
        <v>91</v>
      </c>
      <c r="L2259">
        <v>609.39</v>
      </c>
      <c r="M2259">
        <v>20</v>
      </c>
      <c r="N2259">
        <v>1</v>
      </c>
      <c r="O2259">
        <v>0</v>
      </c>
      <c r="P2259">
        <v>58.86</v>
      </c>
      <c r="Q2259">
        <v>0</v>
      </c>
      <c r="R2259" s="1" t="s">
        <v>7368</v>
      </c>
      <c r="S2259" s="1" t="s">
        <v>8156</v>
      </c>
      <c r="T2259">
        <v>1.4</v>
      </c>
      <c r="U2259" s="1"/>
      <c r="V2259">
        <v>7194.7136339999997</v>
      </c>
      <c r="W2259">
        <v>299796.33452600002</v>
      </c>
      <c r="X2259">
        <v>39.913603000000002</v>
      </c>
      <c r="Y2259">
        <v>6.39208</v>
      </c>
      <c r="Z2259">
        <v>129.20320599999999</v>
      </c>
      <c r="AA2259">
        <v>128.87019799999999</v>
      </c>
      <c r="AB2259">
        <v>0</v>
      </c>
    </row>
    <row r="2260" spans="1:28" x14ac:dyDescent="0.25">
      <c r="A2260" s="1" t="s">
        <v>3214</v>
      </c>
      <c r="B2260">
        <v>2300</v>
      </c>
      <c r="C2260" s="1" t="s">
        <v>4039</v>
      </c>
      <c r="D2260">
        <v>5.0999999999999996</v>
      </c>
      <c r="E2260">
        <v>0</v>
      </c>
      <c r="F2260">
        <v>0</v>
      </c>
      <c r="G2260">
        <v>3254</v>
      </c>
      <c r="H2260" s="1" t="s">
        <v>4095</v>
      </c>
      <c r="I2260">
        <v>63.59</v>
      </c>
      <c r="J2260">
        <v>14.01</v>
      </c>
      <c r="K2260">
        <v>954</v>
      </c>
      <c r="L2260">
        <v>1611.36</v>
      </c>
      <c r="M2260">
        <v>611</v>
      </c>
      <c r="N2260">
        <v>18</v>
      </c>
      <c r="O2260">
        <v>0</v>
      </c>
      <c r="P2260">
        <v>843.07</v>
      </c>
      <c r="Q2260">
        <v>0</v>
      </c>
      <c r="R2260" s="1" t="s">
        <v>7369</v>
      </c>
      <c r="S2260" s="1" t="s">
        <v>8156</v>
      </c>
      <c r="T2260">
        <v>1.06</v>
      </c>
      <c r="U2260" s="1"/>
      <c r="V2260">
        <v>106794.680614</v>
      </c>
      <c r="W2260">
        <v>2124636.1236979999</v>
      </c>
      <c r="X2260">
        <v>536.23259499999995</v>
      </c>
      <c r="Y2260">
        <v>49.921826000000003</v>
      </c>
      <c r="Z2260">
        <v>953.59767399999998</v>
      </c>
      <c r="AA2260">
        <v>913.33416499999998</v>
      </c>
      <c r="AB2260">
        <v>0</v>
      </c>
    </row>
    <row r="2261" spans="1:28" x14ac:dyDescent="0.25">
      <c r="A2261" s="1" t="s">
        <v>3217</v>
      </c>
      <c r="B2261">
        <v>2980</v>
      </c>
      <c r="C2261" s="1" t="s">
        <v>4031</v>
      </c>
      <c r="D2261">
        <v>5.0999999999999996</v>
      </c>
      <c r="E2261">
        <v>0</v>
      </c>
      <c r="F2261">
        <v>0.46</v>
      </c>
      <c r="G2261">
        <v>3255</v>
      </c>
      <c r="H2261" s="1" t="s">
        <v>4086</v>
      </c>
      <c r="I2261">
        <v>0.2</v>
      </c>
      <c r="J2261">
        <v>4.01</v>
      </c>
      <c r="K2261">
        <v>275</v>
      </c>
      <c r="L2261">
        <v>1365.91</v>
      </c>
      <c r="M2261">
        <v>77</v>
      </c>
      <c r="N2261">
        <v>5</v>
      </c>
      <c r="O2261">
        <v>0</v>
      </c>
      <c r="P2261">
        <v>185.88</v>
      </c>
      <c r="Q2261">
        <v>0</v>
      </c>
      <c r="R2261" s="1" t="s">
        <v>7372</v>
      </c>
      <c r="S2261" s="1" t="s">
        <v>8156</v>
      </c>
      <c r="T2261">
        <v>1.1299999999999999</v>
      </c>
      <c r="U2261" s="1"/>
      <c r="V2261">
        <v>21493.787171</v>
      </c>
      <c r="W2261">
        <v>708447.88376600004</v>
      </c>
      <c r="X2261">
        <v>114.663462</v>
      </c>
      <c r="Y2261">
        <v>15.087598</v>
      </c>
      <c r="Z2261">
        <v>308.94443000000001</v>
      </c>
      <c r="AA2261">
        <v>304.53630299999998</v>
      </c>
      <c r="AB2261">
        <v>0</v>
      </c>
    </row>
    <row r="2262" spans="1:28" x14ac:dyDescent="0.25">
      <c r="A2262" s="1" t="s">
        <v>3219</v>
      </c>
      <c r="B2262">
        <v>2760</v>
      </c>
      <c r="C2262" s="1" t="s">
        <v>4044</v>
      </c>
      <c r="D2262">
        <v>5.0999999999999996</v>
      </c>
      <c r="E2262">
        <v>0</v>
      </c>
      <c r="F2262">
        <v>0</v>
      </c>
      <c r="G2262">
        <v>3256</v>
      </c>
      <c r="H2262" s="1" t="s">
        <v>4149</v>
      </c>
      <c r="I2262">
        <v>0.69</v>
      </c>
      <c r="J2262">
        <v>12.68</v>
      </c>
      <c r="K2262">
        <v>496</v>
      </c>
      <c r="L2262">
        <v>2187.13</v>
      </c>
      <c r="M2262">
        <v>162</v>
      </c>
      <c r="N2262">
        <v>7</v>
      </c>
      <c r="O2262">
        <v>0</v>
      </c>
      <c r="P2262">
        <v>360.25</v>
      </c>
      <c r="Q2262">
        <v>0</v>
      </c>
      <c r="R2262" s="1" t="s">
        <v>7374</v>
      </c>
      <c r="S2262" s="1" t="s">
        <v>8156</v>
      </c>
      <c r="T2262">
        <v>1.1599999999999999</v>
      </c>
      <c r="U2262" s="1"/>
      <c r="V2262">
        <v>44091.869092000001</v>
      </c>
      <c r="W2262">
        <v>1289713.1404530001</v>
      </c>
      <c r="X2262">
        <v>231.343987</v>
      </c>
      <c r="Y2262">
        <v>28.237835</v>
      </c>
      <c r="Z2262">
        <v>566.48298999999997</v>
      </c>
      <c r="AA2262">
        <v>554.40452600000003</v>
      </c>
      <c r="AB2262">
        <v>0</v>
      </c>
    </row>
    <row r="2263" spans="1:28" x14ac:dyDescent="0.25">
      <c r="A2263" s="1" t="s">
        <v>3221</v>
      </c>
      <c r="B2263">
        <v>2793</v>
      </c>
      <c r="C2263" s="1" t="s">
        <v>4016</v>
      </c>
      <c r="D2263">
        <v>5.0999999999999996</v>
      </c>
      <c r="E2263">
        <v>0</v>
      </c>
      <c r="F2263">
        <v>0.16</v>
      </c>
      <c r="G2263">
        <v>3256</v>
      </c>
      <c r="H2263" s="1" t="s">
        <v>4116</v>
      </c>
      <c r="I2263">
        <v>87.33</v>
      </c>
      <c r="J2263">
        <v>9.86</v>
      </c>
      <c r="K2263">
        <v>463</v>
      </c>
      <c r="L2263">
        <v>2372.46</v>
      </c>
      <c r="M2263">
        <v>163</v>
      </c>
      <c r="N2263">
        <v>7</v>
      </c>
      <c r="O2263">
        <v>0</v>
      </c>
      <c r="P2263">
        <v>239.58</v>
      </c>
      <c r="Q2263">
        <v>0</v>
      </c>
      <c r="R2263" s="1" t="s">
        <v>7376</v>
      </c>
      <c r="S2263" s="1" t="s">
        <v>8156</v>
      </c>
      <c r="T2263">
        <v>0.76</v>
      </c>
      <c r="U2263" s="1"/>
      <c r="V2263">
        <v>36151.240802</v>
      </c>
      <c r="W2263">
        <v>1081347.379921</v>
      </c>
      <c r="X2263">
        <v>189.96706</v>
      </c>
      <c r="Y2263">
        <v>22.108485000000002</v>
      </c>
      <c r="Z2263">
        <v>465.45195699999999</v>
      </c>
      <c r="AA2263">
        <v>464.83668899999998</v>
      </c>
      <c r="AB2263">
        <v>0</v>
      </c>
    </row>
    <row r="2264" spans="1:28" x14ac:dyDescent="0.25">
      <c r="A2264" s="1" t="s">
        <v>3222</v>
      </c>
      <c r="B2264">
        <v>3005</v>
      </c>
      <c r="C2264" s="1" t="s">
        <v>4032</v>
      </c>
      <c r="D2264">
        <v>5.0999999999999996</v>
      </c>
      <c r="E2264">
        <v>0</v>
      </c>
      <c r="F2264">
        <v>0.17</v>
      </c>
      <c r="G2264">
        <v>3256</v>
      </c>
      <c r="H2264" s="1" t="s">
        <v>4093</v>
      </c>
      <c r="I2264">
        <v>2.0699999999999998</v>
      </c>
      <c r="J2264">
        <v>13.83</v>
      </c>
      <c r="K2264">
        <v>251</v>
      </c>
      <c r="L2264">
        <v>1444.44</v>
      </c>
      <c r="M2264">
        <v>87</v>
      </c>
      <c r="N2264">
        <v>4</v>
      </c>
      <c r="O2264">
        <v>0</v>
      </c>
      <c r="P2264">
        <v>148.83000000000001</v>
      </c>
      <c r="Q2264">
        <v>0</v>
      </c>
      <c r="R2264" s="1" t="s">
        <v>7377</v>
      </c>
      <c r="S2264" s="1" t="s">
        <v>8156</v>
      </c>
      <c r="T2264">
        <v>1.03</v>
      </c>
      <c r="U2264" s="1"/>
      <c r="V2264">
        <v>20897.909894</v>
      </c>
      <c r="W2264">
        <v>701479.93971099996</v>
      </c>
      <c r="X2264">
        <v>111.73530700000001</v>
      </c>
      <c r="Y2264">
        <v>14.525757</v>
      </c>
      <c r="Z2264">
        <v>302.02090099999998</v>
      </c>
      <c r="AA2264">
        <v>301.54146300000002</v>
      </c>
      <c r="AB2264">
        <v>0</v>
      </c>
    </row>
    <row r="2265" spans="1:28" x14ac:dyDescent="0.25">
      <c r="A2265" s="1" t="s">
        <v>3224</v>
      </c>
      <c r="B2265">
        <v>2939</v>
      </c>
      <c r="C2265" s="1" t="s">
        <v>4001</v>
      </c>
      <c r="D2265">
        <v>0.2</v>
      </c>
      <c r="E2265">
        <v>0</v>
      </c>
      <c r="F2265">
        <v>220.83</v>
      </c>
      <c r="G2265">
        <v>3259</v>
      </c>
      <c r="H2265" s="1" t="s">
        <v>4090</v>
      </c>
      <c r="I2265">
        <v>24.41</v>
      </c>
      <c r="J2265">
        <v>8</v>
      </c>
      <c r="K2265">
        <v>320</v>
      </c>
      <c r="L2265">
        <v>1066.78</v>
      </c>
      <c r="M2265">
        <v>84</v>
      </c>
      <c r="N2265">
        <v>10</v>
      </c>
      <c r="O2265">
        <v>0</v>
      </c>
      <c r="P2265">
        <v>192.2</v>
      </c>
      <c r="Q2265">
        <v>0</v>
      </c>
      <c r="R2265" s="1" t="s">
        <v>7379</v>
      </c>
      <c r="S2265" s="1" t="s">
        <v>8156</v>
      </c>
      <c r="T2265">
        <v>0.6</v>
      </c>
      <c r="U2265" s="1"/>
      <c r="V2265">
        <v>22129.878686</v>
      </c>
      <c r="W2265">
        <v>604789.98525799997</v>
      </c>
      <c r="X2265">
        <v>114.873654</v>
      </c>
      <c r="Y2265">
        <v>12.404947999999999</v>
      </c>
      <c r="Z2265">
        <v>262.12929700000001</v>
      </c>
      <c r="AA2265">
        <v>259.98130400000002</v>
      </c>
      <c r="AB2265">
        <v>0</v>
      </c>
    </row>
    <row r="2266" spans="1:28" x14ac:dyDescent="0.25">
      <c r="A2266" s="1" t="s">
        <v>3226</v>
      </c>
      <c r="B2266">
        <v>2760</v>
      </c>
      <c r="C2266" s="1" t="s">
        <v>4050</v>
      </c>
      <c r="D2266">
        <v>5.0999999999999996</v>
      </c>
      <c r="E2266">
        <v>0</v>
      </c>
      <c r="F2266">
        <v>0</v>
      </c>
      <c r="G2266">
        <v>3261</v>
      </c>
      <c r="H2266" s="1" t="s">
        <v>4116</v>
      </c>
      <c r="I2266">
        <v>87.33</v>
      </c>
      <c r="J2266">
        <v>15.55</v>
      </c>
      <c r="K2266">
        <v>501</v>
      </c>
      <c r="L2266">
        <v>2303.04</v>
      </c>
      <c r="M2266">
        <v>256</v>
      </c>
      <c r="N2266">
        <v>8</v>
      </c>
      <c r="O2266">
        <v>0</v>
      </c>
      <c r="P2266">
        <v>351.96</v>
      </c>
      <c r="Q2266">
        <v>0</v>
      </c>
      <c r="R2266" s="1" t="s">
        <v>7381</v>
      </c>
      <c r="S2266" s="1" t="s">
        <v>8156</v>
      </c>
      <c r="T2266">
        <v>1.1399999999999999</v>
      </c>
      <c r="U2266" s="1"/>
      <c r="V2266">
        <v>52638.503894000001</v>
      </c>
      <c r="W2266">
        <v>1474940.6841859999</v>
      </c>
      <c r="X2266">
        <v>274.59043200000002</v>
      </c>
      <c r="Y2266">
        <v>32.528658999999998</v>
      </c>
      <c r="Z2266">
        <v>646.46636599999999</v>
      </c>
      <c r="AA2266">
        <v>634.02946999999995</v>
      </c>
      <c r="AB2266">
        <v>0</v>
      </c>
    </row>
    <row r="2267" spans="1:28" x14ac:dyDescent="0.25">
      <c r="A2267" s="1" t="s">
        <v>3227</v>
      </c>
      <c r="B2267">
        <v>2985</v>
      </c>
      <c r="C2267" s="1" t="s">
        <v>4001</v>
      </c>
      <c r="D2267">
        <v>0.2</v>
      </c>
      <c r="E2267">
        <v>0</v>
      </c>
      <c r="F2267">
        <v>162.29</v>
      </c>
      <c r="G2267">
        <v>3261</v>
      </c>
      <c r="H2267" s="1" t="s">
        <v>4090</v>
      </c>
      <c r="I2267">
        <v>24.41</v>
      </c>
      <c r="J2267">
        <v>10.14</v>
      </c>
      <c r="K2267">
        <v>276</v>
      </c>
      <c r="L2267">
        <v>1066.78</v>
      </c>
      <c r="M2267">
        <v>38</v>
      </c>
      <c r="N2267">
        <v>8</v>
      </c>
      <c r="O2267">
        <v>0</v>
      </c>
      <c r="P2267">
        <v>176.97</v>
      </c>
      <c r="Q2267">
        <v>0</v>
      </c>
      <c r="R2267" s="1" t="s">
        <v>7382</v>
      </c>
      <c r="S2267" s="1" t="s">
        <v>8156</v>
      </c>
      <c r="T2267">
        <v>0.77</v>
      </c>
      <c r="U2267" s="1"/>
      <c r="V2267">
        <v>17604.480396999999</v>
      </c>
      <c r="W2267">
        <v>549012.86517100001</v>
      </c>
      <c r="X2267">
        <v>93.068494999999999</v>
      </c>
      <c r="Y2267">
        <v>11.391574</v>
      </c>
      <c r="Z2267">
        <v>238.74015900000001</v>
      </c>
      <c r="AA2267">
        <v>236.00205299999999</v>
      </c>
      <c r="AB2267">
        <v>0</v>
      </c>
    </row>
    <row r="2268" spans="1:28" x14ac:dyDescent="0.25">
      <c r="A2268" s="1" t="s">
        <v>3229</v>
      </c>
      <c r="B2268">
        <v>3065</v>
      </c>
      <c r="C2268" s="1" t="s">
        <v>4001</v>
      </c>
      <c r="D2268">
        <v>0.2</v>
      </c>
      <c r="E2268">
        <v>0</v>
      </c>
      <c r="F2268">
        <v>65</v>
      </c>
      <c r="G2268">
        <v>3264</v>
      </c>
      <c r="H2268" s="1" t="s">
        <v>4085</v>
      </c>
      <c r="I2268">
        <v>50.59</v>
      </c>
      <c r="J2268">
        <v>13.17</v>
      </c>
      <c r="K2268">
        <v>199</v>
      </c>
      <c r="L2268">
        <v>796.83</v>
      </c>
      <c r="M2268">
        <v>50</v>
      </c>
      <c r="N2268">
        <v>8</v>
      </c>
      <c r="O2268">
        <v>0</v>
      </c>
      <c r="P2268">
        <v>139.76</v>
      </c>
      <c r="Q2268">
        <v>0</v>
      </c>
      <c r="R2268" s="1" t="s">
        <v>7384</v>
      </c>
      <c r="S2268" s="1" t="s">
        <v>8156</v>
      </c>
      <c r="T2268">
        <v>0.96</v>
      </c>
      <c r="U2268" s="1"/>
      <c r="V2268">
        <v>13415.488730999999</v>
      </c>
      <c r="W2268">
        <v>434929.41393699998</v>
      </c>
      <c r="X2268">
        <v>71.346829999999997</v>
      </c>
      <c r="Y2268">
        <v>9.0519269999999992</v>
      </c>
      <c r="Z2268">
        <v>188.42783900000001</v>
      </c>
      <c r="AA2268">
        <v>186.96103299999999</v>
      </c>
      <c r="AB2268">
        <v>0</v>
      </c>
    </row>
    <row r="2269" spans="1:28" x14ac:dyDescent="0.25">
      <c r="A2269" s="1" t="s">
        <v>3230</v>
      </c>
      <c r="B2269">
        <v>2975</v>
      </c>
      <c r="C2269" s="1" t="s">
        <v>4024</v>
      </c>
      <c r="D2269">
        <v>5.0999999999999996</v>
      </c>
      <c r="E2269">
        <v>0</v>
      </c>
      <c r="F2269">
        <v>0.9</v>
      </c>
      <c r="G2269">
        <v>3265</v>
      </c>
      <c r="H2269" s="1" t="s">
        <v>4112</v>
      </c>
      <c r="I2269">
        <v>110.84</v>
      </c>
      <c r="J2269">
        <v>17.2</v>
      </c>
      <c r="K2269">
        <v>290</v>
      </c>
      <c r="L2269">
        <v>1744.16</v>
      </c>
      <c r="M2269">
        <v>103</v>
      </c>
      <c r="N2269">
        <v>5</v>
      </c>
      <c r="O2269">
        <v>0</v>
      </c>
      <c r="P2269">
        <v>189.4</v>
      </c>
      <c r="Q2269">
        <v>0</v>
      </c>
      <c r="R2269" s="1" t="s">
        <v>7385</v>
      </c>
      <c r="S2269" s="1" t="s">
        <v>8156</v>
      </c>
      <c r="T2269">
        <v>1.28</v>
      </c>
      <c r="U2269" s="1"/>
      <c r="V2269">
        <v>27586.958705000001</v>
      </c>
      <c r="W2269">
        <v>962394.44531800004</v>
      </c>
      <c r="X2269">
        <v>148.533625</v>
      </c>
      <c r="Y2269">
        <v>21.063497999999999</v>
      </c>
      <c r="Z2269">
        <v>420.80408499999999</v>
      </c>
      <c r="AA2269">
        <v>413.69681200000002</v>
      </c>
      <c r="AB2269">
        <v>0</v>
      </c>
    </row>
    <row r="2270" spans="1:28" x14ac:dyDescent="0.25">
      <c r="A2270" s="1" t="s">
        <v>3232</v>
      </c>
      <c r="B2270">
        <v>3174</v>
      </c>
      <c r="C2270" s="1" t="s">
        <v>4004</v>
      </c>
      <c r="D2270">
        <v>5.0999999999999996</v>
      </c>
      <c r="E2270">
        <v>0</v>
      </c>
      <c r="F2270">
        <v>0</v>
      </c>
      <c r="G2270">
        <v>3268</v>
      </c>
      <c r="H2270" s="1" t="s">
        <v>4076</v>
      </c>
      <c r="I2270">
        <v>1.4</v>
      </c>
      <c r="J2270">
        <v>14.06</v>
      </c>
      <c r="K2270">
        <v>94</v>
      </c>
      <c r="L2270">
        <v>609.39</v>
      </c>
      <c r="M2270">
        <v>18</v>
      </c>
      <c r="N2270">
        <v>1</v>
      </c>
      <c r="O2270">
        <v>0</v>
      </c>
      <c r="P2270">
        <v>53.71</v>
      </c>
      <c r="Q2270">
        <v>0</v>
      </c>
      <c r="R2270" s="1" t="s">
        <v>7387</v>
      </c>
      <c r="S2270" s="1" t="s">
        <v>8156</v>
      </c>
      <c r="T2270">
        <v>1.07</v>
      </c>
      <c r="U2270" s="1"/>
      <c r="V2270">
        <v>6254.9064930000004</v>
      </c>
      <c r="W2270">
        <v>260720.49926499999</v>
      </c>
      <c r="X2270">
        <v>34.654372000000002</v>
      </c>
      <c r="Y2270">
        <v>5.247287</v>
      </c>
      <c r="Z2270">
        <v>111.20240699999999</v>
      </c>
      <c r="AA2270">
        <v>112.073483</v>
      </c>
      <c r="AB2270">
        <v>0</v>
      </c>
    </row>
    <row r="2271" spans="1:28" x14ac:dyDescent="0.25">
      <c r="A2271" s="1" t="s">
        <v>3235</v>
      </c>
      <c r="B2271">
        <v>2856</v>
      </c>
      <c r="C2271" s="1" t="s">
        <v>4013</v>
      </c>
      <c r="D2271">
        <v>5.0999999999999996</v>
      </c>
      <c r="E2271">
        <v>0</v>
      </c>
      <c r="F2271">
        <v>0.84</v>
      </c>
      <c r="G2271">
        <v>3272</v>
      </c>
      <c r="H2271" s="1" t="s">
        <v>4086</v>
      </c>
      <c r="I2271">
        <v>0.2</v>
      </c>
      <c r="J2271">
        <v>2.04</v>
      </c>
      <c r="K2271">
        <v>416</v>
      </c>
      <c r="L2271">
        <v>1241.6600000000001</v>
      </c>
      <c r="M2271">
        <v>145</v>
      </c>
      <c r="N2271">
        <v>3</v>
      </c>
      <c r="O2271">
        <v>0</v>
      </c>
      <c r="P2271">
        <v>205.63</v>
      </c>
      <c r="Q2271">
        <v>0</v>
      </c>
      <c r="R2271" s="1" t="s">
        <v>7390</v>
      </c>
      <c r="S2271" s="1" t="s">
        <v>8156</v>
      </c>
      <c r="T2271">
        <v>0.43</v>
      </c>
      <c r="U2271" s="1"/>
      <c r="V2271">
        <v>34601.132036000003</v>
      </c>
      <c r="W2271">
        <v>789366.024309</v>
      </c>
      <c r="X2271">
        <v>175.91086999999999</v>
      </c>
      <c r="Y2271">
        <v>16.788962999999999</v>
      </c>
      <c r="Z2271">
        <v>345.72252800000001</v>
      </c>
      <c r="AA2271">
        <v>339.32908400000002</v>
      </c>
      <c r="AB2271">
        <v>0</v>
      </c>
    </row>
    <row r="2272" spans="1:28" x14ac:dyDescent="0.25">
      <c r="A2272" s="1" t="s">
        <v>3236</v>
      </c>
      <c r="B2272">
        <v>2975</v>
      </c>
      <c r="C2272" s="1" t="s">
        <v>4013</v>
      </c>
      <c r="D2272">
        <v>5.0999999999999996</v>
      </c>
      <c r="E2272">
        <v>0</v>
      </c>
      <c r="F2272">
        <v>0.88</v>
      </c>
      <c r="G2272">
        <v>3274</v>
      </c>
      <c r="H2272" s="1" t="s">
        <v>4086</v>
      </c>
      <c r="I2272">
        <v>0.2</v>
      </c>
      <c r="J2272">
        <v>6.14</v>
      </c>
      <c r="K2272">
        <v>299</v>
      </c>
      <c r="L2272">
        <v>1241.6600000000001</v>
      </c>
      <c r="M2272">
        <v>127</v>
      </c>
      <c r="N2272">
        <v>6</v>
      </c>
      <c r="O2272">
        <v>0</v>
      </c>
      <c r="P2272">
        <v>234.08</v>
      </c>
      <c r="Q2272">
        <v>0</v>
      </c>
      <c r="R2272" s="1" t="s">
        <v>7391</v>
      </c>
      <c r="S2272" s="1" t="s">
        <v>8156</v>
      </c>
      <c r="T2272">
        <v>1.39</v>
      </c>
      <c r="U2272" s="1"/>
      <c r="V2272">
        <v>30727.828945000001</v>
      </c>
      <c r="W2272">
        <v>879017.06208399998</v>
      </c>
      <c r="X2272">
        <v>160.800613</v>
      </c>
      <c r="Y2272">
        <v>19.561962000000001</v>
      </c>
      <c r="Z2272">
        <v>388.17670900000002</v>
      </c>
      <c r="AA2272">
        <v>377.860116</v>
      </c>
      <c r="AB2272">
        <v>0</v>
      </c>
    </row>
    <row r="2273" spans="1:28" x14ac:dyDescent="0.25">
      <c r="A2273" s="1" t="s">
        <v>3237</v>
      </c>
      <c r="B2273">
        <v>3034</v>
      </c>
      <c r="C2273" s="1" t="s">
        <v>4004</v>
      </c>
      <c r="D2273">
        <v>5.0999999999999996</v>
      </c>
      <c r="E2273">
        <v>0</v>
      </c>
      <c r="F2273">
        <v>2.2200000000000002</v>
      </c>
      <c r="G2273">
        <v>3274</v>
      </c>
      <c r="H2273" s="1" t="s">
        <v>4073</v>
      </c>
      <c r="I2273">
        <v>40.79</v>
      </c>
      <c r="J2273">
        <v>5.59</v>
      </c>
      <c r="K2273">
        <v>240</v>
      </c>
      <c r="L2273">
        <v>475.89</v>
      </c>
      <c r="M2273">
        <v>143</v>
      </c>
      <c r="N2273">
        <v>1</v>
      </c>
      <c r="O2273">
        <v>0</v>
      </c>
      <c r="P2273">
        <v>177.76</v>
      </c>
      <c r="Q2273">
        <v>0</v>
      </c>
      <c r="R2273" s="1" t="s">
        <v>7392</v>
      </c>
      <c r="S2273" s="1" t="s">
        <v>8156</v>
      </c>
      <c r="T2273">
        <v>0.56000000000000005</v>
      </c>
      <c r="U2273" s="1"/>
      <c r="V2273">
        <v>27851.749478999998</v>
      </c>
      <c r="W2273">
        <v>549703.51910100004</v>
      </c>
      <c r="X2273">
        <v>139.70254399999999</v>
      </c>
      <c r="Y2273">
        <v>12.704549</v>
      </c>
      <c r="Z2273">
        <v>246.16431900000001</v>
      </c>
      <c r="AA2273">
        <v>236.30583899999999</v>
      </c>
      <c r="AB2273">
        <v>0</v>
      </c>
    </row>
    <row r="2274" spans="1:28" x14ac:dyDescent="0.25">
      <c r="A2274" s="1" t="s">
        <v>3238</v>
      </c>
      <c r="B2274">
        <v>1725</v>
      </c>
      <c r="C2274" s="1" t="s">
        <v>4035</v>
      </c>
      <c r="D2274">
        <v>5.0999999999999996</v>
      </c>
      <c r="E2274">
        <v>0</v>
      </c>
      <c r="F2274">
        <v>0</v>
      </c>
      <c r="G2274">
        <v>3275</v>
      </c>
      <c r="H2274" s="1" t="s">
        <v>4095</v>
      </c>
      <c r="I2274">
        <v>63.59</v>
      </c>
      <c r="J2274">
        <v>13.58</v>
      </c>
      <c r="K2274">
        <v>1550</v>
      </c>
      <c r="L2274">
        <v>2353.44</v>
      </c>
      <c r="M2274">
        <v>1036</v>
      </c>
      <c r="N2274">
        <v>40</v>
      </c>
      <c r="O2274">
        <v>0</v>
      </c>
      <c r="P2274">
        <v>1380.3</v>
      </c>
      <c r="Q2274">
        <v>0</v>
      </c>
      <c r="R2274" s="1" t="s">
        <v>7393</v>
      </c>
      <c r="S2274" s="1" t="s">
        <v>8156</v>
      </c>
      <c r="T2274">
        <v>1.02</v>
      </c>
      <c r="U2274" s="1"/>
      <c r="V2274">
        <v>177747.196386</v>
      </c>
      <c r="W2274">
        <v>3461539.9487450002</v>
      </c>
      <c r="X2274">
        <v>890.84426199999996</v>
      </c>
      <c r="Y2274">
        <v>81.933297999999994</v>
      </c>
      <c r="Z2274">
        <v>1558.1126059999999</v>
      </c>
      <c r="AA2274">
        <v>1488.04186</v>
      </c>
      <c r="AB2274">
        <v>0</v>
      </c>
    </row>
    <row r="2275" spans="1:28" x14ac:dyDescent="0.25">
      <c r="A2275" s="1" t="s">
        <v>3239</v>
      </c>
      <c r="B2275">
        <v>3105</v>
      </c>
      <c r="C2275" s="1" t="s">
        <v>4009</v>
      </c>
      <c r="D2275">
        <v>5.0999999999999996</v>
      </c>
      <c r="E2275">
        <v>0</v>
      </c>
      <c r="F2275">
        <v>0</v>
      </c>
      <c r="G2275">
        <v>3275</v>
      </c>
      <c r="H2275" s="1" t="s">
        <v>4082</v>
      </c>
      <c r="I2275">
        <v>19.239999999999998</v>
      </c>
      <c r="J2275">
        <v>14.73</v>
      </c>
      <c r="K2275">
        <v>170</v>
      </c>
      <c r="L2275">
        <v>738.31</v>
      </c>
      <c r="M2275">
        <v>79</v>
      </c>
      <c r="N2275">
        <v>1</v>
      </c>
      <c r="O2275">
        <v>0</v>
      </c>
      <c r="P2275">
        <v>118.94</v>
      </c>
      <c r="Q2275">
        <v>0</v>
      </c>
      <c r="R2275" s="1" t="s">
        <v>7394</v>
      </c>
      <c r="S2275" s="1" t="s">
        <v>8156</v>
      </c>
      <c r="T2275">
        <v>1.07</v>
      </c>
      <c r="U2275" s="1"/>
      <c r="V2275">
        <v>17913.693546999999</v>
      </c>
      <c r="W2275">
        <v>457981.11385800003</v>
      </c>
      <c r="X2275">
        <v>92.339937000000006</v>
      </c>
      <c r="Y2275">
        <v>10.035371</v>
      </c>
      <c r="Z2275">
        <v>200.45133899999999</v>
      </c>
      <c r="AA2275">
        <v>196.872749</v>
      </c>
      <c r="AB2275">
        <v>0</v>
      </c>
    </row>
    <row r="2276" spans="1:28" x14ac:dyDescent="0.25">
      <c r="A2276" s="1" t="s">
        <v>3240</v>
      </c>
      <c r="B2276">
        <v>3113</v>
      </c>
      <c r="C2276" s="1" t="s">
        <v>4004</v>
      </c>
      <c r="D2276">
        <v>5.0999999999999996</v>
      </c>
      <c r="E2276">
        <v>0</v>
      </c>
      <c r="F2276">
        <v>2.82</v>
      </c>
      <c r="G2276">
        <v>3275</v>
      </c>
      <c r="H2276" s="1" t="s">
        <v>4073</v>
      </c>
      <c r="I2276">
        <v>40.79</v>
      </c>
      <c r="J2276">
        <v>11.21</v>
      </c>
      <c r="K2276">
        <v>162</v>
      </c>
      <c r="L2276">
        <v>475.89</v>
      </c>
      <c r="M2276">
        <v>83</v>
      </c>
      <c r="N2276">
        <v>1</v>
      </c>
      <c r="O2276">
        <v>0</v>
      </c>
      <c r="P2276">
        <v>130.32</v>
      </c>
      <c r="Q2276">
        <v>0</v>
      </c>
      <c r="R2276" s="1" t="s">
        <v>7395</v>
      </c>
      <c r="S2276" s="1" t="s">
        <v>8156</v>
      </c>
      <c r="T2276">
        <v>1.0900000000000001</v>
      </c>
      <c r="U2276" s="1"/>
      <c r="V2276">
        <v>18748.771355000001</v>
      </c>
      <c r="W2276">
        <v>442319.45851800003</v>
      </c>
      <c r="X2276">
        <v>95.819210999999996</v>
      </c>
      <c r="Y2276">
        <v>10.049975</v>
      </c>
      <c r="Z2276">
        <v>196.66981799999999</v>
      </c>
      <c r="AA2276">
        <v>190.14087799999999</v>
      </c>
      <c r="AB2276">
        <v>0</v>
      </c>
    </row>
    <row r="2277" spans="1:28" x14ac:dyDescent="0.25">
      <c r="A2277" s="1" t="s">
        <v>3243</v>
      </c>
      <c r="B2277">
        <v>2300</v>
      </c>
      <c r="C2277" s="1" t="s">
        <v>4023</v>
      </c>
      <c r="D2277">
        <v>5.0999999999999996</v>
      </c>
      <c r="E2277">
        <v>0</v>
      </c>
      <c r="F2277">
        <v>0</v>
      </c>
      <c r="G2277">
        <v>3278</v>
      </c>
      <c r="H2277" s="1" t="s">
        <v>4099</v>
      </c>
      <c r="I2277">
        <v>147.79</v>
      </c>
      <c r="J2277">
        <v>7.64</v>
      </c>
      <c r="K2277">
        <v>978</v>
      </c>
      <c r="L2277">
        <v>1435.85</v>
      </c>
      <c r="M2277">
        <v>741</v>
      </c>
      <c r="N2277">
        <v>9</v>
      </c>
      <c r="O2277">
        <v>0</v>
      </c>
      <c r="P2277">
        <v>821.5</v>
      </c>
      <c r="Q2277">
        <v>0</v>
      </c>
      <c r="R2277" s="1" t="s">
        <v>7398</v>
      </c>
      <c r="S2277" s="1" t="s">
        <v>8156</v>
      </c>
      <c r="T2277">
        <v>0.67</v>
      </c>
      <c r="U2277" s="1"/>
      <c r="V2277">
        <v>126196.594494</v>
      </c>
      <c r="W2277">
        <v>2306626.0211319998</v>
      </c>
      <c r="X2277">
        <v>628.74016600000004</v>
      </c>
      <c r="Y2277">
        <v>54.897806000000003</v>
      </c>
      <c r="Z2277">
        <v>1040.6479320000001</v>
      </c>
      <c r="AA2277">
        <v>991.57523500000002</v>
      </c>
      <c r="AB2277">
        <v>0</v>
      </c>
    </row>
    <row r="2278" spans="1:28" x14ac:dyDescent="0.25">
      <c r="A2278" s="1" t="s">
        <v>3244</v>
      </c>
      <c r="B2278">
        <v>2801</v>
      </c>
      <c r="C2278" s="1" t="s">
        <v>4001</v>
      </c>
      <c r="D2278">
        <v>0.2</v>
      </c>
      <c r="E2278">
        <v>0</v>
      </c>
      <c r="F2278">
        <v>187.38</v>
      </c>
      <c r="G2278">
        <v>3278</v>
      </c>
      <c r="H2278" s="1" t="s">
        <v>4090</v>
      </c>
      <c r="I2278">
        <v>24.41</v>
      </c>
      <c r="J2278">
        <v>3.91</v>
      </c>
      <c r="K2278">
        <v>477</v>
      </c>
      <c r="L2278">
        <v>1066.78</v>
      </c>
      <c r="M2278">
        <v>133</v>
      </c>
      <c r="N2278">
        <v>16</v>
      </c>
      <c r="O2278">
        <v>0</v>
      </c>
      <c r="P2278">
        <v>272.95999999999998</v>
      </c>
      <c r="Q2278">
        <v>0</v>
      </c>
      <c r="R2278" s="1" t="s">
        <v>7399</v>
      </c>
      <c r="S2278" s="1" t="s">
        <v>8156</v>
      </c>
      <c r="T2278">
        <v>0.37</v>
      </c>
      <c r="U2278" s="1"/>
      <c r="V2278">
        <v>32247.920807999999</v>
      </c>
      <c r="W2278">
        <v>732664.07058099995</v>
      </c>
      <c r="X2278">
        <v>163.85923</v>
      </c>
      <c r="Y2278">
        <v>15.548094000000001</v>
      </c>
      <c r="Z2278">
        <v>321.13064600000001</v>
      </c>
      <c r="AA2278">
        <v>314.95442300000002</v>
      </c>
      <c r="AB2278">
        <v>0</v>
      </c>
    </row>
    <row r="2279" spans="1:28" x14ac:dyDescent="0.25">
      <c r="A2279" s="1" t="s">
        <v>3246</v>
      </c>
      <c r="B2279">
        <v>3163</v>
      </c>
      <c r="C2279" s="1" t="s">
        <v>4004</v>
      </c>
      <c r="D2279">
        <v>5.0999999999999996</v>
      </c>
      <c r="E2279">
        <v>0</v>
      </c>
      <c r="F2279">
        <v>0.54</v>
      </c>
      <c r="G2279">
        <v>3279</v>
      </c>
      <c r="H2279" s="1" t="s">
        <v>4073</v>
      </c>
      <c r="I2279">
        <v>40.79</v>
      </c>
      <c r="J2279">
        <v>8.85</v>
      </c>
      <c r="K2279">
        <v>116</v>
      </c>
      <c r="L2279">
        <v>475.89</v>
      </c>
      <c r="M2279">
        <v>26</v>
      </c>
      <c r="N2279">
        <v>4</v>
      </c>
      <c r="O2279">
        <v>0</v>
      </c>
      <c r="P2279">
        <v>63.08</v>
      </c>
      <c r="Q2279">
        <v>0</v>
      </c>
      <c r="R2279" s="1" t="s">
        <v>7401</v>
      </c>
      <c r="S2279" s="1" t="s">
        <v>8156</v>
      </c>
      <c r="T2279">
        <v>0.66</v>
      </c>
      <c r="U2279" s="1"/>
      <c r="V2279">
        <v>7876.7008939999996</v>
      </c>
      <c r="W2279">
        <v>262709.76085800002</v>
      </c>
      <c r="X2279">
        <v>42.026121000000003</v>
      </c>
      <c r="Y2279">
        <v>5.2873849999999996</v>
      </c>
      <c r="Z2279">
        <v>113.28444399999999</v>
      </c>
      <c r="AA2279">
        <v>112.92980799999999</v>
      </c>
      <c r="AB2279">
        <v>0</v>
      </c>
    </row>
    <row r="2280" spans="1:28" x14ac:dyDescent="0.25">
      <c r="A2280" s="1" t="s">
        <v>3249</v>
      </c>
      <c r="B2280">
        <v>3035</v>
      </c>
      <c r="C2280" s="1" t="s">
        <v>4001</v>
      </c>
      <c r="D2280">
        <v>0.2</v>
      </c>
      <c r="E2280">
        <v>0</v>
      </c>
      <c r="F2280">
        <v>107.74</v>
      </c>
      <c r="G2280">
        <v>3280</v>
      </c>
      <c r="H2280" s="1" t="s">
        <v>4090</v>
      </c>
      <c r="I2280">
        <v>24.41</v>
      </c>
      <c r="J2280">
        <v>8.91</v>
      </c>
      <c r="K2280">
        <v>245</v>
      </c>
      <c r="L2280">
        <v>1066.78</v>
      </c>
      <c r="M2280">
        <v>32</v>
      </c>
      <c r="N2280">
        <v>9</v>
      </c>
      <c r="O2280">
        <v>0</v>
      </c>
      <c r="P2280">
        <v>127.04</v>
      </c>
      <c r="Q2280">
        <v>0</v>
      </c>
      <c r="R2280" s="1" t="s">
        <v>7404</v>
      </c>
      <c r="S2280" s="1" t="s">
        <v>8156</v>
      </c>
      <c r="T2280">
        <v>0.65</v>
      </c>
      <c r="U2280" s="1"/>
      <c r="V2280">
        <v>14127.697316</v>
      </c>
      <c r="W2280">
        <v>470465.76708899997</v>
      </c>
      <c r="X2280">
        <v>75.290430000000001</v>
      </c>
      <c r="Y2280">
        <v>9.09985</v>
      </c>
      <c r="Z2280">
        <v>200.41289</v>
      </c>
      <c r="AA2280">
        <v>202.237494</v>
      </c>
      <c r="AB2280">
        <v>0</v>
      </c>
    </row>
    <row r="2281" spans="1:28" x14ac:dyDescent="0.25">
      <c r="A2281" s="1" t="s">
        <v>3250</v>
      </c>
      <c r="B2281">
        <v>3098</v>
      </c>
      <c r="C2281" s="1" t="s">
        <v>4001</v>
      </c>
      <c r="D2281">
        <v>0.2</v>
      </c>
      <c r="E2281">
        <v>0</v>
      </c>
      <c r="F2281">
        <v>48</v>
      </c>
      <c r="G2281">
        <v>3280</v>
      </c>
      <c r="H2281" s="1" t="s">
        <v>4085</v>
      </c>
      <c r="I2281">
        <v>50.59</v>
      </c>
      <c r="J2281">
        <v>9.1300000000000008</v>
      </c>
      <c r="K2281">
        <v>182</v>
      </c>
      <c r="L2281">
        <v>796.83</v>
      </c>
      <c r="M2281">
        <v>25</v>
      </c>
      <c r="N2281">
        <v>9</v>
      </c>
      <c r="O2281">
        <v>0</v>
      </c>
      <c r="P2281">
        <v>107.36</v>
      </c>
      <c r="Q2281">
        <v>0</v>
      </c>
      <c r="R2281" s="1" t="s">
        <v>7405</v>
      </c>
      <c r="S2281" s="1" t="s">
        <v>8156</v>
      </c>
      <c r="T2281">
        <v>0.75</v>
      </c>
      <c r="U2281" s="1"/>
      <c r="V2281">
        <v>10048.344359000001</v>
      </c>
      <c r="W2281">
        <v>336212.36782599997</v>
      </c>
      <c r="X2281">
        <v>53.624862999999998</v>
      </c>
      <c r="Y2281">
        <v>6.6608609999999997</v>
      </c>
      <c r="Z2281">
        <v>143.882654</v>
      </c>
      <c r="AA2281">
        <v>144.52620400000001</v>
      </c>
      <c r="AB2281">
        <v>0</v>
      </c>
    </row>
    <row r="2282" spans="1:28" x14ac:dyDescent="0.25">
      <c r="A2282" s="1" t="s">
        <v>3251</v>
      </c>
      <c r="B2282">
        <v>2920</v>
      </c>
      <c r="C2282" s="1" t="s">
        <v>4026</v>
      </c>
      <c r="D2282">
        <v>0.2</v>
      </c>
      <c r="E2282">
        <v>0</v>
      </c>
      <c r="F2282">
        <v>0.78</v>
      </c>
      <c r="G2282">
        <v>3281</v>
      </c>
      <c r="H2282" s="1" t="s">
        <v>4090</v>
      </c>
      <c r="I2282">
        <v>24.41</v>
      </c>
      <c r="J2282">
        <v>10.27</v>
      </c>
      <c r="K2282">
        <v>361</v>
      </c>
      <c r="L2282">
        <v>1018.7</v>
      </c>
      <c r="M2282">
        <v>252</v>
      </c>
      <c r="N2282">
        <v>6</v>
      </c>
      <c r="O2282">
        <v>0</v>
      </c>
      <c r="P2282">
        <v>298.67</v>
      </c>
      <c r="Q2282">
        <v>0</v>
      </c>
      <c r="R2282" s="1" t="s">
        <v>7406</v>
      </c>
      <c r="S2282" s="1" t="s">
        <v>8156</v>
      </c>
      <c r="T2282">
        <v>1.19</v>
      </c>
      <c r="U2282" s="1"/>
      <c r="V2282">
        <v>46305.674320999999</v>
      </c>
      <c r="W2282">
        <v>1052738.992993</v>
      </c>
      <c r="X2282">
        <v>235.83292700000001</v>
      </c>
      <c r="Y2282">
        <v>24.760460999999999</v>
      </c>
      <c r="Z2282">
        <v>472.12228900000002</v>
      </c>
      <c r="AA2282">
        <v>452.54361799999998</v>
      </c>
      <c r="AB2282">
        <v>0</v>
      </c>
    </row>
    <row r="2283" spans="1:28" x14ac:dyDescent="0.25">
      <c r="A2283" s="1" t="s">
        <v>3252</v>
      </c>
      <c r="B2283">
        <v>3137</v>
      </c>
      <c r="C2283" s="1" t="s">
        <v>4004</v>
      </c>
      <c r="D2283">
        <v>5.0999999999999996</v>
      </c>
      <c r="E2283">
        <v>0</v>
      </c>
      <c r="F2283">
        <v>0.68</v>
      </c>
      <c r="G2283">
        <v>3281</v>
      </c>
      <c r="H2283" s="1" t="s">
        <v>4073</v>
      </c>
      <c r="I2283">
        <v>40.79</v>
      </c>
      <c r="J2283">
        <v>11.2</v>
      </c>
      <c r="K2283">
        <v>144</v>
      </c>
      <c r="L2283">
        <v>475.89</v>
      </c>
      <c r="M2283">
        <v>65</v>
      </c>
      <c r="N2283">
        <v>2</v>
      </c>
      <c r="O2283">
        <v>0</v>
      </c>
      <c r="P2283">
        <v>106.57</v>
      </c>
      <c r="Q2283">
        <v>0</v>
      </c>
      <c r="R2283" s="1" t="s">
        <v>7407</v>
      </c>
      <c r="S2283" s="1" t="s">
        <v>8156</v>
      </c>
      <c r="T2283">
        <v>0.95</v>
      </c>
      <c r="U2283" s="1"/>
      <c r="V2283">
        <v>15197.319233</v>
      </c>
      <c r="W2283">
        <v>390121.10943399998</v>
      </c>
      <c r="X2283">
        <v>78.390704999999997</v>
      </c>
      <c r="Y2283">
        <v>8.5442669999999996</v>
      </c>
      <c r="Z2283">
        <v>171.622027</v>
      </c>
      <c r="AA2283">
        <v>167.701573</v>
      </c>
      <c r="AB2283">
        <v>0</v>
      </c>
    </row>
    <row r="2284" spans="1:28" x14ac:dyDescent="0.25">
      <c r="A2284" s="1" t="s">
        <v>3253</v>
      </c>
      <c r="B2284">
        <v>2499</v>
      </c>
      <c r="C2284" s="1" t="s">
        <v>4043</v>
      </c>
      <c r="D2284">
        <v>5.0999999999999996</v>
      </c>
      <c r="E2284">
        <v>0</v>
      </c>
      <c r="F2284">
        <v>45.69</v>
      </c>
      <c r="G2284">
        <v>3282</v>
      </c>
      <c r="H2284" s="1" t="s">
        <v>4129</v>
      </c>
      <c r="I2284">
        <v>135.09</v>
      </c>
      <c r="J2284">
        <v>4.87</v>
      </c>
      <c r="K2284">
        <v>783</v>
      </c>
      <c r="L2284">
        <v>2630.12</v>
      </c>
      <c r="M2284">
        <v>195</v>
      </c>
      <c r="N2284">
        <v>11</v>
      </c>
      <c r="O2284">
        <v>0</v>
      </c>
      <c r="P2284">
        <v>348.9</v>
      </c>
      <c r="Q2284">
        <v>0</v>
      </c>
      <c r="R2284" s="1" t="s">
        <v>7408</v>
      </c>
      <c r="S2284" s="1" t="s">
        <v>8156</v>
      </c>
      <c r="T2284">
        <v>0.44</v>
      </c>
      <c r="U2284" s="1"/>
      <c r="V2284">
        <v>55266.677115999999</v>
      </c>
      <c r="W2284">
        <v>1359470.0715310001</v>
      </c>
      <c r="X2284">
        <v>283.084047</v>
      </c>
      <c r="Y2284">
        <v>27.366603000000001</v>
      </c>
      <c r="Z2284">
        <v>586.55780000000004</v>
      </c>
      <c r="AA2284">
        <v>584.40137000000004</v>
      </c>
      <c r="AB2284">
        <v>0</v>
      </c>
    </row>
    <row r="2285" spans="1:28" x14ac:dyDescent="0.25">
      <c r="A2285" s="1" t="s">
        <v>3254</v>
      </c>
      <c r="B2285">
        <v>2059</v>
      </c>
      <c r="C2285" s="1" t="s">
        <v>4004</v>
      </c>
      <c r="D2285">
        <v>5.0999999999999996</v>
      </c>
      <c r="E2285">
        <v>0</v>
      </c>
      <c r="F2285">
        <v>1.1200000000000001</v>
      </c>
      <c r="G2285">
        <v>3283</v>
      </c>
      <c r="H2285" s="1" t="s">
        <v>4167</v>
      </c>
      <c r="I2285">
        <v>122.01</v>
      </c>
      <c r="J2285">
        <v>8.69</v>
      </c>
      <c r="K2285">
        <v>1224</v>
      </c>
      <c r="L2285">
        <v>1425.91</v>
      </c>
      <c r="M2285">
        <v>758</v>
      </c>
      <c r="N2285">
        <v>42</v>
      </c>
      <c r="O2285">
        <v>0</v>
      </c>
      <c r="P2285">
        <v>1141.79</v>
      </c>
      <c r="Q2285">
        <v>0</v>
      </c>
      <c r="R2285" s="1" t="s">
        <v>7409</v>
      </c>
      <c r="S2285" s="1" t="s">
        <v>8156</v>
      </c>
      <c r="T2285">
        <v>1.26</v>
      </c>
      <c r="U2285" s="1"/>
      <c r="V2285">
        <v>127921.22723</v>
      </c>
      <c r="W2285">
        <v>2496756.9250230002</v>
      </c>
      <c r="X2285">
        <v>641.28456600000004</v>
      </c>
      <c r="Y2285">
        <v>59.321254000000003</v>
      </c>
      <c r="Z2285">
        <v>1126.7142429999999</v>
      </c>
      <c r="AA2285">
        <v>1073.3015740000001</v>
      </c>
      <c r="AB2285">
        <v>0</v>
      </c>
    </row>
    <row r="2286" spans="1:28" x14ac:dyDescent="0.25">
      <c r="A2286" s="1" t="s">
        <v>3255</v>
      </c>
      <c r="B2286">
        <v>2179</v>
      </c>
      <c r="C2286" s="1" t="s">
        <v>4053</v>
      </c>
      <c r="D2286">
        <v>5.0999999999999996</v>
      </c>
      <c r="E2286">
        <v>0</v>
      </c>
      <c r="F2286">
        <v>0.06</v>
      </c>
      <c r="G2286">
        <v>3283</v>
      </c>
      <c r="H2286" s="1" t="s">
        <v>4153</v>
      </c>
      <c r="I2286">
        <v>204.71</v>
      </c>
      <c r="J2286">
        <v>12.88</v>
      </c>
      <c r="K2286">
        <v>1104</v>
      </c>
      <c r="L2286">
        <v>1496.49</v>
      </c>
      <c r="M2286">
        <v>715</v>
      </c>
      <c r="N2286">
        <v>20</v>
      </c>
      <c r="O2286">
        <v>0</v>
      </c>
      <c r="P2286">
        <v>1001.01</v>
      </c>
      <c r="Q2286">
        <v>0</v>
      </c>
      <c r="R2286" s="1" t="s">
        <v>7410</v>
      </c>
      <c r="S2286" s="1" t="s">
        <v>8156</v>
      </c>
      <c r="T2286">
        <v>1.06</v>
      </c>
      <c r="U2286" s="1"/>
      <c r="V2286">
        <v>125415.329727</v>
      </c>
      <c r="W2286">
        <v>2378510.853416</v>
      </c>
      <c r="X2286">
        <v>627.01884500000006</v>
      </c>
      <c r="Y2286">
        <v>56.683194</v>
      </c>
      <c r="Z2286">
        <v>1072.9564700000001</v>
      </c>
      <c r="AA2286">
        <v>1022.473088</v>
      </c>
      <c r="AB2286">
        <v>0</v>
      </c>
    </row>
    <row r="2287" spans="1:28" x14ac:dyDescent="0.25">
      <c r="A2287" s="1" t="s">
        <v>3256</v>
      </c>
      <c r="B2287">
        <v>2852</v>
      </c>
      <c r="C2287" s="1" t="s">
        <v>4034</v>
      </c>
      <c r="D2287">
        <v>5.0999999999999996</v>
      </c>
      <c r="E2287">
        <v>0</v>
      </c>
      <c r="F2287">
        <v>0</v>
      </c>
      <c r="G2287">
        <v>3283</v>
      </c>
      <c r="H2287" s="1" t="s">
        <v>4115</v>
      </c>
      <c r="I2287">
        <v>82</v>
      </c>
      <c r="J2287">
        <v>5.5</v>
      </c>
      <c r="K2287">
        <v>431</v>
      </c>
      <c r="L2287">
        <v>1808.36</v>
      </c>
      <c r="M2287">
        <v>60</v>
      </c>
      <c r="N2287">
        <v>4</v>
      </c>
      <c r="O2287">
        <v>0</v>
      </c>
      <c r="P2287">
        <v>142.30000000000001</v>
      </c>
      <c r="Q2287">
        <v>0</v>
      </c>
      <c r="R2287" s="1" t="s">
        <v>7411</v>
      </c>
      <c r="S2287" s="1" t="s">
        <v>8156</v>
      </c>
      <c r="T2287">
        <v>0.44</v>
      </c>
      <c r="U2287" s="1"/>
      <c r="V2287">
        <v>25064.457758</v>
      </c>
      <c r="W2287">
        <v>734311.9253</v>
      </c>
      <c r="X2287">
        <v>131.08332999999999</v>
      </c>
      <c r="Y2287">
        <v>13.947141999999999</v>
      </c>
      <c r="Z2287">
        <v>311.98662100000001</v>
      </c>
      <c r="AA2287">
        <v>315.65901300000002</v>
      </c>
      <c r="AB2287">
        <v>0</v>
      </c>
    </row>
    <row r="2288" spans="1:28" x14ac:dyDescent="0.25">
      <c r="A2288" s="1" t="s">
        <v>3257</v>
      </c>
      <c r="B2288">
        <v>3126</v>
      </c>
      <c r="C2288" s="1" t="s">
        <v>4001</v>
      </c>
      <c r="D2288">
        <v>0.2</v>
      </c>
      <c r="E2288">
        <v>0</v>
      </c>
      <c r="F2288">
        <v>0.72</v>
      </c>
      <c r="G2288">
        <v>3283</v>
      </c>
      <c r="H2288" s="1" t="s">
        <v>4148</v>
      </c>
      <c r="I2288">
        <v>108.49</v>
      </c>
      <c r="J2288">
        <v>6.35</v>
      </c>
      <c r="K2288">
        <v>157</v>
      </c>
      <c r="L2288">
        <v>419.77</v>
      </c>
      <c r="M2288">
        <v>25</v>
      </c>
      <c r="N2288">
        <v>6</v>
      </c>
      <c r="O2288">
        <v>0</v>
      </c>
      <c r="P2288">
        <v>100.8</v>
      </c>
      <c r="Q2288">
        <v>0</v>
      </c>
      <c r="R2288" s="1" t="s">
        <v>7412</v>
      </c>
      <c r="S2288" s="1" t="s">
        <v>8156</v>
      </c>
      <c r="T2288">
        <v>0.5</v>
      </c>
      <c r="U2288" s="1"/>
      <c r="V2288">
        <v>12060.459800000001</v>
      </c>
      <c r="W2288">
        <v>283634.18476500001</v>
      </c>
      <c r="X2288">
        <v>61.52073</v>
      </c>
      <c r="Y2288">
        <v>6.0184810000000004</v>
      </c>
      <c r="Z2288">
        <v>124.160303</v>
      </c>
      <c r="AA2288">
        <v>121.927076</v>
      </c>
      <c r="AB2288">
        <v>0</v>
      </c>
    </row>
    <row r="2289" spans="1:28" x14ac:dyDescent="0.25">
      <c r="A2289" s="1" t="s">
        <v>3259</v>
      </c>
      <c r="B2289">
        <v>3183</v>
      </c>
      <c r="C2289" s="1" t="s">
        <v>4004</v>
      </c>
      <c r="D2289">
        <v>5.0999999999999996</v>
      </c>
      <c r="E2289">
        <v>0</v>
      </c>
      <c r="F2289">
        <v>3</v>
      </c>
      <c r="G2289">
        <v>3285</v>
      </c>
      <c r="H2289" s="1" t="s">
        <v>4074</v>
      </c>
      <c r="I2289">
        <v>0.2</v>
      </c>
      <c r="J2289">
        <v>17.27</v>
      </c>
      <c r="K2289">
        <v>102</v>
      </c>
      <c r="L2289">
        <v>420.4</v>
      </c>
      <c r="M2289">
        <v>14</v>
      </c>
      <c r="N2289">
        <v>1</v>
      </c>
      <c r="O2289">
        <v>0</v>
      </c>
      <c r="P2289">
        <v>77.59</v>
      </c>
      <c r="Q2289">
        <v>0</v>
      </c>
      <c r="R2289" s="1" t="s">
        <v>7414</v>
      </c>
      <c r="S2289" s="1" t="s">
        <v>8156</v>
      </c>
      <c r="T2289">
        <v>1.3</v>
      </c>
      <c r="U2289" s="1"/>
      <c r="V2289">
        <v>7623.6957149999998</v>
      </c>
      <c r="W2289">
        <v>264481.23841300001</v>
      </c>
      <c r="X2289">
        <v>41.006621000000003</v>
      </c>
      <c r="Y2289">
        <v>5.7052170000000002</v>
      </c>
      <c r="Z2289">
        <v>115.99336599999999</v>
      </c>
      <c r="AA2289">
        <v>113.690513</v>
      </c>
      <c r="AB2289">
        <v>0</v>
      </c>
    </row>
    <row r="2290" spans="1:28" x14ac:dyDescent="0.25">
      <c r="A2290" s="1" t="s">
        <v>3260</v>
      </c>
      <c r="B2290">
        <v>2915</v>
      </c>
      <c r="C2290" s="1" t="s">
        <v>4024</v>
      </c>
      <c r="D2290">
        <v>5.0999999999999996</v>
      </c>
      <c r="E2290">
        <v>0</v>
      </c>
      <c r="F2290">
        <v>0.38</v>
      </c>
      <c r="G2290">
        <v>3286</v>
      </c>
      <c r="H2290" s="1" t="s">
        <v>4112</v>
      </c>
      <c r="I2290">
        <v>110.84</v>
      </c>
      <c r="J2290">
        <v>7.99</v>
      </c>
      <c r="K2290">
        <v>371</v>
      </c>
      <c r="L2290">
        <v>1744.16</v>
      </c>
      <c r="M2290">
        <v>139</v>
      </c>
      <c r="N2290">
        <v>8</v>
      </c>
      <c r="O2290">
        <v>0</v>
      </c>
      <c r="P2290">
        <v>191.83</v>
      </c>
      <c r="Q2290">
        <v>0</v>
      </c>
      <c r="R2290" s="1" t="s">
        <v>7415</v>
      </c>
      <c r="S2290" s="1" t="s">
        <v>8156</v>
      </c>
      <c r="T2290">
        <v>0.67</v>
      </c>
      <c r="U2290" s="1"/>
      <c r="V2290">
        <v>29259.465090999998</v>
      </c>
      <c r="W2290">
        <v>843527.17858399998</v>
      </c>
      <c r="X2290">
        <v>152.99992900000001</v>
      </c>
      <c r="Y2290">
        <v>17.367203</v>
      </c>
      <c r="Z2290">
        <v>363.91005200000001</v>
      </c>
      <c r="AA2290">
        <v>362.60610000000003</v>
      </c>
      <c r="AB2290">
        <v>0</v>
      </c>
    </row>
    <row r="2291" spans="1:28" x14ac:dyDescent="0.25">
      <c r="A2291" s="1" t="s">
        <v>3263</v>
      </c>
      <c r="B2291">
        <v>3119</v>
      </c>
      <c r="C2291" s="1" t="s">
        <v>4016</v>
      </c>
      <c r="D2291">
        <v>5.0999999999999996</v>
      </c>
      <c r="E2291">
        <v>0</v>
      </c>
      <c r="F2291">
        <v>0.74</v>
      </c>
      <c r="G2291">
        <v>3287</v>
      </c>
      <c r="H2291" s="1" t="s">
        <v>4089</v>
      </c>
      <c r="I2291">
        <v>182.21</v>
      </c>
      <c r="J2291">
        <v>4.9000000000000004</v>
      </c>
      <c r="K2291">
        <v>168</v>
      </c>
      <c r="L2291">
        <v>905.52</v>
      </c>
      <c r="M2291">
        <v>72</v>
      </c>
      <c r="N2291">
        <v>2</v>
      </c>
      <c r="O2291">
        <v>0</v>
      </c>
      <c r="P2291">
        <v>121.45</v>
      </c>
      <c r="Q2291">
        <v>0</v>
      </c>
      <c r="R2291" s="1" t="s">
        <v>7418</v>
      </c>
      <c r="S2291" s="1" t="s">
        <v>8156</v>
      </c>
      <c r="T2291">
        <v>1.4</v>
      </c>
      <c r="U2291" s="1"/>
      <c r="V2291">
        <v>16068.532998000001</v>
      </c>
      <c r="W2291">
        <v>485798.877331</v>
      </c>
      <c r="X2291">
        <v>84.762354999999999</v>
      </c>
      <c r="Y2291">
        <v>10.859616000000001</v>
      </c>
      <c r="Z2291">
        <v>213.74353600000001</v>
      </c>
      <c r="AA2291">
        <v>208.82799299999999</v>
      </c>
      <c r="AB2291">
        <v>0</v>
      </c>
    </row>
    <row r="2292" spans="1:28" x14ac:dyDescent="0.25">
      <c r="A2292" s="1" t="s">
        <v>3264</v>
      </c>
      <c r="B2292">
        <v>3188</v>
      </c>
      <c r="C2292" s="1" t="s">
        <v>4004</v>
      </c>
      <c r="D2292">
        <v>5.0999999999999996</v>
      </c>
      <c r="E2292">
        <v>0</v>
      </c>
      <c r="F2292">
        <v>0.2</v>
      </c>
      <c r="G2292">
        <v>3287</v>
      </c>
      <c r="H2292" s="1" t="s">
        <v>4076</v>
      </c>
      <c r="I2292">
        <v>1.4</v>
      </c>
      <c r="J2292">
        <v>13.96</v>
      </c>
      <c r="K2292">
        <v>99</v>
      </c>
      <c r="L2292">
        <v>609.39</v>
      </c>
      <c r="M2292">
        <v>11</v>
      </c>
      <c r="N2292">
        <v>2</v>
      </c>
      <c r="O2292">
        <v>0</v>
      </c>
      <c r="P2292">
        <v>57.16</v>
      </c>
      <c r="Q2292">
        <v>0</v>
      </c>
      <c r="R2292" s="1" t="s">
        <v>7419</v>
      </c>
      <c r="S2292" s="1" t="s">
        <v>8156</v>
      </c>
      <c r="T2292">
        <v>1.01</v>
      </c>
      <c r="U2292" s="1"/>
      <c r="V2292">
        <v>6436.2270509999998</v>
      </c>
      <c r="W2292">
        <v>260234.14528600001</v>
      </c>
      <c r="X2292">
        <v>35.489642000000003</v>
      </c>
      <c r="Y2292">
        <v>5.3579230000000004</v>
      </c>
      <c r="Z2292">
        <v>111.952748</v>
      </c>
      <c r="AA2292">
        <v>111.86438200000001</v>
      </c>
      <c r="AB2292">
        <v>0</v>
      </c>
    </row>
    <row r="2293" spans="1:28" x14ac:dyDescent="0.25">
      <c r="A2293" s="1" t="s">
        <v>3265</v>
      </c>
      <c r="B2293">
        <v>3190</v>
      </c>
      <c r="C2293" s="1" t="s">
        <v>4004</v>
      </c>
      <c r="D2293">
        <v>5.0999999999999996</v>
      </c>
      <c r="E2293">
        <v>0</v>
      </c>
      <c r="F2293">
        <v>1.41</v>
      </c>
      <c r="G2293">
        <v>3287</v>
      </c>
      <c r="H2293" s="1" t="s">
        <v>4073</v>
      </c>
      <c r="I2293">
        <v>40.79</v>
      </c>
      <c r="J2293">
        <v>12.87</v>
      </c>
      <c r="K2293">
        <v>97</v>
      </c>
      <c r="L2293">
        <v>475.89</v>
      </c>
      <c r="M2293">
        <v>23</v>
      </c>
      <c r="N2293">
        <v>3</v>
      </c>
      <c r="O2293">
        <v>0</v>
      </c>
      <c r="P2293">
        <v>63.4</v>
      </c>
      <c r="Q2293">
        <v>0</v>
      </c>
      <c r="R2293" s="1" t="s">
        <v>7420</v>
      </c>
      <c r="S2293" s="1" t="s">
        <v>8156</v>
      </c>
      <c r="T2293">
        <v>1.05</v>
      </c>
      <c r="U2293" s="1"/>
      <c r="V2293">
        <v>7338.122136</v>
      </c>
      <c r="W2293">
        <v>256715.17242300001</v>
      </c>
      <c r="X2293">
        <v>39.544424999999997</v>
      </c>
      <c r="Y2293">
        <v>5.6460720000000002</v>
      </c>
      <c r="Z2293">
        <v>113.279619</v>
      </c>
      <c r="AA2293">
        <v>110.351956</v>
      </c>
      <c r="AB2293">
        <v>0</v>
      </c>
    </row>
    <row r="2294" spans="1:28" x14ac:dyDescent="0.25">
      <c r="A2294" s="1" t="s">
        <v>3266</v>
      </c>
      <c r="B2294">
        <v>2760</v>
      </c>
      <c r="C2294" s="1" t="s">
        <v>4011</v>
      </c>
      <c r="D2294">
        <v>5.0999999999999996</v>
      </c>
      <c r="E2294">
        <v>0</v>
      </c>
      <c r="F2294">
        <v>0</v>
      </c>
      <c r="G2294">
        <v>3288</v>
      </c>
      <c r="H2294" s="1" t="s">
        <v>4090</v>
      </c>
      <c r="I2294">
        <v>24.41</v>
      </c>
      <c r="J2294">
        <v>10.18</v>
      </c>
      <c r="K2294">
        <v>528</v>
      </c>
      <c r="L2294">
        <v>1138.06</v>
      </c>
      <c r="M2294">
        <v>304</v>
      </c>
      <c r="N2294">
        <v>14</v>
      </c>
      <c r="O2294">
        <v>0</v>
      </c>
      <c r="P2294">
        <v>416.68</v>
      </c>
      <c r="Q2294">
        <v>0</v>
      </c>
      <c r="R2294" s="1" t="s">
        <v>7421</v>
      </c>
      <c r="S2294" s="1" t="s">
        <v>8156</v>
      </c>
      <c r="T2294">
        <v>0.75</v>
      </c>
      <c r="U2294" s="1"/>
      <c r="V2294">
        <v>56072.925373999999</v>
      </c>
      <c r="W2294">
        <v>1201658.1274560001</v>
      </c>
      <c r="X2294">
        <v>283.52615600000001</v>
      </c>
      <c r="Y2294">
        <v>27.219987</v>
      </c>
      <c r="Z2294">
        <v>534.38421600000004</v>
      </c>
      <c r="AA2294">
        <v>516.56398799999999</v>
      </c>
      <c r="AB2294">
        <v>0</v>
      </c>
    </row>
    <row r="2295" spans="1:28" x14ac:dyDescent="0.25">
      <c r="A2295" s="1" t="s">
        <v>3268</v>
      </c>
      <c r="B2295">
        <v>3027</v>
      </c>
      <c r="C2295" s="1" t="s">
        <v>4017</v>
      </c>
      <c r="D2295">
        <v>5.0999999999999996</v>
      </c>
      <c r="E2295">
        <v>0</v>
      </c>
      <c r="F2295">
        <v>1.67</v>
      </c>
      <c r="G2295">
        <v>3289</v>
      </c>
      <c r="H2295" s="1" t="s">
        <v>4091</v>
      </c>
      <c r="I2295">
        <v>93.18</v>
      </c>
      <c r="J2295">
        <v>9.0399999999999991</v>
      </c>
      <c r="K2295">
        <v>262</v>
      </c>
      <c r="L2295">
        <v>1018.45</v>
      </c>
      <c r="M2295">
        <v>109</v>
      </c>
      <c r="N2295">
        <v>6</v>
      </c>
      <c r="O2295">
        <v>0</v>
      </c>
      <c r="P2295">
        <v>156.9</v>
      </c>
      <c r="Q2295">
        <v>0</v>
      </c>
      <c r="R2295" s="1" t="s">
        <v>7423</v>
      </c>
      <c r="S2295" s="1" t="s">
        <v>8156</v>
      </c>
      <c r="T2295">
        <v>0.69</v>
      </c>
      <c r="U2295" s="1"/>
      <c r="V2295">
        <v>22730.093957000001</v>
      </c>
      <c r="W2295">
        <v>601111.158482</v>
      </c>
      <c r="X2295">
        <v>117.58972</v>
      </c>
      <c r="Y2295">
        <v>12.730174</v>
      </c>
      <c r="Z2295">
        <v>262.19975899999997</v>
      </c>
      <c r="AA2295">
        <v>258.39999899999998</v>
      </c>
      <c r="AB2295">
        <v>0</v>
      </c>
    </row>
    <row r="2296" spans="1:28" x14ac:dyDescent="0.25">
      <c r="A2296" s="1" t="s">
        <v>3269</v>
      </c>
      <c r="B2296">
        <v>3168</v>
      </c>
      <c r="C2296" s="1" t="s">
        <v>4002</v>
      </c>
      <c r="D2296">
        <v>5.0999999999999996</v>
      </c>
      <c r="E2296">
        <v>0</v>
      </c>
      <c r="F2296">
        <v>0.34</v>
      </c>
      <c r="G2296">
        <v>3291</v>
      </c>
      <c r="H2296" s="1" t="s">
        <v>4105</v>
      </c>
      <c r="I2296">
        <v>31.58</v>
      </c>
      <c r="J2296">
        <v>9.85</v>
      </c>
      <c r="K2296">
        <v>123</v>
      </c>
      <c r="L2296">
        <v>367.23</v>
      </c>
      <c r="M2296">
        <v>79</v>
      </c>
      <c r="N2296">
        <v>1</v>
      </c>
      <c r="O2296">
        <v>0</v>
      </c>
      <c r="P2296">
        <v>86.38</v>
      </c>
      <c r="Q2296">
        <v>0</v>
      </c>
      <c r="R2296" s="1" t="s">
        <v>7424</v>
      </c>
      <c r="S2296" s="1" t="s">
        <v>8156</v>
      </c>
      <c r="T2296">
        <v>0.74</v>
      </c>
      <c r="U2296" s="1"/>
      <c r="V2296">
        <v>14279.553609000001</v>
      </c>
      <c r="W2296">
        <v>314602.52094999998</v>
      </c>
      <c r="X2296">
        <v>72.398345000000006</v>
      </c>
      <c r="Y2296">
        <v>7.0139019999999999</v>
      </c>
      <c r="Z2296">
        <v>138.95488399999999</v>
      </c>
      <c r="AA2296">
        <v>135.239925</v>
      </c>
      <c r="AB2296">
        <v>0</v>
      </c>
    </row>
    <row r="2297" spans="1:28" x14ac:dyDescent="0.25">
      <c r="A2297" s="1" t="s">
        <v>3270</v>
      </c>
      <c r="B2297">
        <v>3216</v>
      </c>
      <c r="C2297" s="1" t="s">
        <v>4004</v>
      </c>
      <c r="D2297">
        <v>5.0999999999999996</v>
      </c>
      <c r="E2297">
        <v>0</v>
      </c>
      <c r="F2297">
        <v>0.6</v>
      </c>
      <c r="G2297">
        <v>3291</v>
      </c>
      <c r="H2297" s="1" t="s">
        <v>4079</v>
      </c>
      <c r="I2297">
        <v>1.4</v>
      </c>
      <c r="J2297">
        <v>12.66</v>
      </c>
      <c r="K2297">
        <v>75</v>
      </c>
      <c r="L2297">
        <v>609.39</v>
      </c>
      <c r="M2297">
        <v>0</v>
      </c>
      <c r="N2297">
        <v>0</v>
      </c>
      <c r="O2297">
        <v>0</v>
      </c>
      <c r="P2297">
        <v>33.299999999999997</v>
      </c>
      <c r="Q2297">
        <v>0</v>
      </c>
      <c r="R2297" s="1" t="s">
        <v>7425</v>
      </c>
      <c r="S2297" s="1" t="s">
        <v>8156</v>
      </c>
      <c r="T2297">
        <v>1.02</v>
      </c>
      <c r="U2297" s="1"/>
      <c r="V2297">
        <v>5031.2445680000001</v>
      </c>
      <c r="W2297">
        <v>245405.467821</v>
      </c>
      <c r="X2297">
        <v>28.779174999999999</v>
      </c>
      <c r="Y2297">
        <v>5.1124689999999999</v>
      </c>
      <c r="Z2297">
        <v>105.92603099999999</v>
      </c>
      <c r="AA2297">
        <v>105.489142</v>
      </c>
      <c r="AB2297">
        <v>0</v>
      </c>
    </row>
    <row r="2298" spans="1:28" x14ac:dyDescent="0.25">
      <c r="A2298" s="1" t="s">
        <v>3271</v>
      </c>
      <c r="B2298">
        <v>3202</v>
      </c>
      <c r="C2298" s="1" t="s">
        <v>4004</v>
      </c>
      <c r="D2298">
        <v>5.0999999999999996</v>
      </c>
      <c r="E2298">
        <v>0</v>
      </c>
      <c r="F2298">
        <v>0.4</v>
      </c>
      <c r="G2298">
        <v>3292</v>
      </c>
      <c r="H2298" s="1" t="s">
        <v>4076</v>
      </c>
      <c r="I2298">
        <v>1.4</v>
      </c>
      <c r="J2298">
        <v>10.3</v>
      </c>
      <c r="K2298">
        <v>90</v>
      </c>
      <c r="L2298">
        <v>609.39</v>
      </c>
      <c r="M2298">
        <v>7</v>
      </c>
      <c r="N2298">
        <v>1</v>
      </c>
      <c r="O2298">
        <v>0</v>
      </c>
      <c r="P2298">
        <v>42.46</v>
      </c>
      <c r="Q2298">
        <v>0</v>
      </c>
      <c r="R2298" s="1" t="s">
        <v>7426</v>
      </c>
      <c r="S2298" s="1" t="s">
        <v>8156</v>
      </c>
      <c r="T2298">
        <v>0.87</v>
      </c>
      <c r="U2298" s="1"/>
      <c r="V2298">
        <v>5429.8785779999998</v>
      </c>
      <c r="W2298">
        <v>236473.08268600001</v>
      </c>
      <c r="X2298">
        <v>30.368683000000001</v>
      </c>
      <c r="Y2298">
        <v>4.9638770000000001</v>
      </c>
      <c r="Z2298">
        <v>102.69246200000001</v>
      </c>
      <c r="AA2298">
        <v>101.6499</v>
      </c>
      <c r="AB2298">
        <v>0</v>
      </c>
    </row>
    <row r="2299" spans="1:28" x14ac:dyDescent="0.25">
      <c r="A2299" s="1" t="s">
        <v>3272</v>
      </c>
      <c r="B2299">
        <v>3231</v>
      </c>
      <c r="C2299" s="1" t="s">
        <v>4002</v>
      </c>
      <c r="D2299">
        <v>5.0999999999999996</v>
      </c>
      <c r="E2299">
        <v>0</v>
      </c>
      <c r="F2299">
        <v>0.61</v>
      </c>
      <c r="G2299">
        <v>3292</v>
      </c>
      <c r="H2299" s="1" t="s">
        <v>4105</v>
      </c>
      <c r="I2299">
        <v>31.58</v>
      </c>
      <c r="J2299">
        <v>13.15</v>
      </c>
      <c r="K2299">
        <v>61</v>
      </c>
      <c r="L2299">
        <v>367.23</v>
      </c>
      <c r="M2299">
        <v>19</v>
      </c>
      <c r="N2299">
        <v>1</v>
      </c>
      <c r="O2299">
        <v>0</v>
      </c>
      <c r="P2299">
        <v>39.119999999999997</v>
      </c>
      <c r="Q2299">
        <v>0</v>
      </c>
      <c r="R2299" s="1" t="s">
        <v>7427</v>
      </c>
      <c r="S2299" s="1" t="s">
        <v>8156</v>
      </c>
      <c r="T2299">
        <v>1.22</v>
      </c>
      <c r="U2299" s="1"/>
      <c r="V2299">
        <v>5292.1312710000002</v>
      </c>
      <c r="W2299">
        <v>193657.34156900001</v>
      </c>
      <c r="X2299">
        <v>28.679832999999999</v>
      </c>
      <c r="Y2299">
        <v>4.1453389999999999</v>
      </c>
      <c r="Z2299">
        <v>84.276036000000005</v>
      </c>
      <c r="AA2299">
        <v>83.245830999999995</v>
      </c>
      <c r="AB2299">
        <v>0</v>
      </c>
    </row>
    <row r="2300" spans="1:28" x14ac:dyDescent="0.25">
      <c r="A2300" s="1" t="s">
        <v>3273</v>
      </c>
      <c r="B2300">
        <v>2760</v>
      </c>
      <c r="C2300" s="1" t="s">
        <v>4022</v>
      </c>
      <c r="D2300">
        <v>5.0999999999999996</v>
      </c>
      <c r="E2300">
        <v>0</v>
      </c>
      <c r="F2300">
        <v>0</v>
      </c>
      <c r="G2300">
        <v>3293</v>
      </c>
      <c r="H2300" s="1" t="s">
        <v>4098</v>
      </c>
      <c r="I2300">
        <v>66.290000000000006</v>
      </c>
      <c r="J2300">
        <v>4.09</v>
      </c>
      <c r="K2300">
        <v>533</v>
      </c>
      <c r="L2300">
        <v>1849.52</v>
      </c>
      <c r="M2300">
        <v>19</v>
      </c>
      <c r="N2300">
        <v>1</v>
      </c>
      <c r="O2300">
        <v>0</v>
      </c>
      <c r="P2300">
        <v>145.74</v>
      </c>
      <c r="Q2300">
        <v>0</v>
      </c>
      <c r="R2300" s="1" t="s">
        <v>7428</v>
      </c>
      <c r="S2300" s="1" t="s">
        <v>8156</v>
      </c>
      <c r="T2300">
        <v>0.34</v>
      </c>
      <c r="U2300" s="1"/>
      <c r="V2300">
        <v>31391.376862000001</v>
      </c>
      <c r="W2300">
        <v>848672.33691299998</v>
      </c>
      <c r="X2300">
        <v>162.50243</v>
      </c>
      <c r="Y2300">
        <v>16.415588</v>
      </c>
      <c r="Z2300">
        <v>363.39535799999999</v>
      </c>
      <c r="AA2300">
        <v>364.82070399999998</v>
      </c>
      <c r="AB2300">
        <v>0</v>
      </c>
    </row>
    <row r="2301" spans="1:28" x14ac:dyDescent="0.25">
      <c r="A2301" s="1" t="s">
        <v>3274</v>
      </c>
      <c r="B2301">
        <v>3152</v>
      </c>
      <c r="C2301" s="1" t="s">
        <v>4016</v>
      </c>
      <c r="D2301">
        <v>5.0999999999999996</v>
      </c>
      <c r="E2301">
        <v>0</v>
      </c>
      <c r="F2301">
        <v>0.56999999999999995</v>
      </c>
      <c r="G2301">
        <v>3294</v>
      </c>
      <c r="H2301" s="1" t="s">
        <v>4089</v>
      </c>
      <c r="I2301">
        <v>182.21</v>
      </c>
      <c r="J2301">
        <v>10.3</v>
      </c>
      <c r="K2301">
        <v>142</v>
      </c>
      <c r="L2301">
        <v>905.52</v>
      </c>
      <c r="M2301">
        <v>36</v>
      </c>
      <c r="N2301">
        <v>3</v>
      </c>
      <c r="O2301">
        <v>0</v>
      </c>
      <c r="P2301">
        <v>69.75</v>
      </c>
      <c r="Q2301">
        <v>0</v>
      </c>
      <c r="R2301" s="1" t="s">
        <v>7429</v>
      </c>
      <c r="S2301" s="1" t="s">
        <v>8156</v>
      </c>
      <c r="T2301">
        <v>0.9</v>
      </c>
      <c r="U2301" s="1"/>
      <c r="V2301">
        <v>9652.4388120000003</v>
      </c>
      <c r="W2301">
        <v>373759.77733000001</v>
      </c>
      <c r="X2301">
        <v>52.749332000000003</v>
      </c>
      <c r="Y2301">
        <v>7.3358850000000002</v>
      </c>
      <c r="Z2301">
        <v>158.500823</v>
      </c>
      <c r="AA2301">
        <v>160.66546299999999</v>
      </c>
      <c r="AB2301">
        <v>0</v>
      </c>
    </row>
    <row r="2302" spans="1:28" x14ac:dyDescent="0.25">
      <c r="A2302" s="1" t="s">
        <v>3275</v>
      </c>
      <c r="B2302">
        <v>3230</v>
      </c>
      <c r="C2302" s="1" t="s">
        <v>4004</v>
      </c>
      <c r="D2302">
        <v>5.0999999999999996</v>
      </c>
      <c r="E2302">
        <v>0</v>
      </c>
      <c r="F2302">
        <v>0.8</v>
      </c>
      <c r="G2302">
        <v>3294</v>
      </c>
      <c r="H2302" s="1" t="s">
        <v>4076</v>
      </c>
      <c r="I2302">
        <v>1.4</v>
      </c>
      <c r="J2302">
        <v>14.28</v>
      </c>
      <c r="K2302">
        <v>64</v>
      </c>
      <c r="L2302">
        <v>609.39</v>
      </c>
      <c r="M2302">
        <v>0</v>
      </c>
      <c r="N2302">
        <v>0</v>
      </c>
      <c r="O2302">
        <v>0</v>
      </c>
      <c r="P2302">
        <v>23.64</v>
      </c>
      <c r="Q2302">
        <v>0</v>
      </c>
      <c r="R2302" s="1" t="s">
        <v>7430</v>
      </c>
      <c r="S2302" s="1" t="s">
        <v>8156</v>
      </c>
      <c r="T2302">
        <v>1.07</v>
      </c>
      <c r="U2302" s="1"/>
      <c r="V2302">
        <v>3991.6217200000001</v>
      </c>
      <c r="W2302">
        <v>218947.160534</v>
      </c>
      <c r="X2302">
        <v>23.395807000000001</v>
      </c>
      <c r="Y2302">
        <v>4.3521169999999998</v>
      </c>
      <c r="Z2302">
        <v>92.852754000000004</v>
      </c>
      <c r="AA2302">
        <v>94.115791999999999</v>
      </c>
      <c r="AB2302">
        <v>0</v>
      </c>
    </row>
    <row r="2303" spans="1:28" x14ac:dyDescent="0.25">
      <c r="A2303" s="1" t="s">
        <v>3276</v>
      </c>
      <c r="B2303">
        <v>2988</v>
      </c>
      <c r="C2303" s="1" t="s">
        <v>4020</v>
      </c>
      <c r="D2303">
        <v>5.0999999999999996</v>
      </c>
      <c r="E2303">
        <v>0</v>
      </c>
      <c r="F2303">
        <v>0.37</v>
      </c>
      <c r="G2303">
        <v>3296</v>
      </c>
      <c r="H2303" s="1" t="s">
        <v>4094</v>
      </c>
      <c r="I2303">
        <v>120.04</v>
      </c>
      <c r="J2303">
        <v>15.03</v>
      </c>
      <c r="K2303">
        <v>308</v>
      </c>
      <c r="L2303">
        <v>743.49</v>
      </c>
      <c r="M2303">
        <v>179</v>
      </c>
      <c r="N2303">
        <v>8</v>
      </c>
      <c r="O2303">
        <v>0</v>
      </c>
      <c r="P2303">
        <v>257.41000000000003</v>
      </c>
      <c r="Q2303">
        <v>0</v>
      </c>
      <c r="R2303" s="1" t="s">
        <v>7431</v>
      </c>
      <c r="S2303" s="1" t="s">
        <v>8156</v>
      </c>
      <c r="T2303">
        <v>1.0900000000000001</v>
      </c>
      <c r="U2303" s="1"/>
      <c r="V2303">
        <v>32734.667078999999</v>
      </c>
      <c r="W2303">
        <v>723042.85123599996</v>
      </c>
      <c r="X2303">
        <v>166.14440500000001</v>
      </c>
      <c r="Y2303">
        <v>16.756540999999999</v>
      </c>
      <c r="Z2303">
        <v>322.89329800000002</v>
      </c>
      <c r="AA2303">
        <v>310.81744400000002</v>
      </c>
      <c r="AB2303">
        <v>0</v>
      </c>
    </row>
    <row r="2304" spans="1:28" x14ac:dyDescent="0.25">
      <c r="A2304" s="1" t="s">
        <v>3277</v>
      </c>
      <c r="B2304">
        <v>3105</v>
      </c>
      <c r="C2304" s="1" t="s">
        <v>4018</v>
      </c>
      <c r="D2304">
        <v>5.0999999999999996</v>
      </c>
      <c r="E2304">
        <v>0</v>
      </c>
      <c r="F2304">
        <v>0</v>
      </c>
      <c r="G2304">
        <v>3296</v>
      </c>
      <c r="H2304" s="1" t="s">
        <v>4089</v>
      </c>
      <c r="I2304">
        <v>182.21</v>
      </c>
      <c r="J2304">
        <v>11.88</v>
      </c>
      <c r="K2304">
        <v>191</v>
      </c>
      <c r="L2304">
        <v>1351.38</v>
      </c>
      <c r="M2304">
        <v>37</v>
      </c>
      <c r="N2304">
        <v>3</v>
      </c>
      <c r="O2304">
        <v>0</v>
      </c>
      <c r="P2304">
        <v>88.24</v>
      </c>
      <c r="Q2304">
        <v>0</v>
      </c>
      <c r="R2304" s="1" t="s">
        <v>7432</v>
      </c>
      <c r="S2304" s="1" t="s">
        <v>8156</v>
      </c>
      <c r="T2304">
        <v>0.93</v>
      </c>
      <c r="U2304" s="1"/>
      <c r="V2304">
        <v>12761.811765</v>
      </c>
      <c r="W2304">
        <v>568703.76826200006</v>
      </c>
      <c r="X2304">
        <v>71.688430999999994</v>
      </c>
      <c r="Y2304">
        <v>11.866247</v>
      </c>
      <c r="Z2304">
        <v>245.88353900000001</v>
      </c>
      <c r="AA2304">
        <v>244.46191300000001</v>
      </c>
      <c r="AB2304">
        <v>0</v>
      </c>
    </row>
    <row r="2305" spans="1:28" x14ac:dyDescent="0.25">
      <c r="A2305" s="1" t="s">
        <v>3278</v>
      </c>
      <c r="B2305">
        <v>3024</v>
      </c>
      <c r="C2305" s="1" t="s">
        <v>4020</v>
      </c>
      <c r="D2305">
        <v>5.0999999999999996</v>
      </c>
      <c r="E2305">
        <v>0</v>
      </c>
      <c r="F2305">
        <v>0.81</v>
      </c>
      <c r="G2305">
        <v>3298</v>
      </c>
      <c r="H2305" s="1" t="s">
        <v>4094</v>
      </c>
      <c r="I2305">
        <v>120.04</v>
      </c>
      <c r="J2305">
        <v>13.69</v>
      </c>
      <c r="K2305">
        <v>274</v>
      </c>
      <c r="L2305">
        <v>743.49</v>
      </c>
      <c r="M2305">
        <v>149</v>
      </c>
      <c r="N2305">
        <v>8</v>
      </c>
      <c r="O2305">
        <v>0</v>
      </c>
      <c r="P2305">
        <v>220.06</v>
      </c>
      <c r="Q2305">
        <v>0</v>
      </c>
      <c r="R2305" s="1" t="s">
        <v>7433</v>
      </c>
      <c r="S2305" s="1" t="s">
        <v>8156</v>
      </c>
      <c r="T2305">
        <v>1.01</v>
      </c>
      <c r="U2305" s="1"/>
      <c r="V2305">
        <v>26873.227159999999</v>
      </c>
      <c r="W2305">
        <v>598800.96470300003</v>
      </c>
      <c r="X2305">
        <v>136.453866</v>
      </c>
      <c r="Y2305">
        <v>13.485726</v>
      </c>
      <c r="Z2305">
        <v>264.61968000000002</v>
      </c>
      <c r="AA2305">
        <v>257.40949000000001</v>
      </c>
      <c r="AB2305">
        <v>0</v>
      </c>
    </row>
    <row r="2306" spans="1:28" x14ac:dyDescent="0.25">
      <c r="A2306" s="1" t="s">
        <v>3279</v>
      </c>
      <c r="B2306">
        <v>2302</v>
      </c>
      <c r="C2306" s="1" t="s">
        <v>4040</v>
      </c>
      <c r="D2306">
        <v>5.0999999999999996</v>
      </c>
      <c r="E2306">
        <v>0</v>
      </c>
      <c r="F2306">
        <v>2.0099999999999998</v>
      </c>
      <c r="G2306">
        <v>3299</v>
      </c>
      <c r="H2306" s="1" t="s">
        <v>4145</v>
      </c>
      <c r="I2306">
        <v>168.74</v>
      </c>
      <c r="J2306">
        <v>10.45</v>
      </c>
      <c r="K2306">
        <v>997</v>
      </c>
      <c r="L2306">
        <v>1626.37</v>
      </c>
      <c r="M2306">
        <v>640</v>
      </c>
      <c r="N2306">
        <v>24</v>
      </c>
      <c r="O2306">
        <v>0</v>
      </c>
      <c r="P2306">
        <v>856.13</v>
      </c>
      <c r="Q2306">
        <v>0</v>
      </c>
      <c r="R2306" s="1" t="s">
        <v>7434</v>
      </c>
      <c r="S2306" s="1" t="s">
        <v>8156</v>
      </c>
      <c r="T2306">
        <v>0.83</v>
      </c>
      <c r="U2306" s="1"/>
      <c r="V2306">
        <v>109939.970053</v>
      </c>
      <c r="W2306">
        <v>2177456.812806</v>
      </c>
      <c r="X2306">
        <v>551.78990499999998</v>
      </c>
      <c r="Y2306">
        <v>50.987119</v>
      </c>
      <c r="Z2306">
        <v>978.00776800000006</v>
      </c>
      <c r="AA2306">
        <v>936.04112299999997</v>
      </c>
      <c r="AB2306">
        <v>0</v>
      </c>
    </row>
    <row r="2307" spans="1:28" x14ac:dyDescent="0.25">
      <c r="A2307" s="1" t="s">
        <v>3280</v>
      </c>
      <c r="B2307">
        <v>3262</v>
      </c>
      <c r="C2307" s="1" t="s">
        <v>4002</v>
      </c>
      <c r="D2307">
        <v>5.0999999999999996</v>
      </c>
      <c r="E2307">
        <v>0</v>
      </c>
      <c r="F2307">
        <v>0.25</v>
      </c>
      <c r="G2307">
        <v>3299</v>
      </c>
      <c r="H2307" s="1" t="s">
        <v>4105</v>
      </c>
      <c r="I2307">
        <v>31.58</v>
      </c>
      <c r="J2307">
        <v>11.47</v>
      </c>
      <c r="K2307">
        <v>37</v>
      </c>
      <c r="L2307">
        <v>367.23</v>
      </c>
      <c r="M2307">
        <v>0</v>
      </c>
      <c r="N2307">
        <v>0</v>
      </c>
      <c r="O2307">
        <v>0</v>
      </c>
      <c r="P2307">
        <v>9.49</v>
      </c>
      <c r="Q2307">
        <v>0</v>
      </c>
      <c r="R2307" s="1" t="s">
        <v>7435</v>
      </c>
      <c r="S2307" s="1" t="s">
        <v>8156</v>
      </c>
      <c r="T2307">
        <v>0.97</v>
      </c>
      <c r="U2307" s="1"/>
      <c r="V2307">
        <v>2165.7564710000001</v>
      </c>
      <c r="W2307">
        <v>126448.082324</v>
      </c>
      <c r="X2307">
        <v>12.862465</v>
      </c>
      <c r="Y2307">
        <v>2.434866</v>
      </c>
      <c r="Z2307">
        <v>53.321089999999998</v>
      </c>
      <c r="AA2307">
        <v>54.354469999999999</v>
      </c>
      <c r="AB2307">
        <v>0</v>
      </c>
    </row>
    <row r="2308" spans="1:28" x14ac:dyDescent="0.25">
      <c r="A2308" s="1" t="s">
        <v>3281</v>
      </c>
      <c r="B2308">
        <v>2465</v>
      </c>
      <c r="C2308" s="1" t="s">
        <v>4040</v>
      </c>
      <c r="D2308">
        <v>5.0999999999999996</v>
      </c>
      <c r="E2308">
        <v>0</v>
      </c>
      <c r="F2308">
        <v>0.73</v>
      </c>
      <c r="G2308">
        <v>3300</v>
      </c>
      <c r="H2308" s="1" t="s">
        <v>4145</v>
      </c>
      <c r="I2308">
        <v>168.74</v>
      </c>
      <c r="J2308">
        <v>15.4</v>
      </c>
      <c r="K2308">
        <v>835</v>
      </c>
      <c r="L2308">
        <v>1626.36</v>
      </c>
      <c r="M2308">
        <v>533</v>
      </c>
      <c r="N2308">
        <v>14</v>
      </c>
      <c r="O2308">
        <v>0</v>
      </c>
      <c r="P2308">
        <v>751.43</v>
      </c>
      <c r="Q2308">
        <v>0</v>
      </c>
      <c r="R2308" s="1" t="s">
        <v>7436</v>
      </c>
      <c r="S2308" s="1" t="s">
        <v>8156</v>
      </c>
      <c r="T2308">
        <v>1.47</v>
      </c>
      <c r="U2308" s="1"/>
      <c r="V2308">
        <v>95656.590679000001</v>
      </c>
      <c r="W2308">
        <v>2049592.371698</v>
      </c>
      <c r="X2308">
        <v>484.039896</v>
      </c>
      <c r="Y2308">
        <v>48.267555999999999</v>
      </c>
      <c r="Z2308">
        <v>920.91763700000001</v>
      </c>
      <c r="AA2308">
        <v>881.06802100000004</v>
      </c>
      <c r="AB2308">
        <v>0</v>
      </c>
    </row>
    <row r="2309" spans="1:28" x14ac:dyDescent="0.25">
      <c r="A2309" s="1" t="s">
        <v>3282</v>
      </c>
      <c r="B2309">
        <v>2589</v>
      </c>
      <c r="C2309" s="1" t="s">
        <v>4020</v>
      </c>
      <c r="D2309">
        <v>5.0999999999999996</v>
      </c>
      <c r="E2309">
        <v>0</v>
      </c>
      <c r="F2309">
        <v>1.5</v>
      </c>
      <c r="G2309">
        <v>3300</v>
      </c>
      <c r="H2309" s="1" t="s">
        <v>4146</v>
      </c>
      <c r="I2309">
        <v>61.94</v>
      </c>
      <c r="J2309">
        <v>10.89</v>
      </c>
      <c r="K2309">
        <v>711</v>
      </c>
      <c r="L2309">
        <v>1358.76</v>
      </c>
      <c r="M2309">
        <v>394</v>
      </c>
      <c r="N2309">
        <v>16</v>
      </c>
      <c r="O2309">
        <v>0</v>
      </c>
      <c r="P2309">
        <v>600.35</v>
      </c>
      <c r="Q2309">
        <v>0</v>
      </c>
      <c r="R2309" s="1" t="s">
        <v>7437</v>
      </c>
      <c r="S2309" s="1" t="s">
        <v>8156</v>
      </c>
      <c r="T2309">
        <v>0.9</v>
      </c>
      <c r="U2309" s="1"/>
      <c r="V2309">
        <v>72298.519098999997</v>
      </c>
      <c r="W2309">
        <v>1492221.047299</v>
      </c>
      <c r="X2309">
        <v>364.28589899999997</v>
      </c>
      <c r="Y2309">
        <v>34.440584000000001</v>
      </c>
      <c r="Z2309">
        <v>666.63345600000002</v>
      </c>
      <c r="AA2309">
        <v>641.47143300000005</v>
      </c>
      <c r="AB2309">
        <v>0</v>
      </c>
    </row>
    <row r="2310" spans="1:28" x14ac:dyDescent="0.25">
      <c r="A2310" s="1" t="s">
        <v>3283</v>
      </c>
      <c r="B2310">
        <v>2488</v>
      </c>
      <c r="C2310" s="1" t="s">
        <v>4037</v>
      </c>
      <c r="D2310">
        <v>5.0999999999999996</v>
      </c>
      <c r="E2310">
        <v>0</v>
      </c>
      <c r="F2310">
        <v>0.81</v>
      </c>
      <c r="G2310">
        <v>3301</v>
      </c>
      <c r="H2310" s="1" t="s">
        <v>4096</v>
      </c>
      <c r="I2310">
        <v>121.36</v>
      </c>
      <c r="J2310">
        <v>9.32</v>
      </c>
      <c r="K2310">
        <v>813</v>
      </c>
      <c r="L2310">
        <v>1412.05</v>
      </c>
      <c r="M2310">
        <v>544</v>
      </c>
      <c r="N2310">
        <v>12</v>
      </c>
      <c r="O2310">
        <v>0</v>
      </c>
      <c r="P2310">
        <v>677.97</v>
      </c>
      <c r="Q2310">
        <v>0</v>
      </c>
      <c r="R2310" s="1" t="s">
        <v>7438</v>
      </c>
      <c r="S2310" s="1" t="s">
        <v>8156</v>
      </c>
      <c r="T2310">
        <v>0.75</v>
      </c>
      <c r="U2310" s="1"/>
      <c r="V2310">
        <v>99375.465649999998</v>
      </c>
      <c r="W2310">
        <v>1922466.284886</v>
      </c>
      <c r="X2310">
        <v>497.59426400000001</v>
      </c>
      <c r="Y2310">
        <v>44.897126</v>
      </c>
      <c r="Z2310">
        <v>862.92632200000003</v>
      </c>
      <c r="AA2310">
        <v>826.42840100000001</v>
      </c>
      <c r="AB2310">
        <v>0</v>
      </c>
    </row>
    <row r="2311" spans="1:28" x14ac:dyDescent="0.25">
      <c r="A2311" s="1" t="s">
        <v>3284</v>
      </c>
      <c r="B2311">
        <v>2492</v>
      </c>
      <c r="C2311" s="1" t="s">
        <v>4040</v>
      </c>
      <c r="D2311">
        <v>5.0999999999999996</v>
      </c>
      <c r="E2311">
        <v>0</v>
      </c>
      <c r="F2311">
        <v>0.34</v>
      </c>
      <c r="G2311">
        <v>3301</v>
      </c>
      <c r="H2311" s="1" t="s">
        <v>4153</v>
      </c>
      <c r="I2311">
        <v>204.71</v>
      </c>
      <c r="J2311">
        <v>16.54</v>
      </c>
      <c r="K2311">
        <v>809</v>
      </c>
      <c r="L2311">
        <v>1536.68</v>
      </c>
      <c r="M2311">
        <v>486</v>
      </c>
      <c r="N2311">
        <v>13</v>
      </c>
      <c r="O2311">
        <v>0</v>
      </c>
      <c r="P2311">
        <v>716.62</v>
      </c>
      <c r="Q2311">
        <v>0</v>
      </c>
      <c r="R2311" s="1" t="s">
        <v>7439</v>
      </c>
      <c r="S2311" s="1" t="s">
        <v>8156</v>
      </c>
      <c r="T2311">
        <v>1.21</v>
      </c>
      <c r="U2311" s="1"/>
      <c r="V2311">
        <v>90163.161194999993</v>
      </c>
      <c r="W2311">
        <v>1904401.7211490001</v>
      </c>
      <c r="X2311">
        <v>455.488225</v>
      </c>
      <c r="Y2311">
        <v>44.596846999999997</v>
      </c>
      <c r="Z2311">
        <v>855.11437000000001</v>
      </c>
      <c r="AA2311">
        <v>818.65559699999994</v>
      </c>
      <c r="AB2311">
        <v>0</v>
      </c>
    </row>
    <row r="2312" spans="1:28" x14ac:dyDescent="0.25">
      <c r="A2312" s="1" t="s">
        <v>3285</v>
      </c>
      <c r="B2312">
        <v>3245</v>
      </c>
      <c r="C2312" s="1" t="s">
        <v>4004</v>
      </c>
      <c r="D2312">
        <v>5.0999999999999996</v>
      </c>
      <c r="E2312">
        <v>0</v>
      </c>
      <c r="F2312">
        <v>2</v>
      </c>
      <c r="G2312">
        <v>3301</v>
      </c>
      <c r="H2312" s="1" t="s">
        <v>4076</v>
      </c>
      <c r="I2312">
        <v>1.4</v>
      </c>
      <c r="J2312">
        <v>13.02</v>
      </c>
      <c r="K2312">
        <v>56</v>
      </c>
      <c r="L2312">
        <v>609.39</v>
      </c>
      <c r="M2312">
        <v>0</v>
      </c>
      <c r="N2312">
        <v>0</v>
      </c>
      <c r="O2312">
        <v>0</v>
      </c>
      <c r="P2312">
        <v>12.78</v>
      </c>
      <c r="Q2312">
        <v>0</v>
      </c>
      <c r="R2312" s="1" t="s">
        <v>7440</v>
      </c>
      <c r="S2312" s="1" t="s">
        <v>8156</v>
      </c>
      <c r="T2312">
        <v>0.99</v>
      </c>
      <c r="U2312" s="1"/>
      <c r="V2312">
        <v>3191.8073279999999</v>
      </c>
      <c r="W2312">
        <v>209070.29994699999</v>
      </c>
      <c r="X2312">
        <v>19.506485000000001</v>
      </c>
      <c r="Y2312">
        <v>3.9889649999999999</v>
      </c>
      <c r="Z2312">
        <v>87.497821000000002</v>
      </c>
      <c r="AA2312">
        <v>89.869895999999997</v>
      </c>
      <c r="AB2312">
        <v>0</v>
      </c>
    </row>
    <row r="2313" spans="1:28" x14ac:dyDescent="0.25">
      <c r="A2313" s="1" t="s">
        <v>3288</v>
      </c>
      <c r="B2313">
        <v>2415</v>
      </c>
      <c r="C2313" s="1" t="s">
        <v>4024</v>
      </c>
      <c r="D2313">
        <v>5.0999999999999996</v>
      </c>
      <c r="E2313">
        <v>0</v>
      </c>
      <c r="F2313">
        <v>0</v>
      </c>
      <c r="G2313">
        <v>3304</v>
      </c>
      <c r="H2313" s="1" t="s">
        <v>4144</v>
      </c>
      <c r="I2313">
        <v>26.09</v>
      </c>
      <c r="J2313">
        <v>17.54</v>
      </c>
      <c r="K2313">
        <v>889</v>
      </c>
      <c r="L2313">
        <v>2392.42</v>
      </c>
      <c r="M2313">
        <v>558</v>
      </c>
      <c r="N2313">
        <v>24</v>
      </c>
      <c r="O2313">
        <v>0</v>
      </c>
      <c r="P2313">
        <v>765.25</v>
      </c>
      <c r="Q2313">
        <v>0</v>
      </c>
      <c r="R2313" s="1" t="s">
        <v>7443</v>
      </c>
      <c r="S2313" s="1" t="s">
        <v>8156</v>
      </c>
      <c r="T2313">
        <v>1.63</v>
      </c>
      <c r="U2313" s="1"/>
      <c r="V2313">
        <v>96027.122000000003</v>
      </c>
      <c r="W2313">
        <v>2328308.780212</v>
      </c>
      <c r="X2313">
        <v>492.47497099999998</v>
      </c>
      <c r="Y2313">
        <v>53.665140999999998</v>
      </c>
      <c r="Z2313">
        <v>1036.984312</v>
      </c>
      <c r="AA2313">
        <v>1000.872302</v>
      </c>
      <c r="AB2313">
        <v>0</v>
      </c>
    </row>
    <row r="2314" spans="1:28" x14ac:dyDescent="0.25">
      <c r="A2314" s="1" t="s">
        <v>3290</v>
      </c>
      <c r="B2314">
        <v>2436</v>
      </c>
      <c r="C2314" s="1" t="s">
        <v>4031</v>
      </c>
      <c r="D2314">
        <v>5.0999999999999996</v>
      </c>
      <c r="E2314">
        <v>0</v>
      </c>
      <c r="F2314">
        <v>0.71</v>
      </c>
      <c r="G2314">
        <v>3306</v>
      </c>
      <c r="H2314" s="1" t="s">
        <v>4093</v>
      </c>
      <c r="I2314">
        <v>2.0699999999999998</v>
      </c>
      <c r="J2314">
        <v>11.81</v>
      </c>
      <c r="K2314">
        <v>870</v>
      </c>
      <c r="L2314">
        <v>2268.7600000000002</v>
      </c>
      <c r="M2314">
        <v>544</v>
      </c>
      <c r="N2314">
        <v>26</v>
      </c>
      <c r="O2314">
        <v>0</v>
      </c>
      <c r="P2314">
        <v>704.5</v>
      </c>
      <c r="Q2314">
        <v>0</v>
      </c>
      <c r="R2314" s="1" t="s">
        <v>7445</v>
      </c>
      <c r="S2314" s="1" t="s">
        <v>8156</v>
      </c>
      <c r="T2314">
        <v>0.99</v>
      </c>
      <c r="U2314" s="1"/>
      <c r="V2314">
        <v>91131.144904000001</v>
      </c>
      <c r="W2314">
        <v>1986712.337327</v>
      </c>
      <c r="X2314">
        <v>461.755652</v>
      </c>
      <c r="Y2314">
        <v>45.409047000000001</v>
      </c>
      <c r="Z2314">
        <v>883.2586</v>
      </c>
      <c r="AA2314">
        <v>854.03828199999998</v>
      </c>
      <c r="AB2314">
        <v>0</v>
      </c>
    </row>
    <row r="2315" spans="1:28" x14ac:dyDescent="0.25">
      <c r="A2315" s="1" t="s">
        <v>3292</v>
      </c>
      <c r="B2315">
        <v>3036</v>
      </c>
      <c r="C2315" s="1" t="s">
        <v>4034</v>
      </c>
      <c r="D2315">
        <v>5.0999999999999996</v>
      </c>
      <c r="E2315">
        <v>0</v>
      </c>
      <c r="F2315">
        <v>0</v>
      </c>
      <c r="G2315">
        <v>3307</v>
      </c>
      <c r="H2315" s="1" t="s">
        <v>4115</v>
      </c>
      <c r="I2315">
        <v>82</v>
      </c>
      <c r="J2315">
        <v>12.75</v>
      </c>
      <c r="K2315">
        <v>271</v>
      </c>
      <c r="L2315">
        <v>1808.36</v>
      </c>
      <c r="M2315">
        <v>70</v>
      </c>
      <c r="N2315">
        <v>4</v>
      </c>
      <c r="O2315">
        <v>0</v>
      </c>
      <c r="P2315">
        <v>138.16</v>
      </c>
      <c r="Q2315">
        <v>0</v>
      </c>
      <c r="R2315" s="1" t="s">
        <v>7447</v>
      </c>
      <c r="S2315" s="1" t="s">
        <v>8156</v>
      </c>
      <c r="T2315">
        <v>0.97</v>
      </c>
      <c r="U2315" s="1"/>
      <c r="V2315">
        <v>20319.059247000001</v>
      </c>
      <c r="W2315">
        <v>761781.22961100005</v>
      </c>
      <c r="X2315">
        <v>110.55720100000001</v>
      </c>
      <c r="Y2315">
        <v>15.612522</v>
      </c>
      <c r="Z2315">
        <v>326.76980500000002</v>
      </c>
      <c r="AA2315">
        <v>327.46108900000002</v>
      </c>
      <c r="AB2315">
        <v>0</v>
      </c>
    </row>
    <row r="2316" spans="1:28" x14ac:dyDescent="0.25">
      <c r="A2316" s="1" t="s">
        <v>3293</v>
      </c>
      <c r="B2316">
        <v>3215</v>
      </c>
      <c r="C2316" s="1" t="s">
        <v>4004</v>
      </c>
      <c r="D2316">
        <v>5.0999999999999996</v>
      </c>
      <c r="E2316">
        <v>0</v>
      </c>
      <c r="F2316">
        <v>0.27</v>
      </c>
      <c r="G2316">
        <v>3307</v>
      </c>
      <c r="H2316" s="1" t="s">
        <v>4073</v>
      </c>
      <c r="I2316">
        <v>40.79</v>
      </c>
      <c r="J2316">
        <v>12.66</v>
      </c>
      <c r="K2316">
        <v>92</v>
      </c>
      <c r="L2316">
        <v>475.89</v>
      </c>
      <c r="M2316">
        <v>3</v>
      </c>
      <c r="N2316">
        <v>2</v>
      </c>
      <c r="O2316">
        <v>0</v>
      </c>
      <c r="P2316">
        <v>55.39</v>
      </c>
      <c r="Q2316">
        <v>0</v>
      </c>
      <c r="R2316" s="1" t="s">
        <v>7448</v>
      </c>
      <c r="S2316" s="1" t="s">
        <v>8156</v>
      </c>
      <c r="T2316">
        <v>0.97</v>
      </c>
      <c r="U2316" s="1"/>
      <c r="V2316">
        <v>6189.6143229999998</v>
      </c>
      <c r="W2316">
        <v>239776.41978</v>
      </c>
      <c r="X2316">
        <v>33.830174</v>
      </c>
      <c r="Y2316">
        <v>4.7946869999999997</v>
      </c>
      <c r="Z2316">
        <v>103.23833399999999</v>
      </c>
      <c r="AA2316">
        <v>103.07074799999999</v>
      </c>
      <c r="AB2316">
        <v>0</v>
      </c>
    </row>
    <row r="2317" spans="1:28" x14ac:dyDescent="0.25">
      <c r="A2317" s="1" t="s">
        <v>3294</v>
      </c>
      <c r="B2317">
        <v>2568</v>
      </c>
      <c r="C2317" s="1" t="s">
        <v>4037</v>
      </c>
      <c r="D2317">
        <v>5.0999999999999996</v>
      </c>
      <c r="E2317">
        <v>0</v>
      </c>
      <c r="F2317">
        <v>0.57999999999999996</v>
      </c>
      <c r="G2317">
        <v>3308</v>
      </c>
      <c r="H2317" s="1" t="s">
        <v>4096</v>
      </c>
      <c r="I2317">
        <v>121.36</v>
      </c>
      <c r="J2317">
        <v>6.33</v>
      </c>
      <c r="K2317">
        <v>740</v>
      </c>
      <c r="L2317">
        <v>1378.78</v>
      </c>
      <c r="M2317">
        <v>465</v>
      </c>
      <c r="N2317">
        <v>9</v>
      </c>
      <c r="O2317">
        <v>0</v>
      </c>
      <c r="P2317">
        <v>575</v>
      </c>
      <c r="Q2317">
        <v>0</v>
      </c>
      <c r="R2317" s="1" t="s">
        <v>7449</v>
      </c>
      <c r="S2317" s="1" t="s">
        <v>8156</v>
      </c>
      <c r="T2317">
        <v>0.61</v>
      </c>
      <c r="U2317" s="1"/>
      <c r="V2317">
        <v>88282.465668999997</v>
      </c>
      <c r="W2317">
        <v>1712121.665333</v>
      </c>
      <c r="X2317">
        <v>442.058222</v>
      </c>
      <c r="Y2317">
        <v>39.531488000000003</v>
      </c>
      <c r="Z2317">
        <v>766.24853299999995</v>
      </c>
      <c r="AA2317">
        <v>736.00604399999997</v>
      </c>
      <c r="AB2317">
        <v>0</v>
      </c>
    </row>
    <row r="2318" spans="1:28" x14ac:dyDescent="0.25">
      <c r="A2318" s="1" t="s">
        <v>3295</v>
      </c>
      <c r="B2318">
        <v>2856</v>
      </c>
      <c r="C2318" s="1" t="s">
        <v>4048</v>
      </c>
      <c r="D2318">
        <v>5.0999999999999996</v>
      </c>
      <c r="E2318">
        <v>0</v>
      </c>
      <c r="F2318">
        <v>0.84</v>
      </c>
      <c r="G2318">
        <v>3309</v>
      </c>
      <c r="H2318" s="1" t="s">
        <v>4096</v>
      </c>
      <c r="I2318">
        <v>121.36</v>
      </c>
      <c r="J2318">
        <v>9.08</v>
      </c>
      <c r="K2318">
        <v>453</v>
      </c>
      <c r="L2318">
        <v>2440.69</v>
      </c>
      <c r="M2318">
        <v>115</v>
      </c>
      <c r="N2318">
        <v>7</v>
      </c>
      <c r="O2318">
        <v>0</v>
      </c>
      <c r="P2318">
        <v>228.52</v>
      </c>
      <c r="Q2318">
        <v>0</v>
      </c>
      <c r="R2318" s="1" t="s">
        <v>7450</v>
      </c>
      <c r="S2318" s="1" t="s">
        <v>8156</v>
      </c>
      <c r="T2318">
        <v>0.79</v>
      </c>
      <c r="U2318" s="1"/>
      <c r="V2318">
        <v>32640.918645999998</v>
      </c>
      <c r="W2318">
        <v>1111762.1618309999</v>
      </c>
      <c r="X2318">
        <v>174.71159700000001</v>
      </c>
      <c r="Y2318">
        <v>22.174475000000001</v>
      </c>
      <c r="Z2318">
        <v>475.98140100000001</v>
      </c>
      <c r="AA2318">
        <v>477.90790099999998</v>
      </c>
      <c r="AB2318">
        <v>0</v>
      </c>
    </row>
    <row r="2319" spans="1:28" x14ac:dyDescent="0.25">
      <c r="A2319" s="1" t="s">
        <v>3297</v>
      </c>
      <c r="B2319">
        <v>3034</v>
      </c>
      <c r="C2319" s="1" t="s">
        <v>4024</v>
      </c>
      <c r="D2319">
        <v>5.0999999999999996</v>
      </c>
      <c r="E2319">
        <v>0</v>
      </c>
      <c r="F2319">
        <v>0.42</v>
      </c>
      <c r="G2319">
        <v>3311</v>
      </c>
      <c r="H2319" s="1" t="s">
        <v>4112</v>
      </c>
      <c r="I2319">
        <v>110.84</v>
      </c>
      <c r="J2319">
        <v>12.37</v>
      </c>
      <c r="K2319">
        <v>277</v>
      </c>
      <c r="L2319">
        <v>1744.16</v>
      </c>
      <c r="M2319">
        <v>106</v>
      </c>
      <c r="N2319">
        <v>2</v>
      </c>
      <c r="O2319">
        <v>0</v>
      </c>
      <c r="P2319">
        <v>147.24</v>
      </c>
      <c r="Q2319">
        <v>0</v>
      </c>
      <c r="R2319" s="1" t="s">
        <v>7452</v>
      </c>
      <c r="S2319" s="1" t="s">
        <v>8156</v>
      </c>
      <c r="T2319">
        <v>0.94</v>
      </c>
      <c r="U2319" s="1"/>
      <c r="V2319">
        <v>25358.313328</v>
      </c>
      <c r="W2319">
        <v>827268.32536400005</v>
      </c>
      <c r="X2319">
        <v>135.069804</v>
      </c>
      <c r="Y2319">
        <v>17.449849</v>
      </c>
      <c r="Z2319">
        <v>357.465035</v>
      </c>
      <c r="AA2319">
        <v>355.613653</v>
      </c>
      <c r="AB2319">
        <v>0</v>
      </c>
    </row>
    <row r="2320" spans="1:28" x14ac:dyDescent="0.25">
      <c r="A2320" s="1" t="s">
        <v>3299</v>
      </c>
      <c r="B2320">
        <v>1553</v>
      </c>
      <c r="C2320" s="1" t="s">
        <v>4062</v>
      </c>
      <c r="D2320">
        <v>5.0999999999999996</v>
      </c>
      <c r="E2320">
        <v>0</v>
      </c>
      <c r="F2320">
        <v>0.5</v>
      </c>
      <c r="G2320">
        <v>3313</v>
      </c>
      <c r="H2320" s="1" t="s">
        <v>4156</v>
      </c>
      <c r="I2320">
        <v>94.39</v>
      </c>
      <c r="J2320">
        <v>4.3099999999999996</v>
      </c>
      <c r="K2320">
        <v>1760</v>
      </c>
      <c r="L2320">
        <v>2590.9299999999998</v>
      </c>
      <c r="M2320">
        <v>1114</v>
      </c>
      <c r="N2320">
        <v>31</v>
      </c>
      <c r="O2320">
        <v>0</v>
      </c>
      <c r="P2320">
        <v>1329.09</v>
      </c>
      <c r="Q2320">
        <v>0</v>
      </c>
      <c r="R2320" s="1" t="s">
        <v>7454</v>
      </c>
      <c r="S2320" s="1" t="s">
        <v>8156</v>
      </c>
      <c r="T2320">
        <v>0.38</v>
      </c>
      <c r="U2320" s="1"/>
      <c r="V2320">
        <v>198146.09265499999</v>
      </c>
      <c r="W2320">
        <v>3690311.802414</v>
      </c>
      <c r="X2320">
        <v>988.52104499999996</v>
      </c>
      <c r="Y2320">
        <v>85.971182999999996</v>
      </c>
      <c r="Z2320">
        <v>1656.405921</v>
      </c>
      <c r="AA2320">
        <v>1586.3950460000001</v>
      </c>
      <c r="AB2320">
        <v>0</v>
      </c>
    </row>
    <row r="2321" spans="1:28" x14ac:dyDescent="0.25">
      <c r="A2321" s="1" t="s">
        <v>3300</v>
      </c>
      <c r="B2321">
        <v>3204</v>
      </c>
      <c r="C2321" s="1" t="s">
        <v>4002</v>
      </c>
      <c r="D2321">
        <v>5.0999999999999996</v>
      </c>
      <c r="E2321">
        <v>0</v>
      </c>
      <c r="F2321">
        <v>4.97</v>
      </c>
      <c r="G2321">
        <v>3313</v>
      </c>
      <c r="H2321" s="1" t="s">
        <v>4072</v>
      </c>
      <c r="I2321">
        <v>31.58</v>
      </c>
      <c r="J2321">
        <v>6.13</v>
      </c>
      <c r="K2321">
        <v>109</v>
      </c>
      <c r="L2321">
        <v>367.23</v>
      </c>
      <c r="M2321">
        <v>42</v>
      </c>
      <c r="N2321">
        <v>2</v>
      </c>
      <c r="O2321">
        <v>0</v>
      </c>
      <c r="P2321">
        <v>54.85</v>
      </c>
      <c r="Q2321">
        <v>0</v>
      </c>
      <c r="R2321" s="1" t="s">
        <v>7455</v>
      </c>
      <c r="S2321" s="1" t="s">
        <v>8156</v>
      </c>
      <c r="T2321">
        <v>0.49</v>
      </c>
      <c r="U2321" s="1"/>
      <c r="V2321">
        <v>9379.8521239999991</v>
      </c>
      <c r="W2321">
        <v>223420.92184600001</v>
      </c>
      <c r="X2321">
        <v>47.903505000000003</v>
      </c>
      <c r="Y2321">
        <v>4.6676580000000003</v>
      </c>
      <c r="Z2321">
        <v>97.249319</v>
      </c>
      <c r="AA2321">
        <v>96.042952999999997</v>
      </c>
      <c r="AB2321">
        <v>0</v>
      </c>
    </row>
    <row r="2322" spans="1:28" x14ac:dyDescent="0.25">
      <c r="A2322" s="1" t="s">
        <v>3301</v>
      </c>
      <c r="B2322">
        <v>3210</v>
      </c>
      <c r="C2322" s="1" t="s">
        <v>4004</v>
      </c>
      <c r="D2322">
        <v>5.0999999999999996</v>
      </c>
      <c r="E2322">
        <v>0</v>
      </c>
      <c r="F2322">
        <v>0</v>
      </c>
      <c r="G2322">
        <v>3313</v>
      </c>
      <c r="H2322" s="1" t="s">
        <v>4074</v>
      </c>
      <c r="I2322">
        <v>0.2</v>
      </c>
      <c r="J2322">
        <v>5.61</v>
      </c>
      <c r="K2322">
        <v>103</v>
      </c>
      <c r="L2322">
        <v>420.4</v>
      </c>
      <c r="M2322">
        <v>4</v>
      </c>
      <c r="N2322">
        <v>2</v>
      </c>
      <c r="O2322">
        <v>0</v>
      </c>
      <c r="P2322">
        <v>28.97</v>
      </c>
      <c r="Q2322">
        <v>0</v>
      </c>
      <c r="R2322" s="1" t="s">
        <v>7456</v>
      </c>
      <c r="S2322" s="1" t="s">
        <v>8156</v>
      </c>
      <c r="T2322">
        <v>0.42</v>
      </c>
      <c r="U2322" s="1"/>
      <c r="V2322">
        <v>5689.4170629999999</v>
      </c>
      <c r="W2322">
        <v>178636.81208800001</v>
      </c>
      <c r="X2322">
        <v>30.034988999999999</v>
      </c>
      <c r="Y2322">
        <v>3.3693949999999999</v>
      </c>
      <c r="Z2322">
        <v>75.991557</v>
      </c>
      <c r="AA2322">
        <v>76.790351999999999</v>
      </c>
      <c r="AB2322">
        <v>0</v>
      </c>
    </row>
    <row r="2323" spans="1:28" x14ac:dyDescent="0.25">
      <c r="A2323" s="1" t="s">
        <v>3302</v>
      </c>
      <c r="B2323">
        <v>3257</v>
      </c>
      <c r="C2323" s="1" t="s">
        <v>4004</v>
      </c>
      <c r="D2323">
        <v>5.0999999999999996</v>
      </c>
      <c r="E2323">
        <v>0</v>
      </c>
      <c r="F2323">
        <v>0.2</v>
      </c>
      <c r="G2323">
        <v>3313</v>
      </c>
      <c r="H2323" s="1" t="s">
        <v>4076</v>
      </c>
      <c r="I2323">
        <v>1.4</v>
      </c>
      <c r="J2323">
        <v>12.72</v>
      </c>
      <c r="K2323">
        <v>56</v>
      </c>
      <c r="L2323">
        <v>609.39</v>
      </c>
      <c r="M2323">
        <v>0</v>
      </c>
      <c r="N2323">
        <v>0</v>
      </c>
      <c r="O2323">
        <v>0</v>
      </c>
      <c r="P2323">
        <v>12.68</v>
      </c>
      <c r="Q2323">
        <v>0</v>
      </c>
      <c r="R2323" s="1" t="s">
        <v>7457</v>
      </c>
      <c r="S2323" s="1" t="s">
        <v>8156</v>
      </c>
      <c r="T2323">
        <v>0.98</v>
      </c>
      <c r="U2323" s="1"/>
      <c r="V2323">
        <v>3359.9678840000001</v>
      </c>
      <c r="W2323">
        <v>206994.08222700001</v>
      </c>
      <c r="X2323">
        <v>20.247236000000001</v>
      </c>
      <c r="Y2323">
        <v>4.1069339999999999</v>
      </c>
      <c r="Z2323">
        <v>87.638885999999999</v>
      </c>
      <c r="AA2323">
        <v>88.977355000000003</v>
      </c>
      <c r="AB2323">
        <v>0</v>
      </c>
    </row>
    <row r="2324" spans="1:28" x14ac:dyDescent="0.25">
      <c r="A2324" s="1" t="s">
        <v>3304</v>
      </c>
      <c r="B2324">
        <v>2589</v>
      </c>
      <c r="C2324" s="1" t="s">
        <v>4011</v>
      </c>
      <c r="D2324">
        <v>5.0999999999999996</v>
      </c>
      <c r="E2324">
        <v>0</v>
      </c>
      <c r="F2324">
        <v>1.5</v>
      </c>
      <c r="G2324">
        <v>3314</v>
      </c>
      <c r="H2324" s="1" t="s">
        <v>4084</v>
      </c>
      <c r="I2324">
        <v>105.53</v>
      </c>
      <c r="J2324">
        <v>12.32</v>
      </c>
      <c r="K2324">
        <v>725</v>
      </c>
      <c r="L2324">
        <v>690.83</v>
      </c>
      <c r="M2324">
        <v>493</v>
      </c>
      <c r="N2324">
        <v>28</v>
      </c>
      <c r="O2324">
        <v>0</v>
      </c>
      <c r="P2324">
        <v>680.35</v>
      </c>
      <c r="Q2324">
        <v>0</v>
      </c>
      <c r="R2324" s="1" t="s">
        <v>7459</v>
      </c>
      <c r="S2324" s="1" t="s">
        <v>8156</v>
      </c>
      <c r="T2324">
        <v>1.1399999999999999</v>
      </c>
      <c r="U2324" s="1"/>
      <c r="V2324">
        <v>77851.552028999999</v>
      </c>
      <c r="W2324">
        <v>1461731.084482</v>
      </c>
      <c r="X2324">
        <v>388.88854600000002</v>
      </c>
      <c r="Y2324">
        <v>35.067568999999999</v>
      </c>
      <c r="Z2324">
        <v>662.14538100000004</v>
      </c>
      <c r="AA2324">
        <v>628.36842799999999</v>
      </c>
      <c r="AB2324">
        <v>0</v>
      </c>
    </row>
    <row r="2325" spans="1:28" x14ac:dyDescent="0.25">
      <c r="A2325" s="1" t="s">
        <v>3308</v>
      </c>
      <c r="B2325">
        <v>2070</v>
      </c>
      <c r="C2325" s="1" t="s">
        <v>4062</v>
      </c>
      <c r="D2325">
        <v>5.0999999999999996</v>
      </c>
      <c r="E2325">
        <v>0</v>
      </c>
      <c r="F2325">
        <v>0</v>
      </c>
      <c r="G2325">
        <v>3318</v>
      </c>
      <c r="H2325" s="1" t="s">
        <v>4156</v>
      </c>
      <c r="I2325">
        <v>94.39</v>
      </c>
      <c r="J2325">
        <v>12.78</v>
      </c>
      <c r="K2325">
        <v>1248</v>
      </c>
      <c r="L2325">
        <v>2589.1999999999998</v>
      </c>
      <c r="M2325">
        <v>925</v>
      </c>
      <c r="N2325">
        <v>21</v>
      </c>
      <c r="O2325">
        <v>0</v>
      </c>
      <c r="P2325">
        <v>1088.69</v>
      </c>
      <c r="Q2325">
        <v>0</v>
      </c>
      <c r="R2325" s="1" t="s">
        <v>7463</v>
      </c>
      <c r="S2325" s="1" t="s">
        <v>8156</v>
      </c>
      <c r="T2325">
        <v>1.1100000000000001</v>
      </c>
      <c r="U2325" s="1"/>
      <c r="V2325">
        <v>161434.578825</v>
      </c>
      <c r="W2325">
        <v>3227144.7990330001</v>
      </c>
      <c r="X2325">
        <v>811.11687600000005</v>
      </c>
      <c r="Y2325">
        <v>76.326543000000001</v>
      </c>
      <c r="Z2325">
        <v>1448.327233</v>
      </c>
      <c r="AA2325">
        <v>1387.277223</v>
      </c>
      <c r="AB2325">
        <v>0</v>
      </c>
    </row>
    <row r="2326" spans="1:28" x14ac:dyDescent="0.25">
      <c r="A2326" s="1" t="s">
        <v>3309</v>
      </c>
      <c r="B2326">
        <v>2300</v>
      </c>
      <c r="C2326" s="1" t="s">
        <v>4040</v>
      </c>
      <c r="D2326">
        <v>5.0999999999999996</v>
      </c>
      <c r="E2326">
        <v>0</v>
      </c>
      <c r="F2326">
        <v>0.01</v>
      </c>
      <c r="G2326">
        <v>3318</v>
      </c>
      <c r="H2326" s="1" t="s">
        <v>4102</v>
      </c>
      <c r="I2326">
        <v>204.71</v>
      </c>
      <c r="J2326">
        <v>6.2</v>
      </c>
      <c r="K2326">
        <v>1018</v>
      </c>
      <c r="L2326">
        <v>1536.69</v>
      </c>
      <c r="M2326">
        <v>628</v>
      </c>
      <c r="N2326">
        <v>19</v>
      </c>
      <c r="O2326">
        <v>0</v>
      </c>
      <c r="P2326">
        <v>776.09</v>
      </c>
      <c r="Q2326">
        <v>0</v>
      </c>
      <c r="R2326" s="1" t="s">
        <v>7464</v>
      </c>
      <c r="S2326" s="1" t="s">
        <v>8156</v>
      </c>
      <c r="T2326">
        <v>0.46</v>
      </c>
      <c r="U2326" s="1"/>
      <c r="V2326">
        <v>110490.598721</v>
      </c>
      <c r="W2326">
        <v>2103758.1802630001</v>
      </c>
      <c r="X2326">
        <v>552.336049</v>
      </c>
      <c r="Y2326">
        <v>48.875362000000003</v>
      </c>
      <c r="Z2326">
        <v>943.985952</v>
      </c>
      <c r="AA2326">
        <v>904.36377200000004</v>
      </c>
      <c r="AB2326">
        <v>0</v>
      </c>
    </row>
    <row r="2327" spans="1:28" x14ac:dyDescent="0.25">
      <c r="A2327" s="1" t="s">
        <v>3310</v>
      </c>
      <c r="B2327">
        <v>2684</v>
      </c>
      <c r="C2327" s="1" t="s">
        <v>4043</v>
      </c>
      <c r="D2327">
        <v>5.0999999999999996</v>
      </c>
      <c r="E2327">
        <v>0</v>
      </c>
      <c r="F2327">
        <v>0.69</v>
      </c>
      <c r="G2327">
        <v>3318</v>
      </c>
      <c r="H2327" s="1" t="s">
        <v>4129</v>
      </c>
      <c r="I2327">
        <v>135.09</v>
      </c>
      <c r="J2327">
        <v>12.32</v>
      </c>
      <c r="K2327">
        <v>634</v>
      </c>
      <c r="L2327">
        <v>2630.12</v>
      </c>
      <c r="M2327">
        <v>288</v>
      </c>
      <c r="N2327">
        <v>16</v>
      </c>
      <c r="O2327">
        <v>0</v>
      </c>
      <c r="P2327">
        <v>444.01</v>
      </c>
      <c r="Q2327">
        <v>0</v>
      </c>
      <c r="R2327" s="1" t="s">
        <v>7465</v>
      </c>
      <c r="S2327" s="1" t="s">
        <v>8156</v>
      </c>
      <c r="T2327">
        <v>1.01</v>
      </c>
      <c r="U2327" s="1"/>
      <c r="V2327">
        <v>56059.380426999996</v>
      </c>
      <c r="W2327">
        <v>1535736.9941110001</v>
      </c>
      <c r="X2327">
        <v>291.55067400000001</v>
      </c>
      <c r="Y2327">
        <v>33.470857000000002</v>
      </c>
      <c r="Z2327">
        <v>672.53667600000006</v>
      </c>
      <c r="AA2327">
        <v>660.16533300000003</v>
      </c>
      <c r="AB2327">
        <v>0</v>
      </c>
    </row>
    <row r="2328" spans="1:28" x14ac:dyDescent="0.25">
      <c r="A2328" s="1" t="s">
        <v>3312</v>
      </c>
      <c r="B2328">
        <v>3095</v>
      </c>
      <c r="C2328" s="1" t="s">
        <v>4020</v>
      </c>
      <c r="D2328">
        <v>5.0999999999999996</v>
      </c>
      <c r="E2328">
        <v>0</v>
      </c>
      <c r="F2328">
        <v>0.67</v>
      </c>
      <c r="G2328">
        <v>3320</v>
      </c>
      <c r="H2328" s="1" t="s">
        <v>4094</v>
      </c>
      <c r="I2328">
        <v>120.04</v>
      </c>
      <c r="J2328">
        <v>12.23</v>
      </c>
      <c r="K2328">
        <v>225</v>
      </c>
      <c r="L2328">
        <v>743.49</v>
      </c>
      <c r="M2328">
        <v>101</v>
      </c>
      <c r="N2328">
        <v>7</v>
      </c>
      <c r="O2328">
        <v>0</v>
      </c>
      <c r="P2328">
        <v>164.03</v>
      </c>
      <c r="Q2328">
        <v>0</v>
      </c>
      <c r="R2328" s="1" t="s">
        <v>7467</v>
      </c>
      <c r="S2328" s="1" t="s">
        <v>8156</v>
      </c>
      <c r="T2328">
        <v>0.9</v>
      </c>
      <c r="U2328" s="1"/>
      <c r="V2328">
        <v>20084.511060000001</v>
      </c>
      <c r="W2328">
        <v>502811.96986200003</v>
      </c>
      <c r="X2328">
        <v>103.285065</v>
      </c>
      <c r="Y2328">
        <v>10.983297</v>
      </c>
      <c r="Z2328">
        <v>220.558684</v>
      </c>
      <c r="AA2328">
        <v>216.14457200000001</v>
      </c>
      <c r="AB2328">
        <v>0</v>
      </c>
    </row>
    <row r="2329" spans="1:28" x14ac:dyDescent="0.25">
      <c r="A2329" s="1" t="s">
        <v>3313</v>
      </c>
      <c r="B2329">
        <v>3137</v>
      </c>
      <c r="C2329" s="1" t="s">
        <v>4032</v>
      </c>
      <c r="D2329">
        <v>5.0999999999999996</v>
      </c>
      <c r="E2329">
        <v>0</v>
      </c>
      <c r="F2329">
        <v>0.64</v>
      </c>
      <c r="G2329">
        <v>3320</v>
      </c>
      <c r="H2329" s="1" t="s">
        <v>4113</v>
      </c>
      <c r="I2329">
        <v>0.2</v>
      </c>
      <c r="J2329">
        <v>13.67</v>
      </c>
      <c r="K2329">
        <v>183</v>
      </c>
      <c r="L2329">
        <v>1269.6500000000001</v>
      </c>
      <c r="M2329">
        <v>62</v>
      </c>
      <c r="N2329">
        <v>3</v>
      </c>
      <c r="O2329">
        <v>0</v>
      </c>
      <c r="P2329">
        <v>92.19</v>
      </c>
      <c r="Q2329">
        <v>0</v>
      </c>
      <c r="R2329" s="1" t="s">
        <v>7468</v>
      </c>
      <c r="S2329" s="1" t="s">
        <v>8156</v>
      </c>
      <c r="T2329">
        <v>1.02</v>
      </c>
      <c r="U2329" s="1"/>
      <c r="V2329">
        <v>15127.906514</v>
      </c>
      <c r="W2329">
        <v>536972.58929599996</v>
      </c>
      <c r="X2329">
        <v>81.585308999999995</v>
      </c>
      <c r="Y2329">
        <v>11.136718999999999</v>
      </c>
      <c r="Z2329">
        <v>230.694988</v>
      </c>
      <c r="AA2329">
        <v>230.824849</v>
      </c>
      <c r="AB2329">
        <v>0</v>
      </c>
    </row>
    <row r="2330" spans="1:28" x14ac:dyDescent="0.25">
      <c r="A2330" s="1" t="s">
        <v>3316</v>
      </c>
      <c r="B2330">
        <v>3130</v>
      </c>
      <c r="C2330" s="1" t="s">
        <v>4020</v>
      </c>
      <c r="D2330">
        <v>5.0999999999999996</v>
      </c>
      <c r="E2330">
        <v>0</v>
      </c>
      <c r="F2330">
        <v>0.1</v>
      </c>
      <c r="G2330">
        <v>3322</v>
      </c>
      <c r="H2330" s="1" t="s">
        <v>4094</v>
      </c>
      <c r="I2330">
        <v>120.04</v>
      </c>
      <c r="J2330">
        <v>13.62</v>
      </c>
      <c r="K2330">
        <v>192</v>
      </c>
      <c r="L2330">
        <v>743.49</v>
      </c>
      <c r="M2330">
        <v>96</v>
      </c>
      <c r="N2330">
        <v>2</v>
      </c>
      <c r="O2330">
        <v>0</v>
      </c>
      <c r="P2330">
        <v>137.03</v>
      </c>
      <c r="Q2330">
        <v>0</v>
      </c>
      <c r="R2330" s="1" t="s">
        <v>7471</v>
      </c>
      <c r="S2330" s="1" t="s">
        <v>8156</v>
      </c>
      <c r="T2330">
        <v>0.98</v>
      </c>
      <c r="U2330" s="1"/>
      <c r="V2330">
        <v>19560.715336000001</v>
      </c>
      <c r="W2330">
        <v>504509.43662599998</v>
      </c>
      <c r="X2330">
        <v>100.97345799999999</v>
      </c>
      <c r="Y2330">
        <v>11.062260999999999</v>
      </c>
      <c r="Z2330">
        <v>221.085567</v>
      </c>
      <c r="AA2330">
        <v>216.87374500000001</v>
      </c>
      <c r="AB2330">
        <v>0</v>
      </c>
    </row>
    <row r="2331" spans="1:28" x14ac:dyDescent="0.25">
      <c r="A2331" s="1" t="s">
        <v>3317</v>
      </c>
      <c r="B2331">
        <v>2543</v>
      </c>
      <c r="C2331" s="1" t="s">
        <v>4053</v>
      </c>
      <c r="D2331">
        <v>5.0999999999999996</v>
      </c>
      <c r="E2331">
        <v>0</v>
      </c>
      <c r="F2331">
        <v>0.91</v>
      </c>
      <c r="G2331">
        <v>3323</v>
      </c>
      <c r="H2331" s="1" t="s">
        <v>4153</v>
      </c>
      <c r="I2331">
        <v>204.71</v>
      </c>
      <c r="J2331">
        <v>11.95</v>
      </c>
      <c r="K2331">
        <v>780</v>
      </c>
      <c r="L2331">
        <v>1496.48</v>
      </c>
      <c r="M2331">
        <v>505</v>
      </c>
      <c r="N2331">
        <v>14</v>
      </c>
      <c r="O2331">
        <v>0</v>
      </c>
      <c r="P2331">
        <v>669.56</v>
      </c>
      <c r="Q2331">
        <v>0</v>
      </c>
      <c r="R2331" s="1" t="s">
        <v>7472</v>
      </c>
      <c r="S2331" s="1" t="s">
        <v>8156</v>
      </c>
      <c r="T2331">
        <v>0.99</v>
      </c>
      <c r="U2331" s="1"/>
      <c r="V2331">
        <v>88207.971508000002</v>
      </c>
      <c r="W2331">
        <v>1781611.735389</v>
      </c>
      <c r="X2331">
        <v>443.54917799999998</v>
      </c>
      <c r="Y2331">
        <v>41.414543000000002</v>
      </c>
      <c r="Z2331">
        <v>796.49996299999998</v>
      </c>
      <c r="AA2331">
        <v>765.87512300000003</v>
      </c>
      <c r="AB2331">
        <v>0</v>
      </c>
    </row>
    <row r="2332" spans="1:28" x14ac:dyDescent="0.25">
      <c r="A2332" s="1" t="s">
        <v>3320</v>
      </c>
      <c r="B2332">
        <v>3166</v>
      </c>
      <c r="C2332" s="1" t="s">
        <v>4020</v>
      </c>
      <c r="D2332">
        <v>5.0999999999999996</v>
      </c>
      <c r="E2332">
        <v>0</v>
      </c>
      <c r="F2332">
        <v>0.54</v>
      </c>
      <c r="G2332">
        <v>3324</v>
      </c>
      <c r="H2332" s="1" t="s">
        <v>4094</v>
      </c>
      <c r="I2332">
        <v>120.04</v>
      </c>
      <c r="J2332">
        <v>16.27</v>
      </c>
      <c r="K2332">
        <v>158</v>
      </c>
      <c r="L2332">
        <v>743.49</v>
      </c>
      <c r="M2332">
        <v>58</v>
      </c>
      <c r="N2332">
        <v>2</v>
      </c>
      <c r="O2332">
        <v>0</v>
      </c>
      <c r="P2332">
        <v>111.98</v>
      </c>
      <c r="Q2332">
        <v>0</v>
      </c>
      <c r="R2332" s="1" t="s">
        <v>7475</v>
      </c>
      <c r="S2332" s="1" t="s">
        <v>8156</v>
      </c>
      <c r="T2332">
        <v>1.19</v>
      </c>
      <c r="U2332" s="1"/>
      <c r="V2332">
        <v>15023.017119</v>
      </c>
      <c r="W2332">
        <v>474098.29558899999</v>
      </c>
      <c r="X2332">
        <v>79.723772999999994</v>
      </c>
      <c r="Y2332">
        <v>10.591364</v>
      </c>
      <c r="Z2332">
        <v>209.70582400000001</v>
      </c>
      <c r="AA2332">
        <v>203.79764700000001</v>
      </c>
      <c r="AB2332">
        <v>0</v>
      </c>
    </row>
    <row r="2333" spans="1:28" x14ac:dyDescent="0.25">
      <c r="A2333" s="1" t="s">
        <v>3322</v>
      </c>
      <c r="B2333">
        <v>3132</v>
      </c>
      <c r="C2333" s="1" t="s">
        <v>4017</v>
      </c>
      <c r="D2333">
        <v>5.0999999999999996</v>
      </c>
      <c r="E2333">
        <v>0</v>
      </c>
      <c r="F2333">
        <v>0.52</v>
      </c>
      <c r="G2333">
        <v>3325</v>
      </c>
      <c r="H2333" s="1" t="s">
        <v>4091</v>
      </c>
      <c r="I2333">
        <v>93.18</v>
      </c>
      <c r="J2333">
        <v>10.63</v>
      </c>
      <c r="K2333">
        <v>193</v>
      </c>
      <c r="L2333">
        <v>1018.45</v>
      </c>
      <c r="M2333">
        <v>67</v>
      </c>
      <c r="N2333">
        <v>3</v>
      </c>
      <c r="O2333">
        <v>0</v>
      </c>
      <c r="P2333">
        <v>109</v>
      </c>
      <c r="Q2333">
        <v>0</v>
      </c>
      <c r="R2333" s="1" t="s">
        <v>7477</v>
      </c>
      <c r="S2333" s="1" t="s">
        <v>8156</v>
      </c>
      <c r="T2333">
        <v>0.86</v>
      </c>
      <c r="U2333" s="1"/>
      <c r="V2333">
        <v>15778.870195</v>
      </c>
      <c r="W2333">
        <v>499224.48844500002</v>
      </c>
      <c r="X2333">
        <v>83.630795000000006</v>
      </c>
      <c r="Y2333">
        <v>10.449426000000001</v>
      </c>
      <c r="Z2333">
        <v>216.27918399999999</v>
      </c>
      <c r="AA2333">
        <v>214.599525</v>
      </c>
      <c r="AB2333">
        <v>0</v>
      </c>
    </row>
    <row r="2334" spans="1:28" x14ac:dyDescent="0.25">
      <c r="A2334" s="1" t="s">
        <v>3324</v>
      </c>
      <c r="B2334">
        <v>2933</v>
      </c>
      <c r="C2334" s="1" t="s">
        <v>4030</v>
      </c>
      <c r="D2334">
        <v>5.0999999999999996</v>
      </c>
      <c r="E2334">
        <v>0</v>
      </c>
      <c r="F2334">
        <v>0.5</v>
      </c>
      <c r="G2334">
        <v>3328</v>
      </c>
      <c r="H2334" s="1" t="s">
        <v>4139</v>
      </c>
      <c r="I2334">
        <v>77.290000000000006</v>
      </c>
      <c r="J2334">
        <v>8.6</v>
      </c>
      <c r="K2334">
        <v>395</v>
      </c>
      <c r="L2334">
        <v>2007.2</v>
      </c>
      <c r="M2334">
        <v>132</v>
      </c>
      <c r="N2334">
        <v>2</v>
      </c>
      <c r="O2334">
        <v>0</v>
      </c>
      <c r="P2334">
        <v>192.88</v>
      </c>
      <c r="Q2334">
        <v>0</v>
      </c>
      <c r="R2334" s="1" t="s">
        <v>7479</v>
      </c>
      <c r="S2334" s="1" t="s">
        <v>8156</v>
      </c>
      <c r="T2334">
        <v>0.72</v>
      </c>
      <c r="U2334" s="1"/>
      <c r="V2334">
        <v>31760.160534999999</v>
      </c>
      <c r="W2334">
        <v>908939.00796800002</v>
      </c>
      <c r="X2334">
        <v>165.83726799999999</v>
      </c>
      <c r="Y2334">
        <v>18.334541000000002</v>
      </c>
      <c r="Z2334">
        <v>389.818783</v>
      </c>
      <c r="AA2334">
        <v>390.72537399999999</v>
      </c>
      <c r="AB2334">
        <v>0</v>
      </c>
    </row>
    <row r="2335" spans="1:28" x14ac:dyDescent="0.25">
      <c r="A2335" s="1" t="s">
        <v>3327</v>
      </c>
      <c r="B2335">
        <v>3273</v>
      </c>
      <c r="C2335" s="1" t="s">
        <v>4004</v>
      </c>
      <c r="D2335">
        <v>5.0999999999999996</v>
      </c>
      <c r="E2335">
        <v>0</v>
      </c>
      <c r="F2335">
        <v>2.4</v>
      </c>
      <c r="G2335">
        <v>3329</v>
      </c>
      <c r="H2335" s="1" t="s">
        <v>4076</v>
      </c>
      <c r="I2335">
        <v>1.4</v>
      </c>
      <c r="J2335">
        <v>10.71</v>
      </c>
      <c r="K2335">
        <v>56</v>
      </c>
      <c r="L2335">
        <v>609.39</v>
      </c>
      <c r="M2335">
        <v>0</v>
      </c>
      <c r="N2335">
        <v>0</v>
      </c>
      <c r="O2335">
        <v>0</v>
      </c>
      <c r="P2335">
        <v>10.27</v>
      </c>
      <c r="Q2335">
        <v>0</v>
      </c>
      <c r="R2335" s="1" t="s">
        <v>7482</v>
      </c>
      <c r="S2335" s="1" t="s">
        <v>8156</v>
      </c>
      <c r="T2335">
        <v>0.92</v>
      </c>
      <c r="U2335" s="1"/>
      <c r="V2335">
        <v>2880.0791140000001</v>
      </c>
      <c r="W2335">
        <v>183025.244014</v>
      </c>
      <c r="X2335">
        <v>17.484642000000001</v>
      </c>
      <c r="Y2335">
        <v>3.589153</v>
      </c>
      <c r="Z2335">
        <v>77.161355999999998</v>
      </c>
      <c r="AA2335">
        <v>78.674233000000001</v>
      </c>
      <c r="AB2335">
        <v>0</v>
      </c>
    </row>
    <row r="2336" spans="1:28" x14ac:dyDescent="0.25">
      <c r="A2336" s="1" t="s">
        <v>3328</v>
      </c>
      <c r="B2336">
        <v>2302</v>
      </c>
      <c r="C2336" s="1" t="s">
        <v>4039</v>
      </c>
      <c r="D2336">
        <v>5.0999999999999996</v>
      </c>
      <c r="E2336">
        <v>0</v>
      </c>
      <c r="F2336">
        <v>2</v>
      </c>
      <c r="G2336">
        <v>3330</v>
      </c>
      <c r="H2336" s="1" t="s">
        <v>4111</v>
      </c>
      <c r="I2336">
        <v>13.29</v>
      </c>
      <c r="J2336">
        <v>9.8699999999999992</v>
      </c>
      <c r="K2336">
        <v>1028</v>
      </c>
      <c r="L2336">
        <v>1792.38</v>
      </c>
      <c r="M2336">
        <v>647</v>
      </c>
      <c r="N2336">
        <v>20</v>
      </c>
      <c r="O2336">
        <v>0</v>
      </c>
      <c r="P2336">
        <v>877.6</v>
      </c>
      <c r="Q2336">
        <v>0</v>
      </c>
      <c r="R2336" s="1" t="s">
        <v>7483</v>
      </c>
      <c r="S2336" s="1" t="s">
        <v>8156</v>
      </c>
      <c r="T2336">
        <v>0.85</v>
      </c>
      <c r="U2336" s="1"/>
      <c r="V2336">
        <v>113755.148266</v>
      </c>
      <c r="W2336">
        <v>2266500.1092110001</v>
      </c>
      <c r="X2336">
        <v>571.31397100000004</v>
      </c>
      <c r="Y2336">
        <v>53.220588999999997</v>
      </c>
      <c r="Z2336">
        <v>1018.342371</v>
      </c>
      <c r="AA2336">
        <v>974.31814699999995</v>
      </c>
      <c r="AB2336">
        <v>0</v>
      </c>
    </row>
    <row r="2337" spans="1:28" x14ac:dyDescent="0.25">
      <c r="A2337" s="1" t="s">
        <v>3329</v>
      </c>
      <c r="B2337">
        <v>2510</v>
      </c>
      <c r="C2337" s="1" t="s">
        <v>4030</v>
      </c>
      <c r="D2337">
        <v>5.0999999999999996</v>
      </c>
      <c r="E2337">
        <v>0</v>
      </c>
      <c r="F2337">
        <v>0.91</v>
      </c>
      <c r="G2337">
        <v>3332</v>
      </c>
      <c r="H2337" s="1" t="s">
        <v>4147</v>
      </c>
      <c r="I2337">
        <v>23.77</v>
      </c>
      <c r="J2337">
        <v>4.6399999999999997</v>
      </c>
      <c r="K2337">
        <v>822</v>
      </c>
      <c r="L2337">
        <v>2694.53</v>
      </c>
      <c r="M2337">
        <v>415</v>
      </c>
      <c r="N2337">
        <v>18</v>
      </c>
      <c r="O2337">
        <v>0</v>
      </c>
      <c r="P2337">
        <v>572.96</v>
      </c>
      <c r="Q2337">
        <v>0</v>
      </c>
      <c r="R2337" s="1" t="s">
        <v>7484</v>
      </c>
      <c r="S2337" s="1" t="s">
        <v>8156</v>
      </c>
      <c r="T2337">
        <v>0.78</v>
      </c>
      <c r="U2337" s="1"/>
      <c r="V2337">
        <v>70067.858192</v>
      </c>
      <c r="W2337">
        <v>1720282.647875</v>
      </c>
      <c r="X2337">
        <v>359.40742699999998</v>
      </c>
      <c r="Y2337">
        <v>37.242573</v>
      </c>
      <c r="Z2337">
        <v>753.47744299999999</v>
      </c>
      <c r="AA2337">
        <v>739.50216599999999</v>
      </c>
      <c r="AB2337">
        <v>0</v>
      </c>
    </row>
    <row r="2338" spans="1:28" x14ac:dyDescent="0.25">
      <c r="A2338" s="1" t="s">
        <v>3330</v>
      </c>
      <c r="B2338">
        <v>2760</v>
      </c>
      <c r="C2338" s="1" t="s">
        <v>4043</v>
      </c>
      <c r="D2338">
        <v>5.0999999999999996</v>
      </c>
      <c r="E2338">
        <v>0</v>
      </c>
      <c r="F2338">
        <v>0.02</v>
      </c>
      <c r="G2338">
        <v>3332</v>
      </c>
      <c r="H2338" s="1" t="s">
        <v>4129</v>
      </c>
      <c r="I2338">
        <v>135.09</v>
      </c>
      <c r="J2338">
        <v>8.14</v>
      </c>
      <c r="K2338">
        <v>572</v>
      </c>
      <c r="L2338">
        <v>2630.12</v>
      </c>
      <c r="M2338">
        <v>189</v>
      </c>
      <c r="N2338">
        <v>11</v>
      </c>
      <c r="O2338">
        <v>0</v>
      </c>
      <c r="P2338">
        <v>314.79000000000002</v>
      </c>
      <c r="Q2338">
        <v>0</v>
      </c>
      <c r="R2338" s="1" t="s">
        <v>7485</v>
      </c>
      <c r="S2338" s="1" t="s">
        <v>8156</v>
      </c>
      <c r="T2338">
        <v>0.74</v>
      </c>
      <c r="U2338" s="1"/>
      <c r="V2338">
        <v>44333.848311000002</v>
      </c>
      <c r="W2338">
        <v>1301723.6014749999</v>
      </c>
      <c r="X2338">
        <v>232.35789700000001</v>
      </c>
      <c r="Y2338">
        <v>26.653616</v>
      </c>
      <c r="Z2338">
        <v>561.76355000000001</v>
      </c>
      <c r="AA2338">
        <v>559.56989799999997</v>
      </c>
      <c r="AB2338">
        <v>0</v>
      </c>
    </row>
    <row r="2339" spans="1:28" x14ac:dyDescent="0.25">
      <c r="A2339" s="1" t="s">
        <v>3331</v>
      </c>
      <c r="B2339">
        <v>3240</v>
      </c>
      <c r="C2339" s="1" t="s">
        <v>4004</v>
      </c>
      <c r="D2339">
        <v>5.0999999999999996</v>
      </c>
      <c r="E2339">
        <v>0</v>
      </c>
      <c r="F2339">
        <v>0</v>
      </c>
      <c r="G2339">
        <v>3333</v>
      </c>
      <c r="H2339" s="1" t="s">
        <v>4074</v>
      </c>
      <c r="I2339">
        <v>0.2</v>
      </c>
      <c r="J2339">
        <v>4.79</v>
      </c>
      <c r="K2339">
        <v>93</v>
      </c>
      <c r="L2339">
        <v>420.4</v>
      </c>
      <c r="M2339">
        <v>10</v>
      </c>
      <c r="N2339">
        <v>2</v>
      </c>
      <c r="O2339">
        <v>0</v>
      </c>
      <c r="P2339">
        <v>29.49</v>
      </c>
      <c r="Q2339">
        <v>0</v>
      </c>
      <c r="R2339" s="1" t="s">
        <v>7486</v>
      </c>
      <c r="S2339" s="1" t="s">
        <v>8156</v>
      </c>
      <c r="T2339">
        <v>0.49</v>
      </c>
      <c r="U2339" s="1"/>
      <c r="V2339">
        <v>5020.036349</v>
      </c>
      <c r="W2339">
        <v>172899.626258</v>
      </c>
      <c r="X2339">
        <v>26.874887000000001</v>
      </c>
      <c r="Y2339">
        <v>3.278931</v>
      </c>
      <c r="Z2339">
        <v>73.520454000000001</v>
      </c>
      <c r="AA2339">
        <v>74.323687000000007</v>
      </c>
      <c r="AB2339">
        <v>0</v>
      </c>
    </row>
    <row r="2340" spans="1:28" x14ac:dyDescent="0.25">
      <c r="A2340" s="1" t="s">
        <v>3332</v>
      </c>
      <c r="B2340">
        <v>2589</v>
      </c>
      <c r="C2340" s="1" t="s">
        <v>4004</v>
      </c>
      <c r="D2340">
        <v>5.0999999999999996</v>
      </c>
      <c r="E2340">
        <v>0</v>
      </c>
      <c r="F2340">
        <v>1.5</v>
      </c>
      <c r="G2340">
        <v>3334</v>
      </c>
      <c r="H2340" s="1" t="s">
        <v>4100</v>
      </c>
      <c r="I2340">
        <v>91.57</v>
      </c>
      <c r="J2340">
        <v>10.8</v>
      </c>
      <c r="K2340">
        <v>745</v>
      </c>
      <c r="L2340">
        <v>2205.37</v>
      </c>
      <c r="M2340">
        <v>425</v>
      </c>
      <c r="N2340">
        <v>14</v>
      </c>
      <c r="O2340">
        <v>0</v>
      </c>
      <c r="P2340">
        <v>561.4</v>
      </c>
      <c r="Q2340">
        <v>0</v>
      </c>
      <c r="R2340" s="1" t="s">
        <v>7487</v>
      </c>
      <c r="S2340" s="1" t="s">
        <v>8156</v>
      </c>
      <c r="T2340">
        <v>0.87</v>
      </c>
      <c r="U2340" s="1"/>
      <c r="V2340">
        <v>76734.295975999994</v>
      </c>
      <c r="W2340">
        <v>1781302.1810620001</v>
      </c>
      <c r="X2340">
        <v>391.38602800000001</v>
      </c>
      <c r="Y2340">
        <v>40.191797999999999</v>
      </c>
      <c r="Z2340">
        <v>790.36767799999996</v>
      </c>
      <c r="AA2340">
        <v>765.73391100000003</v>
      </c>
      <c r="AB2340">
        <v>0</v>
      </c>
    </row>
    <row r="2341" spans="1:28" x14ac:dyDescent="0.25">
      <c r="A2341" s="1" t="s">
        <v>3334</v>
      </c>
      <c r="B2341">
        <v>3059</v>
      </c>
      <c r="C2341" s="1" t="s">
        <v>4020</v>
      </c>
      <c r="D2341">
        <v>5.0999999999999996</v>
      </c>
      <c r="E2341">
        <v>0</v>
      </c>
      <c r="F2341">
        <v>0.24</v>
      </c>
      <c r="G2341">
        <v>3335</v>
      </c>
      <c r="H2341" s="1" t="s">
        <v>4117</v>
      </c>
      <c r="I2341">
        <v>120.04</v>
      </c>
      <c r="J2341">
        <v>7.98</v>
      </c>
      <c r="K2341">
        <v>276</v>
      </c>
      <c r="L2341">
        <v>743.49</v>
      </c>
      <c r="M2341">
        <v>128</v>
      </c>
      <c r="N2341">
        <v>7</v>
      </c>
      <c r="O2341">
        <v>0</v>
      </c>
      <c r="P2341">
        <v>187.65</v>
      </c>
      <c r="Q2341">
        <v>0</v>
      </c>
      <c r="R2341" s="1" t="s">
        <v>7489</v>
      </c>
      <c r="S2341" s="1" t="s">
        <v>8156</v>
      </c>
      <c r="T2341">
        <v>0.62</v>
      </c>
      <c r="U2341" s="1"/>
      <c r="V2341">
        <v>25272.383919</v>
      </c>
      <c r="W2341">
        <v>547039.32008099998</v>
      </c>
      <c r="X2341">
        <v>127.86016100000001</v>
      </c>
      <c r="Y2341">
        <v>12.089333</v>
      </c>
      <c r="Z2341">
        <v>241.57827499999999</v>
      </c>
      <c r="AA2341">
        <v>235.159291</v>
      </c>
      <c r="AB2341">
        <v>0</v>
      </c>
    </row>
    <row r="2342" spans="1:28" x14ac:dyDescent="0.25">
      <c r="A2342" s="1" t="s">
        <v>3335</v>
      </c>
      <c r="B2342">
        <v>3272</v>
      </c>
      <c r="C2342" s="1" t="s">
        <v>4004</v>
      </c>
      <c r="D2342">
        <v>5.0999999999999996</v>
      </c>
      <c r="E2342">
        <v>0</v>
      </c>
      <c r="F2342">
        <v>2</v>
      </c>
      <c r="G2342">
        <v>3335</v>
      </c>
      <c r="H2342" s="1" t="s">
        <v>4074</v>
      </c>
      <c r="I2342">
        <v>0.2</v>
      </c>
      <c r="J2342">
        <v>8.44</v>
      </c>
      <c r="K2342">
        <v>63</v>
      </c>
      <c r="L2342">
        <v>420.4</v>
      </c>
      <c r="M2342">
        <v>0</v>
      </c>
      <c r="N2342">
        <v>0</v>
      </c>
      <c r="O2342">
        <v>0</v>
      </c>
      <c r="P2342">
        <v>19.34</v>
      </c>
      <c r="Q2342">
        <v>0</v>
      </c>
      <c r="R2342" s="1" t="s">
        <v>7490</v>
      </c>
      <c r="S2342" s="1" t="s">
        <v>8156</v>
      </c>
      <c r="T2342">
        <v>0.71</v>
      </c>
      <c r="U2342" s="1"/>
      <c r="V2342">
        <v>3156.5522860000001</v>
      </c>
      <c r="W2342">
        <v>148204.55186100001</v>
      </c>
      <c r="X2342">
        <v>17.850276999999998</v>
      </c>
      <c r="Y2342">
        <v>2.785317</v>
      </c>
      <c r="Z2342">
        <v>62.578811000000002</v>
      </c>
      <c r="AA2342">
        <v>63.707199000000003</v>
      </c>
      <c r="AB2342">
        <v>0</v>
      </c>
    </row>
    <row r="2343" spans="1:28" x14ac:dyDescent="0.25">
      <c r="A2343" s="1" t="s">
        <v>3336</v>
      </c>
      <c r="B2343">
        <v>3220</v>
      </c>
      <c r="C2343" s="1" t="s">
        <v>4009</v>
      </c>
      <c r="D2343">
        <v>5.0999999999999996</v>
      </c>
      <c r="E2343">
        <v>0</v>
      </c>
      <c r="F2343">
        <v>0</v>
      </c>
      <c r="G2343">
        <v>3336</v>
      </c>
      <c r="H2343" s="1" t="s">
        <v>4081</v>
      </c>
      <c r="I2343">
        <v>19.239999999999998</v>
      </c>
      <c r="J2343">
        <v>12.18</v>
      </c>
      <c r="K2343">
        <v>116</v>
      </c>
      <c r="L2343">
        <v>738.31</v>
      </c>
      <c r="M2343">
        <v>25</v>
      </c>
      <c r="N2343">
        <v>4</v>
      </c>
      <c r="O2343">
        <v>0</v>
      </c>
      <c r="P2343">
        <v>73.53</v>
      </c>
      <c r="Q2343">
        <v>0</v>
      </c>
      <c r="R2343" s="1" t="s">
        <v>7491</v>
      </c>
      <c r="S2343" s="1" t="s">
        <v>8156</v>
      </c>
      <c r="T2343">
        <v>1.28</v>
      </c>
      <c r="U2343" s="1"/>
      <c r="V2343">
        <v>9263.1927379999997</v>
      </c>
      <c r="W2343">
        <v>389307.38036399998</v>
      </c>
      <c r="X2343">
        <v>51.506946999999997</v>
      </c>
      <c r="Y2343">
        <v>8.3935220000000008</v>
      </c>
      <c r="Z2343">
        <v>170.30451500000001</v>
      </c>
      <c r="AA2343">
        <v>167.34693799999999</v>
      </c>
      <c r="AB2343">
        <v>0</v>
      </c>
    </row>
    <row r="2344" spans="1:28" x14ac:dyDescent="0.25">
      <c r="A2344" s="1" t="s">
        <v>3337</v>
      </c>
      <c r="B2344">
        <v>2920</v>
      </c>
      <c r="C2344" s="1" t="s">
        <v>4020</v>
      </c>
      <c r="D2344">
        <v>5.0999999999999996</v>
      </c>
      <c r="E2344">
        <v>0</v>
      </c>
      <c r="F2344">
        <v>0.78</v>
      </c>
      <c r="G2344">
        <v>3337</v>
      </c>
      <c r="H2344" s="1" t="s">
        <v>4116</v>
      </c>
      <c r="I2344">
        <v>87.33</v>
      </c>
      <c r="J2344">
        <v>14.88</v>
      </c>
      <c r="K2344">
        <v>417</v>
      </c>
      <c r="L2344">
        <v>1635.43</v>
      </c>
      <c r="M2344">
        <v>160</v>
      </c>
      <c r="N2344">
        <v>7</v>
      </c>
      <c r="O2344">
        <v>0</v>
      </c>
      <c r="P2344">
        <v>317.58</v>
      </c>
      <c r="Q2344">
        <v>0</v>
      </c>
      <c r="R2344" s="1" t="s">
        <v>7492</v>
      </c>
      <c r="S2344" s="1" t="s">
        <v>8156</v>
      </c>
      <c r="T2344">
        <v>1.2</v>
      </c>
      <c r="U2344" s="1"/>
      <c r="V2344">
        <v>36372.679146000002</v>
      </c>
      <c r="W2344">
        <v>1019879.526929</v>
      </c>
      <c r="X2344">
        <v>189.700323</v>
      </c>
      <c r="Y2344">
        <v>22.478617</v>
      </c>
      <c r="Z2344">
        <v>448.15546799999998</v>
      </c>
      <c r="AA2344">
        <v>438.413208</v>
      </c>
      <c r="AB2344">
        <v>0</v>
      </c>
    </row>
    <row r="2345" spans="1:28" x14ac:dyDescent="0.25">
      <c r="A2345" s="1" t="s">
        <v>3339</v>
      </c>
      <c r="B2345">
        <v>3241</v>
      </c>
      <c r="C2345" s="1" t="s">
        <v>4004</v>
      </c>
      <c r="D2345">
        <v>5.0999999999999996</v>
      </c>
      <c r="E2345">
        <v>0</v>
      </c>
      <c r="F2345">
        <v>0.14000000000000001</v>
      </c>
      <c r="G2345">
        <v>3337</v>
      </c>
      <c r="H2345" s="1" t="s">
        <v>4073</v>
      </c>
      <c r="I2345">
        <v>40.79</v>
      </c>
      <c r="J2345">
        <v>9.89</v>
      </c>
      <c r="K2345">
        <v>96</v>
      </c>
      <c r="L2345">
        <v>475.89</v>
      </c>
      <c r="M2345">
        <v>9</v>
      </c>
      <c r="N2345">
        <v>5</v>
      </c>
      <c r="O2345">
        <v>0</v>
      </c>
      <c r="P2345">
        <v>51.99</v>
      </c>
      <c r="Q2345">
        <v>0</v>
      </c>
      <c r="R2345" s="1" t="s">
        <v>7494</v>
      </c>
      <c r="S2345" s="1" t="s">
        <v>8156</v>
      </c>
      <c r="T2345">
        <v>0.79</v>
      </c>
      <c r="U2345" s="1"/>
      <c r="V2345">
        <v>5332.4852840000003</v>
      </c>
      <c r="W2345">
        <v>204770.78247400001</v>
      </c>
      <c r="X2345">
        <v>29.063410999999999</v>
      </c>
      <c r="Y2345">
        <v>3.9057170000000001</v>
      </c>
      <c r="Z2345">
        <v>87.057762999999994</v>
      </c>
      <c r="AA2345">
        <v>88.023475000000005</v>
      </c>
      <c r="AB2345">
        <v>0</v>
      </c>
    </row>
    <row r="2346" spans="1:28" x14ac:dyDescent="0.25">
      <c r="A2346" s="1" t="s">
        <v>3341</v>
      </c>
      <c r="B2346">
        <v>2967</v>
      </c>
      <c r="C2346" s="1" t="s">
        <v>4050</v>
      </c>
      <c r="D2346">
        <v>5.0999999999999996</v>
      </c>
      <c r="E2346">
        <v>0</v>
      </c>
      <c r="F2346">
        <v>0</v>
      </c>
      <c r="G2346">
        <v>3338</v>
      </c>
      <c r="H2346" s="1" t="s">
        <v>4095</v>
      </c>
      <c r="I2346">
        <v>63.59</v>
      </c>
      <c r="J2346">
        <v>6.57</v>
      </c>
      <c r="K2346">
        <v>371</v>
      </c>
      <c r="L2346">
        <v>1628.87</v>
      </c>
      <c r="M2346">
        <v>129</v>
      </c>
      <c r="N2346">
        <v>4</v>
      </c>
      <c r="O2346">
        <v>0</v>
      </c>
      <c r="P2346">
        <v>179.87</v>
      </c>
      <c r="Q2346">
        <v>0</v>
      </c>
      <c r="R2346" s="1" t="s">
        <v>7496</v>
      </c>
      <c r="S2346" s="1" t="s">
        <v>8156</v>
      </c>
      <c r="T2346">
        <v>0.63</v>
      </c>
      <c r="U2346" s="1"/>
      <c r="V2346">
        <v>28275.558752000001</v>
      </c>
      <c r="W2346">
        <v>779939.36048699997</v>
      </c>
      <c r="X2346">
        <v>146.96774600000001</v>
      </c>
      <c r="Y2346">
        <v>16.008120000000002</v>
      </c>
      <c r="Z2346">
        <v>337.13886000000002</v>
      </c>
      <c r="AA2346">
        <v>335.272694</v>
      </c>
      <c r="AB2346">
        <v>0</v>
      </c>
    </row>
    <row r="2347" spans="1:28" x14ac:dyDescent="0.25">
      <c r="A2347" s="1" t="s">
        <v>3343</v>
      </c>
      <c r="B2347">
        <v>3285</v>
      </c>
      <c r="C2347" s="1" t="s">
        <v>4004</v>
      </c>
      <c r="D2347">
        <v>5.0999999999999996</v>
      </c>
      <c r="E2347">
        <v>0</v>
      </c>
      <c r="F2347">
        <v>0.6</v>
      </c>
      <c r="G2347">
        <v>3339</v>
      </c>
      <c r="H2347" s="1" t="s">
        <v>4076</v>
      </c>
      <c r="I2347">
        <v>1.4</v>
      </c>
      <c r="J2347">
        <v>13.04</v>
      </c>
      <c r="K2347">
        <v>54</v>
      </c>
      <c r="L2347">
        <v>609.39</v>
      </c>
      <c r="M2347">
        <v>1</v>
      </c>
      <c r="N2347">
        <v>1</v>
      </c>
      <c r="O2347">
        <v>0</v>
      </c>
      <c r="P2347">
        <v>11.85</v>
      </c>
      <c r="Q2347">
        <v>0</v>
      </c>
      <c r="R2347" s="1" t="s">
        <v>7498</v>
      </c>
      <c r="S2347" s="1" t="s">
        <v>8156</v>
      </c>
      <c r="T2347">
        <v>1.02</v>
      </c>
      <c r="U2347" s="1"/>
      <c r="V2347">
        <v>3009.1475730000002</v>
      </c>
      <c r="W2347">
        <v>185719.84096100001</v>
      </c>
      <c r="X2347">
        <v>18.080822000000001</v>
      </c>
      <c r="Y2347">
        <v>3.5851199999999999</v>
      </c>
      <c r="Z2347">
        <v>77.550015999999999</v>
      </c>
      <c r="AA2347">
        <v>79.832708999999994</v>
      </c>
      <c r="AB2347">
        <v>0</v>
      </c>
    </row>
    <row r="2348" spans="1:28" x14ac:dyDescent="0.25">
      <c r="A2348" s="1" t="s">
        <v>3344</v>
      </c>
      <c r="B2348">
        <v>2604</v>
      </c>
      <c r="C2348" s="1" t="s">
        <v>4001</v>
      </c>
      <c r="D2348">
        <v>0.2</v>
      </c>
      <c r="E2348">
        <v>0</v>
      </c>
      <c r="F2348">
        <v>62.83</v>
      </c>
      <c r="G2348">
        <v>3340</v>
      </c>
      <c r="H2348" s="1" t="s">
        <v>4128</v>
      </c>
      <c r="I2348">
        <v>116.2</v>
      </c>
      <c r="J2348">
        <v>13.93</v>
      </c>
      <c r="K2348">
        <v>736</v>
      </c>
      <c r="L2348">
        <v>2118.0100000000002</v>
      </c>
      <c r="M2348">
        <v>401</v>
      </c>
      <c r="N2348">
        <v>16</v>
      </c>
      <c r="O2348">
        <v>0</v>
      </c>
      <c r="P2348">
        <v>601.11</v>
      </c>
      <c r="Q2348">
        <v>0</v>
      </c>
      <c r="R2348" s="1" t="s">
        <v>7499</v>
      </c>
      <c r="S2348" s="1" t="s">
        <v>8156</v>
      </c>
      <c r="T2348">
        <v>1.1200000000000001</v>
      </c>
      <c r="U2348" s="1"/>
      <c r="V2348">
        <v>71144.098377000002</v>
      </c>
      <c r="W2348">
        <v>1729855.0955670001</v>
      </c>
      <c r="X2348">
        <v>364.86943000000002</v>
      </c>
      <c r="Y2348">
        <v>39.210943999999998</v>
      </c>
      <c r="Z2348">
        <v>767.32040900000004</v>
      </c>
      <c r="AA2348">
        <v>743.61517300000003</v>
      </c>
      <c r="AB2348">
        <v>0</v>
      </c>
    </row>
    <row r="2349" spans="1:28" x14ac:dyDescent="0.25">
      <c r="A2349" s="1" t="s">
        <v>3345</v>
      </c>
      <c r="B2349">
        <v>3019</v>
      </c>
      <c r="C2349" s="1" t="s">
        <v>4019</v>
      </c>
      <c r="D2349">
        <v>5.0999999999999996</v>
      </c>
      <c r="E2349">
        <v>0</v>
      </c>
      <c r="F2349">
        <v>0.25</v>
      </c>
      <c r="G2349">
        <v>3340</v>
      </c>
      <c r="H2349" s="1" t="s">
        <v>4093</v>
      </c>
      <c r="I2349">
        <v>2.0699999999999998</v>
      </c>
      <c r="J2349">
        <v>10.29</v>
      </c>
      <c r="K2349">
        <v>321</v>
      </c>
      <c r="L2349">
        <v>1335.45</v>
      </c>
      <c r="M2349">
        <v>151</v>
      </c>
      <c r="N2349">
        <v>5</v>
      </c>
      <c r="O2349">
        <v>0</v>
      </c>
      <c r="P2349">
        <v>194.8</v>
      </c>
      <c r="Q2349">
        <v>0</v>
      </c>
      <c r="R2349" s="1" t="s">
        <v>7500</v>
      </c>
      <c r="S2349" s="1" t="s">
        <v>8156</v>
      </c>
      <c r="T2349">
        <v>0.75</v>
      </c>
      <c r="U2349" s="1"/>
      <c r="V2349">
        <v>29550.142360999998</v>
      </c>
      <c r="W2349">
        <v>770136.85813299997</v>
      </c>
      <c r="X2349">
        <v>152.64014299999999</v>
      </c>
      <c r="Y2349">
        <v>16.489626000000001</v>
      </c>
      <c r="Z2349">
        <v>336.27626800000002</v>
      </c>
      <c r="AA2349">
        <v>331.05934999999999</v>
      </c>
      <c r="AB2349">
        <v>0</v>
      </c>
    </row>
    <row r="2350" spans="1:28" x14ac:dyDescent="0.25">
      <c r="A2350" s="1" t="s">
        <v>3346</v>
      </c>
      <c r="B2350">
        <v>3106</v>
      </c>
      <c r="C2350" s="1" t="s">
        <v>4001</v>
      </c>
      <c r="D2350">
        <v>0.2</v>
      </c>
      <c r="E2350">
        <v>0</v>
      </c>
      <c r="F2350">
        <v>6</v>
      </c>
      <c r="G2350">
        <v>3340</v>
      </c>
      <c r="H2350" s="1" t="s">
        <v>4085</v>
      </c>
      <c r="I2350">
        <v>50.59</v>
      </c>
      <c r="J2350">
        <v>8.1</v>
      </c>
      <c r="K2350">
        <v>234</v>
      </c>
      <c r="L2350">
        <v>796.83</v>
      </c>
      <c r="M2350">
        <v>46</v>
      </c>
      <c r="N2350">
        <v>6</v>
      </c>
      <c r="O2350">
        <v>0</v>
      </c>
      <c r="P2350">
        <v>148.80000000000001</v>
      </c>
      <c r="Q2350">
        <v>0</v>
      </c>
      <c r="R2350" s="1" t="s">
        <v>7501</v>
      </c>
      <c r="S2350" s="1" t="s">
        <v>8156</v>
      </c>
      <c r="T2350">
        <v>0.65</v>
      </c>
      <c r="U2350" s="1"/>
      <c r="V2350">
        <v>17410.610976</v>
      </c>
      <c r="W2350">
        <v>451854.455724</v>
      </c>
      <c r="X2350">
        <v>89.813739999999996</v>
      </c>
      <c r="Y2350">
        <v>9.3615560000000002</v>
      </c>
      <c r="Z2350">
        <v>196.12300999999999</v>
      </c>
      <c r="AA2350">
        <v>194.23949099999999</v>
      </c>
      <c r="AB2350">
        <v>0</v>
      </c>
    </row>
    <row r="2351" spans="1:28" x14ac:dyDescent="0.25">
      <c r="A2351" s="1" t="s">
        <v>3347</v>
      </c>
      <c r="B2351">
        <v>3082</v>
      </c>
      <c r="C2351" s="1" t="s">
        <v>4034</v>
      </c>
      <c r="D2351">
        <v>5.0999999999999996</v>
      </c>
      <c r="E2351">
        <v>0</v>
      </c>
      <c r="F2351">
        <v>0</v>
      </c>
      <c r="G2351">
        <v>3341</v>
      </c>
      <c r="H2351" s="1" t="s">
        <v>4150</v>
      </c>
      <c r="I2351">
        <v>82</v>
      </c>
      <c r="J2351">
        <v>12</v>
      </c>
      <c r="K2351">
        <v>259</v>
      </c>
      <c r="L2351">
        <v>1808.36</v>
      </c>
      <c r="M2351">
        <v>75</v>
      </c>
      <c r="N2351">
        <v>2</v>
      </c>
      <c r="O2351">
        <v>0</v>
      </c>
      <c r="P2351">
        <v>120.27</v>
      </c>
      <c r="Q2351">
        <v>0</v>
      </c>
      <c r="R2351" s="1" t="s">
        <v>7502</v>
      </c>
      <c r="S2351" s="1" t="s">
        <v>8156</v>
      </c>
      <c r="T2351">
        <v>0.93</v>
      </c>
      <c r="U2351" s="1"/>
      <c r="V2351">
        <v>19654.349989999999</v>
      </c>
      <c r="W2351">
        <v>712041.49256699998</v>
      </c>
      <c r="X2351">
        <v>106.34943199999999</v>
      </c>
      <c r="Y2351">
        <v>14.602876</v>
      </c>
      <c r="Z2351">
        <v>305.207222</v>
      </c>
      <c r="AA2351">
        <v>306.08043199999997</v>
      </c>
      <c r="AB2351">
        <v>0</v>
      </c>
    </row>
    <row r="2352" spans="1:28" x14ac:dyDescent="0.25">
      <c r="A2352" s="1" t="s">
        <v>3352</v>
      </c>
      <c r="B2352">
        <v>3269</v>
      </c>
      <c r="C2352" s="1" t="s">
        <v>4004</v>
      </c>
      <c r="D2352">
        <v>5.0999999999999996</v>
      </c>
      <c r="E2352">
        <v>0</v>
      </c>
      <c r="F2352">
        <v>2</v>
      </c>
      <c r="G2352">
        <v>3345</v>
      </c>
      <c r="H2352" s="1" t="s">
        <v>4073</v>
      </c>
      <c r="I2352">
        <v>40.79</v>
      </c>
      <c r="J2352">
        <v>8.18</v>
      </c>
      <c r="K2352">
        <v>76</v>
      </c>
      <c r="L2352">
        <v>475.89</v>
      </c>
      <c r="M2352">
        <v>2</v>
      </c>
      <c r="N2352">
        <v>1</v>
      </c>
      <c r="O2352">
        <v>0</v>
      </c>
      <c r="P2352">
        <v>26.31</v>
      </c>
      <c r="Q2352">
        <v>0</v>
      </c>
      <c r="R2352" s="1" t="s">
        <v>7507</v>
      </c>
      <c r="S2352" s="1" t="s">
        <v>8156</v>
      </c>
      <c r="T2352">
        <v>0.71</v>
      </c>
      <c r="U2352" s="1"/>
      <c r="V2352">
        <v>3754.5016660000001</v>
      </c>
      <c r="W2352">
        <v>173780.16601300001</v>
      </c>
      <c r="X2352">
        <v>21.163969999999999</v>
      </c>
      <c r="Y2352">
        <v>3.223671</v>
      </c>
      <c r="Z2352">
        <v>73.057590000000005</v>
      </c>
      <c r="AA2352">
        <v>74.701245999999998</v>
      </c>
      <c r="AB2352">
        <v>0</v>
      </c>
    </row>
    <row r="2353" spans="1:28" x14ac:dyDescent="0.25">
      <c r="A2353" s="1" t="s">
        <v>3354</v>
      </c>
      <c r="B2353">
        <v>2837</v>
      </c>
      <c r="C2353" s="1" t="s">
        <v>4043</v>
      </c>
      <c r="D2353">
        <v>5.0999999999999996</v>
      </c>
      <c r="E2353">
        <v>0</v>
      </c>
      <c r="F2353">
        <v>0.36</v>
      </c>
      <c r="G2353">
        <v>3349</v>
      </c>
      <c r="H2353" s="1" t="s">
        <v>4129</v>
      </c>
      <c r="I2353">
        <v>135.09</v>
      </c>
      <c r="J2353">
        <v>8.67</v>
      </c>
      <c r="K2353">
        <v>512</v>
      </c>
      <c r="L2353">
        <v>2630.12</v>
      </c>
      <c r="M2353">
        <v>74</v>
      </c>
      <c r="N2353">
        <v>11</v>
      </c>
      <c r="O2353">
        <v>0</v>
      </c>
      <c r="P2353">
        <v>251.18</v>
      </c>
      <c r="Q2353">
        <v>0</v>
      </c>
      <c r="R2353" s="1" t="s">
        <v>7509</v>
      </c>
      <c r="S2353" s="1" t="s">
        <v>8156</v>
      </c>
      <c r="T2353">
        <v>0.73</v>
      </c>
      <c r="U2353" s="1"/>
      <c r="V2353">
        <v>29660.648917999999</v>
      </c>
      <c r="W2353">
        <v>1082327.8197059999</v>
      </c>
      <c r="X2353">
        <v>160.40281400000001</v>
      </c>
      <c r="Y2353">
        <v>21.134247999999999</v>
      </c>
      <c r="Z2353">
        <v>462.10150900000002</v>
      </c>
      <c r="AA2353">
        <v>465.25380999999999</v>
      </c>
      <c r="AB2353">
        <v>0</v>
      </c>
    </row>
    <row r="2354" spans="1:28" x14ac:dyDescent="0.25">
      <c r="A2354" s="1" t="s">
        <v>3356</v>
      </c>
      <c r="B2354">
        <v>2238</v>
      </c>
      <c r="C2354" s="1" t="s">
        <v>4004</v>
      </c>
      <c r="D2354">
        <v>5.0999999999999996</v>
      </c>
      <c r="E2354">
        <v>0</v>
      </c>
      <c r="F2354">
        <v>0.17</v>
      </c>
      <c r="G2354">
        <v>3350</v>
      </c>
      <c r="H2354" s="1" t="s">
        <v>4122</v>
      </c>
      <c r="I2354">
        <v>159.35</v>
      </c>
      <c r="J2354">
        <v>8.1999999999999993</v>
      </c>
      <c r="K2354">
        <v>1112</v>
      </c>
      <c r="L2354">
        <v>2021.57</v>
      </c>
      <c r="M2354">
        <v>690</v>
      </c>
      <c r="N2354">
        <v>33</v>
      </c>
      <c r="O2354">
        <v>0</v>
      </c>
      <c r="P2354">
        <v>906.41</v>
      </c>
      <c r="Q2354">
        <v>0</v>
      </c>
      <c r="R2354" s="1" t="s">
        <v>7511</v>
      </c>
      <c r="S2354" s="1" t="s">
        <v>8156</v>
      </c>
      <c r="T2354">
        <v>0.72</v>
      </c>
      <c r="U2354" s="1"/>
      <c r="V2354">
        <v>109286.995794</v>
      </c>
      <c r="W2354">
        <v>2202231.5353029999</v>
      </c>
      <c r="X2354">
        <v>549.26075500000002</v>
      </c>
      <c r="Y2354">
        <v>50.581873999999999</v>
      </c>
      <c r="Z2354">
        <v>983.18294400000002</v>
      </c>
      <c r="AA2354">
        <v>946.69106799999997</v>
      </c>
      <c r="AB2354">
        <v>0</v>
      </c>
    </row>
    <row r="2355" spans="1:28" x14ac:dyDescent="0.25">
      <c r="A2355" s="1" t="s">
        <v>3357</v>
      </c>
      <c r="B2355">
        <v>2693</v>
      </c>
      <c r="C2355" s="1" t="s">
        <v>4004</v>
      </c>
      <c r="D2355">
        <v>5.0999999999999996</v>
      </c>
      <c r="E2355">
        <v>0</v>
      </c>
      <c r="F2355">
        <v>0.33</v>
      </c>
      <c r="G2355">
        <v>3350</v>
      </c>
      <c r="H2355" s="1" t="s">
        <v>4104</v>
      </c>
      <c r="I2355">
        <v>0.2</v>
      </c>
      <c r="J2355">
        <v>6.88</v>
      </c>
      <c r="K2355">
        <v>657</v>
      </c>
      <c r="L2355">
        <v>1312.65</v>
      </c>
      <c r="M2355">
        <v>365</v>
      </c>
      <c r="N2355">
        <v>17</v>
      </c>
      <c r="O2355">
        <v>0</v>
      </c>
      <c r="P2355">
        <v>476.88</v>
      </c>
      <c r="Q2355">
        <v>0</v>
      </c>
      <c r="R2355" s="1" t="s">
        <v>7512</v>
      </c>
      <c r="S2355" s="1" t="s">
        <v>8156</v>
      </c>
      <c r="T2355">
        <v>0.52</v>
      </c>
      <c r="U2355" s="1"/>
      <c r="V2355">
        <v>59308.631672000003</v>
      </c>
      <c r="W2355">
        <v>1227842.821427</v>
      </c>
      <c r="X2355">
        <v>298.75603799999999</v>
      </c>
      <c r="Y2355">
        <v>27.588253000000002</v>
      </c>
      <c r="Z2355">
        <v>545.45992999999999</v>
      </c>
      <c r="AA2355">
        <v>527.82213400000001</v>
      </c>
      <c r="AB2355">
        <v>0</v>
      </c>
    </row>
    <row r="2356" spans="1:28" x14ac:dyDescent="0.25">
      <c r="A2356" s="1" t="s">
        <v>3359</v>
      </c>
      <c r="B2356">
        <v>2878</v>
      </c>
      <c r="C2356" s="1" t="s">
        <v>4004</v>
      </c>
      <c r="D2356">
        <v>5.0999999999999996</v>
      </c>
      <c r="E2356">
        <v>0</v>
      </c>
      <c r="F2356">
        <v>3</v>
      </c>
      <c r="G2356">
        <v>3351</v>
      </c>
      <c r="H2356" s="1" t="s">
        <v>4100</v>
      </c>
      <c r="I2356">
        <v>91.57</v>
      </c>
      <c r="J2356">
        <v>12.4</v>
      </c>
      <c r="K2356">
        <v>473</v>
      </c>
      <c r="L2356">
        <v>2205.37</v>
      </c>
      <c r="M2356">
        <v>210</v>
      </c>
      <c r="N2356">
        <v>10</v>
      </c>
      <c r="O2356">
        <v>0</v>
      </c>
      <c r="P2356">
        <v>316.52</v>
      </c>
      <c r="Q2356">
        <v>0</v>
      </c>
      <c r="R2356" s="1" t="s">
        <v>7514</v>
      </c>
      <c r="S2356" s="1" t="s">
        <v>8156</v>
      </c>
      <c r="T2356">
        <v>1.03</v>
      </c>
      <c r="U2356" s="1"/>
      <c r="V2356">
        <v>44650.543961000003</v>
      </c>
      <c r="W2356">
        <v>1268459.767576</v>
      </c>
      <c r="X2356">
        <v>233.29888099999999</v>
      </c>
      <c r="Y2356">
        <v>27.67577</v>
      </c>
      <c r="Z2356">
        <v>555.78698099999997</v>
      </c>
      <c r="AA2356">
        <v>545.26972899999998</v>
      </c>
      <c r="AB2356">
        <v>0</v>
      </c>
    </row>
    <row r="2357" spans="1:28" x14ac:dyDescent="0.25">
      <c r="A2357" s="1" t="s">
        <v>3361</v>
      </c>
      <c r="B2357">
        <v>3299</v>
      </c>
      <c r="C2357" s="1" t="s">
        <v>4004</v>
      </c>
      <c r="D2357">
        <v>5.0999999999999996</v>
      </c>
      <c r="E2357">
        <v>0</v>
      </c>
      <c r="F2357">
        <v>0.8</v>
      </c>
      <c r="G2357">
        <v>3352</v>
      </c>
      <c r="H2357" s="1" t="s">
        <v>4076</v>
      </c>
      <c r="I2357">
        <v>1.4</v>
      </c>
      <c r="J2357">
        <v>13.7</v>
      </c>
      <c r="K2357">
        <v>53</v>
      </c>
      <c r="L2357">
        <v>609.39</v>
      </c>
      <c r="M2357">
        <v>1</v>
      </c>
      <c r="N2357">
        <v>1</v>
      </c>
      <c r="O2357">
        <v>0</v>
      </c>
      <c r="P2357">
        <v>10.65</v>
      </c>
      <c r="Q2357">
        <v>0</v>
      </c>
      <c r="R2357" s="1" t="s">
        <v>7516</v>
      </c>
      <c r="S2357" s="1" t="s">
        <v>8156</v>
      </c>
      <c r="T2357">
        <v>1.01</v>
      </c>
      <c r="U2357" s="1"/>
      <c r="V2357">
        <v>3308.7236200000002</v>
      </c>
      <c r="W2357">
        <v>210109.67571099999</v>
      </c>
      <c r="X2357">
        <v>20.080313</v>
      </c>
      <c r="Y2357">
        <v>4.0916300000000003</v>
      </c>
      <c r="Z2357">
        <v>88.213964000000004</v>
      </c>
      <c r="AA2357">
        <v>90.316663000000005</v>
      </c>
      <c r="AB2357">
        <v>0</v>
      </c>
    </row>
    <row r="2358" spans="1:28" x14ac:dyDescent="0.25">
      <c r="A2358" s="1" t="s">
        <v>3362</v>
      </c>
      <c r="B2358">
        <v>3163</v>
      </c>
      <c r="C2358" s="1" t="s">
        <v>4019</v>
      </c>
      <c r="D2358">
        <v>5.0999999999999996</v>
      </c>
      <c r="E2358">
        <v>0</v>
      </c>
      <c r="F2358">
        <v>0.5</v>
      </c>
      <c r="G2358">
        <v>3353</v>
      </c>
      <c r="H2358" s="1" t="s">
        <v>4093</v>
      </c>
      <c r="I2358">
        <v>2.0699999999999998</v>
      </c>
      <c r="J2358">
        <v>10.11</v>
      </c>
      <c r="K2358">
        <v>190</v>
      </c>
      <c r="L2358">
        <v>1335.45</v>
      </c>
      <c r="M2358">
        <v>12</v>
      </c>
      <c r="N2358">
        <v>3</v>
      </c>
      <c r="O2358">
        <v>0</v>
      </c>
      <c r="P2358">
        <v>73.05</v>
      </c>
      <c r="Q2358">
        <v>0</v>
      </c>
      <c r="R2358" s="1" t="s">
        <v>7517</v>
      </c>
      <c r="S2358" s="1" t="s">
        <v>8156</v>
      </c>
      <c r="T2358">
        <v>0.81</v>
      </c>
      <c r="U2358" s="1"/>
      <c r="V2358">
        <v>10828.127257</v>
      </c>
      <c r="W2358">
        <v>523664.578247</v>
      </c>
      <c r="X2358">
        <v>61.651577000000003</v>
      </c>
      <c r="Y2358">
        <v>10.047211000000001</v>
      </c>
      <c r="Z2358">
        <v>221.73031700000001</v>
      </c>
      <c r="AA2358">
        <v>225.101902</v>
      </c>
      <c r="AB2358">
        <v>0</v>
      </c>
    </row>
    <row r="2359" spans="1:28" x14ac:dyDescent="0.25">
      <c r="A2359" s="1" t="s">
        <v>3365</v>
      </c>
      <c r="B2359">
        <v>3105</v>
      </c>
      <c r="C2359" s="1" t="s">
        <v>4014</v>
      </c>
      <c r="D2359">
        <v>5.0999999999999996</v>
      </c>
      <c r="E2359">
        <v>0</v>
      </c>
      <c r="F2359">
        <v>0</v>
      </c>
      <c r="G2359">
        <v>3357</v>
      </c>
      <c r="H2359" s="1" t="s">
        <v>4087</v>
      </c>
      <c r="I2359">
        <v>59.72</v>
      </c>
      <c r="J2359">
        <v>10.08</v>
      </c>
      <c r="K2359">
        <v>252</v>
      </c>
      <c r="L2359">
        <v>1184.6199999999999</v>
      </c>
      <c r="M2359">
        <v>77</v>
      </c>
      <c r="N2359">
        <v>4</v>
      </c>
      <c r="O2359">
        <v>0</v>
      </c>
      <c r="P2359">
        <v>139.53</v>
      </c>
      <c r="Q2359">
        <v>0</v>
      </c>
      <c r="R2359" s="1" t="s">
        <v>7520</v>
      </c>
      <c r="S2359" s="1" t="s">
        <v>8156</v>
      </c>
      <c r="T2359">
        <v>0.77</v>
      </c>
      <c r="U2359" s="1"/>
      <c r="V2359">
        <v>18809.714361999999</v>
      </c>
      <c r="W2359">
        <v>592288.24254400004</v>
      </c>
      <c r="X2359">
        <v>99.569928000000004</v>
      </c>
      <c r="Y2359">
        <v>12.177809999999999</v>
      </c>
      <c r="Z2359">
        <v>256.04070300000001</v>
      </c>
      <c r="AA2359">
        <v>254.604771</v>
      </c>
      <c r="AB2359">
        <v>0</v>
      </c>
    </row>
    <row r="2360" spans="1:28" x14ac:dyDescent="0.25">
      <c r="A2360" s="1" t="s">
        <v>3366</v>
      </c>
      <c r="B2360">
        <v>2990</v>
      </c>
      <c r="C2360" s="1" t="s">
        <v>4034</v>
      </c>
      <c r="D2360">
        <v>5.0999999999999996</v>
      </c>
      <c r="E2360">
        <v>0</v>
      </c>
      <c r="F2360">
        <v>0</v>
      </c>
      <c r="G2360">
        <v>3358</v>
      </c>
      <c r="H2360" s="1" t="s">
        <v>4150</v>
      </c>
      <c r="I2360">
        <v>82</v>
      </c>
      <c r="J2360">
        <v>9.3800000000000008</v>
      </c>
      <c r="K2360">
        <v>368</v>
      </c>
      <c r="L2360">
        <v>1808.36</v>
      </c>
      <c r="M2360">
        <v>129</v>
      </c>
      <c r="N2360">
        <v>3</v>
      </c>
      <c r="O2360">
        <v>0</v>
      </c>
      <c r="P2360">
        <v>184.49</v>
      </c>
      <c r="Q2360">
        <v>0</v>
      </c>
      <c r="R2360" s="1" t="s">
        <v>7521</v>
      </c>
      <c r="S2360" s="1" t="s">
        <v>8156</v>
      </c>
      <c r="T2360">
        <v>0.7</v>
      </c>
      <c r="U2360" s="1"/>
      <c r="V2360">
        <v>29364.437390999999</v>
      </c>
      <c r="W2360">
        <v>849597.88134099997</v>
      </c>
      <c r="X2360">
        <v>153.58998399999999</v>
      </c>
      <c r="Y2360">
        <v>17.356147</v>
      </c>
      <c r="Z2360">
        <v>366.12514599999997</v>
      </c>
      <c r="AA2360">
        <v>365.21577400000001</v>
      </c>
      <c r="AB2360">
        <v>0</v>
      </c>
    </row>
    <row r="2361" spans="1:28" x14ac:dyDescent="0.25">
      <c r="A2361" s="1" t="s">
        <v>3367</v>
      </c>
      <c r="B2361">
        <v>3301</v>
      </c>
      <c r="C2361" s="1" t="s">
        <v>4004</v>
      </c>
      <c r="D2361">
        <v>5.0999999999999996</v>
      </c>
      <c r="E2361">
        <v>0</v>
      </c>
      <c r="F2361">
        <v>1</v>
      </c>
      <c r="G2361">
        <v>3358</v>
      </c>
      <c r="H2361" s="1" t="s">
        <v>4074</v>
      </c>
      <c r="I2361">
        <v>0.2</v>
      </c>
      <c r="J2361">
        <v>9.94</v>
      </c>
      <c r="K2361">
        <v>57</v>
      </c>
      <c r="L2361">
        <v>420.4</v>
      </c>
      <c r="M2361">
        <v>6</v>
      </c>
      <c r="N2361">
        <v>1</v>
      </c>
      <c r="O2361">
        <v>0</v>
      </c>
      <c r="P2361">
        <v>18.600000000000001</v>
      </c>
      <c r="Q2361">
        <v>0</v>
      </c>
      <c r="R2361" s="1" t="s">
        <v>7522</v>
      </c>
      <c r="S2361" s="1" t="s">
        <v>8156</v>
      </c>
      <c r="T2361">
        <v>0.81</v>
      </c>
      <c r="U2361" s="1"/>
      <c r="V2361">
        <v>3007.5773869999998</v>
      </c>
      <c r="W2361">
        <v>150252.29285</v>
      </c>
      <c r="X2361">
        <v>17.244606000000001</v>
      </c>
      <c r="Y2361">
        <v>2.9011390000000001</v>
      </c>
      <c r="Z2361">
        <v>63.689518999999997</v>
      </c>
      <c r="AA2361">
        <v>64.587183999999993</v>
      </c>
      <c r="AB2361">
        <v>0</v>
      </c>
    </row>
    <row r="2362" spans="1:28" x14ac:dyDescent="0.25">
      <c r="A2362" s="1" t="s">
        <v>3368</v>
      </c>
      <c r="B2362">
        <v>3137</v>
      </c>
      <c r="C2362" s="1" t="s">
        <v>4031</v>
      </c>
      <c r="D2362">
        <v>5.0999999999999996</v>
      </c>
      <c r="E2362">
        <v>0</v>
      </c>
      <c r="F2362">
        <v>0.64</v>
      </c>
      <c r="G2362">
        <v>3359</v>
      </c>
      <c r="H2362" s="1" t="s">
        <v>4086</v>
      </c>
      <c r="I2362">
        <v>0.2</v>
      </c>
      <c r="J2362">
        <v>3.59</v>
      </c>
      <c r="K2362">
        <v>222</v>
      </c>
      <c r="L2362">
        <v>1365.91</v>
      </c>
      <c r="M2362">
        <v>48</v>
      </c>
      <c r="N2362">
        <v>4</v>
      </c>
      <c r="O2362">
        <v>0</v>
      </c>
      <c r="P2362">
        <v>96.36</v>
      </c>
      <c r="Q2362">
        <v>0</v>
      </c>
      <c r="R2362" s="1" t="s">
        <v>7523</v>
      </c>
      <c r="S2362" s="1" t="s">
        <v>8156</v>
      </c>
      <c r="T2362">
        <v>0.8</v>
      </c>
      <c r="U2362" s="1"/>
      <c r="V2362">
        <v>13718.982168</v>
      </c>
      <c r="W2362">
        <v>538062.89594900003</v>
      </c>
      <c r="X2362">
        <v>75.108677</v>
      </c>
      <c r="Y2362">
        <v>10.481688999999999</v>
      </c>
      <c r="Z2362">
        <v>228.65394900000001</v>
      </c>
      <c r="AA2362">
        <v>231.29314500000001</v>
      </c>
      <c r="AB2362">
        <v>0</v>
      </c>
    </row>
    <row r="2363" spans="1:28" x14ac:dyDescent="0.25">
      <c r="A2363" s="1" t="s">
        <v>3369</v>
      </c>
      <c r="B2363">
        <v>2984</v>
      </c>
      <c r="C2363" s="1" t="s">
        <v>4048</v>
      </c>
      <c r="D2363">
        <v>5.0999999999999996</v>
      </c>
      <c r="E2363">
        <v>0</v>
      </c>
      <c r="F2363">
        <v>0.22</v>
      </c>
      <c r="G2363">
        <v>3360</v>
      </c>
      <c r="H2363" s="1" t="s">
        <v>4151</v>
      </c>
      <c r="I2363">
        <v>72.8</v>
      </c>
      <c r="J2363">
        <v>12.19</v>
      </c>
      <c r="K2363">
        <v>376</v>
      </c>
      <c r="L2363">
        <v>1954.68</v>
      </c>
      <c r="M2363">
        <v>108</v>
      </c>
      <c r="N2363">
        <v>6</v>
      </c>
      <c r="O2363">
        <v>0</v>
      </c>
      <c r="P2363">
        <v>230.75</v>
      </c>
      <c r="Q2363">
        <v>0</v>
      </c>
      <c r="R2363" s="1" t="s">
        <v>7524</v>
      </c>
      <c r="S2363" s="1" t="s">
        <v>8156</v>
      </c>
      <c r="T2363">
        <v>0.96</v>
      </c>
      <c r="U2363" s="1"/>
      <c r="V2363">
        <v>31586.201176999999</v>
      </c>
      <c r="W2363">
        <v>1002950.128212</v>
      </c>
      <c r="X2363">
        <v>167.51366999999999</v>
      </c>
      <c r="Y2363">
        <v>21.096737999999998</v>
      </c>
      <c r="Z2363">
        <v>435.43921</v>
      </c>
      <c r="AA2363">
        <v>431.13365700000003</v>
      </c>
      <c r="AB2363">
        <v>0</v>
      </c>
    </row>
    <row r="2364" spans="1:28" x14ac:dyDescent="0.25">
      <c r="A2364" s="1" t="s">
        <v>3370</v>
      </c>
      <c r="B2364">
        <v>3078</v>
      </c>
      <c r="C2364" s="1" t="s">
        <v>4048</v>
      </c>
      <c r="D2364">
        <v>5.0999999999999996</v>
      </c>
      <c r="E2364">
        <v>0</v>
      </c>
      <c r="F2364">
        <v>0.98</v>
      </c>
      <c r="G2364">
        <v>3361</v>
      </c>
      <c r="H2364" s="1" t="s">
        <v>4141</v>
      </c>
      <c r="I2364">
        <v>72.8</v>
      </c>
      <c r="J2364">
        <v>9.91</v>
      </c>
      <c r="K2364">
        <v>283</v>
      </c>
      <c r="L2364">
        <v>1954.68</v>
      </c>
      <c r="M2364">
        <v>42</v>
      </c>
      <c r="N2364">
        <v>3</v>
      </c>
      <c r="O2364">
        <v>0</v>
      </c>
      <c r="P2364">
        <v>122.5</v>
      </c>
      <c r="Q2364">
        <v>0</v>
      </c>
      <c r="R2364" s="1" t="s">
        <v>7525</v>
      </c>
      <c r="S2364" s="1" t="s">
        <v>8156</v>
      </c>
      <c r="T2364">
        <v>0.87</v>
      </c>
      <c r="U2364" s="1"/>
      <c r="V2364">
        <v>16683.659712000001</v>
      </c>
      <c r="W2364">
        <v>720518.90701900003</v>
      </c>
      <c r="X2364">
        <v>92.982372999999995</v>
      </c>
      <c r="Y2364">
        <v>14.18413</v>
      </c>
      <c r="Z2364">
        <v>306.62577499999998</v>
      </c>
      <c r="AA2364">
        <v>309.722555</v>
      </c>
      <c r="AB2364">
        <v>0</v>
      </c>
    </row>
    <row r="2365" spans="1:28" x14ac:dyDescent="0.25">
      <c r="A2365" s="1" t="s">
        <v>3371</v>
      </c>
      <c r="B2365">
        <v>3094</v>
      </c>
      <c r="C2365" s="1" t="s">
        <v>4013</v>
      </c>
      <c r="D2365">
        <v>5.0999999999999996</v>
      </c>
      <c r="E2365">
        <v>0</v>
      </c>
      <c r="F2365">
        <v>0.91</v>
      </c>
      <c r="G2365">
        <v>3361</v>
      </c>
      <c r="H2365" s="1" t="s">
        <v>4086</v>
      </c>
      <c r="I2365">
        <v>0.2</v>
      </c>
      <c r="J2365">
        <v>4.58</v>
      </c>
      <c r="K2365">
        <v>267</v>
      </c>
      <c r="L2365">
        <v>1241.6600000000001</v>
      </c>
      <c r="M2365">
        <v>139</v>
      </c>
      <c r="N2365">
        <v>5</v>
      </c>
      <c r="O2365">
        <v>0</v>
      </c>
      <c r="P2365">
        <v>185.86</v>
      </c>
      <c r="Q2365">
        <v>0</v>
      </c>
      <c r="R2365" s="1" t="s">
        <v>7526</v>
      </c>
      <c r="S2365" s="1" t="s">
        <v>8156</v>
      </c>
      <c r="T2365">
        <v>1.1100000000000001</v>
      </c>
      <c r="U2365" s="1"/>
      <c r="V2365">
        <v>26704.446939000001</v>
      </c>
      <c r="W2365">
        <v>755519.31191799999</v>
      </c>
      <c r="X2365">
        <v>139.50414499999999</v>
      </c>
      <c r="Y2365">
        <v>16.674052</v>
      </c>
      <c r="Z2365">
        <v>331.66479099999998</v>
      </c>
      <c r="AA2365">
        <v>324.773124</v>
      </c>
      <c r="AB2365">
        <v>0</v>
      </c>
    </row>
    <row r="2366" spans="1:28" x14ac:dyDescent="0.25">
      <c r="A2366" s="1" t="s">
        <v>3372</v>
      </c>
      <c r="B2366">
        <v>3105</v>
      </c>
      <c r="C2366" s="1" t="s">
        <v>4030</v>
      </c>
      <c r="D2366">
        <v>5.0999999999999996</v>
      </c>
      <c r="E2366">
        <v>0</v>
      </c>
      <c r="F2366">
        <v>0</v>
      </c>
      <c r="G2366">
        <v>3362</v>
      </c>
      <c r="H2366" s="1" t="s">
        <v>4139</v>
      </c>
      <c r="I2366">
        <v>77.290000000000006</v>
      </c>
      <c r="J2366">
        <v>17.66</v>
      </c>
      <c r="K2366">
        <v>257</v>
      </c>
      <c r="L2366">
        <v>2007.2</v>
      </c>
      <c r="M2366">
        <v>46</v>
      </c>
      <c r="N2366">
        <v>4</v>
      </c>
      <c r="O2366">
        <v>0</v>
      </c>
      <c r="P2366">
        <v>153.02000000000001</v>
      </c>
      <c r="Q2366">
        <v>0</v>
      </c>
      <c r="R2366" s="1" t="s">
        <v>7527</v>
      </c>
      <c r="S2366" s="1" t="s">
        <v>8156</v>
      </c>
      <c r="T2366">
        <v>1.45</v>
      </c>
      <c r="U2366" s="1"/>
      <c r="V2366">
        <v>17619.009298000001</v>
      </c>
      <c r="W2366">
        <v>767411.97964799998</v>
      </c>
      <c r="X2366">
        <v>98.552985000000007</v>
      </c>
      <c r="Y2366">
        <v>16.166201000000001</v>
      </c>
      <c r="Z2366">
        <v>330.79696100000001</v>
      </c>
      <c r="AA2366">
        <v>329.87854900000002</v>
      </c>
      <c r="AB2366">
        <v>0</v>
      </c>
    </row>
    <row r="2367" spans="1:28" x14ac:dyDescent="0.25">
      <c r="A2367" s="1" t="s">
        <v>3373</v>
      </c>
      <c r="B2367">
        <v>3312</v>
      </c>
      <c r="C2367" s="1" t="s">
        <v>4004</v>
      </c>
      <c r="D2367">
        <v>5.0999999999999996</v>
      </c>
      <c r="E2367">
        <v>0</v>
      </c>
      <c r="F2367">
        <v>0</v>
      </c>
      <c r="G2367">
        <v>3362</v>
      </c>
      <c r="H2367" s="1" t="s">
        <v>4076</v>
      </c>
      <c r="I2367">
        <v>1.4</v>
      </c>
      <c r="J2367">
        <v>12.25</v>
      </c>
      <c r="K2367">
        <v>50</v>
      </c>
      <c r="L2367">
        <v>609.39</v>
      </c>
      <c r="M2367">
        <v>0</v>
      </c>
      <c r="N2367">
        <v>0</v>
      </c>
      <c r="O2367">
        <v>0</v>
      </c>
      <c r="P2367">
        <v>6.61</v>
      </c>
      <c r="Q2367">
        <v>0</v>
      </c>
      <c r="R2367" s="1" t="s">
        <v>7528</v>
      </c>
      <c r="S2367" s="1" t="s">
        <v>8156</v>
      </c>
      <c r="T2367">
        <v>0.97</v>
      </c>
      <c r="U2367" s="1"/>
      <c r="V2367">
        <v>2557.0274279999999</v>
      </c>
      <c r="W2367">
        <v>174487.99947400001</v>
      </c>
      <c r="X2367">
        <v>15.815159</v>
      </c>
      <c r="Y2367">
        <v>3.4014739999999999</v>
      </c>
      <c r="Z2367">
        <v>73.198342999999994</v>
      </c>
      <c r="AA2367">
        <v>75.004352999999995</v>
      </c>
      <c r="AB2367">
        <v>0</v>
      </c>
    </row>
    <row r="2368" spans="1:28" x14ac:dyDescent="0.25">
      <c r="A2368" s="1" t="s">
        <v>3375</v>
      </c>
      <c r="B2368">
        <v>3163</v>
      </c>
      <c r="C2368" s="1" t="s">
        <v>4007</v>
      </c>
      <c r="D2368">
        <v>5.0999999999999996</v>
      </c>
      <c r="E2368">
        <v>0</v>
      </c>
      <c r="F2368">
        <v>0.5</v>
      </c>
      <c r="G2368">
        <v>3365</v>
      </c>
      <c r="H2368" s="1" t="s">
        <v>4075</v>
      </c>
      <c r="I2368">
        <v>89.74</v>
      </c>
      <c r="J2368">
        <v>4.75</v>
      </c>
      <c r="K2368">
        <v>202</v>
      </c>
      <c r="L2368">
        <v>569.77</v>
      </c>
      <c r="M2368">
        <v>70</v>
      </c>
      <c r="N2368">
        <v>1</v>
      </c>
      <c r="O2368">
        <v>0</v>
      </c>
      <c r="P2368">
        <v>116.77</v>
      </c>
      <c r="Q2368">
        <v>0</v>
      </c>
      <c r="R2368" s="1" t="s">
        <v>7530</v>
      </c>
      <c r="S2368" s="1" t="s">
        <v>8156</v>
      </c>
      <c r="T2368">
        <v>0.49</v>
      </c>
      <c r="U2368" s="1"/>
      <c r="V2368">
        <v>17189.74597</v>
      </c>
      <c r="W2368">
        <v>381795.51297400001</v>
      </c>
      <c r="X2368">
        <v>87.172863000000007</v>
      </c>
      <c r="Y2368">
        <v>8.2918199999999995</v>
      </c>
      <c r="Z2368">
        <v>168.15736699999999</v>
      </c>
      <c r="AA2368">
        <v>164.12466599999999</v>
      </c>
      <c r="AB2368">
        <v>0</v>
      </c>
    </row>
    <row r="2369" spans="1:28" x14ac:dyDescent="0.25">
      <c r="A2369" s="1" t="s">
        <v>3376</v>
      </c>
      <c r="B2369">
        <v>3036</v>
      </c>
      <c r="C2369" s="1" t="s">
        <v>4050</v>
      </c>
      <c r="D2369">
        <v>5.0999999999999996</v>
      </c>
      <c r="E2369">
        <v>0</v>
      </c>
      <c r="F2369">
        <v>0</v>
      </c>
      <c r="G2369">
        <v>3366</v>
      </c>
      <c r="H2369" s="1" t="s">
        <v>4095</v>
      </c>
      <c r="I2369">
        <v>63.59</v>
      </c>
      <c r="J2369">
        <v>9.07</v>
      </c>
      <c r="K2369">
        <v>330</v>
      </c>
      <c r="L2369">
        <v>1628.87</v>
      </c>
      <c r="M2369">
        <v>71</v>
      </c>
      <c r="N2369">
        <v>4</v>
      </c>
      <c r="O2369">
        <v>0</v>
      </c>
      <c r="P2369">
        <v>169.91</v>
      </c>
      <c r="Q2369">
        <v>0</v>
      </c>
      <c r="R2369" s="1" t="s">
        <v>7531</v>
      </c>
      <c r="S2369" s="1" t="s">
        <v>8156</v>
      </c>
      <c r="T2369">
        <v>0.75</v>
      </c>
      <c r="U2369" s="1"/>
      <c r="V2369">
        <v>22887.617579000002</v>
      </c>
      <c r="W2369">
        <v>769618.90833699994</v>
      </c>
      <c r="X2369">
        <v>122.277986</v>
      </c>
      <c r="Y2369">
        <v>15.479625</v>
      </c>
      <c r="Z2369">
        <v>331.097421</v>
      </c>
      <c r="AA2369">
        <v>330.83238399999999</v>
      </c>
      <c r="AB2369">
        <v>0</v>
      </c>
    </row>
    <row r="2370" spans="1:28" x14ac:dyDescent="0.25">
      <c r="A2370" s="1" t="s">
        <v>3380</v>
      </c>
      <c r="B2370">
        <v>3035</v>
      </c>
      <c r="C2370" s="1" t="s">
        <v>4004</v>
      </c>
      <c r="D2370">
        <v>5.0999999999999996</v>
      </c>
      <c r="E2370">
        <v>0</v>
      </c>
      <c r="F2370">
        <v>3.2</v>
      </c>
      <c r="G2370">
        <v>3369</v>
      </c>
      <c r="H2370" s="1" t="s">
        <v>4090</v>
      </c>
      <c r="I2370">
        <v>24.41</v>
      </c>
      <c r="J2370">
        <v>8.93</v>
      </c>
      <c r="K2370">
        <v>334</v>
      </c>
      <c r="L2370">
        <v>1286.42</v>
      </c>
      <c r="M2370">
        <v>105</v>
      </c>
      <c r="N2370">
        <v>6</v>
      </c>
      <c r="O2370">
        <v>0</v>
      </c>
      <c r="P2370">
        <v>191.13</v>
      </c>
      <c r="Q2370">
        <v>0</v>
      </c>
      <c r="R2370" s="1" t="s">
        <v>7535</v>
      </c>
      <c r="S2370" s="1" t="s">
        <v>8156</v>
      </c>
      <c r="T2370">
        <v>0.66</v>
      </c>
      <c r="U2370" s="1"/>
      <c r="V2370">
        <v>28965.399073</v>
      </c>
      <c r="W2370">
        <v>768171.78331299999</v>
      </c>
      <c r="X2370">
        <v>149.86482799999999</v>
      </c>
      <c r="Y2370">
        <v>16.117035000000001</v>
      </c>
      <c r="Z2370">
        <v>334.49778199999997</v>
      </c>
      <c r="AA2370">
        <v>330.214564</v>
      </c>
      <c r="AB2370">
        <v>0</v>
      </c>
    </row>
    <row r="2371" spans="1:28" x14ac:dyDescent="0.25">
      <c r="A2371" s="1" t="s">
        <v>3381</v>
      </c>
      <c r="B2371">
        <v>2530</v>
      </c>
      <c r="C2371" s="1" t="s">
        <v>4023</v>
      </c>
      <c r="D2371">
        <v>5.0999999999999996</v>
      </c>
      <c r="E2371">
        <v>0</v>
      </c>
      <c r="F2371">
        <v>0</v>
      </c>
      <c r="G2371">
        <v>3370</v>
      </c>
      <c r="H2371" s="1" t="s">
        <v>4099</v>
      </c>
      <c r="I2371">
        <v>147.79</v>
      </c>
      <c r="J2371">
        <v>13.98</v>
      </c>
      <c r="K2371">
        <v>840</v>
      </c>
      <c r="L2371">
        <v>1435.85</v>
      </c>
      <c r="M2371">
        <v>642</v>
      </c>
      <c r="N2371">
        <v>9</v>
      </c>
      <c r="O2371">
        <v>0</v>
      </c>
      <c r="P2371">
        <v>750.2</v>
      </c>
      <c r="Q2371">
        <v>0</v>
      </c>
      <c r="R2371" s="1" t="s">
        <v>7536</v>
      </c>
      <c r="S2371" s="1" t="s">
        <v>8156</v>
      </c>
      <c r="T2371">
        <v>1.17</v>
      </c>
      <c r="U2371" s="1"/>
      <c r="V2371">
        <v>109131.538495</v>
      </c>
      <c r="W2371">
        <v>2104586.7811870002</v>
      </c>
      <c r="X2371">
        <v>546.53247799999997</v>
      </c>
      <c r="Y2371">
        <v>50.336407999999999</v>
      </c>
      <c r="Z2371">
        <v>949.24028899999996</v>
      </c>
      <c r="AA2371">
        <v>904.71702500000004</v>
      </c>
      <c r="AB2371">
        <v>0</v>
      </c>
    </row>
    <row r="2372" spans="1:28" x14ac:dyDescent="0.25">
      <c r="A2372" s="1" t="s">
        <v>3383</v>
      </c>
      <c r="B2372">
        <v>3085</v>
      </c>
      <c r="C2372" s="1" t="s">
        <v>4001</v>
      </c>
      <c r="D2372">
        <v>0.2</v>
      </c>
      <c r="E2372">
        <v>0</v>
      </c>
      <c r="F2372">
        <v>53.2</v>
      </c>
      <c r="G2372">
        <v>3371</v>
      </c>
      <c r="H2372" s="1" t="s">
        <v>4090</v>
      </c>
      <c r="I2372">
        <v>24.41</v>
      </c>
      <c r="J2372">
        <v>15.1</v>
      </c>
      <c r="K2372">
        <v>286</v>
      </c>
      <c r="L2372">
        <v>1066.78</v>
      </c>
      <c r="M2372">
        <v>141</v>
      </c>
      <c r="N2372">
        <v>12</v>
      </c>
      <c r="O2372">
        <v>0</v>
      </c>
      <c r="P2372">
        <v>221.03</v>
      </c>
      <c r="Q2372">
        <v>0</v>
      </c>
      <c r="R2372" s="1" t="s">
        <v>7538</v>
      </c>
      <c r="S2372" s="1" t="s">
        <v>8156</v>
      </c>
      <c r="T2372">
        <v>1.2</v>
      </c>
      <c r="U2372" s="1"/>
      <c r="V2372">
        <v>25776.368687999999</v>
      </c>
      <c r="W2372">
        <v>664893.71896700002</v>
      </c>
      <c r="X2372">
        <v>133.08553900000001</v>
      </c>
      <c r="Y2372">
        <v>14.882284</v>
      </c>
      <c r="Z2372">
        <v>292.52780799999999</v>
      </c>
      <c r="AA2372">
        <v>285.81783300000001</v>
      </c>
      <c r="AB2372">
        <v>0</v>
      </c>
    </row>
    <row r="2373" spans="1:28" x14ac:dyDescent="0.25">
      <c r="A2373" s="1" t="s">
        <v>3384</v>
      </c>
      <c r="B2373">
        <v>3294</v>
      </c>
      <c r="C2373" s="1" t="s">
        <v>4004</v>
      </c>
      <c r="D2373">
        <v>5.0999999999999996</v>
      </c>
      <c r="E2373">
        <v>0</v>
      </c>
      <c r="F2373">
        <v>0.86</v>
      </c>
      <c r="G2373">
        <v>3374</v>
      </c>
      <c r="H2373" s="1" t="s">
        <v>4073</v>
      </c>
      <c r="I2373">
        <v>40.79</v>
      </c>
      <c r="J2373">
        <v>14.17</v>
      </c>
      <c r="K2373">
        <v>80</v>
      </c>
      <c r="L2373">
        <v>475.89</v>
      </c>
      <c r="M2373">
        <v>22</v>
      </c>
      <c r="N2373">
        <v>3</v>
      </c>
      <c r="O2373">
        <v>0</v>
      </c>
      <c r="P2373">
        <v>45.84</v>
      </c>
      <c r="Q2373">
        <v>0</v>
      </c>
      <c r="R2373" s="1" t="s">
        <v>7539</v>
      </c>
      <c r="S2373" s="1" t="s">
        <v>8156</v>
      </c>
      <c r="T2373">
        <v>1.03</v>
      </c>
      <c r="U2373" s="1"/>
      <c r="V2373">
        <v>5394.1422849999999</v>
      </c>
      <c r="W2373">
        <v>220027.83890999999</v>
      </c>
      <c r="X2373">
        <v>29.804946999999999</v>
      </c>
      <c r="Y2373">
        <v>4.6244490000000003</v>
      </c>
      <c r="Z2373">
        <v>95.533895000000001</v>
      </c>
      <c r="AA2373">
        <v>94.581066000000007</v>
      </c>
      <c r="AB2373">
        <v>0</v>
      </c>
    </row>
    <row r="2374" spans="1:28" x14ac:dyDescent="0.25">
      <c r="A2374" s="1" t="s">
        <v>3390</v>
      </c>
      <c r="B2374">
        <v>2518</v>
      </c>
      <c r="C2374" s="1" t="s">
        <v>4004</v>
      </c>
      <c r="D2374">
        <v>5.0999999999999996</v>
      </c>
      <c r="E2374">
        <v>0</v>
      </c>
      <c r="F2374">
        <v>0.44</v>
      </c>
      <c r="G2374">
        <v>3381</v>
      </c>
      <c r="H2374" s="1" t="s">
        <v>4122</v>
      </c>
      <c r="I2374">
        <v>159.35</v>
      </c>
      <c r="J2374">
        <v>9.61</v>
      </c>
      <c r="K2374">
        <v>863</v>
      </c>
      <c r="L2374">
        <v>2021.57</v>
      </c>
      <c r="M2374">
        <v>498</v>
      </c>
      <c r="N2374">
        <v>20</v>
      </c>
      <c r="O2374">
        <v>0</v>
      </c>
      <c r="P2374">
        <v>689.82</v>
      </c>
      <c r="Q2374">
        <v>0</v>
      </c>
      <c r="R2374" s="1" t="s">
        <v>7545</v>
      </c>
      <c r="S2374" s="1" t="s">
        <v>8156</v>
      </c>
      <c r="T2374">
        <v>0.85</v>
      </c>
      <c r="U2374" s="1"/>
      <c r="V2374">
        <v>89744.899185999995</v>
      </c>
      <c r="W2374">
        <v>1986718.4587419999</v>
      </c>
      <c r="X2374">
        <v>455.47297900000001</v>
      </c>
      <c r="Y2374">
        <v>45.545777999999999</v>
      </c>
      <c r="Z2374">
        <v>886.74656300000004</v>
      </c>
      <c r="AA2374">
        <v>854.03924700000005</v>
      </c>
      <c r="AB2374">
        <v>0</v>
      </c>
    </row>
    <row r="2375" spans="1:28" x14ac:dyDescent="0.25">
      <c r="A2375" s="1" t="s">
        <v>3391</v>
      </c>
      <c r="B2375">
        <v>3138</v>
      </c>
      <c r="C2375" s="1" t="s">
        <v>4004</v>
      </c>
      <c r="D2375">
        <v>5.0999999999999996</v>
      </c>
      <c r="E2375">
        <v>0</v>
      </c>
      <c r="F2375">
        <v>1.65</v>
      </c>
      <c r="G2375">
        <v>3381</v>
      </c>
      <c r="H2375" s="1" t="s">
        <v>4090</v>
      </c>
      <c r="I2375">
        <v>24.41</v>
      </c>
      <c r="J2375">
        <v>13.95</v>
      </c>
      <c r="K2375">
        <v>243</v>
      </c>
      <c r="L2375">
        <v>1286.42</v>
      </c>
      <c r="M2375">
        <v>74</v>
      </c>
      <c r="N2375">
        <v>4</v>
      </c>
      <c r="O2375">
        <v>0</v>
      </c>
      <c r="P2375">
        <v>167.2</v>
      </c>
      <c r="Q2375">
        <v>0</v>
      </c>
      <c r="R2375" s="1" t="s">
        <v>7546</v>
      </c>
      <c r="S2375" s="1" t="s">
        <v>8156</v>
      </c>
      <c r="T2375">
        <v>1.26</v>
      </c>
      <c r="U2375" s="1"/>
      <c r="V2375">
        <v>21164.343949999999</v>
      </c>
      <c r="W2375">
        <v>733386.46722999995</v>
      </c>
      <c r="X2375">
        <v>113.782258</v>
      </c>
      <c r="Y2375">
        <v>15.901152</v>
      </c>
      <c r="Z2375">
        <v>320.36177600000002</v>
      </c>
      <c r="AA2375">
        <v>315.25526200000002</v>
      </c>
      <c r="AB2375">
        <v>0</v>
      </c>
    </row>
    <row r="2376" spans="1:28" x14ac:dyDescent="0.25">
      <c r="A2376" s="1" t="s">
        <v>3393</v>
      </c>
      <c r="B2376">
        <v>3079</v>
      </c>
      <c r="C2376" s="1" t="s">
        <v>4017</v>
      </c>
      <c r="D2376">
        <v>5.0999999999999996</v>
      </c>
      <c r="E2376">
        <v>0</v>
      </c>
      <c r="F2376">
        <v>0.59</v>
      </c>
      <c r="G2376">
        <v>3382</v>
      </c>
      <c r="H2376" s="1" t="s">
        <v>4091</v>
      </c>
      <c r="I2376">
        <v>93.18</v>
      </c>
      <c r="J2376">
        <v>5.05</v>
      </c>
      <c r="K2376">
        <v>303</v>
      </c>
      <c r="L2376">
        <v>1018.45</v>
      </c>
      <c r="M2376">
        <v>109</v>
      </c>
      <c r="N2376">
        <v>3</v>
      </c>
      <c r="O2376">
        <v>0</v>
      </c>
      <c r="P2376">
        <v>159.97999999999999</v>
      </c>
      <c r="Q2376">
        <v>0</v>
      </c>
      <c r="R2376" s="1" t="s">
        <v>7548</v>
      </c>
      <c r="S2376" s="1" t="s">
        <v>8156</v>
      </c>
      <c r="T2376">
        <v>0.5</v>
      </c>
      <c r="U2376" s="1"/>
      <c r="V2376">
        <v>24655.328581000002</v>
      </c>
      <c r="W2376">
        <v>600069.74206800002</v>
      </c>
      <c r="X2376">
        <v>126.251783</v>
      </c>
      <c r="Y2376">
        <v>12.645708000000001</v>
      </c>
      <c r="Z2376">
        <v>261.86764099999999</v>
      </c>
      <c r="AA2376">
        <v>257.95404600000001</v>
      </c>
      <c r="AB2376">
        <v>0</v>
      </c>
    </row>
    <row r="2377" spans="1:28" x14ac:dyDescent="0.25">
      <c r="A2377" s="1" t="s">
        <v>3394</v>
      </c>
      <c r="B2377">
        <v>1727</v>
      </c>
      <c r="C2377" s="1" t="s">
        <v>4030</v>
      </c>
      <c r="D2377">
        <v>5.0999999999999996</v>
      </c>
      <c r="E2377">
        <v>0</v>
      </c>
      <c r="F2377">
        <v>2</v>
      </c>
      <c r="G2377">
        <v>3383</v>
      </c>
      <c r="H2377" s="1" t="s">
        <v>4182</v>
      </c>
      <c r="I2377">
        <v>81.98</v>
      </c>
      <c r="J2377">
        <v>14.48</v>
      </c>
      <c r="K2377">
        <v>1656</v>
      </c>
      <c r="L2377">
        <v>2816.2</v>
      </c>
      <c r="M2377">
        <v>1132</v>
      </c>
      <c r="N2377">
        <v>46</v>
      </c>
      <c r="O2377">
        <v>0</v>
      </c>
      <c r="P2377">
        <v>1463.62</v>
      </c>
      <c r="Q2377">
        <v>0</v>
      </c>
      <c r="R2377" s="1" t="s">
        <v>7549</v>
      </c>
      <c r="S2377" s="1" t="s">
        <v>8156</v>
      </c>
      <c r="T2377">
        <v>1.06</v>
      </c>
      <c r="U2377" s="1"/>
      <c r="V2377">
        <v>187704.451137</v>
      </c>
      <c r="W2377">
        <v>3759871.3492330001</v>
      </c>
      <c r="X2377">
        <v>943.257927</v>
      </c>
      <c r="Y2377">
        <v>88.439521999999997</v>
      </c>
      <c r="Z2377">
        <v>1687.4284849999999</v>
      </c>
      <c r="AA2377">
        <v>1616.284537</v>
      </c>
      <c r="AB2377">
        <v>0</v>
      </c>
    </row>
    <row r="2378" spans="1:28" x14ac:dyDescent="0.25">
      <c r="A2378" s="1" t="s">
        <v>3395</v>
      </c>
      <c r="B2378">
        <v>1974</v>
      </c>
      <c r="C2378" s="1" t="s">
        <v>4030</v>
      </c>
      <c r="D2378">
        <v>5.0999999999999996</v>
      </c>
      <c r="E2378">
        <v>0</v>
      </c>
      <c r="F2378">
        <v>2.58</v>
      </c>
      <c r="G2378">
        <v>3383</v>
      </c>
      <c r="H2378" s="1" t="s">
        <v>4155</v>
      </c>
      <c r="I2378">
        <v>81.98</v>
      </c>
      <c r="J2378">
        <v>13.25</v>
      </c>
      <c r="K2378">
        <v>1409</v>
      </c>
      <c r="L2378">
        <v>2816.2</v>
      </c>
      <c r="M2378">
        <v>938</v>
      </c>
      <c r="N2378">
        <v>39</v>
      </c>
      <c r="O2378">
        <v>0</v>
      </c>
      <c r="P2378">
        <v>1214.1600000000001</v>
      </c>
      <c r="Q2378">
        <v>0</v>
      </c>
      <c r="R2378" s="1" t="s">
        <v>7550</v>
      </c>
      <c r="S2378" s="1" t="s">
        <v>8156</v>
      </c>
      <c r="T2378">
        <v>1.05</v>
      </c>
      <c r="U2378" s="1"/>
      <c r="V2378">
        <v>155645.48780900001</v>
      </c>
      <c r="W2378">
        <v>3210203.5379519998</v>
      </c>
      <c r="X2378">
        <v>784.37161300000002</v>
      </c>
      <c r="Y2378">
        <v>75.095716999999993</v>
      </c>
      <c r="Z2378">
        <v>1437.9944800000001</v>
      </c>
      <c r="AA2378">
        <v>1379.9913320000001</v>
      </c>
      <c r="AB2378">
        <v>0</v>
      </c>
    </row>
    <row r="2379" spans="1:28" x14ac:dyDescent="0.25">
      <c r="A2379" s="1" t="s">
        <v>3396</v>
      </c>
      <c r="B2379">
        <v>3218</v>
      </c>
      <c r="C2379" s="1" t="s">
        <v>4016</v>
      </c>
      <c r="D2379">
        <v>5.0999999999999996</v>
      </c>
      <c r="E2379">
        <v>0</v>
      </c>
      <c r="F2379">
        <v>0.22</v>
      </c>
      <c r="G2379">
        <v>3383</v>
      </c>
      <c r="H2379" s="1" t="s">
        <v>4089</v>
      </c>
      <c r="I2379">
        <v>182.21</v>
      </c>
      <c r="J2379">
        <v>11.27</v>
      </c>
      <c r="K2379">
        <v>165</v>
      </c>
      <c r="L2379">
        <v>905.52</v>
      </c>
      <c r="M2379">
        <v>70</v>
      </c>
      <c r="N2379">
        <v>3</v>
      </c>
      <c r="O2379">
        <v>0</v>
      </c>
      <c r="P2379">
        <v>99.92</v>
      </c>
      <c r="Q2379">
        <v>0</v>
      </c>
      <c r="R2379" s="1" t="s">
        <v>7551</v>
      </c>
      <c r="S2379" s="1" t="s">
        <v>8156</v>
      </c>
      <c r="T2379">
        <v>1.01</v>
      </c>
      <c r="U2379" s="1"/>
      <c r="V2379">
        <v>14680.139675</v>
      </c>
      <c r="W2379">
        <v>466487.04504300002</v>
      </c>
      <c r="X2379">
        <v>77.850538</v>
      </c>
      <c r="Y2379">
        <v>9.8607080000000007</v>
      </c>
      <c r="Z2379">
        <v>201.76064600000001</v>
      </c>
      <c r="AA2379">
        <v>200.52670900000001</v>
      </c>
      <c r="AB2379">
        <v>0</v>
      </c>
    </row>
    <row r="2380" spans="1:28" x14ac:dyDescent="0.25">
      <c r="A2380" s="1" t="s">
        <v>3397</v>
      </c>
      <c r="B2380">
        <v>2553</v>
      </c>
      <c r="C2380" s="1" t="s">
        <v>4050</v>
      </c>
      <c r="D2380">
        <v>5.0999999999999996</v>
      </c>
      <c r="E2380">
        <v>0</v>
      </c>
      <c r="F2380">
        <v>0</v>
      </c>
      <c r="G2380">
        <v>3386</v>
      </c>
      <c r="H2380" s="1" t="s">
        <v>4095</v>
      </c>
      <c r="I2380">
        <v>63.59</v>
      </c>
      <c r="J2380">
        <v>10.85</v>
      </c>
      <c r="K2380">
        <v>833</v>
      </c>
      <c r="L2380">
        <v>1623.67</v>
      </c>
      <c r="M2380">
        <v>601</v>
      </c>
      <c r="N2380">
        <v>13</v>
      </c>
      <c r="O2380">
        <v>0</v>
      </c>
      <c r="P2380">
        <v>700.01</v>
      </c>
      <c r="Q2380">
        <v>0</v>
      </c>
      <c r="R2380" s="1" t="s">
        <v>7552</v>
      </c>
      <c r="S2380" s="1" t="s">
        <v>8156</v>
      </c>
      <c r="T2380">
        <v>0.9</v>
      </c>
      <c r="U2380" s="1"/>
      <c r="V2380">
        <v>101883.911206</v>
      </c>
      <c r="W2380">
        <v>2013963.3489949999</v>
      </c>
      <c r="X2380">
        <v>511.297259</v>
      </c>
      <c r="Y2380">
        <v>47.213222000000002</v>
      </c>
      <c r="Z2380">
        <v>903.01396499999998</v>
      </c>
      <c r="AA2380">
        <v>865.75914</v>
      </c>
      <c r="AB2380">
        <v>0</v>
      </c>
    </row>
    <row r="2381" spans="1:28" x14ac:dyDescent="0.25">
      <c r="A2381" s="1" t="s">
        <v>3401</v>
      </c>
      <c r="B2381">
        <v>3185</v>
      </c>
      <c r="C2381" s="1" t="s">
        <v>4016</v>
      </c>
      <c r="D2381">
        <v>5.0999999999999996</v>
      </c>
      <c r="E2381">
        <v>0</v>
      </c>
      <c r="F2381">
        <v>0.39</v>
      </c>
      <c r="G2381">
        <v>3387</v>
      </c>
      <c r="H2381" s="1" t="s">
        <v>4089</v>
      </c>
      <c r="I2381">
        <v>182.21</v>
      </c>
      <c r="J2381">
        <v>11.04</v>
      </c>
      <c r="K2381">
        <v>202</v>
      </c>
      <c r="L2381">
        <v>905.52</v>
      </c>
      <c r="M2381">
        <v>89</v>
      </c>
      <c r="N2381">
        <v>1</v>
      </c>
      <c r="O2381">
        <v>0</v>
      </c>
      <c r="P2381">
        <v>132.76</v>
      </c>
      <c r="Q2381">
        <v>0</v>
      </c>
      <c r="R2381" s="1" t="s">
        <v>7556</v>
      </c>
      <c r="S2381" s="1" t="s">
        <v>8156</v>
      </c>
      <c r="T2381">
        <v>0.94</v>
      </c>
      <c r="U2381" s="1"/>
      <c r="V2381">
        <v>19069.375337000001</v>
      </c>
      <c r="W2381">
        <v>500382.45184300002</v>
      </c>
      <c r="X2381">
        <v>98.633555000000001</v>
      </c>
      <c r="Y2381">
        <v>10.924509</v>
      </c>
      <c r="Z2381">
        <v>219.38402099999999</v>
      </c>
      <c r="AA2381">
        <v>215.099422</v>
      </c>
      <c r="AB2381">
        <v>0</v>
      </c>
    </row>
    <row r="2382" spans="1:28" x14ac:dyDescent="0.25">
      <c r="A2382" s="1" t="s">
        <v>3402</v>
      </c>
      <c r="B2382">
        <v>3202</v>
      </c>
      <c r="C2382" s="1" t="s">
        <v>4020</v>
      </c>
      <c r="D2382">
        <v>5.0999999999999996</v>
      </c>
      <c r="E2382">
        <v>0</v>
      </c>
      <c r="F2382">
        <v>0.97</v>
      </c>
      <c r="G2382">
        <v>3388</v>
      </c>
      <c r="H2382" s="1" t="s">
        <v>4117</v>
      </c>
      <c r="I2382">
        <v>120.04</v>
      </c>
      <c r="J2382">
        <v>11.86</v>
      </c>
      <c r="K2382">
        <v>186</v>
      </c>
      <c r="L2382">
        <v>743.49</v>
      </c>
      <c r="M2382">
        <v>86</v>
      </c>
      <c r="N2382">
        <v>4</v>
      </c>
      <c r="O2382">
        <v>0</v>
      </c>
      <c r="P2382">
        <v>124.95</v>
      </c>
      <c r="Q2382">
        <v>0</v>
      </c>
      <c r="R2382" s="1" t="s">
        <v>7557</v>
      </c>
      <c r="S2382" s="1" t="s">
        <v>8156</v>
      </c>
      <c r="T2382">
        <v>0.89</v>
      </c>
      <c r="U2382" s="1"/>
      <c r="V2382">
        <v>17820.508203000001</v>
      </c>
      <c r="W2382">
        <v>457116.45344999997</v>
      </c>
      <c r="X2382">
        <v>91.872826000000003</v>
      </c>
      <c r="Y2382">
        <v>9.7555200000000006</v>
      </c>
      <c r="Z2382">
        <v>198.83811299999999</v>
      </c>
      <c r="AA2382">
        <v>196.501364</v>
      </c>
      <c r="AB2382">
        <v>0</v>
      </c>
    </row>
    <row r="2383" spans="1:28" x14ac:dyDescent="0.25">
      <c r="A2383" s="1" t="s">
        <v>3403</v>
      </c>
      <c r="B2383">
        <v>3331</v>
      </c>
      <c r="C2383" s="1" t="s">
        <v>4004</v>
      </c>
      <c r="D2383">
        <v>5.0999999999999996</v>
      </c>
      <c r="E2383">
        <v>0</v>
      </c>
      <c r="F2383">
        <v>1</v>
      </c>
      <c r="G2383">
        <v>3388</v>
      </c>
      <c r="H2383" s="1" t="s">
        <v>4074</v>
      </c>
      <c r="I2383">
        <v>0.2</v>
      </c>
      <c r="J2383">
        <v>10.61</v>
      </c>
      <c r="K2383">
        <v>57</v>
      </c>
      <c r="L2383">
        <v>420.4</v>
      </c>
      <c r="M2383">
        <v>1</v>
      </c>
      <c r="N2383">
        <v>1</v>
      </c>
      <c r="O2383">
        <v>0</v>
      </c>
      <c r="P2383">
        <v>20.94</v>
      </c>
      <c r="Q2383">
        <v>0</v>
      </c>
      <c r="R2383" s="1" t="s">
        <v>7558</v>
      </c>
      <c r="S2383" s="1" t="s">
        <v>8156</v>
      </c>
      <c r="T2383">
        <v>0.86</v>
      </c>
      <c r="U2383" s="1"/>
      <c r="V2383">
        <v>3699.1737440000002</v>
      </c>
      <c r="W2383">
        <v>179225.00950700001</v>
      </c>
      <c r="X2383">
        <v>21.05874</v>
      </c>
      <c r="Y2383">
        <v>3.3917830000000002</v>
      </c>
      <c r="Z2383">
        <v>75.713165000000004</v>
      </c>
      <c r="AA2383">
        <v>77.041526000000005</v>
      </c>
      <c r="AB2383">
        <v>0</v>
      </c>
    </row>
    <row r="2384" spans="1:28" x14ac:dyDescent="0.25">
      <c r="A2384" s="1" t="s">
        <v>3404</v>
      </c>
      <c r="B2384">
        <v>1233</v>
      </c>
      <c r="C2384" s="1" t="s">
        <v>4030</v>
      </c>
      <c r="D2384">
        <v>5.0999999999999996</v>
      </c>
      <c r="E2384">
        <v>0</v>
      </c>
      <c r="F2384">
        <v>0.86</v>
      </c>
      <c r="G2384">
        <v>3389</v>
      </c>
      <c r="H2384" s="1" t="s">
        <v>4182</v>
      </c>
      <c r="I2384">
        <v>81.98</v>
      </c>
      <c r="J2384">
        <v>7.95</v>
      </c>
      <c r="K2384">
        <v>2156</v>
      </c>
      <c r="L2384">
        <v>2816.2</v>
      </c>
      <c r="M2384">
        <v>1611</v>
      </c>
      <c r="N2384">
        <v>36</v>
      </c>
      <c r="O2384">
        <v>0</v>
      </c>
      <c r="P2384">
        <v>1854.1</v>
      </c>
      <c r="Q2384">
        <v>0</v>
      </c>
      <c r="R2384" s="1" t="s">
        <v>7559</v>
      </c>
      <c r="S2384" s="1" t="s">
        <v>8156</v>
      </c>
      <c r="T2384">
        <v>0.68</v>
      </c>
      <c r="U2384" s="1"/>
      <c r="V2384">
        <v>267243.28031900001</v>
      </c>
      <c r="W2384">
        <v>4822938.953551</v>
      </c>
      <c r="X2384">
        <v>1329.903114</v>
      </c>
      <c r="Y2384">
        <v>114.698063</v>
      </c>
      <c r="Z2384">
        <v>2175.0074300000001</v>
      </c>
      <c r="AA2384">
        <v>2073.2939970000002</v>
      </c>
      <c r="AB2384">
        <v>0</v>
      </c>
    </row>
    <row r="2385" spans="1:28" x14ac:dyDescent="0.25">
      <c r="A2385" s="1" t="s">
        <v>3405</v>
      </c>
      <c r="B2385">
        <v>2467</v>
      </c>
      <c r="C2385" s="1" t="s">
        <v>4030</v>
      </c>
      <c r="D2385">
        <v>5.0999999999999996</v>
      </c>
      <c r="E2385">
        <v>0</v>
      </c>
      <c r="F2385">
        <v>2.72</v>
      </c>
      <c r="G2385">
        <v>3390</v>
      </c>
      <c r="H2385" s="1" t="s">
        <v>4182</v>
      </c>
      <c r="I2385">
        <v>81.98</v>
      </c>
      <c r="J2385">
        <v>8.36</v>
      </c>
      <c r="K2385">
        <v>923</v>
      </c>
      <c r="L2385">
        <v>2816.2</v>
      </c>
      <c r="M2385">
        <v>439</v>
      </c>
      <c r="N2385">
        <v>24</v>
      </c>
      <c r="O2385">
        <v>0</v>
      </c>
      <c r="P2385">
        <v>646.29999999999995</v>
      </c>
      <c r="Q2385">
        <v>0</v>
      </c>
      <c r="R2385" s="1" t="s">
        <v>7560</v>
      </c>
      <c r="S2385" s="1" t="s">
        <v>8156</v>
      </c>
      <c r="T2385">
        <v>0.74</v>
      </c>
      <c r="U2385" s="1"/>
      <c r="V2385">
        <v>77100.022582000005</v>
      </c>
      <c r="W2385">
        <v>1866666.36781</v>
      </c>
      <c r="X2385">
        <v>394.80536699999999</v>
      </c>
      <c r="Y2385">
        <v>40.339826000000002</v>
      </c>
      <c r="Z2385">
        <v>817.805295</v>
      </c>
      <c r="AA2385">
        <v>802.42945299999997</v>
      </c>
      <c r="AB2385">
        <v>0</v>
      </c>
    </row>
    <row r="2386" spans="1:28" x14ac:dyDescent="0.25">
      <c r="A2386" s="1" t="s">
        <v>3406</v>
      </c>
      <c r="B2386">
        <v>3273</v>
      </c>
      <c r="C2386" s="1" t="s">
        <v>4020</v>
      </c>
      <c r="D2386">
        <v>5.0999999999999996</v>
      </c>
      <c r="E2386">
        <v>0</v>
      </c>
      <c r="F2386">
        <v>0.84</v>
      </c>
      <c r="G2386">
        <v>3390</v>
      </c>
      <c r="H2386" s="1" t="s">
        <v>4094</v>
      </c>
      <c r="I2386">
        <v>120.04</v>
      </c>
      <c r="J2386">
        <v>12.18</v>
      </c>
      <c r="K2386">
        <v>117</v>
      </c>
      <c r="L2386">
        <v>743.49</v>
      </c>
      <c r="M2386">
        <v>37</v>
      </c>
      <c r="N2386">
        <v>2</v>
      </c>
      <c r="O2386">
        <v>0</v>
      </c>
      <c r="P2386">
        <v>61.38</v>
      </c>
      <c r="Q2386">
        <v>0</v>
      </c>
      <c r="R2386" s="1" t="s">
        <v>7561</v>
      </c>
      <c r="S2386" s="1" t="s">
        <v>8156</v>
      </c>
      <c r="T2386">
        <v>0.98</v>
      </c>
      <c r="U2386" s="1"/>
      <c r="V2386">
        <v>8788.2009440000002</v>
      </c>
      <c r="W2386">
        <v>315507.31031700002</v>
      </c>
      <c r="X2386">
        <v>47.494309000000001</v>
      </c>
      <c r="Y2386">
        <v>6.5342659999999997</v>
      </c>
      <c r="Z2386">
        <v>135.67523600000001</v>
      </c>
      <c r="AA2386">
        <v>135.62494899999999</v>
      </c>
      <c r="AB2386">
        <v>0</v>
      </c>
    </row>
    <row r="2387" spans="1:28" x14ac:dyDescent="0.25">
      <c r="A2387" s="1" t="s">
        <v>3407</v>
      </c>
      <c r="B2387">
        <v>2407</v>
      </c>
      <c r="C2387" s="1" t="s">
        <v>4037</v>
      </c>
      <c r="D2387">
        <v>5.0999999999999996</v>
      </c>
      <c r="E2387">
        <v>0</v>
      </c>
      <c r="F2387">
        <v>0.04</v>
      </c>
      <c r="G2387">
        <v>3391</v>
      </c>
      <c r="H2387" s="1" t="s">
        <v>4096</v>
      </c>
      <c r="I2387">
        <v>121.36</v>
      </c>
      <c r="J2387">
        <v>11.84</v>
      </c>
      <c r="K2387">
        <v>984</v>
      </c>
      <c r="L2387">
        <v>1417.38</v>
      </c>
      <c r="M2387">
        <v>756</v>
      </c>
      <c r="N2387">
        <v>17</v>
      </c>
      <c r="O2387">
        <v>0</v>
      </c>
      <c r="P2387">
        <v>876.55</v>
      </c>
      <c r="Q2387">
        <v>0</v>
      </c>
      <c r="R2387" s="1" t="s">
        <v>7562</v>
      </c>
      <c r="S2387" s="1" t="s">
        <v>8156</v>
      </c>
      <c r="T2387">
        <v>0.96</v>
      </c>
      <c r="U2387" s="1"/>
      <c r="V2387">
        <v>129842.328207</v>
      </c>
      <c r="W2387">
        <v>2438258.6855830001</v>
      </c>
      <c r="X2387">
        <v>648.56927700000006</v>
      </c>
      <c r="Y2387">
        <v>58.155746999999998</v>
      </c>
      <c r="Z2387">
        <v>1100.3282039999999</v>
      </c>
      <c r="AA2387">
        <v>1048.158467</v>
      </c>
      <c r="AB2387">
        <v>0</v>
      </c>
    </row>
    <row r="2388" spans="1:28" x14ac:dyDescent="0.25">
      <c r="A2388" s="1" t="s">
        <v>3409</v>
      </c>
      <c r="B2388">
        <v>2958</v>
      </c>
      <c r="C2388" s="1" t="s">
        <v>4052</v>
      </c>
      <c r="D2388">
        <v>5.0999999999999996</v>
      </c>
      <c r="E2388">
        <v>0</v>
      </c>
      <c r="F2388">
        <v>0.86</v>
      </c>
      <c r="G2388">
        <v>3392</v>
      </c>
      <c r="H2388" s="1" t="s">
        <v>4076</v>
      </c>
      <c r="I2388">
        <v>1.4</v>
      </c>
      <c r="J2388">
        <v>13.21</v>
      </c>
      <c r="K2388">
        <v>434</v>
      </c>
      <c r="L2388">
        <v>2652.43</v>
      </c>
      <c r="M2388">
        <v>146</v>
      </c>
      <c r="N2388">
        <v>6</v>
      </c>
      <c r="O2388">
        <v>0</v>
      </c>
      <c r="P2388">
        <v>253.51</v>
      </c>
      <c r="Q2388">
        <v>0</v>
      </c>
      <c r="R2388" s="1" t="s">
        <v>7564</v>
      </c>
      <c r="S2388" s="1" t="s">
        <v>8156</v>
      </c>
      <c r="T2388">
        <v>1.04</v>
      </c>
      <c r="U2388" s="1"/>
      <c r="V2388">
        <v>34056.604396000002</v>
      </c>
      <c r="W2388">
        <v>1176118.858544</v>
      </c>
      <c r="X2388">
        <v>182.929901</v>
      </c>
      <c r="Y2388">
        <v>24.684950000000001</v>
      </c>
      <c r="Z2388">
        <v>507.95681200000001</v>
      </c>
      <c r="AA2388">
        <v>505.57068400000003</v>
      </c>
      <c r="AB2388">
        <v>0</v>
      </c>
    </row>
    <row r="2389" spans="1:28" x14ac:dyDescent="0.25">
      <c r="A2389" s="1" t="s">
        <v>3410</v>
      </c>
      <c r="B2389">
        <v>3238</v>
      </c>
      <c r="C2389" s="1" t="s">
        <v>4017</v>
      </c>
      <c r="D2389">
        <v>5.0999999999999996</v>
      </c>
      <c r="E2389">
        <v>0</v>
      </c>
      <c r="F2389">
        <v>0.36</v>
      </c>
      <c r="G2389">
        <v>3392</v>
      </c>
      <c r="H2389" s="1" t="s">
        <v>4140</v>
      </c>
      <c r="I2389">
        <v>93.18</v>
      </c>
      <c r="J2389">
        <v>12.86</v>
      </c>
      <c r="K2389">
        <v>154</v>
      </c>
      <c r="L2389">
        <v>1018.45</v>
      </c>
      <c r="M2389">
        <v>11</v>
      </c>
      <c r="N2389">
        <v>2</v>
      </c>
      <c r="O2389">
        <v>0</v>
      </c>
      <c r="P2389">
        <v>78.03</v>
      </c>
      <c r="Q2389">
        <v>0</v>
      </c>
      <c r="R2389" s="1" t="s">
        <v>7565</v>
      </c>
      <c r="S2389" s="1" t="s">
        <v>8156</v>
      </c>
      <c r="T2389">
        <v>0.95</v>
      </c>
      <c r="U2389" s="1"/>
      <c r="V2389">
        <v>8311.0954249999995</v>
      </c>
      <c r="W2389">
        <v>395525.89192000002</v>
      </c>
      <c r="X2389">
        <v>47.173188000000003</v>
      </c>
      <c r="Y2389">
        <v>7.6298500000000002</v>
      </c>
      <c r="Z2389">
        <v>167.74125000000001</v>
      </c>
      <c r="AA2389">
        <v>170.02039199999999</v>
      </c>
      <c r="AB2389">
        <v>0</v>
      </c>
    </row>
    <row r="2390" spans="1:28" x14ac:dyDescent="0.25">
      <c r="A2390" s="1" t="s">
        <v>3411</v>
      </c>
      <c r="B2390">
        <v>2563</v>
      </c>
      <c r="C2390" s="1" t="s">
        <v>4040</v>
      </c>
      <c r="D2390">
        <v>5.0999999999999996</v>
      </c>
      <c r="E2390">
        <v>0</v>
      </c>
      <c r="F2390">
        <v>0.15</v>
      </c>
      <c r="G2390">
        <v>3394</v>
      </c>
      <c r="H2390" s="1" t="s">
        <v>4096</v>
      </c>
      <c r="I2390">
        <v>121.36</v>
      </c>
      <c r="J2390">
        <v>14.31</v>
      </c>
      <c r="K2390">
        <v>831</v>
      </c>
      <c r="L2390">
        <v>1561.25</v>
      </c>
      <c r="M2390">
        <v>503</v>
      </c>
      <c r="N2390">
        <v>18</v>
      </c>
      <c r="O2390">
        <v>0</v>
      </c>
      <c r="P2390">
        <v>723.4</v>
      </c>
      <c r="Q2390">
        <v>0</v>
      </c>
      <c r="R2390" s="1" t="s">
        <v>7566</v>
      </c>
      <c r="S2390" s="1" t="s">
        <v>8156</v>
      </c>
      <c r="T2390">
        <v>1.06</v>
      </c>
      <c r="U2390" s="1"/>
      <c r="V2390">
        <v>88881.374152999997</v>
      </c>
      <c r="W2390">
        <v>1884331.9083169999</v>
      </c>
      <c r="X2390">
        <v>449.14503100000002</v>
      </c>
      <c r="Y2390">
        <v>43.833489999999998</v>
      </c>
      <c r="Z2390">
        <v>844.51729699999999</v>
      </c>
      <c r="AA2390">
        <v>810.02821200000005</v>
      </c>
      <c r="AB2390">
        <v>0</v>
      </c>
    </row>
    <row r="2391" spans="1:28" x14ac:dyDescent="0.25">
      <c r="A2391" s="1" t="s">
        <v>3412</v>
      </c>
      <c r="B2391">
        <v>2588</v>
      </c>
      <c r="C2391" s="1" t="s">
        <v>4053</v>
      </c>
      <c r="D2391">
        <v>5.0999999999999996</v>
      </c>
      <c r="E2391">
        <v>0</v>
      </c>
      <c r="F2391">
        <v>0.5</v>
      </c>
      <c r="G2391">
        <v>3394</v>
      </c>
      <c r="H2391" s="1" t="s">
        <v>4094</v>
      </c>
      <c r="I2391">
        <v>120.04</v>
      </c>
      <c r="J2391">
        <v>11.76</v>
      </c>
      <c r="K2391">
        <v>806</v>
      </c>
      <c r="L2391">
        <v>947.15</v>
      </c>
      <c r="M2391">
        <v>565</v>
      </c>
      <c r="N2391">
        <v>13</v>
      </c>
      <c r="O2391">
        <v>0</v>
      </c>
      <c r="P2391">
        <v>731.87</v>
      </c>
      <c r="Q2391">
        <v>0</v>
      </c>
      <c r="R2391" s="1" t="s">
        <v>7567</v>
      </c>
      <c r="S2391" s="1" t="s">
        <v>8156</v>
      </c>
      <c r="T2391">
        <v>0.94</v>
      </c>
      <c r="U2391" s="1"/>
      <c r="V2391">
        <v>95675.607569</v>
      </c>
      <c r="W2391">
        <v>1778262.8602100001</v>
      </c>
      <c r="X2391">
        <v>477.419557</v>
      </c>
      <c r="Y2391">
        <v>42.315134</v>
      </c>
      <c r="Z2391">
        <v>802.09078099999999</v>
      </c>
      <c r="AA2391">
        <v>764.440473</v>
      </c>
      <c r="AB2391">
        <v>0</v>
      </c>
    </row>
    <row r="2392" spans="1:28" x14ac:dyDescent="0.25">
      <c r="A2392" s="1" t="s">
        <v>3414</v>
      </c>
      <c r="B2392">
        <v>3237</v>
      </c>
      <c r="C2392" s="1" t="s">
        <v>4020</v>
      </c>
      <c r="D2392">
        <v>5.0999999999999996</v>
      </c>
      <c r="E2392">
        <v>0</v>
      </c>
      <c r="F2392">
        <v>0.4</v>
      </c>
      <c r="G2392">
        <v>3394</v>
      </c>
      <c r="H2392" s="1" t="s">
        <v>4117</v>
      </c>
      <c r="I2392">
        <v>120.04</v>
      </c>
      <c r="J2392">
        <v>11.25</v>
      </c>
      <c r="K2392">
        <v>157</v>
      </c>
      <c r="L2392">
        <v>743.49</v>
      </c>
      <c r="M2392">
        <v>68</v>
      </c>
      <c r="N2392">
        <v>2</v>
      </c>
      <c r="O2392">
        <v>0</v>
      </c>
      <c r="P2392">
        <v>116.16</v>
      </c>
      <c r="Q2392">
        <v>0</v>
      </c>
      <c r="R2392" s="1" t="s">
        <v>7569</v>
      </c>
      <c r="S2392" s="1" t="s">
        <v>8156</v>
      </c>
      <c r="T2392">
        <v>1.33</v>
      </c>
      <c r="U2392" s="1"/>
      <c r="V2392">
        <v>16287.403294</v>
      </c>
      <c r="W2392">
        <v>485255.36913900002</v>
      </c>
      <c r="X2392">
        <v>85.727294000000001</v>
      </c>
      <c r="Y2392">
        <v>10.871591</v>
      </c>
      <c r="Z2392">
        <v>214.72750300000001</v>
      </c>
      <c r="AA2392">
        <v>208.59441200000001</v>
      </c>
      <c r="AB2392">
        <v>0</v>
      </c>
    </row>
    <row r="2393" spans="1:28" x14ac:dyDescent="0.25">
      <c r="A2393" s="1" t="s">
        <v>3416</v>
      </c>
      <c r="B2393">
        <v>3285</v>
      </c>
      <c r="C2393" s="1" t="s">
        <v>4016</v>
      </c>
      <c r="D2393">
        <v>5.0999999999999996</v>
      </c>
      <c r="E2393">
        <v>0</v>
      </c>
      <c r="F2393">
        <v>0.87</v>
      </c>
      <c r="G2393">
        <v>3396</v>
      </c>
      <c r="H2393" s="1" t="s">
        <v>4089</v>
      </c>
      <c r="I2393">
        <v>182.21</v>
      </c>
      <c r="J2393">
        <v>15.85</v>
      </c>
      <c r="K2393">
        <v>111</v>
      </c>
      <c r="L2393">
        <v>905.52</v>
      </c>
      <c r="M2393">
        <v>13</v>
      </c>
      <c r="N2393">
        <v>1</v>
      </c>
      <c r="O2393">
        <v>0</v>
      </c>
      <c r="P2393">
        <v>53.25</v>
      </c>
      <c r="Q2393">
        <v>0</v>
      </c>
      <c r="R2393" s="1" t="s">
        <v>7571</v>
      </c>
      <c r="S2393" s="1" t="s">
        <v>8156</v>
      </c>
      <c r="T2393">
        <v>1.1499999999999999</v>
      </c>
      <c r="U2393" s="1"/>
      <c r="V2393">
        <v>7774.2158010000003</v>
      </c>
      <c r="W2393">
        <v>371953.93103500002</v>
      </c>
      <c r="X2393">
        <v>44.216482999999997</v>
      </c>
      <c r="Y2393">
        <v>7.5155880000000002</v>
      </c>
      <c r="Z2393">
        <v>158.71200200000001</v>
      </c>
      <c r="AA2393">
        <v>159.887336</v>
      </c>
      <c r="AB2393">
        <v>0</v>
      </c>
    </row>
    <row r="2394" spans="1:28" x14ac:dyDescent="0.25">
      <c r="A2394" s="1" t="s">
        <v>3417</v>
      </c>
      <c r="B2394">
        <v>3320</v>
      </c>
      <c r="C2394" s="1" t="s">
        <v>4004</v>
      </c>
      <c r="D2394">
        <v>5.0999999999999996</v>
      </c>
      <c r="E2394">
        <v>0</v>
      </c>
      <c r="F2394">
        <v>0.73</v>
      </c>
      <c r="G2394">
        <v>3397</v>
      </c>
      <c r="H2394" s="1" t="s">
        <v>4073</v>
      </c>
      <c r="I2394">
        <v>40.79</v>
      </c>
      <c r="J2394">
        <v>5.8</v>
      </c>
      <c r="K2394">
        <v>77</v>
      </c>
      <c r="L2394">
        <v>475.89</v>
      </c>
      <c r="M2394">
        <v>1</v>
      </c>
      <c r="N2394">
        <v>1</v>
      </c>
      <c r="O2394">
        <v>0</v>
      </c>
      <c r="P2394">
        <v>16.649999999999999</v>
      </c>
      <c r="Q2394">
        <v>0</v>
      </c>
      <c r="R2394" s="1" t="s">
        <v>7572</v>
      </c>
      <c r="S2394" s="1" t="s">
        <v>8156</v>
      </c>
      <c r="T2394">
        <v>0.56999999999999995</v>
      </c>
      <c r="U2394" s="1"/>
      <c r="V2394">
        <v>3952.7867470000001</v>
      </c>
      <c r="W2394">
        <v>164635.12982500001</v>
      </c>
      <c r="X2394">
        <v>21.800647000000001</v>
      </c>
      <c r="Y2394">
        <v>2.8694609999999998</v>
      </c>
      <c r="Z2394">
        <v>68.313368999999994</v>
      </c>
      <c r="AA2394">
        <v>70.770745000000005</v>
      </c>
      <c r="AB2394">
        <v>0</v>
      </c>
    </row>
    <row r="2395" spans="1:28" x14ac:dyDescent="0.25">
      <c r="A2395" s="1" t="s">
        <v>3419</v>
      </c>
      <c r="B2395">
        <v>2622</v>
      </c>
      <c r="C2395" s="1" t="s">
        <v>4050</v>
      </c>
      <c r="D2395">
        <v>5.0999999999999996</v>
      </c>
      <c r="E2395">
        <v>0</v>
      </c>
      <c r="F2395">
        <v>0</v>
      </c>
      <c r="G2395">
        <v>3399</v>
      </c>
      <c r="H2395" s="1" t="s">
        <v>4095</v>
      </c>
      <c r="I2395">
        <v>63.59</v>
      </c>
      <c r="J2395">
        <v>11.6</v>
      </c>
      <c r="K2395">
        <v>777</v>
      </c>
      <c r="L2395">
        <v>1623.67</v>
      </c>
      <c r="M2395">
        <v>540</v>
      </c>
      <c r="N2395">
        <v>15</v>
      </c>
      <c r="O2395">
        <v>0</v>
      </c>
      <c r="P2395">
        <v>644.98</v>
      </c>
      <c r="Q2395">
        <v>0</v>
      </c>
      <c r="R2395" s="1" t="s">
        <v>7574</v>
      </c>
      <c r="S2395" s="1" t="s">
        <v>8156</v>
      </c>
      <c r="T2395">
        <v>0.91</v>
      </c>
      <c r="U2395" s="1"/>
      <c r="V2395">
        <v>90988.158691999997</v>
      </c>
      <c r="W2395">
        <v>1853625.646923</v>
      </c>
      <c r="X2395">
        <v>457.92993799999999</v>
      </c>
      <c r="Y2395">
        <v>43.112237999999998</v>
      </c>
      <c r="Z2395">
        <v>829.01042700000005</v>
      </c>
      <c r="AA2395">
        <v>796.83157100000005</v>
      </c>
      <c r="AB2395">
        <v>0</v>
      </c>
    </row>
    <row r="2396" spans="1:28" x14ac:dyDescent="0.25">
      <c r="A2396" s="1" t="s">
        <v>3420</v>
      </c>
      <c r="B2396">
        <v>2777</v>
      </c>
      <c r="C2396" s="1" t="s">
        <v>4004</v>
      </c>
      <c r="D2396">
        <v>5.0999999999999996</v>
      </c>
      <c r="E2396">
        <v>0</v>
      </c>
      <c r="F2396">
        <v>0.18</v>
      </c>
      <c r="G2396">
        <v>3399</v>
      </c>
      <c r="H2396" s="1" t="s">
        <v>4104</v>
      </c>
      <c r="I2396">
        <v>0.2</v>
      </c>
      <c r="J2396">
        <v>9.1300000000000008</v>
      </c>
      <c r="K2396">
        <v>622</v>
      </c>
      <c r="L2396">
        <v>1312.65</v>
      </c>
      <c r="M2396">
        <v>378</v>
      </c>
      <c r="N2396">
        <v>16</v>
      </c>
      <c r="O2396">
        <v>0</v>
      </c>
      <c r="P2396">
        <v>499.61</v>
      </c>
      <c r="Q2396">
        <v>0</v>
      </c>
      <c r="R2396" s="1" t="s">
        <v>7575</v>
      </c>
      <c r="S2396" s="1" t="s">
        <v>8156</v>
      </c>
      <c r="T2396">
        <v>0.77</v>
      </c>
      <c r="U2396" s="1"/>
      <c r="V2396">
        <v>62631.447915999997</v>
      </c>
      <c r="W2396">
        <v>1343314.9135110001</v>
      </c>
      <c r="X2396">
        <v>316.73783800000001</v>
      </c>
      <c r="Y2396">
        <v>30.518422000000001</v>
      </c>
      <c r="Z2396">
        <v>597.66343300000005</v>
      </c>
      <c r="AA2396">
        <v>577.45869000000005</v>
      </c>
      <c r="AB2396">
        <v>0</v>
      </c>
    </row>
    <row r="2397" spans="1:28" x14ac:dyDescent="0.25">
      <c r="A2397" s="1" t="s">
        <v>3421</v>
      </c>
      <c r="B2397">
        <v>3346</v>
      </c>
      <c r="C2397" s="1" t="s">
        <v>4004</v>
      </c>
      <c r="D2397">
        <v>5.0999999999999996</v>
      </c>
      <c r="E2397">
        <v>0</v>
      </c>
      <c r="F2397">
        <v>0.59</v>
      </c>
      <c r="G2397">
        <v>3399</v>
      </c>
      <c r="H2397" s="1" t="s">
        <v>4073</v>
      </c>
      <c r="I2397">
        <v>40.79</v>
      </c>
      <c r="J2397">
        <v>12.86</v>
      </c>
      <c r="K2397">
        <v>53</v>
      </c>
      <c r="L2397">
        <v>475.89</v>
      </c>
      <c r="M2397">
        <v>0</v>
      </c>
      <c r="N2397">
        <v>0</v>
      </c>
      <c r="O2397">
        <v>0</v>
      </c>
      <c r="P2397">
        <v>26.92</v>
      </c>
      <c r="Q2397">
        <v>0</v>
      </c>
      <c r="R2397" s="1" t="s">
        <v>7576</v>
      </c>
      <c r="S2397" s="1" t="s">
        <v>8156</v>
      </c>
      <c r="T2397">
        <v>1.36</v>
      </c>
      <c r="U2397" s="1"/>
      <c r="V2397">
        <v>3752.7078139999999</v>
      </c>
      <c r="W2397">
        <v>207929.52726599999</v>
      </c>
      <c r="X2397">
        <v>22.066783999999998</v>
      </c>
      <c r="Y2397">
        <v>4.2876620000000001</v>
      </c>
      <c r="Z2397">
        <v>89.803565000000006</v>
      </c>
      <c r="AA2397">
        <v>89.379461000000006</v>
      </c>
      <c r="AB2397">
        <v>0</v>
      </c>
    </row>
    <row r="2398" spans="1:28" x14ac:dyDescent="0.25">
      <c r="A2398" s="1" t="s">
        <v>3423</v>
      </c>
      <c r="B2398">
        <v>3087</v>
      </c>
      <c r="C2398" s="1" t="s">
        <v>4031</v>
      </c>
      <c r="D2398">
        <v>5.0999999999999996</v>
      </c>
      <c r="E2398">
        <v>0</v>
      </c>
      <c r="F2398">
        <v>0.17</v>
      </c>
      <c r="G2398">
        <v>3400</v>
      </c>
      <c r="H2398" s="1" t="s">
        <v>4091</v>
      </c>
      <c r="I2398">
        <v>93.18</v>
      </c>
      <c r="J2398">
        <v>5.26</v>
      </c>
      <c r="K2398">
        <v>313</v>
      </c>
      <c r="L2398">
        <v>1375.09</v>
      </c>
      <c r="M2398">
        <v>30</v>
      </c>
      <c r="N2398">
        <v>3</v>
      </c>
      <c r="O2398">
        <v>0</v>
      </c>
      <c r="P2398">
        <v>107.01</v>
      </c>
      <c r="Q2398">
        <v>0</v>
      </c>
      <c r="R2398" s="1" t="s">
        <v>7578</v>
      </c>
      <c r="S2398" s="1" t="s">
        <v>8156</v>
      </c>
      <c r="T2398">
        <v>0.48</v>
      </c>
      <c r="U2398" s="1"/>
      <c r="V2398">
        <v>17613.829028</v>
      </c>
      <c r="W2398">
        <v>564524.98319199996</v>
      </c>
      <c r="X2398">
        <v>93.297004999999999</v>
      </c>
      <c r="Y2398">
        <v>10.789825</v>
      </c>
      <c r="Z2398">
        <v>240.54093800000001</v>
      </c>
      <c r="AA2398">
        <v>242.671074</v>
      </c>
      <c r="AB2398">
        <v>0</v>
      </c>
    </row>
    <row r="2399" spans="1:28" x14ac:dyDescent="0.25">
      <c r="A2399" s="1" t="s">
        <v>3424</v>
      </c>
      <c r="B2399">
        <v>2366</v>
      </c>
      <c r="C2399" s="1" t="s">
        <v>4040</v>
      </c>
      <c r="D2399">
        <v>5.0999999999999996</v>
      </c>
      <c r="E2399">
        <v>0</v>
      </c>
      <c r="F2399">
        <v>0.3</v>
      </c>
      <c r="G2399">
        <v>3401</v>
      </c>
      <c r="H2399" s="1" t="s">
        <v>4096</v>
      </c>
      <c r="I2399">
        <v>121.36</v>
      </c>
      <c r="J2399">
        <v>10.07</v>
      </c>
      <c r="K2399">
        <v>1035</v>
      </c>
      <c r="L2399">
        <v>1561.24</v>
      </c>
      <c r="M2399">
        <v>656</v>
      </c>
      <c r="N2399">
        <v>21</v>
      </c>
      <c r="O2399">
        <v>0</v>
      </c>
      <c r="P2399">
        <v>885.69</v>
      </c>
      <c r="Q2399">
        <v>0</v>
      </c>
      <c r="R2399" s="1" t="s">
        <v>7579</v>
      </c>
      <c r="S2399" s="1" t="s">
        <v>8156</v>
      </c>
      <c r="T2399">
        <v>0.76</v>
      </c>
      <c r="U2399" s="1"/>
      <c r="V2399">
        <v>112339.10391000001</v>
      </c>
      <c r="W2399">
        <v>2153272.0775799998</v>
      </c>
      <c r="X2399">
        <v>562.04765099999997</v>
      </c>
      <c r="Y2399">
        <v>50.464255000000001</v>
      </c>
      <c r="Z2399">
        <v>967.15475400000003</v>
      </c>
      <c r="AA2399">
        <v>925.647693</v>
      </c>
      <c r="AB2399">
        <v>0</v>
      </c>
    </row>
    <row r="2400" spans="1:28" x14ac:dyDescent="0.25">
      <c r="A2400" s="1" t="s">
        <v>3425</v>
      </c>
      <c r="B2400">
        <v>3105</v>
      </c>
      <c r="C2400" s="1" t="s">
        <v>4050</v>
      </c>
      <c r="D2400">
        <v>5.0999999999999996</v>
      </c>
      <c r="E2400">
        <v>0</v>
      </c>
      <c r="F2400">
        <v>0</v>
      </c>
      <c r="G2400">
        <v>3402</v>
      </c>
      <c r="H2400" s="1" t="s">
        <v>4095</v>
      </c>
      <c r="I2400">
        <v>63.59</v>
      </c>
      <c r="J2400">
        <v>11.35</v>
      </c>
      <c r="K2400">
        <v>297</v>
      </c>
      <c r="L2400">
        <v>1631.79</v>
      </c>
      <c r="M2400">
        <v>123</v>
      </c>
      <c r="N2400">
        <v>5</v>
      </c>
      <c r="O2400">
        <v>0</v>
      </c>
      <c r="P2400">
        <v>170.86</v>
      </c>
      <c r="Q2400">
        <v>0</v>
      </c>
      <c r="R2400" s="1" t="s">
        <v>7580</v>
      </c>
      <c r="S2400" s="1" t="s">
        <v>8156</v>
      </c>
      <c r="T2400">
        <v>0.95</v>
      </c>
      <c r="U2400" s="1"/>
      <c r="V2400">
        <v>26330.993419999999</v>
      </c>
      <c r="W2400">
        <v>846022.93215300003</v>
      </c>
      <c r="X2400">
        <v>139.946001</v>
      </c>
      <c r="Y2400">
        <v>18.005623</v>
      </c>
      <c r="Z2400">
        <v>367.66263900000001</v>
      </c>
      <c r="AA2400">
        <v>363.67558600000001</v>
      </c>
      <c r="AB2400">
        <v>0</v>
      </c>
    </row>
    <row r="2401" spans="1:28" x14ac:dyDescent="0.25">
      <c r="A2401" s="1" t="s">
        <v>3426</v>
      </c>
      <c r="B2401">
        <v>3254</v>
      </c>
      <c r="C2401" s="1" t="s">
        <v>4016</v>
      </c>
      <c r="D2401">
        <v>5.0999999999999996</v>
      </c>
      <c r="E2401">
        <v>0</v>
      </c>
      <c r="F2401">
        <v>3.05</v>
      </c>
      <c r="G2401">
        <v>3402</v>
      </c>
      <c r="H2401" s="1" t="s">
        <v>4092</v>
      </c>
      <c r="I2401">
        <v>182.21</v>
      </c>
      <c r="J2401">
        <v>8.68</v>
      </c>
      <c r="K2401">
        <v>148</v>
      </c>
      <c r="L2401">
        <v>905.52</v>
      </c>
      <c r="M2401">
        <v>21</v>
      </c>
      <c r="N2401">
        <v>3</v>
      </c>
      <c r="O2401">
        <v>0</v>
      </c>
      <c r="P2401">
        <v>62.98</v>
      </c>
      <c r="Q2401">
        <v>0</v>
      </c>
      <c r="R2401" s="1" t="s">
        <v>7581</v>
      </c>
      <c r="S2401" s="1" t="s">
        <v>8156</v>
      </c>
      <c r="T2401">
        <v>0.77</v>
      </c>
      <c r="U2401" s="1"/>
      <c r="V2401">
        <v>7293.7673599999998</v>
      </c>
      <c r="W2401">
        <v>311129.21556099999</v>
      </c>
      <c r="X2401">
        <v>40.510553999999999</v>
      </c>
      <c r="Y2401">
        <v>5.9193980000000002</v>
      </c>
      <c r="Z2401">
        <v>131.46109100000001</v>
      </c>
      <c r="AA2401">
        <v>133.74248399999999</v>
      </c>
      <c r="AB2401">
        <v>0</v>
      </c>
    </row>
    <row r="2402" spans="1:28" x14ac:dyDescent="0.25">
      <c r="A2402" s="1" t="s">
        <v>3427</v>
      </c>
      <c r="B2402">
        <v>2648</v>
      </c>
      <c r="C2402" s="1" t="s">
        <v>4037</v>
      </c>
      <c r="D2402">
        <v>5.0999999999999996</v>
      </c>
      <c r="E2402">
        <v>0</v>
      </c>
      <c r="F2402">
        <v>0.34</v>
      </c>
      <c r="G2402">
        <v>3403</v>
      </c>
      <c r="H2402" s="1" t="s">
        <v>4096</v>
      </c>
      <c r="I2402">
        <v>121.36</v>
      </c>
      <c r="J2402">
        <v>12.79</v>
      </c>
      <c r="K2402">
        <v>755</v>
      </c>
      <c r="L2402">
        <v>1417.38</v>
      </c>
      <c r="M2402">
        <v>547</v>
      </c>
      <c r="N2402">
        <v>16</v>
      </c>
      <c r="O2402">
        <v>0</v>
      </c>
      <c r="P2402">
        <v>645.51</v>
      </c>
      <c r="Q2402">
        <v>0</v>
      </c>
      <c r="R2402" s="1" t="s">
        <v>7582</v>
      </c>
      <c r="S2402" s="1" t="s">
        <v>8156</v>
      </c>
      <c r="T2402">
        <v>0.94</v>
      </c>
      <c r="U2402" s="1"/>
      <c r="V2402">
        <v>92747.968399999998</v>
      </c>
      <c r="W2402">
        <v>1851745.449974</v>
      </c>
      <c r="X2402">
        <v>465.89472599999999</v>
      </c>
      <c r="Y2402">
        <v>43.344346000000002</v>
      </c>
      <c r="Z2402">
        <v>830.00620000000004</v>
      </c>
      <c r="AA2402">
        <v>796.02447500000005</v>
      </c>
      <c r="AB2402">
        <v>0</v>
      </c>
    </row>
    <row r="2403" spans="1:28" x14ac:dyDescent="0.25">
      <c r="A2403" s="1" t="s">
        <v>3429</v>
      </c>
      <c r="B2403">
        <v>2728</v>
      </c>
      <c r="C2403" s="1" t="s">
        <v>4037</v>
      </c>
      <c r="D2403">
        <v>5.0999999999999996</v>
      </c>
      <c r="E2403">
        <v>0</v>
      </c>
      <c r="F2403">
        <v>0.11</v>
      </c>
      <c r="G2403">
        <v>3404</v>
      </c>
      <c r="H2403" s="1" t="s">
        <v>4096</v>
      </c>
      <c r="I2403">
        <v>121.36</v>
      </c>
      <c r="J2403">
        <v>16.47</v>
      </c>
      <c r="K2403">
        <v>676</v>
      </c>
      <c r="L2403">
        <v>1417.38</v>
      </c>
      <c r="M2403">
        <v>403</v>
      </c>
      <c r="N2403">
        <v>20</v>
      </c>
      <c r="O2403">
        <v>0</v>
      </c>
      <c r="P2403">
        <v>601.59</v>
      </c>
      <c r="Q2403">
        <v>0</v>
      </c>
      <c r="R2403" s="1" t="s">
        <v>7584</v>
      </c>
      <c r="S2403" s="1" t="s">
        <v>8156</v>
      </c>
      <c r="T2403">
        <v>1.46</v>
      </c>
      <c r="U2403" s="1"/>
      <c r="V2403">
        <v>77602.575851999994</v>
      </c>
      <c r="W2403">
        <v>1659452.5789439999</v>
      </c>
      <c r="X2403">
        <v>392.51349499999998</v>
      </c>
      <c r="Y2403">
        <v>38.650562000000001</v>
      </c>
      <c r="Z2403">
        <v>744.16075599999999</v>
      </c>
      <c r="AA2403">
        <v>713.35742700000003</v>
      </c>
      <c r="AB2403">
        <v>0</v>
      </c>
    </row>
    <row r="2404" spans="1:28" x14ac:dyDescent="0.25">
      <c r="A2404" s="1" t="s">
        <v>3433</v>
      </c>
      <c r="B2404">
        <v>3040</v>
      </c>
      <c r="C2404" s="1" t="s">
        <v>4004</v>
      </c>
      <c r="D2404">
        <v>5.0999999999999996</v>
      </c>
      <c r="E2404">
        <v>0</v>
      </c>
      <c r="F2404">
        <v>0.75</v>
      </c>
      <c r="G2404">
        <v>3406</v>
      </c>
      <c r="H2404" s="1" t="s">
        <v>4096</v>
      </c>
      <c r="I2404">
        <v>121.36</v>
      </c>
      <c r="J2404">
        <v>13.31</v>
      </c>
      <c r="K2404">
        <v>366</v>
      </c>
      <c r="L2404">
        <v>1417.41</v>
      </c>
      <c r="M2404">
        <v>172</v>
      </c>
      <c r="N2404">
        <v>3</v>
      </c>
      <c r="O2404">
        <v>0</v>
      </c>
      <c r="P2404">
        <v>264.7</v>
      </c>
      <c r="Q2404">
        <v>0</v>
      </c>
      <c r="R2404" s="1" t="s">
        <v>7588</v>
      </c>
      <c r="S2404" s="1" t="s">
        <v>8156</v>
      </c>
      <c r="T2404">
        <v>1.02</v>
      </c>
      <c r="U2404" s="1"/>
      <c r="V2404">
        <v>38036.251695999999</v>
      </c>
      <c r="W2404">
        <v>975984.38190399995</v>
      </c>
      <c r="X2404">
        <v>196.228274</v>
      </c>
      <c r="Y2404">
        <v>21.505512</v>
      </c>
      <c r="Z2404">
        <v>429.05440599999997</v>
      </c>
      <c r="AA2404">
        <v>419.54687100000001</v>
      </c>
      <c r="AB2404">
        <v>0</v>
      </c>
    </row>
    <row r="2405" spans="1:28" x14ac:dyDescent="0.25">
      <c r="A2405" s="1" t="s">
        <v>3434</v>
      </c>
      <c r="B2405">
        <v>2467</v>
      </c>
      <c r="C2405" s="1" t="s">
        <v>4040</v>
      </c>
      <c r="D2405">
        <v>5.0999999999999996</v>
      </c>
      <c r="E2405">
        <v>0</v>
      </c>
      <c r="F2405">
        <v>2.73</v>
      </c>
      <c r="G2405">
        <v>3407</v>
      </c>
      <c r="H2405" s="1" t="s">
        <v>4096</v>
      </c>
      <c r="I2405">
        <v>121.36</v>
      </c>
      <c r="J2405">
        <v>14.12</v>
      </c>
      <c r="K2405">
        <v>940</v>
      </c>
      <c r="L2405">
        <v>1561.24</v>
      </c>
      <c r="M2405">
        <v>570</v>
      </c>
      <c r="N2405">
        <v>16</v>
      </c>
      <c r="O2405">
        <v>0</v>
      </c>
      <c r="P2405">
        <v>841.02</v>
      </c>
      <c r="Q2405">
        <v>0</v>
      </c>
      <c r="R2405" s="1" t="s">
        <v>7589</v>
      </c>
      <c r="S2405" s="1" t="s">
        <v>8156</v>
      </c>
      <c r="T2405">
        <v>1.1499999999999999</v>
      </c>
      <c r="U2405" s="1"/>
      <c r="V2405">
        <v>99917.688959000006</v>
      </c>
      <c r="W2405">
        <v>2056925.0016590001</v>
      </c>
      <c r="X2405">
        <v>503.34914900000001</v>
      </c>
      <c r="Y2405">
        <v>47.881582000000002</v>
      </c>
      <c r="Z2405">
        <v>922.12149499999998</v>
      </c>
      <c r="AA2405">
        <v>884.22417900000005</v>
      </c>
      <c r="AB2405">
        <v>0</v>
      </c>
    </row>
    <row r="2406" spans="1:28" x14ac:dyDescent="0.25">
      <c r="A2406" s="1" t="s">
        <v>3436</v>
      </c>
      <c r="B2406">
        <v>2861</v>
      </c>
      <c r="C2406" s="1" t="s">
        <v>4004</v>
      </c>
      <c r="D2406">
        <v>5.0999999999999996</v>
      </c>
      <c r="E2406">
        <v>0</v>
      </c>
      <c r="F2406">
        <v>0.04</v>
      </c>
      <c r="G2406">
        <v>3408</v>
      </c>
      <c r="H2406" s="1" t="s">
        <v>4104</v>
      </c>
      <c r="I2406">
        <v>0.2</v>
      </c>
      <c r="J2406">
        <v>10.19</v>
      </c>
      <c r="K2406">
        <v>547</v>
      </c>
      <c r="L2406">
        <v>1312.65</v>
      </c>
      <c r="M2406">
        <v>345</v>
      </c>
      <c r="N2406">
        <v>13</v>
      </c>
      <c r="O2406">
        <v>0</v>
      </c>
      <c r="P2406">
        <v>434.58</v>
      </c>
      <c r="Q2406">
        <v>0</v>
      </c>
      <c r="R2406" s="1" t="s">
        <v>7591</v>
      </c>
      <c r="S2406" s="1" t="s">
        <v>8156</v>
      </c>
      <c r="T2406">
        <v>0.84</v>
      </c>
      <c r="U2406" s="1"/>
      <c r="V2406">
        <v>57457.307882000001</v>
      </c>
      <c r="W2406">
        <v>1264458.7257630001</v>
      </c>
      <c r="X2406">
        <v>291.39649700000001</v>
      </c>
      <c r="Y2406">
        <v>28.843969000000001</v>
      </c>
      <c r="Z2406">
        <v>563.16906400000005</v>
      </c>
      <c r="AA2406">
        <v>543.55887299999995</v>
      </c>
      <c r="AB2406">
        <v>0</v>
      </c>
    </row>
    <row r="2407" spans="1:28" x14ac:dyDescent="0.25">
      <c r="A2407" s="1" t="s">
        <v>3437</v>
      </c>
      <c r="B2407">
        <v>2233</v>
      </c>
      <c r="C2407" s="1" t="s">
        <v>4031</v>
      </c>
      <c r="D2407">
        <v>5.0999999999999996</v>
      </c>
      <c r="E2407">
        <v>0</v>
      </c>
      <c r="F2407">
        <v>0.65</v>
      </c>
      <c r="G2407">
        <v>3411</v>
      </c>
      <c r="H2407" s="1" t="s">
        <v>4127</v>
      </c>
      <c r="I2407">
        <v>2.0699999999999998</v>
      </c>
      <c r="J2407">
        <v>10.79</v>
      </c>
      <c r="K2407">
        <v>1178</v>
      </c>
      <c r="L2407">
        <v>2268.7600000000002</v>
      </c>
      <c r="M2407">
        <v>758</v>
      </c>
      <c r="N2407">
        <v>26</v>
      </c>
      <c r="O2407">
        <v>0</v>
      </c>
      <c r="P2407">
        <v>989.3</v>
      </c>
      <c r="Q2407">
        <v>0</v>
      </c>
      <c r="R2407" s="1" t="s">
        <v>7592</v>
      </c>
      <c r="S2407" s="1" t="s">
        <v>8156</v>
      </c>
      <c r="T2407">
        <v>0.87</v>
      </c>
      <c r="U2407" s="1"/>
      <c r="V2407">
        <v>127623.056105</v>
      </c>
      <c r="W2407">
        <v>2556512.8500890001</v>
      </c>
      <c r="X2407">
        <v>641.18001500000003</v>
      </c>
      <c r="Y2407">
        <v>59.317529</v>
      </c>
      <c r="Z2407">
        <v>1143.3007769999999</v>
      </c>
      <c r="AA2407">
        <v>1098.9887719999999</v>
      </c>
      <c r="AB2407">
        <v>0</v>
      </c>
    </row>
    <row r="2408" spans="1:28" x14ac:dyDescent="0.25">
      <c r="A2408" s="1" t="s">
        <v>3440</v>
      </c>
      <c r="B2408">
        <v>3361</v>
      </c>
      <c r="C2408" s="1" t="s">
        <v>4004</v>
      </c>
      <c r="D2408">
        <v>5.0999999999999996</v>
      </c>
      <c r="E2408">
        <v>0</v>
      </c>
      <c r="F2408">
        <v>1</v>
      </c>
      <c r="G2408">
        <v>3411</v>
      </c>
      <c r="H2408" s="1" t="s">
        <v>4074</v>
      </c>
      <c r="I2408">
        <v>0.2</v>
      </c>
      <c r="J2408">
        <v>13.52</v>
      </c>
      <c r="K2408">
        <v>50</v>
      </c>
      <c r="L2408">
        <v>420.4</v>
      </c>
      <c r="M2408">
        <v>1</v>
      </c>
      <c r="N2408">
        <v>1</v>
      </c>
      <c r="O2408">
        <v>0</v>
      </c>
      <c r="P2408">
        <v>20.92</v>
      </c>
      <c r="Q2408">
        <v>0</v>
      </c>
      <c r="R2408" s="1" t="s">
        <v>7595</v>
      </c>
      <c r="S2408" s="1" t="s">
        <v>8156</v>
      </c>
      <c r="T2408">
        <v>1.08</v>
      </c>
      <c r="U2408" s="1"/>
      <c r="V2408">
        <v>3593.9584490000002</v>
      </c>
      <c r="W2408">
        <v>183387.422062</v>
      </c>
      <c r="X2408">
        <v>20.748543000000002</v>
      </c>
      <c r="Y2408">
        <v>3.784065</v>
      </c>
      <c r="Z2408">
        <v>79.187155000000004</v>
      </c>
      <c r="AA2408">
        <v>78.830167000000003</v>
      </c>
      <c r="AB2408">
        <v>0</v>
      </c>
    </row>
    <row r="2409" spans="1:28" x14ac:dyDescent="0.25">
      <c r="A2409" s="1" t="s">
        <v>3441</v>
      </c>
      <c r="B2409">
        <v>2415</v>
      </c>
      <c r="C2409" s="1" t="s">
        <v>4053</v>
      </c>
      <c r="D2409">
        <v>5.0999999999999996</v>
      </c>
      <c r="E2409">
        <v>0</v>
      </c>
      <c r="F2409">
        <v>0</v>
      </c>
      <c r="G2409">
        <v>3412</v>
      </c>
      <c r="H2409" s="1" t="s">
        <v>4094</v>
      </c>
      <c r="I2409">
        <v>120.04</v>
      </c>
      <c r="J2409">
        <v>5.81</v>
      </c>
      <c r="K2409">
        <v>997</v>
      </c>
      <c r="L2409">
        <v>950.5</v>
      </c>
      <c r="M2409">
        <v>647</v>
      </c>
      <c r="N2409">
        <v>18</v>
      </c>
      <c r="O2409">
        <v>0</v>
      </c>
      <c r="P2409">
        <v>860.15</v>
      </c>
      <c r="Q2409">
        <v>0</v>
      </c>
      <c r="R2409" s="1" t="s">
        <v>7596</v>
      </c>
      <c r="S2409" s="1" t="s">
        <v>8156</v>
      </c>
      <c r="T2409">
        <v>0.51</v>
      </c>
      <c r="U2409" s="1"/>
      <c r="V2409">
        <v>111832.427188</v>
      </c>
      <c r="W2409">
        <v>1985874.8436779999</v>
      </c>
      <c r="X2409">
        <v>555.72042899999997</v>
      </c>
      <c r="Y2409">
        <v>47.395164000000001</v>
      </c>
      <c r="Z2409">
        <v>897.90576099999998</v>
      </c>
      <c r="AA2409">
        <v>853.69273199999998</v>
      </c>
      <c r="AB2409">
        <v>0</v>
      </c>
    </row>
    <row r="2410" spans="1:28" x14ac:dyDescent="0.25">
      <c r="A2410" s="1" t="s">
        <v>3443</v>
      </c>
      <c r="B2410">
        <v>3153</v>
      </c>
      <c r="C2410" s="1" t="s">
        <v>4024</v>
      </c>
      <c r="D2410">
        <v>5.0999999999999996</v>
      </c>
      <c r="E2410">
        <v>0</v>
      </c>
      <c r="F2410">
        <v>0.45</v>
      </c>
      <c r="G2410">
        <v>3414</v>
      </c>
      <c r="H2410" s="1" t="s">
        <v>4112</v>
      </c>
      <c r="I2410">
        <v>110.84</v>
      </c>
      <c r="J2410">
        <v>11.81</v>
      </c>
      <c r="K2410">
        <v>261</v>
      </c>
      <c r="L2410">
        <v>1744.16</v>
      </c>
      <c r="M2410">
        <v>36</v>
      </c>
      <c r="N2410">
        <v>3</v>
      </c>
      <c r="O2410">
        <v>0</v>
      </c>
      <c r="P2410">
        <v>133.84</v>
      </c>
      <c r="Q2410">
        <v>0</v>
      </c>
      <c r="R2410" s="1" t="s">
        <v>7598</v>
      </c>
      <c r="S2410" s="1" t="s">
        <v>8156</v>
      </c>
      <c r="T2410">
        <v>0.97</v>
      </c>
      <c r="U2410" s="1"/>
      <c r="V2410">
        <v>18092.943625</v>
      </c>
      <c r="W2410">
        <v>775730.84860699996</v>
      </c>
      <c r="X2410">
        <v>100.77718299999999</v>
      </c>
      <c r="Y2410">
        <v>16.014652000000002</v>
      </c>
      <c r="Z2410">
        <v>334.67972500000002</v>
      </c>
      <c r="AA2410">
        <v>333.454971</v>
      </c>
      <c r="AB2410">
        <v>0</v>
      </c>
    </row>
    <row r="2411" spans="1:28" x14ac:dyDescent="0.25">
      <c r="A2411" s="1" t="s">
        <v>3445</v>
      </c>
      <c r="B2411">
        <v>2588</v>
      </c>
      <c r="C2411" s="1" t="s">
        <v>4024</v>
      </c>
      <c r="D2411">
        <v>5.0999999999999996</v>
      </c>
      <c r="E2411">
        <v>0</v>
      </c>
      <c r="F2411">
        <v>0.5</v>
      </c>
      <c r="G2411">
        <v>3417</v>
      </c>
      <c r="H2411" s="1" t="s">
        <v>4159</v>
      </c>
      <c r="I2411">
        <v>26.09</v>
      </c>
      <c r="J2411">
        <v>15.09</v>
      </c>
      <c r="K2411">
        <v>829</v>
      </c>
      <c r="L2411">
        <v>2392.42</v>
      </c>
      <c r="M2411">
        <v>497</v>
      </c>
      <c r="N2411">
        <v>20</v>
      </c>
      <c r="O2411">
        <v>0</v>
      </c>
      <c r="P2411">
        <v>682.13</v>
      </c>
      <c r="Q2411">
        <v>0</v>
      </c>
      <c r="R2411" s="1" t="s">
        <v>7600</v>
      </c>
      <c r="S2411" s="1" t="s">
        <v>8156</v>
      </c>
      <c r="T2411">
        <v>1.18</v>
      </c>
      <c r="U2411" s="1"/>
      <c r="V2411">
        <v>85952.206267999994</v>
      </c>
      <c r="W2411">
        <v>1984112.783304</v>
      </c>
      <c r="X2411">
        <v>438.162871</v>
      </c>
      <c r="Y2411">
        <v>45.063079000000002</v>
      </c>
      <c r="Z2411">
        <v>878.73284899999999</v>
      </c>
      <c r="AA2411">
        <v>852.91705100000001</v>
      </c>
      <c r="AB2411">
        <v>0</v>
      </c>
    </row>
    <row r="2412" spans="1:28" x14ac:dyDescent="0.25">
      <c r="A2412" s="1" t="s">
        <v>3447</v>
      </c>
      <c r="B2412">
        <v>2958</v>
      </c>
      <c r="C2412" s="1" t="s">
        <v>4043</v>
      </c>
      <c r="D2412">
        <v>5.0999999999999996</v>
      </c>
      <c r="E2412">
        <v>0</v>
      </c>
      <c r="F2412">
        <v>0.86</v>
      </c>
      <c r="G2412">
        <v>3417</v>
      </c>
      <c r="H2412" s="1" t="s">
        <v>4165</v>
      </c>
      <c r="I2412">
        <v>135.09</v>
      </c>
      <c r="J2412">
        <v>14.56</v>
      </c>
      <c r="K2412">
        <v>459</v>
      </c>
      <c r="L2412">
        <v>2630.12</v>
      </c>
      <c r="M2412">
        <v>158</v>
      </c>
      <c r="N2412">
        <v>9</v>
      </c>
      <c r="O2412">
        <v>0</v>
      </c>
      <c r="P2412">
        <v>288.54000000000002</v>
      </c>
      <c r="Q2412">
        <v>0</v>
      </c>
      <c r="R2412" s="1" t="s">
        <v>7602</v>
      </c>
      <c r="S2412" s="1" t="s">
        <v>8156</v>
      </c>
      <c r="T2412">
        <v>1.1200000000000001</v>
      </c>
      <c r="U2412" s="1"/>
      <c r="V2412">
        <v>37427.262290999999</v>
      </c>
      <c r="W2412">
        <v>1220999.14827</v>
      </c>
      <c r="X2412">
        <v>199.37863300000001</v>
      </c>
      <c r="Y2412">
        <v>26.101423</v>
      </c>
      <c r="Z2412">
        <v>530.17792399999996</v>
      </c>
      <c r="AA2412">
        <v>524.86415899999997</v>
      </c>
      <c r="AB2412">
        <v>0</v>
      </c>
    </row>
    <row r="2413" spans="1:28" x14ac:dyDescent="0.25">
      <c r="A2413" s="1" t="s">
        <v>3451</v>
      </c>
      <c r="B2413">
        <v>3185</v>
      </c>
      <c r="C2413" s="1" t="s">
        <v>4020</v>
      </c>
      <c r="D2413">
        <v>5.0999999999999996</v>
      </c>
      <c r="E2413">
        <v>0</v>
      </c>
      <c r="F2413">
        <v>0.39</v>
      </c>
      <c r="G2413">
        <v>3420</v>
      </c>
      <c r="H2413" s="1" t="s">
        <v>4116</v>
      </c>
      <c r="I2413">
        <v>87.33</v>
      </c>
      <c r="J2413">
        <v>10.94</v>
      </c>
      <c r="K2413">
        <v>235</v>
      </c>
      <c r="L2413">
        <v>1632.51</v>
      </c>
      <c r="M2413">
        <v>42</v>
      </c>
      <c r="N2413">
        <v>3</v>
      </c>
      <c r="O2413">
        <v>0</v>
      </c>
      <c r="P2413">
        <v>104.29</v>
      </c>
      <c r="Q2413">
        <v>0</v>
      </c>
      <c r="R2413" s="1" t="s">
        <v>7606</v>
      </c>
      <c r="S2413" s="1" t="s">
        <v>8156</v>
      </c>
      <c r="T2413">
        <v>0.91</v>
      </c>
      <c r="U2413" s="1"/>
      <c r="V2413">
        <v>15231.63428</v>
      </c>
      <c r="W2413">
        <v>617124.832176</v>
      </c>
      <c r="X2413">
        <v>83.912520999999998</v>
      </c>
      <c r="Y2413">
        <v>12.165091</v>
      </c>
      <c r="Z2413">
        <v>262.13449300000002</v>
      </c>
      <c r="AA2413">
        <v>265.27837899999997</v>
      </c>
      <c r="AB2413">
        <v>0</v>
      </c>
    </row>
    <row r="2414" spans="1:28" x14ac:dyDescent="0.25">
      <c r="A2414" s="1" t="s">
        <v>3454</v>
      </c>
      <c r="B2414">
        <v>3094</v>
      </c>
      <c r="C2414" s="1" t="s">
        <v>4024</v>
      </c>
      <c r="D2414">
        <v>5.0999999999999996</v>
      </c>
      <c r="E2414">
        <v>0</v>
      </c>
      <c r="F2414">
        <v>0.94</v>
      </c>
      <c r="G2414">
        <v>3423</v>
      </c>
      <c r="H2414" s="1" t="s">
        <v>4112</v>
      </c>
      <c r="I2414">
        <v>110.84</v>
      </c>
      <c r="J2414">
        <v>8.69</v>
      </c>
      <c r="K2414">
        <v>329</v>
      </c>
      <c r="L2414">
        <v>1744.16</v>
      </c>
      <c r="M2414">
        <v>67</v>
      </c>
      <c r="N2414">
        <v>3</v>
      </c>
      <c r="O2414">
        <v>0</v>
      </c>
      <c r="P2414">
        <v>139.19</v>
      </c>
      <c r="Q2414">
        <v>0</v>
      </c>
      <c r="R2414" s="1" t="s">
        <v>7609</v>
      </c>
      <c r="S2414" s="1" t="s">
        <v>8156</v>
      </c>
      <c r="T2414">
        <v>0.63</v>
      </c>
      <c r="U2414" s="1"/>
      <c r="V2414">
        <v>21751.172039000001</v>
      </c>
      <c r="W2414">
        <v>732264.65249699994</v>
      </c>
      <c r="X2414">
        <v>116.146124</v>
      </c>
      <c r="Y2414">
        <v>14.267059</v>
      </c>
      <c r="Z2414">
        <v>311.47224799999998</v>
      </c>
      <c r="AA2414">
        <v>314.77583199999998</v>
      </c>
      <c r="AB2414">
        <v>0</v>
      </c>
    </row>
    <row r="2415" spans="1:28" x14ac:dyDescent="0.25">
      <c r="A2415" s="1" t="s">
        <v>3458</v>
      </c>
      <c r="B2415">
        <v>3207</v>
      </c>
      <c r="C2415" s="1" t="s">
        <v>4001</v>
      </c>
      <c r="D2415">
        <v>0.2</v>
      </c>
      <c r="E2415">
        <v>0</v>
      </c>
      <c r="F2415">
        <v>0.55000000000000004</v>
      </c>
      <c r="G2415">
        <v>3426</v>
      </c>
      <c r="H2415" s="1" t="s">
        <v>4071</v>
      </c>
      <c r="I2415">
        <v>108.49</v>
      </c>
      <c r="J2415">
        <v>10.84</v>
      </c>
      <c r="K2415">
        <v>219</v>
      </c>
      <c r="L2415">
        <v>419.77</v>
      </c>
      <c r="M2415">
        <v>106</v>
      </c>
      <c r="N2415">
        <v>4</v>
      </c>
      <c r="O2415">
        <v>0</v>
      </c>
      <c r="P2415">
        <v>193.56</v>
      </c>
      <c r="Q2415">
        <v>0</v>
      </c>
      <c r="R2415" s="1" t="s">
        <v>7613</v>
      </c>
      <c r="S2415" s="1" t="s">
        <v>8156</v>
      </c>
      <c r="T2415">
        <v>1.19</v>
      </c>
      <c r="U2415" s="1"/>
      <c r="V2415">
        <v>20491.076971999999</v>
      </c>
      <c r="W2415">
        <v>447697.87229600002</v>
      </c>
      <c r="X2415">
        <v>103.83948100000001</v>
      </c>
      <c r="Y2415">
        <v>10.181404000000001</v>
      </c>
      <c r="Z2415">
        <v>198.842592</v>
      </c>
      <c r="AA2415">
        <v>192.45421999999999</v>
      </c>
      <c r="AB2415">
        <v>0</v>
      </c>
    </row>
    <row r="2416" spans="1:28" x14ac:dyDescent="0.25">
      <c r="A2416" s="1" t="s">
        <v>3463</v>
      </c>
      <c r="B2416">
        <v>3056</v>
      </c>
      <c r="C2416" s="1" t="s">
        <v>4001</v>
      </c>
      <c r="D2416">
        <v>0.2</v>
      </c>
      <c r="E2416">
        <v>0</v>
      </c>
      <c r="F2416">
        <v>91.3</v>
      </c>
      <c r="G2416">
        <v>3430</v>
      </c>
      <c r="H2416" s="1" t="s">
        <v>4128</v>
      </c>
      <c r="I2416">
        <v>116.2</v>
      </c>
      <c r="J2416">
        <v>13.03</v>
      </c>
      <c r="K2416">
        <v>374</v>
      </c>
      <c r="L2416">
        <v>2118.0100000000002</v>
      </c>
      <c r="M2416">
        <v>73</v>
      </c>
      <c r="N2416">
        <v>11</v>
      </c>
      <c r="O2416">
        <v>0</v>
      </c>
      <c r="P2416">
        <v>226.12</v>
      </c>
      <c r="Q2416">
        <v>0</v>
      </c>
      <c r="R2416" s="1" t="s">
        <v>7618</v>
      </c>
      <c r="S2416" s="1" t="s">
        <v>8156</v>
      </c>
      <c r="T2416">
        <v>1.03</v>
      </c>
      <c r="U2416" s="1"/>
      <c r="V2416">
        <v>25191.408876000001</v>
      </c>
      <c r="W2416">
        <v>950227.73028000002</v>
      </c>
      <c r="X2416">
        <v>137.22836100000001</v>
      </c>
      <c r="Y2416">
        <v>19.618058999999999</v>
      </c>
      <c r="Z2416">
        <v>410.03829200000001</v>
      </c>
      <c r="AA2416">
        <v>408.46664500000003</v>
      </c>
      <c r="AB2416">
        <v>0</v>
      </c>
    </row>
    <row r="2417" spans="1:28" x14ac:dyDescent="0.25">
      <c r="A2417" s="1" t="s">
        <v>3464</v>
      </c>
      <c r="B2417">
        <v>3354</v>
      </c>
      <c r="C2417" s="1" t="s">
        <v>4004</v>
      </c>
      <c r="D2417">
        <v>5.0999999999999996</v>
      </c>
      <c r="E2417">
        <v>0</v>
      </c>
      <c r="F2417">
        <v>0.6</v>
      </c>
      <c r="G2417">
        <v>3430</v>
      </c>
      <c r="H2417" s="1" t="s">
        <v>4166</v>
      </c>
      <c r="I2417">
        <v>1.4</v>
      </c>
      <c r="J2417">
        <v>11.76</v>
      </c>
      <c r="K2417">
        <v>76</v>
      </c>
      <c r="L2417">
        <v>609.39</v>
      </c>
      <c r="M2417">
        <v>0</v>
      </c>
      <c r="N2417">
        <v>0</v>
      </c>
      <c r="O2417">
        <v>0</v>
      </c>
      <c r="P2417">
        <v>27.81</v>
      </c>
      <c r="Q2417">
        <v>0</v>
      </c>
      <c r="R2417" s="1" t="s">
        <v>7619</v>
      </c>
      <c r="S2417" s="1" t="s">
        <v>8156</v>
      </c>
      <c r="T2417">
        <v>0.87</v>
      </c>
      <c r="U2417" s="1"/>
      <c r="V2417">
        <v>4458.2975100000003</v>
      </c>
      <c r="W2417">
        <v>240227.76252700001</v>
      </c>
      <c r="X2417">
        <v>26.005614000000001</v>
      </c>
      <c r="Y2417">
        <v>4.7169129999999999</v>
      </c>
      <c r="Z2417">
        <v>102.09167100000001</v>
      </c>
      <c r="AA2417">
        <v>103.263485</v>
      </c>
      <c r="AB2417">
        <v>0</v>
      </c>
    </row>
    <row r="2418" spans="1:28" x14ac:dyDescent="0.25">
      <c r="A2418" s="1" t="s">
        <v>3465</v>
      </c>
      <c r="B2418">
        <v>3308</v>
      </c>
      <c r="C2418" s="1" t="s">
        <v>4020</v>
      </c>
      <c r="D2418">
        <v>5.0999999999999996</v>
      </c>
      <c r="E2418">
        <v>0</v>
      </c>
      <c r="F2418">
        <v>0.27</v>
      </c>
      <c r="G2418">
        <v>3431</v>
      </c>
      <c r="H2418" s="1" t="s">
        <v>4094</v>
      </c>
      <c r="I2418">
        <v>120.04</v>
      </c>
      <c r="J2418">
        <v>13.81</v>
      </c>
      <c r="K2418">
        <v>123</v>
      </c>
      <c r="L2418">
        <v>743.49</v>
      </c>
      <c r="M2418">
        <v>48</v>
      </c>
      <c r="N2418">
        <v>1</v>
      </c>
      <c r="O2418">
        <v>0</v>
      </c>
      <c r="P2418">
        <v>72.33</v>
      </c>
      <c r="Q2418">
        <v>0</v>
      </c>
      <c r="R2418" s="1" t="s">
        <v>7620</v>
      </c>
      <c r="S2418" s="1" t="s">
        <v>8156</v>
      </c>
      <c r="T2418">
        <v>1.07</v>
      </c>
      <c r="U2418" s="1"/>
      <c r="V2418">
        <v>12207.326359999999</v>
      </c>
      <c r="W2418">
        <v>378952.13249400002</v>
      </c>
      <c r="X2418">
        <v>64.539744999999996</v>
      </c>
      <c r="Y2418">
        <v>8.1765380000000007</v>
      </c>
      <c r="Z2418">
        <v>165.243371</v>
      </c>
      <c r="AA2418">
        <v>162.89842400000001</v>
      </c>
      <c r="AB2418">
        <v>0</v>
      </c>
    </row>
    <row r="2419" spans="1:28" x14ac:dyDescent="0.25">
      <c r="A2419" s="1" t="s">
        <v>3466</v>
      </c>
      <c r="B2419">
        <v>3325</v>
      </c>
      <c r="C2419" s="1" t="s">
        <v>4002</v>
      </c>
      <c r="D2419">
        <v>5.0999999999999996</v>
      </c>
      <c r="E2419">
        <v>0</v>
      </c>
      <c r="F2419">
        <v>0.52</v>
      </c>
      <c r="G2419">
        <v>3431</v>
      </c>
      <c r="H2419" s="1" t="s">
        <v>4072</v>
      </c>
      <c r="I2419">
        <v>31.58</v>
      </c>
      <c r="J2419">
        <v>9.75</v>
      </c>
      <c r="K2419">
        <v>106</v>
      </c>
      <c r="L2419">
        <v>367.23</v>
      </c>
      <c r="M2419">
        <v>70</v>
      </c>
      <c r="N2419">
        <v>1</v>
      </c>
      <c r="O2419">
        <v>0</v>
      </c>
      <c r="P2419">
        <v>80.430000000000007</v>
      </c>
      <c r="Q2419">
        <v>0</v>
      </c>
      <c r="R2419" s="1" t="s">
        <v>7621</v>
      </c>
      <c r="S2419" s="1" t="s">
        <v>8156</v>
      </c>
      <c r="T2419">
        <v>1.06</v>
      </c>
      <c r="U2419" s="1"/>
      <c r="V2419">
        <v>12825.436078999999</v>
      </c>
      <c r="W2419">
        <v>305298.59428399999</v>
      </c>
      <c r="X2419">
        <v>65.631276999999997</v>
      </c>
      <c r="Y2419">
        <v>6.9886480000000004</v>
      </c>
      <c r="Z2419">
        <v>135.64617799999999</v>
      </c>
      <c r="AA2419">
        <v>131.239273</v>
      </c>
      <c r="AB2419">
        <v>0</v>
      </c>
    </row>
    <row r="2420" spans="1:28" x14ac:dyDescent="0.25">
      <c r="A2420" s="1" t="s">
        <v>3467</v>
      </c>
      <c r="B2420">
        <v>3371</v>
      </c>
      <c r="C2420" s="1" t="s">
        <v>4004</v>
      </c>
      <c r="D2420">
        <v>5.0999999999999996</v>
      </c>
      <c r="E2420">
        <v>0</v>
      </c>
      <c r="F2420">
        <v>3.8</v>
      </c>
      <c r="G2420">
        <v>3433</v>
      </c>
      <c r="H2420" s="1" t="s">
        <v>4079</v>
      </c>
      <c r="I2420">
        <v>1.4</v>
      </c>
      <c r="J2420">
        <v>11.15</v>
      </c>
      <c r="K2420">
        <v>62</v>
      </c>
      <c r="L2420">
        <v>609.39</v>
      </c>
      <c r="M2420">
        <v>0</v>
      </c>
      <c r="N2420">
        <v>0</v>
      </c>
      <c r="O2420">
        <v>0</v>
      </c>
      <c r="P2420">
        <v>10.45</v>
      </c>
      <c r="Q2420">
        <v>0</v>
      </c>
      <c r="R2420" s="1" t="s">
        <v>7622</v>
      </c>
      <c r="S2420" s="1" t="s">
        <v>8156</v>
      </c>
      <c r="T2420">
        <v>0.81</v>
      </c>
      <c r="U2420" s="1"/>
      <c r="V2420">
        <v>3115.2844380000001</v>
      </c>
      <c r="W2420">
        <v>193608.96585199999</v>
      </c>
      <c r="X2420">
        <v>18.759841000000002</v>
      </c>
      <c r="Y2420">
        <v>3.5736970000000001</v>
      </c>
      <c r="Z2420">
        <v>80.407144000000002</v>
      </c>
      <c r="AA2420">
        <v>83.224069999999998</v>
      </c>
      <c r="AB2420">
        <v>0</v>
      </c>
    </row>
    <row r="2421" spans="1:28" x14ac:dyDescent="0.25">
      <c r="A2421" s="1" t="s">
        <v>3468</v>
      </c>
      <c r="B2421">
        <v>3294</v>
      </c>
      <c r="C2421" s="1" t="s">
        <v>4002</v>
      </c>
      <c r="D2421">
        <v>5.0999999999999996</v>
      </c>
      <c r="E2421">
        <v>0</v>
      </c>
      <c r="F2421">
        <v>0.89</v>
      </c>
      <c r="G2421">
        <v>3435</v>
      </c>
      <c r="H2421" s="1" t="s">
        <v>4105</v>
      </c>
      <c r="I2421">
        <v>31.58</v>
      </c>
      <c r="J2421">
        <v>9.4499999999999993</v>
      </c>
      <c r="K2421">
        <v>141</v>
      </c>
      <c r="L2421">
        <v>367.23</v>
      </c>
      <c r="M2421">
        <v>100</v>
      </c>
      <c r="N2421">
        <v>1</v>
      </c>
      <c r="O2421">
        <v>0</v>
      </c>
      <c r="P2421">
        <v>108.93</v>
      </c>
      <c r="Q2421">
        <v>0</v>
      </c>
      <c r="R2421" s="1" t="s">
        <v>7623</v>
      </c>
      <c r="S2421" s="1" t="s">
        <v>8156</v>
      </c>
      <c r="T2421">
        <v>0.84</v>
      </c>
      <c r="U2421" s="1"/>
      <c r="V2421">
        <v>17612.459835000001</v>
      </c>
      <c r="W2421">
        <v>368836.14271400002</v>
      </c>
      <c r="X2421">
        <v>88.901494999999997</v>
      </c>
      <c r="Y2421">
        <v>8.6372509999999991</v>
      </c>
      <c r="Z2421">
        <v>165.46014099999999</v>
      </c>
      <c r="AA2421">
        <v>158.55375799999999</v>
      </c>
      <c r="AB2421">
        <v>0</v>
      </c>
    </row>
    <row r="2422" spans="1:28" x14ac:dyDescent="0.25">
      <c r="A2422" s="1" t="s">
        <v>3469</v>
      </c>
      <c r="B2422">
        <v>3381</v>
      </c>
      <c r="C2422" s="1" t="s">
        <v>4004</v>
      </c>
      <c r="D2422">
        <v>5.0999999999999996</v>
      </c>
      <c r="E2422">
        <v>0</v>
      </c>
      <c r="F2422">
        <v>0</v>
      </c>
      <c r="G2422">
        <v>3435</v>
      </c>
      <c r="H2422" s="1" t="s">
        <v>4079</v>
      </c>
      <c r="I2422">
        <v>1.4</v>
      </c>
      <c r="J2422">
        <v>12.11</v>
      </c>
      <c r="K2422">
        <v>54</v>
      </c>
      <c r="L2422">
        <v>609.39</v>
      </c>
      <c r="M2422">
        <v>0</v>
      </c>
      <c r="N2422">
        <v>0</v>
      </c>
      <c r="O2422">
        <v>0</v>
      </c>
      <c r="P2422">
        <v>7.4</v>
      </c>
      <c r="Q2422">
        <v>0</v>
      </c>
      <c r="R2422" s="1" t="s">
        <v>7624</v>
      </c>
      <c r="S2422" s="1" t="s">
        <v>8156</v>
      </c>
      <c r="T2422">
        <v>0.91</v>
      </c>
      <c r="U2422" s="1"/>
      <c r="V2422">
        <v>2784.0457270000002</v>
      </c>
      <c r="W2422">
        <v>181839.779695</v>
      </c>
      <c r="X2422">
        <v>17.008545000000002</v>
      </c>
      <c r="Y2422">
        <v>3.4996710000000002</v>
      </c>
      <c r="Z2422">
        <v>76.239632999999998</v>
      </c>
      <c r="AA2422">
        <v>78.164689999999993</v>
      </c>
      <c r="AB2422">
        <v>0</v>
      </c>
    </row>
    <row r="2423" spans="1:28" x14ac:dyDescent="0.25">
      <c r="A2423" s="1" t="s">
        <v>3471</v>
      </c>
      <c r="B2423">
        <v>3105</v>
      </c>
      <c r="C2423" s="1" t="s">
        <v>4044</v>
      </c>
      <c r="D2423">
        <v>5.0999999999999996</v>
      </c>
      <c r="E2423">
        <v>0</v>
      </c>
      <c r="F2423">
        <v>0</v>
      </c>
      <c r="G2423">
        <v>3436</v>
      </c>
      <c r="H2423" s="1" t="s">
        <v>4135</v>
      </c>
      <c r="I2423">
        <v>0.69</v>
      </c>
      <c r="J2423">
        <v>14.05</v>
      </c>
      <c r="K2423">
        <v>331</v>
      </c>
      <c r="L2423">
        <v>2187.13</v>
      </c>
      <c r="M2423">
        <v>117</v>
      </c>
      <c r="N2423">
        <v>5</v>
      </c>
      <c r="O2423">
        <v>0</v>
      </c>
      <c r="P2423">
        <v>179.19</v>
      </c>
      <c r="Q2423">
        <v>0</v>
      </c>
      <c r="R2423" s="1" t="s">
        <v>7626</v>
      </c>
      <c r="S2423" s="1" t="s">
        <v>8156</v>
      </c>
      <c r="T2423">
        <v>1.03</v>
      </c>
      <c r="U2423" s="1"/>
      <c r="V2423">
        <v>26539.303486000001</v>
      </c>
      <c r="W2423">
        <v>956257.82880799996</v>
      </c>
      <c r="X2423">
        <v>143.48745099999999</v>
      </c>
      <c r="Y2423">
        <v>19.799157000000001</v>
      </c>
      <c r="Z2423">
        <v>410.622793</v>
      </c>
      <c r="AA2423">
        <v>411.05992600000002</v>
      </c>
      <c r="AB2423">
        <v>0</v>
      </c>
    </row>
    <row r="2424" spans="1:28" x14ac:dyDescent="0.25">
      <c r="A2424" s="1" t="s">
        <v>3473</v>
      </c>
      <c r="B2424">
        <v>3307</v>
      </c>
      <c r="C2424" s="1" t="s">
        <v>4007</v>
      </c>
      <c r="D2424">
        <v>5.0999999999999996</v>
      </c>
      <c r="E2424">
        <v>0</v>
      </c>
      <c r="F2424">
        <v>0.75</v>
      </c>
      <c r="G2424">
        <v>3436</v>
      </c>
      <c r="H2424" s="1" t="s">
        <v>4075</v>
      </c>
      <c r="I2424">
        <v>89.74</v>
      </c>
      <c r="J2424">
        <v>12.83</v>
      </c>
      <c r="K2424">
        <v>129</v>
      </c>
      <c r="L2424">
        <v>569.77</v>
      </c>
      <c r="M2424">
        <v>51</v>
      </c>
      <c r="N2424">
        <v>2</v>
      </c>
      <c r="O2424">
        <v>0</v>
      </c>
      <c r="P2424">
        <v>87.81</v>
      </c>
      <c r="Q2424">
        <v>0</v>
      </c>
      <c r="R2424" s="1" t="s">
        <v>7628</v>
      </c>
      <c r="S2424" s="1" t="s">
        <v>8156</v>
      </c>
      <c r="T2424">
        <v>1.03</v>
      </c>
      <c r="U2424" s="1"/>
      <c r="V2424">
        <v>12031.222777999999</v>
      </c>
      <c r="W2424">
        <v>365203.65993099997</v>
      </c>
      <c r="X2424">
        <v>63.438026999999998</v>
      </c>
      <c r="Y2424">
        <v>7.9300139999999999</v>
      </c>
      <c r="Z2424">
        <v>160.26577599999999</v>
      </c>
      <c r="AA2424">
        <v>156.988517</v>
      </c>
      <c r="AB2424">
        <v>0</v>
      </c>
    </row>
    <row r="2425" spans="1:28" x14ac:dyDescent="0.25">
      <c r="A2425" s="1" t="s">
        <v>3476</v>
      </c>
      <c r="B2425">
        <v>3356</v>
      </c>
      <c r="C2425" s="1" t="s">
        <v>4002</v>
      </c>
      <c r="D2425">
        <v>5.0999999999999996</v>
      </c>
      <c r="E2425">
        <v>0</v>
      </c>
      <c r="F2425">
        <v>0.16</v>
      </c>
      <c r="G2425">
        <v>3441</v>
      </c>
      <c r="H2425" s="1" t="s">
        <v>4105</v>
      </c>
      <c r="I2425">
        <v>31.58</v>
      </c>
      <c r="J2425">
        <v>10.92</v>
      </c>
      <c r="K2425">
        <v>85</v>
      </c>
      <c r="L2425">
        <v>367.23</v>
      </c>
      <c r="M2425">
        <v>43</v>
      </c>
      <c r="N2425">
        <v>3</v>
      </c>
      <c r="O2425">
        <v>0</v>
      </c>
      <c r="P2425">
        <v>52.66</v>
      </c>
      <c r="Q2425">
        <v>0</v>
      </c>
      <c r="R2425" s="1" t="s">
        <v>7631</v>
      </c>
      <c r="S2425" s="1" t="s">
        <v>8156</v>
      </c>
      <c r="T2425">
        <v>0.83</v>
      </c>
      <c r="U2425" s="1"/>
      <c r="V2425">
        <v>8520.9915380000002</v>
      </c>
      <c r="W2425">
        <v>228829.31754300001</v>
      </c>
      <c r="X2425">
        <v>44.190897</v>
      </c>
      <c r="Y2425">
        <v>4.9414490000000004</v>
      </c>
      <c r="Z2425">
        <v>100.094782</v>
      </c>
      <c r="AA2425">
        <v>98.366765999999998</v>
      </c>
      <c r="AB2425">
        <v>0</v>
      </c>
    </row>
    <row r="2426" spans="1:28" x14ac:dyDescent="0.25">
      <c r="A2426" s="1" t="s">
        <v>3477</v>
      </c>
      <c r="B2426">
        <v>3278</v>
      </c>
      <c r="C2426" s="1" t="s">
        <v>4018</v>
      </c>
      <c r="D2426">
        <v>5.0999999999999996</v>
      </c>
      <c r="E2426">
        <v>0</v>
      </c>
      <c r="F2426">
        <v>0.5</v>
      </c>
      <c r="G2426">
        <v>3442</v>
      </c>
      <c r="H2426" s="1" t="s">
        <v>4092</v>
      </c>
      <c r="I2426">
        <v>182.21</v>
      </c>
      <c r="J2426">
        <v>13.44</v>
      </c>
      <c r="K2426">
        <v>164</v>
      </c>
      <c r="L2426">
        <v>1351.38</v>
      </c>
      <c r="M2426">
        <v>29</v>
      </c>
      <c r="N2426">
        <v>1</v>
      </c>
      <c r="O2426">
        <v>0</v>
      </c>
      <c r="P2426">
        <v>68.48</v>
      </c>
      <c r="Q2426">
        <v>0</v>
      </c>
      <c r="R2426" s="1" t="s">
        <v>7632</v>
      </c>
      <c r="S2426" s="1" t="s">
        <v>8156</v>
      </c>
      <c r="T2426">
        <v>1</v>
      </c>
      <c r="U2426" s="1"/>
      <c r="V2426">
        <v>10787.573361999999</v>
      </c>
      <c r="W2426">
        <v>486115.29534299998</v>
      </c>
      <c r="X2426">
        <v>60.609118000000002</v>
      </c>
      <c r="Y2426">
        <v>9.5418380000000003</v>
      </c>
      <c r="Z2426">
        <v>205.208359</v>
      </c>
      <c r="AA2426">
        <v>208.96151399999999</v>
      </c>
      <c r="AB2426">
        <v>0</v>
      </c>
    </row>
    <row r="2427" spans="1:28" x14ac:dyDescent="0.25">
      <c r="A2427" s="1" t="s">
        <v>3478</v>
      </c>
      <c r="B2427">
        <v>3340</v>
      </c>
      <c r="C2427" s="1" t="s">
        <v>4004</v>
      </c>
      <c r="D2427">
        <v>5.0999999999999996</v>
      </c>
      <c r="E2427">
        <v>0</v>
      </c>
      <c r="F2427">
        <v>0.4</v>
      </c>
      <c r="G2427">
        <v>3443</v>
      </c>
      <c r="H2427" s="1" t="s">
        <v>4076</v>
      </c>
      <c r="I2427">
        <v>1.4</v>
      </c>
      <c r="J2427">
        <v>7.22</v>
      </c>
      <c r="K2427">
        <v>103</v>
      </c>
      <c r="L2427">
        <v>609.39</v>
      </c>
      <c r="M2427">
        <v>0</v>
      </c>
      <c r="N2427">
        <v>0</v>
      </c>
      <c r="O2427">
        <v>0</v>
      </c>
      <c r="P2427">
        <v>27.43</v>
      </c>
      <c r="Q2427">
        <v>0</v>
      </c>
      <c r="R2427" s="1" t="s">
        <v>7633</v>
      </c>
      <c r="S2427" s="1" t="s">
        <v>8156</v>
      </c>
      <c r="T2427">
        <v>0.54</v>
      </c>
      <c r="U2427" s="1"/>
      <c r="V2427">
        <v>5283.8479379999999</v>
      </c>
      <c r="W2427">
        <v>218525.68288400001</v>
      </c>
      <c r="X2427">
        <v>29.142621999999999</v>
      </c>
      <c r="Y2427">
        <v>3.9883839999999999</v>
      </c>
      <c r="Z2427">
        <v>91.632716000000002</v>
      </c>
      <c r="AA2427">
        <v>93.936142000000004</v>
      </c>
      <c r="AB2427">
        <v>0</v>
      </c>
    </row>
    <row r="2428" spans="1:28" x14ac:dyDescent="0.25">
      <c r="A2428" s="1" t="s">
        <v>3479</v>
      </c>
      <c r="B2428">
        <v>2785</v>
      </c>
      <c r="C2428" s="1" t="s">
        <v>4004</v>
      </c>
      <c r="D2428">
        <v>5.0999999999999996</v>
      </c>
      <c r="E2428">
        <v>0</v>
      </c>
      <c r="F2428">
        <v>0.8</v>
      </c>
      <c r="G2428">
        <v>3444</v>
      </c>
      <c r="H2428" s="1" t="s">
        <v>4108</v>
      </c>
      <c r="I2428">
        <v>122.01</v>
      </c>
      <c r="J2428">
        <v>14.68</v>
      </c>
      <c r="K2428">
        <v>659</v>
      </c>
      <c r="L2428">
        <v>1425.91</v>
      </c>
      <c r="M2428">
        <v>413</v>
      </c>
      <c r="N2428">
        <v>21</v>
      </c>
      <c r="O2428">
        <v>0</v>
      </c>
      <c r="P2428">
        <v>565.38</v>
      </c>
      <c r="Q2428">
        <v>0</v>
      </c>
      <c r="R2428" s="1" t="s">
        <v>7634</v>
      </c>
      <c r="S2428" s="1" t="s">
        <v>8156</v>
      </c>
      <c r="T2428">
        <v>1.1200000000000001</v>
      </c>
      <c r="U2428" s="1"/>
      <c r="V2428">
        <v>70319.862529999999</v>
      </c>
      <c r="W2428">
        <v>1545458.555829</v>
      </c>
      <c r="X2428">
        <v>356.63280800000001</v>
      </c>
      <c r="Y2428">
        <v>35.735048999999997</v>
      </c>
      <c r="Z2428">
        <v>689.50768600000004</v>
      </c>
      <c r="AA2428">
        <v>664.35313699999995</v>
      </c>
      <c r="AB2428">
        <v>0</v>
      </c>
    </row>
    <row r="2429" spans="1:28" x14ac:dyDescent="0.25">
      <c r="A2429" s="1" t="s">
        <v>3480</v>
      </c>
      <c r="B2429">
        <v>3278</v>
      </c>
      <c r="C2429" s="1" t="s">
        <v>4030</v>
      </c>
      <c r="D2429">
        <v>5.0999999999999996</v>
      </c>
      <c r="E2429">
        <v>0</v>
      </c>
      <c r="F2429">
        <v>0.5</v>
      </c>
      <c r="G2429">
        <v>3444</v>
      </c>
      <c r="H2429" s="1" t="s">
        <v>4139</v>
      </c>
      <c r="I2429">
        <v>77.290000000000006</v>
      </c>
      <c r="J2429">
        <v>18.579999999999998</v>
      </c>
      <c r="K2429">
        <v>166</v>
      </c>
      <c r="L2429">
        <v>2007.2</v>
      </c>
      <c r="M2429">
        <v>21</v>
      </c>
      <c r="N2429">
        <v>2</v>
      </c>
      <c r="O2429">
        <v>0</v>
      </c>
      <c r="P2429">
        <v>62</v>
      </c>
      <c r="Q2429">
        <v>0</v>
      </c>
      <c r="R2429" s="1" t="s">
        <v>7635</v>
      </c>
      <c r="S2429" s="1" t="s">
        <v>8156</v>
      </c>
      <c r="T2429">
        <v>1.4</v>
      </c>
      <c r="U2429" s="1"/>
      <c r="V2429">
        <v>11403.452463</v>
      </c>
      <c r="W2429">
        <v>668484.74424699997</v>
      </c>
      <c r="X2429">
        <v>67.781045000000006</v>
      </c>
      <c r="Y2429">
        <v>13.768829</v>
      </c>
      <c r="Z2429">
        <v>282.72195299999998</v>
      </c>
      <c r="AA2429">
        <v>287.35125499999998</v>
      </c>
      <c r="AB2429">
        <v>0</v>
      </c>
    </row>
    <row r="2430" spans="1:28" x14ac:dyDescent="0.25">
      <c r="A2430" s="1" t="s">
        <v>3481</v>
      </c>
      <c r="B2430">
        <v>2992</v>
      </c>
      <c r="C2430" s="1" t="s">
        <v>4011</v>
      </c>
      <c r="D2430">
        <v>5.0999999999999996</v>
      </c>
      <c r="E2430">
        <v>0</v>
      </c>
      <c r="F2430">
        <v>34.86</v>
      </c>
      <c r="G2430">
        <v>3445</v>
      </c>
      <c r="H2430" s="1" t="s">
        <v>4102</v>
      </c>
      <c r="I2430">
        <v>204.71</v>
      </c>
      <c r="J2430">
        <v>10.87</v>
      </c>
      <c r="K2430">
        <v>453</v>
      </c>
      <c r="L2430">
        <v>1204.51</v>
      </c>
      <c r="M2430">
        <v>270</v>
      </c>
      <c r="N2430">
        <v>13</v>
      </c>
      <c r="O2430">
        <v>0</v>
      </c>
      <c r="P2430">
        <v>341.94</v>
      </c>
      <c r="Q2430">
        <v>0</v>
      </c>
      <c r="R2430" s="1" t="s">
        <v>7636</v>
      </c>
      <c r="S2430" s="1" t="s">
        <v>8156</v>
      </c>
      <c r="T2430">
        <v>0.79</v>
      </c>
      <c r="U2430" s="1"/>
      <c r="V2430">
        <v>50014.997019000002</v>
      </c>
      <c r="W2430">
        <v>1113519.5522</v>
      </c>
      <c r="X2430">
        <v>253.94182799999999</v>
      </c>
      <c r="Y2430">
        <v>25.246310000000001</v>
      </c>
      <c r="Z2430">
        <v>495.01894600000003</v>
      </c>
      <c r="AA2430">
        <v>478.67366399999997</v>
      </c>
      <c r="AB2430">
        <v>0</v>
      </c>
    </row>
    <row r="2431" spans="1:28" x14ac:dyDescent="0.25">
      <c r="A2431" s="1" t="s">
        <v>3484</v>
      </c>
      <c r="B2431">
        <v>2914</v>
      </c>
      <c r="C2431" s="1" t="s">
        <v>4043</v>
      </c>
      <c r="D2431">
        <v>5.0999999999999996</v>
      </c>
      <c r="E2431">
        <v>0</v>
      </c>
      <c r="F2431">
        <v>0.69</v>
      </c>
      <c r="G2431">
        <v>3446</v>
      </c>
      <c r="H2431" s="1" t="s">
        <v>4165</v>
      </c>
      <c r="I2431">
        <v>135.09</v>
      </c>
      <c r="J2431">
        <v>10.95</v>
      </c>
      <c r="K2431">
        <v>532</v>
      </c>
      <c r="L2431">
        <v>2630.12</v>
      </c>
      <c r="M2431">
        <v>165</v>
      </c>
      <c r="N2431">
        <v>13</v>
      </c>
      <c r="O2431">
        <v>0</v>
      </c>
      <c r="P2431">
        <v>297.8</v>
      </c>
      <c r="Q2431">
        <v>0</v>
      </c>
      <c r="R2431" s="1" t="s">
        <v>7639</v>
      </c>
      <c r="S2431" s="1" t="s">
        <v>8156</v>
      </c>
      <c r="T2431">
        <v>0.82</v>
      </c>
      <c r="U2431" s="1"/>
      <c r="V2431">
        <v>40420.795344999999</v>
      </c>
      <c r="W2431">
        <v>1258124.7996400001</v>
      </c>
      <c r="X2431">
        <v>213.620993</v>
      </c>
      <c r="Y2431">
        <v>25.840517999999999</v>
      </c>
      <c r="Z2431">
        <v>542.63341100000002</v>
      </c>
      <c r="AA2431">
        <v>540.82603600000004</v>
      </c>
      <c r="AB2431">
        <v>0</v>
      </c>
    </row>
    <row r="2432" spans="1:28" x14ac:dyDescent="0.25">
      <c r="A2432" s="1" t="s">
        <v>3485</v>
      </c>
      <c r="B2432">
        <v>3388</v>
      </c>
      <c r="C2432" s="1" t="s">
        <v>4002</v>
      </c>
      <c r="D2432">
        <v>5.0999999999999996</v>
      </c>
      <c r="E2432">
        <v>0</v>
      </c>
      <c r="F2432">
        <v>0.8</v>
      </c>
      <c r="G2432">
        <v>3446</v>
      </c>
      <c r="H2432" s="1" t="s">
        <v>4105</v>
      </c>
      <c r="I2432">
        <v>31.58</v>
      </c>
      <c r="J2432">
        <v>11.26</v>
      </c>
      <c r="K2432">
        <v>58</v>
      </c>
      <c r="L2432">
        <v>367.23</v>
      </c>
      <c r="M2432">
        <v>14</v>
      </c>
      <c r="N2432">
        <v>1</v>
      </c>
      <c r="O2432">
        <v>0</v>
      </c>
      <c r="P2432">
        <v>27.79</v>
      </c>
      <c r="Q2432">
        <v>0</v>
      </c>
      <c r="R2432" s="1" t="s">
        <v>7640</v>
      </c>
      <c r="S2432" s="1" t="s">
        <v>8156</v>
      </c>
      <c r="T2432">
        <v>0.88</v>
      </c>
      <c r="U2432" s="1"/>
      <c r="V2432">
        <v>4407.2005140000001</v>
      </c>
      <c r="W2432">
        <v>162949.606137</v>
      </c>
      <c r="X2432">
        <v>23.915147999999999</v>
      </c>
      <c r="Y2432">
        <v>3.294435</v>
      </c>
      <c r="Z2432">
        <v>69.773498000000004</v>
      </c>
      <c r="AA2432">
        <v>70.046008999999998</v>
      </c>
      <c r="AB2432">
        <v>0</v>
      </c>
    </row>
    <row r="2433" spans="1:28" x14ac:dyDescent="0.25">
      <c r="A2433" s="1" t="s">
        <v>3487</v>
      </c>
      <c r="B2433">
        <v>2875</v>
      </c>
      <c r="C2433" s="1" t="s">
        <v>4011</v>
      </c>
      <c r="D2433">
        <v>5.0999999999999996</v>
      </c>
      <c r="E2433">
        <v>0</v>
      </c>
      <c r="F2433">
        <v>0</v>
      </c>
      <c r="G2433">
        <v>3448</v>
      </c>
      <c r="H2433" s="1" t="s">
        <v>4084</v>
      </c>
      <c r="I2433">
        <v>105.53</v>
      </c>
      <c r="J2433">
        <v>15.29</v>
      </c>
      <c r="K2433">
        <v>573</v>
      </c>
      <c r="L2433">
        <v>690.83</v>
      </c>
      <c r="M2433">
        <v>307</v>
      </c>
      <c r="N2433">
        <v>21</v>
      </c>
      <c r="O2433">
        <v>0</v>
      </c>
      <c r="P2433">
        <v>527.53</v>
      </c>
      <c r="Q2433">
        <v>0</v>
      </c>
      <c r="R2433" s="1" t="s">
        <v>7642</v>
      </c>
      <c r="S2433" s="1" t="s">
        <v>8156</v>
      </c>
      <c r="T2433">
        <v>1.1100000000000001</v>
      </c>
      <c r="U2433" s="1"/>
      <c r="V2433">
        <v>56566.052946000003</v>
      </c>
      <c r="W2433">
        <v>1117267.3408039999</v>
      </c>
      <c r="X2433">
        <v>283.88865700000002</v>
      </c>
      <c r="Y2433">
        <v>26.461521000000001</v>
      </c>
      <c r="Z2433">
        <v>503.61551300000002</v>
      </c>
      <c r="AA2433">
        <v>480.28851600000002</v>
      </c>
      <c r="AB2433">
        <v>0</v>
      </c>
    </row>
    <row r="2434" spans="1:28" x14ac:dyDescent="0.25">
      <c r="A2434" s="1" t="s">
        <v>3489</v>
      </c>
      <c r="B2434">
        <v>2990</v>
      </c>
      <c r="C2434" s="1" t="s">
        <v>4043</v>
      </c>
      <c r="D2434">
        <v>5.0999999999999996</v>
      </c>
      <c r="E2434">
        <v>0</v>
      </c>
      <c r="F2434">
        <v>0.03</v>
      </c>
      <c r="G2434">
        <v>3448</v>
      </c>
      <c r="H2434" s="1" t="s">
        <v>4165</v>
      </c>
      <c r="I2434">
        <v>135.09</v>
      </c>
      <c r="J2434">
        <v>15.7</v>
      </c>
      <c r="K2434">
        <v>458</v>
      </c>
      <c r="L2434">
        <v>2630.12</v>
      </c>
      <c r="M2434">
        <v>153</v>
      </c>
      <c r="N2434">
        <v>7</v>
      </c>
      <c r="O2434">
        <v>0</v>
      </c>
      <c r="P2434">
        <v>295.82</v>
      </c>
      <c r="Q2434">
        <v>0</v>
      </c>
      <c r="R2434" s="1" t="s">
        <v>7644</v>
      </c>
      <c r="S2434" s="1" t="s">
        <v>8156</v>
      </c>
      <c r="T2434">
        <v>1.18</v>
      </c>
      <c r="U2434" s="1"/>
      <c r="V2434">
        <v>40142.202104000004</v>
      </c>
      <c r="W2434">
        <v>1323955.4516360001</v>
      </c>
      <c r="X2434">
        <v>214.18234799999999</v>
      </c>
      <c r="Y2434">
        <v>28.337724999999999</v>
      </c>
      <c r="Z2434">
        <v>576.09269400000005</v>
      </c>
      <c r="AA2434">
        <v>569.12088200000005</v>
      </c>
      <c r="AB2434">
        <v>0</v>
      </c>
    </row>
    <row r="2435" spans="1:28" x14ac:dyDescent="0.25">
      <c r="A2435" s="1" t="s">
        <v>3491</v>
      </c>
      <c r="B2435">
        <v>3030</v>
      </c>
      <c r="C2435" s="1" t="s">
        <v>4001</v>
      </c>
      <c r="D2435">
        <v>0.2</v>
      </c>
      <c r="E2435">
        <v>0</v>
      </c>
      <c r="F2435">
        <v>130</v>
      </c>
      <c r="G2435">
        <v>3451</v>
      </c>
      <c r="H2435" s="1" t="s">
        <v>4085</v>
      </c>
      <c r="I2435">
        <v>50.59</v>
      </c>
      <c r="J2435">
        <v>2.95</v>
      </c>
      <c r="K2435">
        <v>421</v>
      </c>
      <c r="L2435">
        <v>796.83</v>
      </c>
      <c r="M2435">
        <v>57</v>
      </c>
      <c r="N2435">
        <v>8</v>
      </c>
      <c r="O2435">
        <v>0</v>
      </c>
      <c r="P2435">
        <v>172.33</v>
      </c>
      <c r="Q2435">
        <v>0</v>
      </c>
      <c r="R2435" s="1" t="s">
        <v>7646</v>
      </c>
      <c r="S2435" s="1" t="s">
        <v>8156</v>
      </c>
      <c r="T2435">
        <v>0.22</v>
      </c>
      <c r="U2435" s="1"/>
      <c r="V2435">
        <v>28551.932165999999</v>
      </c>
      <c r="W2435">
        <v>598299.18667600001</v>
      </c>
      <c r="X2435">
        <v>143.85100299999999</v>
      </c>
      <c r="Y2435">
        <v>12.764078</v>
      </c>
      <c r="Z2435">
        <v>262.84898800000002</v>
      </c>
      <c r="AA2435">
        <v>257.196012</v>
      </c>
      <c r="AB2435">
        <v>0</v>
      </c>
    </row>
    <row r="2436" spans="1:28" x14ac:dyDescent="0.25">
      <c r="A2436" s="1" t="s">
        <v>3492</v>
      </c>
      <c r="B2436">
        <v>3373</v>
      </c>
      <c r="C2436" s="1" t="s">
        <v>4004</v>
      </c>
      <c r="D2436">
        <v>5.0999999999999996</v>
      </c>
      <c r="E2436">
        <v>0</v>
      </c>
      <c r="F2436">
        <v>1.46</v>
      </c>
      <c r="G2436">
        <v>3451</v>
      </c>
      <c r="H2436" s="1" t="s">
        <v>4073</v>
      </c>
      <c r="I2436">
        <v>40.79</v>
      </c>
      <c r="J2436">
        <v>13.24</v>
      </c>
      <c r="K2436">
        <v>78</v>
      </c>
      <c r="L2436">
        <v>475.89</v>
      </c>
      <c r="M2436">
        <v>20</v>
      </c>
      <c r="N2436">
        <v>1</v>
      </c>
      <c r="O2436">
        <v>0</v>
      </c>
      <c r="P2436">
        <v>45.35</v>
      </c>
      <c r="Q2436">
        <v>0</v>
      </c>
      <c r="R2436" s="1" t="s">
        <v>7647</v>
      </c>
      <c r="S2436" s="1" t="s">
        <v>8156</v>
      </c>
      <c r="T2436">
        <v>1.07</v>
      </c>
      <c r="U2436" s="1"/>
      <c r="V2436">
        <v>5914.7815739999996</v>
      </c>
      <c r="W2436">
        <v>222026.711495</v>
      </c>
      <c r="X2436">
        <v>32.199787999999998</v>
      </c>
      <c r="Y2436">
        <v>4.6320370000000004</v>
      </c>
      <c r="Z2436">
        <v>96.341306000000003</v>
      </c>
      <c r="AA2436">
        <v>95.440738999999994</v>
      </c>
      <c r="AB2436">
        <v>0</v>
      </c>
    </row>
    <row r="2437" spans="1:28" x14ac:dyDescent="0.25">
      <c r="A2437" s="1" t="s">
        <v>3493</v>
      </c>
      <c r="B2437">
        <v>3019</v>
      </c>
      <c r="C2437" s="1" t="s">
        <v>4031</v>
      </c>
      <c r="D2437">
        <v>5.0999999999999996</v>
      </c>
      <c r="E2437">
        <v>0</v>
      </c>
      <c r="F2437">
        <v>0.25</v>
      </c>
      <c r="G2437">
        <v>3452</v>
      </c>
      <c r="H2437" s="1" t="s">
        <v>4079</v>
      </c>
      <c r="I2437">
        <v>1.4</v>
      </c>
      <c r="J2437">
        <v>8.24</v>
      </c>
      <c r="K2437">
        <v>433</v>
      </c>
      <c r="L2437">
        <v>2407.63</v>
      </c>
      <c r="M2437">
        <v>73</v>
      </c>
      <c r="N2437">
        <v>5</v>
      </c>
      <c r="O2437">
        <v>0</v>
      </c>
      <c r="P2437">
        <v>173.71</v>
      </c>
      <c r="Q2437">
        <v>0</v>
      </c>
      <c r="R2437" s="1" t="s">
        <v>7648</v>
      </c>
      <c r="S2437" s="1" t="s">
        <v>8156</v>
      </c>
      <c r="T2437">
        <v>0.66</v>
      </c>
      <c r="U2437" s="1"/>
      <c r="V2437">
        <v>25778.739522</v>
      </c>
      <c r="W2437">
        <v>926074.88104400004</v>
      </c>
      <c r="X2437">
        <v>139.050206</v>
      </c>
      <c r="Y2437">
        <v>18.023033000000002</v>
      </c>
      <c r="Z2437">
        <v>394.58900699999998</v>
      </c>
      <c r="AA2437">
        <v>398.08676700000001</v>
      </c>
      <c r="AB2437">
        <v>0</v>
      </c>
    </row>
    <row r="2438" spans="1:28" x14ac:dyDescent="0.25">
      <c r="A2438" s="1" t="s">
        <v>3494</v>
      </c>
      <c r="B2438">
        <v>3118</v>
      </c>
      <c r="C2438" s="1" t="s">
        <v>4032</v>
      </c>
      <c r="D2438">
        <v>5.0999999999999996</v>
      </c>
      <c r="E2438">
        <v>0</v>
      </c>
      <c r="F2438">
        <v>1.88</v>
      </c>
      <c r="G2438">
        <v>3452</v>
      </c>
      <c r="H2438" s="1" t="s">
        <v>4093</v>
      </c>
      <c r="I2438">
        <v>2.0699999999999998</v>
      </c>
      <c r="J2438">
        <v>7.71</v>
      </c>
      <c r="K2438">
        <v>334</v>
      </c>
      <c r="L2438">
        <v>1444.44</v>
      </c>
      <c r="M2438">
        <v>115</v>
      </c>
      <c r="N2438">
        <v>3</v>
      </c>
      <c r="O2438">
        <v>0</v>
      </c>
      <c r="P2438">
        <v>159.63</v>
      </c>
      <c r="Q2438">
        <v>0</v>
      </c>
      <c r="R2438" s="1" t="s">
        <v>7649</v>
      </c>
      <c r="S2438" s="1" t="s">
        <v>8156</v>
      </c>
      <c r="T2438">
        <v>0.6</v>
      </c>
      <c r="U2438" s="1"/>
      <c r="V2438">
        <v>26826.885431999999</v>
      </c>
      <c r="W2438">
        <v>707425.45770200004</v>
      </c>
      <c r="X2438">
        <v>138.6472</v>
      </c>
      <c r="Y2438">
        <v>14.553065</v>
      </c>
      <c r="Z2438">
        <v>306.06239099999999</v>
      </c>
      <c r="AA2438">
        <v>304.102081</v>
      </c>
      <c r="AB2438">
        <v>0</v>
      </c>
    </row>
    <row r="2439" spans="1:28" x14ac:dyDescent="0.25">
      <c r="A2439" s="1" t="s">
        <v>3495</v>
      </c>
      <c r="B2439">
        <v>3150</v>
      </c>
      <c r="C2439" s="1" t="s">
        <v>4001</v>
      </c>
      <c r="D2439">
        <v>0.2</v>
      </c>
      <c r="E2439">
        <v>0</v>
      </c>
      <c r="F2439">
        <v>0</v>
      </c>
      <c r="G2439">
        <v>3452</v>
      </c>
      <c r="H2439" s="1" t="s">
        <v>4085</v>
      </c>
      <c r="I2439">
        <v>50.59</v>
      </c>
      <c r="J2439">
        <v>6.98</v>
      </c>
      <c r="K2439">
        <v>302</v>
      </c>
      <c r="L2439">
        <v>796.83</v>
      </c>
      <c r="M2439">
        <v>138</v>
      </c>
      <c r="N2439">
        <v>5</v>
      </c>
      <c r="O2439">
        <v>0</v>
      </c>
      <c r="P2439">
        <v>226.4</v>
      </c>
      <c r="Q2439">
        <v>0</v>
      </c>
      <c r="R2439" s="1" t="s">
        <v>7650</v>
      </c>
      <c r="S2439" s="1" t="s">
        <v>8156</v>
      </c>
      <c r="T2439">
        <v>0.73</v>
      </c>
      <c r="U2439" s="1"/>
      <c r="V2439">
        <v>26428.924447000001</v>
      </c>
      <c r="W2439">
        <v>597046.35379199998</v>
      </c>
      <c r="X2439">
        <v>134.33724000000001</v>
      </c>
      <c r="Y2439">
        <v>13.201497</v>
      </c>
      <c r="Z2439">
        <v>263.334476</v>
      </c>
      <c r="AA2439">
        <v>256.65517599999998</v>
      </c>
      <c r="AB2439">
        <v>0</v>
      </c>
    </row>
    <row r="2440" spans="1:28" x14ac:dyDescent="0.25">
      <c r="A2440" s="1" t="s">
        <v>3496</v>
      </c>
      <c r="B2440">
        <v>3335</v>
      </c>
      <c r="C2440" s="1" t="s">
        <v>4009</v>
      </c>
      <c r="D2440">
        <v>5.0999999999999996</v>
      </c>
      <c r="E2440">
        <v>0</v>
      </c>
      <c r="F2440">
        <v>0</v>
      </c>
      <c r="G2440">
        <v>3452</v>
      </c>
      <c r="H2440" s="1" t="s">
        <v>4081</v>
      </c>
      <c r="I2440">
        <v>19.239999999999998</v>
      </c>
      <c r="J2440">
        <v>5.83</v>
      </c>
      <c r="K2440">
        <v>117</v>
      </c>
      <c r="L2440">
        <v>738.31</v>
      </c>
      <c r="M2440">
        <v>0</v>
      </c>
      <c r="N2440">
        <v>0</v>
      </c>
      <c r="O2440">
        <v>0</v>
      </c>
      <c r="P2440">
        <v>18.48</v>
      </c>
      <c r="Q2440">
        <v>0</v>
      </c>
      <c r="R2440" s="1" t="s">
        <v>7651</v>
      </c>
      <c r="S2440" s="1" t="s">
        <v>8156</v>
      </c>
      <c r="T2440">
        <v>0.55000000000000004</v>
      </c>
      <c r="U2440" s="1"/>
      <c r="V2440">
        <v>5589.3645729999998</v>
      </c>
      <c r="W2440">
        <v>236095.64945999999</v>
      </c>
      <c r="X2440">
        <v>30.894024999999999</v>
      </c>
      <c r="Y2440">
        <v>4.0576949999999998</v>
      </c>
      <c r="Z2440">
        <v>97.612561999999997</v>
      </c>
      <c r="AA2440">
        <v>101.489081</v>
      </c>
      <c r="AB2440">
        <v>0</v>
      </c>
    </row>
    <row r="2441" spans="1:28" x14ac:dyDescent="0.25">
      <c r="A2441" s="1" t="s">
        <v>3497</v>
      </c>
      <c r="B2441">
        <v>3166</v>
      </c>
      <c r="C2441" s="1" t="s">
        <v>4001</v>
      </c>
      <c r="D2441">
        <v>0.2</v>
      </c>
      <c r="E2441">
        <v>0</v>
      </c>
      <c r="F2441">
        <v>0.14000000000000001</v>
      </c>
      <c r="G2441">
        <v>3453</v>
      </c>
      <c r="H2441" s="1" t="s">
        <v>4148</v>
      </c>
      <c r="I2441">
        <v>108.49</v>
      </c>
      <c r="J2441">
        <v>15.4</v>
      </c>
      <c r="K2441">
        <v>287</v>
      </c>
      <c r="L2441">
        <v>419.77</v>
      </c>
      <c r="M2441">
        <v>177</v>
      </c>
      <c r="N2441">
        <v>9</v>
      </c>
      <c r="O2441">
        <v>0</v>
      </c>
      <c r="P2441">
        <v>264.58</v>
      </c>
      <c r="Q2441">
        <v>0</v>
      </c>
      <c r="R2441" s="1" t="s">
        <v>7652</v>
      </c>
      <c r="S2441" s="1" t="s">
        <v>8156</v>
      </c>
      <c r="T2441">
        <v>1.39</v>
      </c>
      <c r="U2441" s="1"/>
      <c r="V2441">
        <v>32666.769445999998</v>
      </c>
      <c r="W2441">
        <v>668645.60269600002</v>
      </c>
      <c r="X2441">
        <v>164.54010600000001</v>
      </c>
      <c r="Y2441">
        <v>15.797831</v>
      </c>
      <c r="Z2441">
        <v>300.19363199999998</v>
      </c>
      <c r="AA2441">
        <v>287.43509699999998</v>
      </c>
      <c r="AB2441">
        <v>0</v>
      </c>
    </row>
    <row r="2442" spans="1:28" x14ac:dyDescent="0.25">
      <c r="A2442" s="1" t="s">
        <v>3498</v>
      </c>
      <c r="B2442">
        <v>3171</v>
      </c>
      <c r="C2442" s="1" t="s">
        <v>4048</v>
      </c>
      <c r="D2442">
        <v>5.0999999999999996</v>
      </c>
      <c r="E2442">
        <v>0</v>
      </c>
      <c r="F2442">
        <v>0.74</v>
      </c>
      <c r="G2442">
        <v>3453</v>
      </c>
      <c r="H2442" s="1" t="s">
        <v>4151</v>
      </c>
      <c r="I2442">
        <v>72.8</v>
      </c>
      <c r="J2442">
        <v>12.84</v>
      </c>
      <c r="K2442">
        <v>282</v>
      </c>
      <c r="L2442">
        <v>1956.19</v>
      </c>
      <c r="M2442">
        <v>82</v>
      </c>
      <c r="N2442">
        <v>5</v>
      </c>
      <c r="O2442">
        <v>0</v>
      </c>
      <c r="P2442">
        <v>141.19999999999999</v>
      </c>
      <c r="Q2442">
        <v>0</v>
      </c>
      <c r="R2442" s="1" t="s">
        <v>7653</v>
      </c>
      <c r="S2442" s="1" t="s">
        <v>8156</v>
      </c>
      <c r="T2442">
        <v>1</v>
      </c>
      <c r="U2442" s="1"/>
      <c r="V2442">
        <v>21104.382174999999</v>
      </c>
      <c r="W2442">
        <v>794372.18775299995</v>
      </c>
      <c r="X2442">
        <v>114.947757</v>
      </c>
      <c r="Y2442">
        <v>16.432556999999999</v>
      </c>
      <c r="Z2442">
        <v>341.77333299999998</v>
      </c>
      <c r="AA2442">
        <v>341.47041000000002</v>
      </c>
      <c r="AB2442">
        <v>0</v>
      </c>
    </row>
    <row r="2443" spans="1:28" x14ac:dyDescent="0.25">
      <c r="A2443" s="1" t="s">
        <v>3499</v>
      </c>
      <c r="B2443">
        <v>3128</v>
      </c>
      <c r="C2443" s="1" t="s">
        <v>4034</v>
      </c>
      <c r="D2443">
        <v>5.0999999999999996</v>
      </c>
      <c r="E2443">
        <v>0</v>
      </c>
      <c r="F2443">
        <v>0</v>
      </c>
      <c r="G2443">
        <v>3454</v>
      </c>
      <c r="H2443" s="1" t="s">
        <v>4115</v>
      </c>
      <c r="I2443">
        <v>82</v>
      </c>
      <c r="J2443">
        <v>8.33</v>
      </c>
      <c r="K2443">
        <v>326</v>
      </c>
      <c r="L2443">
        <v>1808.36</v>
      </c>
      <c r="M2443">
        <v>97</v>
      </c>
      <c r="N2443">
        <v>3</v>
      </c>
      <c r="O2443">
        <v>0</v>
      </c>
      <c r="P2443">
        <v>157.52000000000001</v>
      </c>
      <c r="Q2443">
        <v>0</v>
      </c>
      <c r="R2443" s="1" t="s">
        <v>7654</v>
      </c>
      <c r="S2443" s="1" t="s">
        <v>8156</v>
      </c>
      <c r="T2443">
        <v>0.76</v>
      </c>
      <c r="U2443" s="1"/>
      <c r="V2443">
        <v>25295.276866</v>
      </c>
      <c r="W2443">
        <v>803697.82459199999</v>
      </c>
      <c r="X2443">
        <v>134.05283399999999</v>
      </c>
      <c r="Y2443">
        <v>16.326799999999999</v>
      </c>
      <c r="Z2443">
        <v>345.25771600000002</v>
      </c>
      <c r="AA2443">
        <v>345.48283099999998</v>
      </c>
      <c r="AB2443">
        <v>0</v>
      </c>
    </row>
    <row r="2444" spans="1:28" x14ac:dyDescent="0.25">
      <c r="A2444" s="1" t="s">
        <v>3500</v>
      </c>
      <c r="B2444">
        <v>3200</v>
      </c>
      <c r="C2444" s="1" t="s">
        <v>4001</v>
      </c>
      <c r="D2444">
        <v>0.2</v>
      </c>
      <c r="E2444">
        <v>0</v>
      </c>
      <c r="F2444">
        <v>0</v>
      </c>
      <c r="G2444">
        <v>3454</v>
      </c>
      <c r="H2444" s="1" t="s">
        <v>4085</v>
      </c>
      <c r="I2444">
        <v>50.59</v>
      </c>
      <c r="J2444">
        <v>10.3</v>
      </c>
      <c r="K2444">
        <v>254</v>
      </c>
      <c r="L2444">
        <v>796.83</v>
      </c>
      <c r="M2444">
        <v>109</v>
      </c>
      <c r="N2444">
        <v>6</v>
      </c>
      <c r="O2444">
        <v>0</v>
      </c>
      <c r="P2444">
        <v>199.21</v>
      </c>
      <c r="Q2444">
        <v>0</v>
      </c>
      <c r="R2444" s="1" t="s">
        <v>7655</v>
      </c>
      <c r="S2444" s="1" t="s">
        <v>8156</v>
      </c>
      <c r="T2444">
        <v>1.04</v>
      </c>
      <c r="U2444" s="1"/>
      <c r="V2444">
        <v>22099.078472000001</v>
      </c>
      <c r="W2444">
        <v>547634.06090499996</v>
      </c>
      <c r="X2444">
        <v>113.524449</v>
      </c>
      <c r="Y2444">
        <v>12.030699</v>
      </c>
      <c r="Z2444">
        <v>240.32066499999999</v>
      </c>
      <c r="AA2444">
        <v>235.41243700000001</v>
      </c>
      <c r="AB2444">
        <v>0</v>
      </c>
    </row>
    <row r="2445" spans="1:28" x14ac:dyDescent="0.25">
      <c r="A2445" s="1" t="s">
        <v>3501</v>
      </c>
      <c r="B2445">
        <v>3390</v>
      </c>
      <c r="C2445" s="1" t="s">
        <v>4004</v>
      </c>
      <c r="D2445">
        <v>5.0999999999999996</v>
      </c>
      <c r="E2445">
        <v>0</v>
      </c>
      <c r="F2445">
        <v>0</v>
      </c>
      <c r="G2445">
        <v>3454</v>
      </c>
      <c r="H2445" s="1" t="s">
        <v>4074</v>
      </c>
      <c r="I2445">
        <v>0.2</v>
      </c>
      <c r="J2445">
        <v>10.42</v>
      </c>
      <c r="K2445">
        <v>64</v>
      </c>
      <c r="L2445">
        <v>420.4</v>
      </c>
      <c r="M2445">
        <v>13</v>
      </c>
      <c r="N2445">
        <v>1</v>
      </c>
      <c r="O2445">
        <v>0</v>
      </c>
      <c r="P2445">
        <v>23.08</v>
      </c>
      <c r="Q2445">
        <v>0</v>
      </c>
      <c r="R2445" s="1" t="s">
        <v>7656</v>
      </c>
      <c r="S2445" s="1" t="s">
        <v>8156</v>
      </c>
      <c r="T2445">
        <v>0.75</v>
      </c>
      <c r="U2445" s="1"/>
      <c r="V2445">
        <v>4549.0408239999997</v>
      </c>
      <c r="W2445">
        <v>162067.12266299999</v>
      </c>
      <c r="X2445">
        <v>24.523197</v>
      </c>
      <c r="Y2445">
        <v>3.2356509999999998</v>
      </c>
      <c r="Z2445">
        <v>69.397018000000003</v>
      </c>
      <c r="AA2445">
        <v>69.666838999999996</v>
      </c>
      <c r="AB2445">
        <v>0</v>
      </c>
    </row>
    <row r="2446" spans="1:28" x14ac:dyDescent="0.25">
      <c r="A2446" s="1" t="s">
        <v>3503</v>
      </c>
      <c r="B2446">
        <v>3398</v>
      </c>
      <c r="C2446" s="1" t="s">
        <v>4004</v>
      </c>
      <c r="D2446">
        <v>5.0999999999999996</v>
      </c>
      <c r="E2446">
        <v>0</v>
      </c>
      <c r="F2446">
        <v>0.32</v>
      </c>
      <c r="G2446">
        <v>3457</v>
      </c>
      <c r="H2446" s="1" t="s">
        <v>4073</v>
      </c>
      <c r="I2446">
        <v>40.79</v>
      </c>
      <c r="J2446">
        <v>11.87</v>
      </c>
      <c r="K2446">
        <v>59</v>
      </c>
      <c r="L2446">
        <v>475.89</v>
      </c>
      <c r="M2446">
        <v>12</v>
      </c>
      <c r="N2446">
        <v>1</v>
      </c>
      <c r="O2446">
        <v>0</v>
      </c>
      <c r="P2446">
        <v>23.56</v>
      </c>
      <c r="Q2446">
        <v>0</v>
      </c>
      <c r="R2446" s="1" t="s">
        <v>7658</v>
      </c>
      <c r="S2446" s="1" t="s">
        <v>8156</v>
      </c>
      <c r="T2446">
        <v>0.98</v>
      </c>
      <c r="U2446" s="1"/>
      <c r="V2446">
        <v>3921.1006950000001</v>
      </c>
      <c r="W2446">
        <v>185570.526289</v>
      </c>
      <c r="X2446">
        <v>22.247993999999998</v>
      </c>
      <c r="Y2446">
        <v>3.6171660000000001</v>
      </c>
      <c r="Z2446">
        <v>78.282563999999994</v>
      </c>
      <c r="AA2446">
        <v>79.769204000000002</v>
      </c>
      <c r="AB2446">
        <v>0</v>
      </c>
    </row>
    <row r="2447" spans="1:28" x14ac:dyDescent="0.25">
      <c r="A2447" s="1" t="s">
        <v>3504</v>
      </c>
      <c r="B2447">
        <v>2948</v>
      </c>
      <c r="C2447" s="1" t="s">
        <v>4004</v>
      </c>
      <c r="D2447">
        <v>5.0999999999999996</v>
      </c>
      <c r="E2447">
        <v>0</v>
      </c>
      <c r="F2447">
        <v>2.89</v>
      </c>
      <c r="G2447">
        <v>3458</v>
      </c>
      <c r="H2447" s="1" t="s">
        <v>4110</v>
      </c>
      <c r="I2447">
        <v>0.2</v>
      </c>
      <c r="J2447">
        <v>5.89</v>
      </c>
      <c r="K2447">
        <v>510</v>
      </c>
      <c r="L2447">
        <v>1312.65</v>
      </c>
      <c r="M2447">
        <v>293</v>
      </c>
      <c r="N2447">
        <v>11</v>
      </c>
      <c r="O2447">
        <v>0</v>
      </c>
      <c r="P2447">
        <v>432.69</v>
      </c>
      <c r="Q2447">
        <v>0</v>
      </c>
      <c r="R2447" s="1" t="s">
        <v>7659</v>
      </c>
      <c r="S2447" s="1" t="s">
        <v>8156</v>
      </c>
      <c r="T2447">
        <v>1.23</v>
      </c>
      <c r="U2447" s="1"/>
      <c r="V2447">
        <v>53932.413343</v>
      </c>
      <c r="W2447">
        <v>1240146.6469990001</v>
      </c>
      <c r="X2447">
        <v>274.85319199999998</v>
      </c>
      <c r="Y2447">
        <v>28.375119000000002</v>
      </c>
      <c r="Z2447">
        <v>552.35093700000004</v>
      </c>
      <c r="AA2447">
        <v>533.10557600000004</v>
      </c>
      <c r="AB2447">
        <v>0</v>
      </c>
    </row>
    <row r="2448" spans="1:28" x14ac:dyDescent="0.25">
      <c r="A2448" s="1" t="s">
        <v>3505</v>
      </c>
      <c r="B2448">
        <v>3419</v>
      </c>
      <c r="C2448" s="1" t="s">
        <v>4002</v>
      </c>
      <c r="D2448">
        <v>5.0999999999999996</v>
      </c>
      <c r="E2448">
        <v>0</v>
      </c>
      <c r="F2448">
        <v>0.43</v>
      </c>
      <c r="G2448">
        <v>3458</v>
      </c>
      <c r="H2448" s="1" t="s">
        <v>4105</v>
      </c>
      <c r="I2448">
        <v>31.58</v>
      </c>
      <c r="J2448">
        <v>10.98</v>
      </c>
      <c r="K2448">
        <v>39</v>
      </c>
      <c r="L2448">
        <v>367.23</v>
      </c>
      <c r="M2448">
        <v>0</v>
      </c>
      <c r="N2448">
        <v>0</v>
      </c>
      <c r="O2448">
        <v>0</v>
      </c>
      <c r="P2448">
        <v>5.14</v>
      </c>
      <c r="Q2448">
        <v>0</v>
      </c>
      <c r="R2448" s="1" t="s">
        <v>7660</v>
      </c>
      <c r="S2448" s="1" t="s">
        <v>8156</v>
      </c>
      <c r="T2448">
        <v>0.8</v>
      </c>
      <c r="U2448" s="1"/>
      <c r="V2448">
        <v>1594.576401</v>
      </c>
      <c r="W2448">
        <v>98085.026702999996</v>
      </c>
      <c r="X2448">
        <v>9.5527529999999992</v>
      </c>
      <c r="Y2448">
        <v>1.6909130000000001</v>
      </c>
      <c r="Z2448">
        <v>40.097321000000001</v>
      </c>
      <c r="AA2448">
        <v>42.162667999999996</v>
      </c>
      <c r="AB2448">
        <v>0</v>
      </c>
    </row>
    <row r="2449" spans="1:28" x14ac:dyDescent="0.25">
      <c r="A2449" s="1" t="s">
        <v>3507</v>
      </c>
      <c r="B2449">
        <v>1809</v>
      </c>
      <c r="C2449" s="1" t="s">
        <v>4012</v>
      </c>
      <c r="D2449">
        <v>5.0999999999999996</v>
      </c>
      <c r="E2449">
        <v>0</v>
      </c>
      <c r="F2449">
        <v>0</v>
      </c>
      <c r="G2449">
        <v>3461</v>
      </c>
      <c r="H2449" s="1" t="s">
        <v>4154</v>
      </c>
      <c r="I2449">
        <v>4.38</v>
      </c>
      <c r="J2449">
        <v>16.47</v>
      </c>
      <c r="K2449">
        <v>1652</v>
      </c>
      <c r="L2449">
        <v>2376.7199999999998</v>
      </c>
      <c r="M2449">
        <v>1124</v>
      </c>
      <c r="N2449">
        <v>45</v>
      </c>
      <c r="O2449">
        <v>0</v>
      </c>
      <c r="P2449">
        <v>1449.17</v>
      </c>
      <c r="Q2449">
        <v>0</v>
      </c>
      <c r="R2449" s="1" t="s">
        <v>7662</v>
      </c>
      <c r="S2449" s="1" t="s">
        <v>8156</v>
      </c>
      <c r="T2449">
        <v>0.83</v>
      </c>
      <c r="U2449" s="1"/>
      <c r="V2449">
        <v>184379.53599900001</v>
      </c>
      <c r="W2449">
        <v>3484131.4898339999</v>
      </c>
      <c r="X2449">
        <v>921.45046500000001</v>
      </c>
      <c r="Y2449">
        <v>82.670445999999998</v>
      </c>
      <c r="Z2449">
        <v>1569.4248560000001</v>
      </c>
      <c r="AA2449">
        <v>1497.7578699999999</v>
      </c>
      <c r="AB2449">
        <v>0</v>
      </c>
    </row>
    <row r="2450" spans="1:28" x14ac:dyDescent="0.25">
      <c r="A2450" s="1" t="s">
        <v>3509</v>
      </c>
      <c r="B2450">
        <v>3326</v>
      </c>
      <c r="C2450" s="1" t="s">
        <v>4004</v>
      </c>
      <c r="D2450">
        <v>5.0999999999999996</v>
      </c>
      <c r="E2450">
        <v>0</v>
      </c>
      <c r="F2450">
        <v>0.2</v>
      </c>
      <c r="G2450">
        <v>3462</v>
      </c>
      <c r="H2450" s="1" t="s">
        <v>4076</v>
      </c>
      <c r="I2450">
        <v>1.4</v>
      </c>
      <c r="J2450">
        <v>5.17</v>
      </c>
      <c r="K2450">
        <v>136</v>
      </c>
      <c r="L2450">
        <v>609.39</v>
      </c>
      <c r="M2450">
        <v>0</v>
      </c>
      <c r="N2450">
        <v>0</v>
      </c>
      <c r="O2450">
        <v>0</v>
      </c>
      <c r="P2450">
        <v>29.12</v>
      </c>
      <c r="Q2450">
        <v>0</v>
      </c>
      <c r="R2450" s="1" t="s">
        <v>7664</v>
      </c>
      <c r="S2450" s="1" t="s">
        <v>8156</v>
      </c>
      <c r="T2450">
        <v>0.38</v>
      </c>
      <c r="U2450" s="1"/>
      <c r="V2450">
        <v>7442.2109909999999</v>
      </c>
      <c r="W2450">
        <v>234276.83451700001</v>
      </c>
      <c r="X2450">
        <v>39.283814999999997</v>
      </c>
      <c r="Y2450">
        <v>4.314241</v>
      </c>
      <c r="Z2450">
        <v>98.901666000000006</v>
      </c>
      <c r="AA2450">
        <v>100.70840099999999</v>
      </c>
      <c r="AB2450">
        <v>0</v>
      </c>
    </row>
    <row r="2451" spans="1:28" x14ac:dyDescent="0.25">
      <c r="A2451" s="1" t="s">
        <v>3510</v>
      </c>
      <c r="B2451">
        <v>2991</v>
      </c>
      <c r="C2451" s="1" t="s">
        <v>4004</v>
      </c>
      <c r="D2451">
        <v>5.0999999999999996</v>
      </c>
      <c r="E2451">
        <v>0</v>
      </c>
      <c r="F2451">
        <v>1</v>
      </c>
      <c r="G2451">
        <v>3463</v>
      </c>
      <c r="H2451" s="1" t="s">
        <v>4110</v>
      </c>
      <c r="I2451">
        <v>0.2</v>
      </c>
      <c r="J2451">
        <v>13.78</v>
      </c>
      <c r="K2451">
        <v>472</v>
      </c>
      <c r="L2451">
        <v>1913.75</v>
      </c>
      <c r="M2451">
        <v>249</v>
      </c>
      <c r="N2451">
        <v>6</v>
      </c>
      <c r="O2451">
        <v>0</v>
      </c>
      <c r="P2451">
        <v>339.47</v>
      </c>
      <c r="Q2451">
        <v>0</v>
      </c>
      <c r="R2451" s="1" t="s">
        <v>7665</v>
      </c>
      <c r="S2451" s="1" t="s">
        <v>8156</v>
      </c>
      <c r="T2451">
        <v>1.04</v>
      </c>
      <c r="U2451" s="1"/>
      <c r="V2451">
        <v>51014.671733000003</v>
      </c>
      <c r="W2451">
        <v>1295846.5065639999</v>
      </c>
      <c r="X2451">
        <v>262.93787900000001</v>
      </c>
      <c r="Y2451">
        <v>29.023399000000001</v>
      </c>
      <c r="Z2451">
        <v>572.23418800000002</v>
      </c>
      <c r="AA2451">
        <v>557.04592100000002</v>
      </c>
      <c r="AB2451">
        <v>0</v>
      </c>
    </row>
    <row r="2452" spans="1:28" x14ac:dyDescent="0.25">
      <c r="A2452" s="1" t="s">
        <v>3511</v>
      </c>
      <c r="B2452">
        <v>3248</v>
      </c>
      <c r="C2452" s="1" t="s">
        <v>4001</v>
      </c>
      <c r="D2452">
        <v>0.2</v>
      </c>
      <c r="E2452">
        <v>0</v>
      </c>
      <c r="F2452">
        <v>0.96</v>
      </c>
      <c r="G2452">
        <v>3463</v>
      </c>
      <c r="H2452" s="1" t="s">
        <v>4148</v>
      </c>
      <c r="I2452">
        <v>108.49</v>
      </c>
      <c r="J2452">
        <v>7.83</v>
      </c>
      <c r="K2452">
        <v>215</v>
      </c>
      <c r="L2452">
        <v>419.77</v>
      </c>
      <c r="M2452">
        <v>131</v>
      </c>
      <c r="N2452">
        <v>5</v>
      </c>
      <c r="O2452">
        <v>0</v>
      </c>
      <c r="P2452">
        <v>176</v>
      </c>
      <c r="Q2452">
        <v>0</v>
      </c>
      <c r="R2452" s="1" t="s">
        <v>7666</v>
      </c>
      <c r="S2452" s="1" t="s">
        <v>8156</v>
      </c>
      <c r="T2452">
        <v>0.72</v>
      </c>
      <c r="U2452" s="1"/>
      <c r="V2452">
        <v>24227.846064000001</v>
      </c>
      <c r="W2452">
        <v>490176.57657700003</v>
      </c>
      <c r="X2452">
        <v>121.81526599999999</v>
      </c>
      <c r="Y2452">
        <v>11.265364</v>
      </c>
      <c r="Z2452">
        <v>218.93033199999999</v>
      </c>
      <c r="AA2452">
        <v>210.71606800000001</v>
      </c>
      <c r="AB2452">
        <v>0</v>
      </c>
    </row>
    <row r="2453" spans="1:28" x14ac:dyDescent="0.25">
      <c r="A2453" s="1" t="s">
        <v>3512</v>
      </c>
      <c r="B2453">
        <v>3105</v>
      </c>
      <c r="C2453" s="1" t="s">
        <v>4022</v>
      </c>
      <c r="D2453">
        <v>5.0999999999999996</v>
      </c>
      <c r="E2453">
        <v>0</v>
      </c>
      <c r="F2453">
        <v>0</v>
      </c>
      <c r="G2453">
        <v>3464</v>
      </c>
      <c r="H2453" s="1" t="s">
        <v>4098</v>
      </c>
      <c r="I2453">
        <v>66.290000000000006</v>
      </c>
      <c r="J2453">
        <v>11.37</v>
      </c>
      <c r="K2453">
        <v>359</v>
      </c>
      <c r="L2453">
        <v>1849.52</v>
      </c>
      <c r="M2453">
        <v>93</v>
      </c>
      <c r="N2453">
        <v>2</v>
      </c>
      <c r="O2453">
        <v>0</v>
      </c>
      <c r="P2453">
        <v>217.35</v>
      </c>
      <c r="Q2453">
        <v>0</v>
      </c>
      <c r="R2453" s="1" t="s">
        <v>7667</v>
      </c>
      <c r="S2453" s="1" t="s">
        <v>8156</v>
      </c>
      <c r="T2453">
        <v>0.92</v>
      </c>
      <c r="U2453" s="1"/>
      <c r="V2453">
        <v>28144.092238000001</v>
      </c>
      <c r="W2453">
        <v>879284.16674999997</v>
      </c>
      <c r="X2453">
        <v>148.84551999999999</v>
      </c>
      <c r="Y2453">
        <v>18.161953</v>
      </c>
      <c r="Z2453">
        <v>379.50570099999999</v>
      </c>
      <c r="AA2453">
        <v>377.97483399999999</v>
      </c>
      <c r="AB2453">
        <v>0</v>
      </c>
    </row>
    <row r="2454" spans="1:28" x14ac:dyDescent="0.25">
      <c r="A2454" s="1" t="s">
        <v>3513</v>
      </c>
      <c r="B2454">
        <v>3395</v>
      </c>
      <c r="C2454" s="1" t="s">
        <v>4004</v>
      </c>
      <c r="D2454">
        <v>5.0999999999999996</v>
      </c>
      <c r="E2454">
        <v>0</v>
      </c>
      <c r="F2454">
        <v>0.2</v>
      </c>
      <c r="G2454">
        <v>3464</v>
      </c>
      <c r="H2454" s="1" t="s">
        <v>4076</v>
      </c>
      <c r="I2454">
        <v>1.4</v>
      </c>
      <c r="J2454">
        <v>12.04</v>
      </c>
      <c r="K2454">
        <v>69</v>
      </c>
      <c r="L2454">
        <v>609.39</v>
      </c>
      <c r="M2454">
        <v>10</v>
      </c>
      <c r="N2454">
        <v>3</v>
      </c>
      <c r="O2454">
        <v>0</v>
      </c>
      <c r="P2454">
        <v>20.86</v>
      </c>
      <c r="Q2454">
        <v>0</v>
      </c>
      <c r="R2454" s="1" t="s">
        <v>7668</v>
      </c>
      <c r="S2454" s="1" t="s">
        <v>8156</v>
      </c>
      <c r="T2454">
        <v>0.87</v>
      </c>
      <c r="U2454" s="1"/>
      <c r="V2454">
        <v>4676.6093440000004</v>
      </c>
      <c r="W2454">
        <v>225653.04187700001</v>
      </c>
      <c r="X2454">
        <v>26.654800999999999</v>
      </c>
      <c r="Y2454">
        <v>4.4974699999999999</v>
      </c>
      <c r="Z2454">
        <v>96.110957999999997</v>
      </c>
      <c r="AA2454">
        <v>96.998784999999998</v>
      </c>
      <c r="AB2454">
        <v>0</v>
      </c>
    </row>
    <row r="2455" spans="1:28" x14ac:dyDescent="0.25">
      <c r="A2455" s="1" t="s">
        <v>3514</v>
      </c>
      <c r="B2455">
        <v>2764</v>
      </c>
      <c r="C2455" s="1" t="s">
        <v>4030</v>
      </c>
      <c r="D2455">
        <v>5.0999999999999996</v>
      </c>
      <c r="E2455">
        <v>0</v>
      </c>
      <c r="F2455">
        <v>4</v>
      </c>
      <c r="G2455">
        <v>3465</v>
      </c>
      <c r="H2455" s="1" t="s">
        <v>4152</v>
      </c>
      <c r="I2455">
        <v>144.80000000000001</v>
      </c>
      <c r="J2455">
        <v>5.77</v>
      </c>
      <c r="K2455">
        <v>701</v>
      </c>
      <c r="L2455">
        <v>3263.57</v>
      </c>
      <c r="M2455">
        <v>127</v>
      </c>
      <c r="N2455">
        <v>7</v>
      </c>
      <c r="O2455">
        <v>0</v>
      </c>
      <c r="P2455">
        <v>237.19</v>
      </c>
      <c r="Q2455">
        <v>0</v>
      </c>
      <c r="R2455" s="1" t="s">
        <v>7669</v>
      </c>
      <c r="S2455" s="1" t="s">
        <v>8156</v>
      </c>
      <c r="T2455">
        <v>0.5</v>
      </c>
      <c r="U2455" s="1"/>
      <c r="V2455">
        <v>42581.531938</v>
      </c>
      <c r="W2455">
        <v>1282275.370475</v>
      </c>
      <c r="X2455">
        <v>223.586636</v>
      </c>
      <c r="Y2455">
        <v>24.565128000000001</v>
      </c>
      <c r="Z2455">
        <v>545.35338999999999</v>
      </c>
      <c r="AA2455">
        <v>551.21106499999996</v>
      </c>
      <c r="AB2455">
        <v>0</v>
      </c>
    </row>
    <row r="2456" spans="1:28" x14ac:dyDescent="0.25">
      <c r="A2456" s="1" t="s">
        <v>3515</v>
      </c>
      <c r="B2456">
        <v>2958</v>
      </c>
      <c r="C2456" s="1" t="s">
        <v>4016</v>
      </c>
      <c r="D2456">
        <v>5.0999999999999996</v>
      </c>
      <c r="E2456">
        <v>0</v>
      </c>
      <c r="F2456">
        <v>0.87</v>
      </c>
      <c r="G2456">
        <v>3465</v>
      </c>
      <c r="H2456" s="1" t="s">
        <v>4125</v>
      </c>
      <c r="I2456">
        <v>87.33</v>
      </c>
      <c r="J2456">
        <v>6.5</v>
      </c>
      <c r="K2456">
        <v>507</v>
      </c>
      <c r="L2456">
        <v>2372.46</v>
      </c>
      <c r="M2456">
        <v>114</v>
      </c>
      <c r="N2456">
        <v>9</v>
      </c>
      <c r="O2456">
        <v>0</v>
      </c>
      <c r="P2456">
        <v>207.59</v>
      </c>
      <c r="Q2456">
        <v>0</v>
      </c>
      <c r="R2456" s="1" t="s">
        <v>7670</v>
      </c>
      <c r="S2456" s="1" t="s">
        <v>8156</v>
      </c>
      <c r="T2456">
        <v>0.56999999999999995</v>
      </c>
      <c r="U2456" s="1"/>
      <c r="V2456">
        <v>32432.407711</v>
      </c>
      <c r="W2456">
        <v>963517.37814399996</v>
      </c>
      <c r="X2456">
        <v>170.04623100000001</v>
      </c>
      <c r="Y2456">
        <v>18.749362999999999</v>
      </c>
      <c r="Z2456">
        <v>410.88063799999998</v>
      </c>
      <c r="AA2456">
        <v>414.18673799999999</v>
      </c>
      <c r="AB2456">
        <v>0</v>
      </c>
    </row>
    <row r="2457" spans="1:28" x14ac:dyDescent="0.25">
      <c r="A2457" s="1" t="s">
        <v>3516</v>
      </c>
      <c r="B2457">
        <v>2607</v>
      </c>
      <c r="C2457" s="1" t="s">
        <v>4043</v>
      </c>
      <c r="D2457">
        <v>5.0999999999999996</v>
      </c>
      <c r="E2457">
        <v>0</v>
      </c>
      <c r="F2457">
        <v>0.36</v>
      </c>
      <c r="G2457">
        <v>3466</v>
      </c>
      <c r="H2457" s="1" t="s">
        <v>4129</v>
      </c>
      <c r="I2457">
        <v>135.09</v>
      </c>
      <c r="J2457">
        <v>4.8</v>
      </c>
      <c r="K2457">
        <v>859</v>
      </c>
      <c r="L2457">
        <v>2630.12</v>
      </c>
      <c r="M2457">
        <v>213</v>
      </c>
      <c r="N2457">
        <v>12</v>
      </c>
      <c r="O2457">
        <v>0</v>
      </c>
      <c r="P2457">
        <v>382.23</v>
      </c>
      <c r="Q2457">
        <v>0</v>
      </c>
      <c r="R2457" s="1" t="s">
        <v>7671</v>
      </c>
      <c r="S2457" s="1" t="s">
        <v>8156</v>
      </c>
      <c r="T2457">
        <v>0.4</v>
      </c>
      <c r="U2457" s="1"/>
      <c r="V2457">
        <v>60983.306011000001</v>
      </c>
      <c r="W2457">
        <v>1481126.105616</v>
      </c>
      <c r="X2457">
        <v>312.01571200000001</v>
      </c>
      <c r="Y2457">
        <v>30.412827</v>
      </c>
      <c r="Z2457">
        <v>643.10555799999997</v>
      </c>
      <c r="AA2457">
        <v>636.69790999999998</v>
      </c>
      <c r="AB2457">
        <v>0</v>
      </c>
    </row>
    <row r="2458" spans="1:28" x14ac:dyDescent="0.25">
      <c r="A2458" s="1" t="s">
        <v>3517</v>
      </c>
      <c r="B2458">
        <v>3032</v>
      </c>
      <c r="C2458" s="1" t="s">
        <v>4004</v>
      </c>
      <c r="D2458">
        <v>5.0999999999999996</v>
      </c>
      <c r="E2458">
        <v>0</v>
      </c>
      <c r="F2458">
        <v>2.74</v>
      </c>
      <c r="G2458">
        <v>3467</v>
      </c>
      <c r="H2458" s="1" t="s">
        <v>4104</v>
      </c>
      <c r="I2458">
        <v>0.2</v>
      </c>
      <c r="J2458">
        <v>10.09</v>
      </c>
      <c r="K2458">
        <v>435</v>
      </c>
      <c r="L2458">
        <v>1312.65</v>
      </c>
      <c r="M2458">
        <v>229</v>
      </c>
      <c r="N2458">
        <v>8</v>
      </c>
      <c r="O2458">
        <v>0</v>
      </c>
      <c r="P2458">
        <v>317.35000000000002</v>
      </c>
      <c r="Q2458">
        <v>0</v>
      </c>
      <c r="R2458" s="1" t="s">
        <v>7672</v>
      </c>
      <c r="S2458" s="1" t="s">
        <v>8156</v>
      </c>
      <c r="T2458">
        <v>0.8</v>
      </c>
      <c r="U2458" s="1"/>
      <c r="V2458">
        <v>42529.830615999999</v>
      </c>
      <c r="W2458">
        <v>1020661.287872</v>
      </c>
      <c r="X2458">
        <v>217.71588800000001</v>
      </c>
      <c r="Y2458">
        <v>22.866378000000001</v>
      </c>
      <c r="Z2458">
        <v>452.355616</v>
      </c>
      <c r="AA2458">
        <v>438.753806</v>
      </c>
      <c r="AB2458">
        <v>0</v>
      </c>
    </row>
    <row r="2459" spans="1:28" x14ac:dyDescent="0.25">
      <c r="A2459" s="1" t="s">
        <v>3520</v>
      </c>
      <c r="B2459">
        <v>2760</v>
      </c>
      <c r="C2459" s="1" t="s">
        <v>4003</v>
      </c>
      <c r="D2459">
        <v>5.0999999999999996</v>
      </c>
      <c r="E2459">
        <v>0</v>
      </c>
      <c r="F2459">
        <v>0</v>
      </c>
      <c r="G2459">
        <v>3469</v>
      </c>
      <c r="H2459" s="1" t="s">
        <v>4073</v>
      </c>
      <c r="I2459">
        <v>40.79</v>
      </c>
      <c r="J2459">
        <v>10.130000000000001</v>
      </c>
      <c r="K2459">
        <v>709</v>
      </c>
      <c r="L2459">
        <v>604.41</v>
      </c>
      <c r="M2459">
        <v>583</v>
      </c>
      <c r="N2459">
        <v>14</v>
      </c>
      <c r="O2459">
        <v>0</v>
      </c>
      <c r="P2459">
        <v>653.07000000000005</v>
      </c>
      <c r="Q2459">
        <v>0</v>
      </c>
      <c r="R2459" s="1" t="s">
        <v>7675</v>
      </c>
      <c r="S2459" s="1" t="s">
        <v>8156</v>
      </c>
      <c r="T2459">
        <v>0.74</v>
      </c>
      <c r="U2459" s="1"/>
      <c r="V2459">
        <v>95327.922187000004</v>
      </c>
      <c r="W2459">
        <v>1680817.868306</v>
      </c>
      <c r="X2459">
        <v>473.53214400000002</v>
      </c>
      <c r="Y2459">
        <v>40.685119</v>
      </c>
      <c r="Z2459">
        <v>762.51933699999995</v>
      </c>
      <c r="AA2459">
        <v>722.55391799999995</v>
      </c>
      <c r="AB2459">
        <v>0</v>
      </c>
    </row>
    <row r="2460" spans="1:28" x14ac:dyDescent="0.25">
      <c r="A2460" s="1" t="s">
        <v>3522</v>
      </c>
      <c r="B2460">
        <v>2435</v>
      </c>
      <c r="C2460" s="1" t="s">
        <v>4070</v>
      </c>
      <c r="D2460">
        <v>1.94</v>
      </c>
      <c r="E2460">
        <v>0</v>
      </c>
      <c r="F2460">
        <v>0</v>
      </c>
      <c r="G2460">
        <v>3470</v>
      </c>
      <c r="H2460" s="1" t="s">
        <v>4103</v>
      </c>
      <c r="I2460">
        <v>92.78</v>
      </c>
      <c r="J2460">
        <v>9.07</v>
      </c>
      <c r="K2460">
        <v>1035</v>
      </c>
      <c r="L2460">
        <v>3198.77</v>
      </c>
      <c r="M2460">
        <v>559</v>
      </c>
      <c r="N2460">
        <v>16</v>
      </c>
      <c r="O2460">
        <v>0</v>
      </c>
      <c r="P2460">
        <v>745.76</v>
      </c>
      <c r="Q2460">
        <v>0</v>
      </c>
      <c r="R2460" s="1" t="s">
        <v>7677</v>
      </c>
      <c r="S2460" s="1" t="s">
        <v>8156</v>
      </c>
      <c r="T2460">
        <v>0.79</v>
      </c>
      <c r="U2460" s="1"/>
      <c r="V2460">
        <v>102092.91710999999</v>
      </c>
      <c r="W2460">
        <v>2310629.7073829998</v>
      </c>
      <c r="X2460">
        <v>519.05590099999995</v>
      </c>
      <c r="Y2460">
        <v>51.030991999999998</v>
      </c>
      <c r="Z2460">
        <v>1016.970925</v>
      </c>
      <c r="AA2460">
        <v>993.28157399999998</v>
      </c>
      <c r="AB2460">
        <v>0</v>
      </c>
    </row>
    <row r="2461" spans="1:28" x14ac:dyDescent="0.25">
      <c r="A2461" s="1" t="s">
        <v>3523</v>
      </c>
      <c r="B2461">
        <v>3382</v>
      </c>
      <c r="C2461" s="1" t="s">
        <v>4001</v>
      </c>
      <c r="D2461">
        <v>0.2</v>
      </c>
      <c r="E2461">
        <v>0</v>
      </c>
      <c r="F2461">
        <v>94.37</v>
      </c>
      <c r="G2461">
        <v>3470</v>
      </c>
      <c r="H2461" s="1" t="s">
        <v>4148</v>
      </c>
      <c r="I2461">
        <v>108.49</v>
      </c>
      <c r="J2461">
        <v>8.82</v>
      </c>
      <c r="K2461">
        <v>88</v>
      </c>
      <c r="L2461">
        <v>419.77</v>
      </c>
      <c r="M2461">
        <v>11</v>
      </c>
      <c r="N2461">
        <v>4</v>
      </c>
      <c r="O2461">
        <v>0</v>
      </c>
      <c r="P2461">
        <v>50.33</v>
      </c>
      <c r="Q2461">
        <v>0</v>
      </c>
      <c r="R2461" s="1" t="s">
        <v>7678</v>
      </c>
      <c r="S2461" s="1" t="s">
        <v>8156</v>
      </c>
      <c r="T2461">
        <v>0.75</v>
      </c>
      <c r="U2461" s="1"/>
      <c r="V2461">
        <v>5895.4331149999998</v>
      </c>
      <c r="W2461">
        <v>199942.51615499999</v>
      </c>
      <c r="X2461">
        <v>31.525794999999999</v>
      </c>
      <c r="Y2461">
        <v>3.9557259999999999</v>
      </c>
      <c r="Z2461">
        <v>85.565348</v>
      </c>
      <c r="AA2461">
        <v>85.948389000000006</v>
      </c>
      <c r="AB2461">
        <v>0</v>
      </c>
    </row>
    <row r="2462" spans="1:28" x14ac:dyDescent="0.25">
      <c r="A2462" s="1" t="s">
        <v>3524</v>
      </c>
      <c r="B2462">
        <v>2968</v>
      </c>
      <c r="C2462" s="1" t="s">
        <v>4001</v>
      </c>
      <c r="D2462">
        <v>0.2</v>
      </c>
      <c r="E2462">
        <v>0</v>
      </c>
      <c r="F2462">
        <v>215.07</v>
      </c>
      <c r="G2462">
        <v>3472</v>
      </c>
      <c r="H2462" s="1" t="s">
        <v>4128</v>
      </c>
      <c r="I2462">
        <v>116.2</v>
      </c>
      <c r="J2462">
        <v>4.6100000000000003</v>
      </c>
      <c r="K2462">
        <v>504</v>
      </c>
      <c r="L2462">
        <v>2118.0100000000002</v>
      </c>
      <c r="M2462">
        <v>20</v>
      </c>
      <c r="N2462">
        <v>5</v>
      </c>
      <c r="O2462">
        <v>0</v>
      </c>
      <c r="P2462">
        <v>155.63</v>
      </c>
      <c r="Q2462">
        <v>0</v>
      </c>
      <c r="R2462" s="1" t="s">
        <v>7679</v>
      </c>
      <c r="S2462" s="1" t="s">
        <v>8156</v>
      </c>
      <c r="T2462">
        <v>0.43</v>
      </c>
      <c r="U2462" s="1"/>
      <c r="V2462">
        <v>25030.603631000002</v>
      </c>
      <c r="W2462">
        <v>780766.74263400002</v>
      </c>
      <c r="X2462">
        <v>131.96803199999999</v>
      </c>
      <c r="Y2462">
        <v>14.466276000000001</v>
      </c>
      <c r="Z2462">
        <v>330.24218400000001</v>
      </c>
      <c r="AA2462">
        <v>335.62764600000003</v>
      </c>
      <c r="AB2462">
        <v>0</v>
      </c>
    </row>
    <row r="2463" spans="1:28" x14ac:dyDescent="0.25">
      <c r="A2463" s="1" t="s">
        <v>3525</v>
      </c>
      <c r="B2463">
        <v>2415</v>
      </c>
      <c r="C2463" s="1" t="s">
        <v>4044</v>
      </c>
      <c r="D2463">
        <v>5.0999999999999996</v>
      </c>
      <c r="E2463">
        <v>0</v>
      </c>
      <c r="F2463">
        <v>0</v>
      </c>
      <c r="G2463">
        <v>3473</v>
      </c>
      <c r="H2463" s="1" t="s">
        <v>4149</v>
      </c>
      <c r="I2463">
        <v>0.69</v>
      </c>
      <c r="J2463">
        <v>2.52</v>
      </c>
      <c r="K2463">
        <v>1058</v>
      </c>
      <c r="L2463">
        <v>2187.13</v>
      </c>
      <c r="M2463">
        <v>142</v>
      </c>
      <c r="N2463">
        <v>6</v>
      </c>
      <c r="O2463">
        <v>0</v>
      </c>
      <c r="P2463">
        <v>379.47</v>
      </c>
      <c r="Q2463">
        <v>0</v>
      </c>
      <c r="R2463" s="1" t="s">
        <v>7680</v>
      </c>
      <c r="S2463" s="1" t="s">
        <v>8156</v>
      </c>
      <c r="T2463">
        <v>0.23</v>
      </c>
      <c r="U2463" s="1"/>
      <c r="V2463">
        <v>77944.793395999994</v>
      </c>
      <c r="W2463">
        <v>1595390.7458949999</v>
      </c>
      <c r="X2463">
        <v>391.71734800000002</v>
      </c>
      <c r="Y2463">
        <v>33.746200000000002</v>
      </c>
      <c r="Z2463">
        <v>698.85158699999999</v>
      </c>
      <c r="AA2463">
        <v>685.82633699999997</v>
      </c>
      <c r="AB2463">
        <v>0</v>
      </c>
    </row>
    <row r="2464" spans="1:28" x14ac:dyDescent="0.25">
      <c r="A2464" s="1" t="s">
        <v>3527</v>
      </c>
      <c r="B2464">
        <v>2218</v>
      </c>
      <c r="C2464" s="1" t="s">
        <v>4030</v>
      </c>
      <c r="D2464">
        <v>5.0999999999999996</v>
      </c>
      <c r="E2464">
        <v>0</v>
      </c>
      <c r="F2464">
        <v>0.15</v>
      </c>
      <c r="G2464">
        <v>3474</v>
      </c>
      <c r="H2464" s="1" t="s">
        <v>4182</v>
      </c>
      <c r="I2464">
        <v>81.98</v>
      </c>
      <c r="J2464">
        <v>11.07</v>
      </c>
      <c r="K2464">
        <v>1256</v>
      </c>
      <c r="L2464">
        <v>2812.27</v>
      </c>
      <c r="M2464">
        <v>755</v>
      </c>
      <c r="N2464">
        <v>38</v>
      </c>
      <c r="O2464">
        <v>0</v>
      </c>
      <c r="P2464">
        <v>1042.31</v>
      </c>
      <c r="Q2464">
        <v>0</v>
      </c>
      <c r="R2464" s="1" t="s">
        <v>7682</v>
      </c>
      <c r="S2464" s="1" t="s">
        <v>8156</v>
      </c>
      <c r="T2464">
        <v>0.95</v>
      </c>
      <c r="U2464" s="1"/>
      <c r="V2464">
        <v>128103.421843</v>
      </c>
      <c r="W2464">
        <v>2744604.7156110001</v>
      </c>
      <c r="X2464">
        <v>647.93225500000005</v>
      </c>
      <c r="Y2464">
        <v>63.043875999999997</v>
      </c>
      <c r="Z2464">
        <v>1223.1260890000001</v>
      </c>
      <c r="AA2464">
        <v>1179.8387049999999</v>
      </c>
      <c r="AB2464">
        <v>0</v>
      </c>
    </row>
    <row r="2465" spans="1:28" x14ac:dyDescent="0.25">
      <c r="A2465" s="1" t="s">
        <v>3531</v>
      </c>
      <c r="B2465">
        <v>3269</v>
      </c>
      <c r="C2465" s="1" t="s">
        <v>4031</v>
      </c>
      <c r="D2465">
        <v>5.0999999999999996</v>
      </c>
      <c r="E2465">
        <v>0</v>
      </c>
      <c r="F2465">
        <v>0.6</v>
      </c>
      <c r="G2465">
        <v>3475</v>
      </c>
      <c r="H2465" s="1" t="s">
        <v>4140</v>
      </c>
      <c r="I2465">
        <v>93.18</v>
      </c>
      <c r="J2465">
        <v>8.2899999999999991</v>
      </c>
      <c r="K2465">
        <v>206</v>
      </c>
      <c r="L2465">
        <v>1375.09</v>
      </c>
      <c r="M2465">
        <v>18</v>
      </c>
      <c r="N2465">
        <v>3</v>
      </c>
      <c r="O2465">
        <v>0</v>
      </c>
      <c r="P2465">
        <v>108.96</v>
      </c>
      <c r="Q2465">
        <v>0</v>
      </c>
      <c r="R2465" s="1" t="s">
        <v>7686</v>
      </c>
      <c r="S2465" s="1" t="s">
        <v>8156</v>
      </c>
      <c r="T2465">
        <v>1.02</v>
      </c>
      <c r="U2465" s="1"/>
      <c r="V2465">
        <v>11328.284433000001</v>
      </c>
      <c r="W2465">
        <v>491576.67206399998</v>
      </c>
      <c r="X2465">
        <v>63.196615000000001</v>
      </c>
      <c r="Y2465">
        <v>9.7173979999999993</v>
      </c>
      <c r="Z2465">
        <v>209.50601499999999</v>
      </c>
      <c r="AA2465">
        <v>211.30923799999999</v>
      </c>
      <c r="AB2465">
        <v>0</v>
      </c>
    </row>
    <row r="2466" spans="1:28" x14ac:dyDescent="0.25">
      <c r="A2466" s="1" t="s">
        <v>3532</v>
      </c>
      <c r="B2466">
        <v>2711</v>
      </c>
      <c r="C2466" s="1" t="s">
        <v>4030</v>
      </c>
      <c r="D2466">
        <v>5.0999999999999996</v>
      </c>
      <c r="E2466">
        <v>0</v>
      </c>
      <c r="F2466">
        <v>0.28999999999999998</v>
      </c>
      <c r="G2466">
        <v>3477</v>
      </c>
      <c r="H2466" s="1" t="s">
        <v>4182</v>
      </c>
      <c r="I2466">
        <v>81.98</v>
      </c>
      <c r="J2466">
        <v>14.61</v>
      </c>
      <c r="K2466">
        <v>766</v>
      </c>
      <c r="L2466">
        <v>2812.27</v>
      </c>
      <c r="M2466">
        <v>395</v>
      </c>
      <c r="N2466">
        <v>14</v>
      </c>
      <c r="O2466">
        <v>0</v>
      </c>
      <c r="P2466">
        <v>582.20000000000005</v>
      </c>
      <c r="Q2466">
        <v>0</v>
      </c>
      <c r="R2466" s="1" t="s">
        <v>7687</v>
      </c>
      <c r="S2466" s="1" t="s">
        <v>8156</v>
      </c>
      <c r="T2466">
        <v>1.1100000000000001</v>
      </c>
      <c r="U2466" s="1"/>
      <c r="V2466">
        <v>75081.940910999998</v>
      </c>
      <c r="W2466">
        <v>1921956.10877</v>
      </c>
      <c r="X2466">
        <v>387.305477</v>
      </c>
      <c r="Y2466">
        <v>42.782632999999997</v>
      </c>
      <c r="Z2466">
        <v>847.22981800000002</v>
      </c>
      <c r="AA2466">
        <v>826.19172600000002</v>
      </c>
      <c r="AB2466">
        <v>0</v>
      </c>
    </row>
    <row r="2467" spans="1:28" x14ac:dyDescent="0.25">
      <c r="A2467" s="1" t="s">
        <v>3534</v>
      </c>
      <c r="B2467">
        <v>3344</v>
      </c>
      <c r="C2467" s="1" t="s">
        <v>4020</v>
      </c>
      <c r="D2467">
        <v>5.0999999999999996</v>
      </c>
      <c r="E2467">
        <v>0</v>
      </c>
      <c r="F2467">
        <v>0.7</v>
      </c>
      <c r="G2467">
        <v>3477</v>
      </c>
      <c r="H2467" s="1" t="s">
        <v>4117</v>
      </c>
      <c r="I2467">
        <v>120.04</v>
      </c>
      <c r="J2467">
        <v>11.36</v>
      </c>
      <c r="K2467">
        <v>133</v>
      </c>
      <c r="L2467">
        <v>743.49</v>
      </c>
      <c r="M2467">
        <v>51</v>
      </c>
      <c r="N2467">
        <v>2</v>
      </c>
      <c r="O2467">
        <v>0</v>
      </c>
      <c r="P2467">
        <v>76.34</v>
      </c>
      <c r="Q2467">
        <v>0</v>
      </c>
      <c r="R2467" s="1" t="s">
        <v>7689</v>
      </c>
      <c r="S2467" s="1" t="s">
        <v>8156</v>
      </c>
      <c r="T2467">
        <v>0.96</v>
      </c>
      <c r="U2467" s="1"/>
      <c r="V2467">
        <v>10621.480206</v>
      </c>
      <c r="W2467">
        <v>336155.53852100001</v>
      </c>
      <c r="X2467">
        <v>56.282646</v>
      </c>
      <c r="Y2467">
        <v>6.9147290000000003</v>
      </c>
      <c r="Z2467">
        <v>144.33252300000001</v>
      </c>
      <c r="AA2467">
        <v>144.50200000000001</v>
      </c>
      <c r="AB2467">
        <v>0</v>
      </c>
    </row>
    <row r="2468" spans="1:28" x14ac:dyDescent="0.25">
      <c r="A2468" s="1" t="s">
        <v>3535</v>
      </c>
      <c r="B2468">
        <v>2990</v>
      </c>
      <c r="C2468" s="1" t="s">
        <v>4030</v>
      </c>
      <c r="D2468">
        <v>5.0999999999999996</v>
      </c>
      <c r="E2468">
        <v>0</v>
      </c>
      <c r="F2468">
        <v>0</v>
      </c>
      <c r="G2468">
        <v>3478</v>
      </c>
      <c r="H2468" s="1" t="s">
        <v>4152</v>
      </c>
      <c r="I2468">
        <v>144.80000000000001</v>
      </c>
      <c r="J2468">
        <v>8.7100000000000009</v>
      </c>
      <c r="K2468">
        <v>488</v>
      </c>
      <c r="L2468">
        <v>3263.57</v>
      </c>
      <c r="M2468">
        <v>50</v>
      </c>
      <c r="N2468">
        <v>5</v>
      </c>
      <c r="O2468">
        <v>0</v>
      </c>
      <c r="P2468">
        <v>149.72999999999999</v>
      </c>
      <c r="Q2468">
        <v>0</v>
      </c>
      <c r="R2468" s="1" t="s">
        <v>7690</v>
      </c>
      <c r="S2468" s="1" t="s">
        <v>8156</v>
      </c>
      <c r="T2468">
        <v>0.69</v>
      </c>
      <c r="U2468" s="1"/>
      <c r="V2468">
        <v>25065.567648</v>
      </c>
      <c r="W2468">
        <v>1030284.263674</v>
      </c>
      <c r="X2468">
        <v>138.10708299999999</v>
      </c>
      <c r="Y2468">
        <v>18.726279000000002</v>
      </c>
      <c r="Z2468">
        <v>429.687005</v>
      </c>
      <c r="AA2468">
        <v>442.88169699999997</v>
      </c>
      <c r="AB2468">
        <v>0</v>
      </c>
    </row>
    <row r="2469" spans="1:28" x14ac:dyDescent="0.25">
      <c r="A2469" s="1" t="s">
        <v>3536</v>
      </c>
      <c r="B2469">
        <v>3420</v>
      </c>
      <c r="C2469" s="1" t="s">
        <v>4004</v>
      </c>
      <c r="D2469">
        <v>5.0999999999999996</v>
      </c>
      <c r="E2469">
        <v>0</v>
      </c>
      <c r="F2469">
        <v>0</v>
      </c>
      <c r="G2469">
        <v>3478</v>
      </c>
      <c r="H2469" s="1" t="s">
        <v>4074</v>
      </c>
      <c r="I2469">
        <v>0.2</v>
      </c>
      <c r="J2469">
        <v>9.3000000000000007</v>
      </c>
      <c r="K2469">
        <v>58</v>
      </c>
      <c r="L2469">
        <v>420.4</v>
      </c>
      <c r="M2469">
        <v>9</v>
      </c>
      <c r="N2469">
        <v>2</v>
      </c>
      <c r="O2469">
        <v>0</v>
      </c>
      <c r="P2469">
        <v>19.73</v>
      </c>
      <c r="Q2469">
        <v>0</v>
      </c>
      <c r="R2469" s="1" t="s">
        <v>7691</v>
      </c>
      <c r="S2469" s="1" t="s">
        <v>8156</v>
      </c>
      <c r="T2469">
        <v>0.8</v>
      </c>
      <c r="U2469" s="1"/>
      <c r="V2469">
        <v>3433.8432849999999</v>
      </c>
      <c r="W2469">
        <v>154904.193229</v>
      </c>
      <c r="X2469">
        <v>19.296627000000001</v>
      </c>
      <c r="Y2469">
        <v>3.0495320000000001</v>
      </c>
      <c r="Z2469">
        <v>66.038932000000003</v>
      </c>
      <c r="AA2469">
        <v>66.587036999999995</v>
      </c>
      <c r="AB2469">
        <v>0</v>
      </c>
    </row>
    <row r="2470" spans="1:28" x14ac:dyDescent="0.25">
      <c r="A2470" s="1" t="s">
        <v>3537</v>
      </c>
      <c r="B2470">
        <v>3272</v>
      </c>
      <c r="C2470" s="1" t="s">
        <v>4024</v>
      </c>
      <c r="D2470">
        <v>5.0999999999999996</v>
      </c>
      <c r="E2470">
        <v>0</v>
      </c>
      <c r="F2470">
        <v>0.49</v>
      </c>
      <c r="G2470">
        <v>3479</v>
      </c>
      <c r="H2470" s="1" t="s">
        <v>4112</v>
      </c>
      <c r="I2470">
        <v>110.84</v>
      </c>
      <c r="J2470">
        <v>15.06</v>
      </c>
      <c r="K2470">
        <v>207</v>
      </c>
      <c r="L2470">
        <v>1746.22</v>
      </c>
      <c r="M2470">
        <v>47</v>
      </c>
      <c r="N2470">
        <v>6</v>
      </c>
      <c r="O2470">
        <v>0</v>
      </c>
      <c r="P2470">
        <v>104.55</v>
      </c>
      <c r="Q2470">
        <v>0</v>
      </c>
      <c r="R2470" s="1" t="s">
        <v>7692</v>
      </c>
      <c r="S2470" s="1" t="s">
        <v>8156</v>
      </c>
      <c r="T2470">
        <v>1.24</v>
      </c>
      <c r="U2470" s="1"/>
      <c r="V2470">
        <v>16637.273551999999</v>
      </c>
      <c r="W2470">
        <v>777055.15295200003</v>
      </c>
      <c r="X2470">
        <v>94.271849000000003</v>
      </c>
      <c r="Y2470">
        <v>16.372143000000001</v>
      </c>
      <c r="Z2470">
        <v>334.49927300000002</v>
      </c>
      <c r="AA2470">
        <v>334.02274799999998</v>
      </c>
      <c r="AB2470">
        <v>0</v>
      </c>
    </row>
    <row r="2471" spans="1:28" x14ac:dyDescent="0.25">
      <c r="A2471" s="1" t="s">
        <v>3540</v>
      </c>
      <c r="B2471">
        <v>3185</v>
      </c>
      <c r="C2471" s="1" t="s">
        <v>4026</v>
      </c>
      <c r="D2471">
        <v>0.2</v>
      </c>
      <c r="E2471">
        <v>0</v>
      </c>
      <c r="F2471">
        <v>0.39</v>
      </c>
      <c r="G2471">
        <v>3481</v>
      </c>
      <c r="H2471" s="1" t="s">
        <v>4090</v>
      </c>
      <c r="I2471">
        <v>24.41</v>
      </c>
      <c r="J2471">
        <v>14.62</v>
      </c>
      <c r="K2471">
        <v>296</v>
      </c>
      <c r="L2471">
        <v>1018.7</v>
      </c>
      <c r="M2471">
        <v>176</v>
      </c>
      <c r="N2471">
        <v>3</v>
      </c>
      <c r="O2471">
        <v>0</v>
      </c>
      <c r="P2471">
        <v>228.49</v>
      </c>
      <c r="Q2471">
        <v>0</v>
      </c>
      <c r="R2471" s="1" t="s">
        <v>7695</v>
      </c>
      <c r="S2471" s="1" t="s">
        <v>8156</v>
      </c>
      <c r="T2471">
        <v>1.1200000000000001</v>
      </c>
      <c r="U2471" s="1"/>
      <c r="V2471">
        <v>33575.476197000004</v>
      </c>
      <c r="W2471">
        <v>831830.30554199999</v>
      </c>
      <c r="X2471">
        <v>172.594202</v>
      </c>
      <c r="Y2471">
        <v>18.946535000000001</v>
      </c>
      <c r="Z2471">
        <v>369.408546</v>
      </c>
      <c r="AA2471">
        <v>357.579362</v>
      </c>
      <c r="AB2471">
        <v>0</v>
      </c>
    </row>
    <row r="2472" spans="1:28" x14ac:dyDescent="0.25">
      <c r="A2472" s="1" t="s">
        <v>3541</v>
      </c>
      <c r="B2472">
        <v>3220</v>
      </c>
      <c r="C2472" s="1" t="s">
        <v>4014</v>
      </c>
      <c r="D2472">
        <v>5.0999999999999996</v>
      </c>
      <c r="E2472">
        <v>0</v>
      </c>
      <c r="F2472">
        <v>0</v>
      </c>
      <c r="G2472">
        <v>3481</v>
      </c>
      <c r="H2472" s="1" t="s">
        <v>4087</v>
      </c>
      <c r="I2472">
        <v>59.72</v>
      </c>
      <c r="J2472">
        <v>14.87</v>
      </c>
      <c r="K2472">
        <v>261</v>
      </c>
      <c r="L2472">
        <v>1184.6199999999999</v>
      </c>
      <c r="M2472">
        <v>71</v>
      </c>
      <c r="N2472">
        <v>4</v>
      </c>
      <c r="O2472">
        <v>0</v>
      </c>
      <c r="P2472">
        <v>190.17</v>
      </c>
      <c r="Q2472">
        <v>0</v>
      </c>
      <c r="R2472" s="1" t="s">
        <v>7696</v>
      </c>
      <c r="S2472" s="1" t="s">
        <v>8156</v>
      </c>
      <c r="T2472">
        <v>1.23</v>
      </c>
      <c r="U2472" s="1"/>
      <c r="V2472">
        <v>23701.470281999998</v>
      </c>
      <c r="W2472">
        <v>731983.18734599999</v>
      </c>
      <c r="X2472">
        <v>125.291888</v>
      </c>
      <c r="Y2472">
        <v>15.902832999999999</v>
      </c>
      <c r="Z2472">
        <v>321.03663699999998</v>
      </c>
      <c r="AA2472">
        <v>314.65410400000002</v>
      </c>
      <c r="AB2472">
        <v>0</v>
      </c>
    </row>
    <row r="2473" spans="1:28" x14ac:dyDescent="0.25">
      <c r="A2473" s="1" t="s">
        <v>3543</v>
      </c>
      <c r="B2473">
        <v>2754</v>
      </c>
      <c r="C2473" s="1" t="s">
        <v>4012</v>
      </c>
      <c r="D2473">
        <v>5.0999999999999996</v>
      </c>
      <c r="E2473">
        <v>0</v>
      </c>
      <c r="F2473">
        <v>581.79</v>
      </c>
      <c r="G2473">
        <v>3483</v>
      </c>
      <c r="H2473" s="1" t="s">
        <v>4096</v>
      </c>
      <c r="I2473">
        <v>121.36</v>
      </c>
      <c r="J2473">
        <v>11.48</v>
      </c>
      <c r="K2473">
        <v>729</v>
      </c>
      <c r="L2473">
        <v>1363.57</v>
      </c>
      <c r="M2473">
        <v>444</v>
      </c>
      <c r="N2473">
        <v>22</v>
      </c>
      <c r="O2473">
        <v>0</v>
      </c>
      <c r="P2473">
        <v>614.16</v>
      </c>
      <c r="Q2473">
        <v>0</v>
      </c>
      <c r="R2473" s="1" t="s">
        <v>7698</v>
      </c>
      <c r="S2473" s="1" t="s">
        <v>8156</v>
      </c>
      <c r="T2473">
        <v>0.87</v>
      </c>
      <c r="U2473" s="1"/>
      <c r="V2473">
        <v>79258.293409999998</v>
      </c>
      <c r="W2473">
        <v>1638973.06164</v>
      </c>
      <c r="X2473">
        <v>399.47068400000001</v>
      </c>
      <c r="Y2473">
        <v>38.101255000000002</v>
      </c>
      <c r="Z2473">
        <v>734.84438399999999</v>
      </c>
      <c r="AA2473">
        <v>704.55610300000001</v>
      </c>
      <c r="AB2473">
        <v>0</v>
      </c>
    </row>
    <row r="2474" spans="1:28" x14ac:dyDescent="0.25">
      <c r="A2474" s="1" t="s">
        <v>3544</v>
      </c>
      <c r="B2474">
        <v>2588</v>
      </c>
      <c r="C2474" s="1" t="s">
        <v>4011</v>
      </c>
      <c r="D2474">
        <v>5.0999999999999996</v>
      </c>
      <c r="E2474">
        <v>0</v>
      </c>
      <c r="F2474">
        <v>0.5</v>
      </c>
      <c r="G2474">
        <v>3484</v>
      </c>
      <c r="H2474" s="1" t="s">
        <v>4090</v>
      </c>
      <c r="I2474">
        <v>24.41</v>
      </c>
      <c r="J2474">
        <v>12.3</v>
      </c>
      <c r="K2474">
        <v>896</v>
      </c>
      <c r="L2474">
        <v>1138.06</v>
      </c>
      <c r="M2474">
        <v>583</v>
      </c>
      <c r="N2474">
        <v>31</v>
      </c>
      <c r="O2474">
        <v>0</v>
      </c>
      <c r="P2474">
        <v>805.66</v>
      </c>
      <c r="Q2474">
        <v>0</v>
      </c>
      <c r="R2474" s="1" t="s">
        <v>7699</v>
      </c>
      <c r="S2474" s="1" t="s">
        <v>8156</v>
      </c>
      <c r="T2474">
        <v>0.93</v>
      </c>
      <c r="U2474" s="1"/>
      <c r="V2474">
        <v>94113.145229999995</v>
      </c>
      <c r="W2474">
        <v>1818205.1860479999</v>
      </c>
      <c r="X2474">
        <v>471.30679300000003</v>
      </c>
      <c r="Y2474">
        <v>43.086542999999999</v>
      </c>
      <c r="Z2474">
        <v>819.94946000000004</v>
      </c>
      <c r="AA2474">
        <v>781.60789299999999</v>
      </c>
      <c r="AB2474">
        <v>0</v>
      </c>
    </row>
    <row r="2475" spans="1:28" x14ac:dyDescent="0.25">
      <c r="A2475" s="1" t="s">
        <v>3545</v>
      </c>
      <c r="B2475">
        <v>3425</v>
      </c>
      <c r="C2475" s="1" t="s">
        <v>4004</v>
      </c>
      <c r="D2475">
        <v>5.0999999999999996</v>
      </c>
      <c r="E2475">
        <v>0</v>
      </c>
      <c r="F2475">
        <v>1.18</v>
      </c>
      <c r="G2475">
        <v>3485</v>
      </c>
      <c r="H2475" s="1" t="s">
        <v>4073</v>
      </c>
      <c r="I2475">
        <v>40.79</v>
      </c>
      <c r="J2475">
        <v>13.68</v>
      </c>
      <c r="K2475">
        <v>60</v>
      </c>
      <c r="L2475">
        <v>475.89</v>
      </c>
      <c r="M2475">
        <v>6</v>
      </c>
      <c r="N2475">
        <v>1</v>
      </c>
      <c r="O2475">
        <v>0</v>
      </c>
      <c r="P2475">
        <v>27</v>
      </c>
      <c r="Q2475">
        <v>0</v>
      </c>
      <c r="R2475" s="1" t="s">
        <v>7700</v>
      </c>
      <c r="S2475" s="1" t="s">
        <v>8156</v>
      </c>
      <c r="T2475">
        <v>1.05</v>
      </c>
      <c r="U2475" s="1"/>
      <c r="V2475">
        <v>3743.5386870000002</v>
      </c>
      <c r="W2475">
        <v>199406.06395000001</v>
      </c>
      <c r="X2475">
        <v>21.806823999999999</v>
      </c>
      <c r="Y2475">
        <v>4.0476850000000004</v>
      </c>
      <c r="Z2475">
        <v>85.528704000000005</v>
      </c>
      <c r="AA2475">
        <v>85.715851000000001</v>
      </c>
      <c r="AB2475">
        <v>0</v>
      </c>
    </row>
    <row r="2476" spans="1:28" x14ac:dyDescent="0.25">
      <c r="A2476" s="1" t="s">
        <v>3547</v>
      </c>
      <c r="B2476">
        <v>2250</v>
      </c>
      <c r="C2476" s="1" t="s">
        <v>4036</v>
      </c>
      <c r="D2476">
        <v>5.0999999999999996</v>
      </c>
      <c r="E2476">
        <v>0</v>
      </c>
      <c r="F2476">
        <v>0</v>
      </c>
      <c r="G2476">
        <v>3487</v>
      </c>
      <c r="H2476" s="1" t="s">
        <v>4120</v>
      </c>
      <c r="I2476">
        <v>34.18</v>
      </c>
      <c r="J2476">
        <v>6.61</v>
      </c>
      <c r="K2476">
        <v>1237</v>
      </c>
      <c r="L2476">
        <v>2056.66</v>
      </c>
      <c r="M2476">
        <v>824</v>
      </c>
      <c r="N2476">
        <v>17</v>
      </c>
      <c r="O2476">
        <v>0</v>
      </c>
      <c r="P2476">
        <v>972.53</v>
      </c>
      <c r="Q2476">
        <v>0</v>
      </c>
      <c r="R2476" s="1" t="s">
        <v>7702</v>
      </c>
      <c r="S2476" s="1" t="s">
        <v>8156</v>
      </c>
      <c r="T2476">
        <v>0.56000000000000005</v>
      </c>
      <c r="U2476" s="1"/>
      <c r="V2476">
        <v>150021.86960400001</v>
      </c>
      <c r="W2476">
        <v>2816081.0576519999</v>
      </c>
      <c r="X2476">
        <v>749.041875</v>
      </c>
      <c r="Y2476">
        <v>65.823588999999998</v>
      </c>
      <c r="Z2476">
        <v>1264.6517229999999</v>
      </c>
      <c r="AA2476">
        <v>1210.5785639999999</v>
      </c>
      <c r="AB2476">
        <v>0</v>
      </c>
    </row>
    <row r="2477" spans="1:28" x14ac:dyDescent="0.25">
      <c r="A2477" s="1" t="s">
        <v>3549</v>
      </c>
      <c r="B2477">
        <v>2890</v>
      </c>
      <c r="C2477" s="1" t="s">
        <v>4012</v>
      </c>
      <c r="D2477">
        <v>5.0999999999999996</v>
      </c>
      <c r="E2477">
        <v>0</v>
      </c>
      <c r="F2477">
        <v>590.01</v>
      </c>
      <c r="G2477">
        <v>3488</v>
      </c>
      <c r="H2477" s="1" t="s">
        <v>4096</v>
      </c>
      <c r="I2477">
        <v>121.36</v>
      </c>
      <c r="J2477">
        <v>10.94</v>
      </c>
      <c r="K2477">
        <v>598</v>
      </c>
      <c r="L2477">
        <v>1363.57</v>
      </c>
      <c r="M2477">
        <v>377</v>
      </c>
      <c r="N2477">
        <v>18</v>
      </c>
      <c r="O2477">
        <v>0</v>
      </c>
      <c r="P2477">
        <v>478.74</v>
      </c>
      <c r="Q2477">
        <v>0</v>
      </c>
      <c r="R2477" s="1" t="s">
        <v>7704</v>
      </c>
      <c r="S2477" s="1" t="s">
        <v>8156</v>
      </c>
      <c r="T2477">
        <v>0.84</v>
      </c>
      <c r="U2477" s="1"/>
      <c r="V2477">
        <v>62776.113658000002</v>
      </c>
      <c r="W2477">
        <v>1364351.6913970001</v>
      </c>
      <c r="X2477">
        <v>317.93181499999997</v>
      </c>
      <c r="Y2477">
        <v>31.040658000000001</v>
      </c>
      <c r="Z2477">
        <v>606.83957899999996</v>
      </c>
      <c r="AA2477">
        <v>586.50115900000003</v>
      </c>
      <c r="AB2477">
        <v>0</v>
      </c>
    </row>
    <row r="2478" spans="1:28" x14ac:dyDescent="0.25">
      <c r="A2478" s="1" t="s">
        <v>3550</v>
      </c>
      <c r="B2478">
        <v>2943</v>
      </c>
      <c r="C2478" s="1" t="s">
        <v>4038</v>
      </c>
      <c r="D2478">
        <v>5.0999999999999996</v>
      </c>
      <c r="E2478">
        <v>0</v>
      </c>
      <c r="F2478">
        <v>0.37</v>
      </c>
      <c r="G2478">
        <v>3488</v>
      </c>
      <c r="H2478" s="1" t="s">
        <v>4130</v>
      </c>
      <c r="I2478">
        <v>14.85</v>
      </c>
      <c r="J2478">
        <v>10.93</v>
      </c>
      <c r="K2478">
        <v>545</v>
      </c>
      <c r="L2478">
        <v>1683.59</v>
      </c>
      <c r="M2478">
        <v>298</v>
      </c>
      <c r="N2478">
        <v>10</v>
      </c>
      <c r="O2478">
        <v>0</v>
      </c>
      <c r="P2478">
        <v>394.15</v>
      </c>
      <c r="Q2478">
        <v>0</v>
      </c>
      <c r="R2478" s="1" t="s">
        <v>7705</v>
      </c>
      <c r="S2478" s="1" t="s">
        <v>8156</v>
      </c>
      <c r="T2478">
        <v>0.82</v>
      </c>
      <c r="U2478" s="1"/>
      <c r="V2478">
        <v>53387.651470999997</v>
      </c>
      <c r="W2478">
        <v>1255054.7450910001</v>
      </c>
      <c r="X2478">
        <v>272.59296000000001</v>
      </c>
      <c r="Y2478">
        <v>27.795473000000001</v>
      </c>
      <c r="Z2478">
        <v>553.69260599999996</v>
      </c>
      <c r="AA2478">
        <v>539.51448700000003</v>
      </c>
      <c r="AB2478">
        <v>0</v>
      </c>
    </row>
    <row r="2479" spans="1:28" x14ac:dyDescent="0.25">
      <c r="A2479" s="1" t="s">
        <v>3551</v>
      </c>
      <c r="B2479">
        <v>3045</v>
      </c>
      <c r="C2479" s="1" t="s">
        <v>4038</v>
      </c>
      <c r="D2479">
        <v>5.0999999999999996</v>
      </c>
      <c r="E2479">
        <v>0</v>
      </c>
      <c r="F2479">
        <v>0.9</v>
      </c>
      <c r="G2479">
        <v>3489</v>
      </c>
      <c r="H2479" s="1" t="s">
        <v>4130</v>
      </c>
      <c r="I2479">
        <v>14.85</v>
      </c>
      <c r="J2479">
        <v>12.24</v>
      </c>
      <c r="K2479">
        <v>444</v>
      </c>
      <c r="L2479">
        <v>1683.59</v>
      </c>
      <c r="M2479">
        <v>207</v>
      </c>
      <c r="N2479">
        <v>6</v>
      </c>
      <c r="O2479">
        <v>0</v>
      </c>
      <c r="P2479">
        <v>305.94</v>
      </c>
      <c r="Q2479">
        <v>0</v>
      </c>
      <c r="R2479" s="1" t="s">
        <v>7706</v>
      </c>
      <c r="S2479" s="1" t="s">
        <v>8156</v>
      </c>
      <c r="T2479">
        <v>0.89</v>
      </c>
      <c r="U2479" s="1"/>
      <c r="V2479">
        <v>41770.547325</v>
      </c>
      <c r="W2479">
        <v>1063040.0346820001</v>
      </c>
      <c r="X2479">
        <v>215.23136199999999</v>
      </c>
      <c r="Y2479">
        <v>23.227539</v>
      </c>
      <c r="Z2479">
        <v>466.65655400000003</v>
      </c>
      <c r="AA2479">
        <v>456.970056</v>
      </c>
      <c r="AB2479">
        <v>0</v>
      </c>
    </row>
    <row r="2480" spans="1:28" x14ac:dyDescent="0.25">
      <c r="A2480" s="1" t="s">
        <v>3552</v>
      </c>
      <c r="B2480">
        <v>2366</v>
      </c>
      <c r="C2480" s="1" t="s">
        <v>4061</v>
      </c>
      <c r="D2480">
        <v>5.0999999999999996</v>
      </c>
      <c r="E2480">
        <v>0</v>
      </c>
      <c r="F2480">
        <v>0.3</v>
      </c>
      <c r="G2480">
        <v>3490</v>
      </c>
      <c r="H2480" s="1" t="s">
        <v>4161</v>
      </c>
      <c r="I2480">
        <v>168.74</v>
      </c>
      <c r="J2480">
        <v>12.35</v>
      </c>
      <c r="K2480">
        <v>1124</v>
      </c>
      <c r="L2480">
        <v>2615.73</v>
      </c>
      <c r="M2480">
        <v>705</v>
      </c>
      <c r="N2480">
        <v>29</v>
      </c>
      <c r="O2480">
        <v>0</v>
      </c>
      <c r="P2480">
        <v>938.09</v>
      </c>
      <c r="Q2480">
        <v>0</v>
      </c>
      <c r="R2480" s="1" t="s">
        <v>7707</v>
      </c>
      <c r="S2480" s="1" t="s">
        <v>8156</v>
      </c>
      <c r="T2480">
        <v>1.03</v>
      </c>
      <c r="U2480" s="1"/>
      <c r="V2480">
        <v>122745.046942</v>
      </c>
      <c r="W2480">
        <v>2655577.0130159999</v>
      </c>
      <c r="X2480">
        <v>621.57292399999994</v>
      </c>
      <c r="Y2480">
        <v>61.495967</v>
      </c>
      <c r="Z2480">
        <v>1186.7812329999999</v>
      </c>
      <c r="AA2480">
        <v>1141.5660640000001</v>
      </c>
      <c r="AB2480">
        <v>0</v>
      </c>
    </row>
    <row r="2481" spans="1:28" x14ac:dyDescent="0.25">
      <c r="A2481" s="1" t="s">
        <v>3553</v>
      </c>
      <c r="B2481">
        <v>3214</v>
      </c>
      <c r="C2481" s="1" t="s">
        <v>4024</v>
      </c>
      <c r="D2481">
        <v>5.0999999999999996</v>
      </c>
      <c r="E2481">
        <v>0</v>
      </c>
      <c r="F2481">
        <v>1.97</v>
      </c>
      <c r="G2481">
        <v>3490</v>
      </c>
      <c r="H2481" s="1" t="s">
        <v>4112</v>
      </c>
      <c r="I2481">
        <v>110.84</v>
      </c>
      <c r="J2481">
        <v>13.89</v>
      </c>
      <c r="K2481">
        <v>276</v>
      </c>
      <c r="L2481">
        <v>1744.16</v>
      </c>
      <c r="M2481">
        <v>77</v>
      </c>
      <c r="N2481">
        <v>5</v>
      </c>
      <c r="O2481">
        <v>0</v>
      </c>
      <c r="P2481">
        <v>159.68</v>
      </c>
      <c r="Q2481">
        <v>0</v>
      </c>
      <c r="R2481" s="1" t="s">
        <v>7708</v>
      </c>
      <c r="S2481" s="1" t="s">
        <v>8156</v>
      </c>
      <c r="T2481">
        <v>1.07</v>
      </c>
      <c r="U2481" s="1"/>
      <c r="V2481">
        <v>22345.203132999999</v>
      </c>
      <c r="W2481">
        <v>804997.87862099998</v>
      </c>
      <c r="X2481">
        <v>120.838757</v>
      </c>
      <c r="Y2481">
        <v>16.965834999999998</v>
      </c>
      <c r="Z2481">
        <v>348.72843599999999</v>
      </c>
      <c r="AA2481">
        <v>346.03828700000003</v>
      </c>
      <c r="AB2481">
        <v>0</v>
      </c>
    </row>
    <row r="2482" spans="1:28" x14ac:dyDescent="0.25">
      <c r="A2482" s="1" t="s">
        <v>3554</v>
      </c>
      <c r="B2482">
        <v>2558</v>
      </c>
      <c r="C2482" s="1" t="s">
        <v>4005</v>
      </c>
      <c r="D2482">
        <v>5.0999999999999996</v>
      </c>
      <c r="E2482">
        <v>0</v>
      </c>
      <c r="F2482">
        <v>0.27</v>
      </c>
      <c r="G2482">
        <v>3491</v>
      </c>
      <c r="H2482" s="1" t="s">
        <v>4075</v>
      </c>
      <c r="I2482">
        <v>89.74</v>
      </c>
      <c r="J2482">
        <v>8.7200000000000006</v>
      </c>
      <c r="K2482">
        <v>933</v>
      </c>
      <c r="L2482">
        <v>698.35</v>
      </c>
      <c r="M2482">
        <v>649</v>
      </c>
      <c r="N2482">
        <v>17</v>
      </c>
      <c r="O2482">
        <v>0</v>
      </c>
      <c r="P2482">
        <v>867.38</v>
      </c>
      <c r="Q2482">
        <v>0</v>
      </c>
      <c r="R2482" s="1" t="s">
        <v>7709</v>
      </c>
      <c r="S2482" s="1" t="s">
        <v>8156</v>
      </c>
      <c r="T2482">
        <v>0.78</v>
      </c>
      <c r="U2482" s="1"/>
      <c r="V2482">
        <v>111978.78644900001</v>
      </c>
      <c r="W2482">
        <v>1969370.832045</v>
      </c>
      <c r="X2482">
        <v>556.10998900000004</v>
      </c>
      <c r="Y2482">
        <v>47.682184999999997</v>
      </c>
      <c r="Z2482">
        <v>894.11319100000003</v>
      </c>
      <c r="AA2482">
        <v>846.59790299999997</v>
      </c>
      <c r="AB2482">
        <v>0</v>
      </c>
    </row>
    <row r="2483" spans="1:28" x14ac:dyDescent="0.25">
      <c r="A2483" s="1" t="s">
        <v>3555</v>
      </c>
      <c r="B2483">
        <v>2662</v>
      </c>
      <c r="C2483" s="1" t="s">
        <v>4040</v>
      </c>
      <c r="D2483">
        <v>5.0999999999999996</v>
      </c>
      <c r="E2483">
        <v>0</v>
      </c>
      <c r="F2483">
        <v>0.57999999999999996</v>
      </c>
      <c r="G2483">
        <v>3492</v>
      </c>
      <c r="H2483" s="1" t="s">
        <v>4096</v>
      </c>
      <c r="I2483">
        <v>121.36</v>
      </c>
      <c r="J2483">
        <v>10.07</v>
      </c>
      <c r="K2483">
        <v>830</v>
      </c>
      <c r="L2483">
        <v>1561.24</v>
      </c>
      <c r="M2483">
        <v>510</v>
      </c>
      <c r="N2483">
        <v>14</v>
      </c>
      <c r="O2483">
        <v>0</v>
      </c>
      <c r="P2483">
        <v>682.45</v>
      </c>
      <c r="Q2483">
        <v>0</v>
      </c>
      <c r="R2483" s="1" t="s">
        <v>7710</v>
      </c>
      <c r="S2483" s="1" t="s">
        <v>8156</v>
      </c>
      <c r="T2483">
        <v>0.77</v>
      </c>
      <c r="U2483" s="1"/>
      <c r="V2483">
        <v>92518.249867999999</v>
      </c>
      <c r="W2483">
        <v>1882029.5470189999</v>
      </c>
      <c r="X2483">
        <v>465.48191000000003</v>
      </c>
      <c r="Y2483">
        <v>43.517650000000003</v>
      </c>
      <c r="Z2483">
        <v>842.06620199999998</v>
      </c>
      <c r="AA2483">
        <v>809.04206099999999</v>
      </c>
      <c r="AB2483">
        <v>0</v>
      </c>
    </row>
    <row r="2484" spans="1:28" x14ac:dyDescent="0.25">
      <c r="A2484" s="1" t="s">
        <v>3556</v>
      </c>
      <c r="B2484">
        <v>3164</v>
      </c>
      <c r="C2484" s="1" t="s">
        <v>4004</v>
      </c>
      <c r="D2484">
        <v>5.0999999999999996</v>
      </c>
      <c r="E2484">
        <v>0</v>
      </c>
      <c r="F2484">
        <v>1.5</v>
      </c>
      <c r="G2484">
        <v>3492</v>
      </c>
      <c r="H2484" s="1" t="s">
        <v>4100</v>
      </c>
      <c r="I2484">
        <v>91.57</v>
      </c>
      <c r="J2484">
        <v>12.66</v>
      </c>
      <c r="K2484">
        <v>328</v>
      </c>
      <c r="L2484">
        <v>2205.37</v>
      </c>
      <c r="M2484">
        <v>67</v>
      </c>
      <c r="N2484">
        <v>5</v>
      </c>
      <c r="O2484">
        <v>0</v>
      </c>
      <c r="P2484">
        <v>171.41</v>
      </c>
      <c r="Q2484">
        <v>0</v>
      </c>
      <c r="R2484" s="1" t="s">
        <v>7711</v>
      </c>
      <c r="S2484" s="1" t="s">
        <v>8156</v>
      </c>
      <c r="T2484">
        <v>1.02</v>
      </c>
      <c r="U2484" s="1"/>
      <c r="V2484">
        <v>22345.664167999999</v>
      </c>
      <c r="W2484">
        <v>928496.87823999999</v>
      </c>
      <c r="X2484">
        <v>123.76373700000001</v>
      </c>
      <c r="Y2484">
        <v>18.915861</v>
      </c>
      <c r="Z2484">
        <v>397.933244</v>
      </c>
      <c r="AA2484">
        <v>399.12393400000002</v>
      </c>
      <c r="AB2484">
        <v>0</v>
      </c>
    </row>
    <row r="2485" spans="1:28" x14ac:dyDescent="0.25">
      <c r="A2485" s="1" t="s">
        <v>3557</v>
      </c>
      <c r="B2485">
        <v>3423</v>
      </c>
      <c r="C2485" s="1" t="s">
        <v>4004</v>
      </c>
      <c r="D2485">
        <v>5.0999999999999996</v>
      </c>
      <c r="E2485">
        <v>0</v>
      </c>
      <c r="F2485">
        <v>0.6</v>
      </c>
      <c r="G2485">
        <v>3493</v>
      </c>
      <c r="H2485" s="1" t="s">
        <v>4079</v>
      </c>
      <c r="I2485">
        <v>1.4</v>
      </c>
      <c r="J2485">
        <v>8.82</v>
      </c>
      <c r="K2485">
        <v>70</v>
      </c>
      <c r="L2485">
        <v>609.39</v>
      </c>
      <c r="M2485">
        <v>0</v>
      </c>
      <c r="N2485">
        <v>0</v>
      </c>
      <c r="O2485">
        <v>0</v>
      </c>
      <c r="P2485">
        <v>11.83</v>
      </c>
      <c r="Q2485">
        <v>0</v>
      </c>
      <c r="R2485" s="1" t="s">
        <v>7712</v>
      </c>
      <c r="S2485" s="1" t="s">
        <v>8156</v>
      </c>
      <c r="T2485">
        <v>0.71</v>
      </c>
      <c r="U2485" s="1"/>
      <c r="V2485">
        <v>3202.8456390000001</v>
      </c>
      <c r="W2485">
        <v>179358.16527</v>
      </c>
      <c r="X2485">
        <v>18.808526000000001</v>
      </c>
      <c r="Y2485">
        <v>3.3291469999999999</v>
      </c>
      <c r="Z2485">
        <v>75.084514999999996</v>
      </c>
      <c r="AA2485">
        <v>77.098464000000007</v>
      </c>
      <c r="AB2485">
        <v>0</v>
      </c>
    </row>
    <row r="2486" spans="1:28" x14ac:dyDescent="0.25">
      <c r="A2486" s="1" t="s">
        <v>3558</v>
      </c>
      <c r="B2486">
        <v>3185</v>
      </c>
      <c r="C2486" s="1" t="s">
        <v>4017</v>
      </c>
      <c r="D2486">
        <v>5.0999999999999996</v>
      </c>
      <c r="E2486">
        <v>0</v>
      </c>
      <c r="F2486">
        <v>0.44</v>
      </c>
      <c r="G2486">
        <v>3494</v>
      </c>
      <c r="H2486" s="1" t="s">
        <v>4091</v>
      </c>
      <c r="I2486">
        <v>93.18</v>
      </c>
      <c r="J2486">
        <v>4.42</v>
      </c>
      <c r="K2486">
        <v>309</v>
      </c>
      <c r="L2486">
        <v>1018.45</v>
      </c>
      <c r="M2486">
        <v>93</v>
      </c>
      <c r="N2486">
        <v>3</v>
      </c>
      <c r="O2486">
        <v>0</v>
      </c>
      <c r="P2486">
        <v>139.77000000000001</v>
      </c>
      <c r="Q2486">
        <v>0</v>
      </c>
      <c r="R2486" s="1" t="s">
        <v>7713</v>
      </c>
      <c r="S2486" s="1" t="s">
        <v>8156</v>
      </c>
      <c r="T2486">
        <v>0.42</v>
      </c>
      <c r="U2486" s="1"/>
      <c r="V2486">
        <v>23670.477416000002</v>
      </c>
      <c r="W2486">
        <v>576643.72569899994</v>
      </c>
      <c r="X2486">
        <v>121.166354</v>
      </c>
      <c r="Y2486">
        <v>11.899043000000001</v>
      </c>
      <c r="Z2486">
        <v>250.46483599999999</v>
      </c>
      <c r="AA2486">
        <v>247.88414399999999</v>
      </c>
      <c r="AB2486">
        <v>0</v>
      </c>
    </row>
    <row r="2487" spans="1:28" x14ac:dyDescent="0.25">
      <c r="A2487" s="1" t="s">
        <v>3559</v>
      </c>
      <c r="B2487">
        <v>2537</v>
      </c>
      <c r="C2487" s="1" t="s">
        <v>4038</v>
      </c>
      <c r="D2487">
        <v>5.0999999999999996</v>
      </c>
      <c r="E2487">
        <v>0</v>
      </c>
      <c r="F2487">
        <v>0.25</v>
      </c>
      <c r="G2487">
        <v>3495</v>
      </c>
      <c r="H2487" s="1" t="s">
        <v>4130</v>
      </c>
      <c r="I2487">
        <v>14.85</v>
      </c>
      <c r="J2487">
        <v>14.01</v>
      </c>
      <c r="K2487">
        <v>958</v>
      </c>
      <c r="L2487">
        <v>1683.59</v>
      </c>
      <c r="M2487">
        <v>638</v>
      </c>
      <c r="N2487">
        <v>18</v>
      </c>
      <c r="O2487">
        <v>0</v>
      </c>
      <c r="P2487">
        <v>846.71</v>
      </c>
      <c r="Q2487">
        <v>0</v>
      </c>
      <c r="R2487" s="1" t="s">
        <v>7714</v>
      </c>
      <c r="S2487" s="1" t="s">
        <v>8156</v>
      </c>
      <c r="T2487">
        <v>1.1100000000000001</v>
      </c>
      <c r="U2487" s="1"/>
      <c r="V2487">
        <v>111398.150242</v>
      </c>
      <c r="W2487">
        <v>2238644.7173179998</v>
      </c>
      <c r="X2487">
        <v>560.00421400000005</v>
      </c>
      <c r="Y2487">
        <v>52.728264000000003</v>
      </c>
      <c r="Z2487">
        <v>1005.69965</v>
      </c>
      <c r="AA2487">
        <v>962.34278600000005</v>
      </c>
      <c r="AB2487">
        <v>0</v>
      </c>
    </row>
    <row r="2488" spans="1:28" x14ac:dyDescent="0.25">
      <c r="A2488" s="1" t="s">
        <v>3561</v>
      </c>
      <c r="B2488">
        <v>3410</v>
      </c>
      <c r="C2488" s="1" t="s">
        <v>4004</v>
      </c>
      <c r="D2488">
        <v>5.0999999999999996</v>
      </c>
      <c r="E2488">
        <v>0</v>
      </c>
      <c r="F2488">
        <v>1.4</v>
      </c>
      <c r="G2488">
        <v>3498</v>
      </c>
      <c r="H2488" s="1" t="s">
        <v>4076</v>
      </c>
      <c r="I2488">
        <v>1.4</v>
      </c>
      <c r="J2488">
        <v>6.66</v>
      </c>
      <c r="K2488">
        <v>88</v>
      </c>
      <c r="L2488">
        <v>609.39</v>
      </c>
      <c r="M2488">
        <v>0</v>
      </c>
      <c r="N2488">
        <v>0</v>
      </c>
      <c r="O2488">
        <v>0</v>
      </c>
      <c r="P2488">
        <v>15.22</v>
      </c>
      <c r="Q2488">
        <v>0</v>
      </c>
      <c r="R2488" s="1" t="s">
        <v>7716</v>
      </c>
      <c r="S2488" s="1" t="s">
        <v>8156</v>
      </c>
      <c r="T2488">
        <v>0.56000000000000005</v>
      </c>
      <c r="U2488" s="1"/>
      <c r="V2488">
        <v>4424.1784699999998</v>
      </c>
      <c r="W2488">
        <v>195421.34458</v>
      </c>
      <c r="X2488">
        <v>24.673392</v>
      </c>
      <c r="Y2488">
        <v>3.4891109999999999</v>
      </c>
      <c r="Z2488">
        <v>81.371716000000006</v>
      </c>
      <c r="AA2488">
        <v>84.004304000000005</v>
      </c>
      <c r="AB2488">
        <v>0</v>
      </c>
    </row>
    <row r="2489" spans="1:28" x14ac:dyDescent="0.25">
      <c r="A2489" s="1" t="s">
        <v>3564</v>
      </c>
      <c r="B2489">
        <v>2760</v>
      </c>
      <c r="C2489" s="1" t="s">
        <v>4023</v>
      </c>
      <c r="D2489">
        <v>5.0999999999999996</v>
      </c>
      <c r="E2489">
        <v>0</v>
      </c>
      <c r="F2489">
        <v>0</v>
      </c>
      <c r="G2489">
        <v>3501</v>
      </c>
      <c r="H2489" s="1" t="s">
        <v>4099</v>
      </c>
      <c r="I2489">
        <v>147.79</v>
      </c>
      <c r="J2489">
        <v>13.59</v>
      </c>
      <c r="K2489">
        <v>741</v>
      </c>
      <c r="L2489">
        <v>1435.85</v>
      </c>
      <c r="M2489">
        <v>534</v>
      </c>
      <c r="N2489">
        <v>12</v>
      </c>
      <c r="O2489">
        <v>0</v>
      </c>
      <c r="P2489">
        <v>640.76</v>
      </c>
      <c r="Q2489">
        <v>0</v>
      </c>
      <c r="R2489" s="1" t="s">
        <v>7719</v>
      </c>
      <c r="S2489" s="1" t="s">
        <v>8156</v>
      </c>
      <c r="T2489">
        <v>1.06</v>
      </c>
      <c r="U2489" s="1"/>
      <c r="V2489">
        <v>90735.283253000001</v>
      </c>
      <c r="W2489">
        <v>1815735.722299</v>
      </c>
      <c r="X2489">
        <v>455.95382599999999</v>
      </c>
      <c r="Y2489">
        <v>42.882646000000001</v>
      </c>
      <c r="Z2489">
        <v>815.53713800000003</v>
      </c>
      <c r="AA2489">
        <v>780.54400599999997</v>
      </c>
      <c r="AB2489">
        <v>0</v>
      </c>
    </row>
    <row r="2490" spans="1:28" x14ac:dyDescent="0.25">
      <c r="A2490" s="1" t="s">
        <v>3565</v>
      </c>
      <c r="B2490">
        <v>3174</v>
      </c>
      <c r="C2490" s="1" t="s">
        <v>4050</v>
      </c>
      <c r="D2490">
        <v>5.0999999999999996</v>
      </c>
      <c r="E2490">
        <v>0</v>
      </c>
      <c r="F2490">
        <v>0</v>
      </c>
      <c r="G2490">
        <v>3501</v>
      </c>
      <c r="H2490" s="1" t="s">
        <v>4095</v>
      </c>
      <c r="I2490">
        <v>63.59</v>
      </c>
      <c r="J2490">
        <v>9.35</v>
      </c>
      <c r="K2490">
        <v>327</v>
      </c>
      <c r="L2490">
        <v>1623.67</v>
      </c>
      <c r="M2490">
        <v>124</v>
      </c>
      <c r="N2490">
        <v>6</v>
      </c>
      <c r="O2490">
        <v>0</v>
      </c>
      <c r="P2490">
        <v>177.16</v>
      </c>
      <c r="Q2490">
        <v>0</v>
      </c>
      <c r="R2490" s="1" t="s">
        <v>7720</v>
      </c>
      <c r="S2490" s="1" t="s">
        <v>8156</v>
      </c>
      <c r="T2490">
        <v>0.8</v>
      </c>
      <c r="U2490" s="1"/>
      <c r="V2490">
        <v>24924.599750000001</v>
      </c>
      <c r="W2490">
        <v>781730.47323600005</v>
      </c>
      <c r="X2490">
        <v>131.867895</v>
      </c>
      <c r="Y2490">
        <v>16.028514000000001</v>
      </c>
      <c r="Z2490">
        <v>336.77730000000003</v>
      </c>
      <c r="AA2490">
        <v>336.039849</v>
      </c>
      <c r="AB2490">
        <v>0</v>
      </c>
    </row>
    <row r="2491" spans="1:28" x14ac:dyDescent="0.25">
      <c r="A2491" s="1" t="s">
        <v>3566</v>
      </c>
      <c r="B2491">
        <v>2415</v>
      </c>
      <c r="C2491" s="1" t="s">
        <v>4011</v>
      </c>
      <c r="D2491">
        <v>5.0999999999999996</v>
      </c>
      <c r="E2491">
        <v>0</v>
      </c>
      <c r="F2491">
        <v>0</v>
      </c>
      <c r="G2491">
        <v>3502</v>
      </c>
      <c r="H2491" s="1" t="s">
        <v>4090</v>
      </c>
      <c r="I2491">
        <v>24.41</v>
      </c>
      <c r="J2491">
        <v>2.23</v>
      </c>
      <c r="K2491">
        <v>1087</v>
      </c>
      <c r="L2491">
        <v>1138.06</v>
      </c>
      <c r="M2491">
        <v>503</v>
      </c>
      <c r="N2491">
        <v>25</v>
      </c>
      <c r="O2491">
        <v>0</v>
      </c>
      <c r="P2491">
        <v>776.15</v>
      </c>
      <c r="Q2491">
        <v>0</v>
      </c>
      <c r="R2491" s="1" t="s">
        <v>7721</v>
      </c>
      <c r="S2491" s="1" t="s">
        <v>8156</v>
      </c>
      <c r="T2491">
        <v>0.27</v>
      </c>
      <c r="U2491" s="1"/>
      <c r="V2491">
        <v>103095.94138800001</v>
      </c>
      <c r="W2491">
        <v>1853635.2007329999</v>
      </c>
      <c r="X2491">
        <v>512.66005600000005</v>
      </c>
      <c r="Y2491">
        <v>43.214044999999999</v>
      </c>
      <c r="Z2491">
        <v>833.11839799999996</v>
      </c>
      <c r="AA2491">
        <v>796.84552399999995</v>
      </c>
      <c r="AB2491">
        <v>0</v>
      </c>
    </row>
    <row r="2492" spans="1:28" x14ac:dyDescent="0.25">
      <c r="A2492" s="1" t="s">
        <v>3567</v>
      </c>
      <c r="B2492">
        <v>3243</v>
      </c>
      <c r="C2492" s="1" t="s">
        <v>4004</v>
      </c>
      <c r="D2492">
        <v>5.0999999999999996</v>
      </c>
      <c r="E2492">
        <v>0</v>
      </c>
      <c r="F2492">
        <v>2.11</v>
      </c>
      <c r="G2492">
        <v>3503</v>
      </c>
      <c r="H2492" s="1" t="s">
        <v>4090</v>
      </c>
      <c r="I2492">
        <v>24.41</v>
      </c>
      <c r="J2492">
        <v>9.74</v>
      </c>
      <c r="K2492">
        <v>260</v>
      </c>
      <c r="L2492">
        <v>1286.42</v>
      </c>
      <c r="M2492">
        <v>98</v>
      </c>
      <c r="N2492">
        <v>2</v>
      </c>
      <c r="O2492">
        <v>0</v>
      </c>
      <c r="P2492">
        <v>138.22999999999999</v>
      </c>
      <c r="Q2492">
        <v>0</v>
      </c>
      <c r="R2492" s="1" t="s">
        <v>7722</v>
      </c>
      <c r="S2492" s="1" t="s">
        <v>8156</v>
      </c>
      <c r="T2492">
        <v>0.78</v>
      </c>
      <c r="U2492" s="1"/>
      <c r="V2492">
        <v>22921.246407999999</v>
      </c>
      <c r="W2492">
        <v>627997.26439499995</v>
      </c>
      <c r="X2492">
        <v>119.116951</v>
      </c>
      <c r="Y2492">
        <v>13.248265</v>
      </c>
      <c r="Z2492">
        <v>272.84585800000002</v>
      </c>
      <c r="AA2492">
        <v>269.95699400000001</v>
      </c>
      <c r="AB2492">
        <v>0</v>
      </c>
    </row>
    <row r="2493" spans="1:28" x14ac:dyDescent="0.25">
      <c r="A2493" s="1" t="s">
        <v>3568</v>
      </c>
      <c r="B2493">
        <v>3163</v>
      </c>
      <c r="C2493" s="1" t="s">
        <v>4031</v>
      </c>
      <c r="D2493">
        <v>5.0999999999999996</v>
      </c>
      <c r="E2493">
        <v>0</v>
      </c>
      <c r="F2493">
        <v>0.5</v>
      </c>
      <c r="G2493">
        <v>3505</v>
      </c>
      <c r="H2493" s="1" t="s">
        <v>4079</v>
      </c>
      <c r="I2493">
        <v>1.4</v>
      </c>
      <c r="J2493">
        <v>13.35</v>
      </c>
      <c r="K2493">
        <v>342</v>
      </c>
      <c r="L2493">
        <v>2407.63</v>
      </c>
      <c r="M2493">
        <v>43</v>
      </c>
      <c r="N2493">
        <v>7</v>
      </c>
      <c r="O2493">
        <v>0</v>
      </c>
      <c r="P2493">
        <v>174.39</v>
      </c>
      <c r="Q2493">
        <v>0</v>
      </c>
      <c r="R2493" s="1" t="s">
        <v>7723</v>
      </c>
      <c r="S2493" s="1" t="s">
        <v>8156</v>
      </c>
      <c r="T2493">
        <v>1.03</v>
      </c>
      <c r="U2493" s="1"/>
      <c r="V2493">
        <v>19095.027117000001</v>
      </c>
      <c r="W2493">
        <v>917971.48939</v>
      </c>
      <c r="X2493">
        <v>108.753663</v>
      </c>
      <c r="Y2493">
        <v>18.331485000000001</v>
      </c>
      <c r="Z2493">
        <v>391.51325600000001</v>
      </c>
      <c r="AA2493">
        <v>394.597443</v>
      </c>
      <c r="AB2493">
        <v>0</v>
      </c>
    </row>
    <row r="2494" spans="1:28" x14ac:dyDescent="0.25">
      <c r="A2494" s="1" t="s">
        <v>3569</v>
      </c>
      <c r="B2494">
        <v>2436</v>
      </c>
      <c r="C2494" s="1" t="s">
        <v>4038</v>
      </c>
      <c r="D2494">
        <v>5.0999999999999996</v>
      </c>
      <c r="E2494">
        <v>0</v>
      </c>
      <c r="F2494">
        <v>0.72</v>
      </c>
      <c r="G2494">
        <v>3506</v>
      </c>
      <c r="H2494" s="1" t="s">
        <v>4121</v>
      </c>
      <c r="I2494">
        <v>14.85</v>
      </c>
      <c r="J2494">
        <v>12.13</v>
      </c>
      <c r="K2494">
        <v>1070</v>
      </c>
      <c r="L2494">
        <v>1683.59</v>
      </c>
      <c r="M2494">
        <v>713</v>
      </c>
      <c r="N2494">
        <v>20</v>
      </c>
      <c r="O2494">
        <v>0</v>
      </c>
      <c r="P2494">
        <v>929.83</v>
      </c>
      <c r="Q2494">
        <v>0</v>
      </c>
      <c r="R2494" s="1" t="s">
        <v>7724</v>
      </c>
      <c r="S2494" s="1" t="s">
        <v>8156</v>
      </c>
      <c r="T2494">
        <v>0.88</v>
      </c>
      <c r="U2494" s="1"/>
      <c r="V2494">
        <v>120941.42827400001</v>
      </c>
      <c r="W2494">
        <v>2347195.3351480002</v>
      </c>
      <c r="X2494">
        <v>605.79904899999997</v>
      </c>
      <c r="Y2494">
        <v>54.845447</v>
      </c>
      <c r="Z2494">
        <v>1052.082439</v>
      </c>
      <c r="AA2494">
        <v>1009.010412</v>
      </c>
      <c r="AB2494">
        <v>0</v>
      </c>
    </row>
    <row r="2495" spans="1:28" x14ac:dyDescent="0.25">
      <c r="A2495" s="1" t="s">
        <v>3571</v>
      </c>
      <c r="B2495">
        <v>2639</v>
      </c>
      <c r="C2495" s="1" t="s">
        <v>4031</v>
      </c>
      <c r="D2495">
        <v>5.0999999999999996</v>
      </c>
      <c r="E2495">
        <v>0</v>
      </c>
      <c r="F2495">
        <v>0.77</v>
      </c>
      <c r="G2495">
        <v>3507</v>
      </c>
      <c r="H2495" s="1" t="s">
        <v>4127</v>
      </c>
      <c r="I2495">
        <v>2.0699999999999998</v>
      </c>
      <c r="J2495">
        <v>12.91</v>
      </c>
      <c r="K2495">
        <v>868</v>
      </c>
      <c r="L2495">
        <v>2268.7600000000002</v>
      </c>
      <c r="M2495">
        <v>442</v>
      </c>
      <c r="N2495">
        <v>23</v>
      </c>
      <c r="O2495">
        <v>0</v>
      </c>
      <c r="P2495">
        <v>716.1</v>
      </c>
      <c r="Q2495">
        <v>0</v>
      </c>
      <c r="R2495" s="1" t="s">
        <v>7726</v>
      </c>
      <c r="S2495" s="1" t="s">
        <v>8156</v>
      </c>
      <c r="T2495">
        <v>1.08</v>
      </c>
      <c r="U2495" s="1"/>
      <c r="V2495">
        <v>81846.930290999997</v>
      </c>
      <c r="W2495">
        <v>1890100.934711</v>
      </c>
      <c r="X2495">
        <v>417.25298500000002</v>
      </c>
      <c r="Y2495">
        <v>42.777642</v>
      </c>
      <c r="Z2495">
        <v>838.79434100000003</v>
      </c>
      <c r="AA2495">
        <v>812.50380700000005</v>
      </c>
      <c r="AB2495">
        <v>0</v>
      </c>
    </row>
    <row r="2496" spans="1:28" x14ac:dyDescent="0.25">
      <c r="A2496" s="1" t="s">
        <v>3573</v>
      </c>
      <c r="B2496">
        <v>2684</v>
      </c>
      <c r="C2496" s="1" t="s">
        <v>4039</v>
      </c>
      <c r="D2496">
        <v>5.0999999999999996</v>
      </c>
      <c r="E2496">
        <v>0</v>
      </c>
      <c r="F2496">
        <v>0.67</v>
      </c>
      <c r="G2496">
        <v>3508</v>
      </c>
      <c r="H2496" s="1" t="s">
        <v>4095</v>
      </c>
      <c r="I2496">
        <v>63.59</v>
      </c>
      <c r="J2496">
        <v>8.19</v>
      </c>
      <c r="K2496">
        <v>824</v>
      </c>
      <c r="L2496">
        <v>1608.01</v>
      </c>
      <c r="M2496">
        <v>478</v>
      </c>
      <c r="N2496">
        <v>14</v>
      </c>
      <c r="O2496">
        <v>0</v>
      </c>
      <c r="P2496">
        <v>655.22</v>
      </c>
      <c r="Q2496">
        <v>0</v>
      </c>
      <c r="R2496" s="1" t="s">
        <v>7728</v>
      </c>
      <c r="S2496" s="1" t="s">
        <v>8156</v>
      </c>
      <c r="T2496">
        <v>0.7</v>
      </c>
      <c r="U2496" s="1"/>
      <c r="V2496">
        <v>87353.167312999998</v>
      </c>
      <c r="W2496">
        <v>1761049.6953819999</v>
      </c>
      <c r="X2496">
        <v>439.03695699999997</v>
      </c>
      <c r="Y2496">
        <v>40.431154999999997</v>
      </c>
      <c r="Z2496">
        <v>786.38582599999995</v>
      </c>
      <c r="AA2496">
        <v>757.03662899999995</v>
      </c>
      <c r="AB2496">
        <v>0</v>
      </c>
    </row>
    <row r="2497" spans="1:28" x14ac:dyDescent="0.25">
      <c r="A2497" s="1" t="s">
        <v>3574</v>
      </c>
      <c r="B2497">
        <v>3174</v>
      </c>
      <c r="C2497" s="1" t="s">
        <v>4034</v>
      </c>
      <c r="D2497">
        <v>5.0999999999999996</v>
      </c>
      <c r="E2497">
        <v>0</v>
      </c>
      <c r="F2497">
        <v>0</v>
      </c>
      <c r="G2497">
        <v>3508</v>
      </c>
      <c r="H2497" s="1" t="s">
        <v>4150</v>
      </c>
      <c r="I2497">
        <v>82</v>
      </c>
      <c r="J2497">
        <v>17.100000000000001</v>
      </c>
      <c r="K2497">
        <v>334</v>
      </c>
      <c r="L2497">
        <v>1808.36</v>
      </c>
      <c r="M2497">
        <v>91</v>
      </c>
      <c r="N2497">
        <v>2</v>
      </c>
      <c r="O2497">
        <v>0</v>
      </c>
      <c r="P2497">
        <v>236.34</v>
      </c>
      <c r="Q2497">
        <v>0</v>
      </c>
      <c r="R2497" s="1" t="s">
        <v>7729</v>
      </c>
      <c r="S2497" s="1" t="s">
        <v>8156</v>
      </c>
      <c r="T2497">
        <v>1.35</v>
      </c>
      <c r="U2497" s="1"/>
      <c r="V2497">
        <v>29615.945006999998</v>
      </c>
      <c r="W2497">
        <v>941898.57911399996</v>
      </c>
      <c r="X2497">
        <v>157.232868</v>
      </c>
      <c r="Y2497">
        <v>20.464711000000001</v>
      </c>
      <c r="Z2497">
        <v>411.66326800000002</v>
      </c>
      <c r="AA2497">
        <v>404.88881700000002</v>
      </c>
      <c r="AB2497">
        <v>0</v>
      </c>
    </row>
    <row r="2498" spans="1:28" x14ac:dyDescent="0.25">
      <c r="A2498" s="1" t="s">
        <v>3579</v>
      </c>
      <c r="B2498">
        <v>2990</v>
      </c>
      <c r="C2498" s="1" t="s">
        <v>4023</v>
      </c>
      <c r="D2498">
        <v>5.0999999999999996</v>
      </c>
      <c r="E2498">
        <v>0</v>
      </c>
      <c r="F2498">
        <v>0</v>
      </c>
      <c r="G2498">
        <v>3513</v>
      </c>
      <c r="H2498" s="1" t="s">
        <v>4099</v>
      </c>
      <c r="I2498">
        <v>147.79</v>
      </c>
      <c r="J2498">
        <v>11.44</v>
      </c>
      <c r="K2498">
        <v>523</v>
      </c>
      <c r="L2498">
        <v>1435.85</v>
      </c>
      <c r="M2498">
        <v>308</v>
      </c>
      <c r="N2498">
        <v>10</v>
      </c>
      <c r="O2498">
        <v>0</v>
      </c>
      <c r="P2498">
        <v>406.07</v>
      </c>
      <c r="Q2498">
        <v>0</v>
      </c>
      <c r="R2498" s="1" t="s">
        <v>7734</v>
      </c>
      <c r="S2498" s="1" t="s">
        <v>8156</v>
      </c>
      <c r="T2498">
        <v>0.9</v>
      </c>
      <c r="U2498" s="1"/>
      <c r="V2498">
        <v>54752.266501999999</v>
      </c>
      <c r="W2498">
        <v>1244359.4179130001</v>
      </c>
      <c r="X2498">
        <v>278.63596999999999</v>
      </c>
      <c r="Y2498">
        <v>28.202705000000002</v>
      </c>
      <c r="Z2498">
        <v>552.34430399999997</v>
      </c>
      <c r="AA2498">
        <v>534.917507</v>
      </c>
      <c r="AB2498">
        <v>0</v>
      </c>
    </row>
    <row r="2499" spans="1:28" x14ac:dyDescent="0.25">
      <c r="A2499" s="1" t="s">
        <v>3580</v>
      </c>
      <c r="B2499">
        <v>3386</v>
      </c>
      <c r="C2499" s="1" t="s">
        <v>4001</v>
      </c>
      <c r="D2499">
        <v>0.2</v>
      </c>
      <c r="E2499">
        <v>0</v>
      </c>
      <c r="F2499">
        <v>57.78</v>
      </c>
      <c r="G2499">
        <v>3513</v>
      </c>
      <c r="H2499" s="1" t="s">
        <v>4071</v>
      </c>
      <c r="I2499">
        <v>108.49</v>
      </c>
      <c r="J2499">
        <v>9.1999999999999993</v>
      </c>
      <c r="K2499">
        <v>127</v>
      </c>
      <c r="L2499">
        <v>419.77</v>
      </c>
      <c r="M2499">
        <v>40</v>
      </c>
      <c r="N2499">
        <v>8</v>
      </c>
      <c r="O2499">
        <v>0</v>
      </c>
      <c r="P2499">
        <v>92.02</v>
      </c>
      <c r="Q2499">
        <v>0</v>
      </c>
      <c r="R2499" s="1" t="s">
        <v>7735</v>
      </c>
      <c r="S2499" s="1" t="s">
        <v>8156</v>
      </c>
      <c r="T2499">
        <v>0.81</v>
      </c>
      <c r="U2499" s="1"/>
      <c r="V2499">
        <v>8902.3593130000008</v>
      </c>
      <c r="W2499">
        <v>250804.094786</v>
      </c>
      <c r="X2499">
        <v>46.438139999999997</v>
      </c>
      <c r="Y2499">
        <v>5.3385069999999999</v>
      </c>
      <c r="Z2499">
        <v>109.563626</v>
      </c>
      <c r="AA2499">
        <v>107.81276200000001</v>
      </c>
      <c r="AB2499">
        <v>0</v>
      </c>
    </row>
    <row r="2500" spans="1:28" x14ac:dyDescent="0.25">
      <c r="A2500" s="1" t="s">
        <v>3581</v>
      </c>
      <c r="B2500">
        <v>3379</v>
      </c>
      <c r="C2500" s="1" t="s">
        <v>4020</v>
      </c>
      <c r="D2500">
        <v>5.0999999999999996</v>
      </c>
      <c r="E2500">
        <v>0</v>
      </c>
      <c r="F2500">
        <v>0.14000000000000001</v>
      </c>
      <c r="G2500">
        <v>3513</v>
      </c>
      <c r="H2500" s="1" t="s">
        <v>4117</v>
      </c>
      <c r="I2500">
        <v>120.04</v>
      </c>
      <c r="J2500">
        <v>12.72</v>
      </c>
      <c r="K2500">
        <v>134</v>
      </c>
      <c r="L2500">
        <v>743.49</v>
      </c>
      <c r="M2500">
        <v>68</v>
      </c>
      <c r="N2500">
        <v>1</v>
      </c>
      <c r="O2500">
        <v>0</v>
      </c>
      <c r="P2500">
        <v>82.35</v>
      </c>
      <c r="Q2500">
        <v>0</v>
      </c>
      <c r="R2500" s="1" t="s">
        <v>7736</v>
      </c>
      <c r="S2500" s="1" t="s">
        <v>8156</v>
      </c>
      <c r="T2500">
        <v>1.05</v>
      </c>
      <c r="U2500" s="1"/>
      <c r="V2500">
        <v>14144.580977</v>
      </c>
      <c r="W2500">
        <v>401090.24847599998</v>
      </c>
      <c r="X2500">
        <v>73.895639000000003</v>
      </c>
      <c r="Y2500">
        <v>8.6503340000000009</v>
      </c>
      <c r="Z2500">
        <v>174.204148</v>
      </c>
      <c r="AA2500">
        <v>172.415965</v>
      </c>
      <c r="AB2500">
        <v>0</v>
      </c>
    </row>
    <row r="2501" spans="1:28" x14ac:dyDescent="0.25">
      <c r="A2501" s="1" t="s">
        <v>3582</v>
      </c>
      <c r="B2501">
        <v>2052</v>
      </c>
      <c r="C2501" s="1" t="s">
        <v>4004</v>
      </c>
      <c r="D2501">
        <v>5.0999999999999996</v>
      </c>
      <c r="E2501">
        <v>0</v>
      </c>
      <c r="F2501">
        <v>0.65</v>
      </c>
      <c r="G2501">
        <v>3514</v>
      </c>
      <c r="H2501" s="1" t="s">
        <v>4122</v>
      </c>
      <c r="I2501">
        <v>159.35</v>
      </c>
      <c r="J2501">
        <v>6.73</v>
      </c>
      <c r="K2501">
        <v>1462</v>
      </c>
      <c r="L2501">
        <v>2021.57</v>
      </c>
      <c r="M2501">
        <v>859</v>
      </c>
      <c r="N2501">
        <v>45</v>
      </c>
      <c r="O2501">
        <v>0</v>
      </c>
      <c r="P2501">
        <v>1220.73</v>
      </c>
      <c r="Q2501">
        <v>0</v>
      </c>
      <c r="R2501" s="1" t="s">
        <v>7737</v>
      </c>
      <c r="S2501" s="1" t="s">
        <v>8156</v>
      </c>
      <c r="T2501">
        <v>0.61</v>
      </c>
      <c r="U2501" s="1"/>
      <c r="V2501">
        <v>145898.85471399999</v>
      </c>
      <c r="W2501">
        <v>2782054.825433</v>
      </c>
      <c r="X2501">
        <v>729.47991000000002</v>
      </c>
      <c r="Y2501">
        <v>64.777595000000005</v>
      </c>
      <c r="Z2501">
        <v>1248.6563699999999</v>
      </c>
      <c r="AA2501">
        <v>1195.94966</v>
      </c>
      <c r="AB2501">
        <v>0</v>
      </c>
    </row>
    <row r="2502" spans="1:28" x14ac:dyDescent="0.25">
      <c r="A2502" s="1" t="s">
        <v>3583</v>
      </c>
      <c r="B2502">
        <v>3122</v>
      </c>
      <c r="C2502" s="1" t="s">
        <v>4016</v>
      </c>
      <c r="D2502">
        <v>5.0999999999999996</v>
      </c>
      <c r="E2502">
        <v>0</v>
      </c>
      <c r="F2502">
        <v>0.59</v>
      </c>
      <c r="G2502">
        <v>3514</v>
      </c>
      <c r="H2502" s="1" t="s">
        <v>4125</v>
      </c>
      <c r="I2502">
        <v>87.33</v>
      </c>
      <c r="J2502">
        <v>8.85</v>
      </c>
      <c r="K2502">
        <v>392</v>
      </c>
      <c r="L2502">
        <v>2372.46</v>
      </c>
      <c r="M2502">
        <v>75</v>
      </c>
      <c r="N2502">
        <v>7</v>
      </c>
      <c r="O2502">
        <v>0</v>
      </c>
      <c r="P2502">
        <v>218.79</v>
      </c>
      <c r="Q2502">
        <v>0</v>
      </c>
      <c r="R2502" s="1" t="s">
        <v>7738</v>
      </c>
      <c r="S2502" s="1" t="s">
        <v>8156</v>
      </c>
      <c r="T2502">
        <v>0.99</v>
      </c>
      <c r="U2502" s="1"/>
      <c r="V2502">
        <v>24349.736429</v>
      </c>
      <c r="W2502">
        <v>943732.24528499995</v>
      </c>
      <c r="X2502">
        <v>133.09936099999999</v>
      </c>
      <c r="Y2502">
        <v>18.693930999999999</v>
      </c>
      <c r="Z2502">
        <v>401.97281900000002</v>
      </c>
      <c r="AA2502">
        <v>405.67513200000002</v>
      </c>
      <c r="AB2502">
        <v>0</v>
      </c>
    </row>
    <row r="2503" spans="1:28" x14ac:dyDescent="0.25">
      <c r="A2503" s="1" t="s">
        <v>3584</v>
      </c>
      <c r="B2503">
        <v>3137</v>
      </c>
      <c r="C2503" s="1" t="s">
        <v>4001</v>
      </c>
      <c r="D2503">
        <v>0.2</v>
      </c>
      <c r="E2503">
        <v>0</v>
      </c>
      <c r="F2503">
        <v>0.65</v>
      </c>
      <c r="G2503">
        <v>3516</v>
      </c>
      <c r="H2503" s="1" t="s">
        <v>4090</v>
      </c>
      <c r="I2503">
        <v>24.41</v>
      </c>
      <c r="J2503">
        <v>7.06</v>
      </c>
      <c r="K2503">
        <v>379</v>
      </c>
      <c r="L2503">
        <v>1066.78</v>
      </c>
      <c r="M2503">
        <v>179</v>
      </c>
      <c r="N2503">
        <v>9</v>
      </c>
      <c r="O2503">
        <v>0</v>
      </c>
      <c r="P2503">
        <v>262.13</v>
      </c>
      <c r="Q2503">
        <v>0</v>
      </c>
      <c r="R2503" s="1" t="s">
        <v>7739</v>
      </c>
      <c r="S2503" s="1" t="s">
        <v>8156</v>
      </c>
      <c r="T2503">
        <v>0.65</v>
      </c>
      <c r="U2503" s="1"/>
      <c r="V2503">
        <v>37226.176697000003</v>
      </c>
      <c r="W2503">
        <v>820600.91554700001</v>
      </c>
      <c r="X2503">
        <v>188.66998599999999</v>
      </c>
      <c r="Y2503">
        <v>17.938423</v>
      </c>
      <c r="Z2503">
        <v>360.91464500000001</v>
      </c>
      <c r="AA2503">
        <v>352.75670000000002</v>
      </c>
      <c r="AB2503">
        <v>0</v>
      </c>
    </row>
    <row r="2504" spans="1:28" x14ac:dyDescent="0.25">
      <c r="A2504" s="1" t="s">
        <v>3585</v>
      </c>
      <c r="B2504">
        <v>3400</v>
      </c>
      <c r="C2504" s="1" t="s">
        <v>4001</v>
      </c>
      <c r="D2504">
        <v>0.2</v>
      </c>
      <c r="E2504">
        <v>0</v>
      </c>
      <c r="F2504">
        <v>31.2</v>
      </c>
      <c r="G2504">
        <v>3516</v>
      </c>
      <c r="H2504" s="1" t="s">
        <v>4148</v>
      </c>
      <c r="I2504">
        <v>108.49</v>
      </c>
      <c r="J2504">
        <v>10.98</v>
      </c>
      <c r="K2504">
        <v>116</v>
      </c>
      <c r="L2504">
        <v>419.77</v>
      </c>
      <c r="M2504">
        <v>29</v>
      </c>
      <c r="N2504">
        <v>7</v>
      </c>
      <c r="O2504">
        <v>0</v>
      </c>
      <c r="P2504">
        <v>83.99</v>
      </c>
      <c r="Q2504">
        <v>0</v>
      </c>
      <c r="R2504" s="1" t="s">
        <v>7740</v>
      </c>
      <c r="S2504" s="1" t="s">
        <v>8156</v>
      </c>
      <c r="T2504">
        <v>0.92</v>
      </c>
      <c r="U2504" s="1"/>
      <c r="V2504">
        <v>8117.6187980000004</v>
      </c>
      <c r="W2504">
        <v>247653.411138</v>
      </c>
      <c r="X2504">
        <v>42.795709000000002</v>
      </c>
      <c r="Y2504">
        <v>5.1874799999999999</v>
      </c>
      <c r="Z2504">
        <v>107.603021</v>
      </c>
      <c r="AA2504">
        <v>106.45793999999999</v>
      </c>
      <c r="AB2504">
        <v>0</v>
      </c>
    </row>
    <row r="2505" spans="1:28" x14ac:dyDescent="0.25">
      <c r="A2505" s="1" t="s">
        <v>3587</v>
      </c>
      <c r="B2505">
        <v>3437</v>
      </c>
      <c r="C2505" s="1" t="s">
        <v>4004</v>
      </c>
      <c r="D2505">
        <v>5.0999999999999996</v>
      </c>
      <c r="E2505">
        <v>0</v>
      </c>
      <c r="F2505">
        <v>0.8</v>
      </c>
      <c r="G2505">
        <v>3517</v>
      </c>
      <c r="H2505" s="1" t="s">
        <v>4076</v>
      </c>
      <c r="I2505">
        <v>1.4</v>
      </c>
      <c r="J2505">
        <v>8.1</v>
      </c>
      <c r="K2505">
        <v>80</v>
      </c>
      <c r="L2505">
        <v>609.39</v>
      </c>
      <c r="M2505">
        <v>0</v>
      </c>
      <c r="N2505">
        <v>0</v>
      </c>
      <c r="O2505">
        <v>0</v>
      </c>
      <c r="P2505">
        <v>12.45</v>
      </c>
      <c r="Q2505">
        <v>0</v>
      </c>
      <c r="R2505" s="1" t="s">
        <v>7742</v>
      </c>
      <c r="S2505" s="1" t="s">
        <v>8156</v>
      </c>
      <c r="T2505">
        <v>0.61</v>
      </c>
      <c r="U2505" s="1"/>
      <c r="V2505">
        <v>3501.5578449999998</v>
      </c>
      <c r="W2505">
        <v>172231.59627499999</v>
      </c>
      <c r="X2505">
        <v>19.982741000000001</v>
      </c>
      <c r="Y2505">
        <v>3.19163</v>
      </c>
      <c r="Z2505">
        <v>72.337183999999993</v>
      </c>
      <c r="AA2505">
        <v>74.035398999999998</v>
      </c>
      <c r="AB2505">
        <v>0</v>
      </c>
    </row>
    <row r="2506" spans="1:28" x14ac:dyDescent="0.25">
      <c r="A2506" s="1" t="s">
        <v>3588</v>
      </c>
      <c r="B2506">
        <v>2179</v>
      </c>
      <c r="C2506" s="1" t="s">
        <v>4004</v>
      </c>
      <c r="D2506">
        <v>5.0999999999999996</v>
      </c>
      <c r="E2506">
        <v>0</v>
      </c>
      <c r="F2506">
        <v>0.06</v>
      </c>
      <c r="G2506">
        <v>3518</v>
      </c>
      <c r="H2506" s="1" t="s">
        <v>4108</v>
      </c>
      <c r="I2506">
        <v>122.01</v>
      </c>
      <c r="J2506">
        <v>11.84</v>
      </c>
      <c r="K2506">
        <v>1339</v>
      </c>
      <c r="L2506">
        <v>1425.91</v>
      </c>
      <c r="M2506">
        <v>872</v>
      </c>
      <c r="N2506">
        <v>43</v>
      </c>
      <c r="O2506">
        <v>0</v>
      </c>
      <c r="P2506">
        <v>1240</v>
      </c>
      <c r="Q2506">
        <v>0</v>
      </c>
      <c r="R2506" s="1" t="s">
        <v>7743</v>
      </c>
      <c r="S2506" s="1" t="s">
        <v>8156</v>
      </c>
      <c r="T2506">
        <v>1.05</v>
      </c>
      <c r="U2506" s="1"/>
      <c r="V2506">
        <v>146940.99222499999</v>
      </c>
      <c r="W2506">
        <v>2775792.9725029999</v>
      </c>
      <c r="X2506">
        <v>734.37840800000004</v>
      </c>
      <c r="Y2506">
        <v>66.285630999999995</v>
      </c>
      <c r="Z2506">
        <v>1254.4383350000001</v>
      </c>
      <c r="AA2506">
        <v>1193.2566770000001</v>
      </c>
      <c r="AB2506">
        <v>0</v>
      </c>
    </row>
    <row r="2507" spans="1:28" x14ac:dyDescent="0.25">
      <c r="A2507" s="1" t="s">
        <v>3589</v>
      </c>
      <c r="B2507">
        <v>3125</v>
      </c>
      <c r="C2507" s="1" t="s">
        <v>4004</v>
      </c>
      <c r="D2507">
        <v>5.0999999999999996</v>
      </c>
      <c r="E2507">
        <v>0</v>
      </c>
      <c r="F2507">
        <v>3.6</v>
      </c>
      <c r="G2507">
        <v>3518</v>
      </c>
      <c r="H2507" s="1" t="s">
        <v>4096</v>
      </c>
      <c r="I2507">
        <v>121.36</v>
      </c>
      <c r="J2507">
        <v>9.66</v>
      </c>
      <c r="K2507">
        <v>393</v>
      </c>
      <c r="L2507">
        <v>1417.41</v>
      </c>
      <c r="M2507">
        <v>190</v>
      </c>
      <c r="N2507">
        <v>4</v>
      </c>
      <c r="O2507">
        <v>0</v>
      </c>
      <c r="P2507">
        <v>245.93</v>
      </c>
      <c r="Q2507">
        <v>0</v>
      </c>
      <c r="R2507" s="1" t="s">
        <v>7744</v>
      </c>
      <c r="S2507" s="1" t="s">
        <v>8156</v>
      </c>
      <c r="T2507">
        <v>0.7</v>
      </c>
      <c r="U2507" s="1"/>
      <c r="V2507">
        <v>38032.400052999998</v>
      </c>
      <c r="W2507">
        <v>913105.55666700006</v>
      </c>
      <c r="X2507">
        <v>194.578485</v>
      </c>
      <c r="Y2507">
        <v>19.823338</v>
      </c>
      <c r="Z2507">
        <v>400.70065699999998</v>
      </c>
      <c r="AA2507">
        <v>392.519542</v>
      </c>
      <c r="AB2507">
        <v>0</v>
      </c>
    </row>
    <row r="2508" spans="1:28" x14ac:dyDescent="0.25">
      <c r="A2508" s="1" t="s">
        <v>3590</v>
      </c>
      <c r="B2508">
        <v>3204</v>
      </c>
      <c r="C2508" s="1" t="s">
        <v>4004</v>
      </c>
      <c r="D2508">
        <v>5.0999999999999996</v>
      </c>
      <c r="E2508">
        <v>0</v>
      </c>
      <c r="F2508">
        <v>0.46</v>
      </c>
      <c r="G2508">
        <v>3519</v>
      </c>
      <c r="H2508" s="1" t="s">
        <v>4096</v>
      </c>
      <c r="I2508">
        <v>121.36</v>
      </c>
      <c r="J2508">
        <v>11.09</v>
      </c>
      <c r="K2508">
        <v>315</v>
      </c>
      <c r="L2508">
        <v>1417.41</v>
      </c>
      <c r="M2508">
        <v>113</v>
      </c>
      <c r="N2508">
        <v>5</v>
      </c>
      <c r="O2508">
        <v>0</v>
      </c>
      <c r="P2508">
        <v>186.27</v>
      </c>
      <c r="Q2508">
        <v>0</v>
      </c>
      <c r="R2508" s="1" t="s">
        <v>7745</v>
      </c>
      <c r="S2508" s="1" t="s">
        <v>8156</v>
      </c>
      <c r="T2508">
        <v>0.8</v>
      </c>
      <c r="U2508" s="1"/>
      <c r="V2508">
        <v>26597.696164000001</v>
      </c>
      <c r="W2508">
        <v>769611.59761000006</v>
      </c>
      <c r="X2508">
        <v>139.20076</v>
      </c>
      <c r="Y2508">
        <v>16.127490999999999</v>
      </c>
      <c r="Z2508">
        <v>334.117099</v>
      </c>
      <c r="AA2508">
        <v>330.831547</v>
      </c>
      <c r="AB2508">
        <v>0</v>
      </c>
    </row>
    <row r="2509" spans="1:28" x14ac:dyDescent="0.25">
      <c r="A2509" s="1" t="s">
        <v>3591</v>
      </c>
      <c r="B2509">
        <v>3220</v>
      </c>
      <c r="C2509" s="1" t="s">
        <v>4034</v>
      </c>
      <c r="D2509">
        <v>5.0999999999999996</v>
      </c>
      <c r="E2509">
        <v>0</v>
      </c>
      <c r="F2509">
        <v>0</v>
      </c>
      <c r="G2509">
        <v>3522</v>
      </c>
      <c r="H2509" s="1" t="s">
        <v>4115</v>
      </c>
      <c r="I2509">
        <v>82</v>
      </c>
      <c r="J2509">
        <v>10.06</v>
      </c>
      <c r="K2509">
        <v>302</v>
      </c>
      <c r="L2509">
        <v>1808.36</v>
      </c>
      <c r="M2509">
        <v>26</v>
      </c>
      <c r="N2509">
        <v>2</v>
      </c>
      <c r="O2509">
        <v>0</v>
      </c>
      <c r="P2509">
        <v>128.27000000000001</v>
      </c>
      <c r="Q2509">
        <v>0</v>
      </c>
      <c r="R2509" s="1" t="s">
        <v>7746</v>
      </c>
      <c r="S2509" s="1" t="s">
        <v>8156</v>
      </c>
      <c r="T2509">
        <v>0.73</v>
      </c>
      <c r="U2509" s="1"/>
      <c r="V2509">
        <v>16365.920620000001</v>
      </c>
      <c r="W2509">
        <v>647222.841136</v>
      </c>
      <c r="X2509">
        <v>89.670203999999998</v>
      </c>
      <c r="Y2509">
        <v>12.349983</v>
      </c>
      <c r="Z2509">
        <v>274.02738900000003</v>
      </c>
      <c r="AA2509">
        <v>278.21713899999997</v>
      </c>
      <c r="AB2509">
        <v>0</v>
      </c>
    </row>
    <row r="2510" spans="1:28" x14ac:dyDescent="0.25">
      <c r="A2510" s="1" t="s">
        <v>3592</v>
      </c>
      <c r="B2510">
        <v>2588</v>
      </c>
      <c r="C2510" s="1" t="s">
        <v>4003</v>
      </c>
      <c r="D2510">
        <v>5.0999999999999996</v>
      </c>
      <c r="E2510">
        <v>0</v>
      </c>
      <c r="F2510">
        <v>0.5</v>
      </c>
      <c r="G2510">
        <v>3523</v>
      </c>
      <c r="H2510" s="1" t="s">
        <v>4073</v>
      </c>
      <c r="I2510">
        <v>40.79</v>
      </c>
      <c r="J2510">
        <v>7.75</v>
      </c>
      <c r="K2510">
        <v>935</v>
      </c>
      <c r="L2510">
        <v>604.41</v>
      </c>
      <c r="M2510">
        <v>749</v>
      </c>
      <c r="N2510">
        <v>20</v>
      </c>
      <c r="O2510">
        <v>0</v>
      </c>
      <c r="P2510">
        <v>865.53</v>
      </c>
      <c r="Q2510">
        <v>0</v>
      </c>
      <c r="R2510" s="1" t="s">
        <v>7747</v>
      </c>
      <c r="S2510" s="1" t="s">
        <v>8156</v>
      </c>
      <c r="T2510">
        <v>0.59</v>
      </c>
      <c r="U2510" s="1"/>
      <c r="V2510">
        <v>125930.876917</v>
      </c>
      <c r="W2510">
        <v>2155067.2524609999</v>
      </c>
      <c r="X2510">
        <v>624.00121100000001</v>
      </c>
      <c r="Y2510">
        <v>52.680757</v>
      </c>
      <c r="Z2510">
        <v>981.03498200000001</v>
      </c>
      <c r="AA2510">
        <v>926.42773199999999</v>
      </c>
      <c r="AB2510">
        <v>0</v>
      </c>
    </row>
    <row r="2511" spans="1:28" x14ac:dyDescent="0.25">
      <c r="A2511" s="1" t="s">
        <v>3595</v>
      </c>
      <c r="B2511">
        <v>3440</v>
      </c>
      <c r="C2511" s="1" t="s">
        <v>4001</v>
      </c>
      <c r="D2511">
        <v>0.2</v>
      </c>
      <c r="E2511">
        <v>0</v>
      </c>
      <c r="F2511">
        <v>30.61</v>
      </c>
      <c r="G2511">
        <v>3525</v>
      </c>
      <c r="H2511" s="1" t="s">
        <v>4148</v>
      </c>
      <c r="I2511">
        <v>108.49</v>
      </c>
      <c r="J2511">
        <v>9.2899999999999991</v>
      </c>
      <c r="K2511">
        <v>85</v>
      </c>
      <c r="L2511">
        <v>419.77</v>
      </c>
      <c r="M2511">
        <v>6</v>
      </c>
      <c r="N2511">
        <v>3</v>
      </c>
      <c r="O2511">
        <v>0</v>
      </c>
      <c r="P2511">
        <v>45.16</v>
      </c>
      <c r="Q2511">
        <v>0</v>
      </c>
      <c r="R2511" s="1" t="s">
        <v>7750</v>
      </c>
      <c r="S2511" s="1" t="s">
        <v>8156</v>
      </c>
      <c r="T2511">
        <v>0.69</v>
      </c>
      <c r="U2511" s="1"/>
      <c r="V2511">
        <v>5138.0614150000001</v>
      </c>
      <c r="W2511">
        <v>180334.56142099999</v>
      </c>
      <c r="X2511">
        <v>27.624281</v>
      </c>
      <c r="Y2511">
        <v>3.584133</v>
      </c>
      <c r="Z2511">
        <v>77.438944000000006</v>
      </c>
      <c r="AA2511">
        <v>77.519411000000005</v>
      </c>
      <c r="AB2511">
        <v>0</v>
      </c>
    </row>
    <row r="2512" spans="1:28" x14ac:dyDescent="0.25">
      <c r="A2512" s="1" t="s">
        <v>3602</v>
      </c>
      <c r="B2512">
        <v>3384</v>
      </c>
      <c r="C2512" s="1" t="s">
        <v>4001</v>
      </c>
      <c r="D2512">
        <v>0.2</v>
      </c>
      <c r="E2512">
        <v>0</v>
      </c>
      <c r="F2512">
        <v>84</v>
      </c>
      <c r="G2512">
        <v>3531</v>
      </c>
      <c r="H2512" s="1" t="s">
        <v>4085</v>
      </c>
      <c r="I2512">
        <v>50.59</v>
      </c>
      <c r="J2512">
        <v>15.69</v>
      </c>
      <c r="K2512">
        <v>147</v>
      </c>
      <c r="L2512">
        <v>796.83</v>
      </c>
      <c r="M2512">
        <v>34</v>
      </c>
      <c r="N2512">
        <v>8</v>
      </c>
      <c r="O2512">
        <v>0</v>
      </c>
      <c r="P2512">
        <v>96.14</v>
      </c>
      <c r="Q2512">
        <v>0</v>
      </c>
      <c r="R2512" s="1" t="s">
        <v>7757</v>
      </c>
      <c r="S2512" s="1" t="s">
        <v>8156</v>
      </c>
      <c r="T2512">
        <v>1.1299999999999999</v>
      </c>
      <c r="U2512" s="1"/>
      <c r="V2512">
        <v>10928.908299000001</v>
      </c>
      <c r="W2512">
        <v>413182.93267499999</v>
      </c>
      <c r="X2512">
        <v>59.612482999999997</v>
      </c>
      <c r="Y2512">
        <v>8.750966</v>
      </c>
      <c r="Z2512">
        <v>178.89688799999999</v>
      </c>
      <c r="AA2512">
        <v>177.61130499999999</v>
      </c>
      <c r="AB2512">
        <v>0</v>
      </c>
    </row>
    <row r="2513" spans="1:28" x14ac:dyDescent="0.25">
      <c r="A2513" s="1" t="s">
        <v>3603</v>
      </c>
      <c r="B2513">
        <v>2308</v>
      </c>
      <c r="C2513" s="1" t="s">
        <v>4004</v>
      </c>
      <c r="D2513">
        <v>5.0999999999999996</v>
      </c>
      <c r="E2513">
        <v>0</v>
      </c>
      <c r="F2513">
        <v>8.01</v>
      </c>
      <c r="G2513">
        <v>3532</v>
      </c>
      <c r="H2513" s="1" t="s">
        <v>4108</v>
      </c>
      <c r="I2513">
        <v>122.01</v>
      </c>
      <c r="J2513">
        <v>11.4</v>
      </c>
      <c r="K2513">
        <v>1224</v>
      </c>
      <c r="L2513">
        <v>1425.91</v>
      </c>
      <c r="M2513">
        <v>753</v>
      </c>
      <c r="N2513">
        <v>41</v>
      </c>
      <c r="O2513">
        <v>0</v>
      </c>
      <c r="P2513">
        <v>1108.45</v>
      </c>
      <c r="Q2513">
        <v>0</v>
      </c>
      <c r="R2513" s="1" t="s">
        <v>7758</v>
      </c>
      <c r="S2513" s="1" t="s">
        <v>8156</v>
      </c>
      <c r="T2513">
        <v>0.91</v>
      </c>
      <c r="U2513" s="1"/>
      <c r="V2513">
        <v>124477.429917</v>
      </c>
      <c r="W2513">
        <v>2348266.4481680002</v>
      </c>
      <c r="X2513">
        <v>621.92306399999995</v>
      </c>
      <c r="Y2513">
        <v>55.486817000000002</v>
      </c>
      <c r="Z2513">
        <v>1057.520184</v>
      </c>
      <c r="AA2513">
        <v>1009.472796</v>
      </c>
      <c r="AB2513">
        <v>0</v>
      </c>
    </row>
    <row r="2514" spans="1:28" x14ac:dyDescent="0.25">
      <c r="A2514" s="1" t="s">
        <v>3605</v>
      </c>
      <c r="B2514">
        <v>2823</v>
      </c>
      <c r="C2514" s="1" t="s">
        <v>4030</v>
      </c>
      <c r="D2514">
        <v>5.0999999999999996</v>
      </c>
      <c r="E2514">
        <v>0</v>
      </c>
      <c r="F2514">
        <v>0.28000000000000003</v>
      </c>
      <c r="G2514">
        <v>3533</v>
      </c>
      <c r="H2514" s="1" t="s">
        <v>4118</v>
      </c>
      <c r="I2514">
        <v>23.77</v>
      </c>
      <c r="J2514">
        <v>9.4700000000000006</v>
      </c>
      <c r="K2514">
        <v>710</v>
      </c>
      <c r="L2514">
        <v>2694.53</v>
      </c>
      <c r="M2514">
        <v>314</v>
      </c>
      <c r="N2514">
        <v>12</v>
      </c>
      <c r="O2514">
        <v>0</v>
      </c>
      <c r="P2514">
        <v>437.43</v>
      </c>
      <c r="Q2514">
        <v>0</v>
      </c>
      <c r="R2514" s="1" t="s">
        <v>7760</v>
      </c>
      <c r="S2514" s="1" t="s">
        <v>8156</v>
      </c>
      <c r="T2514">
        <v>0.71</v>
      </c>
      <c r="U2514" s="1"/>
      <c r="V2514">
        <v>61116.952039999996</v>
      </c>
      <c r="W2514">
        <v>1569381.4272050001</v>
      </c>
      <c r="X2514">
        <v>315.08217500000001</v>
      </c>
      <c r="Y2514">
        <v>33.479002000000001</v>
      </c>
      <c r="Z2514">
        <v>685.33345199999997</v>
      </c>
      <c r="AA2514">
        <v>674.63212199999998</v>
      </c>
      <c r="AB2514">
        <v>0</v>
      </c>
    </row>
    <row r="2515" spans="1:28" x14ac:dyDescent="0.25">
      <c r="A2515" s="1" t="s">
        <v>3609</v>
      </c>
      <c r="B2515">
        <v>2639</v>
      </c>
      <c r="C2515" s="1" t="s">
        <v>4054</v>
      </c>
      <c r="D2515">
        <v>5.0999999999999996</v>
      </c>
      <c r="E2515">
        <v>0</v>
      </c>
      <c r="F2515">
        <v>0.77</v>
      </c>
      <c r="G2515">
        <v>3537</v>
      </c>
      <c r="H2515" s="1" t="s">
        <v>4076</v>
      </c>
      <c r="I2515">
        <v>1.4</v>
      </c>
      <c r="J2515">
        <v>14.44</v>
      </c>
      <c r="K2515">
        <v>898</v>
      </c>
      <c r="L2515">
        <v>2323.92</v>
      </c>
      <c r="M2515">
        <v>518</v>
      </c>
      <c r="N2515">
        <v>17</v>
      </c>
      <c r="O2515">
        <v>0</v>
      </c>
      <c r="P2515">
        <v>742.94</v>
      </c>
      <c r="Q2515">
        <v>0</v>
      </c>
      <c r="R2515" s="1" t="s">
        <v>7764</v>
      </c>
      <c r="S2515" s="1" t="s">
        <v>8156</v>
      </c>
      <c r="T2515">
        <v>1.08</v>
      </c>
      <c r="U2515" s="1"/>
      <c r="V2515">
        <v>94673.359280000004</v>
      </c>
      <c r="W2515">
        <v>2126545.810203</v>
      </c>
      <c r="X2515">
        <v>481.27121399999999</v>
      </c>
      <c r="Y2515">
        <v>48.744948000000001</v>
      </c>
      <c r="Z2515">
        <v>946.34623099999999</v>
      </c>
      <c r="AA2515">
        <v>914.14654099999996</v>
      </c>
      <c r="AB2515">
        <v>0</v>
      </c>
    </row>
    <row r="2516" spans="1:28" x14ac:dyDescent="0.25">
      <c r="A2516" s="1" t="s">
        <v>3611</v>
      </c>
      <c r="B2516">
        <v>3294</v>
      </c>
      <c r="C2516" s="1" t="s">
        <v>4032</v>
      </c>
      <c r="D2516">
        <v>5.0999999999999996</v>
      </c>
      <c r="E2516">
        <v>0</v>
      </c>
      <c r="F2516">
        <v>0.82</v>
      </c>
      <c r="G2516">
        <v>3541</v>
      </c>
      <c r="H2516" s="1" t="s">
        <v>4113</v>
      </c>
      <c r="I2516">
        <v>0.2</v>
      </c>
      <c r="J2516">
        <v>11.78</v>
      </c>
      <c r="K2516">
        <v>247</v>
      </c>
      <c r="L2516">
        <v>1269.6500000000001</v>
      </c>
      <c r="M2516">
        <v>112</v>
      </c>
      <c r="N2516">
        <v>3</v>
      </c>
      <c r="O2516">
        <v>0</v>
      </c>
      <c r="P2516">
        <v>144.52000000000001</v>
      </c>
      <c r="Q2516">
        <v>0</v>
      </c>
      <c r="R2516" s="1" t="s">
        <v>7766</v>
      </c>
      <c r="S2516" s="1" t="s">
        <v>8156</v>
      </c>
      <c r="T2516">
        <v>0.89</v>
      </c>
      <c r="U2516" s="1"/>
      <c r="V2516">
        <v>22278.945648000001</v>
      </c>
      <c r="W2516">
        <v>623390.04064300004</v>
      </c>
      <c r="X2516">
        <v>116.119303</v>
      </c>
      <c r="Y2516">
        <v>13.183481</v>
      </c>
      <c r="Z2516">
        <v>270.094854</v>
      </c>
      <c r="AA2516">
        <v>267.976133</v>
      </c>
      <c r="AB2516">
        <v>0</v>
      </c>
    </row>
    <row r="2517" spans="1:28" x14ac:dyDescent="0.25">
      <c r="A2517" s="1" t="s">
        <v>3616</v>
      </c>
      <c r="B2517">
        <v>2847</v>
      </c>
      <c r="C2517" s="1" t="s">
        <v>4004</v>
      </c>
      <c r="D2517">
        <v>5.0999999999999996</v>
      </c>
      <c r="E2517">
        <v>0</v>
      </c>
      <c r="F2517">
        <v>2.2799999999999998</v>
      </c>
      <c r="G2517">
        <v>3548</v>
      </c>
      <c r="H2517" s="1" t="s">
        <v>4108</v>
      </c>
      <c r="I2517">
        <v>122.01</v>
      </c>
      <c r="J2517">
        <v>11.68</v>
      </c>
      <c r="K2517">
        <v>701</v>
      </c>
      <c r="L2517">
        <v>1425.91</v>
      </c>
      <c r="M2517">
        <v>394</v>
      </c>
      <c r="N2517">
        <v>24</v>
      </c>
      <c r="O2517">
        <v>0</v>
      </c>
      <c r="P2517">
        <v>613.57000000000005</v>
      </c>
      <c r="Q2517">
        <v>0</v>
      </c>
      <c r="R2517" s="1" t="s">
        <v>7771</v>
      </c>
      <c r="S2517" s="1" t="s">
        <v>8156</v>
      </c>
      <c r="T2517">
        <v>1.19</v>
      </c>
      <c r="U2517" s="1"/>
      <c r="V2517">
        <v>74052.356717000002</v>
      </c>
      <c r="W2517">
        <v>1603476.526237</v>
      </c>
      <c r="X2517">
        <v>375.04976299999998</v>
      </c>
      <c r="Y2517">
        <v>37.255536999999997</v>
      </c>
      <c r="Z2517">
        <v>717.68355099999997</v>
      </c>
      <c r="AA2517">
        <v>689.29413599999998</v>
      </c>
      <c r="AB2517">
        <v>0</v>
      </c>
    </row>
    <row r="2518" spans="1:28" x14ac:dyDescent="0.25">
      <c r="A2518" s="1" t="s">
        <v>3617</v>
      </c>
      <c r="B2518">
        <v>3107</v>
      </c>
      <c r="C2518" s="1" t="s">
        <v>4018</v>
      </c>
      <c r="D2518">
        <v>5.0999999999999996</v>
      </c>
      <c r="E2518">
        <v>0</v>
      </c>
      <c r="F2518">
        <v>2</v>
      </c>
      <c r="G2518">
        <v>3550</v>
      </c>
      <c r="H2518" s="1" t="s">
        <v>4095</v>
      </c>
      <c r="I2518">
        <v>63.59</v>
      </c>
      <c r="J2518">
        <v>10.33</v>
      </c>
      <c r="K2518">
        <v>443</v>
      </c>
      <c r="L2518">
        <v>1936.73</v>
      </c>
      <c r="M2518">
        <v>107</v>
      </c>
      <c r="N2518">
        <v>6</v>
      </c>
      <c r="O2518">
        <v>0</v>
      </c>
      <c r="P2518">
        <v>278.20999999999998</v>
      </c>
      <c r="Q2518">
        <v>0</v>
      </c>
      <c r="R2518" s="1" t="s">
        <v>7772</v>
      </c>
      <c r="S2518" s="1" t="s">
        <v>8156</v>
      </c>
      <c r="T2518">
        <v>0.84</v>
      </c>
      <c r="U2518" s="1"/>
      <c r="V2518">
        <v>34018.995675999999</v>
      </c>
      <c r="W2518">
        <v>980964.38335899997</v>
      </c>
      <c r="X2518">
        <v>177.920444</v>
      </c>
      <c r="Y2518">
        <v>20.423127000000001</v>
      </c>
      <c r="Z2518">
        <v>425.76055200000002</v>
      </c>
      <c r="AA2518">
        <v>421.68561299999999</v>
      </c>
      <c r="AB2518">
        <v>0</v>
      </c>
    </row>
    <row r="2519" spans="1:28" x14ac:dyDescent="0.25">
      <c r="A2519" s="1" t="s">
        <v>3619</v>
      </c>
      <c r="B2519">
        <v>2933</v>
      </c>
      <c r="C2519" s="1" t="s">
        <v>4003</v>
      </c>
      <c r="D2519">
        <v>5.0999999999999996</v>
      </c>
      <c r="E2519">
        <v>0</v>
      </c>
      <c r="F2519">
        <v>0.5</v>
      </c>
      <c r="G2519">
        <v>3551</v>
      </c>
      <c r="H2519" s="1" t="s">
        <v>4073</v>
      </c>
      <c r="I2519">
        <v>40.79</v>
      </c>
      <c r="J2519">
        <v>10.09</v>
      </c>
      <c r="K2519">
        <v>618</v>
      </c>
      <c r="L2519">
        <v>604.41</v>
      </c>
      <c r="M2519">
        <v>464</v>
      </c>
      <c r="N2519">
        <v>15</v>
      </c>
      <c r="O2519">
        <v>0</v>
      </c>
      <c r="P2519">
        <v>563.25</v>
      </c>
      <c r="Q2519">
        <v>0</v>
      </c>
      <c r="R2519" s="1" t="s">
        <v>7774</v>
      </c>
      <c r="S2519" s="1" t="s">
        <v>8156</v>
      </c>
      <c r="T2519">
        <v>0.74</v>
      </c>
      <c r="U2519" s="1"/>
      <c r="V2519">
        <v>74859.001105000003</v>
      </c>
      <c r="W2519">
        <v>1363023.2226829999</v>
      </c>
      <c r="X2519">
        <v>372.87747400000001</v>
      </c>
      <c r="Y2519">
        <v>32.683230000000002</v>
      </c>
      <c r="Z2519">
        <v>616.64309300000002</v>
      </c>
      <c r="AA2519">
        <v>585.93796199999997</v>
      </c>
      <c r="AB2519">
        <v>0</v>
      </c>
    </row>
    <row r="2520" spans="1:28" x14ac:dyDescent="0.25">
      <c r="A2520" s="1" t="s">
        <v>3623</v>
      </c>
      <c r="B2520">
        <v>3351</v>
      </c>
      <c r="C2520" s="1" t="s">
        <v>4016</v>
      </c>
      <c r="D2520">
        <v>5.0999999999999996</v>
      </c>
      <c r="E2520">
        <v>0</v>
      </c>
      <c r="F2520">
        <v>0.53</v>
      </c>
      <c r="G2520">
        <v>3557</v>
      </c>
      <c r="H2520" s="1" t="s">
        <v>4092</v>
      </c>
      <c r="I2520">
        <v>182.21</v>
      </c>
      <c r="J2520">
        <v>7.78</v>
      </c>
      <c r="K2520">
        <v>206</v>
      </c>
      <c r="L2520">
        <v>905.52</v>
      </c>
      <c r="M2520">
        <v>108</v>
      </c>
      <c r="N2520">
        <v>2</v>
      </c>
      <c r="O2520">
        <v>0</v>
      </c>
      <c r="P2520">
        <v>136.55000000000001</v>
      </c>
      <c r="Q2520">
        <v>0</v>
      </c>
      <c r="R2520" s="1" t="s">
        <v>7778</v>
      </c>
      <c r="S2520" s="1" t="s">
        <v>8156</v>
      </c>
      <c r="T2520">
        <v>0.94</v>
      </c>
      <c r="U2520" s="1"/>
      <c r="V2520">
        <v>21262.987720000001</v>
      </c>
      <c r="W2520">
        <v>539685.69762999995</v>
      </c>
      <c r="X2520">
        <v>109.55071700000001</v>
      </c>
      <c r="Y2520">
        <v>11.876885</v>
      </c>
      <c r="Z2520">
        <v>236.913803</v>
      </c>
      <c r="AA2520">
        <v>231.995193</v>
      </c>
      <c r="AB2520">
        <v>0</v>
      </c>
    </row>
    <row r="2521" spans="1:28" x14ac:dyDescent="0.25">
      <c r="A2521" s="1" t="s">
        <v>3624</v>
      </c>
      <c r="B2521">
        <v>3384</v>
      </c>
      <c r="C2521" s="1" t="s">
        <v>4016</v>
      </c>
      <c r="D2521">
        <v>5.0999999999999996</v>
      </c>
      <c r="E2521">
        <v>0</v>
      </c>
      <c r="F2521">
        <v>0.35</v>
      </c>
      <c r="G2521">
        <v>3558</v>
      </c>
      <c r="H2521" s="1" t="s">
        <v>4089</v>
      </c>
      <c r="I2521">
        <v>182.21</v>
      </c>
      <c r="J2521">
        <v>7.34</v>
      </c>
      <c r="K2521">
        <v>174</v>
      </c>
      <c r="L2521">
        <v>905.52</v>
      </c>
      <c r="M2521">
        <v>96</v>
      </c>
      <c r="N2521">
        <v>2</v>
      </c>
      <c r="O2521">
        <v>0</v>
      </c>
      <c r="P2521">
        <v>124.44</v>
      </c>
      <c r="Q2521">
        <v>0</v>
      </c>
      <c r="R2521" s="1" t="s">
        <v>7779</v>
      </c>
      <c r="S2521" s="1" t="s">
        <v>8156</v>
      </c>
      <c r="T2521">
        <v>1.33</v>
      </c>
      <c r="U2521" s="1"/>
      <c r="V2521">
        <v>19060.705373000001</v>
      </c>
      <c r="W2521">
        <v>538575.36173100001</v>
      </c>
      <c r="X2521">
        <v>99.523433999999995</v>
      </c>
      <c r="Y2521">
        <v>11.968521000000001</v>
      </c>
      <c r="Z2521">
        <v>235.910631</v>
      </c>
      <c r="AA2521">
        <v>231.515984</v>
      </c>
      <c r="AB2521">
        <v>0</v>
      </c>
    </row>
    <row r="2522" spans="1:28" x14ac:dyDescent="0.25">
      <c r="A2522" s="1" t="s">
        <v>3626</v>
      </c>
      <c r="B2522">
        <v>3318</v>
      </c>
      <c r="C2522" s="1" t="s">
        <v>4016</v>
      </c>
      <c r="D2522">
        <v>5.0999999999999996</v>
      </c>
      <c r="E2522">
        <v>0</v>
      </c>
      <c r="F2522">
        <v>0.7</v>
      </c>
      <c r="G2522">
        <v>3560</v>
      </c>
      <c r="H2522" s="1" t="s">
        <v>4089</v>
      </c>
      <c r="I2522">
        <v>182.21</v>
      </c>
      <c r="J2522">
        <v>9.49</v>
      </c>
      <c r="K2522">
        <v>242</v>
      </c>
      <c r="L2522">
        <v>905.52</v>
      </c>
      <c r="M2522">
        <v>137</v>
      </c>
      <c r="N2522">
        <v>3</v>
      </c>
      <c r="O2522">
        <v>0</v>
      </c>
      <c r="P2522">
        <v>163.19</v>
      </c>
      <c r="Q2522">
        <v>0</v>
      </c>
      <c r="R2522" s="1" t="s">
        <v>7781</v>
      </c>
      <c r="S2522" s="1" t="s">
        <v>8156</v>
      </c>
      <c r="T2522">
        <v>0.83</v>
      </c>
      <c r="U2522" s="1"/>
      <c r="V2522">
        <v>25079.268597999999</v>
      </c>
      <c r="W2522">
        <v>598282.64428400004</v>
      </c>
      <c r="X2522">
        <v>128.261799</v>
      </c>
      <c r="Y2522">
        <v>13.173552000000001</v>
      </c>
      <c r="Z2522">
        <v>262.93075800000003</v>
      </c>
      <c r="AA2522">
        <v>257.18556999999998</v>
      </c>
      <c r="AB2522">
        <v>0</v>
      </c>
    </row>
    <row r="2523" spans="1:28" x14ac:dyDescent="0.25">
      <c r="A2523" s="1" t="s">
        <v>3628</v>
      </c>
      <c r="B2523">
        <v>3344</v>
      </c>
      <c r="C2523" s="1" t="s">
        <v>4017</v>
      </c>
      <c r="D2523">
        <v>5.0999999999999996</v>
      </c>
      <c r="E2523">
        <v>0</v>
      </c>
      <c r="F2523">
        <v>0.21</v>
      </c>
      <c r="G2523">
        <v>3562</v>
      </c>
      <c r="H2523" s="1" t="s">
        <v>4091</v>
      </c>
      <c r="I2523">
        <v>93.18</v>
      </c>
      <c r="J2523">
        <v>14.77</v>
      </c>
      <c r="K2523">
        <v>218</v>
      </c>
      <c r="L2523">
        <v>1018.45</v>
      </c>
      <c r="M2523">
        <v>119</v>
      </c>
      <c r="N2523">
        <v>2</v>
      </c>
      <c r="O2523">
        <v>0</v>
      </c>
      <c r="P2523">
        <v>150.97999999999999</v>
      </c>
      <c r="Q2523">
        <v>0</v>
      </c>
      <c r="R2523" s="1" t="s">
        <v>7783</v>
      </c>
      <c r="S2523" s="1" t="s">
        <v>8156</v>
      </c>
      <c r="T2523">
        <v>1.0900000000000001</v>
      </c>
      <c r="U2523" s="1"/>
      <c r="V2523">
        <v>24856.468014999999</v>
      </c>
      <c r="W2523">
        <v>697802.64095799997</v>
      </c>
      <c r="X2523">
        <v>129.790448</v>
      </c>
      <c r="Y2523">
        <v>15.827489999999999</v>
      </c>
      <c r="Z2523">
        <v>309.100731</v>
      </c>
      <c r="AA2523">
        <v>299.96211799999998</v>
      </c>
      <c r="AB2523">
        <v>0</v>
      </c>
    </row>
    <row r="2524" spans="1:28" x14ac:dyDescent="0.25">
      <c r="A2524" s="1" t="s">
        <v>3630</v>
      </c>
      <c r="B2524">
        <v>3417</v>
      </c>
      <c r="C2524" s="1" t="s">
        <v>4016</v>
      </c>
      <c r="D2524">
        <v>5.0999999999999996</v>
      </c>
      <c r="E2524">
        <v>0</v>
      </c>
      <c r="F2524">
        <v>0.18</v>
      </c>
      <c r="G2524">
        <v>3563</v>
      </c>
      <c r="H2524" s="1" t="s">
        <v>4089</v>
      </c>
      <c r="I2524">
        <v>182.21</v>
      </c>
      <c r="J2524">
        <v>9.1300000000000008</v>
      </c>
      <c r="K2524">
        <v>146</v>
      </c>
      <c r="L2524">
        <v>905.52</v>
      </c>
      <c r="M2524">
        <v>38</v>
      </c>
      <c r="N2524">
        <v>2</v>
      </c>
      <c r="O2524">
        <v>0</v>
      </c>
      <c r="P2524">
        <v>62.82</v>
      </c>
      <c r="Q2524">
        <v>0</v>
      </c>
      <c r="R2524" s="1" t="s">
        <v>7785</v>
      </c>
      <c r="S2524" s="1" t="s">
        <v>8156</v>
      </c>
      <c r="T2524">
        <v>0.79</v>
      </c>
      <c r="U2524" s="1"/>
      <c r="V2524">
        <v>9843.3730869999999</v>
      </c>
      <c r="W2524">
        <v>350308.84974699997</v>
      </c>
      <c r="X2524">
        <v>53.048901000000001</v>
      </c>
      <c r="Y2524">
        <v>6.9404380000000003</v>
      </c>
      <c r="Z2524">
        <v>149.37454700000001</v>
      </c>
      <c r="AA2524">
        <v>150.58532</v>
      </c>
      <c r="AB2524">
        <v>0</v>
      </c>
    </row>
    <row r="2525" spans="1:28" x14ac:dyDescent="0.25">
      <c r="A2525" s="1" t="s">
        <v>3631</v>
      </c>
      <c r="B2525">
        <v>3438</v>
      </c>
      <c r="C2525" s="1" t="s">
        <v>4001</v>
      </c>
      <c r="D2525">
        <v>0.2</v>
      </c>
      <c r="E2525">
        <v>0</v>
      </c>
      <c r="F2525">
        <v>38</v>
      </c>
      <c r="G2525">
        <v>3565</v>
      </c>
      <c r="H2525" s="1" t="s">
        <v>4085</v>
      </c>
      <c r="I2525">
        <v>50.59</v>
      </c>
      <c r="J2525">
        <v>9.68</v>
      </c>
      <c r="K2525">
        <v>127</v>
      </c>
      <c r="L2525">
        <v>796.83</v>
      </c>
      <c r="M2525">
        <v>9</v>
      </c>
      <c r="N2525">
        <v>2</v>
      </c>
      <c r="O2525">
        <v>0</v>
      </c>
      <c r="P2525">
        <v>52.23</v>
      </c>
      <c r="Q2525">
        <v>0</v>
      </c>
      <c r="R2525" s="1" t="s">
        <v>7786</v>
      </c>
      <c r="S2525" s="1" t="s">
        <v>8156</v>
      </c>
      <c r="T2525">
        <v>0.75</v>
      </c>
      <c r="U2525" s="1"/>
      <c r="V2525">
        <v>6428.6605870000003</v>
      </c>
      <c r="W2525">
        <v>286264.04367799999</v>
      </c>
      <c r="X2525">
        <v>35.968646</v>
      </c>
      <c r="Y2525">
        <v>5.304773</v>
      </c>
      <c r="Z2525">
        <v>120.08571600000001</v>
      </c>
      <c r="AA2525">
        <v>123.053873</v>
      </c>
      <c r="AB2525">
        <v>0</v>
      </c>
    </row>
    <row r="2526" spans="1:28" x14ac:dyDescent="0.25">
      <c r="A2526" s="1" t="s">
        <v>3632</v>
      </c>
      <c r="B2526">
        <v>2944</v>
      </c>
      <c r="C2526" s="1" t="s">
        <v>4034</v>
      </c>
      <c r="D2526">
        <v>5.0999999999999996</v>
      </c>
      <c r="E2526">
        <v>0</v>
      </c>
      <c r="F2526">
        <v>0</v>
      </c>
      <c r="G2526">
        <v>3566</v>
      </c>
      <c r="H2526" s="1" t="s">
        <v>4115</v>
      </c>
      <c r="I2526">
        <v>82</v>
      </c>
      <c r="J2526">
        <v>2.54</v>
      </c>
      <c r="K2526">
        <v>622</v>
      </c>
      <c r="L2526">
        <v>1808.36</v>
      </c>
      <c r="M2526">
        <v>62</v>
      </c>
      <c r="N2526">
        <v>6</v>
      </c>
      <c r="O2526">
        <v>0</v>
      </c>
      <c r="P2526">
        <v>218.81</v>
      </c>
      <c r="Q2526">
        <v>0</v>
      </c>
      <c r="R2526" s="1" t="s">
        <v>7787</v>
      </c>
      <c r="S2526" s="1" t="s">
        <v>8156</v>
      </c>
      <c r="T2526">
        <v>0.32</v>
      </c>
      <c r="U2526" s="1"/>
      <c r="V2526">
        <v>38413.095308999997</v>
      </c>
      <c r="W2526">
        <v>950109.42574099998</v>
      </c>
      <c r="X2526">
        <v>196.820369</v>
      </c>
      <c r="Y2526">
        <v>18.887321</v>
      </c>
      <c r="Z2526">
        <v>409.585037</v>
      </c>
      <c r="AA2526">
        <v>408.42777100000001</v>
      </c>
      <c r="AB2526">
        <v>0</v>
      </c>
    </row>
    <row r="2527" spans="1:28" x14ac:dyDescent="0.25">
      <c r="A2527" s="1" t="s">
        <v>3633</v>
      </c>
      <c r="B2527">
        <v>3198</v>
      </c>
      <c r="C2527" s="1" t="s">
        <v>4004</v>
      </c>
      <c r="D2527">
        <v>5.0999999999999996</v>
      </c>
      <c r="E2527">
        <v>0</v>
      </c>
      <c r="F2527">
        <v>0.45</v>
      </c>
      <c r="G2527">
        <v>3570</v>
      </c>
      <c r="H2527" s="1" t="s">
        <v>4104</v>
      </c>
      <c r="I2527">
        <v>0.2</v>
      </c>
      <c r="J2527">
        <v>9.9499999999999993</v>
      </c>
      <c r="K2527">
        <v>372</v>
      </c>
      <c r="L2527">
        <v>1312.65</v>
      </c>
      <c r="M2527">
        <v>147</v>
      </c>
      <c r="N2527">
        <v>14</v>
      </c>
      <c r="O2527">
        <v>0</v>
      </c>
      <c r="P2527">
        <v>285.52</v>
      </c>
      <c r="Q2527">
        <v>0</v>
      </c>
      <c r="R2527" s="1" t="s">
        <v>7788</v>
      </c>
      <c r="S2527" s="1" t="s">
        <v>8156</v>
      </c>
      <c r="T2527">
        <v>1.0900000000000001</v>
      </c>
      <c r="U2527" s="1"/>
      <c r="V2527">
        <v>30627.659037000001</v>
      </c>
      <c r="W2527">
        <v>868770.19938300003</v>
      </c>
      <c r="X2527">
        <v>160.013149</v>
      </c>
      <c r="Y2527">
        <v>19.011856999999999</v>
      </c>
      <c r="Z2527">
        <v>382.10767199999998</v>
      </c>
      <c r="AA2527">
        <v>373.455986</v>
      </c>
      <c r="AB2527">
        <v>0</v>
      </c>
    </row>
    <row r="2528" spans="1:28" x14ac:dyDescent="0.25">
      <c r="A2528" s="1" t="s">
        <v>3634</v>
      </c>
      <c r="B2528">
        <v>2618</v>
      </c>
      <c r="C2528" s="1" t="s">
        <v>4005</v>
      </c>
      <c r="D2528">
        <v>5.0999999999999996</v>
      </c>
      <c r="E2528">
        <v>0</v>
      </c>
      <c r="F2528">
        <v>0.79</v>
      </c>
      <c r="G2528">
        <v>3571</v>
      </c>
      <c r="H2528" s="1" t="s">
        <v>4075</v>
      </c>
      <c r="I2528">
        <v>89.74</v>
      </c>
      <c r="J2528">
        <v>13.34</v>
      </c>
      <c r="K2528">
        <v>953</v>
      </c>
      <c r="L2528">
        <v>698.35</v>
      </c>
      <c r="M2528">
        <v>697</v>
      </c>
      <c r="N2528">
        <v>18</v>
      </c>
      <c r="O2528">
        <v>0</v>
      </c>
      <c r="P2528">
        <v>905.97</v>
      </c>
      <c r="Q2528">
        <v>0</v>
      </c>
      <c r="R2528" s="1" t="s">
        <v>7789</v>
      </c>
      <c r="S2528" s="1" t="s">
        <v>8156</v>
      </c>
      <c r="T2528">
        <v>1.1000000000000001</v>
      </c>
      <c r="U2528" s="1"/>
      <c r="V2528">
        <v>117085.64406799999</v>
      </c>
      <c r="W2528">
        <v>2078959.6682460001</v>
      </c>
      <c r="X2528">
        <v>581.98351500000001</v>
      </c>
      <c r="Y2528">
        <v>50.354531000000001</v>
      </c>
      <c r="Z2528">
        <v>943.34820500000001</v>
      </c>
      <c r="AA2528">
        <v>893.70729300000005</v>
      </c>
      <c r="AB2528">
        <v>0</v>
      </c>
    </row>
    <row r="2529" spans="1:28" x14ac:dyDescent="0.25">
      <c r="A2529" s="1" t="s">
        <v>3635</v>
      </c>
      <c r="B2529">
        <v>3415</v>
      </c>
      <c r="C2529" s="1" t="s">
        <v>4020</v>
      </c>
      <c r="D2529">
        <v>5.0999999999999996</v>
      </c>
      <c r="E2529">
        <v>0</v>
      </c>
      <c r="F2529">
        <v>0.56999999999999995</v>
      </c>
      <c r="G2529">
        <v>3572</v>
      </c>
      <c r="H2529" s="1" t="s">
        <v>4117</v>
      </c>
      <c r="I2529">
        <v>120.04</v>
      </c>
      <c r="J2529">
        <v>9.75</v>
      </c>
      <c r="K2529">
        <v>157</v>
      </c>
      <c r="L2529">
        <v>743.49</v>
      </c>
      <c r="M2529">
        <v>61</v>
      </c>
      <c r="N2529">
        <v>2</v>
      </c>
      <c r="O2529">
        <v>0</v>
      </c>
      <c r="P2529">
        <v>84.65</v>
      </c>
      <c r="Q2529">
        <v>0</v>
      </c>
      <c r="R2529" s="1" t="s">
        <v>7790</v>
      </c>
      <c r="S2529" s="1" t="s">
        <v>8156</v>
      </c>
      <c r="T2529">
        <v>0.75</v>
      </c>
      <c r="U2529" s="1"/>
      <c r="V2529">
        <v>13786.634897</v>
      </c>
      <c r="W2529">
        <v>398032.46321000002</v>
      </c>
      <c r="X2529">
        <v>72.087314000000006</v>
      </c>
      <c r="Y2529">
        <v>8.0997339999999998</v>
      </c>
      <c r="Z2529">
        <v>171.08335400000001</v>
      </c>
      <c r="AA2529">
        <v>171.10190700000001</v>
      </c>
      <c r="AB2529">
        <v>0</v>
      </c>
    </row>
    <row r="2530" spans="1:28" x14ac:dyDescent="0.25">
      <c r="A2530" s="1" t="s">
        <v>3636</v>
      </c>
      <c r="B2530">
        <v>3213</v>
      </c>
      <c r="C2530" s="1" t="s">
        <v>4013</v>
      </c>
      <c r="D2530">
        <v>5.0999999999999996</v>
      </c>
      <c r="E2530">
        <v>0</v>
      </c>
      <c r="F2530">
        <v>0.95</v>
      </c>
      <c r="G2530">
        <v>3573</v>
      </c>
      <c r="H2530" s="1" t="s">
        <v>4086</v>
      </c>
      <c r="I2530">
        <v>0.2</v>
      </c>
      <c r="J2530">
        <v>4.04</v>
      </c>
      <c r="K2530">
        <v>360</v>
      </c>
      <c r="L2530">
        <v>1241.6600000000001</v>
      </c>
      <c r="M2530">
        <v>226</v>
      </c>
      <c r="N2530">
        <v>5</v>
      </c>
      <c r="O2530">
        <v>0</v>
      </c>
      <c r="P2530">
        <v>273.92</v>
      </c>
      <c r="Q2530">
        <v>0</v>
      </c>
      <c r="R2530" s="1" t="s">
        <v>7791</v>
      </c>
      <c r="S2530" s="1" t="s">
        <v>8156</v>
      </c>
      <c r="T2530">
        <v>1.04</v>
      </c>
      <c r="U2530" s="1"/>
      <c r="V2530">
        <v>43197.731986999999</v>
      </c>
      <c r="W2530">
        <v>1039975.482279</v>
      </c>
      <c r="X2530">
        <v>221.34756999999999</v>
      </c>
      <c r="Y2530">
        <v>23.848960999999999</v>
      </c>
      <c r="Z2530">
        <v>462.82114799999999</v>
      </c>
      <c r="AA2530">
        <v>447.055654</v>
      </c>
      <c r="AB2530">
        <v>0</v>
      </c>
    </row>
    <row r="2531" spans="1:28" x14ac:dyDescent="0.25">
      <c r="A2531" s="1" t="s">
        <v>3640</v>
      </c>
      <c r="B2531">
        <v>2975</v>
      </c>
      <c r="C2531" s="1" t="s">
        <v>4048</v>
      </c>
      <c r="D2531">
        <v>5.0999999999999996</v>
      </c>
      <c r="E2531">
        <v>0</v>
      </c>
      <c r="F2531">
        <v>0.88</v>
      </c>
      <c r="G2531">
        <v>3576</v>
      </c>
      <c r="H2531" s="1" t="s">
        <v>4096</v>
      </c>
      <c r="I2531">
        <v>121.36</v>
      </c>
      <c r="J2531">
        <v>5.94</v>
      </c>
      <c r="K2531">
        <v>601</v>
      </c>
      <c r="L2531">
        <v>2440.69</v>
      </c>
      <c r="M2531">
        <v>204</v>
      </c>
      <c r="N2531">
        <v>7</v>
      </c>
      <c r="O2531">
        <v>0</v>
      </c>
      <c r="P2531">
        <v>289.75</v>
      </c>
      <c r="Q2531">
        <v>0</v>
      </c>
      <c r="R2531" s="1" t="s">
        <v>7795</v>
      </c>
      <c r="S2531" s="1" t="s">
        <v>8156</v>
      </c>
      <c r="T2531">
        <v>0.56999999999999995</v>
      </c>
      <c r="U2531" s="1"/>
      <c r="V2531">
        <v>46839.454464000002</v>
      </c>
      <c r="W2531">
        <v>1213498.3173390001</v>
      </c>
      <c r="X2531">
        <v>241.45752999999999</v>
      </c>
      <c r="Y2531">
        <v>24.535461000000002</v>
      </c>
      <c r="Z2531">
        <v>522.65966900000001</v>
      </c>
      <c r="AA2531">
        <v>521.649721</v>
      </c>
      <c r="AB2531">
        <v>0</v>
      </c>
    </row>
    <row r="2532" spans="1:28" x14ac:dyDescent="0.25">
      <c r="A2532" s="1" t="s">
        <v>3642</v>
      </c>
      <c r="B2532">
        <v>3094</v>
      </c>
      <c r="C2532" s="1" t="s">
        <v>4048</v>
      </c>
      <c r="D2532">
        <v>5.0999999999999996</v>
      </c>
      <c r="E2532">
        <v>0</v>
      </c>
      <c r="F2532">
        <v>0.91</v>
      </c>
      <c r="G2532">
        <v>3577</v>
      </c>
      <c r="H2532" s="1" t="s">
        <v>4096</v>
      </c>
      <c r="I2532">
        <v>121.36</v>
      </c>
      <c r="J2532">
        <v>10.96</v>
      </c>
      <c r="K2532">
        <v>483</v>
      </c>
      <c r="L2532">
        <v>2440.69</v>
      </c>
      <c r="M2532">
        <v>168</v>
      </c>
      <c r="N2532">
        <v>7</v>
      </c>
      <c r="O2532">
        <v>0</v>
      </c>
      <c r="P2532">
        <v>293</v>
      </c>
      <c r="Q2532">
        <v>0</v>
      </c>
      <c r="R2532" s="1" t="s">
        <v>7797</v>
      </c>
      <c r="S2532" s="1" t="s">
        <v>8156</v>
      </c>
      <c r="T2532">
        <v>0.94</v>
      </c>
      <c r="U2532" s="1"/>
      <c r="V2532">
        <v>39981.364903000002</v>
      </c>
      <c r="W2532">
        <v>1234520.7943480001</v>
      </c>
      <c r="X2532">
        <v>211.21209200000001</v>
      </c>
      <c r="Y2532">
        <v>26.176349999999999</v>
      </c>
      <c r="Z2532">
        <v>537.87811199999999</v>
      </c>
      <c r="AA2532">
        <v>530.67846499999996</v>
      </c>
      <c r="AB2532">
        <v>0</v>
      </c>
    </row>
    <row r="2533" spans="1:28" x14ac:dyDescent="0.25">
      <c r="A2533" s="1" t="s">
        <v>3643</v>
      </c>
      <c r="B2533">
        <v>3332</v>
      </c>
      <c r="C2533" s="1" t="s">
        <v>4013</v>
      </c>
      <c r="D2533">
        <v>5.0999999999999996</v>
      </c>
      <c r="E2533">
        <v>0</v>
      </c>
      <c r="F2533">
        <v>0.98</v>
      </c>
      <c r="G2533">
        <v>3577</v>
      </c>
      <c r="H2533" s="1" t="s">
        <v>4086</v>
      </c>
      <c r="I2533">
        <v>0.2</v>
      </c>
      <c r="J2533">
        <v>4.2300000000000004</v>
      </c>
      <c r="K2533">
        <v>245</v>
      </c>
      <c r="L2533">
        <v>1241.6600000000001</v>
      </c>
      <c r="M2533">
        <v>114</v>
      </c>
      <c r="N2533">
        <v>2</v>
      </c>
      <c r="O2533">
        <v>0</v>
      </c>
      <c r="P2533">
        <v>162.71</v>
      </c>
      <c r="Q2533">
        <v>0</v>
      </c>
      <c r="R2533" s="1" t="s">
        <v>7798</v>
      </c>
      <c r="S2533" s="1" t="s">
        <v>8156</v>
      </c>
      <c r="T2533">
        <v>1.1000000000000001</v>
      </c>
      <c r="U2533" s="1"/>
      <c r="V2533">
        <v>25580.65582</v>
      </c>
      <c r="W2533">
        <v>774462.73967200005</v>
      </c>
      <c r="X2533">
        <v>134.77591100000001</v>
      </c>
      <c r="Y2533">
        <v>16.804234999999998</v>
      </c>
      <c r="Z2533">
        <v>337.73129799999998</v>
      </c>
      <c r="AA2533">
        <v>332.91521999999998</v>
      </c>
      <c r="AB2533">
        <v>0</v>
      </c>
    </row>
    <row r="2534" spans="1:28" x14ac:dyDescent="0.25">
      <c r="A2534" s="1" t="s">
        <v>3644</v>
      </c>
      <c r="B2534">
        <v>2475</v>
      </c>
      <c r="C2534" s="1" t="s">
        <v>4036</v>
      </c>
      <c r="D2534">
        <v>5.0999999999999996</v>
      </c>
      <c r="E2534">
        <v>0</v>
      </c>
      <c r="F2534">
        <v>0</v>
      </c>
      <c r="G2534">
        <v>3580</v>
      </c>
      <c r="H2534" s="1" t="s">
        <v>4120</v>
      </c>
      <c r="I2534">
        <v>34.18</v>
      </c>
      <c r="J2534">
        <v>15.87</v>
      </c>
      <c r="K2534">
        <v>1105</v>
      </c>
      <c r="L2534">
        <v>2058.39</v>
      </c>
      <c r="M2534">
        <v>799</v>
      </c>
      <c r="N2534">
        <v>26</v>
      </c>
      <c r="O2534">
        <v>0</v>
      </c>
      <c r="P2534">
        <v>985.39</v>
      </c>
      <c r="Q2534">
        <v>0</v>
      </c>
      <c r="R2534" s="1" t="s">
        <v>7799</v>
      </c>
      <c r="S2534" s="1" t="s">
        <v>8156</v>
      </c>
      <c r="T2534">
        <v>1.25</v>
      </c>
      <c r="U2534" s="1"/>
      <c r="V2534">
        <v>138885.04060400001</v>
      </c>
      <c r="W2534">
        <v>2877522.2338240002</v>
      </c>
      <c r="X2534">
        <v>700.41325900000004</v>
      </c>
      <c r="Y2534">
        <v>68.264319999999998</v>
      </c>
      <c r="Z2534">
        <v>1295.3824549999999</v>
      </c>
      <c r="AA2534">
        <v>1236.9774090000001</v>
      </c>
      <c r="AB2534">
        <v>0</v>
      </c>
    </row>
    <row r="2535" spans="1:28" x14ac:dyDescent="0.25">
      <c r="A2535" s="1" t="s">
        <v>3645</v>
      </c>
      <c r="B2535">
        <v>2889</v>
      </c>
      <c r="C2535" s="1" t="s">
        <v>4037</v>
      </c>
      <c r="D2535">
        <v>5.0999999999999996</v>
      </c>
      <c r="E2535">
        <v>0</v>
      </c>
      <c r="F2535">
        <v>0.65</v>
      </c>
      <c r="G2535">
        <v>3580</v>
      </c>
      <c r="H2535" s="1" t="s">
        <v>4096</v>
      </c>
      <c r="I2535">
        <v>121.36</v>
      </c>
      <c r="J2535">
        <v>8.9499999999999993</v>
      </c>
      <c r="K2535">
        <v>691</v>
      </c>
      <c r="L2535">
        <v>1417.38</v>
      </c>
      <c r="M2535">
        <v>393</v>
      </c>
      <c r="N2535">
        <v>18</v>
      </c>
      <c r="O2535">
        <v>0</v>
      </c>
      <c r="P2535">
        <v>536.87</v>
      </c>
      <c r="Q2535">
        <v>0</v>
      </c>
      <c r="R2535" s="1" t="s">
        <v>7800</v>
      </c>
      <c r="S2535" s="1" t="s">
        <v>8156</v>
      </c>
      <c r="T2535">
        <v>0.66</v>
      </c>
      <c r="U2535" s="1"/>
      <c r="V2535">
        <v>71348.501250999994</v>
      </c>
      <c r="W2535">
        <v>1448931.0150880001</v>
      </c>
      <c r="X2535">
        <v>358.82876499999998</v>
      </c>
      <c r="Y2535">
        <v>33.102513000000002</v>
      </c>
      <c r="Z2535">
        <v>645.97789799999998</v>
      </c>
      <c r="AA2535">
        <v>622.86345500000004</v>
      </c>
      <c r="AB2535">
        <v>0</v>
      </c>
    </row>
    <row r="2536" spans="1:28" x14ac:dyDescent="0.25">
      <c r="A2536" s="1" t="s">
        <v>3648</v>
      </c>
      <c r="B2536">
        <v>3067</v>
      </c>
      <c r="C2536" s="1" t="s">
        <v>4043</v>
      </c>
      <c r="D2536">
        <v>5.0999999999999996</v>
      </c>
      <c r="E2536">
        <v>0</v>
      </c>
      <c r="F2536">
        <v>0.36</v>
      </c>
      <c r="G2536">
        <v>3580</v>
      </c>
      <c r="H2536" s="1" t="s">
        <v>4129</v>
      </c>
      <c r="I2536">
        <v>135.09</v>
      </c>
      <c r="J2536">
        <v>16.440000000000001</v>
      </c>
      <c r="K2536">
        <v>513</v>
      </c>
      <c r="L2536">
        <v>2630.12</v>
      </c>
      <c r="M2536">
        <v>251</v>
      </c>
      <c r="N2536">
        <v>10</v>
      </c>
      <c r="O2536">
        <v>0</v>
      </c>
      <c r="P2536">
        <v>365.36</v>
      </c>
      <c r="Q2536">
        <v>0</v>
      </c>
      <c r="R2536" s="1" t="s">
        <v>7803</v>
      </c>
      <c r="S2536" s="1" t="s">
        <v>8156</v>
      </c>
      <c r="T2536">
        <v>1.3</v>
      </c>
      <c r="U2536" s="1"/>
      <c r="V2536">
        <v>51670.464972000002</v>
      </c>
      <c r="W2536">
        <v>1483446.3722719999</v>
      </c>
      <c r="X2536">
        <v>270.38485800000001</v>
      </c>
      <c r="Y2536">
        <v>32.664099999999998</v>
      </c>
      <c r="Z2536">
        <v>647.97968900000001</v>
      </c>
      <c r="AA2536">
        <v>637.68496800000003</v>
      </c>
      <c r="AB2536">
        <v>0</v>
      </c>
    </row>
    <row r="2537" spans="1:28" x14ac:dyDescent="0.25">
      <c r="A2537" s="1" t="s">
        <v>3649</v>
      </c>
      <c r="B2537">
        <v>2247</v>
      </c>
      <c r="C2537" s="1" t="s">
        <v>4037</v>
      </c>
      <c r="D2537">
        <v>5.0999999999999996</v>
      </c>
      <c r="E2537">
        <v>0</v>
      </c>
      <c r="F2537">
        <v>0.5</v>
      </c>
      <c r="G2537">
        <v>3581</v>
      </c>
      <c r="H2537" s="1" t="s">
        <v>4096</v>
      </c>
      <c r="I2537">
        <v>121.36</v>
      </c>
      <c r="J2537">
        <v>11.34</v>
      </c>
      <c r="K2537">
        <v>1334</v>
      </c>
      <c r="L2537">
        <v>1417.38</v>
      </c>
      <c r="M2537">
        <v>1019</v>
      </c>
      <c r="N2537">
        <v>32</v>
      </c>
      <c r="O2537">
        <v>0</v>
      </c>
      <c r="P2537">
        <v>1259.8</v>
      </c>
      <c r="Q2537">
        <v>0</v>
      </c>
      <c r="R2537" s="1" t="s">
        <v>7804</v>
      </c>
      <c r="S2537" s="1" t="s">
        <v>8156</v>
      </c>
      <c r="T2537">
        <v>1.44</v>
      </c>
      <c r="U2537" s="1"/>
      <c r="V2537">
        <v>171347.98605800001</v>
      </c>
      <c r="W2537">
        <v>3136274.119103</v>
      </c>
      <c r="X2537">
        <v>854.06678399999998</v>
      </c>
      <c r="Y2537">
        <v>75.963038999999995</v>
      </c>
      <c r="Z2537">
        <v>1422.9645089999999</v>
      </c>
      <c r="AA2537">
        <v>1348.2232140000001</v>
      </c>
      <c r="AB2537">
        <v>0</v>
      </c>
    </row>
    <row r="2538" spans="1:28" x14ac:dyDescent="0.25">
      <c r="A2538" s="1" t="s">
        <v>3652</v>
      </c>
      <c r="B2538">
        <v>3331</v>
      </c>
      <c r="C2538" s="1" t="s">
        <v>4024</v>
      </c>
      <c r="D2538">
        <v>5.0999999999999996</v>
      </c>
      <c r="E2538">
        <v>0</v>
      </c>
      <c r="F2538">
        <v>0.01</v>
      </c>
      <c r="G2538">
        <v>3583</v>
      </c>
      <c r="H2538" s="1" t="s">
        <v>4112</v>
      </c>
      <c r="I2538">
        <v>110.84</v>
      </c>
      <c r="J2538">
        <v>7.21</v>
      </c>
      <c r="K2538">
        <v>252</v>
      </c>
      <c r="L2538">
        <v>1744.16</v>
      </c>
      <c r="M2538">
        <v>41</v>
      </c>
      <c r="N2538">
        <v>1</v>
      </c>
      <c r="O2538">
        <v>0</v>
      </c>
      <c r="P2538">
        <v>72.349999999999994</v>
      </c>
      <c r="Q2538">
        <v>0</v>
      </c>
      <c r="R2538" s="1" t="s">
        <v>7807</v>
      </c>
      <c r="S2538" s="1" t="s">
        <v>8156</v>
      </c>
      <c r="T2538">
        <v>0.67</v>
      </c>
      <c r="U2538" s="1"/>
      <c r="V2538">
        <v>15320.543652</v>
      </c>
      <c r="W2538">
        <v>608255.55339699995</v>
      </c>
      <c r="X2538">
        <v>83.938674000000006</v>
      </c>
      <c r="Y2538">
        <v>11.370298</v>
      </c>
      <c r="Z2538">
        <v>254.88625400000001</v>
      </c>
      <c r="AA2538">
        <v>261.46696400000002</v>
      </c>
      <c r="AB2538">
        <v>0</v>
      </c>
    </row>
    <row r="2539" spans="1:28" x14ac:dyDescent="0.25">
      <c r="A2539" s="1" t="s">
        <v>3653</v>
      </c>
      <c r="B2539">
        <v>3370</v>
      </c>
      <c r="C2539" s="1" t="s">
        <v>4004</v>
      </c>
      <c r="D2539">
        <v>5.0999999999999996</v>
      </c>
      <c r="E2539">
        <v>0</v>
      </c>
      <c r="F2539">
        <v>2.1800000000000002</v>
      </c>
      <c r="G2539">
        <v>3583</v>
      </c>
      <c r="H2539" s="1" t="s">
        <v>4096</v>
      </c>
      <c r="I2539">
        <v>121.36</v>
      </c>
      <c r="J2539">
        <v>16.21</v>
      </c>
      <c r="K2539">
        <v>213</v>
      </c>
      <c r="L2539">
        <v>1417.41</v>
      </c>
      <c r="M2539">
        <v>31</v>
      </c>
      <c r="N2539">
        <v>1</v>
      </c>
      <c r="O2539">
        <v>0</v>
      </c>
      <c r="P2539">
        <v>124.27</v>
      </c>
      <c r="Q2539">
        <v>0</v>
      </c>
      <c r="R2539" s="1" t="s">
        <v>7808</v>
      </c>
      <c r="S2539" s="1" t="s">
        <v>8156</v>
      </c>
      <c r="T2539">
        <v>1.17</v>
      </c>
      <c r="U2539" s="1"/>
      <c r="V2539">
        <v>15743.781677000001</v>
      </c>
      <c r="W2539">
        <v>640509.67682299996</v>
      </c>
      <c r="X2539">
        <v>86.887687</v>
      </c>
      <c r="Y2539">
        <v>13.304600000000001</v>
      </c>
      <c r="Z2539">
        <v>277.20814100000001</v>
      </c>
      <c r="AA2539">
        <v>275.329453</v>
      </c>
      <c r="AB2539">
        <v>0</v>
      </c>
    </row>
    <row r="2540" spans="1:28" x14ac:dyDescent="0.25">
      <c r="A2540" s="1" t="s">
        <v>3654</v>
      </c>
      <c r="B2540">
        <v>3287</v>
      </c>
      <c r="C2540" s="1" t="s">
        <v>4004</v>
      </c>
      <c r="D2540">
        <v>5.0999999999999996</v>
      </c>
      <c r="E2540">
        <v>0</v>
      </c>
      <c r="F2540">
        <v>1.32</v>
      </c>
      <c r="G2540">
        <v>3587</v>
      </c>
      <c r="H2540" s="1" t="s">
        <v>4096</v>
      </c>
      <c r="I2540">
        <v>121.36</v>
      </c>
      <c r="J2540">
        <v>7.23</v>
      </c>
      <c r="K2540">
        <v>300</v>
      </c>
      <c r="L2540">
        <v>1417.41</v>
      </c>
      <c r="M2540">
        <v>83</v>
      </c>
      <c r="N2540">
        <v>3</v>
      </c>
      <c r="O2540">
        <v>0</v>
      </c>
      <c r="P2540">
        <v>134.47</v>
      </c>
      <c r="Q2540">
        <v>0</v>
      </c>
      <c r="R2540" s="1" t="s">
        <v>7809</v>
      </c>
      <c r="S2540" s="1" t="s">
        <v>8156</v>
      </c>
      <c r="T2540">
        <v>0.62</v>
      </c>
      <c r="U2540" s="1"/>
      <c r="V2540">
        <v>21745.103145000001</v>
      </c>
      <c r="W2540">
        <v>640115.69685299997</v>
      </c>
      <c r="X2540">
        <v>113.91229300000001</v>
      </c>
      <c r="Y2540">
        <v>12.652708000000001</v>
      </c>
      <c r="Z2540">
        <v>273.86254500000001</v>
      </c>
      <c r="AA2540">
        <v>275.16612700000002</v>
      </c>
      <c r="AB2540">
        <v>0</v>
      </c>
    </row>
    <row r="2541" spans="1:28" x14ac:dyDescent="0.25">
      <c r="A2541" s="1" t="s">
        <v>3655</v>
      </c>
      <c r="B2541">
        <v>3291</v>
      </c>
      <c r="C2541" s="1" t="s">
        <v>4017</v>
      </c>
      <c r="D2541">
        <v>5.0999999999999996</v>
      </c>
      <c r="E2541">
        <v>0</v>
      </c>
      <c r="F2541">
        <v>0.28999999999999998</v>
      </c>
      <c r="G2541">
        <v>3587</v>
      </c>
      <c r="H2541" s="1" t="s">
        <v>4091</v>
      </c>
      <c r="I2541">
        <v>93.18</v>
      </c>
      <c r="J2541">
        <v>12.55</v>
      </c>
      <c r="K2541">
        <v>296</v>
      </c>
      <c r="L2541">
        <v>1018.45</v>
      </c>
      <c r="M2541">
        <v>169</v>
      </c>
      <c r="N2541">
        <v>2</v>
      </c>
      <c r="O2541">
        <v>0</v>
      </c>
      <c r="P2541">
        <v>243.66</v>
      </c>
      <c r="Q2541">
        <v>0</v>
      </c>
      <c r="R2541" s="1" t="s">
        <v>7810</v>
      </c>
      <c r="S2541" s="1" t="s">
        <v>8156</v>
      </c>
      <c r="T2541">
        <v>1.4</v>
      </c>
      <c r="U2541" s="1"/>
      <c r="V2541">
        <v>34731.071467000002</v>
      </c>
      <c r="W2541">
        <v>868918.32105799997</v>
      </c>
      <c r="X2541">
        <v>178.75604899999999</v>
      </c>
      <c r="Y2541">
        <v>19.861951000000001</v>
      </c>
      <c r="Z2541">
        <v>387.199747</v>
      </c>
      <c r="AA2541">
        <v>373.52192000000002</v>
      </c>
      <c r="AB2541">
        <v>0</v>
      </c>
    </row>
    <row r="2542" spans="1:28" x14ac:dyDescent="0.25">
      <c r="A2542" s="1" t="s">
        <v>3656</v>
      </c>
      <c r="B2542">
        <v>2760</v>
      </c>
      <c r="C2542" s="1" t="s">
        <v>4053</v>
      </c>
      <c r="D2542">
        <v>5.0999999999999996</v>
      </c>
      <c r="E2542">
        <v>0</v>
      </c>
      <c r="F2542">
        <v>0</v>
      </c>
      <c r="G2542">
        <v>3591</v>
      </c>
      <c r="H2542" s="1" t="s">
        <v>4117</v>
      </c>
      <c r="I2542">
        <v>120.04</v>
      </c>
      <c r="J2542">
        <v>10.37</v>
      </c>
      <c r="K2542">
        <v>831</v>
      </c>
      <c r="L2542">
        <v>950.5</v>
      </c>
      <c r="M2542">
        <v>570</v>
      </c>
      <c r="N2542">
        <v>11</v>
      </c>
      <c r="O2542">
        <v>0</v>
      </c>
      <c r="P2542">
        <v>749.36</v>
      </c>
      <c r="Q2542">
        <v>0</v>
      </c>
      <c r="R2542" s="1" t="s">
        <v>7811</v>
      </c>
      <c r="S2542" s="1" t="s">
        <v>8156</v>
      </c>
      <c r="T2542">
        <v>0.86</v>
      </c>
      <c r="U2542" s="1"/>
      <c r="V2542">
        <v>97049.27003</v>
      </c>
      <c r="W2542">
        <v>1764684.1430550001</v>
      </c>
      <c r="X2542">
        <v>483.29888199999999</v>
      </c>
      <c r="Y2542">
        <v>42.045060999999997</v>
      </c>
      <c r="Z2542">
        <v>796.48224700000003</v>
      </c>
      <c r="AA2542">
        <v>758.60495000000003</v>
      </c>
      <c r="AB2542">
        <v>0</v>
      </c>
    </row>
    <row r="2543" spans="1:28" x14ac:dyDescent="0.25">
      <c r="A2543" s="1" t="s">
        <v>3657</v>
      </c>
      <c r="B2543">
        <v>3397</v>
      </c>
      <c r="C2543" s="1" t="s">
        <v>4017</v>
      </c>
      <c r="D2543">
        <v>5.0999999999999996</v>
      </c>
      <c r="E2543">
        <v>0</v>
      </c>
      <c r="F2543">
        <v>0.14000000000000001</v>
      </c>
      <c r="G2543">
        <v>3591</v>
      </c>
      <c r="H2543" s="1" t="s">
        <v>4091</v>
      </c>
      <c r="I2543">
        <v>93.18</v>
      </c>
      <c r="J2543">
        <v>14.33</v>
      </c>
      <c r="K2543">
        <v>194</v>
      </c>
      <c r="L2543">
        <v>1018.45</v>
      </c>
      <c r="M2543">
        <v>66</v>
      </c>
      <c r="N2543">
        <v>2</v>
      </c>
      <c r="O2543">
        <v>0</v>
      </c>
      <c r="P2543">
        <v>125.25</v>
      </c>
      <c r="Q2543">
        <v>0</v>
      </c>
      <c r="R2543" s="1" t="s">
        <v>7812</v>
      </c>
      <c r="S2543" s="1" t="s">
        <v>8156</v>
      </c>
      <c r="T2543">
        <v>1.05</v>
      </c>
      <c r="U2543" s="1"/>
      <c r="V2543">
        <v>18668.619199000001</v>
      </c>
      <c r="W2543">
        <v>610869.31938300002</v>
      </c>
      <c r="X2543">
        <v>99.556776999999997</v>
      </c>
      <c r="Y2543">
        <v>13.379089</v>
      </c>
      <c r="Z2543">
        <v>268.558897</v>
      </c>
      <c r="AA2543">
        <v>262.59035699999998</v>
      </c>
      <c r="AB2543">
        <v>0</v>
      </c>
    </row>
    <row r="2544" spans="1:28" x14ac:dyDescent="0.25">
      <c r="A2544" s="1" t="s">
        <v>3658</v>
      </c>
      <c r="B2544">
        <v>2969</v>
      </c>
      <c r="C2544" s="1" t="s">
        <v>4037</v>
      </c>
      <c r="D2544">
        <v>5.0999999999999996</v>
      </c>
      <c r="E2544">
        <v>0</v>
      </c>
      <c r="F2544">
        <v>0.42</v>
      </c>
      <c r="G2544">
        <v>3592</v>
      </c>
      <c r="H2544" s="1" t="s">
        <v>4096</v>
      </c>
      <c r="I2544">
        <v>121.36</v>
      </c>
      <c r="J2544">
        <v>5.97</v>
      </c>
      <c r="K2544">
        <v>623</v>
      </c>
      <c r="L2544">
        <v>1415.65</v>
      </c>
      <c r="M2544">
        <v>321</v>
      </c>
      <c r="N2544">
        <v>13</v>
      </c>
      <c r="O2544">
        <v>0</v>
      </c>
      <c r="P2544">
        <v>447.9</v>
      </c>
      <c r="Q2544">
        <v>0</v>
      </c>
      <c r="R2544" s="1" t="s">
        <v>7813</v>
      </c>
      <c r="S2544" s="1" t="s">
        <v>8156</v>
      </c>
      <c r="T2544">
        <v>0.57999999999999996</v>
      </c>
      <c r="U2544" s="1"/>
      <c r="V2544">
        <v>61057.717006999999</v>
      </c>
      <c r="W2544">
        <v>1273937.5359449999</v>
      </c>
      <c r="X2544">
        <v>307.82114300000001</v>
      </c>
      <c r="Y2544">
        <v>28.648821999999999</v>
      </c>
      <c r="Z2544">
        <v>565.83146999999997</v>
      </c>
      <c r="AA2544">
        <v>547.63680099999999</v>
      </c>
      <c r="AB2544">
        <v>0</v>
      </c>
    </row>
    <row r="2545" spans="1:28" x14ac:dyDescent="0.25">
      <c r="A2545" s="1" t="s">
        <v>3660</v>
      </c>
      <c r="B2545">
        <v>3347</v>
      </c>
      <c r="C2545" s="1" t="s">
        <v>4004</v>
      </c>
      <c r="D2545">
        <v>5.0999999999999996</v>
      </c>
      <c r="E2545">
        <v>0</v>
      </c>
      <c r="F2545">
        <v>1.56</v>
      </c>
      <c r="G2545">
        <v>3592</v>
      </c>
      <c r="H2545" s="1" t="s">
        <v>4090</v>
      </c>
      <c r="I2545">
        <v>24.41</v>
      </c>
      <c r="J2545">
        <v>11.55</v>
      </c>
      <c r="K2545">
        <v>245</v>
      </c>
      <c r="L2545">
        <v>1286.42</v>
      </c>
      <c r="M2545">
        <v>91</v>
      </c>
      <c r="N2545">
        <v>5</v>
      </c>
      <c r="O2545">
        <v>0</v>
      </c>
      <c r="P2545">
        <v>145.58000000000001</v>
      </c>
      <c r="Q2545">
        <v>0</v>
      </c>
      <c r="R2545" s="1" t="s">
        <v>7815</v>
      </c>
      <c r="S2545" s="1" t="s">
        <v>8156</v>
      </c>
      <c r="T2545">
        <v>0.96</v>
      </c>
      <c r="U2545" s="1"/>
      <c r="V2545">
        <v>18883.073896999998</v>
      </c>
      <c r="W2545">
        <v>616026.44758000004</v>
      </c>
      <c r="X2545">
        <v>100.54423</v>
      </c>
      <c r="Y2545">
        <v>12.912099</v>
      </c>
      <c r="Z2545">
        <v>266.54874000000001</v>
      </c>
      <c r="AA2545">
        <v>264.80820599999998</v>
      </c>
      <c r="AB2545">
        <v>0</v>
      </c>
    </row>
    <row r="2546" spans="1:28" x14ac:dyDescent="0.25">
      <c r="A2546" s="1" t="s">
        <v>3661</v>
      </c>
      <c r="B2546">
        <v>3049</v>
      </c>
      <c r="C2546" s="1" t="s">
        <v>4037</v>
      </c>
      <c r="D2546">
        <v>5.0999999999999996</v>
      </c>
      <c r="E2546">
        <v>0</v>
      </c>
      <c r="F2546">
        <v>0.18</v>
      </c>
      <c r="G2546">
        <v>3593</v>
      </c>
      <c r="H2546" s="1" t="s">
        <v>4096</v>
      </c>
      <c r="I2546">
        <v>121.36</v>
      </c>
      <c r="J2546">
        <v>10.52</v>
      </c>
      <c r="K2546">
        <v>544</v>
      </c>
      <c r="L2546">
        <v>1417.38</v>
      </c>
      <c r="M2546">
        <v>302</v>
      </c>
      <c r="N2546">
        <v>12</v>
      </c>
      <c r="O2546">
        <v>0</v>
      </c>
      <c r="P2546">
        <v>469.88</v>
      </c>
      <c r="Q2546">
        <v>0</v>
      </c>
      <c r="R2546" s="1" t="s">
        <v>7816</v>
      </c>
      <c r="S2546" s="1" t="s">
        <v>8156</v>
      </c>
      <c r="T2546">
        <v>1.62</v>
      </c>
      <c r="U2546" s="1"/>
      <c r="V2546">
        <v>58283.634225000002</v>
      </c>
      <c r="W2546">
        <v>1363181.346413</v>
      </c>
      <c r="X2546">
        <v>297.55512299999998</v>
      </c>
      <c r="Y2546">
        <v>30.943473999999998</v>
      </c>
      <c r="Z2546">
        <v>606.84616800000003</v>
      </c>
      <c r="AA2546">
        <v>585.99426400000004</v>
      </c>
      <c r="AB2546">
        <v>0</v>
      </c>
    </row>
    <row r="2547" spans="1:28" x14ac:dyDescent="0.25">
      <c r="A2547" s="1" t="s">
        <v>3662</v>
      </c>
      <c r="B2547">
        <v>3221</v>
      </c>
      <c r="C2547" s="1" t="s">
        <v>4004</v>
      </c>
      <c r="D2547">
        <v>5.0999999999999996</v>
      </c>
      <c r="E2547">
        <v>0</v>
      </c>
      <c r="F2547">
        <v>1</v>
      </c>
      <c r="G2547">
        <v>3593</v>
      </c>
      <c r="H2547" s="1" t="s">
        <v>4110</v>
      </c>
      <c r="I2547">
        <v>0.2</v>
      </c>
      <c r="J2547">
        <v>7.87</v>
      </c>
      <c r="K2547">
        <v>372</v>
      </c>
      <c r="L2547">
        <v>1913.75</v>
      </c>
      <c r="M2547">
        <v>76</v>
      </c>
      <c r="N2547">
        <v>2</v>
      </c>
      <c r="O2547">
        <v>0</v>
      </c>
      <c r="P2547">
        <v>179.64</v>
      </c>
      <c r="Q2547">
        <v>0</v>
      </c>
      <c r="R2547" s="1" t="s">
        <v>7817</v>
      </c>
      <c r="S2547" s="1" t="s">
        <v>8156</v>
      </c>
      <c r="T2547">
        <v>0.72</v>
      </c>
      <c r="U2547" s="1"/>
      <c r="V2547">
        <v>26304.055071999999</v>
      </c>
      <c r="W2547">
        <v>833455.16540599999</v>
      </c>
      <c r="X2547">
        <v>139.27359000000001</v>
      </c>
      <c r="Y2547">
        <v>16.693069000000001</v>
      </c>
      <c r="Z2547">
        <v>358.04007799999999</v>
      </c>
      <c r="AA2547">
        <v>358.27478300000001</v>
      </c>
      <c r="AB2547">
        <v>0</v>
      </c>
    </row>
    <row r="2548" spans="1:28" x14ac:dyDescent="0.25">
      <c r="A2548" s="1" t="s">
        <v>3663</v>
      </c>
      <c r="B2548">
        <v>3241</v>
      </c>
      <c r="C2548" s="1" t="s">
        <v>4001</v>
      </c>
      <c r="D2548">
        <v>0.2</v>
      </c>
      <c r="E2548">
        <v>0</v>
      </c>
      <c r="F2548">
        <v>0.11</v>
      </c>
      <c r="G2548">
        <v>3594</v>
      </c>
      <c r="H2548" s="1" t="s">
        <v>4090</v>
      </c>
      <c r="I2548">
        <v>24.41</v>
      </c>
      <c r="J2548">
        <v>13.51</v>
      </c>
      <c r="K2548">
        <v>353</v>
      </c>
      <c r="L2548">
        <v>1066.78</v>
      </c>
      <c r="M2548">
        <v>161</v>
      </c>
      <c r="N2548">
        <v>7</v>
      </c>
      <c r="O2548">
        <v>0</v>
      </c>
      <c r="P2548">
        <v>276.83</v>
      </c>
      <c r="Q2548">
        <v>0</v>
      </c>
      <c r="R2548" s="1" t="s">
        <v>7818</v>
      </c>
      <c r="S2548" s="1" t="s">
        <v>8156</v>
      </c>
      <c r="T2548">
        <v>1.02</v>
      </c>
      <c r="U2548" s="1"/>
      <c r="V2548">
        <v>32210.850919</v>
      </c>
      <c r="W2548">
        <v>789261.26670299994</v>
      </c>
      <c r="X2548">
        <v>165.27963199999999</v>
      </c>
      <c r="Y2548">
        <v>17.580849000000001</v>
      </c>
      <c r="Z2548">
        <v>348.56677999999999</v>
      </c>
      <c r="AA2548">
        <v>339.28102899999999</v>
      </c>
      <c r="AB2548">
        <v>0</v>
      </c>
    </row>
    <row r="2549" spans="1:28" x14ac:dyDescent="0.25">
      <c r="A2549" s="1" t="s">
        <v>3666</v>
      </c>
      <c r="B2549">
        <v>2678</v>
      </c>
      <c r="C2549" s="1" t="s">
        <v>4005</v>
      </c>
      <c r="D2549">
        <v>5.0999999999999996</v>
      </c>
      <c r="E2549">
        <v>0</v>
      </c>
      <c r="F2549">
        <v>1.31</v>
      </c>
      <c r="G2549">
        <v>3600</v>
      </c>
      <c r="H2549" s="1" t="s">
        <v>4075</v>
      </c>
      <c r="I2549">
        <v>89.74</v>
      </c>
      <c r="J2549">
        <v>7.57</v>
      </c>
      <c r="K2549">
        <v>922</v>
      </c>
      <c r="L2549">
        <v>698.35</v>
      </c>
      <c r="M2549">
        <v>637</v>
      </c>
      <c r="N2549">
        <v>14</v>
      </c>
      <c r="O2549">
        <v>0</v>
      </c>
      <c r="P2549">
        <v>835.3</v>
      </c>
      <c r="Q2549">
        <v>0</v>
      </c>
      <c r="R2549" s="1" t="s">
        <v>7821</v>
      </c>
      <c r="S2549" s="1" t="s">
        <v>8156</v>
      </c>
      <c r="T2549">
        <v>0.6</v>
      </c>
      <c r="U2549" s="1"/>
      <c r="V2549">
        <v>108767.89238400001</v>
      </c>
      <c r="W2549">
        <v>1913202.9094680001</v>
      </c>
      <c r="X2549">
        <v>540.13768100000004</v>
      </c>
      <c r="Y2549">
        <v>46.162370000000003</v>
      </c>
      <c r="Z2549">
        <v>867.78484400000002</v>
      </c>
      <c r="AA2549">
        <v>822.45250899999996</v>
      </c>
      <c r="AB2549">
        <v>0</v>
      </c>
    </row>
    <row r="2550" spans="1:28" x14ac:dyDescent="0.25">
      <c r="A2550" s="1" t="s">
        <v>3667</v>
      </c>
      <c r="B2550">
        <v>2737</v>
      </c>
      <c r="C2550" s="1" t="s">
        <v>4005</v>
      </c>
      <c r="D2550">
        <v>5.0999999999999996</v>
      </c>
      <c r="E2550">
        <v>0</v>
      </c>
      <c r="F2550">
        <v>0.83</v>
      </c>
      <c r="G2550">
        <v>3601</v>
      </c>
      <c r="H2550" s="1" t="s">
        <v>4075</v>
      </c>
      <c r="I2550">
        <v>89.74</v>
      </c>
      <c r="J2550">
        <v>8.9499999999999993</v>
      </c>
      <c r="K2550">
        <v>864</v>
      </c>
      <c r="L2550">
        <v>698.35</v>
      </c>
      <c r="M2550">
        <v>601</v>
      </c>
      <c r="N2550">
        <v>17</v>
      </c>
      <c r="O2550">
        <v>0</v>
      </c>
      <c r="P2550">
        <v>805.26</v>
      </c>
      <c r="Q2550">
        <v>0</v>
      </c>
      <c r="R2550" s="1" t="s">
        <v>7822</v>
      </c>
      <c r="S2550" s="1" t="s">
        <v>8156</v>
      </c>
      <c r="T2550">
        <v>0.87</v>
      </c>
      <c r="U2550" s="1"/>
      <c r="V2550">
        <v>101199.18491</v>
      </c>
      <c r="W2550">
        <v>1808346.3329640001</v>
      </c>
      <c r="X2550">
        <v>503.28968900000001</v>
      </c>
      <c r="Y2550">
        <v>43.754241</v>
      </c>
      <c r="Z2550">
        <v>820.86461599999996</v>
      </c>
      <c r="AA2550">
        <v>777.37495200000001</v>
      </c>
      <c r="AB2550">
        <v>0</v>
      </c>
    </row>
    <row r="2551" spans="1:28" x14ac:dyDescent="0.25">
      <c r="A2551" s="1" t="s">
        <v>3668</v>
      </c>
      <c r="B2551">
        <v>1869</v>
      </c>
      <c r="C2551" s="1" t="s">
        <v>4004</v>
      </c>
      <c r="D2551">
        <v>5.0999999999999996</v>
      </c>
      <c r="E2551">
        <v>0</v>
      </c>
      <c r="F2551">
        <v>4.1399999999999997</v>
      </c>
      <c r="G2551">
        <v>3602</v>
      </c>
      <c r="H2551" s="1" t="s">
        <v>4114</v>
      </c>
      <c r="I2551">
        <v>159.35</v>
      </c>
      <c r="J2551">
        <v>5.94</v>
      </c>
      <c r="K2551">
        <v>1733</v>
      </c>
      <c r="L2551">
        <v>2021.57</v>
      </c>
      <c r="M2551">
        <v>1096</v>
      </c>
      <c r="N2551">
        <v>45</v>
      </c>
      <c r="O2551">
        <v>0</v>
      </c>
      <c r="P2551">
        <v>1472.53</v>
      </c>
      <c r="Q2551">
        <v>0</v>
      </c>
      <c r="R2551" s="1" t="s">
        <v>7823</v>
      </c>
      <c r="S2551" s="1" t="s">
        <v>8156</v>
      </c>
      <c r="T2551">
        <v>0.56999999999999995</v>
      </c>
      <c r="U2551" s="1"/>
      <c r="V2551">
        <v>183518.65857</v>
      </c>
      <c r="W2551">
        <v>3380859.124386</v>
      </c>
      <c r="X2551">
        <v>914.82345899999996</v>
      </c>
      <c r="Y2551">
        <v>79.734471999999997</v>
      </c>
      <c r="Z2551">
        <v>1522.7814860000001</v>
      </c>
      <c r="AA2551">
        <v>1453.3675310000001</v>
      </c>
      <c r="AB2551">
        <v>0</v>
      </c>
    </row>
    <row r="2552" spans="1:28" x14ac:dyDescent="0.25">
      <c r="A2552" s="1" t="s">
        <v>3669</v>
      </c>
      <c r="B2552">
        <v>3110</v>
      </c>
      <c r="C2552" s="1" t="s">
        <v>4011</v>
      </c>
      <c r="D2552">
        <v>5.0999999999999996</v>
      </c>
      <c r="E2552">
        <v>0</v>
      </c>
      <c r="F2552">
        <v>5</v>
      </c>
      <c r="G2552">
        <v>3603</v>
      </c>
      <c r="H2552" s="1" t="s">
        <v>4090</v>
      </c>
      <c r="I2552">
        <v>24.41</v>
      </c>
      <c r="J2552">
        <v>12.3</v>
      </c>
      <c r="K2552">
        <v>493</v>
      </c>
      <c r="L2552">
        <v>1138.06</v>
      </c>
      <c r="M2552">
        <v>269</v>
      </c>
      <c r="N2552">
        <v>21</v>
      </c>
      <c r="O2552">
        <v>0</v>
      </c>
      <c r="P2552">
        <v>405.53</v>
      </c>
      <c r="Q2552">
        <v>0</v>
      </c>
      <c r="R2552" s="1" t="s">
        <v>7824</v>
      </c>
      <c r="S2552" s="1" t="s">
        <v>8156</v>
      </c>
      <c r="T2552">
        <v>0.96</v>
      </c>
      <c r="U2552" s="1"/>
      <c r="V2552">
        <v>50453.818256999999</v>
      </c>
      <c r="W2552">
        <v>1094938.964986</v>
      </c>
      <c r="X2552">
        <v>255.544937</v>
      </c>
      <c r="Y2552">
        <v>25.205770000000001</v>
      </c>
      <c r="Z2552">
        <v>488.71618599999999</v>
      </c>
      <c r="AA2552">
        <v>470.68690299999997</v>
      </c>
      <c r="AB2552">
        <v>0</v>
      </c>
    </row>
    <row r="2553" spans="1:28" x14ac:dyDescent="0.25">
      <c r="A2553" s="1" t="s">
        <v>3671</v>
      </c>
      <c r="B2553">
        <v>1873</v>
      </c>
      <c r="C2553" s="1" t="s">
        <v>4061</v>
      </c>
      <c r="D2553">
        <v>5.0999999999999996</v>
      </c>
      <c r="E2553">
        <v>0</v>
      </c>
      <c r="F2553">
        <v>0.15</v>
      </c>
      <c r="G2553">
        <v>3606</v>
      </c>
      <c r="H2553" s="1" t="s">
        <v>4145</v>
      </c>
      <c r="I2553">
        <v>168.74</v>
      </c>
      <c r="J2553">
        <v>14.93</v>
      </c>
      <c r="K2553">
        <v>1733</v>
      </c>
      <c r="L2553">
        <v>2615.73</v>
      </c>
      <c r="M2553">
        <v>1080</v>
      </c>
      <c r="N2553">
        <v>56</v>
      </c>
      <c r="O2553">
        <v>0</v>
      </c>
      <c r="P2553">
        <v>1565.93</v>
      </c>
      <c r="Q2553">
        <v>0</v>
      </c>
      <c r="R2553" s="1" t="s">
        <v>7826</v>
      </c>
      <c r="S2553" s="1" t="s">
        <v>8156</v>
      </c>
      <c r="T2553">
        <v>1.1399999999999999</v>
      </c>
      <c r="U2553" s="1"/>
      <c r="V2553">
        <v>180243.32201</v>
      </c>
      <c r="W2553">
        <v>3569653.2509229998</v>
      </c>
      <c r="X2553">
        <v>904.76821800000005</v>
      </c>
      <c r="Y2553">
        <v>84.204627000000002</v>
      </c>
      <c r="Z2553">
        <v>1603.9981949999999</v>
      </c>
      <c r="AA2553">
        <v>1534.5153660000001</v>
      </c>
      <c r="AB2553">
        <v>0</v>
      </c>
    </row>
    <row r="2554" spans="1:28" x14ac:dyDescent="0.25">
      <c r="A2554" s="1" t="s">
        <v>3672</v>
      </c>
      <c r="B2554">
        <v>2570</v>
      </c>
      <c r="C2554" s="1" t="s">
        <v>4040</v>
      </c>
      <c r="D2554">
        <v>5.0999999999999996</v>
      </c>
      <c r="E2554">
        <v>0</v>
      </c>
      <c r="F2554">
        <v>0</v>
      </c>
      <c r="G2554">
        <v>3606</v>
      </c>
      <c r="H2554" s="1" t="s">
        <v>4161</v>
      </c>
      <c r="I2554">
        <v>168.74</v>
      </c>
      <c r="J2554">
        <v>9.39</v>
      </c>
      <c r="K2554">
        <v>1036</v>
      </c>
      <c r="L2554">
        <v>2520.89</v>
      </c>
      <c r="M2554">
        <v>571</v>
      </c>
      <c r="N2554">
        <v>20</v>
      </c>
      <c r="O2554">
        <v>0</v>
      </c>
      <c r="P2554">
        <v>784.34</v>
      </c>
      <c r="Q2554">
        <v>0</v>
      </c>
      <c r="R2554" s="1" t="s">
        <v>7827</v>
      </c>
      <c r="S2554" s="1" t="s">
        <v>8156</v>
      </c>
      <c r="T2554">
        <v>0.73</v>
      </c>
      <c r="U2554" s="1"/>
      <c r="V2554">
        <v>101062.703115</v>
      </c>
      <c r="W2554">
        <v>2187208.4474999998</v>
      </c>
      <c r="X2554">
        <v>511.45544100000001</v>
      </c>
      <c r="Y2554">
        <v>49.070267000000001</v>
      </c>
      <c r="Z2554">
        <v>969.43984899999998</v>
      </c>
      <c r="AA2554">
        <v>940.22830299999998</v>
      </c>
      <c r="AB2554">
        <v>0</v>
      </c>
    </row>
    <row r="2555" spans="1:28" x14ac:dyDescent="0.25">
      <c r="A2555" s="1" t="s">
        <v>3673</v>
      </c>
      <c r="B2555">
        <v>3045</v>
      </c>
      <c r="C2555" s="1" t="s">
        <v>4031</v>
      </c>
      <c r="D2555">
        <v>5.0999999999999996</v>
      </c>
      <c r="E2555">
        <v>0</v>
      </c>
      <c r="F2555">
        <v>0.89</v>
      </c>
      <c r="G2555">
        <v>3606</v>
      </c>
      <c r="H2555" s="1" t="s">
        <v>4127</v>
      </c>
      <c r="I2555">
        <v>2.0699999999999998</v>
      </c>
      <c r="J2555">
        <v>16.12</v>
      </c>
      <c r="K2555">
        <v>561</v>
      </c>
      <c r="L2555">
        <v>2268.7600000000002</v>
      </c>
      <c r="M2555">
        <v>265</v>
      </c>
      <c r="N2555">
        <v>13</v>
      </c>
      <c r="O2555">
        <v>0</v>
      </c>
      <c r="P2555">
        <v>431.27</v>
      </c>
      <c r="Q2555">
        <v>0</v>
      </c>
      <c r="R2555" s="1" t="s">
        <v>7828</v>
      </c>
      <c r="S2555" s="1" t="s">
        <v>8156</v>
      </c>
      <c r="T2555">
        <v>1.27</v>
      </c>
      <c r="U2555" s="1"/>
      <c r="V2555">
        <v>56477.265759000002</v>
      </c>
      <c r="W2555">
        <v>1590642.2636490001</v>
      </c>
      <c r="X2555">
        <v>294.98869999999999</v>
      </c>
      <c r="Y2555">
        <v>35.777326000000002</v>
      </c>
      <c r="Z2555">
        <v>704.22194100000002</v>
      </c>
      <c r="AA2555">
        <v>683.76428699999997</v>
      </c>
      <c r="AB2555">
        <v>0</v>
      </c>
    </row>
    <row r="2556" spans="1:28" x14ac:dyDescent="0.25">
      <c r="A2556" s="1" t="s">
        <v>3674</v>
      </c>
      <c r="B2556">
        <v>3278</v>
      </c>
      <c r="C2556" s="1" t="s">
        <v>4011</v>
      </c>
      <c r="D2556">
        <v>5.0999999999999996</v>
      </c>
      <c r="E2556">
        <v>0</v>
      </c>
      <c r="F2556">
        <v>0.5</v>
      </c>
      <c r="G2556">
        <v>3606</v>
      </c>
      <c r="H2556" s="1" t="s">
        <v>4090</v>
      </c>
      <c r="I2556">
        <v>24.41</v>
      </c>
      <c r="J2556">
        <v>11.53</v>
      </c>
      <c r="K2556">
        <v>328</v>
      </c>
      <c r="L2556">
        <v>1138.06</v>
      </c>
      <c r="M2556">
        <v>134</v>
      </c>
      <c r="N2556">
        <v>6</v>
      </c>
      <c r="O2556">
        <v>0</v>
      </c>
      <c r="P2556">
        <v>235.08</v>
      </c>
      <c r="Q2556">
        <v>0</v>
      </c>
      <c r="R2556" s="1" t="s">
        <v>7829</v>
      </c>
      <c r="S2556" s="1" t="s">
        <v>8156</v>
      </c>
      <c r="T2556">
        <v>0.9</v>
      </c>
      <c r="U2556" s="1"/>
      <c r="V2556">
        <v>31827.781870999999</v>
      </c>
      <c r="W2556">
        <v>827507.13846399996</v>
      </c>
      <c r="X2556">
        <v>164.41692399999999</v>
      </c>
      <c r="Y2556">
        <v>18.058899</v>
      </c>
      <c r="Z2556">
        <v>363.86027200000001</v>
      </c>
      <c r="AA2556">
        <v>355.72066799999999</v>
      </c>
      <c r="AB2556">
        <v>0</v>
      </c>
    </row>
    <row r="2557" spans="1:28" x14ac:dyDescent="0.25">
      <c r="A2557" s="1" t="s">
        <v>3675</v>
      </c>
      <c r="B2557">
        <v>1972</v>
      </c>
      <c r="C2557" s="1" t="s">
        <v>4061</v>
      </c>
      <c r="D2557">
        <v>5.0999999999999996</v>
      </c>
      <c r="E2557">
        <v>0</v>
      </c>
      <c r="F2557">
        <v>0.57999999999999996</v>
      </c>
      <c r="G2557">
        <v>3607</v>
      </c>
      <c r="H2557" s="1" t="s">
        <v>4145</v>
      </c>
      <c r="I2557">
        <v>168.74</v>
      </c>
      <c r="J2557">
        <v>15.52</v>
      </c>
      <c r="K2557">
        <v>1635</v>
      </c>
      <c r="L2557">
        <v>2615.73</v>
      </c>
      <c r="M2557">
        <v>1041</v>
      </c>
      <c r="N2557">
        <v>48</v>
      </c>
      <c r="O2557">
        <v>0</v>
      </c>
      <c r="P2557">
        <v>1485</v>
      </c>
      <c r="Q2557">
        <v>0</v>
      </c>
      <c r="R2557" s="1" t="s">
        <v>7830</v>
      </c>
      <c r="S2557" s="1" t="s">
        <v>8156</v>
      </c>
      <c r="T2557">
        <v>1.27</v>
      </c>
      <c r="U2557" s="1"/>
      <c r="V2557">
        <v>176388.39193400001</v>
      </c>
      <c r="W2557">
        <v>3624058.4122000001</v>
      </c>
      <c r="X2557">
        <v>888.69216200000005</v>
      </c>
      <c r="Y2557">
        <v>85.599836999999994</v>
      </c>
      <c r="Z2557">
        <v>1628.327908</v>
      </c>
      <c r="AA2557">
        <v>1557.897207</v>
      </c>
      <c r="AB2557">
        <v>0</v>
      </c>
    </row>
    <row r="2558" spans="1:28" x14ac:dyDescent="0.25">
      <c r="A2558" s="1" t="s">
        <v>3676</v>
      </c>
      <c r="B2558">
        <v>2629</v>
      </c>
      <c r="C2558" s="1" t="s">
        <v>4040</v>
      </c>
      <c r="D2558">
        <v>5.0999999999999996</v>
      </c>
      <c r="E2558">
        <v>0</v>
      </c>
      <c r="F2558">
        <v>0.44</v>
      </c>
      <c r="G2558">
        <v>3609</v>
      </c>
      <c r="H2558" s="1" t="s">
        <v>4145</v>
      </c>
      <c r="I2558">
        <v>168.74</v>
      </c>
      <c r="J2558">
        <v>13.73</v>
      </c>
      <c r="K2558">
        <v>980</v>
      </c>
      <c r="L2558">
        <v>1626.37</v>
      </c>
      <c r="M2558">
        <v>653</v>
      </c>
      <c r="N2558">
        <v>17</v>
      </c>
      <c r="O2558">
        <v>0</v>
      </c>
      <c r="P2558">
        <v>861.13</v>
      </c>
      <c r="Q2558">
        <v>0</v>
      </c>
      <c r="R2558" s="1" t="s">
        <v>7831</v>
      </c>
      <c r="S2558" s="1" t="s">
        <v>8156</v>
      </c>
      <c r="T2558">
        <v>0.99</v>
      </c>
      <c r="U2558" s="1"/>
      <c r="V2558">
        <v>114046.444129</v>
      </c>
      <c r="W2558">
        <v>2261738.454932</v>
      </c>
      <c r="X2558">
        <v>572.53691100000003</v>
      </c>
      <c r="Y2558">
        <v>53.261249999999997</v>
      </c>
      <c r="Z2558">
        <v>1016.8475089999999</v>
      </c>
      <c r="AA2558">
        <v>972.27147100000002</v>
      </c>
      <c r="AB2558">
        <v>0</v>
      </c>
    </row>
    <row r="2559" spans="1:28" x14ac:dyDescent="0.25">
      <c r="A2559" s="1" t="s">
        <v>3677</v>
      </c>
      <c r="B2559">
        <v>2991</v>
      </c>
      <c r="C2559" s="1" t="s">
        <v>4011</v>
      </c>
      <c r="D2559">
        <v>5.0999999999999996</v>
      </c>
      <c r="E2559">
        <v>0</v>
      </c>
      <c r="F2559">
        <v>58.5</v>
      </c>
      <c r="G2559">
        <v>3609</v>
      </c>
      <c r="H2559" s="1" t="s">
        <v>4090</v>
      </c>
      <c r="I2559">
        <v>24.41</v>
      </c>
      <c r="J2559">
        <v>14</v>
      </c>
      <c r="K2559">
        <v>618</v>
      </c>
      <c r="L2559">
        <v>1138.06</v>
      </c>
      <c r="M2559">
        <v>306</v>
      </c>
      <c r="N2559">
        <v>18</v>
      </c>
      <c r="O2559">
        <v>0</v>
      </c>
      <c r="P2559">
        <v>539.88</v>
      </c>
      <c r="Q2559">
        <v>0</v>
      </c>
      <c r="R2559" s="1" t="s">
        <v>7832</v>
      </c>
      <c r="S2559" s="1" t="s">
        <v>8156</v>
      </c>
      <c r="T2559">
        <v>1.08</v>
      </c>
      <c r="U2559" s="1"/>
      <c r="V2559">
        <v>58260.696743</v>
      </c>
      <c r="W2559">
        <v>1239988.968744</v>
      </c>
      <c r="X2559">
        <v>294.50923299999999</v>
      </c>
      <c r="Y2559">
        <v>28.716760000000001</v>
      </c>
      <c r="Z2559">
        <v>554.66125799999998</v>
      </c>
      <c r="AA2559">
        <v>533.04096400000003</v>
      </c>
      <c r="AB2559">
        <v>0</v>
      </c>
    </row>
    <row r="2560" spans="1:28" x14ac:dyDescent="0.25">
      <c r="A2560" s="1" t="s">
        <v>3678</v>
      </c>
      <c r="B2560">
        <v>2856</v>
      </c>
      <c r="C2560" s="1" t="s">
        <v>4005</v>
      </c>
      <c r="D2560">
        <v>5.0999999999999996</v>
      </c>
      <c r="E2560">
        <v>0</v>
      </c>
      <c r="F2560">
        <v>0.86</v>
      </c>
      <c r="G2560">
        <v>3614</v>
      </c>
      <c r="H2560" s="1" t="s">
        <v>4075</v>
      </c>
      <c r="I2560">
        <v>89.74</v>
      </c>
      <c r="J2560">
        <v>11.63</v>
      </c>
      <c r="K2560">
        <v>758</v>
      </c>
      <c r="L2560">
        <v>698.34</v>
      </c>
      <c r="M2560">
        <v>497</v>
      </c>
      <c r="N2560">
        <v>11</v>
      </c>
      <c r="O2560">
        <v>0</v>
      </c>
      <c r="P2560">
        <v>704.64</v>
      </c>
      <c r="Q2560">
        <v>0</v>
      </c>
      <c r="R2560" s="1" t="s">
        <v>7833</v>
      </c>
      <c r="S2560" s="1" t="s">
        <v>8156</v>
      </c>
      <c r="T2560">
        <v>0.97</v>
      </c>
      <c r="U2560" s="1"/>
      <c r="V2560">
        <v>87365.434452000001</v>
      </c>
      <c r="W2560">
        <v>1599217.0524599999</v>
      </c>
      <c r="X2560">
        <v>435.41713900000002</v>
      </c>
      <c r="Y2560">
        <v>38.500833</v>
      </c>
      <c r="Z2560">
        <v>724.41060800000002</v>
      </c>
      <c r="AA2560">
        <v>687.47260700000004</v>
      </c>
      <c r="AB2560">
        <v>0</v>
      </c>
    </row>
    <row r="2561" spans="1:28" x14ac:dyDescent="0.25">
      <c r="A2561" s="1" t="s">
        <v>3679</v>
      </c>
      <c r="B2561">
        <v>2966</v>
      </c>
      <c r="C2561" s="1" t="s">
        <v>4004</v>
      </c>
      <c r="D2561">
        <v>5.0999999999999996</v>
      </c>
      <c r="E2561">
        <v>0</v>
      </c>
      <c r="F2561">
        <v>0.23</v>
      </c>
      <c r="G2561">
        <v>3617</v>
      </c>
      <c r="H2561" s="1" t="s">
        <v>4108</v>
      </c>
      <c r="I2561">
        <v>122.01</v>
      </c>
      <c r="J2561">
        <v>11.27</v>
      </c>
      <c r="K2561">
        <v>651</v>
      </c>
      <c r="L2561">
        <v>1425.91</v>
      </c>
      <c r="M2561">
        <v>383</v>
      </c>
      <c r="N2561">
        <v>20</v>
      </c>
      <c r="O2561">
        <v>0</v>
      </c>
      <c r="P2561">
        <v>530.6</v>
      </c>
      <c r="Q2561">
        <v>0</v>
      </c>
      <c r="R2561" s="1" t="s">
        <v>7834</v>
      </c>
      <c r="S2561" s="1" t="s">
        <v>8156</v>
      </c>
      <c r="T2561">
        <v>0.87</v>
      </c>
      <c r="U2561" s="1"/>
      <c r="V2561">
        <v>68411.353497000004</v>
      </c>
      <c r="W2561">
        <v>1481950.4580240001</v>
      </c>
      <c r="X2561">
        <v>346.41371800000002</v>
      </c>
      <c r="Y2561">
        <v>34.091867000000001</v>
      </c>
      <c r="Z2561">
        <v>662.16546300000005</v>
      </c>
      <c r="AA2561">
        <v>637.05352600000003</v>
      </c>
      <c r="AB2561">
        <v>0</v>
      </c>
    </row>
    <row r="2562" spans="1:28" x14ac:dyDescent="0.25">
      <c r="A2562" s="1" t="s">
        <v>3680</v>
      </c>
      <c r="B2562">
        <v>3282</v>
      </c>
      <c r="C2562" s="1" t="s">
        <v>4004</v>
      </c>
      <c r="D2562">
        <v>5.0999999999999996</v>
      </c>
      <c r="E2562">
        <v>0</v>
      </c>
      <c r="F2562">
        <v>0.31</v>
      </c>
      <c r="G2562">
        <v>3618</v>
      </c>
      <c r="H2562" s="1" t="s">
        <v>4104</v>
      </c>
      <c r="I2562">
        <v>0.2</v>
      </c>
      <c r="J2562">
        <v>12.77</v>
      </c>
      <c r="K2562">
        <v>336</v>
      </c>
      <c r="L2562">
        <v>1312.65</v>
      </c>
      <c r="M2562">
        <v>149</v>
      </c>
      <c r="N2562">
        <v>11</v>
      </c>
      <c r="O2562">
        <v>0</v>
      </c>
      <c r="P2562">
        <v>241.96</v>
      </c>
      <c r="Q2562">
        <v>0</v>
      </c>
      <c r="R2562" s="1" t="s">
        <v>7835</v>
      </c>
      <c r="S2562" s="1" t="s">
        <v>8156</v>
      </c>
      <c r="T2562">
        <v>1.01</v>
      </c>
      <c r="U2562" s="1"/>
      <c r="V2562">
        <v>27762.473334999999</v>
      </c>
      <c r="W2562">
        <v>780791.32132300001</v>
      </c>
      <c r="X2562">
        <v>144.831064</v>
      </c>
      <c r="Y2562">
        <v>16.739934000000002</v>
      </c>
      <c r="Z2562">
        <v>340.44858799999997</v>
      </c>
      <c r="AA2562">
        <v>335.63754399999999</v>
      </c>
      <c r="AB2562">
        <v>0</v>
      </c>
    </row>
    <row r="2563" spans="1:28" x14ac:dyDescent="0.25">
      <c r="A2563" s="1" t="s">
        <v>3682</v>
      </c>
      <c r="B2563">
        <v>2268</v>
      </c>
      <c r="C2563" s="1" t="s">
        <v>4061</v>
      </c>
      <c r="D2563">
        <v>5.0999999999999996</v>
      </c>
      <c r="E2563">
        <v>0</v>
      </c>
      <c r="F2563">
        <v>0.87</v>
      </c>
      <c r="G2563">
        <v>3620</v>
      </c>
      <c r="H2563" s="1" t="s">
        <v>4145</v>
      </c>
      <c r="I2563">
        <v>168.74</v>
      </c>
      <c r="J2563">
        <v>10.47</v>
      </c>
      <c r="K2563">
        <v>1352</v>
      </c>
      <c r="L2563">
        <v>2615.73</v>
      </c>
      <c r="M2563">
        <v>748</v>
      </c>
      <c r="N2563">
        <v>42</v>
      </c>
      <c r="O2563">
        <v>0</v>
      </c>
      <c r="P2563">
        <v>1099.6400000000001</v>
      </c>
      <c r="Q2563">
        <v>0</v>
      </c>
      <c r="R2563" s="1" t="s">
        <v>7837</v>
      </c>
      <c r="S2563" s="1" t="s">
        <v>8156</v>
      </c>
      <c r="T2563">
        <v>0.75</v>
      </c>
      <c r="U2563" s="1"/>
      <c r="V2563">
        <v>129058.006486</v>
      </c>
      <c r="W2563">
        <v>2630740.5707879998</v>
      </c>
      <c r="X2563">
        <v>649.36055499999998</v>
      </c>
      <c r="Y2563">
        <v>60.329286000000003</v>
      </c>
      <c r="Z2563">
        <v>1173.849972</v>
      </c>
      <c r="AA2563">
        <v>1130.8965800000001</v>
      </c>
      <c r="AB2563">
        <v>0</v>
      </c>
    </row>
    <row r="2564" spans="1:28" x14ac:dyDescent="0.25">
      <c r="A2564" s="1" t="s">
        <v>3683</v>
      </c>
      <c r="B2564">
        <v>2662</v>
      </c>
      <c r="C2564" s="1" t="s">
        <v>4061</v>
      </c>
      <c r="D2564">
        <v>5.0999999999999996</v>
      </c>
      <c r="E2564">
        <v>0</v>
      </c>
      <c r="F2564">
        <v>0.57999999999999996</v>
      </c>
      <c r="G2564">
        <v>3620</v>
      </c>
      <c r="H2564" s="1" t="s">
        <v>4161</v>
      </c>
      <c r="I2564">
        <v>168.74</v>
      </c>
      <c r="J2564">
        <v>8.11</v>
      </c>
      <c r="K2564">
        <v>958</v>
      </c>
      <c r="L2564">
        <v>2615.73</v>
      </c>
      <c r="M2564">
        <v>425</v>
      </c>
      <c r="N2564">
        <v>23</v>
      </c>
      <c r="O2564">
        <v>0</v>
      </c>
      <c r="P2564">
        <v>659.88</v>
      </c>
      <c r="Q2564">
        <v>0</v>
      </c>
      <c r="R2564" s="1" t="s">
        <v>7838</v>
      </c>
      <c r="S2564" s="1" t="s">
        <v>8156</v>
      </c>
      <c r="T2564">
        <v>0.64</v>
      </c>
      <c r="U2564" s="1"/>
      <c r="V2564">
        <v>85570.145665000004</v>
      </c>
      <c r="W2564">
        <v>1918868.588953</v>
      </c>
      <c r="X2564">
        <v>434.53301599999998</v>
      </c>
      <c r="Y2564">
        <v>42.213523000000002</v>
      </c>
      <c r="Z2564">
        <v>846.46452399999998</v>
      </c>
      <c r="AA2564">
        <v>824.87394099999995</v>
      </c>
      <c r="AB2564">
        <v>0</v>
      </c>
    </row>
    <row r="2565" spans="1:28" x14ac:dyDescent="0.25">
      <c r="A2565" s="1" t="s">
        <v>3685</v>
      </c>
      <c r="B2565">
        <v>2563</v>
      </c>
      <c r="C2565" s="1" t="s">
        <v>4061</v>
      </c>
      <c r="D2565">
        <v>5.0999999999999996</v>
      </c>
      <c r="E2565">
        <v>0</v>
      </c>
      <c r="F2565">
        <v>0.15</v>
      </c>
      <c r="G2565">
        <v>3621</v>
      </c>
      <c r="H2565" s="1" t="s">
        <v>4145</v>
      </c>
      <c r="I2565">
        <v>168.74</v>
      </c>
      <c r="J2565">
        <v>11.46</v>
      </c>
      <c r="K2565">
        <v>1058</v>
      </c>
      <c r="L2565">
        <v>2615.73</v>
      </c>
      <c r="M2565">
        <v>538</v>
      </c>
      <c r="N2565">
        <v>31</v>
      </c>
      <c r="O2565">
        <v>0</v>
      </c>
      <c r="P2565">
        <v>874.22</v>
      </c>
      <c r="Q2565">
        <v>0</v>
      </c>
      <c r="R2565" s="1" t="s">
        <v>7840</v>
      </c>
      <c r="S2565" s="1" t="s">
        <v>8156</v>
      </c>
      <c r="T2565">
        <v>1.04</v>
      </c>
      <c r="U2565" s="1"/>
      <c r="V2565">
        <v>101123.783589</v>
      </c>
      <c r="W2565">
        <v>2279440.762534</v>
      </c>
      <c r="X2565">
        <v>514.20566599999995</v>
      </c>
      <c r="Y2565">
        <v>51.936010000000003</v>
      </c>
      <c r="Z2565">
        <v>1013.47389</v>
      </c>
      <c r="AA2565">
        <v>979.87215300000003</v>
      </c>
      <c r="AB2565">
        <v>0</v>
      </c>
    </row>
    <row r="2566" spans="1:28" x14ac:dyDescent="0.25">
      <c r="A2566" s="1" t="s">
        <v>3686</v>
      </c>
      <c r="B2566">
        <v>1917</v>
      </c>
      <c r="C2566" s="1" t="s">
        <v>4062</v>
      </c>
      <c r="D2566">
        <v>5.0999999999999996</v>
      </c>
      <c r="E2566">
        <v>0</v>
      </c>
      <c r="F2566">
        <v>0.34</v>
      </c>
      <c r="G2566">
        <v>3624</v>
      </c>
      <c r="H2566" s="1" t="s">
        <v>4138</v>
      </c>
      <c r="I2566">
        <v>116.78</v>
      </c>
      <c r="J2566">
        <v>9.4</v>
      </c>
      <c r="K2566">
        <v>1707</v>
      </c>
      <c r="L2566">
        <v>2761.62</v>
      </c>
      <c r="M2566">
        <v>1258</v>
      </c>
      <c r="N2566">
        <v>35</v>
      </c>
      <c r="O2566">
        <v>0</v>
      </c>
      <c r="P2566">
        <v>1463.08</v>
      </c>
      <c r="Q2566">
        <v>0</v>
      </c>
      <c r="R2566" s="1" t="s">
        <v>7841</v>
      </c>
      <c r="S2566" s="1" t="s">
        <v>8156</v>
      </c>
      <c r="T2566">
        <v>0.7</v>
      </c>
      <c r="U2566" s="1"/>
      <c r="V2566">
        <v>212277.48012600001</v>
      </c>
      <c r="W2566">
        <v>4036562.8507650001</v>
      </c>
      <c r="X2566">
        <v>1061.4797189999999</v>
      </c>
      <c r="Y2566">
        <v>95.552813</v>
      </c>
      <c r="Z2566">
        <v>1815.7327230000001</v>
      </c>
      <c r="AA2566">
        <v>1735.2362860000001</v>
      </c>
      <c r="AB2566">
        <v>0</v>
      </c>
    </row>
    <row r="2567" spans="1:28" x14ac:dyDescent="0.25">
      <c r="A2567" s="1" t="s">
        <v>3688</v>
      </c>
      <c r="B2567">
        <v>3220</v>
      </c>
      <c r="C2567" s="1" t="s">
        <v>4023</v>
      </c>
      <c r="D2567">
        <v>5.0999999999999996</v>
      </c>
      <c r="E2567">
        <v>0</v>
      </c>
      <c r="F2567">
        <v>0</v>
      </c>
      <c r="G2567">
        <v>3625</v>
      </c>
      <c r="H2567" s="1" t="s">
        <v>4099</v>
      </c>
      <c r="I2567">
        <v>147.79</v>
      </c>
      <c r="J2567">
        <v>6.95</v>
      </c>
      <c r="K2567">
        <v>405</v>
      </c>
      <c r="L2567">
        <v>1435.85</v>
      </c>
      <c r="M2567">
        <v>164</v>
      </c>
      <c r="N2567">
        <v>5</v>
      </c>
      <c r="O2567">
        <v>0</v>
      </c>
      <c r="P2567">
        <v>220.09</v>
      </c>
      <c r="Q2567">
        <v>0</v>
      </c>
      <c r="R2567" s="1" t="s">
        <v>7843</v>
      </c>
      <c r="S2567" s="1" t="s">
        <v>8156</v>
      </c>
      <c r="T2567">
        <v>0.56999999999999995</v>
      </c>
      <c r="U2567" s="1"/>
      <c r="V2567">
        <v>34372.661667</v>
      </c>
      <c r="W2567">
        <v>827155.15908699995</v>
      </c>
      <c r="X2567">
        <v>175.81515999999999</v>
      </c>
      <c r="Y2567">
        <v>17.579450000000001</v>
      </c>
      <c r="Z2567">
        <v>361.47067199999998</v>
      </c>
      <c r="AA2567">
        <v>355.57218799999998</v>
      </c>
      <c r="AB2567">
        <v>0</v>
      </c>
    </row>
    <row r="2568" spans="1:28" x14ac:dyDescent="0.25">
      <c r="A2568" s="1" t="s">
        <v>3691</v>
      </c>
      <c r="B2568">
        <v>2760</v>
      </c>
      <c r="C2568" s="1" t="s">
        <v>4024</v>
      </c>
      <c r="D2568">
        <v>5.0999999999999996</v>
      </c>
      <c r="E2568">
        <v>0</v>
      </c>
      <c r="F2568">
        <v>0</v>
      </c>
      <c r="G2568">
        <v>3635</v>
      </c>
      <c r="H2568" s="1" t="s">
        <v>4159</v>
      </c>
      <c r="I2568">
        <v>26.09</v>
      </c>
      <c r="J2568">
        <v>10.45</v>
      </c>
      <c r="K2568">
        <v>875</v>
      </c>
      <c r="L2568">
        <v>2392.42</v>
      </c>
      <c r="M2568">
        <v>523</v>
      </c>
      <c r="N2568">
        <v>15</v>
      </c>
      <c r="O2568">
        <v>0</v>
      </c>
      <c r="P2568">
        <v>651.82000000000005</v>
      </c>
      <c r="Q2568">
        <v>0</v>
      </c>
      <c r="R2568" s="1" t="s">
        <v>7846</v>
      </c>
      <c r="S2568" s="1" t="s">
        <v>8156</v>
      </c>
      <c r="T2568">
        <v>0.77</v>
      </c>
      <c r="U2568" s="1"/>
      <c r="V2568">
        <v>92540.842294000002</v>
      </c>
      <c r="W2568">
        <v>2030347.804732</v>
      </c>
      <c r="X2568">
        <v>469.02483899999999</v>
      </c>
      <c r="Y2568">
        <v>45.542664000000002</v>
      </c>
      <c r="Z2568">
        <v>898.99744899999996</v>
      </c>
      <c r="AA2568">
        <v>872.79669799999999</v>
      </c>
      <c r="AB2568">
        <v>0</v>
      </c>
    </row>
    <row r="2569" spans="1:28" x14ac:dyDescent="0.25">
      <c r="A2569" s="1" t="s">
        <v>3694</v>
      </c>
      <c r="B2569">
        <v>2933</v>
      </c>
      <c r="C2569" s="1" t="s">
        <v>4024</v>
      </c>
      <c r="D2569">
        <v>5.0999999999999996</v>
      </c>
      <c r="E2569">
        <v>0</v>
      </c>
      <c r="F2569">
        <v>0.5</v>
      </c>
      <c r="G2569">
        <v>3637</v>
      </c>
      <c r="H2569" s="1" t="s">
        <v>4159</v>
      </c>
      <c r="I2569">
        <v>26.09</v>
      </c>
      <c r="J2569">
        <v>10.36</v>
      </c>
      <c r="K2569">
        <v>704</v>
      </c>
      <c r="L2569">
        <v>2392.42</v>
      </c>
      <c r="M2569">
        <v>329</v>
      </c>
      <c r="N2569">
        <v>16</v>
      </c>
      <c r="O2569">
        <v>0</v>
      </c>
      <c r="P2569">
        <v>472.63</v>
      </c>
      <c r="Q2569">
        <v>0</v>
      </c>
      <c r="R2569" s="1" t="s">
        <v>7849</v>
      </c>
      <c r="S2569" s="1" t="s">
        <v>8156</v>
      </c>
      <c r="T2569">
        <v>0.75</v>
      </c>
      <c r="U2569" s="1"/>
      <c r="V2569">
        <v>62593.731377999997</v>
      </c>
      <c r="W2569">
        <v>1565116.215327</v>
      </c>
      <c r="X2569">
        <v>321.73517399999997</v>
      </c>
      <c r="Y2569">
        <v>33.774045999999998</v>
      </c>
      <c r="Z2569">
        <v>685.68436099999997</v>
      </c>
      <c r="AA2569">
        <v>672.79947500000003</v>
      </c>
      <c r="AB2569">
        <v>0</v>
      </c>
    </row>
    <row r="2570" spans="1:28" x14ac:dyDescent="0.25">
      <c r="A2570" s="1" t="s">
        <v>3696</v>
      </c>
      <c r="B2570">
        <v>3278</v>
      </c>
      <c r="C2570" s="1" t="s">
        <v>4003</v>
      </c>
      <c r="D2570">
        <v>5.0999999999999996</v>
      </c>
      <c r="E2570">
        <v>0</v>
      </c>
      <c r="F2570">
        <v>0.5</v>
      </c>
      <c r="G2570">
        <v>3640</v>
      </c>
      <c r="H2570" s="1" t="s">
        <v>4073</v>
      </c>
      <c r="I2570">
        <v>40.79</v>
      </c>
      <c r="J2570">
        <v>13.12</v>
      </c>
      <c r="K2570">
        <v>362</v>
      </c>
      <c r="L2570">
        <v>606.14</v>
      </c>
      <c r="M2570">
        <v>235</v>
      </c>
      <c r="N2570">
        <v>6</v>
      </c>
      <c r="O2570">
        <v>0</v>
      </c>
      <c r="P2570">
        <v>322.06</v>
      </c>
      <c r="Q2570">
        <v>0</v>
      </c>
      <c r="R2570" s="1" t="s">
        <v>7851</v>
      </c>
      <c r="S2570" s="1" t="s">
        <v>8156</v>
      </c>
      <c r="T2570">
        <v>1.06</v>
      </c>
      <c r="U2570" s="1"/>
      <c r="V2570">
        <v>44620.965271000001</v>
      </c>
      <c r="W2570">
        <v>907374.60016499995</v>
      </c>
      <c r="X2570">
        <v>224.59210999999999</v>
      </c>
      <c r="Y2570">
        <v>21.490320000000001</v>
      </c>
      <c r="Z2570">
        <v>409.08952799999997</v>
      </c>
      <c r="AA2570">
        <v>390.05913299999997</v>
      </c>
      <c r="AB2570">
        <v>0</v>
      </c>
    </row>
    <row r="2571" spans="1:28" x14ac:dyDescent="0.25">
      <c r="A2571" s="1" t="s">
        <v>3699</v>
      </c>
      <c r="B2571">
        <v>3312</v>
      </c>
      <c r="C2571" s="1" t="s">
        <v>4050</v>
      </c>
      <c r="D2571">
        <v>5.0999999999999996</v>
      </c>
      <c r="E2571">
        <v>0</v>
      </c>
      <c r="F2571">
        <v>0</v>
      </c>
      <c r="G2571">
        <v>3646</v>
      </c>
      <c r="H2571" s="1" t="s">
        <v>4095</v>
      </c>
      <c r="I2571">
        <v>63.59</v>
      </c>
      <c r="J2571">
        <v>13.58</v>
      </c>
      <c r="K2571">
        <v>334</v>
      </c>
      <c r="L2571">
        <v>1623.67</v>
      </c>
      <c r="M2571">
        <v>124</v>
      </c>
      <c r="N2571">
        <v>6</v>
      </c>
      <c r="O2571">
        <v>0</v>
      </c>
      <c r="P2571">
        <v>213.66</v>
      </c>
      <c r="Q2571">
        <v>0</v>
      </c>
      <c r="R2571" s="1" t="s">
        <v>7854</v>
      </c>
      <c r="S2571" s="1" t="s">
        <v>8156</v>
      </c>
      <c r="T2571">
        <v>1</v>
      </c>
      <c r="U2571" s="1"/>
      <c r="V2571">
        <v>29952.021747999999</v>
      </c>
      <c r="W2571">
        <v>921202.88746100001</v>
      </c>
      <c r="X2571">
        <v>158.181634</v>
      </c>
      <c r="Y2571">
        <v>19.723154999999998</v>
      </c>
      <c r="Z2571">
        <v>402.26493599999998</v>
      </c>
      <c r="AA2571">
        <v>395.993607</v>
      </c>
      <c r="AB2571">
        <v>0</v>
      </c>
    </row>
    <row r="2572" spans="1:28" x14ac:dyDescent="0.25">
      <c r="A2572" s="1" t="s">
        <v>3700</v>
      </c>
      <c r="B2572">
        <v>2798</v>
      </c>
      <c r="C2572" s="1" t="s">
        <v>4004</v>
      </c>
      <c r="D2572">
        <v>5.0999999999999996</v>
      </c>
      <c r="E2572">
        <v>0</v>
      </c>
      <c r="F2572">
        <v>0.71</v>
      </c>
      <c r="G2572">
        <v>3647</v>
      </c>
      <c r="H2572" s="1" t="s">
        <v>4122</v>
      </c>
      <c r="I2572">
        <v>159.35</v>
      </c>
      <c r="J2572">
        <v>6.93</v>
      </c>
      <c r="K2572">
        <v>849</v>
      </c>
      <c r="L2572">
        <v>2021.57</v>
      </c>
      <c r="M2572">
        <v>503</v>
      </c>
      <c r="N2572">
        <v>19</v>
      </c>
      <c r="O2572">
        <v>0</v>
      </c>
      <c r="P2572">
        <v>709.66</v>
      </c>
      <c r="Q2572">
        <v>0</v>
      </c>
      <c r="R2572" s="1" t="s">
        <v>7855</v>
      </c>
      <c r="S2572" s="1" t="s">
        <v>8156</v>
      </c>
      <c r="T2572">
        <v>1.06</v>
      </c>
      <c r="U2572" s="1"/>
      <c r="V2572">
        <v>93062.169794999994</v>
      </c>
      <c r="W2572">
        <v>2066242.8600069999</v>
      </c>
      <c r="X2572">
        <v>472.46046699999999</v>
      </c>
      <c r="Y2572">
        <v>47.373209000000003</v>
      </c>
      <c r="Z2572">
        <v>922.33859900000004</v>
      </c>
      <c r="AA2572">
        <v>888.22449500000005</v>
      </c>
      <c r="AB2572">
        <v>0</v>
      </c>
    </row>
    <row r="2573" spans="1:28" x14ac:dyDescent="0.25">
      <c r="A2573" s="1" t="s">
        <v>3703</v>
      </c>
      <c r="B2573">
        <v>3027</v>
      </c>
      <c r="C2573" s="1" t="s">
        <v>4004</v>
      </c>
      <c r="D2573">
        <v>5.0999999999999996</v>
      </c>
      <c r="E2573">
        <v>0</v>
      </c>
      <c r="F2573">
        <v>0.7</v>
      </c>
      <c r="G2573">
        <v>3651</v>
      </c>
      <c r="H2573" s="1" t="s">
        <v>4108</v>
      </c>
      <c r="I2573">
        <v>122.01</v>
      </c>
      <c r="J2573">
        <v>9.99</v>
      </c>
      <c r="K2573">
        <v>624</v>
      </c>
      <c r="L2573">
        <v>1425.91</v>
      </c>
      <c r="M2573">
        <v>351</v>
      </c>
      <c r="N2573">
        <v>14</v>
      </c>
      <c r="O2573">
        <v>0</v>
      </c>
      <c r="P2573">
        <v>505.47</v>
      </c>
      <c r="Q2573">
        <v>0</v>
      </c>
      <c r="R2573" s="1" t="s">
        <v>7858</v>
      </c>
      <c r="S2573" s="1" t="s">
        <v>8156</v>
      </c>
      <c r="T2573">
        <v>0.88</v>
      </c>
      <c r="U2573" s="1"/>
      <c r="V2573">
        <v>64892.282825000002</v>
      </c>
      <c r="W2573">
        <v>1410672.904566</v>
      </c>
      <c r="X2573">
        <v>328.6508</v>
      </c>
      <c r="Y2573">
        <v>32.109484000000002</v>
      </c>
      <c r="Z2573">
        <v>628.16921600000001</v>
      </c>
      <c r="AA2573">
        <v>606.41340600000001</v>
      </c>
      <c r="AB2573">
        <v>0</v>
      </c>
    </row>
    <row r="2574" spans="1:28" x14ac:dyDescent="0.25">
      <c r="A2574" s="1" t="s">
        <v>3705</v>
      </c>
      <c r="B2574">
        <v>3335</v>
      </c>
      <c r="C2574" s="1" t="s">
        <v>4014</v>
      </c>
      <c r="D2574">
        <v>5.0999999999999996</v>
      </c>
      <c r="E2574">
        <v>0</v>
      </c>
      <c r="F2574">
        <v>0</v>
      </c>
      <c r="G2574">
        <v>3652</v>
      </c>
      <c r="H2574" s="1" t="s">
        <v>4087</v>
      </c>
      <c r="I2574">
        <v>59.72</v>
      </c>
      <c r="J2574">
        <v>6.78</v>
      </c>
      <c r="K2574">
        <v>317</v>
      </c>
      <c r="L2574">
        <v>1183.1099999999999</v>
      </c>
      <c r="M2574">
        <v>107</v>
      </c>
      <c r="N2574">
        <v>3</v>
      </c>
      <c r="O2574">
        <v>0</v>
      </c>
      <c r="P2574">
        <v>148.69</v>
      </c>
      <c r="Q2574">
        <v>0</v>
      </c>
      <c r="R2574" s="1" t="s">
        <v>7860</v>
      </c>
      <c r="S2574" s="1" t="s">
        <v>8156</v>
      </c>
      <c r="T2574">
        <v>0.52</v>
      </c>
      <c r="U2574" s="1"/>
      <c r="V2574">
        <v>25019.508961</v>
      </c>
      <c r="W2574">
        <v>639952.29590300005</v>
      </c>
      <c r="X2574">
        <v>128.81793099999999</v>
      </c>
      <c r="Y2574">
        <v>13.1843</v>
      </c>
      <c r="Z2574">
        <v>277.47378900000001</v>
      </c>
      <c r="AA2574">
        <v>275.09785199999999</v>
      </c>
      <c r="AB2574">
        <v>0</v>
      </c>
    </row>
    <row r="2575" spans="1:28" x14ac:dyDescent="0.25">
      <c r="A2575" s="1" t="s">
        <v>3707</v>
      </c>
      <c r="B2575">
        <v>3105</v>
      </c>
      <c r="C2575" s="1" t="s">
        <v>4003</v>
      </c>
      <c r="D2575">
        <v>5.0999999999999996</v>
      </c>
      <c r="E2575">
        <v>0</v>
      </c>
      <c r="F2575">
        <v>0</v>
      </c>
      <c r="G2575">
        <v>3653</v>
      </c>
      <c r="H2575" s="1" t="s">
        <v>4073</v>
      </c>
      <c r="I2575">
        <v>40.79</v>
      </c>
      <c r="J2575">
        <v>6.64</v>
      </c>
      <c r="K2575">
        <v>548</v>
      </c>
      <c r="L2575">
        <v>606.14</v>
      </c>
      <c r="M2575">
        <v>364</v>
      </c>
      <c r="N2575">
        <v>14</v>
      </c>
      <c r="O2575">
        <v>0</v>
      </c>
      <c r="P2575">
        <v>480.98</v>
      </c>
      <c r="Q2575">
        <v>0</v>
      </c>
      <c r="R2575" s="1" t="s">
        <v>7862</v>
      </c>
      <c r="S2575" s="1" t="s">
        <v>8156</v>
      </c>
      <c r="T2575">
        <v>0.61</v>
      </c>
      <c r="U2575" s="1"/>
      <c r="V2575">
        <v>64300.060715</v>
      </c>
      <c r="W2575">
        <v>1198754.2068159999</v>
      </c>
      <c r="X2575">
        <v>320.93438700000002</v>
      </c>
      <c r="Y2575">
        <v>28.540241000000002</v>
      </c>
      <c r="Z2575">
        <v>541.88021100000003</v>
      </c>
      <c r="AA2575">
        <v>515.32071800000006</v>
      </c>
      <c r="AB2575">
        <v>0</v>
      </c>
    </row>
    <row r="2576" spans="1:28" x14ac:dyDescent="0.25">
      <c r="A2576" s="1" t="s">
        <v>3713</v>
      </c>
      <c r="B2576">
        <v>3017</v>
      </c>
      <c r="C2576" s="1" t="s">
        <v>4012</v>
      </c>
      <c r="D2576">
        <v>5.0999999999999996</v>
      </c>
      <c r="E2576">
        <v>0</v>
      </c>
      <c r="F2576">
        <v>589.24</v>
      </c>
      <c r="G2576">
        <v>3664</v>
      </c>
      <c r="H2576" s="1" t="s">
        <v>4096</v>
      </c>
      <c r="I2576">
        <v>121.36</v>
      </c>
      <c r="J2576">
        <v>9.26</v>
      </c>
      <c r="K2576">
        <v>647</v>
      </c>
      <c r="L2576">
        <v>1363.57</v>
      </c>
      <c r="M2576">
        <v>352</v>
      </c>
      <c r="N2576">
        <v>17</v>
      </c>
      <c r="O2576">
        <v>0</v>
      </c>
      <c r="P2576">
        <v>510.07</v>
      </c>
      <c r="Q2576">
        <v>0</v>
      </c>
      <c r="R2576" s="1" t="s">
        <v>7868</v>
      </c>
      <c r="S2576" s="1" t="s">
        <v>8156</v>
      </c>
      <c r="T2576">
        <v>0.73</v>
      </c>
      <c r="U2576" s="1"/>
      <c r="V2576">
        <v>61147.826269999998</v>
      </c>
      <c r="W2576">
        <v>1274907.7214259999</v>
      </c>
      <c r="X2576">
        <v>308.24368500000003</v>
      </c>
      <c r="Y2576">
        <v>28.550355</v>
      </c>
      <c r="Z2576">
        <v>564.55313999999998</v>
      </c>
      <c r="AA2576">
        <v>548.05417999999997</v>
      </c>
      <c r="AB2576">
        <v>0</v>
      </c>
    </row>
    <row r="2577" spans="1:28" x14ac:dyDescent="0.25">
      <c r="A2577" s="1" t="s">
        <v>3715</v>
      </c>
      <c r="B2577">
        <v>3228</v>
      </c>
      <c r="C2577" s="1" t="s">
        <v>4032</v>
      </c>
      <c r="D2577">
        <v>5.0999999999999996</v>
      </c>
      <c r="E2577">
        <v>0</v>
      </c>
      <c r="F2577">
        <v>0.59</v>
      </c>
      <c r="G2577">
        <v>3667</v>
      </c>
      <c r="H2577" s="1" t="s">
        <v>4093</v>
      </c>
      <c r="I2577">
        <v>2.0699999999999998</v>
      </c>
      <c r="J2577">
        <v>13.77</v>
      </c>
      <c r="K2577">
        <v>439</v>
      </c>
      <c r="L2577">
        <v>1444.44</v>
      </c>
      <c r="M2577">
        <v>244</v>
      </c>
      <c r="N2577">
        <v>8</v>
      </c>
      <c r="O2577">
        <v>0</v>
      </c>
      <c r="P2577">
        <v>339.79</v>
      </c>
      <c r="Q2577">
        <v>0</v>
      </c>
      <c r="R2577" s="1" t="s">
        <v>7870</v>
      </c>
      <c r="S2577" s="1" t="s">
        <v>8156</v>
      </c>
      <c r="T2577">
        <v>1.06</v>
      </c>
      <c r="U2577" s="1"/>
      <c r="V2577">
        <v>46781.916859999998</v>
      </c>
      <c r="W2577">
        <v>1143495.9011850001</v>
      </c>
      <c r="X2577">
        <v>239.99324999999999</v>
      </c>
      <c r="Y2577">
        <v>25.528385</v>
      </c>
      <c r="Z2577">
        <v>505.07615600000003</v>
      </c>
      <c r="AA2577">
        <v>491.55649199999999</v>
      </c>
      <c r="AB2577">
        <v>0</v>
      </c>
    </row>
    <row r="2578" spans="1:28" x14ac:dyDescent="0.25">
      <c r="A2578" s="1" t="s">
        <v>3719</v>
      </c>
      <c r="B2578">
        <v>3370</v>
      </c>
      <c r="C2578" s="1" t="s">
        <v>4037</v>
      </c>
      <c r="D2578">
        <v>5.0999999999999996</v>
      </c>
      <c r="E2578">
        <v>0</v>
      </c>
      <c r="F2578">
        <v>0.26</v>
      </c>
      <c r="G2578">
        <v>3670</v>
      </c>
      <c r="H2578" s="1" t="s">
        <v>4096</v>
      </c>
      <c r="I2578">
        <v>121.36</v>
      </c>
      <c r="J2578">
        <v>12.21</v>
      </c>
      <c r="K2578">
        <v>300</v>
      </c>
      <c r="L2578">
        <v>1417.38</v>
      </c>
      <c r="M2578">
        <v>112</v>
      </c>
      <c r="N2578">
        <v>5</v>
      </c>
      <c r="O2578">
        <v>0</v>
      </c>
      <c r="P2578">
        <v>193.22</v>
      </c>
      <c r="Q2578">
        <v>0</v>
      </c>
      <c r="R2578" s="1" t="s">
        <v>7874</v>
      </c>
      <c r="S2578" s="1" t="s">
        <v>8156</v>
      </c>
      <c r="T2578">
        <v>0.96</v>
      </c>
      <c r="U2578" s="1"/>
      <c r="V2578">
        <v>26726.101165</v>
      </c>
      <c r="W2578">
        <v>774055.35590199998</v>
      </c>
      <c r="X2578">
        <v>139.956571</v>
      </c>
      <c r="Y2578">
        <v>16.479638000000001</v>
      </c>
      <c r="Z2578">
        <v>336.665458</v>
      </c>
      <c r="AA2578">
        <v>332.74146999999999</v>
      </c>
      <c r="AB2578">
        <v>0</v>
      </c>
    </row>
    <row r="2579" spans="1:28" x14ac:dyDescent="0.25">
      <c r="A2579" s="1" t="s">
        <v>3720</v>
      </c>
      <c r="B2579">
        <v>2664</v>
      </c>
      <c r="C2579" s="1" t="s">
        <v>4004</v>
      </c>
      <c r="D2579">
        <v>5.0999999999999996</v>
      </c>
      <c r="E2579">
        <v>0</v>
      </c>
      <c r="F2579">
        <v>0.86</v>
      </c>
      <c r="G2579">
        <v>3671</v>
      </c>
      <c r="H2579" s="1" t="s">
        <v>4167</v>
      </c>
      <c r="I2579">
        <v>122.01</v>
      </c>
      <c r="J2579">
        <v>4.3600000000000003</v>
      </c>
      <c r="K2579">
        <v>1007</v>
      </c>
      <c r="L2579">
        <v>1425.91</v>
      </c>
      <c r="M2579">
        <v>588</v>
      </c>
      <c r="N2579">
        <v>25</v>
      </c>
      <c r="O2579">
        <v>0</v>
      </c>
      <c r="P2579">
        <v>762.51</v>
      </c>
      <c r="Q2579">
        <v>0</v>
      </c>
      <c r="R2579" s="1" t="s">
        <v>7875</v>
      </c>
      <c r="S2579" s="1" t="s">
        <v>8156</v>
      </c>
      <c r="T2579">
        <v>0.43</v>
      </c>
      <c r="U2579" s="1"/>
      <c r="V2579">
        <v>105287.25393599999</v>
      </c>
      <c r="W2579">
        <v>1980870.2172689999</v>
      </c>
      <c r="X2579">
        <v>525.71642999999995</v>
      </c>
      <c r="Y2579">
        <v>45.966351000000003</v>
      </c>
      <c r="Z2579">
        <v>888.66414999999995</v>
      </c>
      <c r="AA2579">
        <v>851.53781800000002</v>
      </c>
      <c r="AB2579">
        <v>0</v>
      </c>
    </row>
    <row r="2580" spans="1:28" x14ac:dyDescent="0.25">
      <c r="A2580" s="1" t="s">
        <v>3722</v>
      </c>
      <c r="B2580">
        <v>3307</v>
      </c>
      <c r="C2580" s="1" t="s">
        <v>4019</v>
      </c>
      <c r="D2580">
        <v>5.0999999999999996</v>
      </c>
      <c r="E2580">
        <v>0</v>
      </c>
      <c r="F2580">
        <v>0.75</v>
      </c>
      <c r="G2580">
        <v>3675</v>
      </c>
      <c r="H2580" s="1" t="s">
        <v>4093</v>
      </c>
      <c r="I2580">
        <v>2.0699999999999998</v>
      </c>
      <c r="J2580">
        <v>6.98</v>
      </c>
      <c r="K2580">
        <v>368</v>
      </c>
      <c r="L2580">
        <v>1335.45</v>
      </c>
      <c r="M2580">
        <v>148</v>
      </c>
      <c r="N2580">
        <v>5</v>
      </c>
      <c r="O2580">
        <v>0</v>
      </c>
      <c r="P2580">
        <v>210.55</v>
      </c>
      <c r="Q2580">
        <v>0</v>
      </c>
      <c r="R2580" s="1" t="s">
        <v>7877</v>
      </c>
      <c r="S2580" s="1" t="s">
        <v>8156</v>
      </c>
      <c r="T2580">
        <v>0.6</v>
      </c>
      <c r="U2580" s="1"/>
      <c r="V2580">
        <v>31461.852140999999</v>
      </c>
      <c r="W2580">
        <v>779264.868839</v>
      </c>
      <c r="X2580">
        <v>161.48737800000001</v>
      </c>
      <c r="Y2580">
        <v>16.628074999999999</v>
      </c>
      <c r="Z2580">
        <v>340.77420999999998</v>
      </c>
      <c r="AA2580">
        <v>334.98454600000002</v>
      </c>
      <c r="AB2580">
        <v>0</v>
      </c>
    </row>
    <row r="2581" spans="1:28" x14ac:dyDescent="0.25">
      <c r="A2581" s="1" t="s">
        <v>3723</v>
      </c>
      <c r="B2581">
        <v>2483</v>
      </c>
      <c r="C2581" s="1" t="s">
        <v>4004</v>
      </c>
      <c r="D2581">
        <v>5.0999999999999996</v>
      </c>
      <c r="E2581">
        <v>0</v>
      </c>
      <c r="F2581">
        <v>1.43</v>
      </c>
      <c r="G2581">
        <v>3678</v>
      </c>
      <c r="H2581" s="1" t="s">
        <v>4167</v>
      </c>
      <c r="I2581">
        <v>122.01</v>
      </c>
      <c r="J2581">
        <v>6.95</v>
      </c>
      <c r="K2581">
        <v>1195</v>
      </c>
      <c r="L2581">
        <v>1425.91</v>
      </c>
      <c r="M2581">
        <v>674</v>
      </c>
      <c r="N2581">
        <v>36</v>
      </c>
      <c r="O2581">
        <v>0</v>
      </c>
      <c r="P2581">
        <v>1017.02</v>
      </c>
      <c r="Q2581">
        <v>0</v>
      </c>
      <c r="R2581" s="1" t="s">
        <v>7878</v>
      </c>
      <c r="S2581" s="1" t="s">
        <v>8156</v>
      </c>
      <c r="T2581">
        <v>0.59</v>
      </c>
      <c r="U2581" s="1"/>
      <c r="V2581">
        <v>120880.220877</v>
      </c>
      <c r="W2581">
        <v>2250391.3620659998</v>
      </c>
      <c r="X2581">
        <v>603.12234000000001</v>
      </c>
      <c r="Y2581">
        <v>52.891831000000003</v>
      </c>
      <c r="Z2581">
        <v>1012.976361</v>
      </c>
      <c r="AA2581">
        <v>967.39990499999999</v>
      </c>
      <c r="AB2581">
        <v>0</v>
      </c>
    </row>
    <row r="2582" spans="1:28" x14ac:dyDescent="0.25">
      <c r="A2582" s="1" t="s">
        <v>3726</v>
      </c>
      <c r="B2582">
        <v>2700</v>
      </c>
      <c r="C2582" s="1" t="s">
        <v>4036</v>
      </c>
      <c r="D2582">
        <v>5.0999999999999996</v>
      </c>
      <c r="E2582">
        <v>0</v>
      </c>
      <c r="F2582">
        <v>0</v>
      </c>
      <c r="G2582">
        <v>3680</v>
      </c>
      <c r="H2582" s="1" t="s">
        <v>4120</v>
      </c>
      <c r="I2582">
        <v>34.18</v>
      </c>
      <c r="J2582">
        <v>8.4</v>
      </c>
      <c r="K2582">
        <v>980</v>
      </c>
      <c r="L2582">
        <v>2058.39</v>
      </c>
      <c r="M2582">
        <v>601</v>
      </c>
      <c r="N2582">
        <v>19</v>
      </c>
      <c r="O2582">
        <v>0</v>
      </c>
      <c r="P2582">
        <v>769.7</v>
      </c>
      <c r="Q2582">
        <v>0</v>
      </c>
      <c r="R2582" s="1" t="s">
        <v>7881</v>
      </c>
      <c r="S2582" s="1" t="s">
        <v>8156</v>
      </c>
      <c r="T2582">
        <v>0.7</v>
      </c>
      <c r="U2582" s="1"/>
      <c r="V2582">
        <v>111035.68995</v>
      </c>
      <c r="W2582">
        <v>2273795.2939980002</v>
      </c>
      <c r="X2582">
        <v>558.99752899999999</v>
      </c>
      <c r="Y2582">
        <v>52.462978</v>
      </c>
      <c r="Z2582">
        <v>1016.956487</v>
      </c>
      <c r="AA2582">
        <v>977.45282399999996</v>
      </c>
      <c r="AB2582">
        <v>0</v>
      </c>
    </row>
    <row r="2583" spans="1:28" x14ac:dyDescent="0.25">
      <c r="A2583" s="1" t="s">
        <v>3728</v>
      </c>
      <c r="B2583">
        <v>3294</v>
      </c>
      <c r="C2583" s="1" t="s">
        <v>4031</v>
      </c>
      <c r="D2583">
        <v>5.0999999999999996</v>
      </c>
      <c r="E2583">
        <v>0</v>
      </c>
      <c r="F2583">
        <v>0.82</v>
      </c>
      <c r="G2583">
        <v>3681</v>
      </c>
      <c r="H2583" s="1" t="s">
        <v>4086</v>
      </c>
      <c r="I2583">
        <v>0.2</v>
      </c>
      <c r="J2583">
        <v>1.99</v>
      </c>
      <c r="K2583">
        <v>387</v>
      </c>
      <c r="L2583">
        <v>1365.91</v>
      </c>
      <c r="M2583">
        <v>146</v>
      </c>
      <c r="N2583">
        <v>5</v>
      </c>
      <c r="O2583">
        <v>0</v>
      </c>
      <c r="P2583">
        <v>202.15</v>
      </c>
      <c r="Q2583">
        <v>0</v>
      </c>
      <c r="R2583" s="1" t="s">
        <v>7883</v>
      </c>
      <c r="S2583" s="1" t="s">
        <v>8156</v>
      </c>
      <c r="T2583">
        <v>0.54</v>
      </c>
      <c r="U2583" s="1"/>
      <c r="V2583">
        <v>31973.239224000001</v>
      </c>
      <c r="W2583">
        <v>786019.94399499998</v>
      </c>
      <c r="X2583">
        <v>163.892807</v>
      </c>
      <c r="Y2583">
        <v>16.425113</v>
      </c>
      <c r="Z2583">
        <v>341.941622</v>
      </c>
      <c r="AA2583">
        <v>337.88905499999998</v>
      </c>
      <c r="AB2583">
        <v>0</v>
      </c>
    </row>
    <row r="2584" spans="1:28" x14ac:dyDescent="0.25">
      <c r="A2584" s="1" t="s">
        <v>3732</v>
      </c>
      <c r="B2584">
        <v>3213</v>
      </c>
      <c r="C2584" s="1" t="s">
        <v>4048</v>
      </c>
      <c r="D2584">
        <v>5.0999999999999996</v>
      </c>
      <c r="E2584">
        <v>0</v>
      </c>
      <c r="F2584">
        <v>0.95</v>
      </c>
      <c r="G2584">
        <v>3690</v>
      </c>
      <c r="H2584" s="1" t="s">
        <v>4096</v>
      </c>
      <c r="I2584">
        <v>121.36</v>
      </c>
      <c r="J2584">
        <v>7.45</v>
      </c>
      <c r="K2584">
        <v>477</v>
      </c>
      <c r="L2584">
        <v>2440.69</v>
      </c>
      <c r="M2584">
        <v>80</v>
      </c>
      <c r="N2584">
        <v>5</v>
      </c>
      <c r="O2584">
        <v>0</v>
      </c>
      <c r="P2584">
        <v>194.95</v>
      </c>
      <c r="Q2584">
        <v>0</v>
      </c>
      <c r="R2584" s="1" t="s">
        <v>7887</v>
      </c>
      <c r="S2584" s="1" t="s">
        <v>8156</v>
      </c>
      <c r="T2584">
        <v>0.63</v>
      </c>
      <c r="U2584" s="1"/>
      <c r="V2584">
        <v>30491.363141000002</v>
      </c>
      <c r="W2584">
        <v>1005099.406955</v>
      </c>
      <c r="X2584">
        <v>162.24450400000001</v>
      </c>
      <c r="Y2584">
        <v>19.40117</v>
      </c>
      <c r="Z2584">
        <v>427.61159199999997</v>
      </c>
      <c r="AA2584">
        <v>432.058965</v>
      </c>
      <c r="AB2584">
        <v>0</v>
      </c>
    </row>
    <row r="2585" spans="1:28" x14ac:dyDescent="0.25">
      <c r="A2585" s="1" t="s">
        <v>3733</v>
      </c>
      <c r="B2585">
        <v>3339</v>
      </c>
      <c r="C2585" s="1" t="s">
        <v>4032</v>
      </c>
      <c r="D2585">
        <v>5.0999999999999996</v>
      </c>
      <c r="E2585">
        <v>0</v>
      </c>
      <c r="F2585">
        <v>0.3</v>
      </c>
      <c r="G2585">
        <v>3690</v>
      </c>
      <c r="H2585" s="1" t="s">
        <v>4093</v>
      </c>
      <c r="I2585">
        <v>2.0699999999999998</v>
      </c>
      <c r="J2585">
        <v>8.65</v>
      </c>
      <c r="K2585">
        <v>351</v>
      </c>
      <c r="L2585">
        <v>1444.44</v>
      </c>
      <c r="M2585">
        <v>158</v>
      </c>
      <c r="N2585">
        <v>4</v>
      </c>
      <c r="O2585">
        <v>0</v>
      </c>
      <c r="P2585">
        <v>194.34</v>
      </c>
      <c r="Q2585">
        <v>0</v>
      </c>
      <c r="R2585" s="1" t="s">
        <v>7888</v>
      </c>
      <c r="S2585" s="1" t="s">
        <v>8156</v>
      </c>
      <c r="T2585">
        <v>0.67</v>
      </c>
      <c r="U2585" s="1"/>
      <c r="V2585">
        <v>30855.124769999999</v>
      </c>
      <c r="W2585">
        <v>781706.85287499998</v>
      </c>
      <c r="X2585">
        <v>158.75341800000001</v>
      </c>
      <c r="Y2585">
        <v>16.373853</v>
      </c>
      <c r="Z2585">
        <v>339.25495000000001</v>
      </c>
      <c r="AA2585">
        <v>336.03421600000001</v>
      </c>
      <c r="AB2585">
        <v>0</v>
      </c>
    </row>
    <row r="2586" spans="1:28" x14ac:dyDescent="0.25">
      <c r="A2586" s="1" t="s">
        <v>3734</v>
      </c>
      <c r="B2586">
        <v>3290</v>
      </c>
      <c r="C2586" s="1" t="s">
        <v>4037</v>
      </c>
      <c r="D2586">
        <v>5.0999999999999996</v>
      </c>
      <c r="E2586">
        <v>0</v>
      </c>
      <c r="F2586">
        <v>0.49</v>
      </c>
      <c r="G2586">
        <v>3691</v>
      </c>
      <c r="H2586" s="1" t="s">
        <v>4096</v>
      </c>
      <c r="I2586">
        <v>121.36</v>
      </c>
      <c r="J2586">
        <v>12.34</v>
      </c>
      <c r="K2586">
        <v>401</v>
      </c>
      <c r="L2586">
        <v>1415.65</v>
      </c>
      <c r="M2586">
        <v>196</v>
      </c>
      <c r="N2586">
        <v>7</v>
      </c>
      <c r="O2586">
        <v>0</v>
      </c>
      <c r="P2586">
        <v>293.52</v>
      </c>
      <c r="Q2586">
        <v>0</v>
      </c>
      <c r="R2586" s="1" t="s">
        <v>7889</v>
      </c>
      <c r="S2586" s="1" t="s">
        <v>8156</v>
      </c>
      <c r="T2586">
        <v>0.95</v>
      </c>
      <c r="U2586" s="1"/>
      <c r="V2586">
        <v>40736.950110999998</v>
      </c>
      <c r="W2586">
        <v>1014593.936507</v>
      </c>
      <c r="X2586">
        <v>209.419858</v>
      </c>
      <c r="Y2586">
        <v>22.513387999999999</v>
      </c>
      <c r="Z2586">
        <v>447.89226400000001</v>
      </c>
      <c r="AA2586">
        <v>436.14467400000001</v>
      </c>
      <c r="AB2586">
        <v>0</v>
      </c>
    </row>
    <row r="2587" spans="1:28" x14ac:dyDescent="0.25">
      <c r="A2587" s="1" t="s">
        <v>3735</v>
      </c>
      <c r="B2587">
        <v>2588</v>
      </c>
      <c r="C2587" s="1" t="s">
        <v>4039</v>
      </c>
      <c r="D2587">
        <v>5.0999999999999996</v>
      </c>
      <c r="E2587">
        <v>0</v>
      </c>
      <c r="F2587">
        <v>0.5</v>
      </c>
      <c r="G2587">
        <v>3692</v>
      </c>
      <c r="H2587" s="1" t="s">
        <v>4111</v>
      </c>
      <c r="I2587">
        <v>13.29</v>
      </c>
      <c r="J2587">
        <v>10.57</v>
      </c>
      <c r="K2587">
        <v>1104</v>
      </c>
      <c r="L2587">
        <v>1792.39</v>
      </c>
      <c r="M2587">
        <v>704</v>
      </c>
      <c r="N2587">
        <v>20</v>
      </c>
      <c r="O2587">
        <v>0</v>
      </c>
      <c r="P2587">
        <v>945.9</v>
      </c>
      <c r="Q2587">
        <v>0</v>
      </c>
      <c r="R2587" s="1" t="s">
        <v>7890</v>
      </c>
      <c r="S2587" s="1" t="s">
        <v>8156</v>
      </c>
      <c r="T2587">
        <v>0.8</v>
      </c>
      <c r="U2587" s="1"/>
      <c r="V2587">
        <v>122205.138807</v>
      </c>
      <c r="W2587">
        <v>2402375.3281069999</v>
      </c>
      <c r="X2587">
        <v>612.91846099999998</v>
      </c>
      <c r="Y2587">
        <v>56.355097000000001</v>
      </c>
      <c r="Z2587">
        <v>1079.6211699999999</v>
      </c>
      <c r="AA2587">
        <v>1032.7293099999999</v>
      </c>
      <c r="AB2587">
        <v>0</v>
      </c>
    </row>
    <row r="2588" spans="1:28" x14ac:dyDescent="0.25">
      <c r="A2588" s="1" t="s">
        <v>3738</v>
      </c>
      <c r="B2588">
        <v>3020</v>
      </c>
      <c r="C2588" s="1" t="s">
        <v>4006</v>
      </c>
      <c r="D2588">
        <v>5.0999999999999996</v>
      </c>
      <c r="E2588">
        <v>0</v>
      </c>
      <c r="F2588">
        <v>1.25</v>
      </c>
      <c r="G2588">
        <v>3694</v>
      </c>
      <c r="H2588" s="1" t="s">
        <v>4116</v>
      </c>
      <c r="I2588">
        <v>87.33</v>
      </c>
      <c r="J2588">
        <v>5.13</v>
      </c>
      <c r="K2588">
        <v>674</v>
      </c>
      <c r="L2588">
        <v>2329.4899999999998</v>
      </c>
      <c r="M2588">
        <v>224</v>
      </c>
      <c r="N2588">
        <v>7</v>
      </c>
      <c r="O2588">
        <v>0</v>
      </c>
      <c r="P2588">
        <v>315.52999999999997</v>
      </c>
      <c r="Q2588">
        <v>0</v>
      </c>
      <c r="R2588" s="1" t="s">
        <v>7893</v>
      </c>
      <c r="S2588" s="1" t="s">
        <v>8156</v>
      </c>
      <c r="T2588">
        <v>0.46</v>
      </c>
      <c r="U2588" s="1"/>
      <c r="V2588">
        <v>52567.544577000001</v>
      </c>
      <c r="W2588">
        <v>1282004.960827</v>
      </c>
      <c r="X2588">
        <v>269.12919799999997</v>
      </c>
      <c r="Y2588">
        <v>26.464269999999999</v>
      </c>
      <c r="Z2588">
        <v>556.49138800000003</v>
      </c>
      <c r="AA2588">
        <v>551.10057600000005</v>
      </c>
      <c r="AB2588">
        <v>0</v>
      </c>
    </row>
    <row r="2589" spans="1:28" x14ac:dyDescent="0.25">
      <c r="A2589" s="1" t="s">
        <v>3739</v>
      </c>
      <c r="B2589">
        <v>2842</v>
      </c>
      <c r="C2589" s="1" t="s">
        <v>4038</v>
      </c>
      <c r="D2589">
        <v>5.0999999999999996</v>
      </c>
      <c r="E2589">
        <v>0</v>
      </c>
      <c r="F2589">
        <v>0.84</v>
      </c>
      <c r="G2589">
        <v>3696</v>
      </c>
      <c r="H2589" s="1" t="s">
        <v>4130</v>
      </c>
      <c r="I2589">
        <v>14.85</v>
      </c>
      <c r="J2589">
        <v>7.96</v>
      </c>
      <c r="K2589">
        <v>854</v>
      </c>
      <c r="L2589">
        <v>1683.59</v>
      </c>
      <c r="M2589">
        <v>546</v>
      </c>
      <c r="N2589">
        <v>18</v>
      </c>
      <c r="O2589">
        <v>0</v>
      </c>
      <c r="P2589">
        <v>678.21</v>
      </c>
      <c r="Q2589">
        <v>0</v>
      </c>
      <c r="R2589" s="1" t="s">
        <v>7894</v>
      </c>
      <c r="S2589" s="1" t="s">
        <v>8156</v>
      </c>
      <c r="T2589">
        <v>0.7</v>
      </c>
      <c r="U2589" s="1"/>
      <c r="V2589">
        <v>92451.624437999999</v>
      </c>
      <c r="W2589">
        <v>1858011.665245</v>
      </c>
      <c r="X2589">
        <v>464.57174400000002</v>
      </c>
      <c r="Y2589">
        <v>42.908925000000004</v>
      </c>
      <c r="Z2589">
        <v>830.86521300000004</v>
      </c>
      <c r="AA2589">
        <v>798.71836099999996</v>
      </c>
      <c r="AB2589">
        <v>0</v>
      </c>
    </row>
    <row r="2590" spans="1:28" x14ac:dyDescent="0.25">
      <c r="A2590" s="1" t="s">
        <v>3740</v>
      </c>
      <c r="B2590">
        <v>2639</v>
      </c>
      <c r="C2590" s="1" t="s">
        <v>4038</v>
      </c>
      <c r="D2590">
        <v>5.0999999999999996</v>
      </c>
      <c r="E2590">
        <v>0</v>
      </c>
      <c r="F2590">
        <v>0.78</v>
      </c>
      <c r="G2590">
        <v>3698</v>
      </c>
      <c r="H2590" s="1" t="s">
        <v>4130</v>
      </c>
      <c r="I2590">
        <v>14.85</v>
      </c>
      <c r="J2590">
        <v>14.55</v>
      </c>
      <c r="K2590">
        <v>1059</v>
      </c>
      <c r="L2590">
        <v>1683.59</v>
      </c>
      <c r="M2590">
        <v>768</v>
      </c>
      <c r="N2590">
        <v>21</v>
      </c>
      <c r="O2590">
        <v>0</v>
      </c>
      <c r="P2590">
        <v>971.28</v>
      </c>
      <c r="Q2590">
        <v>0</v>
      </c>
      <c r="R2590" s="1" t="s">
        <v>7895</v>
      </c>
      <c r="S2590" s="1" t="s">
        <v>8156</v>
      </c>
      <c r="T2590">
        <v>1.55</v>
      </c>
      <c r="U2590" s="1"/>
      <c r="V2590">
        <v>132645.951914</v>
      </c>
      <c r="W2590">
        <v>2595417.150316</v>
      </c>
      <c r="X2590">
        <v>665.15886899999998</v>
      </c>
      <c r="Y2590">
        <v>61.906787000000001</v>
      </c>
      <c r="Z2590">
        <v>1168.521125</v>
      </c>
      <c r="AA2590">
        <v>1115.7132409999999</v>
      </c>
      <c r="AB2590">
        <v>0</v>
      </c>
    </row>
    <row r="2591" spans="1:28" x14ac:dyDescent="0.25">
      <c r="A2591" s="1" t="s">
        <v>3743</v>
      </c>
      <c r="B2591">
        <v>3130</v>
      </c>
      <c r="C2591" s="1" t="s">
        <v>4037</v>
      </c>
      <c r="D2591">
        <v>5.0999999999999996</v>
      </c>
      <c r="E2591">
        <v>0</v>
      </c>
      <c r="F2591">
        <v>0.95</v>
      </c>
      <c r="G2591">
        <v>3699</v>
      </c>
      <c r="H2591" s="1" t="s">
        <v>4096</v>
      </c>
      <c r="I2591">
        <v>121.36</v>
      </c>
      <c r="J2591">
        <v>6.57</v>
      </c>
      <c r="K2591">
        <v>569</v>
      </c>
      <c r="L2591">
        <v>1417.38</v>
      </c>
      <c r="M2591">
        <v>289</v>
      </c>
      <c r="N2591">
        <v>17</v>
      </c>
      <c r="O2591">
        <v>0</v>
      </c>
      <c r="P2591">
        <v>389.01</v>
      </c>
      <c r="Q2591">
        <v>0</v>
      </c>
      <c r="R2591" s="1" t="s">
        <v>7898</v>
      </c>
      <c r="S2591" s="1" t="s">
        <v>8156</v>
      </c>
      <c r="T2591">
        <v>0.56000000000000005</v>
      </c>
      <c r="U2591" s="1"/>
      <c r="V2591">
        <v>56650.860008000003</v>
      </c>
      <c r="W2591">
        <v>1218605.928507</v>
      </c>
      <c r="X2591">
        <v>286.42293899999999</v>
      </c>
      <c r="Y2591">
        <v>26.964269000000002</v>
      </c>
      <c r="Z2591">
        <v>538.82376499999998</v>
      </c>
      <c r="AA2591">
        <v>523.85012800000004</v>
      </c>
      <c r="AB2591">
        <v>0</v>
      </c>
    </row>
    <row r="2592" spans="1:28" x14ac:dyDescent="0.25">
      <c r="A2592" s="1" t="s">
        <v>3744</v>
      </c>
      <c r="B2592">
        <v>3177</v>
      </c>
      <c r="C2592" s="1" t="s">
        <v>4001</v>
      </c>
      <c r="D2592">
        <v>0.2</v>
      </c>
      <c r="E2592">
        <v>0</v>
      </c>
      <c r="F2592">
        <v>0.54</v>
      </c>
      <c r="G2592">
        <v>3699</v>
      </c>
      <c r="H2592" s="1" t="s">
        <v>4128</v>
      </c>
      <c r="I2592">
        <v>116.2</v>
      </c>
      <c r="J2592">
        <v>16.59</v>
      </c>
      <c r="K2592">
        <v>522</v>
      </c>
      <c r="L2592">
        <v>2118.0100000000002</v>
      </c>
      <c r="M2592">
        <v>254</v>
      </c>
      <c r="N2592">
        <v>14</v>
      </c>
      <c r="O2592">
        <v>0</v>
      </c>
      <c r="P2592">
        <v>406.65</v>
      </c>
      <c r="Q2592">
        <v>0</v>
      </c>
      <c r="R2592" s="1" t="s">
        <v>7899</v>
      </c>
      <c r="S2592" s="1" t="s">
        <v>8156</v>
      </c>
      <c r="T2592">
        <v>1.32</v>
      </c>
      <c r="U2592" s="1"/>
      <c r="V2592">
        <v>52440.591548999997</v>
      </c>
      <c r="W2592">
        <v>1395594.3188100001</v>
      </c>
      <c r="X2592">
        <v>271.90477199999998</v>
      </c>
      <c r="Y2592">
        <v>31.637972999999999</v>
      </c>
      <c r="Z2592">
        <v>617.96993499999996</v>
      </c>
      <c r="AA2592">
        <v>599.92189299999995</v>
      </c>
      <c r="AB2592">
        <v>0</v>
      </c>
    </row>
    <row r="2593" spans="1:28" x14ac:dyDescent="0.25">
      <c r="A2593" s="1" t="s">
        <v>3745</v>
      </c>
      <c r="B2593">
        <v>3248</v>
      </c>
      <c r="C2593" s="1" t="s">
        <v>4038</v>
      </c>
      <c r="D2593">
        <v>5.0999999999999996</v>
      </c>
      <c r="E2593">
        <v>0</v>
      </c>
      <c r="F2593">
        <v>0.96</v>
      </c>
      <c r="G2593">
        <v>3700</v>
      </c>
      <c r="H2593" s="1" t="s">
        <v>4121</v>
      </c>
      <c r="I2593">
        <v>14.85</v>
      </c>
      <c r="J2593">
        <v>12.28</v>
      </c>
      <c r="K2593">
        <v>452</v>
      </c>
      <c r="L2593">
        <v>1683.59</v>
      </c>
      <c r="M2593">
        <v>235</v>
      </c>
      <c r="N2593">
        <v>10</v>
      </c>
      <c r="O2593">
        <v>0</v>
      </c>
      <c r="P2593">
        <v>330.55</v>
      </c>
      <c r="Q2593">
        <v>0</v>
      </c>
      <c r="R2593" s="1" t="s">
        <v>7900</v>
      </c>
      <c r="S2593" s="1" t="s">
        <v>8156</v>
      </c>
      <c r="T2593">
        <v>1.01</v>
      </c>
      <c r="U2593" s="1"/>
      <c r="V2593">
        <v>45658.949050000003</v>
      </c>
      <c r="W2593">
        <v>1143637.7563509999</v>
      </c>
      <c r="X2593">
        <v>234.85459299999999</v>
      </c>
      <c r="Y2593">
        <v>25.328506999999998</v>
      </c>
      <c r="Z2593">
        <v>503.15849900000001</v>
      </c>
      <c r="AA2593">
        <v>491.61687899999998</v>
      </c>
      <c r="AB2593">
        <v>0</v>
      </c>
    </row>
    <row r="2594" spans="1:28" x14ac:dyDescent="0.25">
      <c r="A2594" s="1" t="s">
        <v>3746</v>
      </c>
      <c r="B2594">
        <v>2809</v>
      </c>
      <c r="C2594" s="1" t="s">
        <v>4037</v>
      </c>
      <c r="D2594">
        <v>5.0999999999999996</v>
      </c>
      <c r="E2594">
        <v>0</v>
      </c>
      <c r="F2594">
        <v>0.88</v>
      </c>
      <c r="G2594">
        <v>3701</v>
      </c>
      <c r="H2594" s="1" t="s">
        <v>4096</v>
      </c>
      <c r="I2594">
        <v>121.36</v>
      </c>
      <c r="J2594">
        <v>9.8000000000000007</v>
      </c>
      <c r="K2594">
        <v>892</v>
      </c>
      <c r="L2594">
        <v>1417.38</v>
      </c>
      <c r="M2594">
        <v>584</v>
      </c>
      <c r="N2594">
        <v>22</v>
      </c>
      <c r="O2594">
        <v>0</v>
      </c>
      <c r="P2594">
        <v>756.06</v>
      </c>
      <c r="Q2594">
        <v>0</v>
      </c>
      <c r="R2594" s="1" t="s">
        <v>7901</v>
      </c>
      <c r="S2594" s="1" t="s">
        <v>8156</v>
      </c>
      <c r="T2594">
        <v>0.75</v>
      </c>
      <c r="U2594" s="1"/>
      <c r="V2594">
        <v>104262.108555</v>
      </c>
      <c r="W2594">
        <v>1985662.2811159999</v>
      </c>
      <c r="X2594">
        <v>521.35278900000003</v>
      </c>
      <c r="Y2594">
        <v>46.735790999999999</v>
      </c>
      <c r="Z2594">
        <v>893.33182699999998</v>
      </c>
      <c r="AA2594">
        <v>853.595913</v>
      </c>
      <c r="AB2594">
        <v>0</v>
      </c>
    </row>
    <row r="2595" spans="1:28" x14ac:dyDescent="0.25">
      <c r="A2595" s="1" t="s">
        <v>3747</v>
      </c>
      <c r="B2595">
        <v>3332</v>
      </c>
      <c r="C2595" s="1" t="s">
        <v>4048</v>
      </c>
      <c r="D2595">
        <v>5.0999999999999996</v>
      </c>
      <c r="E2595">
        <v>0</v>
      </c>
      <c r="F2595">
        <v>0.98</v>
      </c>
      <c r="G2595">
        <v>3702</v>
      </c>
      <c r="H2595" s="1" t="s">
        <v>4096</v>
      </c>
      <c r="I2595">
        <v>121.36</v>
      </c>
      <c r="J2595">
        <v>11.01</v>
      </c>
      <c r="K2595">
        <v>370</v>
      </c>
      <c r="L2595">
        <v>2440.69</v>
      </c>
      <c r="M2595">
        <v>93</v>
      </c>
      <c r="N2595">
        <v>5</v>
      </c>
      <c r="O2595">
        <v>0</v>
      </c>
      <c r="P2595">
        <v>176.97</v>
      </c>
      <c r="Q2595">
        <v>0</v>
      </c>
      <c r="R2595" s="1" t="s">
        <v>7902</v>
      </c>
      <c r="S2595" s="1" t="s">
        <v>8156</v>
      </c>
      <c r="T2595">
        <v>0.92</v>
      </c>
      <c r="U2595" s="1"/>
      <c r="V2595">
        <v>25360.493195999999</v>
      </c>
      <c r="W2595">
        <v>940720.37446099997</v>
      </c>
      <c r="X2595">
        <v>137.651971</v>
      </c>
      <c r="Y2595">
        <v>18.834885</v>
      </c>
      <c r="Z2595">
        <v>401.80494700000003</v>
      </c>
      <c r="AA2595">
        <v>404.38108699999998</v>
      </c>
      <c r="AB2595">
        <v>0</v>
      </c>
    </row>
    <row r="2596" spans="1:28" x14ac:dyDescent="0.25">
      <c r="A2596" s="1" t="s">
        <v>3748</v>
      </c>
      <c r="B2596">
        <v>2614</v>
      </c>
      <c r="C2596" s="1" t="s">
        <v>4004</v>
      </c>
      <c r="D2596">
        <v>5.0999999999999996</v>
      </c>
      <c r="E2596">
        <v>0</v>
      </c>
      <c r="F2596">
        <v>3.2</v>
      </c>
      <c r="G2596">
        <v>3703</v>
      </c>
      <c r="H2596" s="1" t="s">
        <v>4122</v>
      </c>
      <c r="I2596">
        <v>159.35</v>
      </c>
      <c r="J2596">
        <v>17.3</v>
      </c>
      <c r="K2596">
        <v>1089</v>
      </c>
      <c r="L2596">
        <v>2021.57</v>
      </c>
      <c r="M2596">
        <v>605</v>
      </c>
      <c r="N2596">
        <v>31</v>
      </c>
      <c r="O2596">
        <v>0</v>
      </c>
      <c r="P2596">
        <v>978.41</v>
      </c>
      <c r="Q2596">
        <v>0</v>
      </c>
      <c r="R2596" s="1" t="s">
        <v>7903</v>
      </c>
      <c r="S2596" s="1" t="s">
        <v>8156</v>
      </c>
      <c r="T2596">
        <v>1.34</v>
      </c>
      <c r="U2596" s="1"/>
      <c r="V2596">
        <v>108981.836113</v>
      </c>
      <c r="W2596">
        <v>2371217.9574520001</v>
      </c>
      <c r="X2596">
        <v>552.25077999999996</v>
      </c>
      <c r="Y2596">
        <v>55.149802999999999</v>
      </c>
      <c r="Z2596">
        <v>1061.73911</v>
      </c>
      <c r="AA2596">
        <v>1019.32628</v>
      </c>
      <c r="AB2596">
        <v>0</v>
      </c>
    </row>
    <row r="2597" spans="1:28" x14ac:dyDescent="0.25">
      <c r="A2597" s="1" t="s">
        <v>3750</v>
      </c>
      <c r="B2597">
        <v>2740</v>
      </c>
      <c r="C2597" s="1" t="s">
        <v>4038</v>
      </c>
      <c r="D2597">
        <v>5.0999999999999996</v>
      </c>
      <c r="E2597">
        <v>0</v>
      </c>
      <c r="F2597">
        <v>0.31</v>
      </c>
      <c r="G2597">
        <v>3704</v>
      </c>
      <c r="H2597" s="1" t="s">
        <v>4130</v>
      </c>
      <c r="I2597">
        <v>14.85</v>
      </c>
      <c r="J2597">
        <v>5.74</v>
      </c>
      <c r="K2597">
        <v>964</v>
      </c>
      <c r="L2597">
        <v>1683.59</v>
      </c>
      <c r="M2597">
        <v>507</v>
      </c>
      <c r="N2597">
        <v>20</v>
      </c>
      <c r="O2597">
        <v>0</v>
      </c>
      <c r="P2597">
        <v>699.17</v>
      </c>
      <c r="Q2597">
        <v>0</v>
      </c>
      <c r="R2597" s="1" t="s">
        <v>7905</v>
      </c>
      <c r="S2597" s="1" t="s">
        <v>8156</v>
      </c>
      <c r="T2597">
        <v>0.46</v>
      </c>
      <c r="U2597" s="1"/>
      <c r="V2597">
        <v>93725.846067999999</v>
      </c>
      <c r="W2597">
        <v>1847917.3825970001</v>
      </c>
      <c r="X2597">
        <v>469.92564199999998</v>
      </c>
      <c r="Y2597">
        <v>42.021864000000001</v>
      </c>
      <c r="Z2597">
        <v>824.17211699999996</v>
      </c>
      <c r="AA2597">
        <v>794.38135699999998</v>
      </c>
      <c r="AB2597">
        <v>0</v>
      </c>
    </row>
    <row r="2598" spans="1:28" x14ac:dyDescent="0.25">
      <c r="A2598" s="1" t="s">
        <v>3752</v>
      </c>
      <c r="B2598">
        <v>2796</v>
      </c>
      <c r="C2598" s="1" t="s">
        <v>4005</v>
      </c>
      <c r="D2598">
        <v>5.0999999999999996</v>
      </c>
      <c r="E2598">
        <v>0</v>
      </c>
      <c r="F2598">
        <v>0.35</v>
      </c>
      <c r="G2598">
        <v>3708</v>
      </c>
      <c r="H2598" s="1" t="s">
        <v>4075</v>
      </c>
      <c r="I2598">
        <v>89.74</v>
      </c>
      <c r="J2598">
        <v>11.14</v>
      </c>
      <c r="K2598">
        <v>912</v>
      </c>
      <c r="L2598">
        <v>698.35</v>
      </c>
      <c r="M2598">
        <v>633</v>
      </c>
      <c r="N2598">
        <v>16</v>
      </c>
      <c r="O2598">
        <v>0</v>
      </c>
      <c r="P2598">
        <v>855.24</v>
      </c>
      <c r="Q2598">
        <v>0</v>
      </c>
      <c r="R2598" s="1" t="s">
        <v>7907</v>
      </c>
      <c r="S2598" s="1" t="s">
        <v>8156</v>
      </c>
      <c r="T2598">
        <v>0.91</v>
      </c>
      <c r="U2598" s="1"/>
      <c r="V2598">
        <v>109227.527573</v>
      </c>
      <c r="W2598">
        <v>1930460.277981</v>
      </c>
      <c r="X2598">
        <v>542.65451299999995</v>
      </c>
      <c r="Y2598">
        <v>46.582039999999999</v>
      </c>
      <c r="Z2598">
        <v>875.45984599999997</v>
      </c>
      <c r="AA2598">
        <v>829.87071700000001</v>
      </c>
      <c r="AB2598">
        <v>0</v>
      </c>
    </row>
    <row r="2599" spans="1:28" x14ac:dyDescent="0.25">
      <c r="A2599" s="1" t="s">
        <v>3753</v>
      </c>
      <c r="B2599">
        <v>3396</v>
      </c>
      <c r="C2599" s="1" t="s">
        <v>4001</v>
      </c>
      <c r="D2599">
        <v>0.2</v>
      </c>
      <c r="E2599">
        <v>0</v>
      </c>
      <c r="F2599">
        <v>50.56</v>
      </c>
      <c r="G2599">
        <v>3710</v>
      </c>
      <c r="H2599" s="1" t="s">
        <v>4090</v>
      </c>
      <c r="I2599">
        <v>24.41</v>
      </c>
      <c r="J2599">
        <v>8.0399999999999991</v>
      </c>
      <c r="K2599">
        <v>314</v>
      </c>
      <c r="L2599">
        <v>1066.78</v>
      </c>
      <c r="M2599">
        <v>105</v>
      </c>
      <c r="N2599">
        <v>9</v>
      </c>
      <c r="O2599">
        <v>0</v>
      </c>
      <c r="P2599">
        <v>187.81</v>
      </c>
      <c r="Q2599">
        <v>0</v>
      </c>
      <c r="R2599" s="1" t="s">
        <v>7908</v>
      </c>
      <c r="S2599" s="1" t="s">
        <v>8156</v>
      </c>
      <c r="T2599">
        <v>0.61</v>
      </c>
      <c r="U2599" s="1"/>
      <c r="V2599">
        <v>24611.596184000002</v>
      </c>
      <c r="W2599">
        <v>616510.79140300001</v>
      </c>
      <c r="X2599">
        <v>126.47653099999999</v>
      </c>
      <c r="Y2599">
        <v>13.077633000000001</v>
      </c>
      <c r="Z2599">
        <v>269.44519300000002</v>
      </c>
      <c r="AA2599">
        <v>265.02088600000002</v>
      </c>
      <c r="AB2599">
        <v>0</v>
      </c>
    </row>
    <row r="2600" spans="1:28" x14ac:dyDescent="0.25">
      <c r="A2600" s="1" t="s">
        <v>3756</v>
      </c>
      <c r="B2600">
        <v>2684</v>
      </c>
      <c r="C2600" s="1" t="s">
        <v>4062</v>
      </c>
      <c r="D2600">
        <v>5.0999999999999996</v>
      </c>
      <c r="E2600">
        <v>0</v>
      </c>
      <c r="F2600">
        <v>0.67</v>
      </c>
      <c r="G2600">
        <v>3714</v>
      </c>
      <c r="H2600" s="1" t="s">
        <v>4172</v>
      </c>
      <c r="I2600">
        <v>116.78</v>
      </c>
      <c r="J2600">
        <v>10.8</v>
      </c>
      <c r="K2600">
        <v>1030</v>
      </c>
      <c r="L2600">
        <v>2759.89</v>
      </c>
      <c r="M2600">
        <v>672</v>
      </c>
      <c r="N2600">
        <v>21</v>
      </c>
      <c r="O2600">
        <v>0</v>
      </c>
      <c r="P2600">
        <v>827.02</v>
      </c>
      <c r="Q2600">
        <v>0</v>
      </c>
      <c r="R2600" s="1" t="s">
        <v>7911</v>
      </c>
      <c r="S2600" s="1" t="s">
        <v>8156</v>
      </c>
      <c r="T2600">
        <v>0.86</v>
      </c>
      <c r="U2600" s="1"/>
      <c r="V2600">
        <v>120165.46118699999</v>
      </c>
      <c r="W2600">
        <v>2612175.2632439998</v>
      </c>
      <c r="X2600">
        <v>608.83149400000002</v>
      </c>
      <c r="Y2600">
        <v>60.397950000000002</v>
      </c>
      <c r="Z2600">
        <v>1164.859201</v>
      </c>
      <c r="AA2600">
        <v>1122.9085909999999</v>
      </c>
      <c r="AB2600">
        <v>0</v>
      </c>
    </row>
    <row r="2601" spans="1:28" x14ac:dyDescent="0.25">
      <c r="A2601" s="1" t="s">
        <v>3759</v>
      </c>
      <c r="B2601">
        <v>3146</v>
      </c>
      <c r="C2601" s="1" t="s">
        <v>4038</v>
      </c>
      <c r="D2601">
        <v>5.0999999999999996</v>
      </c>
      <c r="E2601">
        <v>0</v>
      </c>
      <c r="F2601">
        <v>0.43</v>
      </c>
      <c r="G2601">
        <v>3718</v>
      </c>
      <c r="H2601" s="1" t="s">
        <v>4130</v>
      </c>
      <c r="I2601">
        <v>14.85</v>
      </c>
      <c r="J2601">
        <v>12.91</v>
      </c>
      <c r="K2601">
        <v>572</v>
      </c>
      <c r="L2601">
        <v>1683.59</v>
      </c>
      <c r="M2601">
        <v>274</v>
      </c>
      <c r="N2601">
        <v>19</v>
      </c>
      <c r="O2601">
        <v>0</v>
      </c>
      <c r="P2601">
        <v>450</v>
      </c>
      <c r="Q2601">
        <v>0</v>
      </c>
      <c r="R2601" s="1" t="s">
        <v>7914</v>
      </c>
      <c r="S2601" s="1" t="s">
        <v>8156</v>
      </c>
      <c r="T2601">
        <v>1</v>
      </c>
      <c r="U2601" s="1"/>
      <c r="V2601">
        <v>50330.182328000003</v>
      </c>
      <c r="W2601">
        <v>1268712.4325000001</v>
      </c>
      <c r="X2601">
        <v>259.02940999999998</v>
      </c>
      <c r="Y2601">
        <v>27.870128999999999</v>
      </c>
      <c r="Z2601">
        <v>557.59524099999999</v>
      </c>
      <c r="AA2601">
        <v>545.38285699999994</v>
      </c>
      <c r="AB2601">
        <v>0</v>
      </c>
    </row>
    <row r="2602" spans="1:28" x14ac:dyDescent="0.25">
      <c r="A2602" s="1" t="s">
        <v>3761</v>
      </c>
      <c r="B2602">
        <v>3366</v>
      </c>
      <c r="C2602" s="1" t="s">
        <v>4004</v>
      </c>
      <c r="D2602">
        <v>5.0999999999999996</v>
      </c>
      <c r="E2602">
        <v>0</v>
      </c>
      <c r="F2602">
        <v>0.16</v>
      </c>
      <c r="G2602">
        <v>3719</v>
      </c>
      <c r="H2602" s="1" t="s">
        <v>4104</v>
      </c>
      <c r="I2602">
        <v>0.2</v>
      </c>
      <c r="J2602">
        <v>8.5299999999999994</v>
      </c>
      <c r="K2602">
        <v>353</v>
      </c>
      <c r="L2602">
        <v>1312.65</v>
      </c>
      <c r="M2602">
        <v>124</v>
      </c>
      <c r="N2602">
        <v>7</v>
      </c>
      <c r="O2602">
        <v>0</v>
      </c>
      <c r="P2602">
        <v>245.29</v>
      </c>
      <c r="Q2602">
        <v>0</v>
      </c>
      <c r="R2602" s="1" t="s">
        <v>7916</v>
      </c>
      <c r="S2602" s="1" t="s">
        <v>8156</v>
      </c>
      <c r="T2602">
        <v>0.87</v>
      </c>
      <c r="U2602" s="1"/>
      <c r="V2602">
        <v>27226.924674000002</v>
      </c>
      <c r="W2602">
        <v>765008.24026899994</v>
      </c>
      <c r="X2602">
        <v>141.94453899999999</v>
      </c>
      <c r="Y2602">
        <v>16.129263000000002</v>
      </c>
      <c r="Z2602">
        <v>333.28661799999998</v>
      </c>
      <c r="AA2602">
        <v>328.85317900000001</v>
      </c>
      <c r="AB2602">
        <v>0</v>
      </c>
    </row>
    <row r="2603" spans="1:28" x14ac:dyDescent="0.25">
      <c r="A2603" s="1" t="s">
        <v>3763</v>
      </c>
      <c r="B2603">
        <v>2422</v>
      </c>
      <c r="C2603" s="1" t="s">
        <v>4004</v>
      </c>
      <c r="D2603">
        <v>5.0999999999999996</v>
      </c>
      <c r="E2603">
        <v>0</v>
      </c>
      <c r="F2603">
        <v>0.96</v>
      </c>
      <c r="G2603">
        <v>3722</v>
      </c>
      <c r="H2603" s="1" t="s">
        <v>4108</v>
      </c>
      <c r="I2603">
        <v>122.01</v>
      </c>
      <c r="J2603">
        <v>14.05</v>
      </c>
      <c r="K2603">
        <v>1300</v>
      </c>
      <c r="L2603">
        <v>1425.91</v>
      </c>
      <c r="M2603">
        <v>865</v>
      </c>
      <c r="N2603">
        <v>44</v>
      </c>
      <c r="O2603">
        <v>0</v>
      </c>
      <c r="P2603">
        <v>1198.32</v>
      </c>
      <c r="Q2603">
        <v>0</v>
      </c>
      <c r="R2603" s="1" t="s">
        <v>7918</v>
      </c>
      <c r="S2603" s="1" t="s">
        <v>8156</v>
      </c>
      <c r="T2603">
        <v>1.02</v>
      </c>
      <c r="U2603" s="1"/>
      <c r="V2603">
        <v>144473.72231000001</v>
      </c>
      <c r="W2603">
        <v>2689381.534252</v>
      </c>
      <c r="X2603">
        <v>721.09261200000003</v>
      </c>
      <c r="Y2603">
        <v>64.441751999999994</v>
      </c>
      <c r="Z2603">
        <v>1216.3474610000001</v>
      </c>
      <c r="AA2603">
        <v>1156.11168</v>
      </c>
      <c r="AB2603">
        <v>0</v>
      </c>
    </row>
    <row r="2604" spans="1:28" x14ac:dyDescent="0.25">
      <c r="A2604" s="1" t="s">
        <v>3766</v>
      </c>
      <c r="B2604">
        <v>2724</v>
      </c>
      <c r="C2604" s="1" t="s">
        <v>4053</v>
      </c>
      <c r="D2604">
        <v>5.0999999999999996</v>
      </c>
      <c r="E2604">
        <v>0</v>
      </c>
      <c r="F2604">
        <v>0.33</v>
      </c>
      <c r="G2604">
        <v>3726</v>
      </c>
      <c r="H2604" s="1" t="s">
        <v>4153</v>
      </c>
      <c r="I2604">
        <v>204.71</v>
      </c>
      <c r="J2604">
        <v>13.64</v>
      </c>
      <c r="K2604">
        <v>1002</v>
      </c>
      <c r="L2604">
        <v>1496.48</v>
      </c>
      <c r="M2604">
        <v>703</v>
      </c>
      <c r="N2604">
        <v>13</v>
      </c>
      <c r="O2604">
        <v>0</v>
      </c>
      <c r="P2604">
        <v>895.59</v>
      </c>
      <c r="Q2604">
        <v>0</v>
      </c>
      <c r="R2604" s="1" t="s">
        <v>7921</v>
      </c>
      <c r="S2604" s="1" t="s">
        <v>8156</v>
      </c>
      <c r="T2604">
        <v>1.02</v>
      </c>
      <c r="U2604" s="1"/>
      <c r="V2604">
        <v>121303.31724600001</v>
      </c>
      <c r="W2604">
        <v>2322342.598036</v>
      </c>
      <c r="X2604">
        <v>606.95748000000003</v>
      </c>
      <c r="Y2604">
        <v>54.99897</v>
      </c>
      <c r="Z2604">
        <v>1044.7560269999999</v>
      </c>
      <c r="AA2604">
        <v>998.32711600000005</v>
      </c>
      <c r="AB2604">
        <v>0</v>
      </c>
    </row>
    <row r="2605" spans="1:28" x14ac:dyDescent="0.25">
      <c r="A2605" s="1" t="s">
        <v>3769</v>
      </c>
      <c r="B2605">
        <v>3398</v>
      </c>
      <c r="C2605" s="1" t="s">
        <v>4001</v>
      </c>
      <c r="D2605">
        <v>0.2</v>
      </c>
      <c r="E2605">
        <v>0</v>
      </c>
      <c r="F2605">
        <v>48</v>
      </c>
      <c r="G2605">
        <v>3727</v>
      </c>
      <c r="H2605" s="1" t="s">
        <v>4085</v>
      </c>
      <c r="I2605">
        <v>50.59</v>
      </c>
      <c r="J2605">
        <v>7.68</v>
      </c>
      <c r="K2605">
        <v>329</v>
      </c>
      <c r="L2605">
        <v>796.83</v>
      </c>
      <c r="M2605">
        <v>168</v>
      </c>
      <c r="N2605">
        <v>11</v>
      </c>
      <c r="O2605">
        <v>0</v>
      </c>
      <c r="P2605">
        <v>239.28</v>
      </c>
      <c r="Q2605">
        <v>0</v>
      </c>
      <c r="R2605" s="1" t="s">
        <v>7924</v>
      </c>
      <c r="S2605" s="1" t="s">
        <v>8156</v>
      </c>
      <c r="T2605">
        <v>0.62</v>
      </c>
      <c r="U2605" s="1"/>
      <c r="V2605">
        <v>30865.913994999999</v>
      </c>
      <c r="W2605">
        <v>685137.45191399998</v>
      </c>
      <c r="X2605">
        <v>156.58702600000001</v>
      </c>
      <c r="Y2605">
        <v>15.186847999999999</v>
      </c>
      <c r="Z2605">
        <v>303.056712</v>
      </c>
      <c r="AA2605">
        <v>294.52365500000002</v>
      </c>
      <c r="AB2605">
        <v>0</v>
      </c>
    </row>
    <row r="2606" spans="1:28" x14ac:dyDescent="0.25">
      <c r="A2606" s="1" t="s">
        <v>3770</v>
      </c>
      <c r="B2606">
        <v>2859</v>
      </c>
      <c r="C2606" s="1" t="s">
        <v>4061</v>
      </c>
      <c r="D2606">
        <v>5.0999999999999996</v>
      </c>
      <c r="E2606">
        <v>0</v>
      </c>
      <c r="F2606">
        <v>0.44</v>
      </c>
      <c r="G2606">
        <v>3728</v>
      </c>
      <c r="H2606" s="1" t="s">
        <v>4145</v>
      </c>
      <c r="I2606">
        <v>168.74</v>
      </c>
      <c r="J2606">
        <v>14.06</v>
      </c>
      <c r="K2606">
        <v>869</v>
      </c>
      <c r="L2606">
        <v>2615.73</v>
      </c>
      <c r="M2606">
        <v>479</v>
      </c>
      <c r="N2606">
        <v>22</v>
      </c>
      <c r="O2606">
        <v>0</v>
      </c>
      <c r="P2606">
        <v>701.59</v>
      </c>
      <c r="Q2606">
        <v>0</v>
      </c>
      <c r="R2606" s="1" t="s">
        <v>7925</v>
      </c>
      <c r="S2606" s="1" t="s">
        <v>8156</v>
      </c>
      <c r="T2606">
        <v>1.1399999999999999</v>
      </c>
      <c r="U2606" s="1"/>
      <c r="V2606">
        <v>89135.748716000002</v>
      </c>
      <c r="W2606">
        <v>2115554.6043230002</v>
      </c>
      <c r="X2606">
        <v>455.83876500000002</v>
      </c>
      <c r="Y2606">
        <v>48.181382999999997</v>
      </c>
      <c r="Z2606">
        <v>938.26669300000003</v>
      </c>
      <c r="AA2606">
        <v>909.41797399999996</v>
      </c>
      <c r="AB2606">
        <v>0</v>
      </c>
    </row>
    <row r="2607" spans="1:28" x14ac:dyDescent="0.25">
      <c r="A2607" s="1" t="s">
        <v>3771</v>
      </c>
      <c r="B2607">
        <v>3287</v>
      </c>
      <c r="C2607" s="1" t="s">
        <v>4016</v>
      </c>
      <c r="D2607">
        <v>5.0999999999999996</v>
      </c>
      <c r="E2607">
        <v>0</v>
      </c>
      <c r="F2607">
        <v>1.3</v>
      </c>
      <c r="G2607">
        <v>3729</v>
      </c>
      <c r="H2607" s="1" t="s">
        <v>4125</v>
      </c>
      <c r="I2607">
        <v>87.33</v>
      </c>
      <c r="J2607">
        <v>9.19</v>
      </c>
      <c r="K2607">
        <v>442</v>
      </c>
      <c r="L2607">
        <v>2369.54</v>
      </c>
      <c r="M2607">
        <v>91</v>
      </c>
      <c r="N2607">
        <v>4</v>
      </c>
      <c r="O2607">
        <v>0</v>
      </c>
      <c r="P2607">
        <v>196.47</v>
      </c>
      <c r="Q2607">
        <v>0</v>
      </c>
      <c r="R2607" s="1" t="s">
        <v>7926</v>
      </c>
      <c r="S2607" s="1" t="s">
        <v>8156</v>
      </c>
      <c r="T2607">
        <v>0.69</v>
      </c>
      <c r="U2607" s="1"/>
      <c r="V2607">
        <v>25925.252163000001</v>
      </c>
      <c r="W2607">
        <v>884072.87350400002</v>
      </c>
      <c r="X2607">
        <v>138.617074</v>
      </c>
      <c r="Y2607">
        <v>16.745031999999998</v>
      </c>
      <c r="Z2607">
        <v>372.953441</v>
      </c>
      <c r="AA2607">
        <v>380.033502</v>
      </c>
      <c r="AB2607">
        <v>0</v>
      </c>
    </row>
    <row r="2608" spans="1:28" x14ac:dyDescent="0.25">
      <c r="A2608" s="1" t="s">
        <v>3772</v>
      </c>
      <c r="B2608">
        <v>2793</v>
      </c>
      <c r="C2608" s="1" t="s">
        <v>4040</v>
      </c>
      <c r="D2608">
        <v>5.0999999999999996</v>
      </c>
      <c r="E2608">
        <v>0</v>
      </c>
      <c r="F2608">
        <v>0.16</v>
      </c>
      <c r="G2608">
        <v>3730</v>
      </c>
      <c r="H2608" s="1" t="s">
        <v>4161</v>
      </c>
      <c r="I2608">
        <v>168.74</v>
      </c>
      <c r="J2608">
        <v>12.43</v>
      </c>
      <c r="K2608">
        <v>937</v>
      </c>
      <c r="L2608">
        <v>1626.37</v>
      </c>
      <c r="M2608">
        <v>606</v>
      </c>
      <c r="N2608">
        <v>12</v>
      </c>
      <c r="O2608">
        <v>0</v>
      </c>
      <c r="P2608">
        <v>818.52</v>
      </c>
      <c r="Q2608">
        <v>0</v>
      </c>
      <c r="R2608" s="1" t="s">
        <v>7927</v>
      </c>
      <c r="S2608" s="1" t="s">
        <v>8156</v>
      </c>
      <c r="T2608">
        <v>0.99</v>
      </c>
      <c r="U2608" s="1"/>
      <c r="V2608">
        <v>110495.89818</v>
      </c>
      <c r="W2608">
        <v>2202208.4310380002</v>
      </c>
      <c r="X2608">
        <v>554.98103000000003</v>
      </c>
      <c r="Y2608">
        <v>51.795192999999998</v>
      </c>
      <c r="Z2608">
        <v>989.76463899999999</v>
      </c>
      <c r="AA2608">
        <v>946.68044799999996</v>
      </c>
      <c r="AB2608">
        <v>0</v>
      </c>
    </row>
    <row r="2609" spans="1:28" x14ac:dyDescent="0.25">
      <c r="A2609" s="1" t="s">
        <v>3774</v>
      </c>
      <c r="B2609">
        <v>3404</v>
      </c>
      <c r="C2609" s="1" t="s">
        <v>4034</v>
      </c>
      <c r="D2609">
        <v>5.0999999999999996</v>
      </c>
      <c r="E2609">
        <v>0</v>
      </c>
      <c r="F2609">
        <v>0</v>
      </c>
      <c r="G2609">
        <v>3730</v>
      </c>
      <c r="H2609" s="1" t="s">
        <v>4150</v>
      </c>
      <c r="I2609">
        <v>82</v>
      </c>
      <c r="J2609">
        <v>13.4</v>
      </c>
      <c r="K2609">
        <v>326</v>
      </c>
      <c r="L2609">
        <v>1808.36</v>
      </c>
      <c r="M2609">
        <v>136</v>
      </c>
      <c r="N2609">
        <v>4</v>
      </c>
      <c r="O2609">
        <v>0</v>
      </c>
      <c r="P2609">
        <v>208.87</v>
      </c>
      <c r="Q2609">
        <v>0</v>
      </c>
      <c r="R2609" s="1" t="s">
        <v>7929</v>
      </c>
      <c r="S2609" s="1" t="s">
        <v>8156</v>
      </c>
      <c r="T2609">
        <v>1.1100000000000001</v>
      </c>
      <c r="U2609" s="1"/>
      <c r="V2609">
        <v>29972.979360000001</v>
      </c>
      <c r="W2609">
        <v>936092.33995399997</v>
      </c>
      <c r="X2609">
        <v>158.657331</v>
      </c>
      <c r="Y2609">
        <v>19.986186</v>
      </c>
      <c r="Z2609">
        <v>405.80852099999998</v>
      </c>
      <c r="AA2609">
        <v>402.39402999999999</v>
      </c>
      <c r="AB2609">
        <v>0</v>
      </c>
    </row>
    <row r="2610" spans="1:28" x14ac:dyDescent="0.25">
      <c r="A2610" s="1" t="s">
        <v>3775</v>
      </c>
      <c r="B2610">
        <v>2070</v>
      </c>
      <c r="C2610" s="1" t="s">
        <v>4061</v>
      </c>
      <c r="D2610">
        <v>5.0999999999999996</v>
      </c>
      <c r="E2610">
        <v>0</v>
      </c>
      <c r="F2610">
        <v>0.01</v>
      </c>
      <c r="G2610">
        <v>3732</v>
      </c>
      <c r="H2610" s="1" t="s">
        <v>4161</v>
      </c>
      <c r="I2610">
        <v>168.74</v>
      </c>
      <c r="J2610">
        <v>12.79</v>
      </c>
      <c r="K2610">
        <v>1662</v>
      </c>
      <c r="L2610">
        <v>2615.73</v>
      </c>
      <c r="M2610">
        <v>1025</v>
      </c>
      <c r="N2610">
        <v>56</v>
      </c>
      <c r="O2610">
        <v>0</v>
      </c>
      <c r="P2610">
        <v>1476.46</v>
      </c>
      <c r="Q2610">
        <v>0</v>
      </c>
      <c r="R2610" s="1" t="s">
        <v>7930</v>
      </c>
      <c r="S2610" s="1" t="s">
        <v>8156</v>
      </c>
      <c r="T2610">
        <v>1.03</v>
      </c>
      <c r="U2610" s="1"/>
      <c r="V2610">
        <v>167854.23548999999</v>
      </c>
      <c r="W2610">
        <v>3360827.8584139999</v>
      </c>
      <c r="X2610">
        <v>843.46768699999996</v>
      </c>
      <c r="Y2610">
        <v>79.071861999999996</v>
      </c>
      <c r="Z2610">
        <v>1510.0547650000001</v>
      </c>
      <c r="AA2610">
        <v>1444.744541</v>
      </c>
      <c r="AB2610">
        <v>0</v>
      </c>
    </row>
    <row r="2611" spans="1:28" x14ac:dyDescent="0.25">
      <c r="A2611" s="1" t="s">
        <v>3777</v>
      </c>
      <c r="B2611">
        <v>2906</v>
      </c>
      <c r="C2611" s="1" t="s">
        <v>4053</v>
      </c>
      <c r="D2611">
        <v>5.0999999999999996</v>
      </c>
      <c r="E2611">
        <v>0</v>
      </c>
      <c r="F2611">
        <v>0.75</v>
      </c>
      <c r="G2611">
        <v>3733</v>
      </c>
      <c r="H2611" s="1" t="s">
        <v>4153</v>
      </c>
      <c r="I2611">
        <v>204.71</v>
      </c>
      <c r="J2611">
        <v>10.93</v>
      </c>
      <c r="K2611">
        <v>827</v>
      </c>
      <c r="L2611">
        <v>1496.48</v>
      </c>
      <c r="M2611">
        <v>538</v>
      </c>
      <c r="N2611">
        <v>16</v>
      </c>
      <c r="O2611">
        <v>0</v>
      </c>
      <c r="P2611">
        <v>708.4</v>
      </c>
      <c r="Q2611">
        <v>0</v>
      </c>
      <c r="R2611" s="1" t="s">
        <v>7932</v>
      </c>
      <c r="S2611" s="1" t="s">
        <v>8156</v>
      </c>
      <c r="T2611">
        <v>0.92</v>
      </c>
      <c r="U2611" s="1"/>
      <c r="V2611">
        <v>96129.194321000003</v>
      </c>
      <c r="W2611">
        <v>1896365.1061750001</v>
      </c>
      <c r="X2611">
        <v>482.29052300000001</v>
      </c>
      <c r="Y2611">
        <v>44.334440999999998</v>
      </c>
      <c r="Z2611">
        <v>849.97581100000002</v>
      </c>
      <c r="AA2611">
        <v>815.20650999999998</v>
      </c>
      <c r="AB2611">
        <v>0</v>
      </c>
    </row>
    <row r="2612" spans="1:28" x14ac:dyDescent="0.25">
      <c r="A2612" s="1" t="s">
        <v>3780</v>
      </c>
      <c r="B2612">
        <v>3307</v>
      </c>
      <c r="C2612" s="1" t="s">
        <v>4031</v>
      </c>
      <c r="D2612">
        <v>5.0999999999999996</v>
      </c>
      <c r="E2612">
        <v>0</v>
      </c>
      <c r="F2612">
        <v>0.75</v>
      </c>
      <c r="G2612">
        <v>3741</v>
      </c>
      <c r="H2612" s="1" t="s">
        <v>4076</v>
      </c>
      <c r="I2612">
        <v>1.4</v>
      </c>
      <c r="J2612">
        <v>8.52</v>
      </c>
      <c r="K2612">
        <v>434</v>
      </c>
      <c r="L2612">
        <v>2404.71</v>
      </c>
      <c r="M2612">
        <v>116</v>
      </c>
      <c r="N2612">
        <v>4</v>
      </c>
      <c r="O2612">
        <v>0</v>
      </c>
      <c r="P2612">
        <v>205.22</v>
      </c>
      <c r="Q2612">
        <v>0</v>
      </c>
      <c r="R2612" s="1" t="s">
        <v>7935</v>
      </c>
      <c r="S2612" s="1" t="s">
        <v>8156</v>
      </c>
      <c r="T2612">
        <v>0.74</v>
      </c>
      <c r="U2612" s="1"/>
      <c r="V2612">
        <v>31045.800954999999</v>
      </c>
      <c r="W2612">
        <v>983429.81091799994</v>
      </c>
      <c r="X2612">
        <v>164.38528600000001</v>
      </c>
      <c r="Y2612">
        <v>19.623951000000002</v>
      </c>
      <c r="Z2612">
        <v>420.27887600000003</v>
      </c>
      <c r="AA2612">
        <v>422.744215</v>
      </c>
      <c r="AB2612">
        <v>0</v>
      </c>
    </row>
    <row r="2613" spans="1:28" x14ac:dyDescent="0.25">
      <c r="A2613" s="1" t="s">
        <v>3782</v>
      </c>
      <c r="B2613">
        <v>3312</v>
      </c>
      <c r="C2613" s="1" t="s">
        <v>4034</v>
      </c>
      <c r="D2613">
        <v>5.0999999999999996</v>
      </c>
      <c r="E2613">
        <v>0</v>
      </c>
      <c r="F2613">
        <v>0</v>
      </c>
      <c r="G2613">
        <v>3743</v>
      </c>
      <c r="H2613" s="1" t="s">
        <v>4150</v>
      </c>
      <c r="I2613">
        <v>82</v>
      </c>
      <c r="J2613">
        <v>10.19</v>
      </c>
      <c r="K2613">
        <v>431</v>
      </c>
      <c r="L2613">
        <v>1808.36</v>
      </c>
      <c r="M2613">
        <v>173</v>
      </c>
      <c r="N2613">
        <v>4</v>
      </c>
      <c r="O2613">
        <v>0</v>
      </c>
      <c r="P2613">
        <v>258.95</v>
      </c>
      <c r="Q2613">
        <v>0</v>
      </c>
      <c r="R2613" s="1" t="s">
        <v>7937</v>
      </c>
      <c r="S2613" s="1" t="s">
        <v>8156</v>
      </c>
      <c r="T2613">
        <v>0.74</v>
      </c>
      <c r="U2613" s="1"/>
      <c r="V2613">
        <v>37504.053298999999</v>
      </c>
      <c r="W2613">
        <v>1008452.870771</v>
      </c>
      <c r="X2613">
        <v>194.392099</v>
      </c>
      <c r="Y2613">
        <v>21.263406</v>
      </c>
      <c r="Z2613">
        <v>438.22439300000002</v>
      </c>
      <c r="AA2613">
        <v>433.50392099999999</v>
      </c>
      <c r="AB2613">
        <v>0</v>
      </c>
    </row>
    <row r="2614" spans="1:28" x14ac:dyDescent="0.25">
      <c r="A2614" s="1" t="s">
        <v>3783</v>
      </c>
      <c r="B2614">
        <v>3381</v>
      </c>
      <c r="C2614" s="1" t="s">
        <v>4050</v>
      </c>
      <c r="D2614">
        <v>5.0999999999999996</v>
      </c>
      <c r="E2614">
        <v>0</v>
      </c>
      <c r="F2614">
        <v>0</v>
      </c>
      <c r="G2614">
        <v>3743</v>
      </c>
      <c r="H2614" s="1" t="s">
        <v>4095</v>
      </c>
      <c r="I2614">
        <v>63.59</v>
      </c>
      <c r="J2614">
        <v>12.7</v>
      </c>
      <c r="K2614">
        <v>362</v>
      </c>
      <c r="L2614">
        <v>1628.87</v>
      </c>
      <c r="M2614">
        <v>157</v>
      </c>
      <c r="N2614">
        <v>6</v>
      </c>
      <c r="O2614">
        <v>0</v>
      </c>
      <c r="P2614">
        <v>259.97000000000003</v>
      </c>
      <c r="Q2614">
        <v>0</v>
      </c>
      <c r="R2614" s="1" t="s">
        <v>7938</v>
      </c>
      <c r="S2614" s="1" t="s">
        <v>8156</v>
      </c>
      <c r="T2614">
        <v>1.17</v>
      </c>
      <c r="U2614" s="1"/>
      <c r="V2614">
        <v>34612.507547000001</v>
      </c>
      <c r="W2614">
        <v>1037244.912754</v>
      </c>
      <c r="X2614">
        <v>182.268869</v>
      </c>
      <c r="Y2614">
        <v>23.000442</v>
      </c>
      <c r="Z2614">
        <v>456.64341200000001</v>
      </c>
      <c r="AA2614">
        <v>445.87579499999998</v>
      </c>
      <c r="AB2614">
        <v>0</v>
      </c>
    </row>
    <row r="2615" spans="1:28" x14ac:dyDescent="0.25">
      <c r="A2615" s="1" t="s">
        <v>3786</v>
      </c>
      <c r="B2615">
        <v>3243</v>
      </c>
      <c r="C2615" s="1" t="s">
        <v>4050</v>
      </c>
      <c r="D2615">
        <v>5.0999999999999996</v>
      </c>
      <c r="E2615">
        <v>0</v>
      </c>
      <c r="F2615">
        <v>0</v>
      </c>
      <c r="G2615">
        <v>3745</v>
      </c>
      <c r="H2615" s="1" t="s">
        <v>4095</v>
      </c>
      <c r="I2615">
        <v>63.59</v>
      </c>
      <c r="J2615">
        <v>14.38</v>
      </c>
      <c r="K2615">
        <v>502</v>
      </c>
      <c r="L2615">
        <v>1623.67</v>
      </c>
      <c r="M2615">
        <v>273</v>
      </c>
      <c r="N2615">
        <v>8</v>
      </c>
      <c r="O2615">
        <v>0</v>
      </c>
      <c r="P2615">
        <v>405.86</v>
      </c>
      <c r="Q2615">
        <v>0</v>
      </c>
      <c r="R2615" s="1" t="s">
        <v>7941</v>
      </c>
      <c r="S2615" s="1" t="s">
        <v>8156</v>
      </c>
      <c r="T2615">
        <v>1.25</v>
      </c>
      <c r="U2615" s="1"/>
      <c r="V2615">
        <v>53556.492065999999</v>
      </c>
      <c r="W2615">
        <v>1348073.549844</v>
      </c>
      <c r="X2615">
        <v>275.73380200000003</v>
      </c>
      <c r="Y2615">
        <v>30.462416000000001</v>
      </c>
      <c r="Z2615">
        <v>597.27702099999999</v>
      </c>
      <c r="AA2615">
        <v>579.49674600000003</v>
      </c>
      <c r="AB2615">
        <v>0</v>
      </c>
    </row>
    <row r="2616" spans="1:28" x14ac:dyDescent="0.25">
      <c r="A2616" s="1" t="s">
        <v>3787</v>
      </c>
      <c r="B2616">
        <v>3280</v>
      </c>
      <c r="C2616" s="1" t="s">
        <v>4018</v>
      </c>
      <c r="D2616">
        <v>5.0999999999999996</v>
      </c>
      <c r="E2616">
        <v>0</v>
      </c>
      <c r="F2616">
        <v>2.5</v>
      </c>
      <c r="G2616">
        <v>3746</v>
      </c>
      <c r="H2616" s="1" t="s">
        <v>4095</v>
      </c>
      <c r="I2616">
        <v>63.59</v>
      </c>
      <c r="J2616">
        <v>13.14</v>
      </c>
      <c r="K2616">
        <v>466</v>
      </c>
      <c r="L2616">
        <v>1936.73</v>
      </c>
      <c r="M2616">
        <v>245</v>
      </c>
      <c r="N2616">
        <v>5</v>
      </c>
      <c r="O2616">
        <v>0</v>
      </c>
      <c r="P2616">
        <v>324.01</v>
      </c>
      <c r="Q2616">
        <v>0</v>
      </c>
      <c r="R2616" s="1" t="s">
        <v>7942</v>
      </c>
      <c r="S2616" s="1" t="s">
        <v>8156</v>
      </c>
      <c r="T2616">
        <v>0.98</v>
      </c>
      <c r="U2616" s="1"/>
      <c r="V2616">
        <v>48297.779287999998</v>
      </c>
      <c r="W2616">
        <v>1260200.9361380001</v>
      </c>
      <c r="X2616">
        <v>249.65518900000001</v>
      </c>
      <c r="Y2616">
        <v>27.569091</v>
      </c>
      <c r="Z2616">
        <v>552.11710900000003</v>
      </c>
      <c r="AA2616">
        <v>541.72284500000001</v>
      </c>
      <c r="AB2616">
        <v>0</v>
      </c>
    </row>
    <row r="2617" spans="1:28" x14ac:dyDescent="0.25">
      <c r="A2617" s="1" t="s">
        <v>3788</v>
      </c>
      <c r="B2617">
        <v>2684</v>
      </c>
      <c r="C2617" s="1" t="s">
        <v>4040</v>
      </c>
      <c r="D2617">
        <v>5.0999999999999996</v>
      </c>
      <c r="E2617">
        <v>0</v>
      </c>
      <c r="F2617">
        <v>0.68</v>
      </c>
      <c r="G2617">
        <v>3748</v>
      </c>
      <c r="H2617" s="1" t="s">
        <v>4102</v>
      </c>
      <c r="I2617">
        <v>204.71</v>
      </c>
      <c r="J2617">
        <v>8.3000000000000007</v>
      </c>
      <c r="K2617">
        <v>1064</v>
      </c>
      <c r="L2617">
        <v>1536.69</v>
      </c>
      <c r="M2617">
        <v>707</v>
      </c>
      <c r="N2617">
        <v>24</v>
      </c>
      <c r="O2617">
        <v>0</v>
      </c>
      <c r="P2617">
        <v>915.27</v>
      </c>
      <c r="Q2617">
        <v>0</v>
      </c>
      <c r="R2617" s="1" t="s">
        <v>7943</v>
      </c>
      <c r="S2617" s="1" t="s">
        <v>8156</v>
      </c>
      <c r="T2617">
        <v>0.75</v>
      </c>
      <c r="U2617" s="1"/>
      <c r="V2617">
        <v>119553.321461</v>
      </c>
      <c r="W2617">
        <v>2253072.0912009999</v>
      </c>
      <c r="X2617">
        <v>597.225594</v>
      </c>
      <c r="Y2617">
        <v>53.016655999999998</v>
      </c>
      <c r="Z2617">
        <v>1012.888507</v>
      </c>
      <c r="AA2617">
        <v>968.55112199999996</v>
      </c>
      <c r="AB2617">
        <v>0</v>
      </c>
    </row>
    <row r="2618" spans="1:28" x14ac:dyDescent="0.25">
      <c r="A2618" s="1" t="s">
        <v>3789</v>
      </c>
      <c r="B2618">
        <v>2760</v>
      </c>
      <c r="C2618" s="1" t="s">
        <v>4062</v>
      </c>
      <c r="D2618">
        <v>5.0999999999999996</v>
      </c>
      <c r="E2618">
        <v>0</v>
      </c>
      <c r="F2618">
        <v>0</v>
      </c>
      <c r="G2618">
        <v>3748</v>
      </c>
      <c r="H2618" s="1" t="s">
        <v>4156</v>
      </c>
      <c r="I2618">
        <v>94.39</v>
      </c>
      <c r="J2618">
        <v>8.42</v>
      </c>
      <c r="K2618">
        <v>988</v>
      </c>
      <c r="L2618">
        <v>2589.1999999999998</v>
      </c>
      <c r="M2618">
        <v>641</v>
      </c>
      <c r="N2618">
        <v>20</v>
      </c>
      <c r="O2618">
        <v>0</v>
      </c>
      <c r="P2618">
        <v>774.2</v>
      </c>
      <c r="Q2618">
        <v>0</v>
      </c>
      <c r="R2618" s="1" t="s">
        <v>7944</v>
      </c>
      <c r="S2618" s="1" t="s">
        <v>8156</v>
      </c>
      <c r="T2618">
        <v>0.77</v>
      </c>
      <c r="U2618" s="1"/>
      <c r="V2618">
        <v>111450.614068</v>
      </c>
      <c r="W2618">
        <v>2398421.107512</v>
      </c>
      <c r="X2618">
        <v>563.80311400000005</v>
      </c>
      <c r="Y2618">
        <v>54.642355000000002</v>
      </c>
      <c r="Z2618">
        <v>1064.8194080000001</v>
      </c>
      <c r="AA2618">
        <v>1031.0231679999999</v>
      </c>
      <c r="AB2618">
        <v>0</v>
      </c>
    </row>
    <row r="2619" spans="1:28" x14ac:dyDescent="0.25">
      <c r="A2619" s="1" t="s">
        <v>3792</v>
      </c>
      <c r="B2619">
        <v>3356</v>
      </c>
      <c r="C2619" s="1" t="s">
        <v>4001</v>
      </c>
      <c r="D2619">
        <v>0.2</v>
      </c>
      <c r="E2619">
        <v>0</v>
      </c>
      <c r="F2619">
        <v>106</v>
      </c>
      <c r="G2619">
        <v>3748</v>
      </c>
      <c r="H2619" s="1" t="s">
        <v>4085</v>
      </c>
      <c r="I2619">
        <v>50.59</v>
      </c>
      <c r="J2619">
        <v>4.03</v>
      </c>
      <c r="K2619">
        <v>392</v>
      </c>
      <c r="L2619">
        <v>796.83</v>
      </c>
      <c r="M2619">
        <v>190</v>
      </c>
      <c r="N2619">
        <v>14</v>
      </c>
      <c r="O2619">
        <v>0</v>
      </c>
      <c r="P2619">
        <v>267.52999999999997</v>
      </c>
      <c r="Q2619">
        <v>0</v>
      </c>
      <c r="R2619" s="1" t="s">
        <v>7947</v>
      </c>
      <c r="S2619" s="1" t="s">
        <v>8156</v>
      </c>
      <c r="T2619">
        <v>0.45</v>
      </c>
      <c r="U2619" s="1"/>
      <c r="V2619">
        <v>34241.624653999999</v>
      </c>
      <c r="W2619">
        <v>707705.12318899995</v>
      </c>
      <c r="X2619">
        <v>172.409617</v>
      </c>
      <c r="Y2619">
        <v>15.69021</v>
      </c>
      <c r="Z2619">
        <v>313.41979199999997</v>
      </c>
      <c r="AA2619">
        <v>304.22691600000002</v>
      </c>
      <c r="AB2619">
        <v>0</v>
      </c>
    </row>
    <row r="2620" spans="1:28" x14ac:dyDescent="0.25">
      <c r="A2620" s="1" t="s">
        <v>3793</v>
      </c>
      <c r="B2620">
        <v>2415</v>
      </c>
      <c r="C2620" s="1" t="s">
        <v>4062</v>
      </c>
      <c r="D2620">
        <v>5.0999999999999996</v>
      </c>
      <c r="E2620">
        <v>0</v>
      </c>
      <c r="F2620">
        <v>0</v>
      </c>
      <c r="G2620">
        <v>3749</v>
      </c>
      <c r="H2620" s="1" t="s">
        <v>4156</v>
      </c>
      <c r="I2620">
        <v>94.39</v>
      </c>
      <c r="J2620">
        <v>11.12</v>
      </c>
      <c r="K2620">
        <v>1334</v>
      </c>
      <c r="L2620">
        <v>2590.9299999999998</v>
      </c>
      <c r="M2620">
        <v>964</v>
      </c>
      <c r="N2620">
        <v>29</v>
      </c>
      <c r="O2620">
        <v>0</v>
      </c>
      <c r="P2620">
        <v>1153.6199999999999</v>
      </c>
      <c r="Q2620">
        <v>0</v>
      </c>
      <c r="R2620" s="1" t="s">
        <v>7948</v>
      </c>
      <c r="S2620" s="1" t="s">
        <v>8156</v>
      </c>
      <c r="T2620">
        <v>0.94</v>
      </c>
      <c r="U2620" s="1"/>
      <c r="V2620">
        <v>163295.47517399999</v>
      </c>
      <c r="W2620">
        <v>3186808.6489659999</v>
      </c>
      <c r="X2620">
        <v>818.55793600000004</v>
      </c>
      <c r="Y2620">
        <v>75.474102000000002</v>
      </c>
      <c r="Z2620">
        <v>1432.1348270000001</v>
      </c>
      <c r="AA2620">
        <v>1369.940656</v>
      </c>
      <c r="AB2620">
        <v>0</v>
      </c>
    </row>
    <row r="2621" spans="1:28" x14ac:dyDescent="0.25">
      <c r="A2621" s="1" t="s">
        <v>3794</v>
      </c>
      <c r="B2621">
        <v>2590</v>
      </c>
      <c r="C2621" s="1" t="s">
        <v>4039</v>
      </c>
      <c r="D2621">
        <v>5.0999999999999996</v>
      </c>
      <c r="E2621">
        <v>0</v>
      </c>
      <c r="F2621">
        <v>2.5</v>
      </c>
      <c r="G2621">
        <v>3749</v>
      </c>
      <c r="H2621" s="1" t="s">
        <v>4076</v>
      </c>
      <c r="I2621">
        <v>1.4</v>
      </c>
      <c r="J2621">
        <v>18.05</v>
      </c>
      <c r="K2621">
        <v>1159</v>
      </c>
      <c r="L2621">
        <v>1745.75</v>
      </c>
      <c r="M2621">
        <v>793</v>
      </c>
      <c r="N2621">
        <v>20</v>
      </c>
      <c r="O2621">
        <v>0</v>
      </c>
      <c r="P2621">
        <v>1063.97</v>
      </c>
      <c r="Q2621">
        <v>0</v>
      </c>
      <c r="R2621" s="1" t="s">
        <v>7949</v>
      </c>
      <c r="S2621" s="1" t="s">
        <v>8156</v>
      </c>
      <c r="T2621">
        <v>1.34</v>
      </c>
      <c r="U2621" s="1"/>
      <c r="V2621">
        <v>136245.54428599999</v>
      </c>
      <c r="W2621">
        <v>2664506.0982920001</v>
      </c>
      <c r="X2621">
        <v>683.09198900000001</v>
      </c>
      <c r="Y2621">
        <v>63.205939999999998</v>
      </c>
      <c r="Z2621">
        <v>1200.4200519999999</v>
      </c>
      <c r="AA2621">
        <v>1145.4133529999999</v>
      </c>
      <c r="AB2621">
        <v>0</v>
      </c>
    </row>
    <row r="2622" spans="1:28" x14ac:dyDescent="0.25">
      <c r="A2622" s="1" t="s">
        <v>3795</v>
      </c>
      <c r="B2622">
        <v>2366</v>
      </c>
      <c r="C2622" s="1" t="s">
        <v>4004</v>
      </c>
      <c r="D2622">
        <v>5.0999999999999996</v>
      </c>
      <c r="E2622">
        <v>0</v>
      </c>
      <c r="F2622">
        <v>5.49</v>
      </c>
      <c r="G2622">
        <v>3751</v>
      </c>
      <c r="H2622" s="1" t="s">
        <v>4108</v>
      </c>
      <c r="I2622">
        <v>122.01</v>
      </c>
      <c r="J2622">
        <v>10.69</v>
      </c>
      <c r="K2622">
        <v>1385</v>
      </c>
      <c r="L2622">
        <v>1425.91</v>
      </c>
      <c r="M2622">
        <v>830</v>
      </c>
      <c r="N2622">
        <v>42</v>
      </c>
      <c r="O2622">
        <v>0</v>
      </c>
      <c r="P2622">
        <v>1266.1099999999999</v>
      </c>
      <c r="Q2622">
        <v>0</v>
      </c>
      <c r="R2622" s="1" t="s">
        <v>7950</v>
      </c>
      <c r="S2622" s="1" t="s">
        <v>8156</v>
      </c>
      <c r="T2622">
        <v>0.88</v>
      </c>
      <c r="U2622" s="1"/>
      <c r="V2622">
        <v>146821.09607299999</v>
      </c>
      <c r="W2622">
        <v>2708613.8672130001</v>
      </c>
      <c r="X2622">
        <v>732.10849299999995</v>
      </c>
      <c r="Y2622">
        <v>64.474478000000005</v>
      </c>
      <c r="Z2622">
        <v>1223.2585839999999</v>
      </c>
      <c r="AA2622">
        <v>1164.3809570000001</v>
      </c>
      <c r="AB2622">
        <v>0</v>
      </c>
    </row>
    <row r="2623" spans="1:28" x14ac:dyDescent="0.25">
      <c r="A2623" s="1" t="s">
        <v>3799</v>
      </c>
      <c r="B2623">
        <v>2875</v>
      </c>
      <c r="C2623" s="1" t="s">
        <v>4040</v>
      </c>
      <c r="D2623">
        <v>5.0999999999999996</v>
      </c>
      <c r="E2623">
        <v>0</v>
      </c>
      <c r="F2623">
        <v>0.01</v>
      </c>
      <c r="G2623">
        <v>3752</v>
      </c>
      <c r="H2623" s="1" t="s">
        <v>4153</v>
      </c>
      <c r="I2623">
        <v>204.71</v>
      </c>
      <c r="J2623">
        <v>10.52</v>
      </c>
      <c r="K2623">
        <v>877</v>
      </c>
      <c r="L2623">
        <v>1536.68</v>
      </c>
      <c r="M2623">
        <v>585</v>
      </c>
      <c r="N2623">
        <v>12</v>
      </c>
      <c r="O2623">
        <v>0</v>
      </c>
      <c r="P2623">
        <v>737.35</v>
      </c>
      <c r="Q2623">
        <v>0</v>
      </c>
      <c r="R2623" s="1" t="s">
        <v>7954</v>
      </c>
      <c r="S2623" s="1" t="s">
        <v>8156</v>
      </c>
      <c r="T2623">
        <v>0.8</v>
      </c>
      <c r="U2623" s="1"/>
      <c r="V2623">
        <v>102196.31422299999</v>
      </c>
      <c r="W2623">
        <v>1989273.0498909999</v>
      </c>
      <c r="X2623">
        <v>512.02600900000004</v>
      </c>
      <c r="Y2623">
        <v>46.394019999999998</v>
      </c>
      <c r="Z2623">
        <v>891.64144099999999</v>
      </c>
      <c r="AA2623">
        <v>855.14688999999998</v>
      </c>
      <c r="AB2623">
        <v>0</v>
      </c>
    </row>
    <row r="2624" spans="1:28" x14ac:dyDescent="0.25">
      <c r="A2624" s="1" t="s">
        <v>3800</v>
      </c>
      <c r="B2624">
        <v>3105</v>
      </c>
      <c r="C2624" s="1" t="s">
        <v>4024</v>
      </c>
      <c r="D2624">
        <v>5.0999999999999996</v>
      </c>
      <c r="E2624">
        <v>0</v>
      </c>
      <c r="F2624">
        <v>0</v>
      </c>
      <c r="G2624">
        <v>3752</v>
      </c>
      <c r="H2624" s="1" t="s">
        <v>4144</v>
      </c>
      <c r="I2624">
        <v>26.09</v>
      </c>
      <c r="J2624">
        <v>7.98</v>
      </c>
      <c r="K2624">
        <v>647</v>
      </c>
      <c r="L2624">
        <v>2392.42</v>
      </c>
      <c r="M2624">
        <v>198</v>
      </c>
      <c r="N2624">
        <v>13</v>
      </c>
      <c r="O2624">
        <v>0</v>
      </c>
      <c r="P2624">
        <v>348.1</v>
      </c>
      <c r="Q2624">
        <v>0</v>
      </c>
      <c r="R2624" s="1" t="s">
        <v>7955</v>
      </c>
      <c r="S2624" s="1" t="s">
        <v>8156</v>
      </c>
      <c r="T2624">
        <v>0.57999999999999996</v>
      </c>
      <c r="U2624" s="1"/>
      <c r="V2624">
        <v>46911.489565000003</v>
      </c>
      <c r="W2624">
        <v>1241615.2394900001</v>
      </c>
      <c r="X2624">
        <v>242.54941199999999</v>
      </c>
      <c r="Y2624">
        <v>25.545095</v>
      </c>
      <c r="Z2624">
        <v>537.95376399999998</v>
      </c>
      <c r="AA2624">
        <v>533.73484099999996</v>
      </c>
      <c r="AB2624">
        <v>0</v>
      </c>
    </row>
    <row r="2625" spans="1:28" x14ac:dyDescent="0.25">
      <c r="A2625" s="1" t="s">
        <v>3802</v>
      </c>
      <c r="B2625">
        <v>3134</v>
      </c>
      <c r="C2625" s="1" t="s">
        <v>4012</v>
      </c>
      <c r="D2625">
        <v>5.0999999999999996</v>
      </c>
      <c r="E2625">
        <v>0</v>
      </c>
      <c r="F2625">
        <v>450.68</v>
      </c>
      <c r="G2625">
        <v>3753</v>
      </c>
      <c r="H2625" s="1" t="s">
        <v>4096</v>
      </c>
      <c r="I2625">
        <v>121.36</v>
      </c>
      <c r="J2625">
        <v>11.16</v>
      </c>
      <c r="K2625">
        <v>619</v>
      </c>
      <c r="L2625">
        <v>1363.57</v>
      </c>
      <c r="M2625">
        <v>394</v>
      </c>
      <c r="N2625">
        <v>16</v>
      </c>
      <c r="O2625">
        <v>0</v>
      </c>
      <c r="P2625">
        <v>501.23</v>
      </c>
      <c r="Q2625">
        <v>0</v>
      </c>
      <c r="R2625" s="1" t="s">
        <v>7957</v>
      </c>
      <c r="S2625" s="1" t="s">
        <v>8156</v>
      </c>
      <c r="T2625">
        <v>0.85</v>
      </c>
      <c r="U2625" s="1"/>
      <c r="V2625">
        <v>67231.433718</v>
      </c>
      <c r="W2625">
        <v>1414412.284184</v>
      </c>
      <c r="X2625">
        <v>339.39135099999999</v>
      </c>
      <c r="Y2625">
        <v>32.481057999999997</v>
      </c>
      <c r="Z2625">
        <v>630.86771699999997</v>
      </c>
      <c r="AA2625">
        <v>608.02237400000001</v>
      </c>
      <c r="AB2625">
        <v>0</v>
      </c>
    </row>
    <row r="2626" spans="1:28" x14ac:dyDescent="0.25">
      <c r="A2626" s="1" t="s">
        <v>3803</v>
      </c>
      <c r="B2626">
        <v>3137</v>
      </c>
      <c r="C2626" s="1" t="s">
        <v>4030</v>
      </c>
      <c r="D2626">
        <v>5.0999999999999996</v>
      </c>
      <c r="E2626">
        <v>0</v>
      </c>
      <c r="F2626">
        <v>0.64</v>
      </c>
      <c r="G2626">
        <v>3755</v>
      </c>
      <c r="H2626" s="1" t="s">
        <v>4118</v>
      </c>
      <c r="I2626">
        <v>23.77</v>
      </c>
      <c r="J2626">
        <v>7.34</v>
      </c>
      <c r="K2626">
        <v>618</v>
      </c>
      <c r="L2626">
        <v>2694.53</v>
      </c>
      <c r="M2626">
        <v>215</v>
      </c>
      <c r="N2626">
        <v>12</v>
      </c>
      <c r="O2626">
        <v>0</v>
      </c>
      <c r="P2626">
        <v>318.95</v>
      </c>
      <c r="Q2626">
        <v>0</v>
      </c>
      <c r="R2626" s="1" t="s">
        <v>7958</v>
      </c>
      <c r="S2626" s="1" t="s">
        <v>8156</v>
      </c>
      <c r="T2626">
        <v>0.65</v>
      </c>
      <c r="U2626" s="1"/>
      <c r="V2626">
        <v>45208.689556999998</v>
      </c>
      <c r="W2626">
        <v>1253006.0894249999</v>
      </c>
      <c r="X2626">
        <v>235.08260300000001</v>
      </c>
      <c r="Y2626">
        <v>25.457367999999999</v>
      </c>
      <c r="Z2626">
        <v>539.59752900000001</v>
      </c>
      <c r="AA2626">
        <v>538.63023399999997</v>
      </c>
      <c r="AB2626">
        <v>0</v>
      </c>
    </row>
    <row r="2627" spans="1:28" x14ac:dyDescent="0.25">
      <c r="A2627" s="1" t="s">
        <v>3805</v>
      </c>
      <c r="B2627">
        <v>2761</v>
      </c>
      <c r="C2627" s="1" t="s">
        <v>4040</v>
      </c>
      <c r="D2627">
        <v>5.0999999999999996</v>
      </c>
      <c r="E2627">
        <v>0</v>
      </c>
      <c r="F2627">
        <v>1.01</v>
      </c>
      <c r="G2627">
        <v>3756</v>
      </c>
      <c r="H2627" s="1" t="s">
        <v>4096</v>
      </c>
      <c r="I2627">
        <v>121.36</v>
      </c>
      <c r="J2627">
        <v>10.27</v>
      </c>
      <c r="K2627">
        <v>995</v>
      </c>
      <c r="L2627">
        <v>1561.24</v>
      </c>
      <c r="M2627">
        <v>654</v>
      </c>
      <c r="N2627">
        <v>12</v>
      </c>
      <c r="O2627">
        <v>0</v>
      </c>
      <c r="P2627">
        <v>866.94</v>
      </c>
      <c r="Q2627">
        <v>0</v>
      </c>
      <c r="R2627" s="1" t="s">
        <v>7960</v>
      </c>
      <c r="S2627" s="1" t="s">
        <v>8156</v>
      </c>
      <c r="T2627">
        <v>0.89</v>
      </c>
      <c r="U2627" s="1"/>
      <c r="V2627">
        <v>116076.818524</v>
      </c>
      <c r="W2627">
        <v>2228648.9776099999</v>
      </c>
      <c r="X2627">
        <v>580.89726599999995</v>
      </c>
      <c r="Y2627">
        <v>52.472062000000001</v>
      </c>
      <c r="Z2627">
        <v>1001.958845</v>
      </c>
      <c r="AA2627">
        <v>958.05021199999999</v>
      </c>
      <c r="AB2627">
        <v>0</v>
      </c>
    </row>
    <row r="2628" spans="1:28" x14ac:dyDescent="0.25">
      <c r="A2628" s="1" t="s">
        <v>3806</v>
      </c>
      <c r="B2628">
        <v>3358</v>
      </c>
      <c r="C2628" s="1" t="s">
        <v>4034</v>
      </c>
      <c r="D2628">
        <v>5.0999999999999996</v>
      </c>
      <c r="E2628">
        <v>0</v>
      </c>
      <c r="F2628">
        <v>0</v>
      </c>
      <c r="G2628">
        <v>3756</v>
      </c>
      <c r="H2628" s="1" t="s">
        <v>4115</v>
      </c>
      <c r="I2628">
        <v>82</v>
      </c>
      <c r="J2628">
        <v>6.94</v>
      </c>
      <c r="K2628">
        <v>398</v>
      </c>
      <c r="L2628">
        <v>1808.36</v>
      </c>
      <c r="M2628">
        <v>110</v>
      </c>
      <c r="N2628">
        <v>3</v>
      </c>
      <c r="O2628">
        <v>0</v>
      </c>
      <c r="P2628">
        <v>176.78</v>
      </c>
      <c r="Q2628">
        <v>0</v>
      </c>
      <c r="R2628" s="1" t="s">
        <v>7961</v>
      </c>
      <c r="S2628" s="1" t="s">
        <v>8156</v>
      </c>
      <c r="T2628">
        <v>0.57999999999999996</v>
      </c>
      <c r="U2628" s="1"/>
      <c r="V2628">
        <v>28942.883206999999</v>
      </c>
      <c r="W2628">
        <v>809641.89829299995</v>
      </c>
      <c r="X2628">
        <v>150.59471400000001</v>
      </c>
      <c r="Y2628">
        <v>16.028293000000001</v>
      </c>
      <c r="Z2628">
        <v>346.44579299999998</v>
      </c>
      <c r="AA2628">
        <v>348.041451</v>
      </c>
      <c r="AB2628">
        <v>0</v>
      </c>
    </row>
    <row r="2629" spans="1:28" x14ac:dyDescent="0.25">
      <c r="A2629" s="1" t="s">
        <v>3807</v>
      </c>
      <c r="B2629">
        <v>2302</v>
      </c>
      <c r="C2629" s="1" t="s">
        <v>4062</v>
      </c>
      <c r="D2629">
        <v>5.0999999999999996</v>
      </c>
      <c r="E2629">
        <v>0</v>
      </c>
      <c r="F2629">
        <v>2</v>
      </c>
      <c r="G2629">
        <v>3758</v>
      </c>
      <c r="H2629" s="1" t="s">
        <v>4172</v>
      </c>
      <c r="I2629">
        <v>116.78</v>
      </c>
      <c r="J2629">
        <v>7.57</v>
      </c>
      <c r="K2629">
        <v>1456</v>
      </c>
      <c r="L2629">
        <v>2761.62</v>
      </c>
      <c r="M2629">
        <v>995</v>
      </c>
      <c r="N2629">
        <v>26</v>
      </c>
      <c r="O2629">
        <v>0</v>
      </c>
      <c r="P2629">
        <v>1180.01</v>
      </c>
      <c r="Q2629">
        <v>0</v>
      </c>
      <c r="R2629" s="1" t="s">
        <v>7962</v>
      </c>
      <c r="S2629" s="1" t="s">
        <v>8156</v>
      </c>
      <c r="T2629">
        <v>0.62</v>
      </c>
      <c r="U2629" s="1"/>
      <c r="V2629">
        <v>172519.840585</v>
      </c>
      <c r="W2629">
        <v>3359172.268412</v>
      </c>
      <c r="X2629">
        <v>864.37078499999996</v>
      </c>
      <c r="Y2629">
        <v>78.680910999999995</v>
      </c>
      <c r="Z2629">
        <v>1507.051948</v>
      </c>
      <c r="AA2629">
        <v>1444.037423</v>
      </c>
      <c r="AB2629">
        <v>0</v>
      </c>
    </row>
    <row r="2630" spans="1:28" x14ac:dyDescent="0.25">
      <c r="A2630" s="1" t="s">
        <v>3808</v>
      </c>
      <c r="B2630">
        <v>2603</v>
      </c>
      <c r="C2630" s="1" t="s">
        <v>4004</v>
      </c>
      <c r="D2630">
        <v>5.0999999999999996</v>
      </c>
      <c r="E2630">
        <v>0</v>
      </c>
      <c r="F2630">
        <v>0.38</v>
      </c>
      <c r="G2630">
        <v>3759</v>
      </c>
      <c r="H2630" s="1" t="s">
        <v>4108</v>
      </c>
      <c r="I2630">
        <v>122.01</v>
      </c>
      <c r="J2630">
        <v>10.56</v>
      </c>
      <c r="K2630">
        <v>1156</v>
      </c>
      <c r="L2630">
        <v>1425.91</v>
      </c>
      <c r="M2630">
        <v>713</v>
      </c>
      <c r="N2630">
        <v>25</v>
      </c>
      <c r="O2630">
        <v>0</v>
      </c>
      <c r="P2630">
        <v>1033.5999999999999</v>
      </c>
      <c r="Q2630">
        <v>0</v>
      </c>
      <c r="R2630" s="1" t="s">
        <v>7963</v>
      </c>
      <c r="S2630" s="1" t="s">
        <v>8156</v>
      </c>
      <c r="T2630">
        <v>0.85</v>
      </c>
      <c r="U2630" s="1"/>
      <c r="V2630">
        <v>124588.672319</v>
      </c>
      <c r="W2630">
        <v>2347754.4123359998</v>
      </c>
      <c r="X2630">
        <v>622.46573699999999</v>
      </c>
      <c r="Y2630">
        <v>55.782715000000003</v>
      </c>
      <c r="Z2630">
        <v>1059.7458240000001</v>
      </c>
      <c r="AA2630">
        <v>1009.252281</v>
      </c>
      <c r="AB2630">
        <v>0</v>
      </c>
    </row>
    <row r="2631" spans="1:28" x14ac:dyDescent="0.25">
      <c r="A2631" s="1" t="s">
        <v>3811</v>
      </c>
      <c r="B2631">
        <v>2859</v>
      </c>
      <c r="C2631" s="1" t="s">
        <v>4040</v>
      </c>
      <c r="D2631">
        <v>5.0999999999999996</v>
      </c>
      <c r="E2631">
        <v>0</v>
      </c>
      <c r="F2631">
        <v>0.44</v>
      </c>
      <c r="G2631">
        <v>3760</v>
      </c>
      <c r="H2631" s="1" t="s">
        <v>4096</v>
      </c>
      <c r="I2631">
        <v>121.36</v>
      </c>
      <c r="J2631">
        <v>12.33</v>
      </c>
      <c r="K2631">
        <v>901</v>
      </c>
      <c r="L2631">
        <v>1561.24</v>
      </c>
      <c r="M2631">
        <v>585</v>
      </c>
      <c r="N2631">
        <v>15</v>
      </c>
      <c r="O2631">
        <v>0</v>
      </c>
      <c r="P2631">
        <v>793.42</v>
      </c>
      <c r="Q2631">
        <v>0</v>
      </c>
      <c r="R2631" s="1" t="s">
        <v>7966</v>
      </c>
      <c r="S2631" s="1" t="s">
        <v>8156</v>
      </c>
      <c r="T2631">
        <v>1.06</v>
      </c>
      <c r="U2631" s="1"/>
      <c r="V2631">
        <v>104964.380794</v>
      </c>
      <c r="W2631">
        <v>2097761.789072</v>
      </c>
      <c r="X2631">
        <v>527.31753900000001</v>
      </c>
      <c r="Y2631">
        <v>49.213984000000004</v>
      </c>
      <c r="Z2631">
        <v>941.58689100000004</v>
      </c>
      <c r="AA2631">
        <v>901.78114300000004</v>
      </c>
      <c r="AB2631">
        <v>0</v>
      </c>
    </row>
    <row r="2632" spans="1:28" x14ac:dyDescent="0.25">
      <c r="A2632" s="1" t="s">
        <v>3812</v>
      </c>
      <c r="B2632">
        <v>3171</v>
      </c>
      <c r="C2632" s="1" t="s">
        <v>4004</v>
      </c>
      <c r="D2632">
        <v>5.0999999999999996</v>
      </c>
      <c r="E2632">
        <v>0</v>
      </c>
      <c r="F2632">
        <v>0.74</v>
      </c>
      <c r="G2632">
        <v>3762</v>
      </c>
      <c r="H2632" s="1" t="s">
        <v>4114</v>
      </c>
      <c r="I2632">
        <v>159.35</v>
      </c>
      <c r="J2632">
        <v>7.73</v>
      </c>
      <c r="K2632">
        <v>591</v>
      </c>
      <c r="L2632">
        <v>2021.57</v>
      </c>
      <c r="M2632">
        <v>212</v>
      </c>
      <c r="N2632">
        <v>17</v>
      </c>
      <c r="O2632">
        <v>0</v>
      </c>
      <c r="P2632">
        <v>340.28</v>
      </c>
      <c r="Q2632">
        <v>0</v>
      </c>
      <c r="R2632" s="1" t="s">
        <v>7967</v>
      </c>
      <c r="S2632" s="1" t="s">
        <v>8156</v>
      </c>
      <c r="T2632">
        <v>0.59</v>
      </c>
      <c r="U2632" s="1"/>
      <c r="V2632">
        <v>47123.691765000003</v>
      </c>
      <c r="W2632">
        <v>1196036.425181</v>
      </c>
      <c r="X2632">
        <v>242.504412</v>
      </c>
      <c r="Y2632">
        <v>25.147680000000001</v>
      </c>
      <c r="Z2632">
        <v>521.30288900000005</v>
      </c>
      <c r="AA2632">
        <v>514.14268500000003</v>
      </c>
      <c r="AB2632">
        <v>0</v>
      </c>
    </row>
    <row r="2633" spans="1:28" x14ac:dyDescent="0.25">
      <c r="A2633" s="1" t="s">
        <v>3813</v>
      </c>
      <c r="B2633">
        <v>3374</v>
      </c>
      <c r="C2633" s="1" t="s">
        <v>4043</v>
      </c>
      <c r="D2633">
        <v>5.0999999999999996</v>
      </c>
      <c r="E2633">
        <v>0</v>
      </c>
      <c r="F2633">
        <v>0.7</v>
      </c>
      <c r="G2633">
        <v>3765</v>
      </c>
      <c r="H2633" s="1" t="s">
        <v>4129</v>
      </c>
      <c r="I2633">
        <v>135.09</v>
      </c>
      <c r="J2633">
        <v>13.6</v>
      </c>
      <c r="K2633">
        <v>391</v>
      </c>
      <c r="L2633">
        <v>2630.12</v>
      </c>
      <c r="M2633">
        <v>123</v>
      </c>
      <c r="N2633">
        <v>7</v>
      </c>
      <c r="O2633">
        <v>0</v>
      </c>
      <c r="P2633">
        <v>217.12</v>
      </c>
      <c r="Q2633">
        <v>0</v>
      </c>
      <c r="R2633" s="1" t="s">
        <v>7968</v>
      </c>
      <c r="S2633" s="1" t="s">
        <v>8156</v>
      </c>
      <c r="T2633">
        <v>1.1000000000000001</v>
      </c>
      <c r="U2633" s="1"/>
      <c r="V2633">
        <v>29778.472202000001</v>
      </c>
      <c r="W2633">
        <v>1113394.7830109999</v>
      </c>
      <c r="X2633">
        <v>161.904628</v>
      </c>
      <c r="Y2633">
        <v>22.950223000000001</v>
      </c>
      <c r="Z2633">
        <v>476.79410899999999</v>
      </c>
      <c r="AA2633">
        <v>478.60654899999997</v>
      </c>
      <c r="AB2633">
        <v>0</v>
      </c>
    </row>
    <row r="2634" spans="1:28" x14ac:dyDescent="0.25">
      <c r="A2634" s="1" t="s">
        <v>3814</v>
      </c>
      <c r="B2634">
        <v>3220</v>
      </c>
      <c r="C2634" s="1" t="s">
        <v>4043</v>
      </c>
      <c r="D2634">
        <v>5.0999999999999996</v>
      </c>
      <c r="E2634">
        <v>0</v>
      </c>
      <c r="F2634">
        <v>0.03</v>
      </c>
      <c r="G2634">
        <v>3766</v>
      </c>
      <c r="H2634" s="1" t="s">
        <v>4165</v>
      </c>
      <c r="I2634">
        <v>135.09</v>
      </c>
      <c r="J2634">
        <v>15.51</v>
      </c>
      <c r="K2634">
        <v>546</v>
      </c>
      <c r="L2634">
        <v>2630.12</v>
      </c>
      <c r="M2634">
        <v>247</v>
      </c>
      <c r="N2634">
        <v>8</v>
      </c>
      <c r="O2634">
        <v>0</v>
      </c>
      <c r="P2634">
        <v>376.65</v>
      </c>
      <c r="Q2634">
        <v>0</v>
      </c>
      <c r="R2634" s="1" t="s">
        <v>7969</v>
      </c>
      <c r="S2634" s="1" t="s">
        <v>8156</v>
      </c>
      <c r="T2634">
        <v>1.1200000000000001</v>
      </c>
      <c r="U2634" s="1"/>
      <c r="V2634">
        <v>52142.341536</v>
      </c>
      <c r="W2634">
        <v>1496747.496056</v>
      </c>
      <c r="X2634">
        <v>272.87209899999999</v>
      </c>
      <c r="Y2634">
        <v>32.610815000000002</v>
      </c>
      <c r="Z2634">
        <v>654.27761799999996</v>
      </c>
      <c r="AA2634">
        <v>643.402962</v>
      </c>
      <c r="AB2634">
        <v>0</v>
      </c>
    </row>
    <row r="2635" spans="1:28" x14ac:dyDescent="0.25">
      <c r="A2635" s="1" t="s">
        <v>3816</v>
      </c>
      <c r="B2635">
        <v>3114</v>
      </c>
      <c r="C2635" s="1" t="s">
        <v>4004</v>
      </c>
      <c r="D2635">
        <v>5.0999999999999996</v>
      </c>
      <c r="E2635">
        <v>0</v>
      </c>
      <c r="F2635">
        <v>0.6</v>
      </c>
      <c r="G2635">
        <v>3769</v>
      </c>
      <c r="H2635" s="1" t="s">
        <v>4110</v>
      </c>
      <c r="I2635">
        <v>0.2</v>
      </c>
      <c r="J2635">
        <v>10.32</v>
      </c>
      <c r="K2635">
        <v>655</v>
      </c>
      <c r="L2635">
        <v>1312.65</v>
      </c>
      <c r="M2635">
        <v>402</v>
      </c>
      <c r="N2635">
        <v>14</v>
      </c>
      <c r="O2635">
        <v>0</v>
      </c>
      <c r="P2635">
        <v>557.64</v>
      </c>
      <c r="Q2635">
        <v>0</v>
      </c>
      <c r="R2635" s="1" t="s">
        <v>7971</v>
      </c>
      <c r="S2635" s="1" t="s">
        <v>8156</v>
      </c>
      <c r="T2635">
        <v>0.97</v>
      </c>
      <c r="U2635" s="1"/>
      <c r="V2635">
        <v>70000.301980000004</v>
      </c>
      <c r="W2635">
        <v>1492831.5374119999</v>
      </c>
      <c r="X2635">
        <v>353.91949899999997</v>
      </c>
      <c r="Y2635">
        <v>34.526890999999999</v>
      </c>
      <c r="Z2635">
        <v>667.43696199999999</v>
      </c>
      <c r="AA2635">
        <v>641.73176000000001</v>
      </c>
      <c r="AB2635">
        <v>0</v>
      </c>
    </row>
    <row r="2636" spans="1:28" x14ac:dyDescent="0.25">
      <c r="A2636" s="1" t="s">
        <v>3817</v>
      </c>
      <c r="B2636">
        <v>3150</v>
      </c>
      <c r="C2636" s="1" t="s">
        <v>4036</v>
      </c>
      <c r="D2636">
        <v>5.0999999999999996</v>
      </c>
      <c r="E2636">
        <v>0</v>
      </c>
      <c r="F2636">
        <v>0</v>
      </c>
      <c r="G2636">
        <v>3769</v>
      </c>
      <c r="H2636" s="1" t="s">
        <v>4120</v>
      </c>
      <c r="I2636">
        <v>34.18</v>
      </c>
      <c r="J2636">
        <v>13.54</v>
      </c>
      <c r="K2636">
        <v>619</v>
      </c>
      <c r="L2636">
        <v>2058.39</v>
      </c>
      <c r="M2636">
        <v>359</v>
      </c>
      <c r="N2636">
        <v>19</v>
      </c>
      <c r="O2636">
        <v>0</v>
      </c>
      <c r="P2636">
        <v>467.28</v>
      </c>
      <c r="Q2636">
        <v>0</v>
      </c>
      <c r="R2636" s="1" t="s">
        <v>7972</v>
      </c>
      <c r="S2636" s="1" t="s">
        <v>8156</v>
      </c>
      <c r="T2636">
        <v>0.98</v>
      </c>
      <c r="U2636" s="1"/>
      <c r="V2636">
        <v>68504.118302000003</v>
      </c>
      <c r="W2636">
        <v>1645926.2232290001</v>
      </c>
      <c r="X2636">
        <v>350.80645700000002</v>
      </c>
      <c r="Y2636">
        <v>37.071013999999998</v>
      </c>
      <c r="Z2636">
        <v>728.14611200000002</v>
      </c>
      <c r="AA2636">
        <v>707.53765599999997</v>
      </c>
      <c r="AB2636">
        <v>0</v>
      </c>
    </row>
    <row r="2637" spans="1:28" x14ac:dyDescent="0.25">
      <c r="A2637" s="1" t="s">
        <v>3819</v>
      </c>
      <c r="B2637">
        <v>2925</v>
      </c>
      <c r="C2637" s="1" t="s">
        <v>4036</v>
      </c>
      <c r="D2637">
        <v>5.0999999999999996</v>
      </c>
      <c r="E2637">
        <v>0</v>
      </c>
      <c r="F2637">
        <v>0</v>
      </c>
      <c r="G2637">
        <v>3772</v>
      </c>
      <c r="H2637" s="1" t="s">
        <v>4120</v>
      </c>
      <c r="I2637">
        <v>34.18</v>
      </c>
      <c r="J2637">
        <v>12.98</v>
      </c>
      <c r="K2637">
        <v>847</v>
      </c>
      <c r="L2637">
        <v>2058.39</v>
      </c>
      <c r="M2637">
        <v>498</v>
      </c>
      <c r="N2637">
        <v>23</v>
      </c>
      <c r="O2637">
        <v>0</v>
      </c>
      <c r="P2637">
        <v>698.77</v>
      </c>
      <c r="Q2637">
        <v>0</v>
      </c>
      <c r="R2637" s="1" t="s">
        <v>7974</v>
      </c>
      <c r="S2637" s="1" t="s">
        <v>8156</v>
      </c>
      <c r="T2637">
        <v>1</v>
      </c>
      <c r="U2637" s="1"/>
      <c r="V2637">
        <v>90309.341771000007</v>
      </c>
      <c r="W2637">
        <v>1986463.327599</v>
      </c>
      <c r="X2637">
        <v>458.05386199999998</v>
      </c>
      <c r="Y2637">
        <v>45.669609999999999</v>
      </c>
      <c r="Z2637">
        <v>885.70948199999998</v>
      </c>
      <c r="AA2637">
        <v>853.93004699999995</v>
      </c>
      <c r="AB2637">
        <v>0</v>
      </c>
    </row>
    <row r="2638" spans="1:28" x14ac:dyDescent="0.25">
      <c r="A2638" s="1" t="s">
        <v>3821</v>
      </c>
      <c r="B2638">
        <v>3144</v>
      </c>
      <c r="C2638" s="1" t="s">
        <v>4043</v>
      </c>
      <c r="D2638">
        <v>5.0999999999999996</v>
      </c>
      <c r="E2638">
        <v>0</v>
      </c>
      <c r="F2638">
        <v>0.69</v>
      </c>
      <c r="G2638">
        <v>3774</v>
      </c>
      <c r="H2638" s="1" t="s">
        <v>4129</v>
      </c>
      <c r="I2638">
        <v>135.09</v>
      </c>
      <c r="J2638">
        <v>11.96</v>
      </c>
      <c r="K2638">
        <v>630</v>
      </c>
      <c r="L2638">
        <v>2630.12</v>
      </c>
      <c r="M2638">
        <v>276</v>
      </c>
      <c r="N2638">
        <v>9</v>
      </c>
      <c r="O2638">
        <v>0</v>
      </c>
      <c r="P2638">
        <v>413.37</v>
      </c>
      <c r="Q2638">
        <v>0</v>
      </c>
      <c r="R2638" s="1" t="s">
        <v>7976</v>
      </c>
      <c r="S2638" s="1" t="s">
        <v>8156</v>
      </c>
      <c r="T2638">
        <v>0.88</v>
      </c>
      <c r="U2638" s="1"/>
      <c r="V2638">
        <v>58907.180713000002</v>
      </c>
      <c r="W2638">
        <v>1616572.958232</v>
      </c>
      <c r="X2638">
        <v>306.33531900000003</v>
      </c>
      <c r="Y2638">
        <v>34.809981000000001</v>
      </c>
      <c r="Z2638">
        <v>706.52894300000003</v>
      </c>
      <c r="AA2638">
        <v>694.91460800000004</v>
      </c>
      <c r="AB2638">
        <v>0</v>
      </c>
    </row>
    <row r="2639" spans="1:28" x14ac:dyDescent="0.25">
      <c r="A2639" s="1" t="s">
        <v>3822</v>
      </c>
      <c r="B2639">
        <v>2875</v>
      </c>
      <c r="C2639" s="1" t="s">
        <v>4039</v>
      </c>
      <c r="D2639">
        <v>5.0999999999999996</v>
      </c>
      <c r="E2639">
        <v>0</v>
      </c>
      <c r="F2639">
        <v>0</v>
      </c>
      <c r="G2639">
        <v>3775</v>
      </c>
      <c r="H2639" s="1" t="s">
        <v>4111</v>
      </c>
      <c r="I2639">
        <v>13.29</v>
      </c>
      <c r="J2639">
        <v>15.57</v>
      </c>
      <c r="K2639">
        <v>900</v>
      </c>
      <c r="L2639">
        <v>1792.39</v>
      </c>
      <c r="M2639">
        <v>570</v>
      </c>
      <c r="N2639">
        <v>12</v>
      </c>
      <c r="O2639">
        <v>0</v>
      </c>
      <c r="P2639">
        <v>791.32</v>
      </c>
      <c r="Q2639">
        <v>0</v>
      </c>
      <c r="R2639" s="1" t="s">
        <v>7977</v>
      </c>
      <c r="S2639" s="1" t="s">
        <v>8156</v>
      </c>
      <c r="T2639">
        <v>1.2</v>
      </c>
      <c r="U2639" s="1"/>
      <c r="V2639">
        <v>104619.018084</v>
      </c>
      <c r="W2639">
        <v>2167035.283578</v>
      </c>
      <c r="X2639">
        <v>527.50716699999998</v>
      </c>
      <c r="Y2639">
        <v>51.025568</v>
      </c>
      <c r="Z2639">
        <v>973.66092500000002</v>
      </c>
      <c r="AA2639">
        <v>931.55674999999997</v>
      </c>
      <c r="AB2639">
        <v>0</v>
      </c>
    </row>
    <row r="2640" spans="1:28" x14ac:dyDescent="0.25">
      <c r="A2640" s="1" t="s">
        <v>3823</v>
      </c>
      <c r="B2640">
        <v>3357</v>
      </c>
      <c r="C2640" s="1" t="s">
        <v>4048</v>
      </c>
      <c r="D2640">
        <v>5.0999999999999996</v>
      </c>
      <c r="E2640">
        <v>0</v>
      </c>
      <c r="F2640">
        <v>0.25</v>
      </c>
      <c r="G2640">
        <v>3777</v>
      </c>
      <c r="H2640" s="1" t="s">
        <v>4141</v>
      </c>
      <c r="I2640">
        <v>72.8</v>
      </c>
      <c r="J2640">
        <v>10.07</v>
      </c>
      <c r="K2640">
        <v>420</v>
      </c>
      <c r="L2640">
        <v>1954.68</v>
      </c>
      <c r="M2640">
        <v>183</v>
      </c>
      <c r="N2640">
        <v>11</v>
      </c>
      <c r="O2640">
        <v>0</v>
      </c>
      <c r="P2640">
        <v>245.58</v>
      </c>
      <c r="Q2640">
        <v>0</v>
      </c>
      <c r="R2640" s="1" t="s">
        <v>7978</v>
      </c>
      <c r="S2640" s="1" t="s">
        <v>8156</v>
      </c>
      <c r="T2640">
        <v>0.8</v>
      </c>
      <c r="U2640" s="1"/>
      <c r="V2640">
        <v>33339.566709999999</v>
      </c>
      <c r="W2640">
        <v>965772.18085999996</v>
      </c>
      <c r="X2640">
        <v>174.531159</v>
      </c>
      <c r="Y2640">
        <v>20.270904999999999</v>
      </c>
      <c r="Z2640">
        <v>418.59839399999998</v>
      </c>
      <c r="AA2640">
        <v>415.15475400000003</v>
      </c>
      <c r="AB2640">
        <v>0</v>
      </c>
    </row>
    <row r="2641" spans="1:28" x14ac:dyDescent="0.25">
      <c r="A2641" s="1" t="s">
        <v>3824</v>
      </c>
      <c r="B2641">
        <v>2915</v>
      </c>
      <c r="C2641" s="1" t="s">
        <v>4005</v>
      </c>
      <c r="D2641">
        <v>5.0999999999999996</v>
      </c>
      <c r="E2641">
        <v>0</v>
      </c>
      <c r="F2641">
        <v>0.38</v>
      </c>
      <c r="G2641">
        <v>3778</v>
      </c>
      <c r="H2641" s="1" t="s">
        <v>4075</v>
      </c>
      <c r="I2641">
        <v>89.74</v>
      </c>
      <c r="J2641">
        <v>11.34</v>
      </c>
      <c r="K2641">
        <v>863</v>
      </c>
      <c r="L2641">
        <v>698.35</v>
      </c>
      <c r="M2641">
        <v>606</v>
      </c>
      <c r="N2641">
        <v>15</v>
      </c>
      <c r="O2641">
        <v>0</v>
      </c>
      <c r="P2641">
        <v>808.95</v>
      </c>
      <c r="Q2641">
        <v>0</v>
      </c>
      <c r="R2641" s="1" t="s">
        <v>7979</v>
      </c>
      <c r="S2641" s="1" t="s">
        <v>8156</v>
      </c>
      <c r="T2641">
        <v>0.95</v>
      </c>
      <c r="U2641" s="1"/>
      <c r="V2641">
        <v>103679.253835</v>
      </c>
      <c r="W2641">
        <v>1849537.9189599999</v>
      </c>
      <c r="X2641">
        <v>515.55439999999999</v>
      </c>
      <c r="Y2641">
        <v>44.763443000000002</v>
      </c>
      <c r="Z2641">
        <v>839.17833800000005</v>
      </c>
      <c r="AA2641">
        <v>795.08263899999997</v>
      </c>
      <c r="AB2641">
        <v>0</v>
      </c>
    </row>
    <row r="2642" spans="1:28" x14ac:dyDescent="0.25">
      <c r="A2642" s="1" t="s">
        <v>3826</v>
      </c>
      <c r="B2642">
        <v>2588</v>
      </c>
      <c r="C2642" s="1" t="s">
        <v>4062</v>
      </c>
      <c r="D2642">
        <v>5.0999999999999996</v>
      </c>
      <c r="E2642">
        <v>0</v>
      </c>
      <c r="F2642">
        <v>0.5</v>
      </c>
      <c r="G2642">
        <v>3785</v>
      </c>
      <c r="H2642" s="1" t="s">
        <v>4156</v>
      </c>
      <c r="I2642">
        <v>94.39</v>
      </c>
      <c r="J2642">
        <v>9.25</v>
      </c>
      <c r="K2642">
        <v>1197</v>
      </c>
      <c r="L2642">
        <v>2589.1999999999998</v>
      </c>
      <c r="M2642">
        <v>811</v>
      </c>
      <c r="N2642">
        <v>29</v>
      </c>
      <c r="O2642">
        <v>0</v>
      </c>
      <c r="P2642">
        <v>966.65</v>
      </c>
      <c r="Q2642">
        <v>0</v>
      </c>
      <c r="R2642" s="1" t="s">
        <v>7981</v>
      </c>
      <c r="S2642" s="1" t="s">
        <v>8156</v>
      </c>
      <c r="T2642">
        <v>0.71</v>
      </c>
      <c r="U2642" s="1"/>
      <c r="V2642">
        <v>136254.46364999999</v>
      </c>
      <c r="W2642">
        <v>2797946.270031</v>
      </c>
      <c r="X2642">
        <v>686.23286900000005</v>
      </c>
      <c r="Y2642">
        <v>64.751427000000007</v>
      </c>
      <c r="Z2642">
        <v>1249.7508359999999</v>
      </c>
      <c r="AA2642">
        <v>1202.7730759999999</v>
      </c>
      <c r="AB2642">
        <v>0</v>
      </c>
    </row>
    <row r="2643" spans="1:28" x14ac:dyDescent="0.25">
      <c r="A2643" s="1" t="s">
        <v>3827</v>
      </c>
      <c r="B2643">
        <v>2979</v>
      </c>
      <c r="C2643" s="1" t="s">
        <v>4005</v>
      </c>
      <c r="D2643">
        <v>5.0999999999999996</v>
      </c>
      <c r="E2643">
        <v>0</v>
      </c>
      <c r="F2643">
        <v>4.9000000000000004</v>
      </c>
      <c r="G2643">
        <v>3785</v>
      </c>
      <c r="H2643" s="1" t="s">
        <v>4075</v>
      </c>
      <c r="I2643">
        <v>89.74</v>
      </c>
      <c r="J2643">
        <v>13.21</v>
      </c>
      <c r="K2643">
        <v>806</v>
      </c>
      <c r="L2643">
        <v>698.34</v>
      </c>
      <c r="M2643">
        <v>589</v>
      </c>
      <c r="N2643">
        <v>14</v>
      </c>
      <c r="O2643">
        <v>0</v>
      </c>
      <c r="P2643">
        <v>758.15</v>
      </c>
      <c r="Q2643">
        <v>0</v>
      </c>
      <c r="R2643" s="1" t="s">
        <v>7982</v>
      </c>
      <c r="S2643" s="1" t="s">
        <v>8156</v>
      </c>
      <c r="T2643">
        <v>1.08</v>
      </c>
      <c r="U2643" s="1"/>
      <c r="V2643">
        <v>96089.806391000006</v>
      </c>
      <c r="W2643">
        <v>1741009.699797</v>
      </c>
      <c r="X2643">
        <v>478.404225</v>
      </c>
      <c r="Y2643">
        <v>41.976973000000001</v>
      </c>
      <c r="Z2643">
        <v>788.78838699999994</v>
      </c>
      <c r="AA2643">
        <v>748.42729199999997</v>
      </c>
      <c r="AB2643">
        <v>0</v>
      </c>
    </row>
    <row r="2644" spans="1:28" x14ac:dyDescent="0.25">
      <c r="A2644" s="1" t="s">
        <v>3829</v>
      </c>
      <c r="B2644">
        <v>3164</v>
      </c>
      <c r="C2644" s="1" t="s">
        <v>4011</v>
      </c>
      <c r="D2644">
        <v>5.0999999999999996</v>
      </c>
      <c r="E2644">
        <v>0</v>
      </c>
      <c r="F2644">
        <v>1.5</v>
      </c>
      <c r="G2644">
        <v>3787</v>
      </c>
      <c r="H2644" s="1" t="s">
        <v>4084</v>
      </c>
      <c r="I2644">
        <v>105.53</v>
      </c>
      <c r="J2644">
        <v>10.27</v>
      </c>
      <c r="K2644">
        <v>623</v>
      </c>
      <c r="L2644">
        <v>690.83</v>
      </c>
      <c r="M2644">
        <v>336</v>
      </c>
      <c r="N2644">
        <v>26</v>
      </c>
      <c r="O2644">
        <v>0</v>
      </c>
      <c r="P2644">
        <v>570.9</v>
      </c>
      <c r="Q2644">
        <v>0</v>
      </c>
      <c r="R2644" s="1" t="s">
        <v>7984</v>
      </c>
      <c r="S2644" s="1" t="s">
        <v>8156</v>
      </c>
      <c r="T2644">
        <v>0.97</v>
      </c>
      <c r="U2644" s="1"/>
      <c r="V2644">
        <v>62873.524681000003</v>
      </c>
      <c r="W2644">
        <v>1199403.886889</v>
      </c>
      <c r="X2644">
        <v>314.44903900000003</v>
      </c>
      <c r="Y2644">
        <v>28.256656</v>
      </c>
      <c r="Z2644">
        <v>539.70411000000001</v>
      </c>
      <c r="AA2644">
        <v>515.59926499999995</v>
      </c>
      <c r="AB2644">
        <v>0</v>
      </c>
    </row>
    <row r="2645" spans="1:28" x14ac:dyDescent="0.25">
      <c r="A2645" s="1" t="s">
        <v>3834</v>
      </c>
      <c r="B2645">
        <v>3297</v>
      </c>
      <c r="C2645" s="1" t="s">
        <v>4043</v>
      </c>
      <c r="D2645">
        <v>5.0999999999999996</v>
      </c>
      <c r="E2645">
        <v>0</v>
      </c>
      <c r="F2645">
        <v>0.36</v>
      </c>
      <c r="G2645">
        <v>3791</v>
      </c>
      <c r="H2645" s="1" t="s">
        <v>4129</v>
      </c>
      <c r="I2645">
        <v>135.09</v>
      </c>
      <c r="J2645">
        <v>7.72</v>
      </c>
      <c r="K2645">
        <v>494</v>
      </c>
      <c r="L2645">
        <v>2630.12</v>
      </c>
      <c r="M2645">
        <v>139</v>
      </c>
      <c r="N2645">
        <v>5</v>
      </c>
      <c r="O2645">
        <v>0</v>
      </c>
      <c r="P2645">
        <v>207.05</v>
      </c>
      <c r="Q2645">
        <v>0</v>
      </c>
      <c r="R2645" s="1" t="s">
        <v>7989</v>
      </c>
      <c r="S2645" s="1" t="s">
        <v>8156</v>
      </c>
      <c r="T2645">
        <v>0.67</v>
      </c>
      <c r="U2645" s="1"/>
      <c r="V2645">
        <v>33338.962133000001</v>
      </c>
      <c r="W2645">
        <v>1051785.0625159999</v>
      </c>
      <c r="X2645">
        <v>176.289649</v>
      </c>
      <c r="Y2645">
        <v>20.372906</v>
      </c>
      <c r="Z2645">
        <v>446.48816199999999</v>
      </c>
      <c r="AA2645">
        <v>452.12885</v>
      </c>
      <c r="AB2645">
        <v>0</v>
      </c>
    </row>
    <row r="2646" spans="1:28" x14ac:dyDescent="0.25">
      <c r="A2646" s="1" t="s">
        <v>3836</v>
      </c>
      <c r="B2646">
        <v>2436</v>
      </c>
      <c r="C2646" s="1" t="s">
        <v>4054</v>
      </c>
      <c r="D2646">
        <v>5.0999999999999996</v>
      </c>
      <c r="E2646">
        <v>0</v>
      </c>
      <c r="F2646">
        <v>0.71</v>
      </c>
      <c r="G2646">
        <v>3800</v>
      </c>
      <c r="H2646" s="1" t="s">
        <v>4076</v>
      </c>
      <c r="I2646">
        <v>1.4</v>
      </c>
      <c r="J2646">
        <v>5.25</v>
      </c>
      <c r="K2646">
        <v>1364</v>
      </c>
      <c r="L2646">
        <v>2323.92</v>
      </c>
      <c r="M2646">
        <v>759</v>
      </c>
      <c r="N2646">
        <v>15</v>
      </c>
      <c r="O2646">
        <v>0</v>
      </c>
      <c r="P2646">
        <v>989.01</v>
      </c>
      <c r="Q2646">
        <v>0</v>
      </c>
      <c r="R2646" s="1" t="s">
        <v>7991</v>
      </c>
      <c r="S2646" s="1" t="s">
        <v>8156</v>
      </c>
      <c r="T2646">
        <v>0.44</v>
      </c>
      <c r="U2646" s="1"/>
      <c r="V2646">
        <v>141724.53614000001</v>
      </c>
      <c r="W2646">
        <v>2728588.5831050002</v>
      </c>
      <c r="X2646">
        <v>709.09718299999997</v>
      </c>
      <c r="Y2646">
        <v>62.768113999999997</v>
      </c>
      <c r="Z2646">
        <v>1220.8910490000001</v>
      </c>
      <c r="AA2646">
        <v>1172.9654660000001</v>
      </c>
      <c r="AB2646">
        <v>0</v>
      </c>
    </row>
    <row r="2647" spans="1:28" x14ac:dyDescent="0.25">
      <c r="A2647" s="1" t="s">
        <v>3837</v>
      </c>
      <c r="B2647">
        <v>2842</v>
      </c>
      <c r="C2647" s="1" t="s">
        <v>4054</v>
      </c>
      <c r="D2647">
        <v>5.0999999999999996</v>
      </c>
      <c r="E2647">
        <v>0</v>
      </c>
      <c r="F2647">
        <v>0.83</v>
      </c>
      <c r="G2647">
        <v>3802</v>
      </c>
      <c r="H2647" s="1" t="s">
        <v>4076</v>
      </c>
      <c r="I2647">
        <v>1.4</v>
      </c>
      <c r="J2647">
        <v>12.56</v>
      </c>
      <c r="K2647">
        <v>960</v>
      </c>
      <c r="L2647">
        <v>2323.91</v>
      </c>
      <c r="M2647">
        <v>583</v>
      </c>
      <c r="N2647">
        <v>12</v>
      </c>
      <c r="O2647">
        <v>0</v>
      </c>
      <c r="P2647">
        <v>804.84</v>
      </c>
      <c r="Q2647">
        <v>0</v>
      </c>
      <c r="R2647" s="1" t="s">
        <v>7992</v>
      </c>
      <c r="S2647" s="1" t="s">
        <v>8156</v>
      </c>
      <c r="T2647">
        <v>1.08</v>
      </c>
      <c r="U2647" s="1"/>
      <c r="V2647">
        <v>106451.820179</v>
      </c>
      <c r="W2647">
        <v>2267852.9434290002</v>
      </c>
      <c r="X2647">
        <v>538.20478500000002</v>
      </c>
      <c r="Y2647">
        <v>52.667372</v>
      </c>
      <c r="Z2647">
        <v>1013.183614</v>
      </c>
      <c r="AA2647">
        <v>974.89448800000002</v>
      </c>
      <c r="AB2647">
        <v>0</v>
      </c>
    </row>
    <row r="2648" spans="1:28" x14ac:dyDescent="0.25">
      <c r="A2648" s="1" t="s">
        <v>3838</v>
      </c>
      <c r="B2648">
        <v>3349</v>
      </c>
      <c r="C2648" s="1" t="s">
        <v>4038</v>
      </c>
      <c r="D2648">
        <v>5.0999999999999996</v>
      </c>
      <c r="E2648">
        <v>0</v>
      </c>
      <c r="F2648">
        <v>0.49</v>
      </c>
      <c r="G2648">
        <v>3802</v>
      </c>
      <c r="H2648" s="1" t="s">
        <v>4130</v>
      </c>
      <c r="I2648">
        <v>14.85</v>
      </c>
      <c r="J2648">
        <v>9.94</v>
      </c>
      <c r="K2648">
        <v>453</v>
      </c>
      <c r="L2648">
        <v>1683.59</v>
      </c>
      <c r="M2648">
        <v>233</v>
      </c>
      <c r="N2648">
        <v>10</v>
      </c>
      <c r="O2648">
        <v>0</v>
      </c>
      <c r="P2648">
        <v>294.42</v>
      </c>
      <c r="Q2648">
        <v>0</v>
      </c>
      <c r="R2648" s="1" t="s">
        <v>7993</v>
      </c>
      <c r="S2648" s="1" t="s">
        <v>8156</v>
      </c>
      <c r="T2648">
        <v>0.77</v>
      </c>
      <c r="U2648" s="1"/>
      <c r="V2648">
        <v>40914.762844999997</v>
      </c>
      <c r="W2648">
        <v>1047771.07548</v>
      </c>
      <c r="X2648">
        <v>210.93499</v>
      </c>
      <c r="Y2648">
        <v>22.681573</v>
      </c>
      <c r="Z2648">
        <v>459.03907400000003</v>
      </c>
      <c r="AA2648">
        <v>450.406431</v>
      </c>
      <c r="AB2648">
        <v>0</v>
      </c>
    </row>
    <row r="2649" spans="1:28" x14ac:dyDescent="0.25">
      <c r="A2649" s="1" t="s">
        <v>3841</v>
      </c>
      <c r="B2649">
        <v>3264</v>
      </c>
      <c r="C2649" s="1" t="s">
        <v>4048</v>
      </c>
      <c r="D2649">
        <v>5.0999999999999996</v>
      </c>
      <c r="E2649">
        <v>0</v>
      </c>
      <c r="F2649">
        <v>0.5</v>
      </c>
      <c r="G2649">
        <v>3804</v>
      </c>
      <c r="H2649" s="1" t="s">
        <v>4141</v>
      </c>
      <c r="I2649">
        <v>72.8</v>
      </c>
      <c r="J2649">
        <v>7.03</v>
      </c>
      <c r="K2649">
        <v>540</v>
      </c>
      <c r="L2649">
        <v>1956.19</v>
      </c>
      <c r="M2649">
        <v>192</v>
      </c>
      <c r="N2649">
        <v>11</v>
      </c>
      <c r="O2649">
        <v>0</v>
      </c>
      <c r="P2649">
        <v>279.25</v>
      </c>
      <c r="Q2649">
        <v>0</v>
      </c>
      <c r="R2649" s="1" t="s">
        <v>7996</v>
      </c>
      <c r="S2649" s="1" t="s">
        <v>8156</v>
      </c>
      <c r="T2649">
        <v>0.53</v>
      </c>
      <c r="U2649" s="1"/>
      <c r="V2649">
        <v>41966.958739000002</v>
      </c>
      <c r="W2649">
        <v>1066754.013911</v>
      </c>
      <c r="X2649">
        <v>215.961263</v>
      </c>
      <c r="Y2649">
        <v>22.205466999999999</v>
      </c>
      <c r="Z2649">
        <v>463.64109000000002</v>
      </c>
      <c r="AA2649">
        <v>458.56805800000001</v>
      </c>
      <c r="AB2649">
        <v>0</v>
      </c>
    </row>
    <row r="2650" spans="1:28" x14ac:dyDescent="0.25">
      <c r="A2650" s="1" t="s">
        <v>3844</v>
      </c>
      <c r="B2650">
        <v>3220</v>
      </c>
      <c r="C2650" s="1" t="s">
        <v>4030</v>
      </c>
      <c r="D2650">
        <v>5.0999999999999996</v>
      </c>
      <c r="E2650">
        <v>0</v>
      </c>
      <c r="F2650">
        <v>0</v>
      </c>
      <c r="G2650">
        <v>3817</v>
      </c>
      <c r="H2650" s="1" t="s">
        <v>4152</v>
      </c>
      <c r="I2650">
        <v>144.80000000000001</v>
      </c>
      <c r="J2650">
        <v>6.76</v>
      </c>
      <c r="K2650">
        <v>597</v>
      </c>
      <c r="L2650">
        <v>3263.57</v>
      </c>
      <c r="M2650">
        <v>123</v>
      </c>
      <c r="N2650">
        <v>4</v>
      </c>
      <c r="O2650">
        <v>0</v>
      </c>
      <c r="P2650">
        <v>201.24</v>
      </c>
      <c r="Q2650">
        <v>0</v>
      </c>
      <c r="R2650" s="1" t="s">
        <v>7999</v>
      </c>
      <c r="S2650" s="1" t="s">
        <v>8156</v>
      </c>
      <c r="T2650">
        <v>0.59</v>
      </c>
      <c r="U2650" s="1"/>
      <c r="V2650">
        <v>37292.293318999997</v>
      </c>
      <c r="W2650">
        <v>1203778.312229</v>
      </c>
      <c r="X2650">
        <v>197.73896300000001</v>
      </c>
      <c r="Y2650">
        <v>22.812258</v>
      </c>
      <c r="Z2650">
        <v>509.00274200000001</v>
      </c>
      <c r="AA2650">
        <v>517.46579999999994</v>
      </c>
      <c r="AB2650">
        <v>0</v>
      </c>
    </row>
    <row r="2651" spans="1:28" x14ac:dyDescent="0.25">
      <c r="A2651" s="1" t="s">
        <v>3845</v>
      </c>
      <c r="B2651">
        <v>3266</v>
      </c>
      <c r="C2651" s="1" t="s">
        <v>4034</v>
      </c>
      <c r="D2651">
        <v>5.0999999999999996</v>
      </c>
      <c r="E2651">
        <v>0</v>
      </c>
      <c r="F2651">
        <v>0</v>
      </c>
      <c r="G2651">
        <v>3817</v>
      </c>
      <c r="H2651" s="1" t="s">
        <v>4115</v>
      </c>
      <c r="I2651">
        <v>82</v>
      </c>
      <c r="J2651">
        <v>3.71</v>
      </c>
      <c r="K2651">
        <v>551</v>
      </c>
      <c r="L2651">
        <v>1808.36</v>
      </c>
      <c r="M2651">
        <v>45</v>
      </c>
      <c r="N2651">
        <v>1</v>
      </c>
      <c r="O2651">
        <v>0</v>
      </c>
      <c r="P2651">
        <v>177.5</v>
      </c>
      <c r="Q2651">
        <v>0</v>
      </c>
      <c r="R2651" s="1" t="s">
        <v>8000</v>
      </c>
      <c r="S2651" s="1" t="s">
        <v>8156</v>
      </c>
      <c r="T2651">
        <v>0.34</v>
      </c>
      <c r="U2651" s="1"/>
      <c r="V2651">
        <v>35372.865142000002</v>
      </c>
      <c r="W2651">
        <v>923294.99200099998</v>
      </c>
      <c r="X2651">
        <v>182.39334400000001</v>
      </c>
      <c r="Y2651">
        <v>18.236782000000002</v>
      </c>
      <c r="Z2651">
        <v>397.41616099999999</v>
      </c>
      <c r="AA2651">
        <v>396.89942100000002</v>
      </c>
      <c r="AB2651">
        <v>0</v>
      </c>
    </row>
    <row r="2652" spans="1:28" x14ac:dyDescent="0.25">
      <c r="A2652" s="1" t="s">
        <v>3847</v>
      </c>
      <c r="B2652">
        <v>3248</v>
      </c>
      <c r="C2652" s="1" t="s">
        <v>4031</v>
      </c>
      <c r="D2652">
        <v>5.0999999999999996</v>
      </c>
      <c r="E2652">
        <v>0</v>
      </c>
      <c r="F2652">
        <v>0.94</v>
      </c>
      <c r="G2652">
        <v>3827</v>
      </c>
      <c r="H2652" s="1" t="s">
        <v>4127</v>
      </c>
      <c r="I2652">
        <v>2.0699999999999998</v>
      </c>
      <c r="J2652">
        <v>11.03</v>
      </c>
      <c r="K2652">
        <v>579</v>
      </c>
      <c r="L2652">
        <v>2268.7600000000002</v>
      </c>
      <c r="M2652">
        <v>240</v>
      </c>
      <c r="N2652">
        <v>14</v>
      </c>
      <c r="O2652">
        <v>0</v>
      </c>
      <c r="P2652">
        <v>373.87</v>
      </c>
      <c r="Q2652">
        <v>0</v>
      </c>
      <c r="R2652" s="1" t="s">
        <v>8002</v>
      </c>
      <c r="S2652" s="1" t="s">
        <v>8156</v>
      </c>
      <c r="T2652">
        <v>0.8</v>
      </c>
      <c r="U2652" s="1"/>
      <c r="V2652">
        <v>47844.945831999998</v>
      </c>
      <c r="W2652">
        <v>1246649.5097340001</v>
      </c>
      <c r="X2652">
        <v>247.12652</v>
      </c>
      <c r="Y2652">
        <v>26.624383000000002</v>
      </c>
      <c r="Z2652">
        <v>543.54227200000003</v>
      </c>
      <c r="AA2652">
        <v>535.89837699999998</v>
      </c>
      <c r="AB2652">
        <v>0</v>
      </c>
    </row>
    <row r="2653" spans="1:28" x14ac:dyDescent="0.25">
      <c r="A2653" s="1" t="s">
        <v>3850</v>
      </c>
      <c r="B2653">
        <v>3329</v>
      </c>
      <c r="C2653" s="1" t="s">
        <v>4004</v>
      </c>
      <c r="D2653">
        <v>5.0999999999999996</v>
      </c>
      <c r="E2653">
        <v>0</v>
      </c>
      <c r="F2653">
        <v>7.0000000000000007E-2</v>
      </c>
      <c r="G2653">
        <v>3835</v>
      </c>
      <c r="H2653" s="1" t="s">
        <v>4108</v>
      </c>
      <c r="I2653">
        <v>122.01</v>
      </c>
      <c r="J2653">
        <v>9.91</v>
      </c>
      <c r="K2653">
        <v>506</v>
      </c>
      <c r="L2653">
        <v>1425.91</v>
      </c>
      <c r="M2653">
        <v>266</v>
      </c>
      <c r="N2653">
        <v>15</v>
      </c>
      <c r="O2653">
        <v>0</v>
      </c>
      <c r="P2653">
        <v>386.08</v>
      </c>
      <c r="Q2653">
        <v>0</v>
      </c>
      <c r="R2653" s="1" t="s">
        <v>8005</v>
      </c>
      <c r="S2653" s="1" t="s">
        <v>8156</v>
      </c>
      <c r="T2653">
        <v>0.87</v>
      </c>
      <c r="U2653" s="1"/>
      <c r="V2653">
        <v>51891.381019</v>
      </c>
      <c r="W2653">
        <v>1183074.9442489999</v>
      </c>
      <c r="X2653">
        <v>264.12101100000001</v>
      </c>
      <c r="Y2653">
        <v>26.599632</v>
      </c>
      <c r="Z2653">
        <v>524.25838499999998</v>
      </c>
      <c r="AA2653">
        <v>508.57305200000002</v>
      </c>
      <c r="AB2653">
        <v>0</v>
      </c>
    </row>
    <row r="2654" spans="1:28" x14ac:dyDescent="0.25">
      <c r="A2654" s="1" t="s">
        <v>3851</v>
      </c>
      <c r="B2654">
        <v>2933</v>
      </c>
      <c r="C2654" s="1" t="s">
        <v>4062</v>
      </c>
      <c r="D2654">
        <v>5.0999999999999996</v>
      </c>
      <c r="E2654">
        <v>0</v>
      </c>
      <c r="F2654">
        <v>0.5</v>
      </c>
      <c r="G2654">
        <v>3837</v>
      </c>
      <c r="H2654" s="1" t="s">
        <v>4156</v>
      </c>
      <c r="I2654">
        <v>94.39</v>
      </c>
      <c r="J2654">
        <v>11.15</v>
      </c>
      <c r="K2654">
        <v>904</v>
      </c>
      <c r="L2654">
        <v>2590.9299999999998</v>
      </c>
      <c r="M2654">
        <v>536</v>
      </c>
      <c r="N2654">
        <v>24</v>
      </c>
      <c r="O2654">
        <v>0</v>
      </c>
      <c r="P2654">
        <v>704.93</v>
      </c>
      <c r="Q2654">
        <v>0</v>
      </c>
      <c r="R2654" s="1" t="s">
        <v>8006</v>
      </c>
      <c r="S2654" s="1" t="s">
        <v>8156</v>
      </c>
      <c r="T2654">
        <v>0.83</v>
      </c>
      <c r="U2654" s="1"/>
      <c r="V2654">
        <v>95693.662343000004</v>
      </c>
      <c r="W2654">
        <v>2132836.4645219999</v>
      </c>
      <c r="X2654">
        <v>486.00687399999998</v>
      </c>
      <c r="Y2654">
        <v>48.645235</v>
      </c>
      <c r="Z2654">
        <v>947.22540000000004</v>
      </c>
      <c r="AA2654">
        <v>916.85177199999998</v>
      </c>
      <c r="AB2654">
        <v>0</v>
      </c>
    </row>
    <row r="2655" spans="1:28" x14ac:dyDescent="0.25">
      <c r="A2655" s="1" t="s">
        <v>3852</v>
      </c>
      <c r="B2655">
        <v>2933</v>
      </c>
      <c r="C2655" s="1" t="s">
        <v>4053</v>
      </c>
      <c r="D2655">
        <v>5.0999999999999996</v>
      </c>
      <c r="E2655">
        <v>0</v>
      </c>
      <c r="F2655">
        <v>0.5</v>
      </c>
      <c r="G2655">
        <v>3837</v>
      </c>
      <c r="H2655" s="1" t="s">
        <v>4117</v>
      </c>
      <c r="I2655">
        <v>120.04</v>
      </c>
      <c r="J2655">
        <v>11.74</v>
      </c>
      <c r="K2655">
        <v>904</v>
      </c>
      <c r="L2655">
        <v>947.15</v>
      </c>
      <c r="M2655">
        <v>648</v>
      </c>
      <c r="N2655">
        <v>17</v>
      </c>
      <c r="O2655">
        <v>0</v>
      </c>
      <c r="P2655">
        <v>828.81</v>
      </c>
      <c r="Q2655">
        <v>0</v>
      </c>
      <c r="R2655" s="1" t="s">
        <v>8007</v>
      </c>
      <c r="S2655" s="1" t="s">
        <v>8156</v>
      </c>
      <c r="T2655">
        <v>0.92</v>
      </c>
      <c r="U2655" s="1"/>
      <c r="V2655">
        <v>109526.17602499999</v>
      </c>
      <c r="W2655">
        <v>1972881.358425</v>
      </c>
      <c r="X2655">
        <v>545.05075899999997</v>
      </c>
      <c r="Y2655">
        <v>47.44061</v>
      </c>
      <c r="Z2655">
        <v>893.05296099999998</v>
      </c>
      <c r="AA2655">
        <v>848.10530300000005</v>
      </c>
      <c r="AB2655">
        <v>0</v>
      </c>
    </row>
    <row r="2656" spans="1:28" x14ac:dyDescent="0.25">
      <c r="A2656" s="1" t="s">
        <v>3854</v>
      </c>
      <c r="B2656">
        <v>3391</v>
      </c>
      <c r="C2656" s="1" t="s">
        <v>4024</v>
      </c>
      <c r="D2656">
        <v>5.0999999999999996</v>
      </c>
      <c r="E2656">
        <v>0</v>
      </c>
      <c r="F2656">
        <v>0.53</v>
      </c>
      <c r="G2656">
        <v>3842</v>
      </c>
      <c r="H2656" s="1" t="s">
        <v>4112</v>
      </c>
      <c r="I2656">
        <v>110.84</v>
      </c>
      <c r="J2656">
        <v>5.3</v>
      </c>
      <c r="K2656">
        <v>451</v>
      </c>
      <c r="L2656">
        <v>1744.16</v>
      </c>
      <c r="M2656">
        <v>148</v>
      </c>
      <c r="N2656">
        <v>5</v>
      </c>
      <c r="O2656">
        <v>0</v>
      </c>
      <c r="P2656">
        <v>219.26</v>
      </c>
      <c r="Q2656">
        <v>0</v>
      </c>
      <c r="R2656" s="1" t="s">
        <v>8009</v>
      </c>
      <c r="S2656" s="1" t="s">
        <v>8156</v>
      </c>
      <c r="T2656">
        <v>0.52</v>
      </c>
      <c r="U2656" s="1"/>
      <c r="V2656">
        <v>36474.254564000003</v>
      </c>
      <c r="W2656">
        <v>949642.01926199999</v>
      </c>
      <c r="X2656">
        <v>188.22429</v>
      </c>
      <c r="Y2656">
        <v>19.636613000000001</v>
      </c>
      <c r="Z2656">
        <v>411.76244600000001</v>
      </c>
      <c r="AA2656">
        <v>408.22430500000002</v>
      </c>
      <c r="AB2656">
        <v>0</v>
      </c>
    </row>
    <row r="2657" spans="1:28" x14ac:dyDescent="0.25">
      <c r="A2657" s="1" t="s">
        <v>3856</v>
      </c>
      <c r="B2657">
        <v>3278</v>
      </c>
      <c r="C2657" s="1" t="s">
        <v>4062</v>
      </c>
      <c r="D2657">
        <v>5.0999999999999996</v>
      </c>
      <c r="E2657">
        <v>0</v>
      </c>
      <c r="F2657">
        <v>0.5</v>
      </c>
      <c r="G2657">
        <v>3846</v>
      </c>
      <c r="H2657" s="1" t="s">
        <v>4156</v>
      </c>
      <c r="I2657">
        <v>94.39</v>
      </c>
      <c r="J2657">
        <v>9.4</v>
      </c>
      <c r="K2657">
        <v>568</v>
      </c>
      <c r="L2657">
        <v>2589.1999999999998</v>
      </c>
      <c r="M2657">
        <v>200</v>
      </c>
      <c r="N2657">
        <v>17</v>
      </c>
      <c r="O2657">
        <v>0</v>
      </c>
      <c r="P2657">
        <v>352.48</v>
      </c>
      <c r="Q2657">
        <v>0</v>
      </c>
      <c r="R2657" s="1" t="s">
        <v>8011</v>
      </c>
      <c r="S2657" s="1" t="s">
        <v>8156</v>
      </c>
      <c r="T2657">
        <v>0.76</v>
      </c>
      <c r="U2657" s="1"/>
      <c r="V2657">
        <v>44644.895584999998</v>
      </c>
      <c r="W2657">
        <v>1327884.4283149999</v>
      </c>
      <c r="X2657">
        <v>234.50337300000001</v>
      </c>
      <c r="Y2657">
        <v>27.636776999999999</v>
      </c>
      <c r="Z2657">
        <v>573.16061500000001</v>
      </c>
      <c r="AA2657">
        <v>570.81471699999997</v>
      </c>
      <c r="AB2657">
        <v>0</v>
      </c>
    </row>
    <row r="2658" spans="1:28" x14ac:dyDescent="0.25">
      <c r="A2658" s="1" t="s">
        <v>3860</v>
      </c>
      <c r="B2658">
        <v>3278</v>
      </c>
      <c r="C2658" s="1" t="s">
        <v>4024</v>
      </c>
      <c r="D2658">
        <v>5.0999999999999996</v>
      </c>
      <c r="E2658">
        <v>0</v>
      </c>
      <c r="F2658">
        <v>0.5</v>
      </c>
      <c r="G2658">
        <v>3855</v>
      </c>
      <c r="H2658" s="1" t="s">
        <v>4144</v>
      </c>
      <c r="I2658">
        <v>26.09</v>
      </c>
      <c r="J2658">
        <v>9.26</v>
      </c>
      <c r="K2658">
        <v>577</v>
      </c>
      <c r="L2658">
        <v>2392.42</v>
      </c>
      <c r="M2658">
        <v>267</v>
      </c>
      <c r="N2658">
        <v>11</v>
      </c>
      <c r="O2658">
        <v>0</v>
      </c>
      <c r="P2658">
        <v>347.32</v>
      </c>
      <c r="Q2658">
        <v>0</v>
      </c>
      <c r="R2658" s="1" t="s">
        <v>8015</v>
      </c>
      <c r="S2658" s="1" t="s">
        <v>8156</v>
      </c>
      <c r="T2658">
        <v>0.75</v>
      </c>
      <c r="U2658" s="1"/>
      <c r="V2658">
        <v>49483.431975</v>
      </c>
      <c r="W2658">
        <v>1319899.64876</v>
      </c>
      <c r="X2658">
        <v>256.342535</v>
      </c>
      <c r="Y2658">
        <v>28.213436999999999</v>
      </c>
      <c r="Z2658">
        <v>575.969021</v>
      </c>
      <c r="AA2658">
        <v>567.38540599999999</v>
      </c>
      <c r="AB2658">
        <v>0</v>
      </c>
    </row>
    <row r="2659" spans="1:28" x14ac:dyDescent="0.25">
      <c r="A2659" s="1" t="s">
        <v>3861</v>
      </c>
      <c r="B2659">
        <v>2145</v>
      </c>
      <c r="C2659" s="1" t="s">
        <v>4004</v>
      </c>
      <c r="D2659">
        <v>5.0999999999999996</v>
      </c>
      <c r="E2659">
        <v>0</v>
      </c>
      <c r="F2659">
        <v>0.41</v>
      </c>
      <c r="G2659">
        <v>3859</v>
      </c>
      <c r="H2659" s="1" t="s">
        <v>4122</v>
      </c>
      <c r="I2659">
        <v>159.35</v>
      </c>
      <c r="J2659">
        <v>7.48</v>
      </c>
      <c r="K2659">
        <v>1714</v>
      </c>
      <c r="L2659">
        <v>2021.57</v>
      </c>
      <c r="M2659">
        <v>1037</v>
      </c>
      <c r="N2659">
        <v>54</v>
      </c>
      <c r="O2659">
        <v>0</v>
      </c>
      <c r="P2659">
        <v>1499.65</v>
      </c>
      <c r="Q2659">
        <v>0</v>
      </c>
      <c r="R2659" s="1" t="s">
        <v>8016</v>
      </c>
      <c r="S2659" s="1" t="s">
        <v>8156</v>
      </c>
      <c r="T2659">
        <v>0.69</v>
      </c>
      <c r="U2659" s="1"/>
      <c r="V2659">
        <v>178482.38677499999</v>
      </c>
      <c r="W2659">
        <v>3325367.7999510001</v>
      </c>
      <c r="X2659">
        <v>890.71949800000004</v>
      </c>
      <c r="Y2659">
        <v>78.754632999999998</v>
      </c>
      <c r="Z2659">
        <v>1499.727627</v>
      </c>
      <c r="AA2659">
        <v>1429.510642</v>
      </c>
      <c r="AB2659">
        <v>0</v>
      </c>
    </row>
    <row r="2660" spans="1:28" x14ac:dyDescent="0.25">
      <c r="A2660" s="1" t="s">
        <v>3862</v>
      </c>
      <c r="B2660">
        <v>3204</v>
      </c>
      <c r="C2660" s="1" t="s">
        <v>4030</v>
      </c>
      <c r="D2660">
        <v>5.0999999999999996</v>
      </c>
      <c r="E2660">
        <v>0</v>
      </c>
      <c r="F2660">
        <v>0.44</v>
      </c>
      <c r="G2660">
        <v>3862</v>
      </c>
      <c r="H2660" s="1" t="s">
        <v>4155</v>
      </c>
      <c r="I2660">
        <v>81.98</v>
      </c>
      <c r="J2660">
        <v>11.47</v>
      </c>
      <c r="K2660">
        <v>658</v>
      </c>
      <c r="L2660">
        <v>2816.2</v>
      </c>
      <c r="M2660">
        <v>326</v>
      </c>
      <c r="N2660">
        <v>14</v>
      </c>
      <c r="O2660">
        <v>0</v>
      </c>
      <c r="P2660">
        <v>445.55</v>
      </c>
      <c r="Q2660">
        <v>0</v>
      </c>
      <c r="R2660" s="1" t="s">
        <v>8017</v>
      </c>
      <c r="S2660" s="1" t="s">
        <v>8156</v>
      </c>
      <c r="T2660">
        <v>0.96</v>
      </c>
      <c r="U2660" s="1"/>
      <c r="V2660">
        <v>61379.792716000004</v>
      </c>
      <c r="W2660">
        <v>1643506.1759889999</v>
      </c>
      <c r="X2660">
        <v>318.25356499999998</v>
      </c>
      <c r="Y2660">
        <v>35.592379000000001</v>
      </c>
      <c r="Z2660">
        <v>717.558088</v>
      </c>
      <c r="AA2660">
        <v>706.49354400000004</v>
      </c>
      <c r="AB2660">
        <v>0</v>
      </c>
    </row>
    <row r="2661" spans="1:28" x14ac:dyDescent="0.25">
      <c r="A2661" s="1" t="s">
        <v>3864</v>
      </c>
      <c r="B2661">
        <v>3436</v>
      </c>
      <c r="C2661" s="1" t="s">
        <v>4001</v>
      </c>
      <c r="D2661">
        <v>0.2</v>
      </c>
      <c r="E2661">
        <v>0</v>
      </c>
      <c r="F2661">
        <v>47.78</v>
      </c>
      <c r="G2661">
        <v>3884</v>
      </c>
      <c r="H2661" s="1" t="s">
        <v>4128</v>
      </c>
      <c r="I2661">
        <v>116.2</v>
      </c>
      <c r="J2661">
        <v>8.73</v>
      </c>
      <c r="K2661">
        <v>448</v>
      </c>
      <c r="L2661">
        <v>2118.0100000000002</v>
      </c>
      <c r="M2661">
        <v>173</v>
      </c>
      <c r="N2661">
        <v>9</v>
      </c>
      <c r="O2661">
        <v>0</v>
      </c>
      <c r="P2661">
        <v>240.67</v>
      </c>
      <c r="Q2661">
        <v>0</v>
      </c>
      <c r="R2661" s="1" t="s">
        <v>8019</v>
      </c>
      <c r="S2661" s="1" t="s">
        <v>8156</v>
      </c>
      <c r="T2661">
        <v>0.72</v>
      </c>
      <c r="U2661" s="1"/>
      <c r="V2661">
        <v>35388.256251999999</v>
      </c>
      <c r="W2661">
        <v>1035907.2125650001</v>
      </c>
      <c r="X2661">
        <v>185.44578999999999</v>
      </c>
      <c r="Y2661">
        <v>21.423748</v>
      </c>
      <c r="Z2661">
        <v>447.84654</v>
      </c>
      <c r="AA2661">
        <v>445.30364800000001</v>
      </c>
      <c r="AB2661">
        <v>0</v>
      </c>
    </row>
    <row r="2662" spans="1:28" x14ac:dyDescent="0.25">
      <c r="A2662" s="1" t="s">
        <v>3865</v>
      </c>
      <c r="B2662">
        <v>3067</v>
      </c>
      <c r="C2662" s="1" t="s">
        <v>4062</v>
      </c>
      <c r="D2662">
        <v>5.0999999999999996</v>
      </c>
      <c r="E2662">
        <v>0</v>
      </c>
      <c r="F2662">
        <v>0.34</v>
      </c>
      <c r="G2662">
        <v>3890</v>
      </c>
      <c r="H2662" s="1" t="s">
        <v>4138</v>
      </c>
      <c r="I2662">
        <v>116.78</v>
      </c>
      <c r="J2662">
        <v>8.57</v>
      </c>
      <c r="K2662">
        <v>823</v>
      </c>
      <c r="L2662">
        <v>2761.62</v>
      </c>
      <c r="M2662">
        <v>431</v>
      </c>
      <c r="N2662">
        <v>15</v>
      </c>
      <c r="O2662">
        <v>0</v>
      </c>
      <c r="P2662">
        <v>593.92999999999995</v>
      </c>
      <c r="Q2662">
        <v>0</v>
      </c>
      <c r="R2662" s="1" t="s">
        <v>8020</v>
      </c>
      <c r="S2662" s="1" t="s">
        <v>8156</v>
      </c>
      <c r="T2662">
        <v>0.75</v>
      </c>
      <c r="U2662" s="1"/>
      <c r="V2662">
        <v>81953.104865000001</v>
      </c>
      <c r="W2662">
        <v>1944895.6918349999</v>
      </c>
      <c r="X2662">
        <v>418.95046600000001</v>
      </c>
      <c r="Y2662">
        <v>43.415233999999998</v>
      </c>
      <c r="Z2662">
        <v>857.94594300000006</v>
      </c>
      <c r="AA2662">
        <v>836.05771000000004</v>
      </c>
      <c r="AB2662">
        <v>0</v>
      </c>
    </row>
    <row r="2663" spans="1:28" x14ac:dyDescent="0.25">
      <c r="A2663" s="1" t="s">
        <v>3867</v>
      </c>
      <c r="B2663">
        <v>3270</v>
      </c>
      <c r="C2663" s="1" t="s">
        <v>4004</v>
      </c>
      <c r="D2663">
        <v>5.0999999999999996</v>
      </c>
      <c r="E2663">
        <v>0</v>
      </c>
      <c r="F2663">
        <v>1.6</v>
      </c>
      <c r="G2663">
        <v>3895</v>
      </c>
      <c r="H2663" s="1" t="s">
        <v>4108</v>
      </c>
      <c r="I2663">
        <v>122.01</v>
      </c>
      <c r="J2663">
        <v>6.32</v>
      </c>
      <c r="K2663">
        <v>625</v>
      </c>
      <c r="L2663">
        <v>1425.91</v>
      </c>
      <c r="M2663">
        <v>333</v>
      </c>
      <c r="N2663">
        <v>16</v>
      </c>
      <c r="O2663">
        <v>0</v>
      </c>
      <c r="P2663">
        <v>482.66</v>
      </c>
      <c r="Q2663">
        <v>0</v>
      </c>
      <c r="R2663" s="1" t="s">
        <v>8022</v>
      </c>
      <c r="S2663" s="1" t="s">
        <v>8156</v>
      </c>
      <c r="T2663">
        <v>0.73</v>
      </c>
      <c r="U2663" s="1"/>
      <c r="V2663">
        <v>62267.300898000001</v>
      </c>
      <c r="W2663">
        <v>1348171.1337309999</v>
      </c>
      <c r="X2663">
        <v>315.18279100000001</v>
      </c>
      <c r="Y2663">
        <v>30.521550000000001</v>
      </c>
      <c r="Z2663">
        <v>599.68271100000004</v>
      </c>
      <c r="AA2663">
        <v>579.54586300000005</v>
      </c>
      <c r="AB2663">
        <v>0</v>
      </c>
    </row>
    <row r="2664" spans="1:28" x14ac:dyDescent="0.25">
      <c r="A2664" s="1" t="s">
        <v>3868</v>
      </c>
      <c r="B2664">
        <v>3210</v>
      </c>
      <c r="C2664" s="1" t="s">
        <v>4037</v>
      </c>
      <c r="D2664">
        <v>5.0999999999999996</v>
      </c>
      <c r="E2664">
        <v>0</v>
      </c>
      <c r="F2664">
        <v>0.72</v>
      </c>
      <c r="G2664">
        <v>3898</v>
      </c>
      <c r="H2664" s="1" t="s">
        <v>4096</v>
      </c>
      <c r="I2664">
        <v>121.36</v>
      </c>
      <c r="J2664">
        <v>3.58</v>
      </c>
      <c r="K2664">
        <v>688</v>
      </c>
      <c r="L2664">
        <v>1417.38</v>
      </c>
      <c r="M2664">
        <v>200</v>
      </c>
      <c r="N2664">
        <v>9</v>
      </c>
      <c r="O2664">
        <v>0</v>
      </c>
      <c r="P2664">
        <v>345.41</v>
      </c>
      <c r="Q2664">
        <v>0</v>
      </c>
      <c r="R2664" s="1" t="s">
        <v>8023</v>
      </c>
      <c r="S2664" s="1" t="s">
        <v>8156</v>
      </c>
      <c r="T2664">
        <v>0.3</v>
      </c>
      <c r="U2664" s="1"/>
      <c r="V2664">
        <v>59652.007065999998</v>
      </c>
      <c r="W2664">
        <v>1224661.6592250001</v>
      </c>
      <c r="X2664">
        <v>300.0401</v>
      </c>
      <c r="Y2664">
        <v>26.678267999999999</v>
      </c>
      <c r="Z2664">
        <v>540.49331500000005</v>
      </c>
      <c r="AA2664">
        <v>526.45613600000001</v>
      </c>
      <c r="AB2664">
        <v>0</v>
      </c>
    </row>
    <row r="2665" spans="1:28" x14ac:dyDescent="0.25">
      <c r="A2665" s="1" t="s">
        <v>3871</v>
      </c>
      <c r="B2665">
        <v>3425</v>
      </c>
      <c r="C2665" s="1" t="s">
        <v>4012</v>
      </c>
      <c r="D2665">
        <v>5.0999999999999996</v>
      </c>
      <c r="E2665">
        <v>0</v>
      </c>
      <c r="F2665">
        <v>486.13</v>
      </c>
      <c r="G2665">
        <v>3901</v>
      </c>
      <c r="H2665" s="1" t="s">
        <v>4096</v>
      </c>
      <c r="I2665">
        <v>121.36</v>
      </c>
      <c r="J2665">
        <v>8.35</v>
      </c>
      <c r="K2665">
        <v>476</v>
      </c>
      <c r="L2665">
        <v>1363.57</v>
      </c>
      <c r="M2665">
        <v>199</v>
      </c>
      <c r="N2665">
        <v>11</v>
      </c>
      <c r="O2665">
        <v>0</v>
      </c>
      <c r="P2665">
        <v>363.38</v>
      </c>
      <c r="Q2665">
        <v>0</v>
      </c>
      <c r="R2665" s="1" t="s">
        <v>8026</v>
      </c>
      <c r="S2665" s="1" t="s">
        <v>8156</v>
      </c>
      <c r="T2665">
        <v>0.89</v>
      </c>
      <c r="U2665" s="1"/>
      <c r="V2665">
        <v>45924.089412000001</v>
      </c>
      <c r="W2665">
        <v>1103755.5498220001</v>
      </c>
      <c r="X2665">
        <v>235.08992799999999</v>
      </c>
      <c r="Y2665">
        <v>24.599038</v>
      </c>
      <c r="Z2665">
        <v>489.50157200000001</v>
      </c>
      <c r="AA2665">
        <v>474.47372899999999</v>
      </c>
      <c r="AB2665">
        <v>0</v>
      </c>
    </row>
    <row r="2666" spans="1:28" x14ac:dyDescent="0.25">
      <c r="A2666" s="1" t="s">
        <v>3872</v>
      </c>
      <c r="B2666">
        <v>3034</v>
      </c>
      <c r="C2666" s="1" t="s">
        <v>4005</v>
      </c>
      <c r="D2666">
        <v>5.0999999999999996</v>
      </c>
      <c r="E2666">
        <v>0</v>
      </c>
      <c r="F2666">
        <v>0.42</v>
      </c>
      <c r="G2666">
        <v>3913</v>
      </c>
      <c r="H2666" s="1" t="s">
        <v>4075</v>
      </c>
      <c r="I2666">
        <v>89.74</v>
      </c>
      <c r="J2666">
        <v>10.27</v>
      </c>
      <c r="K2666">
        <v>879</v>
      </c>
      <c r="L2666">
        <v>698.35</v>
      </c>
      <c r="M2666">
        <v>611</v>
      </c>
      <c r="N2666">
        <v>20</v>
      </c>
      <c r="O2666">
        <v>0</v>
      </c>
      <c r="P2666">
        <v>816.68</v>
      </c>
      <c r="Q2666">
        <v>0</v>
      </c>
      <c r="R2666" s="1" t="s">
        <v>8027</v>
      </c>
      <c r="S2666" s="1" t="s">
        <v>8156</v>
      </c>
      <c r="T2666">
        <v>0.82</v>
      </c>
      <c r="U2666" s="1"/>
      <c r="V2666">
        <v>103178.42498</v>
      </c>
      <c r="W2666">
        <v>1830478.4629869999</v>
      </c>
      <c r="X2666">
        <v>512.79411600000003</v>
      </c>
      <c r="Y2666">
        <v>44.252163000000003</v>
      </c>
      <c r="Z2666">
        <v>830.53784299999995</v>
      </c>
      <c r="AA2666">
        <v>786.88985400000001</v>
      </c>
      <c r="AB2666">
        <v>0</v>
      </c>
    </row>
    <row r="2667" spans="1:28" x14ac:dyDescent="0.25">
      <c r="A2667" s="1" t="s">
        <v>3876</v>
      </c>
      <c r="B2667">
        <v>2545</v>
      </c>
      <c r="C2667" s="1" t="s">
        <v>4004</v>
      </c>
      <c r="D2667">
        <v>5.0999999999999996</v>
      </c>
      <c r="E2667">
        <v>0</v>
      </c>
      <c r="F2667">
        <v>2.91</v>
      </c>
      <c r="G2667">
        <v>3937</v>
      </c>
      <c r="H2667" s="1" t="s">
        <v>4108</v>
      </c>
      <c r="I2667">
        <v>122.01</v>
      </c>
      <c r="J2667">
        <v>8.82</v>
      </c>
      <c r="K2667">
        <v>1392</v>
      </c>
      <c r="L2667">
        <v>1425.91</v>
      </c>
      <c r="M2667">
        <v>867</v>
      </c>
      <c r="N2667">
        <v>36</v>
      </c>
      <c r="O2667">
        <v>0</v>
      </c>
      <c r="P2667">
        <v>1237.71</v>
      </c>
      <c r="Q2667">
        <v>0</v>
      </c>
      <c r="R2667" s="1" t="s">
        <v>8031</v>
      </c>
      <c r="S2667" s="1" t="s">
        <v>8156</v>
      </c>
      <c r="T2667">
        <v>0.68</v>
      </c>
      <c r="U2667" s="1"/>
      <c r="V2667">
        <v>150110.43823</v>
      </c>
      <c r="W2667">
        <v>2726553.4964109999</v>
      </c>
      <c r="X2667">
        <v>747.41395999999997</v>
      </c>
      <c r="Y2667">
        <v>64.795581999999996</v>
      </c>
      <c r="Z2667">
        <v>1230.821107</v>
      </c>
      <c r="AA2667">
        <v>1172.0949869999999</v>
      </c>
      <c r="AB2667">
        <v>0</v>
      </c>
    </row>
    <row r="2668" spans="1:28" x14ac:dyDescent="0.25">
      <c r="A2668" s="1" t="s">
        <v>3877</v>
      </c>
      <c r="B2668">
        <v>3105</v>
      </c>
      <c r="C2668" s="1" t="s">
        <v>4053</v>
      </c>
      <c r="D2668">
        <v>5.0999999999999996</v>
      </c>
      <c r="E2668">
        <v>0</v>
      </c>
      <c r="F2668">
        <v>0</v>
      </c>
      <c r="G2668">
        <v>3937</v>
      </c>
      <c r="H2668" s="1" t="s">
        <v>4117</v>
      </c>
      <c r="I2668">
        <v>120.04</v>
      </c>
      <c r="J2668">
        <v>7.55</v>
      </c>
      <c r="K2668">
        <v>832</v>
      </c>
      <c r="L2668">
        <v>947.15</v>
      </c>
      <c r="M2668">
        <v>487</v>
      </c>
      <c r="N2668">
        <v>13</v>
      </c>
      <c r="O2668">
        <v>0</v>
      </c>
      <c r="P2668">
        <v>712.52</v>
      </c>
      <c r="Q2668">
        <v>0</v>
      </c>
      <c r="R2668" s="1" t="s">
        <v>8032</v>
      </c>
      <c r="S2668" s="1" t="s">
        <v>8156</v>
      </c>
      <c r="T2668">
        <v>0.57999999999999996</v>
      </c>
      <c r="U2668" s="1"/>
      <c r="V2668">
        <v>90160.391201000006</v>
      </c>
      <c r="W2668">
        <v>1638184.6466300001</v>
      </c>
      <c r="X2668">
        <v>448.90284500000001</v>
      </c>
      <c r="Y2668">
        <v>38.808568999999999</v>
      </c>
      <c r="Z2668">
        <v>738.99983299999997</v>
      </c>
      <c r="AA2668">
        <v>704.22545300000002</v>
      </c>
      <c r="AB2668">
        <v>0</v>
      </c>
    </row>
    <row r="2669" spans="1:28" x14ac:dyDescent="0.25">
      <c r="A2669" s="1" t="s">
        <v>3878</v>
      </c>
      <c r="B2669">
        <v>3529</v>
      </c>
      <c r="C2669" s="1" t="s">
        <v>4012</v>
      </c>
      <c r="D2669">
        <v>5.0999999999999996</v>
      </c>
      <c r="E2669">
        <v>0</v>
      </c>
      <c r="F2669">
        <v>334.58</v>
      </c>
      <c r="G2669">
        <v>3937</v>
      </c>
      <c r="H2669" s="1" t="s">
        <v>4096</v>
      </c>
      <c r="I2669">
        <v>121.36</v>
      </c>
      <c r="J2669">
        <v>19.149999999999999</v>
      </c>
      <c r="K2669">
        <v>408</v>
      </c>
      <c r="L2669">
        <v>1363.57</v>
      </c>
      <c r="M2669">
        <v>241</v>
      </c>
      <c r="N2669">
        <v>10</v>
      </c>
      <c r="O2669">
        <v>0</v>
      </c>
      <c r="P2669">
        <v>335.76</v>
      </c>
      <c r="Q2669">
        <v>0</v>
      </c>
      <c r="R2669" s="1" t="s">
        <v>8033</v>
      </c>
      <c r="S2669" s="1" t="s">
        <v>8156</v>
      </c>
      <c r="T2669">
        <v>1.44</v>
      </c>
      <c r="U2669" s="1"/>
      <c r="V2669">
        <v>47444.982691999998</v>
      </c>
      <c r="W2669">
        <v>1191937.0001689999</v>
      </c>
      <c r="X2669">
        <v>244.402207</v>
      </c>
      <c r="Y2669">
        <v>27.506046000000001</v>
      </c>
      <c r="Z2669">
        <v>530.43724199999997</v>
      </c>
      <c r="AA2669">
        <v>512.37764200000004</v>
      </c>
      <c r="AB2669">
        <v>0</v>
      </c>
    </row>
    <row r="2670" spans="1:28" x14ac:dyDescent="0.25">
      <c r="A2670" s="1" t="s">
        <v>3882</v>
      </c>
      <c r="B2670">
        <v>3088</v>
      </c>
      <c r="C2670" s="1" t="s">
        <v>4004</v>
      </c>
      <c r="D2670">
        <v>5.0999999999999996</v>
      </c>
      <c r="E2670">
        <v>0</v>
      </c>
      <c r="F2670">
        <v>1.17</v>
      </c>
      <c r="G2670">
        <v>3951</v>
      </c>
      <c r="H2670" s="1" t="s">
        <v>4167</v>
      </c>
      <c r="I2670">
        <v>122.01</v>
      </c>
      <c r="J2670">
        <v>10.01</v>
      </c>
      <c r="K2670">
        <v>863</v>
      </c>
      <c r="L2670">
        <v>1425.91</v>
      </c>
      <c r="M2670">
        <v>538</v>
      </c>
      <c r="N2670">
        <v>26</v>
      </c>
      <c r="O2670">
        <v>0</v>
      </c>
      <c r="P2670">
        <v>730.7</v>
      </c>
      <c r="Q2670">
        <v>0</v>
      </c>
      <c r="R2670" s="1" t="s">
        <v>8037</v>
      </c>
      <c r="S2670" s="1" t="s">
        <v>8156</v>
      </c>
      <c r="T2670">
        <v>0.79</v>
      </c>
      <c r="U2670" s="1"/>
      <c r="V2670">
        <v>93214.124937999994</v>
      </c>
      <c r="W2670">
        <v>1836538.772957</v>
      </c>
      <c r="X2670">
        <v>467.54831200000001</v>
      </c>
      <c r="Y2670">
        <v>42.718865999999998</v>
      </c>
      <c r="Z2670">
        <v>822.88601100000005</v>
      </c>
      <c r="AA2670">
        <v>789.48877300000004</v>
      </c>
      <c r="AB2670">
        <v>0</v>
      </c>
    </row>
    <row r="2671" spans="1:28" x14ac:dyDescent="0.25">
      <c r="A2671" s="1" t="s">
        <v>3888</v>
      </c>
      <c r="B2671">
        <v>3105</v>
      </c>
      <c r="C2671" s="1" t="s">
        <v>4062</v>
      </c>
      <c r="D2671">
        <v>5.0999999999999996</v>
      </c>
      <c r="E2671">
        <v>0</v>
      </c>
      <c r="F2671">
        <v>0</v>
      </c>
      <c r="G2671">
        <v>3970</v>
      </c>
      <c r="H2671" s="1" t="s">
        <v>4156</v>
      </c>
      <c r="I2671">
        <v>94.39</v>
      </c>
      <c r="J2671">
        <v>4.71</v>
      </c>
      <c r="K2671">
        <v>865</v>
      </c>
      <c r="L2671">
        <v>2590.9299999999998</v>
      </c>
      <c r="M2671">
        <v>295</v>
      </c>
      <c r="N2671">
        <v>14</v>
      </c>
      <c r="O2671">
        <v>0</v>
      </c>
      <c r="P2671">
        <v>463.82</v>
      </c>
      <c r="Q2671">
        <v>0</v>
      </c>
      <c r="R2671" s="1" t="s">
        <v>8043</v>
      </c>
      <c r="S2671" s="1" t="s">
        <v>8156</v>
      </c>
      <c r="T2671">
        <v>0.4</v>
      </c>
      <c r="U2671" s="1"/>
      <c r="V2671">
        <v>71391.690711999996</v>
      </c>
      <c r="W2671">
        <v>1655365.9924930001</v>
      </c>
      <c r="X2671">
        <v>363.57866999999999</v>
      </c>
      <c r="Y2671">
        <v>34.996164999999998</v>
      </c>
      <c r="Z2671">
        <v>722.94530399999996</v>
      </c>
      <c r="AA2671">
        <v>711.60061499999995</v>
      </c>
      <c r="AB2671">
        <v>0</v>
      </c>
    </row>
    <row r="2672" spans="1:28" x14ac:dyDescent="0.25">
      <c r="A2672" s="1" t="s">
        <v>3889</v>
      </c>
      <c r="B2672">
        <v>3297</v>
      </c>
      <c r="C2672" s="1" t="s">
        <v>4012</v>
      </c>
      <c r="D2672">
        <v>5.0999999999999996</v>
      </c>
      <c r="E2672">
        <v>0</v>
      </c>
      <c r="F2672">
        <v>485.91</v>
      </c>
      <c r="G2672">
        <v>3971</v>
      </c>
      <c r="H2672" s="1" t="s">
        <v>4096</v>
      </c>
      <c r="I2672">
        <v>121.36</v>
      </c>
      <c r="J2672">
        <v>11.63</v>
      </c>
      <c r="K2672">
        <v>674</v>
      </c>
      <c r="L2672">
        <v>1363.57</v>
      </c>
      <c r="M2672">
        <v>389</v>
      </c>
      <c r="N2672">
        <v>20</v>
      </c>
      <c r="O2672">
        <v>0</v>
      </c>
      <c r="P2672">
        <v>559.41</v>
      </c>
      <c r="Q2672">
        <v>0</v>
      </c>
      <c r="R2672" s="1" t="s">
        <v>8044</v>
      </c>
      <c r="S2672" s="1" t="s">
        <v>8156</v>
      </c>
      <c r="T2672">
        <v>0.88</v>
      </c>
      <c r="U2672" s="1"/>
      <c r="V2672">
        <v>70274.507345999999</v>
      </c>
      <c r="W2672">
        <v>1476875.9499220001</v>
      </c>
      <c r="X2672">
        <v>354.74288200000001</v>
      </c>
      <c r="Y2672">
        <v>34.091490999999998</v>
      </c>
      <c r="Z2672">
        <v>660.21804599999996</v>
      </c>
      <c r="AA2672">
        <v>634.873784</v>
      </c>
      <c r="AB2672">
        <v>0</v>
      </c>
    </row>
    <row r="2673" spans="1:28" x14ac:dyDescent="0.25">
      <c r="A2673" s="1" t="s">
        <v>3891</v>
      </c>
      <c r="B2673">
        <v>3058</v>
      </c>
      <c r="C2673" s="1" t="s">
        <v>4040</v>
      </c>
      <c r="D2673">
        <v>5.0999999999999996</v>
      </c>
      <c r="E2673">
        <v>0</v>
      </c>
      <c r="F2673">
        <v>2.2999999999999998</v>
      </c>
      <c r="G2673">
        <v>3973</v>
      </c>
      <c r="H2673" s="1" t="s">
        <v>4096</v>
      </c>
      <c r="I2673">
        <v>121.36</v>
      </c>
      <c r="J2673">
        <v>10.61</v>
      </c>
      <c r="K2673">
        <v>915</v>
      </c>
      <c r="L2673">
        <v>1561.24</v>
      </c>
      <c r="M2673">
        <v>571</v>
      </c>
      <c r="N2673">
        <v>13</v>
      </c>
      <c r="O2673">
        <v>0</v>
      </c>
      <c r="P2673">
        <v>782.82</v>
      </c>
      <c r="Q2673">
        <v>0</v>
      </c>
      <c r="R2673" s="1" t="s">
        <v>8046</v>
      </c>
      <c r="S2673" s="1" t="s">
        <v>8156</v>
      </c>
      <c r="T2673">
        <v>0.86</v>
      </c>
      <c r="U2673" s="1"/>
      <c r="V2673">
        <v>102236.241484</v>
      </c>
      <c r="W2673">
        <v>2020133.4438060001</v>
      </c>
      <c r="X2673">
        <v>512.96986400000003</v>
      </c>
      <c r="Y2673">
        <v>47.113210000000002</v>
      </c>
      <c r="Z2673">
        <v>906.08081200000004</v>
      </c>
      <c r="AA2673">
        <v>868.411742</v>
      </c>
      <c r="AB2673">
        <v>0</v>
      </c>
    </row>
    <row r="2674" spans="1:28" x14ac:dyDescent="0.25">
      <c r="A2674" s="1" t="s">
        <v>3897</v>
      </c>
      <c r="B2674">
        <v>3045</v>
      </c>
      <c r="C2674" s="1" t="s">
        <v>4054</v>
      </c>
      <c r="D2674">
        <v>5.0999999999999996</v>
      </c>
      <c r="E2674">
        <v>0</v>
      </c>
      <c r="F2674">
        <v>0.89</v>
      </c>
      <c r="G2674">
        <v>3993</v>
      </c>
      <c r="H2674" s="1" t="s">
        <v>4076</v>
      </c>
      <c r="I2674">
        <v>1.4</v>
      </c>
      <c r="J2674">
        <v>15.95</v>
      </c>
      <c r="K2674">
        <v>948</v>
      </c>
      <c r="L2674">
        <v>2323.91</v>
      </c>
      <c r="M2674">
        <v>589</v>
      </c>
      <c r="N2674">
        <v>17</v>
      </c>
      <c r="O2674">
        <v>0</v>
      </c>
      <c r="P2674">
        <v>803.69</v>
      </c>
      <c r="Q2674">
        <v>0</v>
      </c>
      <c r="R2674" s="1" t="s">
        <v>8052</v>
      </c>
      <c r="S2674" s="1" t="s">
        <v>8156</v>
      </c>
      <c r="T2674">
        <v>1.1599999999999999</v>
      </c>
      <c r="U2674" s="1"/>
      <c r="V2674">
        <v>104912.491505</v>
      </c>
      <c r="W2674">
        <v>2213874.4175769999</v>
      </c>
      <c r="X2674">
        <v>529.87705200000005</v>
      </c>
      <c r="Y2674">
        <v>51.520758000000001</v>
      </c>
      <c r="Z2674">
        <v>987.72306300000002</v>
      </c>
      <c r="AA2674">
        <v>951.691328</v>
      </c>
      <c r="AB2674">
        <v>0</v>
      </c>
    </row>
    <row r="2675" spans="1:28" x14ac:dyDescent="0.25">
      <c r="A2675" s="1" t="s">
        <v>3898</v>
      </c>
      <c r="B2675">
        <v>2842</v>
      </c>
      <c r="C2675" s="1" t="s">
        <v>4031</v>
      </c>
      <c r="D2675">
        <v>5.0999999999999996</v>
      </c>
      <c r="E2675">
        <v>0</v>
      </c>
      <c r="F2675">
        <v>0.83</v>
      </c>
      <c r="G2675">
        <v>4008</v>
      </c>
      <c r="H2675" s="1" t="s">
        <v>4127</v>
      </c>
      <c r="I2675">
        <v>2.0699999999999998</v>
      </c>
      <c r="J2675">
        <v>11.5</v>
      </c>
      <c r="K2675">
        <v>1166</v>
      </c>
      <c r="L2675">
        <v>2268.7600000000002</v>
      </c>
      <c r="M2675">
        <v>708</v>
      </c>
      <c r="N2675">
        <v>33</v>
      </c>
      <c r="O2675">
        <v>0</v>
      </c>
      <c r="P2675">
        <v>992.5</v>
      </c>
      <c r="Q2675">
        <v>0</v>
      </c>
      <c r="R2675" s="1" t="s">
        <v>8053</v>
      </c>
      <c r="S2675" s="1" t="s">
        <v>8156</v>
      </c>
      <c r="T2675">
        <v>0.95</v>
      </c>
      <c r="U2675" s="1"/>
      <c r="V2675">
        <v>123434.354351</v>
      </c>
      <c r="W2675">
        <v>2523199.3628910002</v>
      </c>
      <c r="X2675">
        <v>621.39050099999997</v>
      </c>
      <c r="Y2675">
        <v>58.460648999999997</v>
      </c>
      <c r="Z2675">
        <v>1127.5200789999999</v>
      </c>
      <c r="AA2675">
        <v>1084.666037</v>
      </c>
      <c r="AB2675">
        <v>0</v>
      </c>
    </row>
    <row r="2676" spans="1:28" x14ac:dyDescent="0.25">
      <c r="A2676" s="1" t="s">
        <v>3899</v>
      </c>
      <c r="B2676">
        <v>2891</v>
      </c>
      <c r="C2676" s="1" t="s">
        <v>4004</v>
      </c>
      <c r="D2676">
        <v>5.0999999999999996</v>
      </c>
      <c r="E2676">
        <v>0</v>
      </c>
      <c r="F2676">
        <v>0.47</v>
      </c>
      <c r="G2676">
        <v>4009</v>
      </c>
      <c r="H2676" s="1" t="s">
        <v>4122</v>
      </c>
      <c r="I2676">
        <v>159.35</v>
      </c>
      <c r="J2676">
        <v>8.75</v>
      </c>
      <c r="K2676">
        <v>1118</v>
      </c>
      <c r="L2676">
        <v>2021.57</v>
      </c>
      <c r="M2676">
        <v>656</v>
      </c>
      <c r="N2676">
        <v>28</v>
      </c>
      <c r="O2676">
        <v>0</v>
      </c>
      <c r="P2676">
        <v>988.46</v>
      </c>
      <c r="Q2676">
        <v>0</v>
      </c>
      <c r="R2676" s="1" t="s">
        <v>8054</v>
      </c>
      <c r="S2676" s="1" t="s">
        <v>8156</v>
      </c>
      <c r="T2676">
        <v>1.1399999999999999</v>
      </c>
      <c r="U2676" s="1"/>
      <c r="V2676">
        <v>117461.68126</v>
      </c>
      <c r="W2676">
        <v>2418492.2671730001</v>
      </c>
      <c r="X2676">
        <v>591.83478700000001</v>
      </c>
      <c r="Y2676">
        <v>56.625824000000001</v>
      </c>
      <c r="Z2676">
        <v>1085.659701</v>
      </c>
      <c r="AA2676">
        <v>1039.6530869999999</v>
      </c>
      <c r="AB2676">
        <v>0</v>
      </c>
    </row>
    <row r="2677" spans="1:28" x14ac:dyDescent="0.25">
      <c r="A2677" s="1" t="s">
        <v>3900</v>
      </c>
      <c r="B2677">
        <v>2425</v>
      </c>
      <c r="C2677" s="1" t="s">
        <v>4004</v>
      </c>
      <c r="D2677">
        <v>5.0999999999999996</v>
      </c>
      <c r="E2677">
        <v>0</v>
      </c>
      <c r="F2677">
        <v>0.68</v>
      </c>
      <c r="G2677">
        <v>4014</v>
      </c>
      <c r="H2677" s="1" t="s">
        <v>4122</v>
      </c>
      <c r="I2677">
        <v>159.35</v>
      </c>
      <c r="J2677">
        <v>13.03</v>
      </c>
      <c r="K2677">
        <v>1589</v>
      </c>
      <c r="L2677">
        <v>2021.57</v>
      </c>
      <c r="M2677">
        <v>1020</v>
      </c>
      <c r="N2677">
        <v>45</v>
      </c>
      <c r="O2677">
        <v>0</v>
      </c>
      <c r="P2677">
        <v>1445.78</v>
      </c>
      <c r="Q2677">
        <v>0</v>
      </c>
      <c r="R2677" s="1" t="s">
        <v>8055</v>
      </c>
      <c r="S2677" s="1" t="s">
        <v>8156</v>
      </c>
      <c r="T2677">
        <v>1.03</v>
      </c>
      <c r="U2677" s="1"/>
      <c r="V2677">
        <v>175890.87781899999</v>
      </c>
      <c r="W2677">
        <v>3315922.4165830002</v>
      </c>
      <c r="X2677">
        <v>878.86373900000001</v>
      </c>
      <c r="Y2677">
        <v>78.906929000000005</v>
      </c>
      <c r="Z2677">
        <v>1495.4081289999999</v>
      </c>
      <c r="AA2677">
        <v>1425.4481559999999</v>
      </c>
      <c r="AB2677">
        <v>0</v>
      </c>
    </row>
    <row r="2678" spans="1:28" x14ac:dyDescent="0.25">
      <c r="A2678" s="1" t="s">
        <v>3901</v>
      </c>
      <c r="B2678">
        <v>3019</v>
      </c>
      <c r="C2678" s="1" t="s">
        <v>4039</v>
      </c>
      <c r="D2678">
        <v>5.0999999999999996</v>
      </c>
      <c r="E2678">
        <v>0</v>
      </c>
      <c r="F2678">
        <v>0.25</v>
      </c>
      <c r="G2678">
        <v>4014</v>
      </c>
      <c r="H2678" s="1" t="s">
        <v>4076</v>
      </c>
      <c r="I2678">
        <v>1.4</v>
      </c>
      <c r="J2678">
        <v>12.99</v>
      </c>
      <c r="K2678">
        <v>995</v>
      </c>
      <c r="L2678">
        <v>1742.4</v>
      </c>
      <c r="M2678">
        <v>666</v>
      </c>
      <c r="N2678">
        <v>19</v>
      </c>
      <c r="O2678">
        <v>0</v>
      </c>
      <c r="P2678">
        <v>866.35</v>
      </c>
      <c r="Q2678">
        <v>0</v>
      </c>
      <c r="R2678" s="1" t="s">
        <v>8056</v>
      </c>
      <c r="S2678" s="1" t="s">
        <v>8156</v>
      </c>
      <c r="T2678">
        <v>0.97</v>
      </c>
      <c r="U2678" s="1"/>
      <c r="V2678">
        <v>115435.321105</v>
      </c>
      <c r="W2678">
        <v>2283728.1220149999</v>
      </c>
      <c r="X2678">
        <v>579.41656</v>
      </c>
      <c r="Y2678">
        <v>53.882047999999998</v>
      </c>
      <c r="Z2678">
        <v>1026.0915950000001</v>
      </c>
      <c r="AA2678">
        <v>981.72456399999999</v>
      </c>
      <c r="AB2678">
        <v>0</v>
      </c>
    </row>
    <row r="2679" spans="1:28" x14ac:dyDescent="0.25">
      <c r="A2679" s="1" t="s">
        <v>3902</v>
      </c>
      <c r="B2679">
        <v>2960</v>
      </c>
      <c r="C2679" s="1" t="s">
        <v>4030</v>
      </c>
      <c r="D2679">
        <v>5.0999999999999996</v>
      </c>
      <c r="E2679">
        <v>0</v>
      </c>
      <c r="F2679">
        <v>2.86</v>
      </c>
      <c r="G2679">
        <v>4015</v>
      </c>
      <c r="H2679" s="1" t="s">
        <v>4155</v>
      </c>
      <c r="I2679">
        <v>81.98</v>
      </c>
      <c r="J2679">
        <v>12.16</v>
      </c>
      <c r="K2679">
        <v>1055</v>
      </c>
      <c r="L2679">
        <v>2816.2</v>
      </c>
      <c r="M2679">
        <v>537</v>
      </c>
      <c r="N2679">
        <v>24</v>
      </c>
      <c r="O2679">
        <v>0</v>
      </c>
      <c r="P2679">
        <v>827.1</v>
      </c>
      <c r="Q2679">
        <v>0</v>
      </c>
      <c r="R2679" s="1" t="s">
        <v>8057</v>
      </c>
      <c r="S2679" s="1" t="s">
        <v>8156</v>
      </c>
      <c r="T2679">
        <v>0.9</v>
      </c>
      <c r="U2679" s="1"/>
      <c r="V2679">
        <v>102848.205808</v>
      </c>
      <c r="W2679">
        <v>2316213.90765</v>
      </c>
      <c r="X2679">
        <v>522.824524</v>
      </c>
      <c r="Y2679">
        <v>52.299200999999996</v>
      </c>
      <c r="Z2679">
        <v>1027.2793349999999</v>
      </c>
      <c r="AA2679">
        <v>995.68071999999995</v>
      </c>
      <c r="AB2679">
        <v>0</v>
      </c>
    </row>
    <row r="2680" spans="1:28" x14ac:dyDescent="0.25">
      <c r="A2680" s="1" t="s">
        <v>3904</v>
      </c>
      <c r="B2680">
        <v>2705</v>
      </c>
      <c r="C2680" s="1" t="s">
        <v>4004</v>
      </c>
      <c r="D2680">
        <v>5.0999999999999996</v>
      </c>
      <c r="E2680">
        <v>0</v>
      </c>
      <c r="F2680">
        <v>0.95</v>
      </c>
      <c r="G2680">
        <v>4016</v>
      </c>
      <c r="H2680" s="1" t="s">
        <v>4122</v>
      </c>
      <c r="I2680">
        <v>159.35</v>
      </c>
      <c r="J2680">
        <v>8.44</v>
      </c>
      <c r="K2680">
        <v>1311</v>
      </c>
      <c r="L2680">
        <v>2021.57</v>
      </c>
      <c r="M2680">
        <v>824</v>
      </c>
      <c r="N2680">
        <v>26</v>
      </c>
      <c r="O2680">
        <v>0</v>
      </c>
      <c r="P2680">
        <v>1101.69</v>
      </c>
      <c r="Q2680">
        <v>0</v>
      </c>
      <c r="R2680" s="1" t="s">
        <v>8059</v>
      </c>
      <c r="S2680" s="1" t="s">
        <v>8156</v>
      </c>
      <c r="T2680">
        <v>0.71</v>
      </c>
      <c r="U2680" s="1"/>
      <c r="V2680">
        <v>146636.11678899999</v>
      </c>
      <c r="W2680">
        <v>2863250.1467960002</v>
      </c>
      <c r="X2680">
        <v>734.86087699999996</v>
      </c>
      <c r="Y2680">
        <v>66.695792999999995</v>
      </c>
      <c r="Z2680">
        <v>1284.617849</v>
      </c>
      <c r="AA2680">
        <v>1230.8509160000001</v>
      </c>
      <c r="AB2680">
        <v>0</v>
      </c>
    </row>
    <row r="2681" spans="1:28" x14ac:dyDescent="0.25">
      <c r="A2681" s="1" t="s">
        <v>3905</v>
      </c>
      <c r="B2681">
        <v>3375</v>
      </c>
      <c r="C2681" s="1" t="s">
        <v>4036</v>
      </c>
      <c r="D2681">
        <v>5.0999999999999996</v>
      </c>
      <c r="E2681">
        <v>0</v>
      </c>
      <c r="F2681">
        <v>0</v>
      </c>
      <c r="G2681">
        <v>4016</v>
      </c>
      <c r="H2681" s="1" t="s">
        <v>4120</v>
      </c>
      <c r="I2681">
        <v>34.18</v>
      </c>
      <c r="J2681">
        <v>4.63</v>
      </c>
      <c r="K2681">
        <v>641</v>
      </c>
      <c r="L2681">
        <v>2058.39</v>
      </c>
      <c r="M2681">
        <v>132</v>
      </c>
      <c r="N2681">
        <v>13</v>
      </c>
      <c r="O2681">
        <v>0</v>
      </c>
      <c r="P2681">
        <v>313.69</v>
      </c>
      <c r="Q2681">
        <v>0</v>
      </c>
      <c r="R2681" s="1" t="s">
        <v>8060</v>
      </c>
      <c r="S2681" s="1" t="s">
        <v>8156</v>
      </c>
      <c r="T2681">
        <v>0.45</v>
      </c>
      <c r="U2681" s="1"/>
      <c r="V2681">
        <v>42118.764511000001</v>
      </c>
      <c r="W2681">
        <v>1094774.4011520001</v>
      </c>
      <c r="X2681">
        <v>217.16629599999999</v>
      </c>
      <c r="Y2681">
        <v>22.051566000000001</v>
      </c>
      <c r="Z2681">
        <v>472.78979399999997</v>
      </c>
      <c r="AA2681">
        <v>470.61338000000001</v>
      </c>
      <c r="AB2681">
        <v>0</v>
      </c>
    </row>
    <row r="2682" spans="1:28" x14ac:dyDescent="0.25">
      <c r="A2682" s="1" t="s">
        <v>3907</v>
      </c>
      <c r="B2682">
        <v>3067</v>
      </c>
      <c r="C2682" s="1" t="s">
        <v>4040</v>
      </c>
      <c r="D2682">
        <v>5.0999999999999996</v>
      </c>
      <c r="E2682">
        <v>0</v>
      </c>
      <c r="F2682">
        <v>0.34</v>
      </c>
      <c r="G2682">
        <v>4020</v>
      </c>
      <c r="H2682" s="1" t="s">
        <v>4153</v>
      </c>
      <c r="I2682">
        <v>204.71</v>
      </c>
      <c r="J2682">
        <v>12.49</v>
      </c>
      <c r="K2682">
        <v>953</v>
      </c>
      <c r="L2682">
        <v>1536.68</v>
      </c>
      <c r="M2682">
        <v>648</v>
      </c>
      <c r="N2682">
        <v>12</v>
      </c>
      <c r="O2682">
        <v>0</v>
      </c>
      <c r="P2682">
        <v>844.66</v>
      </c>
      <c r="Q2682">
        <v>0</v>
      </c>
      <c r="R2682" s="1" t="s">
        <v>8062</v>
      </c>
      <c r="S2682" s="1" t="s">
        <v>8156</v>
      </c>
      <c r="T2682">
        <v>1.02</v>
      </c>
      <c r="U2682" s="1"/>
      <c r="V2682">
        <v>112442.70501400001</v>
      </c>
      <c r="W2682">
        <v>2170659.9535730002</v>
      </c>
      <c r="X2682">
        <v>563.03664400000002</v>
      </c>
      <c r="Y2682">
        <v>51.310268999999998</v>
      </c>
      <c r="Z2682">
        <v>976.16201100000001</v>
      </c>
      <c r="AA2682">
        <v>933.12119399999995</v>
      </c>
      <c r="AB2682">
        <v>0</v>
      </c>
    </row>
    <row r="2683" spans="1:28" x14ac:dyDescent="0.25">
      <c r="A2683" s="1" t="s">
        <v>3908</v>
      </c>
      <c r="B2683">
        <v>3531</v>
      </c>
      <c r="C2683" s="1" t="s">
        <v>4012</v>
      </c>
      <c r="D2683">
        <v>5.0999999999999996</v>
      </c>
      <c r="E2683">
        <v>0</v>
      </c>
      <c r="F2683">
        <v>208.8</v>
      </c>
      <c r="G2683">
        <v>4026</v>
      </c>
      <c r="H2683" s="1" t="s">
        <v>4096</v>
      </c>
      <c r="I2683">
        <v>121.36</v>
      </c>
      <c r="J2683">
        <v>9.36</v>
      </c>
      <c r="K2683">
        <v>495</v>
      </c>
      <c r="L2683">
        <v>1363.57</v>
      </c>
      <c r="M2683">
        <v>256</v>
      </c>
      <c r="N2683">
        <v>14</v>
      </c>
      <c r="O2683">
        <v>0</v>
      </c>
      <c r="P2683">
        <v>370.92</v>
      </c>
      <c r="Q2683">
        <v>0</v>
      </c>
      <c r="R2683" s="1" t="s">
        <v>8063</v>
      </c>
      <c r="S2683" s="1" t="s">
        <v>8156</v>
      </c>
      <c r="T2683">
        <v>0.81</v>
      </c>
      <c r="U2683" s="1"/>
      <c r="V2683">
        <v>48969.964351000002</v>
      </c>
      <c r="W2683">
        <v>1145238.9508829999</v>
      </c>
      <c r="X2683">
        <v>249.89864299999999</v>
      </c>
      <c r="Y2683">
        <v>25.470336</v>
      </c>
      <c r="Z2683">
        <v>506.64502299999998</v>
      </c>
      <c r="AA2683">
        <v>492.307592</v>
      </c>
      <c r="AB2683">
        <v>0</v>
      </c>
    </row>
    <row r="2684" spans="1:28" x14ac:dyDescent="0.25">
      <c r="A2684" s="1" t="s">
        <v>3909</v>
      </c>
      <c r="B2684">
        <v>2960</v>
      </c>
      <c r="C2684" s="1" t="s">
        <v>4040</v>
      </c>
      <c r="D2684">
        <v>5.0999999999999996</v>
      </c>
      <c r="E2684">
        <v>0</v>
      </c>
      <c r="F2684">
        <v>2.87</v>
      </c>
      <c r="G2684">
        <v>4028</v>
      </c>
      <c r="H2684" s="1" t="s">
        <v>4096</v>
      </c>
      <c r="I2684">
        <v>121.36</v>
      </c>
      <c r="J2684">
        <v>13.25</v>
      </c>
      <c r="K2684">
        <v>1068</v>
      </c>
      <c r="L2684">
        <v>1561.25</v>
      </c>
      <c r="M2684">
        <v>708</v>
      </c>
      <c r="N2684">
        <v>21</v>
      </c>
      <c r="O2684">
        <v>0</v>
      </c>
      <c r="P2684">
        <v>951.65</v>
      </c>
      <c r="Q2684">
        <v>0</v>
      </c>
      <c r="R2684" s="1" t="s">
        <v>8064</v>
      </c>
      <c r="S2684" s="1" t="s">
        <v>8156</v>
      </c>
      <c r="T2684">
        <v>0.99</v>
      </c>
      <c r="U2684" s="1"/>
      <c r="V2684">
        <v>123927.689094</v>
      </c>
      <c r="W2684">
        <v>2429580.4273219998</v>
      </c>
      <c r="X2684">
        <v>621.43392300000005</v>
      </c>
      <c r="Y2684">
        <v>57.205765999999997</v>
      </c>
      <c r="Z2684">
        <v>1093.097235</v>
      </c>
      <c r="AA2684">
        <v>1044.4241730000001</v>
      </c>
      <c r="AB2684">
        <v>0</v>
      </c>
    </row>
    <row r="2685" spans="1:28" x14ac:dyDescent="0.25">
      <c r="A2685" s="1" t="s">
        <v>3911</v>
      </c>
      <c r="B2685">
        <v>3096</v>
      </c>
      <c r="C2685" s="1" t="s">
        <v>4005</v>
      </c>
      <c r="D2685">
        <v>5.0999999999999996</v>
      </c>
      <c r="E2685">
        <v>0</v>
      </c>
      <c r="F2685">
        <v>2.94</v>
      </c>
      <c r="G2685">
        <v>4038</v>
      </c>
      <c r="H2685" s="1" t="s">
        <v>4075</v>
      </c>
      <c r="I2685">
        <v>89.74</v>
      </c>
      <c r="J2685">
        <v>3.6</v>
      </c>
      <c r="K2685">
        <v>942</v>
      </c>
      <c r="L2685">
        <v>698.35</v>
      </c>
      <c r="M2685">
        <v>616</v>
      </c>
      <c r="N2685">
        <v>16</v>
      </c>
      <c r="O2685">
        <v>0</v>
      </c>
      <c r="P2685">
        <v>816.82</v>
      </c>
      <c r="Q2685">
        <v>0</v>
      </c>
      <c r="R2685" s="1" t="s">
        <v>8066</v>
      </c>
      <c r="S2685" s="1" t="s">
        <v>8156</v>
      </c>
      <c r="T2685">
        <v>0.41</v>
      </c>
      <c r="U2685" s="1"/>
      <c r="V2685">
        <v>107060.549373</v>
      </c>
      <c r="W2685">
        <v>1859958.824976</v>
      </c>
      <c r="X2685">
        <v>531.04331000000002</v>
      </c>
      <c r="Y2685">
        <v>44.745108000000002</v>
      </c>
      <c r="Z2685">
        <v>843.14209300000005</v>
      </c>
      <c r="AA2685">
        <v>799.56510100000003</v>
      </c>
      <c r="AB2685">
        <v>0</v>
      </c>
    </row>
    <row r="2686" spans="1:28" x14ac:dyDescent="0.25">
      <c r="A2686" s="1" t="s">
        <v>3913</v>
      </c>
      <c r="B2686">
        <v>2588</v>
      </c>
      <c r="C2686" s="1" t="s">
        <v>4035</v>
      </c>
      <c r="D2686">
        <v>5.0999999999999996</v>
      </c>
      <c r="E2686">
        <v>0</v>
      </c>
      <c r="F2686">
        <v>0.5</v>
      </c>
      <c r="G2686">
        <v>4043</v>
      </c>
      <c r="H2686" s="1" t="s">
        <v>4095</v>
      </c>
      <c r="I2686">
        <v>63.59</v>
      </c>
      <c r="J2686">
        <v>12.53</v>
      </c>
      <c r="K2686">
        <v>1455</v>
      </c>
      <c r="L2686">
        <v>2353.44</v>
      </c>
      <c r="M2686">
        <v>841</v>
      </c>
      <c r="N2686">
        <v>31</v>
      </c>
      <c r="O2686">
        <v>0</v>
      </c>
      <c r="P2686">
        <v>1282.2</v>
      </c>
      <c r="Q2686">
        <v>0</v>
      </c>
      <c r="R2686" s="1" t="s">
        <v>8068</v>
      </c>
      <c r="S2686" s="1" t="s">
        <v>8156</v>
      </c>
      <c r="T2686">
        <v>0.99</v>
      </c>
      <c r="U2686" s="1"/>
      <c r="V2686">
        <v>152734.36701799999</v>
      </c>
      <c r="W2686">
        <v>3062046.3358470001</v>
      </c>
      <c r="X2686">
        <v>767.46753799999999</v>
      </c>
      <c r="Y2686">
        <v>71.498277000000002</v>
      </c>
      <c r="Z2686">
        <v>1373.2888270000001</v>
      </c>
      <c r="AA2686">
        <v>1316.3056220000001</v>
      </c>
      <c r="AB2686">
        <v>0</v>
      </c>
    </row>
    <row r="2687" spans="1:28" x14ac:dyDescent="0.25">
      <c r="A2687" s="1" t="s">
        <v>3915</v>
      </c>
      <c r="B2687">
        <v>2958</v>
      </c>
      <c r="C2687" s="1" t="s">
        <v>4040</v>
      </c>
      <c r="D2687">
        <v>5.0999999999999996</v>
      </c>
      <c r="E2687">
        <v>0</v>
      </c>
      <c r="F2687">
        <v>0.87</v>
      </c>
      <c r="G2687">
        <v>4045</v>
      </c>
      <c r="H2687" s="1" t="s">
        <v>4145</v>
      </c>
      <c r="I2687">
        <v>168.74</v>
      </c>
      <c r="J2687">
        <v>17.04</v>
      </c>
      <c r="K2687">
        <v>1087</v>
      </c>
      <c r="L2687">
        <v>1626.37</v>
      </c>
      <c r="M2687">
        <v>755</v>
      </c>
      <c r="N2687">
        <v>18</v>
      </c>
      <c r="O2687">
        <v>0</v>
      </c>
      <c r="P2687">
        <v>995.85</v>
      </c>
      <c r="Q2687">
        <v>0</v>
      </c>
      <c r="R2687" s="1" t="s">
        <v>8070</v>
      </c>
      <c r="S2687" s="1" t="s">
        <v>8156</v>
      </c>
      <c r="T2687">
        <v>1.29</v>
      </c>
      <c r="U2687" s="1"/>
      <c r="V2687">
        <v>131497.737547</v>
      </c>
      <c r="W2687">
        <v>2604303.8677190002</v>
      </c>
      <c r="X2687">
        <v>660.16464699999995</v>
      </c>
      <c r="Y2687">
        <v>61.854458999999999</v>
      </c>
      <c r="Z2687">
        <v>1173.598827</v>
      </c>
      <c r="AA2687">
        <v>1119.5322020000001</v>
      </c>
      <c r="AB2687">
        <v>0</v>
      </c>
    </row>
    <row r="2688" spans="1:28" x14ac:dyDescent="0.25">
      <c r="A2688" s="1" t="s">
        <v>3918</v>
      </c>
      <c r="B2688">
        <v>3149</v>
      </c>
      <c r="C2688" s="1" t="s">
        <v>4004</v>
      </c>
      <c r="D2688">
        <v>5.0999999999999996</v>
      </c>
      <c r="E2688">
        <v>0</v>
      </c>
      <c r="F2688">
        <v>1.65</v>
      </c>
      <c r="G2688">
        <v>4049</v>
      </c>
      <c r="H2688" s="1" t="s">
        <v>4108</v>
      </c>
      <c r="I2688">
        <v>122.01</v>
      </c>
      <c r="J2688">
        <v>13.63</v>
      </c>
      <c r="K2688">
        <v>900</v>
      </c>
      <c r="L2688">
        <v>1425.91</v>
      </c>
      <c r="M2688">
        <v>531</v>
      </c>
      <c r="N2688">
        <v>30</v>
      </c>
      <c r="O2688">
        <v>0</v>
      </c>
      <c r="P2688">
        <v>802.09</v>
      </c>
      <c r="Q2688">
        <v>0</v>
      </c>
      <c r="R2688" s="1" t="s">
        <v>8073</v>
      </c>
      <c r="S2688" s="1" t="s">
        <v>8156</v>
      </c>
      <c r="T2688">
        <v>1.06</v>
      </c>
      <c r="U2688" s="1"/>
      <c r="V2688">
        <v>94339.498277999999</v>
      </c>
      <c r="W2688">
        <v>1945630.5409649999</v>
      </c>
      <c r="X2688">
        <v>475.41587700000002</v>
      </c>
      <c r="Y2688">
        <v>45.484448999999998</v>
      </c>
      <c r="Z2688">
        <v>872.96373900000003</v>
      </c>
      <c r="AA2688">
        <v>836.380898</v>
      </c>
      <c r="AB2688">
        <v>0</v>
      </c>
    </row>
    <row r="2689" spans="1:28" x14ac:dyDescent="0.25">
      <c r="A2689" s="1" t="s">
        <v>3926</v>
      </c>
      <c r="B2689">
        <v>3213</v>
      </c>
      <c r="C2689" s="1" t="s">
        <v>4005</v>
      </c>
      <c r="D2689">
        <v>5.0999999999999996</v>
      </c>
      <c r="E2689">
        <v>0</v>
      </c>
      <c r="F2689">
        <v>0.97</v>
      </c>
      <c r="G2689">
        <v>4071</v>
      </c>
      <c r="H2689" s="1" t="s">
        <v>4075</v>
      </c>
      <c r="I2689">
        <v>89.74</v>
      </c>
      <c r="J2689">
        <v>2.99</v>
      </c>
      <c r="K2689">
        <v>858</v>
      </c>
      <c r="L2689">
        <v>698.34</v>
      </c>
      <c r="M2689">
        <v>538</v>
      </c>
      <c r="N2689">
        <v>13</v>
      </c>
      <c r="O2689">
        <v>0</v>
      </c>
      <c r="P2689">
        <v>694.79</v>
      </c>
      <c r="Q2689">
        <v>0</v>
      </c>
      <c r="R2689" s="1" t="s">
        <v>8081</v>
      </c>
      <c r="S2689" s="1" t="s">
        <v>8156</v>
      </c>
      <c r="T2689">
        <v>0.31</v>
      </c>
      <c r="U2689" s="1"/>
      <c r="V2689">
        <v>97423.478482999999</v>
      </c>
      <c r="W2689">
        <v>1699530.0016369999</v>
      </c>
      <c r="X2689">
        <v>483.35176799999999</v>
      </c>
      <c r="Y2689">
        <v>40.576411999999998</v>
      </c>
      <c r="Z2689">
        <v>768.81849899999997</v>
      </c>
      <c r="AA2689">
        <v>730.59952699999997</v>
      </c>
      <c r="AB2689">
        <v>0</v>
      </c>
    </row>
    <row r="2690" spans="1:28" x14ac:dyDescent="0.25">
      <c r="A2690" s="1" t="s">
        <v>3931</v>
      </c>
      <c r="B2690">
        <v>3087</v>
      </c>
      <c r="C2690" s="1" t="s">
        <v>4053</v>
      </c>
      <c r="D2690">
        <v>5.0999999999999996</v>
      </c>
      <c r="E2690">
        <v>0</v>
      </c>
      <c r="F2690">
        <v>0.17</v>
      </c>
      <c r="G2690">
        <v>4082</v>
      </c>
      <c r="H2690" s="1" t="s">
        <v>4102</v>
      </c>
      <c r="I2690">
        <v>204.71</v>
      </c>
      <c r="J2690">
        <v>8.8800000000000008</v>
      </c>
      <c r="K2690">
        <v>995</v>
      </c>
      <c r="L2690">
        <v>1496.48</v>
      </c>
      <c r="M2690">
        <v>613</v>
      </c>
      <c r="N2690">
        <v>16</v>
      </c>
      <c r="O2690">
        <v>0</v>
      </c>
      <c r="P2690">
        <v>857.12</v>
      </c>
      <c r="Q2690">
        <v>0</v>
      </c>
      <c r="R2690" s="1" t="s">
        <v>8086</v>
      </c>
      <c r="S2690" s="1" t="s">
        <v>8156</v>
      </c>
      <c r="T2690">
        <v>0.79</v>
      </c>
      <c r="U2690" s="1"/>
      <c r="V2690">
        <v>108648.507104</v>
      </c>
      <c r="W2690">
        <v>2042985.5320230001</v>
      </c>
      <c r="X2690">
        <v>542.64916600000004</v>
      </c>
      <c r="Y2690">
        <v>48.161971000000001</v>
      </c>
      <c r="Z2690">
        <v>919.28539599999999</v>
      </c>
      <c r="AA2690">
        <v>878.23910999999998</v>
      </c>
      <c r="AB2690">
        <v>0</v>
      </c>
    </row>
    <row r="2691" spans="1:28" x14ac:dyDescent="0.25">
      <c r="A2691" s="1" t="s">
        <v>3937</v>
      </c>
      <c r="B2691">
        <v>3272</v>
      </c>
      <c r="C2691" s="1" t="s">
        <v>4005</v>
      </c>
      <c r="D2691">
        <v>5.0999999999999996</v>
      </c>
      <c r="E2691">
        <v>0</v>
      </c>
      <c r="F2691">
        <v>0.49</v>
      </c>
      <c r="G2691">
        <v>4103</v>
      </c>
      <c r="H2691" s="1" t="s">
        <v>4075</v>
      </c>
      <c r="I2691">
        <v>89.74</v>
      </c>
      <c r="J2691">
        <v>7.79</v>
      </c>
      <c r="K2691">
        <v>831</v>
      </c>
      <c r="L2691">
        <v>698.35</v>
      </c>
      <c r="M2691">
        <v>597</v>
      </c>
      <c r="N2691">
        <v>14</v>
      </c>
      <c r="O2691">
        <v>0</v>
      </c>
      <c r="P2691">
        <v>754.34</v>
      </c>
      <c r="Q2691">
        <v>0</v>
      </c>
      <c r="R2691" s="1" t="s">
        <v>8092</v>
      </c>
      <c r="S2691" s="1" t="s">
        <v>8156</v>
      </c>
      <c r="T2691">
        <v>0.67</v>
      </c>
      <c r="U2691" s="1"/>
      <c r="V2691">
        <v>102887.079862</v>
      </c>
      <c r="W2691">
        <v>1829060.693642</v>
      </c>
      <c r="X2691">
        <v>511.42837200000002</v>
      </c>
      <c r="Y2691">
        <v>44.166460999999998</v>
      </c>
      <c r="Z2691">
        <v>829.71894199999997</v>
      </c>
      <c r="AA2691">
        <v>786.28026199999999</v>
      </c>
      <c r="AB2691">
        <v>0</v>
      </c>
    </row>
    <row r="2692" spans="1:28" x14ac:dyDescent="0.25">
      <c r="A2692" s="1" t="s">
        <v>3938</v>
      </c>
      <c r="B2692">
        <v>3153</v>
      </c>
      <c r="C2692" s="1" t="s">
        <v>4005</v>
      </c>
      <c r="D2692">
        <v>5.0999999999999996</v>
      </c>
      <c r="E2692">
        <v>0</v>
      </c>
      <c r="F2692">
        <v>0.45</v>
      </c>
      <c r="G2692">
        <v>4104</v>
      </c>
      <c r="H2692" s="1" t="s">
        <v>4075</v>
      </c>
      <c r="I2692">
        <v>89.74</v>
      </c>
      <c r="J2692">
        <v>11.54</v>
      </c>
      <c r="K2692">
        <v>951</v>
      </c>
      <c r="L2692">
        <v>698.35</v>
      </c>
      <c r="M2692">
        <v>666</v>
      </c>
      <c r="N2692">
        <v>18</v>
      </c>
      <c r="O2692">
        <v>0</v>
      </c>
      <c r="P2692">
        <v>898.43</v>
      </c>
      <c r="Q2692">
        <v>0</v>
      </c>
      <c r="R2692" s="1" t="s">
        <v>8093</v>
      </c>
      <c r="S2692" s="1" t="s">
        <v>8156</v>
      </c>
      <c r="T2692">
        <v>0.97</v>
      </c>
      <c r="U2692" s="1"/>
      <c r="V2692">
        <v>116438.991385</v>
      </c>
      <c r="W2692">
        <v>2053326.6466310001</v>
      </c>
      <c r="X2692">
        <v>578.38852099999997</v>
      </c>
      <c r="Y2692">
        <v>49.656213000000001</v>
      </c>
      <c r="Z2692">
        <v>931.81369400000005</v>
      </c>
      <c r="AA2692">
        <v>882.68885699999998</v>
      </c>
      <c r="AB2692">
        <v>0</v>
      </c>
    </row>
    <row r="2693" spans="1:28" x14ac:dyDescent="0.25">
      <c r="A2693" s="1" t="s">
        <v>3939</v>
      </c>
      <c r="B2693">
        <v>3111</v>
      </c>
      <c r="C2693" s="1" t="s">
        <v>4012</v>
      </c>
      <c r="D2693">
        <v>5.0999999999999996</v>
      </c>
      <c r="E2693">
        <v>0</v>
      </c>
      <c r="F2693">
        <v>555.46</v>
      </c>
      <c r="G2693">
        <v>4114</v>
      </c>
      <c r="H2693" s="1" t="s">
        <v>4096</v>
      </c>
      <c r="I2693">
        <v>121.36</v>
      </c>
      <c r="J2693">
        <v>6.77</v>
      </c>
      <c r="K2693">
        <v>1003</v>
      </c>
      <c r="L2693">
        <v>1363.57</v>
      </c>
      <c r="M2693">
        <v>601</v>
      </c>
      <c r="N2693">
        <v>31</v>
      </c>
      <c r="O2693">
        <v>0</v>
      </c>
      <c r="P2693">
        <v>844.14</v>
      </c>
      <c r="Q2693">
        <v>0</v>
      </c>
      <c r="R2693" s="1" t="s">
        <v>8094</v>
      </c>
      <c r="S2693" s="1" t="s">
        <v>8156</v>
      </c>
      <c r="T2693">
        <v>0.63</v>
      </c>
      <c r="U2693" s="1"/>
      <c r="V2693">
        <v>105621.476495</v>
      </c>
      <c r="W2693">
        <v>2021002.6532000001</v>
      </c>
      <c r="X2693">
        <v>528.30702799999995</v>
      </c>
      <c r="Y2693">
        <v>47.207681999999998</v>
      </c>
      <c r="Z2693">
        <v>907.61250299999995</v>
      </c>
      <c r="AA2693">
        <v>868.78807300000005</v>
      </c>
      <c r="AB2693">
        <v>0</v>
      </c>
    </row>
    <row r="2694" spans="1:28" x14ac:dyDescent="0.25">
      <c r="A2694" s="1" t="s">
        <v>3941</v>
      </c>
      <c r="B2694">
        <v>3155</v>
      </c>
      <c r="C2694" s="1" t="s">
        <v>4040</v>
      </c>
      <c r="D2694">
        <v>5.0999999999999996</v>
      </c>
      <c r="E2694">
        <v>0</v>
      </c>
      <c r="F2694">
        <v>0.73</v>
      </c>
      <c r="G2694">
        <v>4118</v>
      </c>
      <c r="H2694" s="1" t="s">
        <v>4096</v>
      </c>
      <c r="I2694">
        <v>121.36</v>
      </c>
      <c r="J2694">
        <v>9.0500000000000007</v>
      </c>
      <c r="K2694">
        <v>963</v>
      </c>
      <c r="L2694">
        <v>1561.24</v>
      </c>
      <c r="M2694">
        <v>600</v>
      </c>
      <c r="N2694">
        <v>20</v>
      </c>
      <c r="O2694">
        <v>0</v>
      </c>
      <c r="P2694">
        <v>817.16</v>
      </c>
      <c r="Q2694">
        <v>0</v>
      </c>
      <c r="R2694" s="1" t="s">
        <v>8096</v>
      </c>
      <c r="S2694" s="1" t="s">
        <v>8156</v>
      </c>
      <c r="T2694">
        <v>0.78</v>
      </c>
      <c r="U2694" s="1"/>
      <c r="V2694">
        <v>107585.140833</v>
      </c>
      <c r="W2694">
        <v>2130862.610413</v>
      </c>
      <c r="X2694">
        <v>539.94994199999996</v>
      </c>
      <c r="Y2694">
        <v>49.828524999999999</v>
      </c>
      <c r="Z2694">
        <v>957.24914100000001</v>
      </c>
      <c r="AA2694">
        <v>916.01133100000004</v>
      </c>
      <c r="AB2694">
        <v>0</v>
      </c>
    </row>
    <row r="2695" spans="1:28" x14ac:dyDescent="0.25">
      <c r="A2695" s="1" t="s">
        <v>3942</v>
      </c>
      <c r="B2695">
        <v>3067</v>
      </c>
      <c r="C2695" s="1" t="s">
        <v>4039</v>
      </c>
      <c r="D2695">
        <v>5.0999999999999996</v>
      </c>
      <c r="E2695">
        <v>0</v>
      </c>
      <c r="F2695">
        <v>0.34</v>
      </c>
      <c r="G2695">
        <v>4122</v>
      </c>
      <c r="H2695" s="1" t="s">
        <v>4095</v>
      </c>
      <c r="I2695">
        <v>63.59</v>
      </c>
      <c r="J2695">
        <v>7.4</v>
      </c>
      <c r="K2695">
        <v>1055</v>
      </c>
      <c r="L2695">
        <v>1614.28</v>
      </c>
      <c r="M2695">
        <v>650</v>
      </c>
      <c r="N2695">
        <v>19</v>
      </c>
      <c r="O2695">
        <v>0</v>
      </c>
      <c r="P2695">
        <v>874.45</v>
      </c>
      <c r="Q2695">
        <v>0</v>
      </c>
      <c r="R2695" s="1" t="s">
        <v>8097</v>
      </c>
      <c r="S2695" s="1" t="s">
        <v>8156</v>
      </c>
      <c r="T2695">
        <v>0.66</v>
      </c>
      <c r="U2695" s="1"/>
      <c r="V2695">
        <v>114555.369486</v>
      </c>
      <c r="W2695">
        <v>2162026.6645160001</v>
      </c>
      <c r="X2695">
        <v>572.17202099999997</v>
      </c>
      <c r="Y2695">
        <v>50.085700000000003</v>
      </c>
      <c r="Z2695">
        <v>967.73256800000001</v>
      </c>
      <c r="AA2695">
        <v>929.41346599999997</v>
      </c>
      <c r="AB2695">
        <v>0</v>
      </c>
    </row>
    <row r="2696" spans="1:28" x14ac:dyDescent="0.25">
      <c r="A2696" s="1" t="s">
        <v>3943</v>
      </c>
      <c r="B2696">
        <v>3278</v>
      </c>
      <c r="C2696" s="1" t="s">
        <v>4053</v>
      </c>
      <c r="D2696">
        <v>5.0999999999999996</v>
      </c>
      <c r="E2696">
        <v>0</v>
      </c>
      <c r="F2696">
        <v>0.5</v>
      </c>
      <c r="G2696">
        <v>4124</v>
      </c>
      <c r="H2696" s="1" t="s">
        <v>4094</v>
      </c>
      <c r="I2696">
        <v>120.04</v>
      </c>
      <c r="J2696">
        <v>14.25</v>
      </c>
      <c r="K2696">
        <v>846</v>
      </c>
      <c r="L2696">
        <v>947.15</v>
      </c>
      <c r="M2696">
        <v>583</v>
      </c>
      <c r="N2696">
        <v>14</v>
      </c>
      <c r="O2696">
        <v>0</v>
      </c>
      <c r="P2696">
        <v>780.86</v>
      </c>
      <c r="Q2696">
        <v>0</v>
      </c>
      <c r="R2696" s="1" t="s">
        <v>8098</v>
      </c>
      <c r="S2696" s="1" t="s">
        <v>8156</v>
      </c>
      <c r="T2696">
        <v>1.06</v>
      </c>
      <c r="U2696" s="1"/>
      <c r="V2696">
        <v>98412.647526000001</v>
      </c>
      <c r="W2696">
        <v>1809482.8670020001</v>
      </c>
      <c r="X2696">
        <v>490.575807</v>
      </c>
      <c r="Y2696">
        <v>43.212035</v>
      </c>
      <c r="Z2696">
        <v>816.33410000000003</v>
      </c>
      <c r="AA2696">
        <v>777.86209099999996</v>
      </c>
      <c r="AB2696">
        <v>0</v>
      </c>
    </row>
    <row r="2697" spans="1:28" x14ac:dyDescent="0.25">
      <c r="A2697" s="1" t="s">
        <v>3946</v>
      </c>
      <c r="B2697">
        <v>3163</v>
      </c>
      <c r="C2697" s="1" t="s">
        <v>4039</v>
      </c>
      <c r="D2697">
        <v>5.0999999999999996</v>
      </c>
      <c r="E2697">
        <v>0</v>
      </c>
      <c r="F2697">
        <v>0.5</v>
      </c>
      <c r="G2697">
        <v>4139</v>
      </c>
      <c r="H2697" s="1" t="s">
        <v>4111</v>
      </c>
      <c r="I2697">
        <v>13.29</v>
      </c>
      <c r="J2697">
        <v>11.8</v>
      </c>
      <c r="K2697">
        <v>976</v>
      </c>
      <c r="L2697">
        <v>1792.39</v>
      </c>
      <c r="M2697">
        <v>604</v>
      </c>
      <c r="N2697">
        <v>16</v>
      </c>
      <c r="O2697">
        <v>0</v>
      </c>
      <c r="P2697">
        <v>833.93</v>
      </c>
      <c r="Q2697">
        <v>0</v>
      </c>
      <c r="R2697" s="1" t="s">
        <v>8101</v>
      </c>
      <c r="S2697" s="1" t="s">
        <v>8156</v>
      </c>
      <c r="T2697">
        <v>0.9</v>
      </c>
      <c r="U2697" s="1"/>
      <c r="V2697">
        <v>112335.21623000001</v>
      </c>
      <c r="W2697">
        <v>2295407.5285729999</v>
      </c>
      <c r="X2697">
        <v>565.57381499999997</v>
      </c>
      <c r="Y2697">
        <v>53.696849999999998</v>
      </c>
      <c r="Z2697">
        <v>1030.2490330000001</v>
      </c>
      <c r="AA2697">
        <v>986.74263499999995</v>
      </c>
      <c r="AB2697">
        <v>0</v>
      </c>
    </row>
    <row r="2698" spans="1:28" x14ac:dyDescent="0.25">
      <c r="A2698" s="1" t="s">
        <v>3949</v>
      </c>
      <c r="B2698">
        <v>3391</v>
      </c>
      <c r="C2698" s="1" t="s">
        <v>4004</v>
      </c>
      <c r="D2698">
        <v>5.0999999999999996</v>
      </c>
      <c r="E2698">
        <v>0</v>
      </c>
      <c r="F2698">
        <v>1.54</v>
      </c>
      <c r="G2698">
        <v>4155</v>
      </c>
      <c r="H2698" s="1" t="s">
        <v>4108</v>
      </c>
      <c r="I2698">
        <v>122.01</v>
      </c>
      <c r="J2698">
        <v>11.78</v>
      </c>
      <c r="K2698">
        <v>764</v>
      </c>
      <c r="L2698">
        <v>1425.91</v>
      </c>
      <c r="M2698">
        <v>388</v>
      </c>
      <c r="N2698">
        <v>24</v>
      </c>
      <c r="O2698">
        <v>0</v>
      </c>
      <c r="P2698">
        <v>648.87</v>
      </c>
      <c r="Q2698">
        <v>0</v>
      </c>
      <c r="R2698" s="1" t="s">
        <v>8104</v>
      </c>
      <c r="S2698" s="1" t="s">
        <v>8156</v>
      </c>
      <c r="T2698">
        <v>0.9</v>
      </c>
      <c r="U2698" s="1"/>
      <c r="V2698">
        <v>72138.196263999998</v>
      </c>
      <c r="W2698">
        <v>1513043.636039</v>
      </c>
      <c r="X2698">
        <v>364.01622900000001</v>
      </c>
      <c r="Y2698">
        <v>34.614947999999998</v>
      </c>
      <c r="Z2698">
        <v>674.33851300000003</v>
      </c>
      <c r="AA2698">
        <v>650.422012</v>
      </c>
      <c r="AB2698">
        <v>0</v>
      </c>
    </row>
    <row r="2699" spans="1:28" x14ac:dyDescent="0.25">
      <c r="A2699" s="1" t="s">
        <v>3950</v>
      </c>
      <c r="B2699">
        <v>3391</v>
      </c>
      <c r="C2699" s="1" t="s">
        <v>4005</v>
      </c>
      <c r="D2699">
        <v>5.0999999999999996</v>
      </c>
      <c r="E2699">
        <v>0</v>
      </c>
      <c r="F2699">
        <v>0.53</v>
      </c>
      <c r="G2699">
        <v>4155</v>
      </c>
      <c r="H2699" s="1" t="s">
        <v>4075</v>
      </c>
      <c r="I2699">
        <v>89.74</v>
      </c>
      <c r="J2699">
        <v>10.16</v>
      </c>
      <c r="K2699">
        <v>764</v>
      </c>
      <c r="L2699">
        <v>698.35</v>
      </c>
      <c r="M2699">
        <v>533</v>
      </c>
      <c r="N2699">
        <v>11</v>
      </c>
      <c r="O2699">
        <v>0</v>
      </c>
      <c r="P2699">
        <v>700.92</v>
      </c>
      <c r="Q2699">
        <v>0</v>
      </c>
      <c r="R2699" s="1" t="s">
        <v>8105</v>
      </c>
      <c r="S2699" s="1" t="s">
        <v>8156</v>
      </c>
      <c r="T2699">
        <v>0.82</v>
      </c>
      <c r="U2699" s="1"/>
      <c r="V2699">
        <v>91711.303562000001</v>
      </c>
      <c r="W2699">
        <v>1649774.138728</v>
      </c>
      <c r="X2699">
        <v>456.31489599999998</v>
      </c>
      <c r="Y2699">
        <v>39.574291000000002</v>
      </c>
      <c r="Z2699">
        <v>746.62198100000001</v>
      </c>
      <c r="AA2699">
        <v>709.20767499999999</v>
      </c>
      <c r="AB2699">
        <v>0</v>
      </c>
    </row>
    <row r="2700" spans="1:28" x14ac:dyDescent="0.25">
      <c r="A2700" s="1" t="s">
        <v>3953</v>
      </c>
      <c r="B2700">
        <v>3253</v>
      </c>
      <c r="C2700" s="1" t="s">
        <v>4061</v>
      </c>
      <c r="D2700">
        <v>5.0999999999999996</v>
      </c>
      <c r="E2700">
        <v>0</v>
      </c>
      <c r="F2700">
        <v>0.16</v>
      </c>
      <c r="G2700">
        <v>4166</v>
      </c>
      <c r="H2700" s="1" t="s">
        <v>4161</v>
      </c>
      <c r="I2700">
        <v>168.74</v>
      </c>
      <c r="J2700">
        <v>9.24</v>
      </c>
      <c r="K2700">
        <v>913</v>
      </c>
      <c r="L2700">
        <v>2615.73</v>
      </c>
      <c r="M2700">
        <v>459</v>
      </c>
      <c r="N2700">
        <v>24</v>
      </c>
      <c r="O2700">
        <v>0</v>
      </c>
      <c r="P2700">
        <v>652.66999999999996</v>
      </c>
      <c r="Q2700">
        <v>0</v>
      </c>
      <c r="R2700" s="1" t="s">
        <v>8108</v>
      </c>
      <c r="S2700" s="1" t="s">
        <v>8156</v>
      </c>
      <c r="T2700">
        <v>0.73</v>
      </c>
      <c r="U2700" s="1"/>
      <c r="V2700">
        <v>84972.957718999998</v>
      </c>
      <c r="W2700">
        <v>1901760.3295209999</v>
      </c>
      <c r="X2700">
        <v>431.50865900000002</v>
      </c>
      <c r="Y2700">
        <v>42.253374000000001</v>
      </c>
      <c r="Z2700">
        <v>840.28783399999998</v>
      </c>
      <c r="AA2700">
        <v>817.51916800000004</v>
      </c>
      <c r="AB2700">
        <v>0</v>
      </c>
    </row>
    <row r="2701" spans="1:28" x14ac:dyDescent="0.25">
      <c r="A2701" s="1" t="s">
        <v>3954</v>
      </c>
      <c r="B2701">
        <v>3360</v>
      </c>
      <c r="C2701" s="1" t="s">
        <v>4004</v>
      </c>
      <c r="D2701">
        <v>5.0999999999999996</v>
      </c>
      <c r="E2701">
        <v>0</v>
      </c>
      <c r="F2701">
        <v>3.25</v>
      </c>
      <c r="G2701">
        <v>4170</v>
      </c>
      <c r="H2701" s="1" t="s">
        <v>4114</v>
      </c>
      <c r="I2701">
        <v>159.35</v>
      </c>
      <c r="J2701">
        <v>16.47</v>
      </c>
      <c r="K2701">
        <v>810</v>
      </c>
      <c r="L2701">
        <v>2021.57</v>
      </c>
      <c r="M2701">
        <v>408</v>
      </c>
      <c r="N2701">
        <v>31</v>
      </c>
      <c r="O2701">
        <v>0</v>
      </c>
      <c r="P2701">
        <v>689.98</v>
      </c>
      <c r="Q2701">
        <v>0</v>
      </c>
      <c r="R2701" s="1" t="s">
        <v>8109</v>
      </c>
      <c r="S2701" s="1" t="s">
        <v>8156</v>
      </c>
      <c r="T2701">
        <v>1.23</v>
      </c>
      <c r="U2701" s="1"/>
      <c r="V2701">
        <v>74834.519010000004</v>
      </c>
      <c r="W2701">
        <v>1777960.2028930001</v>
      </c>
      <c r="X2701">
        <v>382.70714900000002</v>
      </c>
      <c r="Y2701">
        <v>40.647784999999999</v>
      </c>
      <c r="Z2701">
        <v>790.28008299999999</v>
      </c>
      <c r="AA2701">
        <v>764.29515700000002</v>
      </c>
      <c r="AB2701">
        <v>0</v>
      </c>
    </row>
    <row r="2702" spans="1:28" x14ac:dyDescent="0.25">
      <c r="A2702" s="1" t="s">
        <v>3955</v>
      </c>
      <c r="B2702">
        <v>3248</v>
      </c>
      <c r="C2702" s="1" t="s">
        <v>4054</v>
      </c>
      <c r="D2702">
        <v>5.0999999999999996</v>
      </c>
      <c r="E2702">
        <v>0</v>
      </c>
      <c r="F2702">
        <v>0.94</v>
      </c>
      <c r="G2702">
        <v>4173</v>
      </c>
      <c r="H2702" s="1" t="s">
        <v>4076</v>
      </c>
      <c r="I2702">
        <v>1.4</v>
      </c>
      <c r="J2702">
        <v>9.6199999999999992</v>
      </c>
      <c r="K2702">
        <v>925</v>
      </c>
      <c r="L2702">
        <v>2323.91</v>
      </c>
      <c r="M2702">
        <v>556</v>
      </c>
      <c r="N2702">
        <v>13</v>
      </c>
      <c r="O2702">
        <v>0</v>
      </c>
      <c r="P2702">
        <v>721.89</v>
      </c>
      <c r="Q2702">
        <v>0</v>
      </c>
      <c r="R2702" s="1" t="s">
        <v>8110</v>
      </c>
      <c r="S2702" s="1" t="s">
        <v>8156</v>
      </c>
      <c r="T2702">
        <v>0.81</v>
      </c>
      <c r="U2702" s="1"/>
      <c r="V2702">
        <v>101636.349967</v>
      </c>
      <c r="W2702">
        <v>2164857.6001599999</v>
      </c>
      <c r="X2702">
        <v>513.64018899999996</v>
      </c>
      <c r="Y2702">
        <v>49.164740000000002</v>
      </c>
      <c r="Z2702">
        <v>961.35135300000002</v>
      </c>
      <c r="AA2702">
        <v>930.62088700000004</v>
      </c>
      <c r="AB2702">
        <v>0</v>
      </c>
    </row>
    <row r="2703" spans="1:28" x14ac:dyDescent="0.25">
      <c r="A2703" s="1" t="s">
        <v>3956</v>
      </c>
      <c r="B2703">
        <v>2728</v>
      </c>
      <c r="C2703" s="1" t="s">
        <v>4004</v>
      </c>
      <c r="D2703">
        <v>5.0999999999999996</v>
      </c>
      <c r="E2703">
        <v>0</v>
      </c>
      <c r="F2703">
        <v>4.33</v>
      </c>
      <c r="G2703">
        <v>4174</v>
      </c>
      <c r="H2703" s="1" t="s">
        <v>4108</v>
      </c>
      <c r="I2703">
        <v>122.01</v>
      </c>
      <c r="J2703">
        <v>15.16</v>
      </c>
      <c r="K2703">
        <v>1446</v>
      </c>
      <c r="L2703">
        <v>1425.91</v>
      </c>
      <c r="M2703">
        <v>966</v>
      </c>
      <c r="N2703">
        <v>44</v>
      </c>
      <c r="O2703">
        <v>0</v>
      </c>
      <c r="P2703">
        <v>1357.49</v>
      </c>
      <c r="Q2703">
        <v>0</v>
      </c>
      <c r="R2703" s="1" t="s">
        <v>8111</v>
      </c>
      <c r="S2703" s="1" t="s">
        <v>8156</v>
      </c>
      <c r="T2703">
        <v>1.19</v>
      </c>
      <c r="U2703" s="1"/>
      <c r="V2703">
        <v>165687.615452</v>
      </c>
      <c r="W2703">
        <v>3073738.1401200001</v>
      </c>
      <c r="X2703">
        <v>826.71320500000002</v>
      </c>
      <c r="Y2703">
        <v>73.909289000000001</v>
      </c>
      <c r="Z2703">
        <v>1391.162145</v>
      </c>
      <c r="AA2703">
        <v>1321.339099</v>
      </c>
      <c r="AB2703">
        <v>0</v>
      </c>
    </row>
    <row r="2704" spans="1:28" x14ac:dyDescent="0.25">
      <c r="A2704" s="1" t="s">
        <v>3957</v>
      </c>
      <c r="B2704">
        <v>2465</v>
      </c>
      <c r="C2704" s="1" t="s">
        <v>4061</v>
      </c>
      <c r="D2704">
        <v>5.0999999999999996</v>
      </c>
      <c r="E2704">
        <v>0</v>
      </c>
      <c r="F2704">
        <v>0.73</v>
      </c>
      <c r="G2704">
        <v>4175</v>
      </c>
      <c r="H2704" s="1" t="s">
        <v>4161</v>
      </c>
      <c r="I2704">
        <v>168.74</v>
      </c>
      <c r="J2704">
        <v>12.67</v>
      </c>
      <c r="K2704">
        <v>1710</v>
      </c>
      <c r="L2704">
        <v>2615.73</v>
      </c>
      <c r="M2704">
        <v>1092</v>
      </c>
      <c r="N2704">
        <v>38</v>
      </c>
      <c r="O2704">
        <v>0</v>
      </c>
      <c r="P2704">
        <v>1505.8</v>
      </c>
      <c r="Q2704">
        <v>0</v>
      </c>
      <c r="R2704" s="1" t="s">
        <v>8112</v>
      </c>
      <c r="S2704" s="1" t="s">
        <v>8156</v>
      </c>
      <c r="T2704">
        <v>0.93</v>
      </c>
      <c r="U2704" s="1"/>
      <c r="V2704">
        <v>189267.58657099999</v>
      </c>
      <c r="W2704">
        <v>3636308.05595</v>
      </c>
      <c r="X2704">
        <v>947.25179000000003</v>
      </c>
      <c r="Y2704">
        <v>85.629475999999997</v>
      </c>
      <c r="Z2704">
        <v>1634.0059699999999</v>
      </c>
      <c r="AA2704">
        <v>1563.173769</v>
      </c>
      <c r="AB2704">
        <v>0</v>
      </c>
    </row>
    <row r="2705" spans="1:28" x14ac:dyDescent="0.25">
      <c r="A2705" s="1" t="s">
        <v>3958</v>
      </c>
      <c r="B2705">
        <v>2984</v>
      </c>
      <c r="C2705" s="1" t="s">
        <v>4004</v>
      </c>
      <c r="D2705">
        <v>5.0999999999999996</v>
      </c>
      <c r="E2705">
        <v>0</v>
      </c>
      <c r="F2705">
        <v>0.22</v>
      </c>
      <c r="G2705">
        <v>4175</v>
      </c>
      <c r="H2705" s="1" t="s">
        <v>4114</v>
      </c>
      <c r="I2705">
        <v>159.35</v>
      </c>
      <c r="J2705">
        <v>15.14</v>
      </c>
      <c r="K2705">
        <v>1191</v>
      </c>
      <c r="L2705">
        <v>2021.57</v>
      </c>
      <c r="M2705">
        <v>718</v>
      </c>
      <c r="N2705">
        <v>34</v>
      </c>
      <c r="O2705">
        <v>0</v>
      </c>
      <c r="P2705">
        <v>1056.8399999999999</v>
      </c>
      <c r="Q2705">
        <v>0</v>
      </c>
      <c r="R2705" s="1" t="s">
        <v>8113</v>
      </c>
      <c r="S2705" s="1" t="s">
        <v>8156</v>
      </c>
      <c r="T2705">
        <v>1.1100000000000001</v>
      </c>
      <c r="U2705" s="1"/>
      <c r="V2705">
        <v>126291.33046899999</v>
      </c>
      <c r="W2705">
        <v>2573823.8786240001</v>
      </c>
      <c r="X2705">
        <v>635.66361099999995</v>
      </c>
      <c r="Y2705">
        <v>60.416727000000002</v>
      </c>
      <c r="Z2705">
        <v>1154.946555</v>
      </c>
      <c r="AA2705">
        <v>1106.427508</v>
      </c>
      <c r="AB2705">
        <v>0</v>
      </c>
    </row>
    <row r="2706" spans="1:28" x14ac:dyDescent="0.25">
      <c r="A2706" s="1" t="s">
        <v>3959</v>
      </c>
      <c r="B2706">
        <v>3208</v>
      </c>
      <c r="C2706" s="1" t="s">
        <v>4004</v>
      </c>
      <c r="D2706">
        <v>5.0999999999999996</v>
      </c>
      <c r="E2706">
        <v>0</v>
      </c>
      <c r="F2706">
        <v>0.12</v>
      </c>
      <c r="G2706">
        <v>4177</v>
      </c>
      <c r="H2706" s="1" t="s">
        <v>4167</v>
      </c>
      <c r="I2706">
        <v>122.01</v>
      </c>
      <c r="J2706">
        <v>9.35</v>
      </c>
      <c r="K2706">
        <v>969</v>
      </c>
      <c r="L2706">
        <v>1425.91</v>
      </c>
      <c r="M2706">
        <v>515</v>
      </c>
      <c r="N2706">
        <v>30</v>
      </c>
      <c r="O2706">
        <v>0</v>
      </c>
      <c r="P2706">
        <v>830.23</v>
      </c>
      <c r="Q2706">
        <v>0</v>
      </c>
      <c r="R2706" s="1" t="s">
        <v>8114</v>
      </c>
      <c r="S2706" s="1" t="s">
        <v>8156</v>
      </c>
      <c r="T2706">
        <v>0.75</v>
      </c>
      <c r="U2706" s="1"/>
      <c r="V2706">
        <v>93858.461228</v>
      </c>
      <c r="W2706">
        <v>1875088.4741</v>
      </c>
      <c r="X2706">
        <v>471.40984600000002</v>
      </c>
      <c r="Y2706">
        <v>43.609830000000002</v>
      </c>
      <c r="Z2706">
        <v>841.18975999999998</v>
      </c>
      <c r="AA2706">
        <v>806.05924000000005</v>
      </c>
      <c r="AB2706">
        <v>0</v>
      </c>
    </row>
    <row r="2707" spans="1:28" x14ac:dyDescent="0.25">
      <c r="A2707" s="1" t="s">
        <v>3960</v>
      </c>
      <c r="B2707">
        <v>3056</v>
      </c>
      <c r="C2707" s="1" t="s">
        <v>4061</v>
      </c>
      <c r="D2707">
        <v>5.0999999999999996</v>
      </c>
      <c r="E2707">
        <v>0</v>
      </c>
      <c r="F2707">
        <v>0.3</v>
      </c>
      <c r="G2707">
        <v>4178</v>
      </c>
      <c r="H2707" s="1" t="s">
        <v>4161</v>
      </c>
      <c r="I2707">
        <v>168.74</v>
      </c>
      <c r="J2707">
        <v>11.63</v>
      </c>
      <c r="K2707">
        <v>1122</v>
      </c>
      <c r="L2707">
        <v>2615.73</v>
      </c>
      <c r="M2707">
        <v>627</v>
      </c>
      <c r="N2707">
        <v>31</v>
      </c>
      <c r="O2707">
        <v>0</v>
      </c>
      <c r="P2707">
        <v>921.23</v>
      </c>
      <c r="Q2707">
        <v>0</v>
      </c>
      <c r="R2707" s="1" t="s">
        <v>8115</v>
      </c>
      <c r="S2707" s="1" t="s">
        <v>8156</v>
      </c>
      <c r="T2707">
        <v>0.95</v>
      </c>
      <c r="U2707" s="1"/>
      <c r="V2707">
        <v>107694.727788</v>
      </c>
      <c r="W2707">
        <v>2311683.9262600001</v>
      </c>
      <c r="X2707">
        <v>544.76596900000004</v>
      </c>
      <c r="Y2707">
        <v>52.821019999999997</v>
      </c>
      <c r="Z2707">
        <v>1028.41434</v>
      </c>
      <c r="AA2707">
        <v>993.73685599999999</v>
      </c>
      <c r="AB2707">
        <v>0</v>
      </c>
    </row>
    <row r="2708" spans="1:28" x14ac:dyDescent="0.25">
      <c r="A2708" s="1" t="s">
        <v>3961</v>
      </c>
      <c r="B2708">
        <v>2906</v>
      </c>
      <c r="C2708" s="1" t="s">
        <v>4004</v>
      </c>
      <c r="D2708">
        <v>5.0999999999999996</v>
      </c>
      <c r="E2708">
        <v>0</v>
      </c>
      <c r="F2708">
        <v>0.75</v>
      </c>
      <c r="G2708">
        <v>4180</v>
      </c>
      <c r="H2708" s="1" t="s">
        <v>4108</v>
      </c>
      <c r="I2708">
        <v>122.01</v>
      </c>
      <c r="J2708">
        <v>14.24</v>
      </c>
      <c r="K2708">
        <v>1274</v>
      </c>
      <c r="L2708">
        <v>1425.91</v>
      </c>
      <c r="M2708">
        <v>777</v>
      </c>
      <c r="N2708">
        <v>41</v>
      </c>
      <c r="O2708">
        <v>0</v>
      </c>
      <c r="P2708">
        <v>1177.43</v>
      </c>
      <c r="Q2708">
        <v>0</v>
      </c>
      <c r="R2708" s="1" t="s">
        <v>8116</v>
      </c>
      <c r="S2708" s="1" t="s">
        <v>8156</v>
      </c>
      <c r="T2708">
        <v>1.08</v>
      </c>
      <c r="U2708" s="1"/>
      <c r="V2708">
        <v>136154.210372</v>
      </c>
      <c r="W2708">
        <v>2615923.9222499998</v>
      </c>
      <c r="X2708">
        <v>681.524992</v>
      </c>
      <c r="Y2708">
        <v>62.279631999999999</v>
      </c>
      <c r="Z2708">
        <v>1180.753618</v>
      </c>
      <c r="AA2708">
        <v>1124.5305579999999</v>
      </c>
      <c r="AB2708">
        <v>0</v>
      </c>
    </row>
    <row r="2709" spans="1:28" x14ac:dyDescent="0.25">
      <c r="A2709" s="1" t="s">
        <v>3962</v>
      </c>
      <c r="B2709">
        <v>3259</v>
      </c>
      <c r="C2709" s="1" t="s">
        <v>4040</v>
      </c>
      <c r="D2709">
        <v>5.0999999999999996</v>
      </c>
      <c r="E2709">
        <v>0</v>
      </c>
      <c r="F2709">
        <v>0.68</v>
      </c>
      <c r="G2709">
        <v>4189</v>
      </c>
      <c r="H2709" s="1" t="s">
        <v>4153</v>
      </c>
      <c r="I2709">
        <v>204.71</v>
      </c>
      <c r="J2709">
        <v>15.75</v>
      </c>
      <c r="K2709">
        <v>930</v>
      </c>
      <c r="L2709">
        <v>1536.69</v>
      </c>
      <c r="M2709">
        <v>643</v>
      </c>
      <c r="N2709">
        <v>12</v>
      </c>
      <c r="O2709">
        <v>0</v>
      </c>
      <c r="P2709">
        <v>832.38</v>
      </c>
      <c r="Q2709">
        <v>0</v>
      </c>
      <c r="R2709" s="1" t="s">
        <v>8117</v>
      </c>
      <c r="S2709" s="1" t="s">
        <v>8156</v>
      </c>
      <c r="T2709">
        <v>1.1399999999999999</v>
      </c>
      <c r="U2709" s="1"/>
      <c r="V2709">
        <v>115132.465396</v>
      </c>
      <c r="W2709">
        <v>2285688.992025</v>
      </c>
      <c r="X2709">
        <v>578.09789699999999</v>
      </c>
      <c r="Y2709">
        <v>54.126486</v>
      </c>
      <c r="Z2709">
        <v>1028.0860709999999</v>
      </c>
      <c r="AA2709">
        <v>982.56686200000001</v>
      </c>
      <c r="AB2709">
        <v>0</v>
      </c>
    </row>
    <row r="2710" spans="1:28" x14ac:dyDescent="0.25">
      <c r="A2710" s="1" t="s">
        <v>3963</v>
      </c>
      <c r="B2710">
        <v>3122</v>
      </c>
      <c r="C2710" s="1" t="s">
        <v>4040</v>
      </c>
      <c r="D2710">
        <v>5.0999999999999996</v>
      </c>
      <c r="E2710">
        <v>0</v>
      </c>
      <c r="F2710">
        <v>0.59</v>
      </c>
      <c r="G2710">
        <v>4194</v>
      </c>
      <c r="H2710" s="1" t="s">
        <v>4161</v>
      </c>
      <c r="I2710">
        <v>168.74</v>
      </c>
      <c r="J2710">
        <v>12.92</v>
      </c>
      <c r="K2710">
        <v>1072</v>
      </c>
      <c r="L2710">
        <v>1626.36</v>
      </c>
      <c r="M2710">
        <v>691</v>
      </c>
      <c r="N2710">
        <v>15</v>
      </c>
      <c r="O2710">
        <v>0</v>
      </c>
      <c r="P2710">
        <v>951.9</v>
      </c>
      <c r="Q2710">
        <v>0</v>
      </c>
      <c r="R2710" s="1" t="s">
        <v>8118</v>
      </c>
      <c r="S2710" s="1" t="s">
        <v>8156</v>
      </c>
      <c r="T2710">
        <v>0.98</v>
      </c>
      <c r="U2710" s="1"/>
      <c r="V2710">
        <v>121370.977113</v>
      </c>
      <c r="W2710">
        <v>2311343.6989970002</v>
      </c>
      <c r="X2710">
        <v>606.94169099999999</v>
      </c>
      <c r="Y2710">
        <v>54.622912999999997</v>
      </c>
      <c r="Z2710">
        <v>1039.7537139999999</v>
      </c>
      <c r="AA2710">
        <v>993.59956799999998</v>
      </c>
      <c r="AB2710">
        <v>0</v>
      </c>
    </row>
    <row r="2711" spans="1:28" x14ac:dyDescent="0.25">
      <c r="A2711" s="1" t="s">
        <v>3964</v>
      </c>
      <c r="B2711">
        <v>3253</v>
      </c>
      <c r="C2711" s="1" t="s">
        <v>4040</v>
      </c>
      <c r="D2711">
        <v>5.0999999999999996</v>
      </c>
      <c r="E2711">
        <v>0</v>
      </c>
      <c r="F2711">
        <v>0.16</v>
      </c>
      <c r="G2711">
        <v>4197</v>
      </c>
      <c r="H2711" s="1" t="s">
        <v>4096</v>
      </c>
      <c r="I2711">
        <v>121.36</v>
      </c>
      <c r="J2711">
        <v>11.8</v>
      </c>
      <c r="K2711">
        <v>944</v>
      </c>
      <c r="L2711">
        <v>1561.24</v>
      </c>
      <c r="M2711">
        <v>663</v>
      </c>
      <c r="N2711">
        <v>15</v>
      </c>
      <c r="O2711">
        <v>0</v>
      </c>
      <c r="P2711">
        <v>830.65</v>
      </c>
      <c r="Q2711">
        <v>0</v>
      </c>
      <c r="R2711" s="1" t="s">
        <v>8119</v>
      </c>
      <c r="S2711" s="1" t="s">
        <v>8156</v>
      </c>
      <c r="T2711">
        <v>1</v>
      </c>
      <c r="U2711" s="1"/>
      <c r="V2711">
        <v>115181.23519599999</v>
      </c>
      <c r="W2711">
        <v>2219587.8761109998</v>
      </c>
      <c r="X2711">
        <v>576.69804699999997</v>
      </c>
      <c r="Y2711">
        <v>52.576797999999997</v>
      </c>
      <c r="Z2711">
        <v>998.79542600000002</v>
      </c>
      <c r="AA2711">
        <v>954.15430200000003</v>
      </c>
      <c r="AB2711">
        <v>0</v>
      </c>
    </row>
    <row r="2712" spans="1:28" x14ac:dyDescent="0.25">
      <c r="A2712" s="1" t="s">
        <v>3969</v>
      </c>
      <c r="B2712">
        <v>3078</v>
      </c>
      <c r="C2712" s="1" t="s">
        <v>4004</v>
      </c>
      <c r="D2712">
        <v>5.0999999999999996</v>
      </c>
      <c r="E2712">
        <v>0</v>
      </c>
      <c r="F2712">
        <v>0.98</v>
      </c>
      <c r="G2712">
        <v>4216</v>
      </c>
      <c r="H2712" s="1" t="s">
        <v>4114</v>
      </c>
      <c r="I2712">
        <v>159.35</v>
      </c>
      <c r="J2712">
        <v>6.51</v>
      </c>
      <c r="K2712">
        <v>1138</v>
      </c>
      <c r="L2712">
        <v>2021.57</v>
      </c>
      <c r="M2712">
        <v>619</v>
      </c>
      <c r="N2712">
        <v>28</v>
      </c>
      <c r="O2712">
        <v>0</v>
      </c>
      <c r="P2712">
        <v>875.6</v>
      </c>
      <c r="Q2712">
        <v>0</v>
      </c>
      <c r="R2712" s="1" t="s">
        <v>8124</v>
      </c>
      <c r="S2712" s="1" t="s">
        <v>8156</v>
      </c>
      <c r="T2712">
        <v>0.56000000000000005</v>
      </c>
      <c r="U2712" s="1"/>
      <c r="V2712">
        <v>108059.120004</v>
      </c>
      <c r="W2712">
        <v>2152871.3373409999</v>
      </c>
      <c r="X2712">
        <v>542.40011000000004</v>
      </c>
      <c r="Y2712">
        <v>49.165390000000002</v>
      </c>
      <c r="Z2712">
        <v>960.67819699999995</v>
      </c>
      <c r="AA2712">
        <v>925.47353699999996</v>
      </c>
      <c r="AB2712">
        <v>0</v>
      </c>
    </row>
    <row r="2713" spans="1:28" x14ac:dyDescent="0.25">
      <c r="A2713" s="1" t="s">
        <v>3970</v>
      </c>
      <c r="B2713">
        <v>3264</v>
      </c>
      <c r="C2713" s="1" t="s">
        <v>4004</v>
      </c>
      <c r="D2713">
        <v>5.0999999999999996</v>
      </c>
      <c r="E2713">
        <v>0</v>
      </c>
      <c r="F2713">
        <v>0.5</v>
      </c>
      <c r="G2713">
        <v>4223</v>
      </c>
      <c r="H2713" s="1" t="s">
        <v>4122</v>
      </c>
      <c r="I2713">
        <v>159.35</v>
      </c>
      <c r="J2713">
        <v>12.58</v>
      </c>
      <c r="K2713">
        <v>959</v>
      </c>
      <c r="L2713">
        <v>2021.57</v>
      </c>
      <c r="M2713">
        <v>501</v>
      </c>
      <c r="N2713">
        <v>32</v>
      </c>
      <c r="O2713">
        <v>0</v>
      </c>
      <c r="P2713">
        <v>822.5</v>
      </c>
      <c r="Q2713">
        <v>0</v>
      </c>
      <c r="R2713" s="1" t="s">
        <v>8125</v>
      </c>
      <c r="S2713" s="1" t="s">
        <v>8156</v>
      </c>
      <c r="T2713">
        <v>1.08</v>
      </c>
      <c r="U2713" s="1"/>
      <c r="V2713">
        <v>91919.782294999997</v>
      </c>
      <c r="W2713">
        <v>2035633.8141630001</v>
      </c>
      <c r="X2713">
        <v>466.54550399999999</v>
      </c>
      <c r="Y2713">
        <v>46.633865</v>
      </c>
      <c r="Z2713">
        <v>906.58147199999996</v>
      </c>
      <c r="AA2713">
        <v>875.06690800000001</v>
      </c>
      <c r="AB2713">
        <v>0</v>
      </c>
    </row>
    <row r="2714" spans="1:28" x14ac:dyDescent="0.25">
      <c r="A2714" s="1" t="s">
        <v>3971</v>
      </c>
      <c r="B2714">
        <v>3352</v>
      </c>
      <c r="C2714" s="1" t="s">
        <v>4040</v>
      </c>
      <c r="D2714">
        <v>5.0999999999999996</v>
      </c>
      <c r="E2714">
        <v>0</v>
      </c>
      <c r="F2714">
        <v>0.59</v>
      </c>
      <c r="G2714">
        <v>4230</v>
      </c>
      <c r="H2714" s="1" t="s">
        <v>4096</v>
      </c>
      <c r="I2714">
        <v>121.36</v>
      </c>
      <c r="J2714">
        <v>13.12</v>
      </c>
      <c r="K2714">
        <v>878</v>
      </c>
      <c r="L2714">
        <v>1561.24</v>
      </c>
      <c r="M2714">
        <v>556</v>
      </c>
      <c r="N2714">
        <v>12</v>
      </c>
      <c r="O2714">
        <v>0</v>
      </c>
      <c r="P2714">
        <v>763.82</v>
      </c>
      <c r="Q2714">
        <v>0</v>
      </c>
      <c r="R2714" s="1" t="s">
        <v>8126</v>
      </c>
      <c r="S2714" s="1" t="s">
        <v>8156</v>
      </c>
      <c r="T2714">
        <v>1</v>
      </c>
      <c r="U2714" s="1"/>
      <c r="V2714">
        <v>103014.978215</v>
      </c>
      <c r="W2714">
        <v>2095723.5866020001</v>
      </c>
      <c r="X2714">
        <v>518.44432600000005</v>
      </c>
      <c r="Y2714">
        <v>49.170490000000001</v>
      </c>
      <c r="Z2714">
        <v>941.65848100000005</v>
      </c>
      <c r="AA2714">
        <v>900.903279</v>
      </c>
      <c r="AB2714">
        <v>0</v>
      </c>
    </row>
    <row r="2715" spans="1:28" x14ac:dyDescent="0.25">
      <c r="A2715" s="1" t="s">
        <v>3972</v>
      </c>
      <c r="B2715">
        <v>3527</v>
      </c>
      <c r="C2715" s="1" t="s">
        <v>4012</v>
      </c>
      <c r="D2715">
        <v>5.0999999999999996</v>
      </c>
      <c r="E2715">
        <v>0</v>
      </c>
      <c r="F2715">
        <v>460.35</v>
      </c>
      <c r="G2715">
        <v>4237</v>
      </c>
      <c r="H2715" s="1" t="s">
        <v>4096</v>
      </c>
      <c r="I2715">
        <v>121.36</v>
      </c>
      <c r="J2715">
        <v>11.63</v>
      </c>
      <c r="K2715">
        <v>710</v>
      </c>
      <c r="L2715">
        <v>1363.57</v>
      </c>
      <c r="M2715">
        <v>387</v>
      </c>
      <c r="N2715">
        <v>24</v>
      </c>
      <c r="O2715">
        <v>0</v>
      </c>
      <c r="P2715">
        <v>593.85</v>
      </c>
      <c r="Q2715">
        <v>0</v>
      </c>
      <c r="R2715" s="1" t="s">
        <v>8127</v>
      </c>
      <c r="S2715" s="1" t="s">
        <v>8156</v>
      </c>
      <c r="T2715">
        <v>0.86</v>
      </c>
      <c r="U2715" s="1"/>
      <c r="V2715">
        <v>68389.968982000006</v>
      </c>
      <c r="W2715">
        <v>1430873.0250500001</v>
      </c>
      <c r="X2715">
        <v>345.01941499999998</v>
      </c>
      <c r="Y2715">
        <v>32.777149000000001</v>
      </c>
      <c r="Z2715">
        <v>638.14428999999996</v>
      </c>
      <c r="AA2715">
        <v>615.09885599999996</v>
      </c>
      <c r="AB2715">
        <v>0</v>
      </c>
    </row>
    <row r="2716" spans="1:28" x14ac:dyDescent="0.25">
      <c r="A2716" s="1" t="s">
        <v>3973</v>
      </c>
      <c r="B2716">
        <v>3331</v>
      </c>
      <c r="C2716" s="1" t="s">
        <v>4005</v>
      </c>
      <c r="D2716">
        <v>5.0999999999999996</v>
      </c>
      <c r="E2716">
        <v>0</v>
      </c>
      <c r="F2716">
        <v>0.01</v>
      </c>
      <c r="G2716">
        <v>4238</v>
      </c>
      <c r="H2716" s="1" t="s">
        <v>4075</v>
      </c>
      <c r="I2716">
        <v>89.74</v>
      </c>
      <c r="J2716">
        <v>3.73</v>
      </c>
      <c r="K2716">
        <v>907</v>
      </c>
      <c r="L2716">
        <v>698.35</v>
      </c>
      <c r="M2716">
        <v>623</v>
      </c>
      <c r="N2716">
        <v>16</v>
      </c>
      <c r="O2716">
        <v>0</v>
      </c>
      <c r="P2716">
        <v>786.95</v>
      </c>
      <c r="Q2716">
        <v>0</v>
      </c>
      <c r="R2716" s="1" t="s">
        <v>8128</v>
      </c>
      <c r="S2716" s="1" t="s">
        <v>8156</v>
      </c>
      <c r="T2716">
        <v>0.43</v>
      </c>
      <c r="U2716" s="1"/>
      <c r="V2716">
        <v>108685.97149</v>
      </c>
      <c r="W2716">
        <v>1888537.405361</v>
      </c>
      <c r="X2716">
        <v>539.12701500000003</v>
      </c>
      <c r="Y2716">
        <v>45.486286</v>
      </c>
      <c r="Z2716">
        <v>856.28860799999995</v>
      </c>
      <c r="AA2716">
        <v>811.85047099999997</v>
      </c>
      <c r="AB2716">
        <v>0</v>
      </c>
    </row>
    <row r="2717" spans="1:28" x14ac:dyDescent="0.25">
      <c r="A2717" s="1" t="s">
        <v>3978</v>
      </c>
      <c r="B2717">
        <v>3155</v>
      </c>
      <c r="C2717" s="1" t="s">
        <v>4061</v>
      </c>
      <c r="D2717">
        <v>5.0999999999999996</v>
      </c>
      <c r="E2717">
        <v>0</v>
      </c>
      <c r="F2717">
        <v>0.73</v>
      </c>
      <c r="G2717">
        <v>4272</v>
      </c>
      <c r="H2717" s="1" t="s">
        <v>4145</v>
      </c>
      <c r="I2717">
        <v>168.74</v>
      </c>
      <c r="J2717">
        <v>13.81</v>
      </c>
      <c r="K2717">
        <v>1117</v>
      </c>
      <c r="L2717">
        <v>2615.73</v>
      </c>
      <c r="M2717">
        <v>550</v>
      </c>
      <c r="N2717">
        <v>37</v>
      </c>
      <c r="O2717">
        <v>0</v>
      </c>
      <c r="P2717">
        <v>925.42</v>
      </c>
      <c r="Q2717">
        <v>0</v>
      </c>
      <c r="R2717" s="1" t="s">
        <v>8133</v>
      </c>
      <c r="S2717" s="1" t="s">
        <v>8156</v>
      </c>
      <c r="T2717">
        <v>1</v>
      </c>
      <c r="U2717" s="1"/>
      <c r="V2717">
        <v>101452.94390300001</v>
      </c>
      <c r="W2717">
        <v>2332964.0312399999</v>
      </c>
      <c r="X2717">
        <v>516.92339900000002</v>
      </c>
      <c r="Y2717">
        <v>52.674453</v>
      </c>
      <c r="Z2717">
        <v>1035.141676</v>
      </c>
      <c r="AA2717">
        <v>1002.879294</v>
      </c>
      <c r="AB2717">
        <v>0</v>
      </c>
    </row>
    <row r="2718" spans="1:28" x14ac:dyDescent="0.25">
      <c r="A2718" s="1" t="s">
        <v>3985</v>
      </c>
      <c r="B2718">
        <v>3269</v>
      </c>
      <c r="C2718" s="1" t="s">
        <v>4053</v>
      </c>
      <c r="D2718">
        <v>5.0999999999999996</v>
      </c>
      <c r="E2718">
        <v>0</v>
      </c>
      <c r="F2718">
        <v>0.6</v>
      </c>
      <c r="G2718">
        <v>4338</v>
      </c>
      <c r="H2718" s="1" t="s">
        <v>4102</v>
      </c>
      <c r="I2718">
        <v>204.71</v>
      </c>
      <c r="J2718">
        <v>8.9</v>
      </c>
      <c r="K2718">
        <v>1069</v>
      </c>
      <c r="L2718">
        <v>1496.49</v>
      </c>
      <c r="M2718">
        <v>700</v>
      </c>
      <c r="N2718">
        <v>14</v>
      </c>
      <c r="O2718">
        <v>0</v>
      </c>
      <c r="P2718">
        <v>906.2</v>
      </c>
      <c r="Q2718">
        <v>0</v>
      </c>
      <c r="R2718" s="1" t="s">
        <v>8140</v>
      </c>
      <c r="S2718" s="1" t="s">
        <v>8156</v>
      </c>
      <c r="T2718">
        <v>0.67</v>
      </c>
      <c r="U2718" s="1"/>
      <c r="V2718">
        <v>122881.55089100001</v>
      </c>
      <c r="W2718">
        <v>2285095.0493600001</v>
      </c>
      <c r="X2718">
        <v>613.04387399999996</v>
      </c>
      <c r="Y2718">
        <v>53.617089</v>
      </c>
      <c r="Z2718">
        <v>1026.854595</v>
      </c>
      <c r="AA2718">
        <v>982.31872799999996</v>
      </c>
      <c r="AB2718">
        <v>0</v>
      </c>
    </row>
    <row r="2719" spans="1:28" x14ac:dyDescent="0.25">
      <c r="A2719" s="1" t="s">
        <v>3988</v>
      </c>
      <c r="B2719">
        <v>2760</v>
      </c>
      <c r="C2719" s="1" t="s">
        <v>4061</v>
      </c>
      <c r="D2719">
        <v>5.0999999999999996</v>
      </c>
      <c r="E2719">
        <v>0</v>
      </c>
      <c r="F2719">
        <v>0.01</v>
      </c>
      <c r="G2719">
        <v>4385</v>
      </c>
      <c r="H2719" s="1" t="s">
        <v>4145</v>
      </c>
      <c r="I2719">
        <v>168.74</v>
      </c>
      <c r="J2719">
        <v>15.27</v>
      </c>
      <c r="K2719">
        <v>1625</v>
      </c>
      <c r="L2719">
        <v>2615.73</v>
      </c>
      <c r="M2719">
        <v>943</v>
      </c>
      <c r="N2719">
        <v>44</v>
      </c>
      <c r="O2719">
        <v>0</v>
      </c>
      <c r="P2719">
        <v>1452.29</v>
      </c>
      <c r="Q2719">
        <v>0</v>
      </c>
      <c r="R2719" s="1" t="s">
        <v>8143</v>
      </c>
      <c r="S2719" s="1" t="s">
        <v>8156</v>
      </c>
      <c r="T2719">
        <v>1.1000000000000001</v>
      </c>
      <c r="U2719" s="1"/>
      <c r="V2719">
        <v>164127.22300299999</v>
      </c>
      <c r="W2719">
        <v>3313884.8183809998</v>
      </c>
      <c r="X2719">
        <v>825.31056699999999</v>
      </c>
      <c r="Y2719">
        <v>77.463888999999995</v>
      </c>
      <c r="Z2719">
        <v>1486.125045</v>
      </c>
      <c r="AA2719">
        <v>1424.56432</v>
      </c>
      <c r="AB2719">
        <v>0</v>
      </c>
    </row>
    <row r="2720" spans="1:28" x14ac:dyDescent="0.25">
      <c r="A2720" s="1" t="s">
        <v>3989</v>
      </c>
      <c r="B2720">
        <v>2958</v>
      </c>
      <c r="C2720" s="1" t="s">
        <v>4061</v>
      </c>
      <c r="D2720">
        <v>5.0999999999999996</v>
      </c>
      <c r="E2720">
        <v>0</v>
      </c>
      <c r="F2720">
        <v>0.87</v>
      </c>
      <c r="G2720">
        <v>4385</v>
      </c>
      <c r="H2720" s="1" t="s">
        <v>4161</v>
      </c>
      <c r="I2720">
        <v>168.74</v>
      </c>
      <c r="J2720">
        <v>12.93</v>
      </c>
      <c r="K2720">
        <v>1427</v>
      </c>
      <c r="L2720">
        <v>2615.73</v>
      </c>
      <c r="M2720">
        <v>852</v>
      </c>
      <c r="N2720">
        <v>37</v>
      </c>
      <c r="O2720">
        <v>0</v>
      </c>
      <c r="P2720">
        <v>1228.73</v>
      </c>
      <c r="Q2720">
        <v>0</v>
      </c>
      <c r="R2720" s="1" t="s">
        <v>8144</v>
      </c>
      <c r="S2720" s="1" t="s">
        <v>8156</v>
      </c>
      <c r="T2720">
        <v>0.96</v>
      </c>
      <c r="U2720" s="1"/>
      <c r="V2720">
        <v>147278.88577299999</v>
      </c>
      <c r="W2720">
        <v>2979006.9057410001</v>
      </c>
      <c r="X2720">
        <v>740.73688200000004</v>
      </c>
      <c r="Y2720">
        <v>69.573858999999999</v>
      </c>
      <c r="Z2720">
        <v>1335.2447320000001</v>
      </c>
      <c r="AA2720">
        <v>1280.6077660000001</v>
      </c>
      <c r="AB2720">
        <v>0</v>
      </c>
    </row>
    <row r="2721" spans="1:28" x14ac:dyDescent="0.25">
      <c r="A2721" s="1" t="s">
        <v>3990</v>
      </c>
      <c r="B2721">
        <v>3286</v>
      </c>
      <c r="C2721" s="1" t="s">
        <v>4040</v>
      </c>
      <c r="D2721">
        <v>5.0999999999999996</v>
      </c>
      <c r="E2721">
        <v>0</v>
      </c>
      <c r="F2721">
        <v>0.3</v>
      </c>
      <c r="G2721">
        <v>4387</v>
      </c>
      <c r="H2721" s="1" t="s">
        <v>4161</v>
      </c>
      <c r="I2721">
        <v>168.74</v>
      </c>
      <c r="J2721">
        <v>12.45</v>
      </c>
      <c r="K2721">
        <v>1101</v>
      </c>
      <c r="L2721">
        <v>1626.36</v>
      </c>
      <c r="M2721">
        <v>758</v>
      </c>
      <c r="N2721">
        <v>16</v>
      </c>
      <c r="O2721">
        <v>0</v>
      </c>
      <c r="P2721">
        <v>988.95</v>
      </c>
      <c r="Q2721">
        <v>0</v>
      </c>
      <c r="R2721" s="1" t="s">
        <v>8145</v>
      </c>
      <c r="S2721" s="1" t="s">
        <v>8156</v>
      </c>
      <c r="T2721">
        <v>1.05</v>
      </c>
      <c r="U2721" s="1"/>
      <c r="V2721">
        <v>130052.660193</v>
      </c>
      <c r="W2721">
        <v>2536640.2681129999</v>
      </c>
      <c r="X2721">
        <v>651.97919300000001</v>
      </c>
      <c r="Y2721">
        <v>60.426445000000001</v>
      </c>
      <c r="Z2721">
        <v>1144.137487</v>
      </c>
      <c r="AA2721">
        <v>1090.446557</v>
      </c>
      <c r="AB2721">
        <v>0</v>
      </c>
    </row>
    <row r="2722" spans="1:28" x14ac:dyDescent="0.25">
      <c r="A2722" s="1" t="s">
        <v>3991</v>
      </c>
      <c r="B2722">
        <v>3352</v>
      </c>
      <c r="C2722" s="1" t="s">
        <v>4061</v>
      </c>
      <c r="D2722">
        <v>5.0999999999999996</v>
      </c>
      <c r="E2722">
        <v>0</v>
      </c>
      <c r="F2722">
        <v>0.59</v>
      </c>
      <c r="G2722">
        <v>4389</v>
      </c>
      <c r="H2722" s="1" t="s">
        <v>4161</v>
      </c>
      <c r="I2722">
        <v>168.74</v>
      </c>
      <c r="J2722">
        <v>12.19</v>
      </c>
      <c r="K2722">
        <v>1037</v>
      </c>
      <c r="L2722">
        <v>2615.73</v>
      </c>
      <c r="M2722">
        <v>492</v>
      </c>
      <c r="N2722">
        <v>25</v>
      </c>
      <c r="O2722">
        <v>0</v>
      </c>
      <c r="P2722">
        <v>825.42</v>
      </c>
      <c r="Q2722">
        <v>0</v>
      </c>
      <c r="R2722" s="1" t="s">
        <v>8146</v>
      </c>
      <c r="S2722" s="1" t="s">
        <v>8156</v>
      </c>
      <c r="T2722">
        <v>0.9</v>
      </c>
      <c r="U2722" s="1"/>
      <c r="V2722">
        <v>97557.581032999995</v>
      </c>
      <c r="W2722">
        <v>2218873.1366150002</v>
      </c>
      <c r="X2722">
        <v>496.46407199999999</v>
      </c>
      <c r="Y2722">
        <v>50.061031999999997</v>
      </c>
      <c r="Z2722">
        <v>983.901658</v>
      </c>
      <c r="AA2722">
        <v>953.83565599999997</v>
      </c>
      <c r="AB2722">
        <v>0</v>
      </c>
    </row>
    <row r="2723" spans="1:28" x14ac:dyDescent="0.25">
      <c r="A2723" s="1" t="s">
        <v>3542</v>
      </c>
      <c r="B2723">
        <v>2630</v>
      </c>
      <c r="C2723" s="1" t="s">
        <v>4018</v>
      </c>
      <c r="D2723">
        <v>8.1</v>
      </c>
      <c r="E2723">
        <v>0</v>
      </c>
      <c r="F2723">
        <v>0</v>
      </c>
      <c r="G2723">
        <v>3482</v>
      </c>
      <c r="H2723" s="1" t="s">
        <v>4155</v>
      </c>
      <c r="I2723">
        <v>81.98</v>
      </c>
      <c r="J2723">
        <v>12.28</v>
      </c>
      <c r="K2723">
        <v>852</v>
      </c>
      <c r="L2723">
        <v>3187.49</v>
      </c>
      <c r="M2723">
        <v>440</v>
      </c>
      <c r="N2723">
        <v>15</v>
      </c>
      <c r="O2723">
        <v>0</v>
      </c>
      <c r="P2723">
        <v>604.37</v>
      </c>
      <c r="Q2723">
        <v>0</v>
      </c>
      <c r="R2723" s="1" t="s">
        <v>7697</v>
      </c>
      <c r="S2723" s="1" t="s">
        <v>8163</v>
      </c>
      <c r="T2723">
        <v>0.93</v>
      </c>
      <c r="U2723" s="1"/>
      <c r="V2723">
        <v>83854.516657999993</v>
      </c>
      <c r="W2723">
        <v>2211131.4218540001</v>
      </c>
      <c r="X2723">
        <v>434.16410400000001</v>
      </c>
      <c r="Y2723">
        <v>49.220897999999998</v>
      </c>
      <c r="Z2723">
        <v>976.25097700000003</v>
      </c>
      <c r="AA2723">
        <v>950.49726899999996</v>
      </c>
      <c r="AB2723">
        <v>0</v>
      </c>
    </row>
    <row r="2724" spans="1:28" x14ac:dyDescent="0.25">
      <c r="A2724" s="1" t="s">
        <v>3933</v>
      </c>
      <c r="B2724">
        <v>3510</v>
      </c>
      <c r="C2724" s="1" t="s">
        <v>4022</v>
      </c>
      <c r="D2724">
        <v>8.1</v>
      </c>
      <c r="E2724">
        <v>0</v>
      </c>
      <c r="F2724">
        <v>0</v>
      </c>
      <c r="G2724">
        <v>4094</v>
      </c>
      <c r="H2724" s="1" t="s">
        <v>4128</v>
      </c>
      <c r="I2724">
        <v>116.2</v>
      </c>
      <c r="J2724">
        <v>10.17</v>
      </c>
      <c r="K2724">
        <v>584</v>
      </c>
      <c r="L2724">
        <v>3375.88</v>
      </c>
      <c r="M2724">
        <v>193</v>
      </c>
      <c r="N2724">
        <v>7</v>
      </c>
      <c r="O2724">
        <v>0</v>
      </c>
      <c r="P2724">
        <v>265.69</v>
      </c>
      <c r="Q2724">
        <v>0</v>
      </c>
      <c r="R2724" s="1" t="s">
        <v>8088</v>
      </c>
      <c r="S2724" s="1" t="s">
        <v>8163</v>
      </c>
      <c r="T2724">
        <v>0.75</v>
      </c>
      <c r="U2724" s="1"/>
      <c r="V2724">
        <v>42399.996886000001</v>
      </c>
      <c r="W2724">
        <v>1391226.2918759999</v>
      </c>
      <c r="X2724">
        <v>225.714339</v>
      </c>
      <c r="Y2724">
        <v>27.905014000000001</v>
      </c>
      <c r="Z2724">
        <v>594.91356599999995</v>
      </c>
      <c r="AA2724">
        <v>598.04108499999995</v>
      </c>
      <c r="AB2724">
        <v>0</v>
      </c>
    </row>
    <row r="2725" spans="1:28" x14ac:dyDescent="0.25">
      <c r="A2725" s="1" t="s">
        <v>40</v>
      </c>
      <c r="B2725">
        <v>0</v>
      </c>
      <c r="C2725" s="1" t="s">
        <v>4006</v>
      </c>
      <c r="D2725">
        <v>2.6</v>
      </c>
      <c r="E2725">
        <v>0</v>
      </c>
      <c r="F2725">
        <v>0</v>
      </c>
      <c r="G2725">
        <v>85</v>
      </c>
      <c r="H2725" s="1" t="s">
        <v>4078</v>
      </c>
      <c r="I2725">
        <v>54.88</v>
      </c>
      <c r="J2725">
        <v>13.57</v>
      </c>
      <c r="K2725">
        <v>85</v>
      </c>
      <c r="L2725">
        <v>878.84</v>
      </c>
      <c r="M2725">
        <v>5</v>
      </c>
      <c r="N2725">
        <v>1</v>
      </c>
      <c r="O2725">
        <v>0</v>
      </c>
      <c r="P2725">
        <v>19.52</v>
      </c>
      <c r="Q2725">
        <v>0</v>
      </c>
      <c r="R2725" s="1" t="s">
        <v>4195</v>
      </c>
      <c r="S2725" s="1" t="s">
        <v>8159</v>
      </c>
      <c r="T2725">
        <v>0.98</v>
      </c>
      <c r="U2725" s="1"/>
      <c r="V2725">
        <v>7282.0672839999997</v>
      </c>
      <c r="W2725">
        <v>241698.9443</v>
      </c>
      <c r="X2725">
        <v>34.299078000000002</v>
      </c>
      <c r="Y2725">
        <v>11.983646999999999</v>
      </c>
      <c r="Z2725">
        <v>52.568657000000002</v>
      </c>
      <c r="AA2725">
        <v>103.908083</v>
      </c>
      <c r="AB2725">
        <v>0</v>
      </c>
    </row>
    <row r="2726" spans="1:28" x14ac:dyDescent="0.25">
      <c r="A2726" s="1" t="s">
        <v>45</v>
      </c>
      <c r="B2726">
        <v>1</v>
      </c>
      <c r="C2726" s="1" t="s">
        <v>4009</v>
      </c>
      <c r="D2726">
        <v>2.6</v>
      </c>
      <c r="E2726">
        <v>0</v>
      </c>
      <c r="F2726">
        <v>1</v>
      </c>
      <c r="G2726">
        <v>97</v>
      </c>
      <c r="H2726" s="1" t="s">
        <v>4081</v>
      </c>
      <c r="I2726">
        <v>19.239999999999998</v>
      </c>
      <c r="J2726">
        <v>12.31</v>
      </c>
      <c r="K2726">
        <v>96</v>
      </c>
      <c r="L2726">
        <v>740.81</v>
      </c>
      <c r="M2726">
        <v>15</v>
      </c>
      <c r="N2726">
        <v>1</v>
      </c>
      <c r="O2726">
        <v>0</v>
      </c>
      <c r="P2726">
        <v>39.130000000000003</v>
      </c>
      <c r="Q2726">
        <v>0</v>
      </c>
      <c r="R2726" s="1" t="s">
        <v>4200</v>
      </c>
      <c r="S2726" s="1" t="s">
        <v>8159</v>
      </c>
      <c r="T2726">
        <v>0.96</v>
      </c>
      <c r="U2726" s="1"/>
      <c r="V2726">
        <v>10474.015228</v>
      </c>
      <c r="W2726">
        <v>268277.17328300001</v>
      </c>
      <c r="X2726">
        <v>46.072575000000001</v>
      </c>
      <c r="Y2726">
        <v>15.267068</v>
      </c>
      <c r="Z2726">
        <v>58.574294000000002</v>
      </c>
      <c r="AA2726">
        <v>115.33521500000001</v>
      </c>
      <c r="AB2726">
        <v>0</v>
      </c>
    </row>
    <row r="2727" spans="1:28" x14ac:dyDescent="0.25">
      <c r="A2727" s="1" t="s">
        <v>50</v>
      </c>
      <c r="B2727">
        <v>0</v>
      </c>
      <c r="C2727" s="1" t="s">
        <v>4010</v>
      </c>
      <c r="D2727">
        <v>2.6</v>
      </c>
      <c r="E2727">
        <v>0</v>
      </c>
      <c r="F2727">
        <v>0</v>
      </c>
      <c r="G2727">
        <v>107</v>
      </c>
      <c r="H2727" s="1" t="s">
        <v>4083</v>
      </c>
      <c r="I2727">
        <v>73.11</v>
      </c>
      <c r="J2727">
        <v>9.84</v>
      </c>
      <c r="K2727">
        <v>107</v>
      </c>
      <c r="L2727">
        <v>902.89</v>
      </c>
      <c r="M2727">
        <v>0</v>
      </c>
      <c r="N2727">
        <v>0</v>
      </c>
      <c r="O2727">
        <v>0</v>
      </c>
      <c r="P2727">
        <v>15.93</v>
      </c>
      <c r="Q2727">
        <v>0</v>
      </c>
      <c r="R2727" s="1" t="s">
        <v>4205</v>
      </c>
      <c r="S2727" s="1" t="s">
        <v>8159</v>
      </c>
      <c r="T2727">
        <v>0.72</v>
      </c>
      <c r="U2727" s="1"/>
      <c r="V2727">
        <v>7257.1406639999996</v>
      </c>
      <c r="W2727">
        <v>234006.65087099999</v>
      </c>
      <c r="X2727">
        <v>33.011031000000003</v>
      </c>
      <c r="Y2727">
        <v>10.968361</v>
      </c>
      <c r="Z2727">
        <v>52.894750999999999</v>
      </c>
      <c r="AA2727">
        <v>100.601236</v>
      </c>
      <c r="AB2727">
        <v>0</v>
      </c>
    </row>
    <row r="2728" spans="1:28" x14ac:dyDescent="0.25">
      <c r="A2728" s="1" t="s">
        <v>71</v>
      </c>
      <c r="B2728">
        <v>2</v>
      </c>
      <c r="C2728" s="1" t="s">
        <v>4018</v>
      </c>
      <c r="D2728">
        <v>2.6</v>
      </c>
      <c r="E2728">
        <v>0</v>
      </c>
      <c r="F2728">
        <v>2</v>
      </c>
      <c r="G2728">
        <v>141</v>
      </c>
      <c r="H2728" s="1" t="s">
        <v>4089</v>
      </c>
      <c r="I2728">
        <v>182.21</v>
      </c>
      <c r="J2728">
        <v>10.210000000000001</v>
      </c>
      <c r="K2728">
        <v>139</v>
      </c>
      <c r="L2728">
        <v>1353.88</v>
      </c>
      <c r="M2728">
        <v>9</v>
      </c>
      <c r="N2728">
        <v>1</v>
      </c>
      <c r="O2728">
        <v>0</v>
      </c>
      <c r="P2728">
        <v>40.74</v>
      </c>
      <c r="Q2728">
        <v>0</v>
      </c>
      <c r="R2728" s="1" t="s">
        <v>4226</v>
      </c>
      <c r="S2728" s="1" t="s">
        <v>8159</v>
      </c>
      <c r="T2728">
        <v>0.98</v>
      </c>
      <c r="U2728" s="1"/>
      <c r="V2728">
        <v>15804.907875000001</v>
      </c>
      <c r="W2728">
        <v>470245.34916799999</v>
      </c>
      <c r="X2728">
        <v>72.471408999999994</v>
      </c>
      <c r="Y2728">
        <v>24.933389999999999</v>
      </c>
      <c r="Z2728">
        <v>101.679447</v>
      </c>
      <c r="AA2728">
        <v>202.162666</v>
      </c>
      <c r="AB2728">
        <v>0</v>
      </c>
    </row>
    <row r="2729" spans="1:28" x14ac:dyDescent="0.25">
      <c r="A2729" s="1" t="s">
        <v>94</v>
      </c>
      <c r="B2729">
        <v>0</v>
      </c>
      <c r="C2729" s="1" t="s">
        <v>4008</v>
      </c>
      <c r="D2729">
        <v>2.6</v>
      </c>
      <c r="E2729">
        <v>0</v>
      </c>
      <c r="F2729">
        <v>0</v>
      </c>
      <c r="G2729">
        <v>184</v>
      </c>
      <c r="H2729" s="1" t="s">
        <v>4101</v>
      </c>
      <c r="I2729">
        <v>76.69</v>
      </c>
      <c r="J2729">
        <v>7.85</v>
      </c>
      <c r="K2729">
        <v>184</v>
      </c>
      <c r="L2729">
        <v>978.13</v>
      </c>
      <c r="M2729">
        <v>41</v>
      </c>
      <c r="N2729">
        <v>1</v>
      </c>
      <c r="O2729">
        <v>0</v>
      </c>
      <c r="P2729">
        <v>68.349999999999994</v>
      </c>
      <c r="Q2729">
        <v>0</v>
      </c>
      <c r="R2729" s="1" t="s">
        <v>4249</v>
      </c>
      <c r="S2729" s="1" t="s">
        <v>8159</v>
      </c>
      <c r="T2729">
        <v>0.62</v>
      </c>
      <c r="U2729" s="1"/>
      <c r="V2729">
        <v>16823.834846000002</v>
      </c>
      <c r="W2729">
        <v>323728.18261700001</v>
      </c>
      <c r="X2729">
        <v>68.448507000000006</v>
      </c>
      <c r="Y2729">
        <v>20.743497000000001</v>
      </c>
      <c r="Z2729">
        <v>73.813989000000007</v>
      </c>
      <c r="AA2729">
        <v>139.1754</v>
      </c>
      <c r="AB2729">
        <v>0</v>
      </c>
    </row>
    <row r="2730" spans="1:28" x14ac:dyDescent="0.25">
      <c r="A2730" s="1" t="s">
        <v>131</v>
      </c>
      <c r="B2730">
        <v>4</v>
      </c>
      <c r="C2730" s="1" t="s">
        <v>4003</v>
      </c>
      <c r="D2730">
        <v>2.6</v>
      </c>
      <c r="E2730">
        <v>0</v>
      </c>
      <c r="F2730">
        <v>4</v>
      </c>
      <c r="G2730">
        <v>237</v>
      </c>
      <c r="H2730" s="1" t="s">
        <v>4114</v>
      </c>
      <c r="I2730">
        <v>159.35</v>
      </c>
      <c r="J2730">
        <v>10.66</v>
      </c>
      <c r="K2730">
        <v>233</v>
      </c>
      <c r="L2730">
        <v>1418.59</v>
      </c>
      <c r="M2730">
        <v>103</v>
      </c>
      <c r="N2730">
        <v>2</v>
      </c>
      <c r="O2730">
        <v>0</v>
      </c>
      <c r="P2730">
        <v>124.52</v>
      </c>
      <c r="Q2730">
        <v>0</v>
      </c>
      <c r="R2730" s="1" t="s">
        <v>4286</v>
      </c>
      <c r="S2730" s="1" t="s">
        <v>8159</v>
      </c>
      <c r="T2730">
        <v>0.92</v>
      </c>
      <c r="U2730" s="1"/>
      <c r="V2730">
        <v>28617.154333999999</v>
      </c>
      <c r="W2730">
        <v>518696.41603800002</v>
      </c>
      <c r="X2730">
        <v>116.48055100000001</v>
      </c>
      <c r="Y2730">
        <v>35.622047000000002</v>
      </c>
      <c r="Z2730">
        <v>116.07307299999999</v>
      </c>
      <c r="AA2730">
        <v>222.99494899999999</v>
      </c>
      <c r="AB2730">
        <v>0</v>
      </c>
    </row>
    <row r="2731" spans="1:28" x14ac:dyDescent="0.25">
      <c r="A2731" s="1" t="s">
        <v>188</v>
      </c>
      <c r="B2731">
        <v>0</v>
      </c>
      <c r="C2731" s="1" t="s">
        <v>4044</v>
      </c>
      <c r="D2731">
        <v>2.6</v>
      </c>
      <c r="E2731">
        <v>0</v>
      </c>
      <c r="F2731">
        <v>0</v>
      </c>
      <c r="G2731">
        <v>289</v>
      </c>
      <c r="H2731" s="1" t="s">
        <v>4132</v>
      </c>
      <c r="I2731">
        <v>25.16</v>
      </c>
      <c r="J2731">
        <v>11.99</v>
      </c>
      <c r="K2731">
        <v>289</v>
      </c>
      <c r="L2731">
        <v>1999.71</v>
      </c>
      <c r="M2731">
        <v>76</v>
      </c>
      <c r="N2731">
        <v>7</v>
      </c>
      <c r="O2731">
        <v>0</v>
      </c>
      <c r="P2731">
        <v>140.41</v>
      </c>
      <c r="Q2731">
        <v>0</v>
      </c>
      <c r="R2731" s="1" t="s">
        <v>4343</v>
      </c>
      <c r="S2731" s="1" t="s">
        <v>8159</v>
      </c>
      <c r="T2731">
        <v>0.98</v>
      </c>
      <c r="U2731" s="1"/>
      <c r="V2731">
        <v>29543.385286000001</v>
      </c>
      <c r="W2731">
        <v>710280.82623799995</v>
      </c>
      <c r="X2731">
        <v>127.817768</v>
      </c>
      <c r="Y2731">
        <v>41.630915000000002</v>
      </c>
      <c r="Z2731">
        <v>155.96023099999999</v>
      </c>
      <c r="AA2731">
        <v>305.35754500000002</v>
      </c>
      <c r="AB2731">
        <v>0</v>
      </c>
    </row>
    <row r="2732" spans="1:28" x14ac:dyDescent="0.25">
      <c r="A2732" s="1" t="s">
        <v>191</v>
      </c>
      <c r="B2732">
        <v>0</v>
      </c>
      <c r="C2732" s="1" t="s">
        <v>4045</v>
      </c>
      <c r="D2732">
        <v>2.6</v>
      </c>
      <c r="E2732">
        <v>0</v>
      </c>
      <c r="F2732">
        <v>0</v>
      </c>
      <c r="G2732">
        <v>292</v>
      </c>
      <c r="H2732" s="1" t="s">
        <v>4134</v>
      </c>
      <c r="I2732">
        <v>126.24</v>
      </c>
      <c r="J2732">
        <v>9.08</v>
      </c>
      <c r="K2732">
        <v>292</v>
      </c>
      <c r="L2732">
        <v>1989.96</v>
      </c>
      <c r="M2732">
        <v>60</v>
      </c>
      <c r="N2732">
        <v>2</v>
      </c>
      <c r="O2732">
        <v>0</v>
      </c>
      <c r="P2732">
        <v>104.57</v>
      </c>
      <c r="Q2732">
        <v>0</v>
      </c>
      <c r="R2732" s="1" t="s">
        <v>4346</v>
      </c>
      <c r="S2732" s="1" t="s">
        <v>8159</v>
      </c>
      <c r="T2732">
        <v>0.74</v>
      </c>
      <c r="U2732" s="1"/>
      <c r="V2732">
        <v>27777.109807000001</v>
      </c>
      <c r="W2732">
        <v>630496.35791499994</v>
      </c>
      <c r="X2732">
        <v>117.594976</v>
      </c>
      <c r="Y2732">
        <v>37.242638999999997</v>
      </c>
      <c r="Z2732">
        <v>141.05858499999999</v>
      </c>
      <c r="AA2732">
        <v>271.05781000000002</v>
      </c>
      <c r="AB2732">
        <v>0</v>
      </c>
    </row>
    <row r="2733" spans="1:28" x14ac:dyDescent="0.25">
      <c r="A2733" s="1" t="s">
        <v>192</v>
      </c>
      <c r="B2733">
        <v>5</v>
      </c>
      <c r="C2733" s="1" t="s">
        <v>4046</v>
      </c>
      <c r="D2733">
        <v>2.6</v>
      </c>
      <c r="E2733">
        <v>0</v>
      </c>
      <c r="F2733">
        <v>5</v>
      </c>
      <c r="G2733">
        <v>293</v>
      </c>
      <c r="H2733" s="1" t="s">
        <v>4135</v>
      </c>
      <c r="I2733">
        <v>0.69</v>
      </c>
      <c r="J2733">
        <v>17.04</v>
      </c>
      <c r="K2733">
        <v>288</v>
      </c>
      <c r="L2733">
        <v>2190.0100000000002</v>
      </c>
      <c r="M2733">
        <v>83</v>
      </c>
      <c r="N2733">
        <v>4</v>
      </c>
      <c r="O2733">
        <v>0</v>
      </c>
      <c r="P2733">
        <v>161.1</v>
      </c>
      <c r="Q2733">
        <v>0</v>
      </c>
      <c r="R2733" s="1" t="s">
        <v>4347</v>
      </c>
      <c r="S2733" s="1" t="s">
        <v>8159</v>
      </c>
      <c r="T2733">
        <v>1.25</v>
      </c>
      <c r="U2733" s="1"/>
      <c r="V2733">
        <v>37508.822235</v>
      </c>
      <c r="W2733">
        <v>817381.56616399996</v>
      </c>
      <c r="X2733">
        <v>159.51385999999999</v>
      </c>
      <c r="Y2733">
        <v>51.323543999999998</v>
      </c>
      <c r="Z2733">
        <v>178.260437</v>
      </c>
      <c r="AA2733">
        <v>351.40209199999998</v>
      </c>
      <c r="AB2733">
        <v>0</v>
      </c>
    </row>
    <row r="2734" spans="1:28" x14ac:dyDescent="0.25">
      <c r="A2734" s="1" t="s">
        <v>199</v>
      </c>
      <c r="B2734">
        <v>0</v>
      </c>
      <c r="C2734" s="1" t="s">
        <v>4047</v>
      </c>
      <c r="D2734">
        <v>2.6</v>
      </c>
      <c r="E2734">
        <v>0</v>
      </c>
      <c r="F2734">
        <v>0</v>
      </c>
      <c r="G2734">
        <v>297</v>
      </c>
      <c r="H2734" s="1" t="s">
        <v>4138</v>
      </c>
      <c r="I2734">
        <v>116.78</v>
      </c>
      <c r="J2734">
        <v>17.829999999999998</v>
      </c>
      <c r="K2734">
        <v>297</v>
      </c>
      <c r="L2734">
        <v>2636.06</v>
      </c>
      <c r="M2734">
        <v>80</v>
      </c>
      <c r="N2734">
        <v>4</v>
      </c>
      <c r="O2734">
        <v>0</v>
      </c>
      <c r="P2734">
        <v>155.69</v>
      </c>
      <c r="Q2734">
        <v>0</v>
      </c>
      <c r="R2734" s="1" t="s">
        <v>4354</v>
      </c>
      <c r="S2734" s="1" t="s">
        <v>8159</v>
      </c>
      <c r="T2734">
        <v>1.35</v>
      </c>
      <c r="U2734" s="1"/>
      <c r="V2734">
        <v>38741.943137000002</v>
      </c>
      <c r="W2734">
        <v>932727.07892</v>
      </c>
      <c r="X2734">
        <v>169.316506</v>
      </c>
      <c r="Y2734">
        <v>56.017330999999999</v>
      </c>
      <c r="Z2734">
        <v>200.62677199999999</v>
      </c>
      <c r="AA2734">
        <v>400.98864800000001</v>
      </c>
      <c r="AB2734">
        <v>0</v>
      </c>
    </row>
    <row r="2735" spans="1:28" x14ac:dyDescent="0.25">
      <c r="A2735" s="1" t="s">
        <v>213</v>
      </c>
      <c r="B2735">
        <v>5</v>
      </c>
      <c r="C2735" s="1" t="s">
        <v>4022</v>
      </c>
      <c r="D2735">
        <v>2.6</v>
      </c>
      <c r="E2735">
        <v>0</v>
      </c>
      <c r="F2735">
        <v>5</v>
      </c>
      <c r="G2735">
        <v>326</v>
      </c>
      <c r="H2735" s="1" t="s">
        <v>4142</v>
      </c>
      <c r="I2735">
        <v>100.22</v>
      </c>
      <c r="J2735">
        <v>11.14</v>
      </c>
      <c r="K2735">
        <v>321</v>
      </c>
      <c r="L2735">
        <v>2386</v>
      </c>
      <c r="M2735">
        <v>92</v>
      </c>
      <c r="N2735">
        <v>2</v>
      </c>
      <c r="O2735">
        <v>0</v>
      </c>
      <c r="P2735">
        <v>136.21</v>
      </c>
      <c r="Q2735">
        <v>0</v>
      </c>
      <c r="R2735" s="1" t="s">
        <v>4368</v>
      </c>
      <c r="S2735" s="1" t="s">
        <v>8159</v>
      </c>
      <c r="T2735">
        <v>0.93</v>
      </c>
      <c r="U2735" s="1"/>
      <c r="V2735">
        <v>38092.944974999999</v>
      </c>
      <c r="W2735">
        <v>821067.43898500002</v>
      </c>
      <c r="X2735">
        <v>161.07617400000001</v>
      </c>
      <c r="Y2735">
        <v>51.419800000000002</v>
      </c>
      <c r="Z2735">
        <v>180.59323599999999</v>
      </c>
      <c r="AA2735">
        <v>352.98709500000001</v>
      </c>
      <c r="AB2735">
        <v>0</v>
      </c>
    </row>
    <row r="2736" spans="1:28" x14ac:dyDescent="0.25">
      <c r="A2736" s="1" t="s">
        <v>219</v>
      </c>
      <c r="B2736">
        <v>258</v>
      </c>
      <c r="C2736" s="1" t="s">
        <v>4003</v>
      </c>
      <c r="D2736">
        <v>2.6</v>
      </c>
      <c r="E2736">
        <v>0</v>
      </c>
      <c r="F2736">
        <v>0</v>
      </c>
      <c r="G2736">
        <v>331</v>
      </c>
      <c r="H2736" s="1" t="s">
        <v>4073</v>
      </c>
      <c r="I2736">
        <v>40.79</v>
      </c>
      <c r="J2736">
        <v>15.28</v>
      </c>
      <c r="K2736">
        <v>73</v>
      </c>
      <c r="L2736">
        <v>608.64</v>
      </c>
      <c r="M2736">
        <v>9</v>
      </c>
      <c r="N2736">
        <v>1</v>
      </c>
      <c r="O2736">
        <v>0</v>
      </c>
      <c r="P2736">
        <v>35.11</v>
      </c>
      <c r="Q2736">
        <v>0</v>
      </c>
      <c r="R2736" s="1" t="s">
        <v>4374</v>
      </c>
      <c r="S2736" s="1" t="s">
        <v>8159</v>
      </c>
      <c r="T2736">
        <v>1.1399999999999999</v>
      </c>
      <c r="U2736" s="1"/>
      <c r="V2736">
        <v>8828.243692</v>
      </c>
      <c r="W2736">
        <v>224933.99658599999</v>
      </c>
      <c r="X2736">
        <v>39.342593000000001</v>
      </c>
      <c r="Y2736">
        <v>13.364008</v>
      </c>
      <c r="Z2736">
        <v>47.709116000000002</v>
      </c>
      <c r="AA2736">
        <v>96.701621000000003</v>
      </c>
      <c r="AB2736">
        <v>0</v>
      </c>
    </row>
    <row r="2737" spans="1:28" x14ac:dyDescent="0.25">
      <c r="A2737" s="1" t="s">
        <v>221</v>
      </c>
      <c r="B2737">
        <v>2</v>
      </c>
      <c r="C2737" s="1" t="s">
        <v>4038</v>
      </c>
      <c r="D2737">
        <v>2.6</v>
      </c>
      <c r="E2737">
        <v>0</v>
      </c>
      <c r="F2737">
        <v>2</v>
      </c>
      <c r="G2737">
        <v>332</v>
      </c>
      <c r="H2737" s="1" t="s">
        <v>4143</v>
      </c>
      <c r="I2737">
        <v>105.53</v>
      </c>
      <c r="J2737">
        <v>12.25</v>
      </c>
      <c r="K2737">
        <v>330</v>
      </c>
      <c r="L2737">
        <v>2091.58</v>
      </c>
      <c r="M2737">
        <v>87</v>
      </c>
      <c r="N2737">
        <v>4</v>
      </c>
      <c r="O2737">
        <v>0</v>
      </c>
      <c r="P2737">
        <v>156.47999999999999</v>
      </c>
      <c r="Q2737">
        <v>0</v>
      </c>
      <c r="R2737" s="1" t="s">
        <v>4376</v>
      </c>
      <c r="S2737" s="1" t="s">
        <v>8159</v>
      </c>
      <c r="T2737">
        <v>0.88</v>
      </c>
      <c r="U2737" s="1"/>
      <c r="V2737">
        <v>35758.266611999999</v>
      </c>
      <c r="W2737">
        <v>745809.96339699998</v>
      </c>
      <c r="X2737">
        <v>149.39891800000001</v>
      </c>
      <c r="Y2737">
        <v>46.943199</v>
      </c>
      <c r="Z2737">
        <v>165.92151100000001</v>
      </c>
      <c r="AA2737">
        <v>320.63344499999999</v>
      </c>
      <c r="AB2737">
        <v>0</v>
      </c>
    </row>
    <row r="2738" spans="1:28" x14ac:dyDescent="0.25">
      <c r="A2738" s="1" t="s">
        <v>223</v>
      </c>
      <c r="B2738">
        <v>174</v>
      </c>
      <c r="C2738" s="1" t="s">
        <v>4006</v>
      </c>
      <c r="D2738">
        <v>2.6</v>
      </c>
      <c r="E2738">
        <v>0</v>
      </c>
      <c r="F2738">
        <v>1.5</v>
      </c>
      <c r="G2738">
        <v>333</v>
      </c>
      <c r="H2738" s="1" t="s">
        <v>4077</v>
      </c>
      <c r="I2738">
        <v>54.88</v>
      </c>
      <c r="J2738">
        <v>10.53</v>
      </c>
      <c r="K2738">
        <v>159</v>
      </c>
      <c r="L2738">
        <v>878.84</v>
      </c>
      <c r="M2738">
        <v>82</v>
      </c>
      <c r="N2738">
        <v>3</v>
      </c>
      <c r="O2738">
        <v>0</v>
      </c>
      <c r="P2738">
        <v>104.26</v>
      </c>
      <c r="Q2738">
        <v>0</v>
      </c>
      <c r="R2738" s="1" t="s">
        <v>4378</v>
      </c>
      <c r="S2738" s="1" t="s">
        <v>8159</v>
      </c>
      <c r="T2738">
        <v>1.1599999999999999</v>
      </c>
      <c r="U2738" s="1"/>
      <c r="V2738">
        <v>20661.653343999998</v>
      </c>
      <c r="W2738">
        <v>355348.43504200003</v>
      </c>
      <c r="X2738">
        <v>83.867808999999994</v>
      </c>
      <c r="Y2738">
        <v>25.768497</v>
      </c>
      <c r="Z2738">
        <v>78.323106999999993</v>
      </c>
      <c r="AA2738">
        <v>152.76980499999999</v>
      </c>
      <c r="AB2738">
        <v>0</v>
      </c>
    </row>
    <row r="2739" spans="1:28" x14ac:dyDescent="0.25">
      <c r="A2739" s="1" t="s">
        <v>227</v>
      </c>
      <c r="B2739">
        <v>4</v>
      </c>
      <c r="C2739" s="1" t="s">
        <v>4046</v>
      </c>
      <c r="D2739">
        <v>2.6</v>
      </c>
      <c r="E2739">
        <v>0</v>
      </c>
      <c r="F2739">
        <v>4</v>
      </c>
      <c r="G2739">
        <v>335</v>
      </c>
      <c r="H2739" s="1" t="s">
        <v>4080</v>
      </c>
      <c r="I2739">
        <v>0.2</v>
      </c>
      <c r="J2739">
        <v>3.07</v>
      </c>
      <c r="K2739">
        <v>331</v>
      </c>
      <c r="L2739">
        <v>1761.85</v>
      </c>
      <c r="M2739">
        <v>94</v>
      </c>
      <c r="N2739">
        <v>3</v>
      </c>
      <c r="O2739">
        <v>0</v>
      </c>
      <c r="P2739">
        <v>134.86000000000001</v>
      </c>
      <c r="Q2739">
        <v>0</v>
      </c>
      <c r="R2739" s="1" t="s">
        <v>4382</v>
      </c>
      <c r="S2739" s="1" t="s">
        <v>8159</v>
      </c>
      <c r="T2739">
        <v>0.65</v>
      </c>
      <c r="U2739" s="1"/>
      <c r="V2739">
        <v>30944.014479000001</v>
      </c>
      <c r="W2739">
        <v>569579.41241700004</v>
      </c>
      <c r="X2739">
        <v>124.258942</v>
      </c>
      <c r="Y2739">
        <v>36.888674000000002</v>
      </c>
      <c r="Z2739">
        <v>131.874021</v>
      </c>
      <c r="AA2739">
        <v>244.87024700000001</v>
      </c>
      <c r="AB2739">
        <v>0</v>
      </c>
    </row>
    <row r="2740" spans="1:28" x14ac:dyDescent="0.25">
      <c r="A2740" s="1" t="s">
        <v>250</v>
      </c>
      <c r="B2740">
        <v>10</v>
      </c>
      <c r="C2740" s="1" t="s">
        <v>4040</v>
      </c>
      <c r="D2740">
        <v>2.6</v>
      </c>
      <c r="E2740">
        <v>0</v>
      </c>
      <c r="F2740">
        <v>10</v>
      </c>
      <c r="G2740">
        <v>349</v>
      </c>
      <c r="H2740" s="1" t="s">
        <v>4092</v>
      </c>
      <c r="I2740">
        <v>182.21</v>
      </c>
      <c r="J2740">
        <v>10.42</v>
      </c>
      <c r="K2740">
        <v>339</v>
      </c>
      <c r="L2740">
        <v>1735.92</v>
      </c>
      <c r="M2740">
        <v>146</v>
      </c>
      <c r="N2740">
        <v>3</v>
      </c>
      <c r="O2740">
        <v>0</v>
      </c>
      <c r="P2740">
        <v>183.14</v>
      </c>
      <c r="Q2740">
        <v>0</v>
      </c>
      <c r="R2740" s="1" t="s">
        <v>4405</v>
      </c>
      <c r="S2740" s="1" t="s">
        <v>8159</v>
      </c>
      <c r="T2740">
        <v>0.81</v>
      </c>
      <c r="U2740" s="1"/>
      <c r="V2740">
        <v>38888.185917000003</v>
      </c>
      <c r="W2740">
        <v>660380.72494999995</v>
      </c>
      <c r="X2740">
        <v>155.435126</v>
      </c>
      <c r="Y2740">
        <v>46.363576999999999</v>
      </c>
      <c r="Z2740">
        <v>150.594314</v>
      </c>
      <c r="AA2740">
        <v>283.90788500000002</v>
      </c>
      <c r="AB2740">
        <v>0</v>
      </c>
    </row>
    <row r="2741" spans="1:28" x14ac:dyDescent="0.25">
      <c r="A2741" s="1" t="s">
        <v>255</v>
      </c>
      <c r="B2741">
        <v>10</v>
      </c>
      <c r="C2741" s="1" t="s">
        <v>4030</v>
      </c>
      <c r="D2741">
        <v>2.6</v>
      </c>
      <c r="E2741">
        <v>0</v>
      </c>
      <c r="F2741">
        <v>10</v>
      </c>
      <c r="G2741">
        <v>355</v>
      </c>
      <c r="H2741" s="1" t="s">
        <v>4118</v>
      </c>
      <c r="I2741">
        <v>23.77</v>
      </c>
      <c r="J2741">
        <v>5.3</v>
      </c>
      <c r="K2741">
        <v>345</v>
      </c>
      <c r="L2741">
        <v>2697.03</v>
      </c>
      <c r="M2741">
        <v>85</v>
      </c>
      <c r="N2741">
        <v>4</v>
      </c>
      <c r="O2741">
        <v>0</v>
      </c>
      <c r="P2741">
        <v>133.84</v>
      </c>
      <c r="Q2741">
        <v>0</v>
      </c>
      <c r="R2741" s="1" t="s">
        <v>4410</v>
      </c>
      <c r="S2741" s="1" t="s">
        <v>8159</v>
      </c>
      <c r="T2741">
        <v>0.92</v>
      </c>
      <c r="U2741" s="1"/>
      <c r="V2741">
        <v>31250.176728999999</v>
      </c>
      <c r="W2741">
        <v>766931.04483699996</v>
      </c>
      <c r="X2741">
        <v>134.398584</v>
      </c>
      <c r="Y2741">
        <v>42.965448000000002</v>
      </c>
      <c r="Z2741">
        <v>172.089764</v>
      </c>
      <c r="AA2741">
        <v>329.71093500000001</v>
      </c>
      <c r="AB2741">
        <v>0</v>
      </c>
    </row>
    <row r="2742" spans="1:28" x14ac:dyDescent="0.25">
      <c r="A2742" s="1" t="s">
        <v>273</v>
      </c>
      <c r="B2742">
        <v>231</v>
      </c>
      <c r="C2742" s="1" t="s">
        <v>4009</v>
      </c>
      <c r="D2742">
        <v>2.6</v>
      </c>
      <c r="E2742">
        <v>0</v>
      </c>
      <c r="F2742">
        <v>1</v>
      </c>
      <c r="G2742">
        <v>370</v>
      </c>
      <c r="H2742" s="1" t="s">
        <v>4082</v>
      </c>
      <c r="I2742">
        <v>19.239999999999998</v>
      </c>
      <c r="J2742">
        <v>13.22</v>
      </c>
      <c r="K2742">
        <v>139</v>
      </c>
      <c r="L2742">
        <v>740.81</v>
      </c>
      <c r="M2742">
        <v>26</v>
      </c>
      <c r="N2742">
        <v>2</v>
      </c>
      <c r="O2742">
        <v>0</v>
      </c>
      <c r="P2742">
        <v>83.47</v>
      </c>
      <c r="Q2742">
        <v>0</v>
      </c>
      <c r="R2742" s="1" t="s">
        <v>4428</v>
      </c>
      <c r="S2742" s="1" t="s">
        <v>8159</v>
      </c>
      <c r="T2742">
        <v>0.98</v>
      </c>
      <c r="U2742" s="1"/>
      <c r="V2742">
        <v>15928.186827</v>
      </c>
      <c r="W2742">
        <v>326267.30590799998</v>
      </c>
      <c r="X2742">
        <v>66.657481000000004</v>
      </c>
      <c r="Y2742">
        <v>21.141477999999999</v>
      </c>
      <c r="Z2742">
        <v>71.576537000000002</v>
      </c>
      <c r="AA2742">
        <v>140.26703499999999</v>
      </c>
      <c r="AB2742">
        <v>0</v>
      </c>
    </row>
    <row r="2743" spans="1:28" x14ac:dyDescent="0.25">
      <c r="A2743" s="1" t="s">
        <v>277</v>
      </c>
      <c r="B2743">
        <v>5</v>
      </c>
      <c r="C2743" s="1" t="s">
        <v>4032</v>
      </c>
      <c r="D2743">
        <v>2.6</v>
      </c>
      <c r="E2743">
        <v>0</v>
      </c>
      <c r="F2743">
        <v>5</v>
      </c>
      <c r="G2743">
        <v>372</v>
      </c>
      <c r="H2743" s="1" t="s">
        <v>4128</v>
      </c>
      <c r="I2743">
        <v>116.2</v>
      </c>
      <c r="J2743">
        <v>11.63</v>
      </c>
      <c r="K2743">
        <v>367</v>
      </c>
      <c r="L2743">
        <v>1968.74</v>
      </c>
      <c r="M2743">
        <v>129</v>
      </c>
      <c r="N2743">
        <v>8</v>
      </c>
      <c r="O2743">
        <v>0</v>
      </c>
      <c r="P2743">
        <v>212.19</v>
      </c>
      <c r="Q2743">
        <v>0</v>
      </c>
      <c r="R2743" s="1" t="s">
        <v>4432</v>
      </c>
      <c r="S2743" s="1" t="s">
        <v>8159</v>
      </c>
      <c r="T2743">
        <v>0.92</v>
      </c>
      <c r="U2743" s="1"/>
      <c r="V2743">
        <v>41050.355744</v>
      </c>
      <c r="W2743">
        <v>799045.22912200005</v>
      </c>
      <c r="X2743">
        <v>169.54115300000001</v>
      </c>
      <c r="Y2743">
        <v>52.783276999999998</v>
      </c>
      <c r="Z2743">
        <v>177.46234799999999</v>
      </c>
      <c r="AA2743">
        <v>343.520782</v>
      </c>
      <c r="AB2743">
        <v>0</v>
      </c>
    </row>
    <row r="2744" spans="1:28" x14ac:dyDescent="0.25">
      <c r="A2744" s="1" t="s">
        <v>285</v>
      </c>
      <c r="B2744">
        <v>16</v>
      </c>
      <c r="C2744" s="1" t="s">
        <v>4030</v>
      </c>
      <c r="D2744">
        <v>2.6</v>
      </c>
      <c r="E2744">
        <v>0</v>
      </c>
      <c r="F2744">
        <v>16</v>
      </c>
      <c r="G2744">
        <v>378</v>
      </c>
      <c r="H2744" s="1" t="s">
        <v>4152</v>
      </c>
      <c r="I2744">
        <v>144.80000000000001</v>
      </c>
      <c r="J2744">
        <v>15.12</v>
      </c>
      <c r="K2744">
        <v>362</v>
      </c>
      <c r="L2744">
        <v>3266.07</v>
      </c>
      <c r="M2744">
        <v>47</v>
      </c>
      <c r="N2744">
        <v>2</v>
      </c>
      <c r="O2744">
        <v>0</v>
      </c>
      <c r="P2744">
        <v>156.49</v>
      </c>
      <c r="Q2744">
        <v>0</v>
      </c>
      <c r="R2744" s="1" t="s">
        <v>4440</v>
      </c>
      <c r="S2744" s="1" t="s">
        <v>8159</v>
      </c>
      <c r="T2744">
        <v>1.1399999999999999</v>
      </c>
      <c r="U2744" s="1"/>
      <c r="V2744">
        <v>39548.913053999997</v>
      </c>
      <c r="W2744">
        <v>1050996.105217</v>
      </c>
      <c r="X2744">
        <v>176.21690100000001</v>
      </c>
      <c r="Y2744">
        <v>59.219034000000001</v>
      </c>
      <c r="Z2744">
        <v>227.58341200000001</v>
      </c>
      <c r="AA2744">
        <v>451.83377200000001</v>
      </c>
      <c r="AB2744">
        <v>0</v>
      </c>
    </row>
    <row r="2745" spans="1:28" x14ac:dyDescent="0.25">
      <c r="A2745" s="1" t="s">
        <v>291</v>
      </c>
      <c r="B2745">
        <v>4</v>
      </c>
      <c r="C2745" s="1" t="s">
        <v>4044</v>
      </c>
      <c r="D2745">
        <v>2.6</v>
      </c>
      <c r="E2745">
        <v>0</v>
      </c>
      <c r="F2745">
        <v>4</v>
      </c>
      <c r="G2745">
        <v>380</v>
      </c>
      <c r="H2745" s="1" t="s">
        <v>4149</v>
      </c>
      <c r="I2745">
        <v>0.69</v>
      </c>
      <c r="J2745">
        <v>9.73</v>
      </c>
      <c r="K2745">
        <v>376</v>
      </c>
      <c r="L2745">
        <v>2189.63</v>
      </c>
      <c r="M2745">
        <v>95</v>
      </c>
      <c r="N2745">
        <v>6</v>
      </c>
      <c r="O2745">
        <v>0</v>
      </c>
      <c r="P2745">
        <v>167.64</v>
      </c>
      <c r="Q2745">
        <v>0</v>
      </c>
      <c r="R2745" s="1" t="s">
        <v>4446</v>
      </c>
      <c r="S2745" s="1" t="s">
        <v>8159</v>
      </c>
      <c r="T2745">
        <v>0.75</v>
      </c>
      <c r="U2745" s="1"/>
      <c r="V2745">
        <v>36753.472782999997</v>
      </c>
      <c r="W2745">
        <v>756451.16683100001</v>
      </c>
      <c r="X2745">
        <v>151.878199</v>
      </c>
      <c r="Y2745">
        <v>46.820242999999998</v>
      </c>
      <c r="Z2745">
        <v>171.24724699999999</v>
      </c>
      <c r="AA2745">
        <v>325.20823000000001</v>
      </c>
      <c r="AB2745">
        <v>0</v>
      </c>
    </row>
    <row r="2746" spans="1:28" x14ac:dyDescent="0.25">
      <c r="A2746" s="1" t="s">
        <v>297</v>
      </c>
      <c r="B2746">
        <v>5</v>
      </c>
      <c r="C2746" s="1" t="s">
        <v>4055</v>
      </c>
      <c r="D2746">
        <v>2.6</v>
      </c>
      <c r="E2746">
        <v>0</v>
      </c>
      <c r="F2746">
        <v>5</v>
      </c>
      <c r="G2746">
        <v>391</v>
      </c>
      <c r="H2746" s="1" t="s">
        <v>4136</v>
      </c>
      <c r="I2746">
        <v>86.22</v>
      </c>
      <c r="J2746">
        <v>18.63</v>
      </c>
      <c r="K2746">
        <v>386</v>
      </c>
      <c r="L2746">
        <v>2629.87</v>
      </c>
      <c r="M2746">
        <v>105</v>
      </c>
      <c r="N2746">
        <v>8</v>
      </c>
      <c r="O2746">
        <v>0</v>
      </c>
      <c r="P2746">
        <v>193.78</v>
      </c>
      <c r="Q2746">
        <v>0</v>
      </c>
      <c r="R2746" s="1" t="s">
        <v>4452</v>
      </c>
      <c r="S2746" s="1" t="s">
        <v>8159</v>
      </c>
      <c r="T2746">
        <v>0.89</v>
      </c>
      <c r="U2746" s="1"/>
      <c r="V2746">
        <v>43890.084887999998</v>
      </c>
      <c r="W2746">
        <v>952570.00227299996</v>
      </c>
      <c r="X2746">
        <v>185.87321600000001</v>
      </c>
      <c r="Y2746">
        <v>59.431863</v>
      </c>
      <c r="Z2746">
        <v>208.94291000000001</v>
      </c>
      <c r="AA2746">
        <v>409.521502</v>
      </c>
      <c r="AB2746">
        <v>0</v>
      </c>
    </row>
    <row r="2747" spans="1:28" x14ac:dyDescent="0.25">
      <c r="A2747" s="1" t="s">
        <v>319</v>
      </c>
      <c r="B2747">
        <v>8</v>
      </c>
      <c r="C2747" s="1" t="s">
        <v>4018</v>
      </c>
      <c r="D2747">
        <v>2.6</v>
      </c>
      <c r="E2747">
        <v>0</v>
      </c>
      <c r="F2747">
        <v>8</v>
      </c>
      <c r="G2747">
        <v>417</v>
      </c>
      <c r="H2747" s="1" t="s">
        <v>4095</v>
      </c>
      <c r="I2747">
        <v>63.59</v>
      </c>
      <c r="J2747">
        <v>6.08</v>
      </c>
      <c r="K2747">
        <v>409</v>
      </c>
      <c r="L2747">
        <v>1939.23</v>
      </c>
      <c r="M2747">
        <v>89</v>
      </c>
      <c r="N2747">
        <v>5</v>
      </c>
      <c r="O2747">
        <v>0</v>
      </c>
      <c r="P2747">
        <v>155.66999999999999</v>
      </c>
      <c r="Q2747">
        <v>0</v>
      </c>
      <c r="R2747" s="1" t="s">
        <v>4474</v>
      </c>
      <c r="S2747" s="1" t="s">
        <v>8159</v>
      </c>
      <c r="T2747">
        <v>0.54</v>
      </c>
      <c r="U2747" s="1"/>
      <c r="V2747">
        <v>33843.799235999999</v>
      </c>
      <c r="W2747">
        <v>637577.73543799995</v>
      </c>
      <c r="X2747">
        <v>136.28117399999999</v>
      </c>
      <c r="Y2747">
        <v>40.577359999999999</v>
      </c>
      <c r="Z2747">
        <v>147.41964200000001</v>
      </c>
      <c r="AA2747">
        <v>274.10382099999998</v>
      </c>
      <c r="AB2747">
        <v>0</v>
      </c>
    </row>
    <row r="2748" spans="1:28" x14ac:dyDescent="0.25">
      <c r="A2748" s="1" t="s">
        <v>347</v>
      </c>
      <c r="B2748">
        <v>0</v>
      </c>
      <c r="C2748" s="1" t="s">
        <v>4060</v>
      </c>
      <c r="D2748">
        <v>2.6</v>
      </c>
      <c r="E2748">
        <v>0</v>
      </c>
      <c r="F2748">
        <v>0</v>
      </c>
      <c r="G2748">
        <v>440</v>
      </c>
      <c r="H2748" s="1" t="s">
        <v>4123</v>
      </c>
      <c r="I2748">
        <v>46.68</v>
      </c>
      <c r="J2748">
        <v>18.22</v>
      </c>
      <c r="K2748">
        <v>440</v>
      </c>
      <c r="L2748">
        <v>2373.6</v>
      </c>
      <c r="M2748">
        <v>209</v>
      </c>
      <c r="N2748">
        <v>7</v>
      </c>
      <c r="O2748">
        <v>0</v>
      </c>
      <c r="P2748">
        <v>289.55</v>
      </c>
      <c r="Q2748">
        <v>0</v>
      </c>
      <c r="R2748" s="1" t="s">
        <v>4502</v>
      </c>
      <c r="S2748" s="1" t="s">
        <v>8159</v>
      </c>
      <c r="T2748">
        <v>1.1399999999999999</v>
      </c>
      <c r="U2748" s="1"/>
      <c r="V2748">
        <v>58616.912909999999</v>
      </c>
      <c r="W2748">
        <v>1013994.00861</v>
      </c>
      <c r="X2748">
        <v>237.71489600000001</v>
      </c>
      <c r="Y2748">
        <v>72.850817000000006</v>
      </c>
      <c r="Z2748">
        <v>224.51006599999999</v>
      </c>
      <c r="AA2748">
        <v>435.93177700000001</v>
      </c>
      <c r="AB2748">
        <v>0</v>
      </c>
    </row>
    <row r="2749" spans="1:28" x14ac:dyDescent="0.25">
      <c r="A2749" s="1" t="s">
        <v>355</v>
      </c>
      <c r="B2749">
        <v>266</v>
      </c>
      <c r="C2749" s="1" t="s">
        <v>4018</v>
      </c>
      <c r="D2749">
        <v>2.6</v>
      </c>
      <c r="E2749">
        <v>0</v>
      </c>
      <c r="F2749">
        <v>0.62</v>
      </c>
      <c r="G2749">
        <v>448</v>
      </c>
      <c r="H2749" s="1" t="s">
        <v>4089</v>
      </c>
      <c r="I2749">
        <v>182.21</v>
      </c>
      <c r="J2749">
        <v>9.17</v>
      </c>
      <c r="K2749">
        <v>182</v>
      </c>
      <c r="L2749">
        <v>1353.88</v>
      </c>
      <c r="M2749">
        <v>21</v>
      </c>
      <c r="N2749">
        <v>3</v>
      </c>
      <c r="O2749">
        <v>0</v>
      </c>
      <c r="P2749">
        <v>62.57</v>
      </c>
      <c r="Q2749">
        <v>0</v>
      </c>
      <c r="R2749" s="1" t="s">
        <v>4510</v>
      </c>
      <c r="S2749" s="1" t="s">
        <v>8159</v>
      </c>
      <c r="T2749">
        <v>0.8</v>
      </c>
      <c r="U2749" s="1"/>
      <c r="V2749">
        <v>16116.675311999999</v>
      </c>
      <c r="W2749">
        <v>418919.94921799999</v>
      </c>
      <c r="X2749">
        <v>70.585464999999999</v>
      </c>
      <c r="Y2749">
        <v>23.134905</v>
      </c>
      <c r="Z2749">
        <v>92.660662000000002</v>
      </c>
      <c r="AA2749">
        <v>180.098049</v>
      </c>
      <c r="AB2749">
        <v>0</v>
      </c>
    </row>
    <row r="2750" spans="1:28" x14ac:dyDescent="0.25">
      <c r="A2750" s="1" t="s">
        <v>367</v>
      </c>
      <c r="B2750">
        <v>247</v>
      </c>
      <c r="C2750" s="1" t="s">
        <v>4008</v>
      </c>
      <c r="D2750">
        <v>2.6</v>
      </c>
      <c r="E2750">
        <v>0</v>
      </c>
      <c r="F2750">
        <v>0.56999999999999995</v>
      </c>
      <c r="G2750">
        <v>457</v>
      </c>
      <c r="H2750" s="1" t="s">
        <v>4097</v>
      </c>
      <c r="I2750">
        <v>76.69</v>
      </c>
      <c r="J2750">
        <v>8.24</v>
      </c>
      <c r="K2750">
        <v>210</v>
      </c>
      <c r="L2750">
        <v>972.98</v>
      </c>
      <c r="M2750">
        <v>73</v>
      </c>
      <c r="N2750">
        <v>4</v>
      </c>
      <c r="O2750">
        <v>0</v>
      </c>
      <c r="P2750">
        <v>113.39</v>
      </c>
      <c r="Q2750">
        <v>0</v>
      </c>
      <c r="R2750" s="1" t="s">
        <v>4522</v>
      </c>
      <c r="S2750" s="1" t="s">
        <v>8159</v>
      </c>
      <c r="T2750">
        <v>0.74</v>
      </c>
      <c r="U2750" s="1"/>
      <c r="V2750">
        <v>20507.129639999999</v>
      </c>
      <c r="W2750">
        <v>378113.36554899998</v>
      </c>
      <c r="X2750">
        <v>83.175285000000002</v>
      </c>
      <c r="Y2750">
        <v>25.237169999999999</v>
      </c>
      <c r="Z2750">
        <v>85.612071</v>
      </c>
      <c r="AA2750">
        <v>162.55657500000001</v>
      </c>
      <c r="AB2750">
        <v>0</v>
      </c>
    </row>
    <row r="2751" spans="1:28" x14ac:dyDescent="0.25">
      <c r="A2751" s="1" t="s">
        <v>372</v>
      </c>
      <c r="B2751">
        <v>3</v>
      </c>
      <c r="C2751" s="1" t="s">
        <v>4022</v>
      </c>
      <c r="D2751">
        <v>2.6</v>
      </c>
      <c r="E2751">
        <v>0</v>
      </c>
      <c r="F2751">
        <v>3</v>
      </c>
      <c r="G2751">
        <v>464</v>
      </c>
      <c r="H2751" s="1" t="s">
        <v>4128</v>
      </c>
      <c r="I2751">
        <v>116.2</v>
      </c>
      <c r="J2751">
        <v>10.029999999999999</v>
      </c>
      <c r="K2751">
        <v>461</v>
      </c>
      <c r="L2751">
        <v>2387.17</v>
      </c>
      <c r="M2751">
        <v>199</v>
      </c>
      <c r="N2751">
        <v>4</v>
      </c>
      <c r="O2751">
        <v>0</v>
      </c>
      <c r="P2751">
        <v>248.9</v>
      </c>
      <c r="Q2751">
        <v>0</v>
      </c>
      <c r="R2751" s="1" t="s">
        <v>4527</v>
      </c>
      <c r="S2751" s="1" t="s">
        <v>8159</v>
      </c>
      <c r="T2751">
        <v>0.8</v>
      </c>
      <c r="U2751" s="1"/>
      <c r="V2751">
        <v>54254.533109999997</v>
      </c>
      <c r="W2751">
        <v>903644.359574</v>
      </c>
      <c r="X2751">
        <v>216.64624699999999</v>
      </c>
      <c r="Y2751">
        <v>64.728047000000004</v>
      </c>
      <c r="Z2751">
        <v>205.030269</v>
      </c>
      <c r="AA2751">
        <v>388.49109199999998</v>
      </c>
      <c r="AB2751">
        <v>0</v>
      </c>
    </row>
    <row r="2752" spans="1:28" x14ac:dyDescent="0.25">
      <c r="A2752" s="1" t="s">
        <v>379</v>
      </c>
      <c r="B2752">
        <v>1</v>
      </c>
      <c r="C2752" s="1" t="s">
        <v>4063</v>
      </c>
      <c r="D2752">
        <v>2.6</v>
      </c>
      <c r="E2752">
        <v>0</v>
      </c>
      <c r="F2752">
        <v>1</v>
      </c>
      <c r="G2752">
        <v>467</v>
      </c>
      <c r="H2752" s="1" t="s">
        <v>4152</v>
      </c>
      <c r="I2752">
        <v>144.80000000000001</v>
      </c>
      <c r="J2752">
        <v>17.37</v>
      </c>
      <c r="K2752">
        <v>466</v>
      </c>
      <c r="L2752">
        <v>2667.19</v>
      </c>
      <c r="M2752">
        <v>229</v>
      </c>
      <c r="N2752">
        <v>7</v>
      </c>
      <c r="O2752">
        <v>0</v>
      </c>
      <c r="P2752">
        <v>312.5</v>
      </c>
      <c r="Q2752">
        <v>0</v>
      </c>
      <c r="R2752" s="1" t="s">
        <v>4534</v>
      </c>
      <c r="S2752" s="1" t="s">
        <v>8159</v>
      </c>
      <c r="T2752">
        <v>1.26</v>
      </c>
      <c r="U2752" s="1"/>
      <c r="V2752">
        <v>70968.014150000003</v>
      </c>
      <c r="W2752">
        <v>1254681.3881320001</v>
      </c>
      <c r="X2752">
        <v>290.42523799999998</v>
      </c>
      <c r="Y2752">
        <v>90.320494999999994</v>
      </c>
      <c r="Z2752">
        <v>273.69620200000003</v>
      </c>
      <c r="AA2752">
        <v>539.40684699999997</v>
      </c>
      <c r="AB2752">
        <v>0</v>
      </c>
    </row>
    <row r="2753" spans="1:28" x14ac:dyDescent="0.25">
      <c r="A2753" s="1" t="s">
        <v>391</v>
      </c>
      <c r="B2753">
        <v>88</v>
      </c>
      <c r="C2753" s="1" t="s">
        <v>4048</v>
      </c>
      <c r="D2753">
        <v>2.6</v>
      </c>
      <c r="E2753">
        <v>0</v>
      </c>
      <c r="F2753">
        <v>0</v>
      </c>
      <c r="G2753">
        <v>473</v>
      </c>
      <c r="H2753" s="1" t="s">
        <v>4152</v>
      </c>
      <c r="I2753">
        <v>144.80000000000001</v>
      </c>
      <c r="J2753">
        <v>13.55</v>
      </c>
      <c r="K2753">
        <v>385</v>
      </c>
      <c r="L2753">
        <v>2265.2800000000002</v>
      </c>
      <c r="M2753">
        <v>146</v>
      </c>
      <c r="N2753">
        <v>8</v>
      </c>
      <c r="O2753">
        <v>0</v>
      </c>
      <c r="P2753">
        <v>231.22</v>
      </c>
      <c r="Q2753">
        <v>0</v>
      </c>
      <c r="R2753" s="1" t="s">
        <v>4546</v>
      </c>
      <c r="S2753" s="1" t="s">
        <v>8159</v>
      </c>
      <c r="T2753">
        <v>1.06</v>
      </c>
      <c r="U2753" s="1"/>
      <c r="V2753">
        <v>44820.327018000004</v>
      </c>
      <c r="W2753">
        <v>859217.37460500002</v>
      </c>
      <c r="X2753">
        <v>184.88654299999999</v>
      </c>
      <c r="Y2753">
        <v>57.525415000000002</v>
      </c>
      <c r="Z2753">
        <v>190.24574899999999</v>
      </c>
      <c r="AA2753">
        <v>369.38938899999999</v>
      </c>
      <c r="AB2753">
        <v>0</v>
      </c>
    </row>
    <row r="2754" spans="1:28" x14ac:dyDescent="0.25">
      <c r="A2754" s="1" t="s">
        <v>468</v>
      </c>
      <c r="B2754">
        <v>461</v>
      </c>
      <c r="C2754" s="1" t="s">
        <v>4009</v>
      </c>
      <c r="D2754">
        <v>2.6</v>
      </c>
      <c r="E2754">
        <v>0</v>
      </c>
      <c r="F2754">
        <v>1</v>
      </c>
      <c r="G2754">
        <v>547</v>
      </c>
      <c r="H2754" s="1" t="s">
        <v>4082</v>
      </c>
      <c r="I2754">
        <v>19.239999999999998</v>
      </c>
      <c r="J2754">
        <v>13.07</v>
      </c>
      <c r="K2754">
        <v>86</v>
      </c>
      <c r="L2754">
        <v>740.81</v>
      </c>
      <c r="M2754">
        <v>8</v>
      </c>
      <c r="N2754">
        <v>1</v>
      </c>
      <c r="O2754">
        <v>0</v>
      </c>
      <c r="P2754">
        <v>30.51</v>
      </c>
      <c r="Q2754">
        <v>0</v>
      </c>
      <c r="R2754" s="1" t="s">
        <v>4623</v>
      </c>
      <c r="S2754" s="1" t="s">
        <v>8159</v>
      </c>
      <c r="T2754">
        <v>0.97</v>
      </c>
      <c r="U2754" s="1"/>
      <c r="V2754">
        <v>8288.8106599999992</v>
      </c>
      <c r="W2754">
        <v>241938.831439</v>
      </c>
      <c r="X2754">
        <v>37.757857000000001</v>
      </c>
      <c r="Y2754">
        <v>12.913156000000001</v>
      </c>
      <c r="Z2754">
        <v>52.450079000000002</v>
      </c>
      <c r="AA2754">
        <v>104.011765</v>
      </c>
      <c r="AB2754">
        <v>0</v>
      </c>
    </row>
    <row r="2755" spans="1:28" x14ac:dyDescent="0.25">
      <c r="A2755" s="1" t="s">
        <v>486</v>
      </c>
      <c r="B2755">
        <v>0</v>
      </c>
      <c r="C2755" s="1" t="s">
        <v>4065</v>
      </c>
      <c r="D2755">
        <v>2.6</v>
      </c>
      <c r="E2755">
        <v>0</v>
      </c>
      <c r="F2755">
        <v>0</v>
      </c>
      <c r="G2755">
        <v>573</v>
      </c>
      <c r="H2755" s="1" t="s">
        <v>4152</v>
      </c>
      <c r="I2755">
        <v>144.80000000000001</v>
      </c>
      <c r="J2755">
        <v>11.11</v>
      </c>
      <c r="K2755">
        <v>573</v>
      </c>
      <c r="L2755">
        <v>3949.91</v>
      </c>
      <c r="M2755">
        <v>148</v>
      </c>
      <c r="N2755">
        <v>10</v>
      </c>
      <c r="O2755">
        <v>0</v>
      </c>
      <c r="P2755">
        <v>255.53</v>
      </c>
      <c r="Q2755">
        <v>0</v>
      </c>
      <c r="R2755" s="1" t="s">
        <v>4641</v>
      </c>
      <c r="S2755" s="1" t="s">
        <v>8159</v>
      </c>
      <c r="T2755">
        <v>0.9</v>
      </c>
      <c r="U2755" s="1"/>
      <c r="V2755">
        <v>55937.319106000003</v>
      </c>
      <c r="W2755">
        <v>1274283.5456409999</v>
      </c>
      <c r="X2755">
        <v>237.34593899999999</v>
      </c>
      <c r="Y2755">
        <v>75.319880999999995</v>
      </c>
      <c r="Z2755">
        <v>284.62070699999998</v>
      </c>
      <c r="AA2755">
        <v>547.82871499999999</v>
      </c>
      <c r="AB2755">
        <v>0</v>
      </c>
    </row>
    <row r="2756" spans="1:28" x14ac:dyDescent="0.25">
      <c r="A2756" s="1" t="s">
        <v>493</v>
      </c>
      <c r="B2756">
        <v>288</v>
      </c>
      <c r="C2756" s="1" t="s">
        <v>4046</v>
      </c>
      <c r="D2756">
        <v>2.6</v>
      </c>
      <c r="E2756">
        <v>0</v>
      </c>
      <c r="F2756">
        <v>0.5</v>
      </c>
      <c r="G2756">
        <v>579</v>
      </c>
      <c r="H2756" s="1" t="s">
        <v>4080</v>
      </c>
      <c r="I2756">
        <v>0.2</v>
      </c>
      <c r="J2756">
        <v>6.7</v>
      </c>
      <c r="K2756">
        <v>291</v>
      </c>
      <c r="L2756">
        <v>1761.85</v>
      </c>
      <c r="M2756">
        <v>112</v>
      </c>
      <c r="N2756">
        <v>5</v>
      </c>
      <c r="O2756">
        <v>0</v>
      </c>
      <c r="P2756">
        <v>167.74</v>
      </c>
      <c r="Q2756">
        <v>0</v>
      </c>
      <c r="R2756" s="1" t="s">
        <v>4648</v>
      </c>
      <c r="S2756" s="1" t="s">
        <v>8159</v>
      </c>
      <c r="T2756">
        <v>1.03</v>
      </c>
      <c r="U2756" s="1"/>
      <c r="V2756">
        <v>34208.076729</v>
      </c>
      <c r="W2756">
        <v>674054.71079299995</v>
      </c>
      <c r="X2756">
        <v>141.881193</v>
      </c>
      <c r="Y2756">
        <v>44.391221999999999</v>
      </c>
      <c r="Z2756">
        <v>149.10858500000001</v>
      </c>
      <c r="AA2756">
        <v>289.78518200000002</v>
      </c>
      <c r="AB2756">
        <v>0</v>
      </c>
    </row>
    <row r="2757" spans="1:28" x14ac:dyDescent="0.25">
      <c r="A2757" s="1" t="s">
        <v>499</v>
      </c>
      <c r="B2757">
        <v>345</v>
      </c>
      <c r="C2757" s="1" t="s">
        <v>4006</v>
      </c>
      <c r="D2757">
        <v>2.6</v>
      </c>
      <c r="E2757">
        <v>0</v>
      </c>
      <c r="F2757">
        <v>0</v>
      </c>
      <c r="G2757">
        <v>582</v>
      </c>
      <c r="H2757" s="1" t="s">
        <v>4077</v>
      </c>
      <c r="I2757">
        <v>54.88</v>
      </c>
      <c r="J2757">
        <v>6.55</v>
      </c>
      <c r="K2757">
        <v>237</v>
      </c>
      <c r="L2757">
        <v>878.84</v>
      </c>
      <c r="M2757">
        <v>93</v>
      </c>
      <c r="N2757">
        <v>2</v>
      </c>
      <c r="O2757">
        <v>0</v>
      </c>
      <c r="P2757">
        <v>119.04</v>
      </c>
      <c r="Q2757">
        <v>0</v>
      </c>
      <c r="R2757" s="1" t="s">
        <v>4654</v>
      </c>
      <c r="S2757" s="1" t="s">
        <v>8159</v>
      </c>
      <c r="T2757">
        <v>0.54</v>
      </c>
      <c r="U2757" s="1"/>
      <c r="V2757">
        <v>23980.241664000001</v>
      </c>
      <c r="W2757">
        <v>343462.90224199998</v>
      </c>
      <c r="X2757">
        <v>92.353234999999998</v>
      </c>
      <c r="Y2757">
        <v>26.180513999999999</v>
      </c>
      <c r="Z2757">
        <v>81.071708000000001</v>
      </c>
      <c r="AA2757">
        <v>147.66108299999999</v>
      </c>
      <c r="AB2757">
        <v>0</v>
      </c>
    </row>
    <row r="2758" spans="1:28" x14ac:dyDescent="0.25">
      <c r="A2758" s="1" t="s">
        <v>510</v>
      </c>
      <c r="B2758">
        <v>298</v>
      </c>
      <c r="C2758" s="1" t="s">
        <v>4030</v>
      </c>
      <c r="D2758">
        <v>2.6</v>
      </c>
      <c r="E2758">
        <v>0</v>
      </c>
      <c r="F2758">
        <v>0</v>
      </c>
      <c r="G2758">
        <v>593</v>
      </c>
      <c r="H2758" s="1" t="s">
        <v>4155</v>
      </c>
      <c r="I2758">
        <v>81.98</v>
      </c>
      <c r="J2758">
        <v>14.76</v>
      </c>
      <c r="K2758">
        <v>295</v>
      </c>
      <c r="L2758">
        <v>2818.7</v>
      </c>
      <c r="M2758">
        <v>61</v>
      </c>
      <c r="N2758">
        <v>6</v>
      </c>
      <c r="O2758">
        <v>0</v>
      </c>
      <c r="P2758">
        <v>117.9</v>
      </c>
      <c r="Q2758">
        <v>0</v>
      </c>
      <c r="R2758" s="1" t="s">
        <v>4665</v>
      </c>
      <c r="S2758" s="1" t="s">
        <v>8159</v>
      </c>
      <c r="T2758">
        <v>1.1599999999999999</v>
      </c>
      <c r="U2758" s="1"/>
      <c r="V2758">
        <v>35689.596991999999</v>
      </c>
      <c r="W2758">
        <v>904977.62688400003</v>
      </c>
      <c r="X2758">
        <v>158.04046600000001</v>
      </c>
      <c r="Y2758">
        <v>53.030923000000001</v>
      </c>
      <c r="Z2758">
        <v>194.27819600000001</v>
      </c>
      <c r="AA2758">
        <v>389.05914300000001</v>
      </c>
      <c r="AB2758">
        <v>0</v>
      </c>
    </row>
    <row r="2759" spans="1:28" x14ac:dyDescent="0.25">
      <c r="A2759" s="1" t="s">
        <v>515</v>
      </c>
      <c r="B2759">
        <v>292</v>
      </c>
      <c r="C2759" s="1" t="s">
        <v>4019</v>
      </c>
      <c r="D2759">
        <v>2.6</v>
      </c>
      <c r="E2759">
        <v>0</v>
      </c>
      <c r="F2759">
        <v>0</v>
      </c>
      <c r="G2759">
        <v>597</v>
      </c>
      <c r="H2759" s="1" t="s">
        <v>4120</v>
      </c>
      <c r="I2759">
        <v>34.18</v>
      </c>
      <c r="J2759">
        <v>17.149999999999999</v>
      </c>
      <c r="K2759">
        <v>305</v>
      </c>
      <c r="L2759">
        <v>2471.41</v>
      </c>
      <c r="M2759">
        <v>61</v>
      </c>
      <c r="N2759">
        <v>5</v>
      </c>
      <c r="O2759">
        <v>0</v>
      </c>
      <c r="P2759">
        <v>161.4</v>
      </c>
      <c r="Q2759">
        <v>0</v>
      </c>
      <c r="R2759" s="1" t="s">
        <v>4670</v>
      </c>
      <c r="S2759" s="1" t="s">
        <v>8159</v>
      </c>
      <c r="T2759">
        <v>1.25</v>
      </c>
      <c r="U2759" s="1"/>
      <c r="V2759">
        <v>35876.790544000003</v>
      </c>
      <c r="W2759">
        <v>883531.22029800003</v>
      </c>
      <c r="X2759">
        <v>157.05684400000001</v>
      </c>
      <c r="Y2759">
        <v>51.968454000000001</v>
      </c>
      <c r="Z2759">
        <v>191.340575</v>
      </c>
      <c r="AA2759">
        <v>379.83937300000002</v>
      </c>
      <c r="AB2759">
        <v>0</v>
      </c>
    </row>
    <row r="2760" spans="1:28" x14ac:dyDescent="0.25">
      <c r="A2760" s="1" t="s">
        <v>531</v>
      </c>
      <c r="B2760">
        <v>8</v>
      </c>
      <c r="C2760" s="1" t="s">
        <v>4062</v>
      </c>
      <c r="D2760">
        <v>2.6</v>
      </c>
      <c r="E2760">
        <v>0</v>
      </c>
      <c r="F2760">
        <v>8</v>
      </c>
      <c r="G2760">
        <v>616</v>
      </c>
      <c r="H2760" s="1" t="s">
        <v>4156</v>
      </c>
      <c r="I2760">
        <v>94.39</v>
      </c>
      <c r="J2760">
        <v>13.02</v>
      </c>
      <c r="K2760">
        <v>608</v>
      </c>
      <c r="L2760">
        <v>2593.4299999999998</v>
      </c>
      <c r="M2760">
        <v>360</v>
      </c>
      <c r="N2760">
        <v>13</v>
      </c>
      <c r="O2760">
        <v>0</v>
      </c>
      <c r="P2760">
        <v>445.43</v>
      </c>
      <c r="Q2760">
        <v>0</v>
      </c>
      <c r="R2760" s="1" t="s">
        <v>4686</v>
      </c>
      <c r="S2760" s="1" t="s">
        <v>8159</v>
      </c>
      <c r="T2760">
        <v>1.08</v>
      </c>
      <c r="U2760" s="1"/>
      <c r="V2760">
        <v>85150.593408999994</v>
      </c>
      <c r="W2760">
        <v>1243720.0413810001</v>
      </c>
      <c r="X2760">
        <v>334.60324100000003</v>
      </c>
      <c r="Y2760">
        <v>98.634297000000004</v>
      </c>
      <c r="Z2760">
        <v>280.600842</v>
      </c>
      <c r="AA2760">
        <v>534.69708200000002</v>
      </c>
      <c r="AB2760">
        <v>0</v>
      </c>
    </row>
    <row r="2761" spans="1:28" x14ac:dyDescent="0.25">
      <c r="A2761" s="1" t="s">
        <v>536</v>
      </c>
      <c r="B2761">
        <v>345</v>
      </c>
      <c r="C2761" s="1" t="s">
        <v>4045</v>
      </c>
      <c r="D2761">
        <v>2.6</v>
      </c>
      <c r="E2761">
        <v>0</v>
      </c>
      <c r="F2761">
        <v>0</v>
      </c>
      <c r="G2761">
        <v>619</v>
      </c>
      <c r="H2761" s="1" t="s">
        <v>4137</v>
      </c>
      <c r="I2761">
        <v>126.24</v>
      </c>
      <c r="J2761">
        <v>9.4600000000000009</v>
      </c>
      <c r="K2761">
        <v>274</v>
      </c>
      <c r="L2761">
        <v>1989.96</v>
      </c>
      <c r="M2761">
        <v>39</v>
      </c>
      <c r="N2761">
        <v>2</v>
      </c>
      <c r="O2761">
        <v>0</v>
      </c>
      <c r="P2761">
        <v>79.91</v>
      </c>
      <c r="Q2761">
        <v>0</v>
      </c>
      <c r="R2761" s="1" t="s">
        <v>4691</v>
      </c>
      <c r="S2761" s="1" t="s">
        <v>8159</v>
      </c>
      <c r="T2761">
        <v>0.72</v>
      </c>
      <c r="U2761" s="1"/>
      <c r="V2761">
        <v>24788.318968</v>
      </c>
      <c r="W2761">
        <v>605881.36846200004</v>
      </c>
      <c r="X2761">
        <v>106.65516100000001</v>
      </c>
      <c r="Y2761">
        <v>34.294320999999997</v>
      </c>
      <c r="Z2761">
        <v>135.12912399999999</v>
      </c>
      <c r="AA2761">
        <v>260.47508599999998</v>
      </c>
      <c r="AB2761">
        <v>0</v>
      </c>
    </row>
    <row r="2762" spans="1:28" x14ac:dyDescent="0.25">
      <c r="A2762" s="1" t="s">
        <v>553</v>
      </c>
      <c r="B2762">
        <v>493</v>
      </c>
      <c r="C2762" s="1" t="s">
        <v>4010</v>
      </c>
      <c r="D2762">
        <v>2.6</v>
      </c>
      <c r="E2762">
        <v>0</v>
      </c>
      <c r="F2762">
        <v>0.14000000000000001</v>
      </c>
      <c r="G2762">
        <v>633</v>
      </c>
      <c r="H2762" s="1" t="s">
        <v>4083</v>
      </c>
      <c r="I2762">
        <v>73.11</v>
      </c>
      <c r="J2762">
        <v>11.42</v>
      </c>
      <c r="K2762">
        <v>140</v>
      </c>
      <c r="L2762">
        <v>902.89</v>
      </c>
      <c r="M2762">
        <v>27</v>
      </c>
      <c r="N2762">
        <v>3</v>
      </c>
      <c r="O2762">
        <v>0</v>
      </c>
      <c r="P2762">
        <v>70.63</v>
      </c>
      <c r="Q2762">
        <v>0</v>
      </c>
      <c r="R2762" s="1" t="s">
        <v>4708</v>
      </c>
      <c r="S2762" s="1" t="s">
        <v>8159</v>
      </c>
      <c r="T2762">
        <v>0.95</v>
      </c>
      <c r="U2762" s="1"/>
      <c r="V2762">
        <v>15035.519168000001</v>
      </c>
      <c r="W2762">
        <v>335430.79908800003</v>
      </c>
      <c r="X2762">
        <v>63.988202000000001</v>
      </c>
      <c r="Y2762">
        <v>20.571802000000002</v>
      </c>
      <c r="Z2762">
        <v>73.654664999999994</v>
      </c>
      <c r="AA2762">
        <v>144.20595800000001</v>
      </c>
      <c r="AB2762">
        <v>0</v>
      </c>
    </row>
    <row r="2763" spans="1:28" x14ac:dyDescent="0.25">
      <c r="A2763" s="1" t="s">
        <v>567</v>
      </c>
      <c r="B2763">
        <v>493</v>
      </c>
      <c r="C2763" s="1" t="s">
        <v>4008</v>
      </c>
      <c r="D2763">
        <v>2.6</v>
      </c>
      <c r="E2763">
        <v>0</v>
      </c>
      <c r="F2763">
        <v>0.14000000000000001</v>
      </c>
      <c r="G2763">
        <v>642</v>
      </c>
      <c r="H2763" s="1" t="s">
        <v>4097</v>
      </c>
      <c r="I2763">
        <v>76.69</v>
      </c>
      <c r="J2763">
        <v>8.4700000000000006</v>
      </c>
      <c r="K2763">
        <v>149</v>
      </c>
      <c r="L2763">
        <v>978.13</v>
      </c>
      <c r="M2763">
        <v>52</v>
      </c>
      <c r="N2763">
        <v>3</v>
      </c>
      <c r="O2763">
        <v>0</v>
      </c>
      <c r="P2763">
        <v>95.85</v>
      </c>
      <c r="Q2763">
        <v>0</v>
      </c>
      <c r="R2763" s="1" t="s">
        <v>4722</v>
      </c>
      <c r="S2763" s="1" t="s">
        <v>8159</v>
      </c>
      <c r="T2763">
        <v>1.36</v>
      </c>
      <c r="U2763" s="1"/>
      <c r="V2763">
        <v>21291.735617999999</v>
      </c>
      <c r="W2763">
        <v>432111.37083000003</v>
      </c>
      <c r="X2763">
        <v>90.131861999999998</v>
      </c>
      <c r="Y2763">
        <v>29.232921999999999</v>
      </c>
      <c r="Z2763">
        <v>92.064251999999996</v>
      </c>
      <c r="AA2763">
        <v>185.77086700000001</v>
      </c>
      <c r="AB2763">
        <v>0</v>
      </c>
    </row>
    <row r="2764" spans="1:28" x14ac:dyDescent="0.25">
      <c r="A2764" s="1" t="s">
        <v>622</v>
      </c>
      <c r="B2764">
        <v>288</v>
      </c>
      <c r="C2764" s="1" t="s">
        <v>4062</v>
      </c>
      <c r="D2764">
        <v>2.6</v>
      </c>
      <c r="E2764">
        <v>0</v>
      </c>
      <c r="F2764">
        <v>0.5</v>
      </c>
      <c r="G2764">
        <v>692</v>
      </c>
      <c r="H2764" s="1" t="s">
        <v>4156</v>
      </c>
      <c r="I2764">
        <v>94.39</v>
      </c>
      <c r="J2764">
        <v>13.32</v>
      </c>
      <c r="K2764">
        <v>404</v>
      </c>
      <c r="L2764">
        <v>2593.4299999999998</v>
      </c>
      <c r="M2764">
        <v>164</v>
      </c>
      <c r="N2764">
        <v>6</v>
      </c>
      <c r="O2764">
        <v>0</v>
      </c>
      <c r="P2764">
        <v>269.24</v>
      </c>
      <c r="Q2764">
        <v>0</v>
      </c>
      <c r="R2764" s="1" t="s">
        <v>4777</v>
      </c>
      <c r="S2764" s="1" t="s">
        <v>8159</v>
      </c>
      <c r="T2764">
        <v>1.7</v>
      </c>
      <c r="U2764" s="1"/>
      <c r="V2764">
        <v>52533.162073</v>
      </c>
      <c r="W2764">
        <v>960754.85934099997</v>
      </c>
      <c r="X2764">
        <v>215.322362</v>
      </c>
      <c r="Y2764">
        <v>66.562745000000007</v>
      </c>
      <c r="Z2764">
        <v>211.45138</v>
      </c>
      <c r="AA2764">
        <v>413.04108200000002</v>
      </c>
      <c r="AB2764">
        <v>0</v>
      </c>
    </row>
    <row r="2765" spans="1:28" x14ac:dyDescent="0.25">
      <c r="A2765" s="1" t="s">
        <v>647</v>
      </c>
      <c r="B2765">
        <v>518</v>
      </c>
      <c r="C2765" s="1" t="s">
        <v>4006</v>
      </c>
      <c r="D2765">
        <v>2.6</v>
      </c>
      <c r="E2765">
        <v>0</v>
      </c>
      <c r="F2765">
        <v>0.5</v>
      </c>
      <c r="G2765">
        <v>723</v>
      </c>
      <c r="H2765" s="1" t="s">
        <v>4077</v>
      </c>
      <c r="I2765">
        <v>54.88</v>
      </c>
      <c r="J2765">
        <v>9.7200000000000006</v>
      </c>
      <c r="K2765">
        <v>205</v>
      </c>
      <c r="L2765">
        <v>878.84</v>
      </c>
      <c r="M2765">
        <v>71</v>
      </c>
      <c r="N2765">
        <v>6</v>
      </c>
      <c r="O2765">
        <v>0</v>
      </c>
      <c r="P2765">
        <v>126</v>
      </c>
      <c r="Q2765">
        <v>0</v>
      </c>
      <c r="R2765" s="1" t="s">
        <v>4802</v>
      </c>
      <c r="S2765" s="1" t="s">
        <v>8159</v>
      </c>
      <c r="T2765">
        <v>0.81</v>
      </c>
      <c r="U2765" s="1"/>
      <c r="V2765">
        <v>20598.328764000002</v>
      </c>
      <c r="W2765">
        <v>367724.002018</v>
      </c>
      <c r="X2765">
        <v>83.368467999999993</v>
      </c>
      <c r="Y2765">
        <v>25.356148999999998</v>
      </c>
      <c r="Z2765">
        <v>82.613546999999997</v>
      </c>
      <c r="AA2765">
        <v>158.09036900000001</v>
      </c>
      <c r="AB2765">
        <v>0</v>
      </c>
    </row>
    <row r="2766" spans="1:28" x14ac:dyDescent="0.25">
      <c r="A2766" s="1" t="s">
        <v>664</v>
      </c>
      <c r="B2766">
        <v>206</v>
      </c>
      <c r="C2766" s="1" t="s">
        <v>4022</v>
      </c>
      <c r="D2766">
        <v>2.6</v>
      </c>
      <c r="E2766">
        <v>0</v>
      </c>
      <c r="F2766">
        <v>0</v>
      </c>
      <c r="G2766">
        <v>733</v>
      </c>
      <c r="H2766" s="1" t="s">
        <v>4128</v>
      </c>
      <c r="I2766">
        <v>116.2</v>
      </c>
      <c r="J2766">
        <v>10.85</v>
      </c>
      <c r="K2766">
        <v>527</v>
      </c>
      <c r="L2766">
        <v>3381.38</v>
      </c>
      <c r="M2766">
        <v>165</v>
      </c>
      <c r="N2766">
        <v>7</v>
      </c>
      <c r="O2766">
        <v>0</v>
      </c>
      <c r="P2766">
        <v>238.08</v>
      </c>
      <c r="Q2766">
        <v>0</v>
      </c>
      <c r="R2766" s="1" t="s">
        <v>4819</v>
      </c>
      <c r="S2766" s="1" t="s">
        <v>8159</v>
      </c>
      <c r="T2766">
        <v>0.83</v>
      </c>
      <c r="U2766" s="1"/>
      <c r="V2766">
        <v>53225.077561999999</v>
      </c>
      <c r="W2766">
        <v>1089473.3171260001</v>
      </c>
      <c r="X2766">
        <v>220.19691399999999</v>
      </c>
      <c r="Y2766">
        <v>67.977461000000005</v>
      </c>
      <c r="Z2766">
        <v>246.03896900000001</v>
      </c>
      <c r="AA2766">
        <v>468.37804499999999</v>
      </c>
      <c r="AB2766">
        <v>0</v>
      </c>
    </row>
    <row r="2767" spans="1:28" x14ac:dyDescent="0.25">
      <c r="A2767" s="1" t="s">
        <v>693</v>
      </c>
      <c r="B2767">
        <v>384</v>
      </c>
      <c r="C2767" s="1" t="s">
        <v>4030</v>
      </c>
      <c r="D2767">
        <v>2.6</v>
      </c>
      <c r="E2767">
        <v>0</v>
      </c>
      <c r="F2767">
        <v>0.67</v>
      </c>
      <c r="G2767">
        <v>766</v>
      </c>
      <c r="H2767" s="1" t="s">
        <v>4152</v>
      </c>
      <c r="I2767">
        <v>144.80000000000001</v>
      </c>
      <c r="J2767">
        <v>11.51</v>
      </c>
      <c r="K2767">
        <v>382</v>
      </c>
      <c r="L2767">
        <v>3266.07</v>
      </c>
      <c r="M2767">
        <v>55</v>
      </c>
      <c r="N2767">
        <v>1</v>
      </c>
      <c r="O2767">
        <v>0</v>
      </c>
      <c r="P2767">
        <v>116.43</v>
      </c>
      <c r="Q2767">
        <v>0</v>
      </c>
      <c r="R2767" s="1" t="s">
        <v>4848</v>
      </c>
      <c r="S2767" s="1" t="s">
        <v>8159</v>
      </c>
      <c r="T2767">
        <v>0.88</v>
      </c>
      <c r="U2767" s="1"/>
      <c r="V2767">
        <v>34829.513040999998</v>
      </c>
      <c r="W2767">
        <v>909348.88099199999</v>
      </c>
      <c r="X2767">
        <v>151.98343199999999</v>
      </c>
      <c r="Y2767">
        <v>49.267712000000003</v>
      </c>
      <c r="Z2767">
        <v>203.36994799999999</v>
      </c>
      <c r="AA2767">
        <v>390.93739799999997</v>
      </c>
      <c r="AB2767">
        <v>0</v>
      </c>
    </row>
    <row r="2768" spans="1:28" x14ac:dyDescent="0.25">
      <c r="A2768" s="1" t="s">
        <v>698</v>
      </c>
      <c r="B2768">
        <v>531</v>
      </c>
      <c r="C2768" s="1" t="s">
        <v>4018</v>
      </c>
      <c r="D2768">
        <v>2.6</v>
      </c>
      <c r="E2768">
        <v>0</v>
      </c>
      <c r="F2768">
        <v>0.23</v>
      </c>
      <c r="G2768">
        <v>769</v>
      </c>
      <c r="H2768" s="1" t="s">
        <v>4089</v>
      </c>
      <c r="I2768">
        <v>182.21</v>
      </c>
      <c r="J2768">
        <v>7.21</v>
      </c>
      <c r="K2768">
        <v>238</v>
      </c>
      <c r="L2768">
        <v>1353.88</v>
      </c>
      <c r="M2768">
        <v>88</v>
      </c>
      <c r="N2768">
        <v>3</v>
      </c>
      <c r="O2768">
        <v>0</v>
      </c>
      <c r="P2768">
        <v>127.75</v>
      </c>
      <c r="Q2768">
        <v>0</v>
      </c>
      <c r="R2768" s="1" t="s">
        <v>4853</v>
      </c>
      <c r="S2768" s="1" t="s">
        <v>8159</v>
      </c>
      <c r="T2768">
        <v>0.86</v>
      </c>
      <c r="U2768" s="1"/>
      <c r="V2768">
        <v>26647.268480999999</v>
      </c>
      <c r="W2768">
        <v>475841.42782799999</v>
      </c>
      <c r="X2768">
        <v>107.936679</v>
      </c>
      <c r="Y2768">
        <v>32.807312000000003</v>
      </c>
      <c r="Z2768">
        <v>106.983169</v>
      </c>
      <c r="AA2768">
        <v>204.571293</v>
      </c>
      <c r="AB2768">
        <v>0</v>
      </c>
    </row>
    <row r="2769" spans="1:28" x14ac:dyDescent="0.25">
      <c r="A2769" s="1" t="s">
        <v>725</v>
      </c>
      <c r="B2769">
        <v>493</v>
      </c>
      <c r="C2769" s="1" t="s">
        <v>4018</v>
      </c>
      <c r="D2769">
        <v>2.6</v>
      </c>
      <c r="E2769">
        <v>0</v>
      </c>
      <c r="F2769">
        <v>0.14000000000000001</v>
      </c>
      <c r="G2769">
        <v>793</v>
      </c>
      <c r="H2769" s="1" t="s">
        <v>4095</v>
      </c>
      <c r="I2769">
        <v>63.59</v>
      </c>
      <c r="J2769">
        <v>10.33</v>
      </c>
      <c r="K2769">
        <v>300</v>
      </c>
      <c r="L2769">
        <v>1939.23</v>
      </c>
      <c r="M2769">
        <v>79</v>
      </c>
      <c r="N2769">
        <v>2</v>
      </c>
      <c r="O2769">
        <v>0</v>
      </c>
      <c r="P2769">
        <v>139.27000000000001</v>
      </c>
      <c r="Q2769">
        <v>0</v>
      </c>
      <c r="R2769" s="1" t="s">
        <v>4880</v>
      </c>
      <c r="S2769" s="1" t="s">
        <v>8159</v>
      </c>
      <c r="T2769">
        <v>0.86</v>
      </c>
      <c r="U2769" s="1"/>
      <c r="V2769">
        <v>30045.366912000001</v>
      </c>
      <c r="W2769">
        <v>621325.81594300002</v>
      </c>
      <c r="X2769">
        <v>124.922445</v>
      </c>
      <c r="Y2769">
        <v>38.924027000000002</v>
      </c>
      <c r="Z2769">
        <v>139.17838699999999</v>
      </c>
      <c r="AA2769">
        <v>267.11594600000001</v>
      </c>
      <c r="AB2769">
        <v>0</v>
      </c>
    </row>
    <row r="2770" spans="1:28" x14ac:dyDescent="0.25">
      <c r="A2770" s="1" t="s">
        <v>764</v>
      </c>
      <c r="B2770">
        <v>691</v>
      </c>
      <c r="C2770" s="1" t="s">
        <v>4009</v>
      </c>
      <c r="D2770">
        <v>2.6</v>
      </c>
      <c r="E2770">
        <v>0</v>
      </c>
      <c r="F2770">
        <v>1</v>
      </c>
      <c r="G2770">
        <v>822</v>
      </c>
      <c r="H2770" s="1" t="s">
        <v>4081</v>
      </c>
      <c r="I2770">
        <v>19.239999999999998</v>
      </c>
      <c r="J2770">
        <v>9.91</v>
      </c>
      <c r="K2770">
        <v>131</v>
      </c>
      <c r="L2770">
        <v>740.81</v>
      </c>
      <c r="M2770">
        <v>34</v>
      </c>
      <c r="N2770">
        <v>3</v>
      </c>
      <c r="O2770">
        <v>0</v>
      </c>
      <c r="P2770">
        <v>59.56</v>
      </c>
      <c r="Q2770">
        <v>0</v>
      </c>
      <c r="R2770" s="1" t="s">
        <v>4919</v>
      </c>
      <c r="S2770" s="1" t="s">
        <v>8159</v>
      </c>
      <c r="T2770">
        <v>0.75</v>
      </c>
      <c r="U2770" s="1"/>
      <c r="V2770">
        <v>11801.646972</v>
      </c>
      <c r="W2770">
        <v>258208.94848399999</v>
      </c>
      <c r="X2770">
        <v>49.487501000000002</v>
      </c>
      <c r="Y2770">
        <v>15.520725000000001</v>
      </c>
      <c r="Z2770">
        <v>57.987682999999997</v>
      </c>
      <c r="AA2770">
        <v>111.00728100000001</v>
      </c>
      <c r="AB2770">
        <v>0</v>
      </c>
    </row>
    <row r="2771" spans="1:28" x14ac:dyDescent="0.25">
      <c r="A2771" s="1" t="s">
        <v>779</v>
      </c>
      <c r="B2771">
        <v>692</v>
      </c>
      <c r="C2771" s="1" t="s">
        <v>4006</v>
      </c>
      <c r="D2771">
        <v>2.6</v>
      </c>
      <c r="E2771">
        <v>0</v>
      </c>
      <c r="F2771">
        <v>2</v>
      </c>
      <c r="G2771">
        <v>835</v>
      </c>
      <c r="H2771" s="1" t="s">
        <v>4077</v>
      </c>
      <c r="I2771">
        <v>54.88</v>
      </c>
      <c r="J2771">
        <v>9.4600000000000009</v>
      </c>
      <c r="K2771">
        <v>143</v>
      </c>
      <c r="L2771">
        <v>878.84</v>
      </c>
      <c r="M2771">
        <v>49</v>
      </c>
      <c r="N2771">
        <v>4</v>
      </c>
      <c r="O2771">
        <v>0</v>
      </c>
      <c r="P2771">
        <v>86.64</v>
      </c>
      <c r="Q2771">
        <v>0</v>
      </c>
      <c r="R2771" s="1" t="s">
        <v>4934</v>
      </c>
      <c r="S2771" s="1" t="s">
        <v>8159</v>
      </c>
      <c r="T2771">
        <v>1.1200000000000001</v>
      </c>
      <c r="U2771" s="1"/>
      <c r="V2771">
        <v>17156.241118000002</v>
      </c>
      <c r="W2771">
        <v>352884.19606400002</v>
      </c>
      <c r="X2771">
        <v>71.958155000000005</v>
      </c>
      <c r="Y2771">
        <v>22.839590000000001</v>
      </c>
      <c r="Z2771">
        <v>77.403003999999996</v>
      </c>
      <c r="AA2771">
        <v>151.70959999999999</v>
      </c>
      <c r="AB2771">
        <v>0</v>
      </c>
    </row>
    <row r="2772" spans="1:28" x14ac:dyDescent="0.25">
      <c r="A2772" s="1" t="s">
        <v>789</v>
      </c>
      <c r="B2772">
        <v>577</v>
      </c>
      <c r="C2772" s="1" t="s">
        <v>4003</v>
      </c>
      <c r="D2772">
        <v>2.6</v>
      </c>
      <c r="E2772">
        <v>0</v>
      </c>
      <c r="F2772">
        <v>2</v>
      </c>
      <c r="G2772">
        <v>849</v>
      </c>
      <c r="H2772" s="1" t="s">
        <v>4122</v>
      </c>
      <c r="I2772">
        <v>159.35</v>
      </c>
      <c r="J2772">
        <v>13.01</v>
      </c>
      <c r="K2772">
        <v>272</v>
      </c>
      <c r="L2772">
        <v>1418.59</v>
      </c>
      <c r="M2772">
        <v>128</v>
      </c>
      <c r="N2772">
        <v>4</v>
      </c>
      <c r="O2772">
        <v>0</v>
      </c>
      <c r="P2772">
        <v>175.26</v>
      </c>
      <c r="Q2772">
        <v>0</v>
      </c>
      <c r="R2772" s="1" t="s">
        <v>4944</v>
      </c>
      <c r="S2772" s="1" t="s">
        <v>8159</v>
      </c>
      <c r="T2772">
        <v>1.04</v>
      </c>
      <c r="U2772" s="1"/>
      <c r="V2772">
        <v>34018.455704</v>
      </c>
      <c r="W2772">
        <v>572067.91385300003</v>
      </c>
      <c r="X2772">
        <v>136.65900300000001</v>
      </c>
      <c r="Y2772">
        <v>41.243611999999999</v>
      </c>
      <c r="Z2772">
        <v>128.38357099999999</v>
      </c>
      <c r="AA2772">
        <v>245.94084100000001</v>
      </c>
      <c r="AB2772">
        <v>0</v>
      </c>
    </row>
    <row r="2773" spans="1:28" x14ac:dyDescent="0.25">
      <c r="A2773" s="1" t="s">
        <v>826</v>
      </c>
      <c r="B2773">
        <v>598</v>
      </c>
      <c r="C2773" s="1" t="s">
        <v>4028</v>
      </c>
      <c r="D2773">
        <v>2.6</v>
      </c>
      <c r="E2773">
        <v>0</v>
      </c>
      <c r="F2773">
        <v>0</v>
      </c>
      <c r="G2773">
        <v>883</v>
      </c>
      <c r="H2773" s="1" t="s">
        <v>4093</v>
      </c>
      <c r="I2773">
        <v>2.0699999999999998</v>
      </c>
      <c r="J2773">
        <v>16.739999999999998</v>
      </c>
      <c r="K2773">
        <v>285</v>
      </c>
      <c r="L2773">
        <v>1918.57</v>
      </c>
      <c r="M2773">
        <v>95</v>
      </c>
      <c r="N2773">
        <v>5</v>
      </c>
      <c r="O2773">
        <v>0</v>
      </c>
      <c r="P2773">
        <v>172.93</v>
      </c>
      <c r="Q2773">
        <v>0</v>
      </c>
      <c r="R2773" s="1" t="s">
        <v>4981</v>
      </c>
      <c r="S2773" s="1" t="s">
        <v>8159</v>
      </c>
      <c r="T2773">
        <v>1.25</v>
      </c>
      <c r="U2773" s="1"/>
      <c r="V2773">
        <v>35428.830091999997</v>
      </c>
      <c r="W2773">
        <v>742103.97473699995</v>
      </c>
      <c r="X2773">
        <v>149.64051599999999</v>
      </c>
      <c r="Y2773">
        <v>47.919896000000001</v>
      </c>
      <c r="Z2773">
        <v>161.44604200000001</v>
      </c>
      <c r="AA2773">
        <v>319.03985899999998</v>
      </c>
      <c r="AB2773">
        <v>0</v>
      </c>
    </row>
    <row r="2774" spans="1:28" x14ac:dyDescent="0.25">
      <c r="A2774" s="1" t="s">
        <v>836</v>
      </c>
      <c r="B2774">
        <v>433</v>
      </c>
      <c r="C2774" s="1" t="s">
        <v>4030</v>
      </c>
      <c r="D2774">
        <v>2.6</v>
      </c>
      <c r="E2774">
        <v>0</v>
      </c>
      <c r="F2774">
        <v>1.75</v>
      </c>
      <c r="G2774">
        <v>891</v>
      </c>
      <c r="H2774" s="1" t="s">
        <v>4147</v>
      </c>
      <c r="I2774">
        <v>23.77</v>
      </c>
      <c r="J2774">
        <v>7.66</v>
      </c>
      <c r="K2774">
        <v>458</v>
      </c>
      <c r="L2774">
        <v>2697.03</v>
      </c>
      <c r="M2774">
        <v>119</v>
      </c>
      <c r="N2774">
        <v>7</v>
      </c>
      <c r="O2774">
        <v>0</v>
      </c>
      <c r="P2774">
        <v>180.55</v>
      </c>
      <c r="Q2774">
        <v>0</v>
      </c>
      <c r="R2774" s="1" t="s">
        <v>4991</v>
      </c>
      <c r="S2774" s="1" t="s">
        <v>8159</v>
      </c>
      <c r="T2774">
        <v>0.7</v>
      </c>
      <c r="U2774" s="1"/>
      <c r="V2774">
        <v>39988.577112999999</v>
      </c>
      <c r="W2774">
        <v>801882.98181400006</v>
      </c>
      <c r="X2774">
        <v>163.849355</v>
      </c>
      <c r="Y2774">
        <v>49.884591</v>
      </c>
      <c r="Z2774">
        <v>183.13576900000001</v>
      </c>
      <c r="AA2774">
        <v>344.74001299999998</v>
      </c>
      <c r="AB2774">
        <v>0</v>
      </c>
    </row>
    <row r="2775" spans="1:28" x14ac:dyDescent="0.25">
      <c r="A2775" s="1" t="s">
        <v>838</v>
      </c>
      <c r="B2775">
        <v>620</v>
      </c>
      <c r="C2775" s="1" t="s">
        <v>4067</v>
      </c>
      <c r="D2775">
        <v>1.96</v>
      </c>
      <c r="E2775">
        <v>0</v>
      </c>
      <c r="F2775">
        <v>0</v>
      </c>
      <c r="G2775">
        <v>892</v>
      </c>
      <c r="H2775" s="1" t="s">
        <v>4129</v>
      </c>
      <c r="I2775">
        <v>135.09</v>
      </c>
      <c r="J2775">
        <v>12.19</v>
      </c>
      <c r="K2775">
        <v>272</v>
      </c>
      <c r="L2775">
        <v>1930.43</v>
      </c>
      <c r="M2775">
        <v>68</v>
      </c>
      <c r="N2775">
        <v>3</v>
      </c>
      <c r="O2775">
        <v>0</v>
      </c>
      <c r="P2775">
        <v>115.77</v>
      </c>
      <c r="Q2775">
        <v>0</v>
      </c>
      <c r="R2775" s="1" t="s">
        <v>4993</v>
      </c>
      <c r="S2775" s="1" t="s">
        <v>8159</v>
      </c>
      <c r="T2775">
        <v>0.89</v>
      </c>
      <c r="U2775" s="1"/>
      <c r="V2775">
        <v>27299.542266</v>
      </c>
      <c r="W2775">
        <v>627208.41827699996</v>
      </c>
      <c r="X2775">
        <v>116.150919</v>
      </c>
      <c r="Y2775">
        <v>37.002833000000003</v>
      </c>
      <c r="Z2775">
        <v>139.791057</v>
      </c>
      <c r="AA2775">
        <v>269.64396699999998</v>
      </c>
      <c r="AB2775">
        <v>0</v>
      </c>
    </row>
    <row r="2776" spans="1:28" x14ac:dyDescent="0.25">
      <c r="A2776" s="1" t="s">
        <v>845</v>
      </c>
      <c r="B2776">
        <v>493</v>
      </c>
      <c r="C2776" s="1" t="s">
        <v>4022</v>
      </c>
      <c r="D2776">
        <v>2.6</v>
      </c>
      <c r="E2776">
        <v>0</v>
      </c>
      <c r="F2776">
        <v>0.14000000000000001</v>
      </c>
      <c r="G2776">
        <v>901</v>
      </c>
      <c r="H2776" s="1" t="s">
        <v>4142</v>
      </c>
      <c r="I2776">
        <v>100.22</v>
      </c>
      <c r="J2776">
        <v>15.2</v>
      </c>
      <c r="K2776">
        <v>408</v>
      </c>
      <c r="L2776">
        <v>2386</v>
      </c>
      <c r="M2776">
        <v>156</v>
      </c>
      <c r="N2776">
        <v>8</v>
      </c>
      <c r="O2776">
        <v>0</v>
      </c>
      <c r="P2776">
        <v>265.77</v>
      </c>
      <c r="Q2776">
        <v>0</v>
      </c>
      <c r="R2776" s="1" t="s">
        <v>5000</v>
      </c>
      <c r="S2776" s="1" t="s">
        <v>8159</v>
      </c>
      <c r="T2776">
        <v>1.22</v>
      </c>
      <c r="U2776" s="1"/>
      <c r="V2776">
        <v>54311.267002000001</v>
      </c>
      <c r="W2776">
        <v>1021506.972238</v>
      </c>
      <c r="X2776">
        <v>223.977419</v>
      </c>
      <c r="Y2776">
        <v>69.914236000000002</v>
      </c>
      <c r="Z2776">
        <v>224.27758700000001</v>
      </c>
      <c r="AA2776">
        <v>439.16029500000002</v>
      </c>
      <c r="AB2776">
        <v>0</v>
      </c>
    </row>
    <row r="2777" spans="1:28" x14ac:dyDescent="0.25">
      <c r="A2777" s="1" t="s">
        <v>860</v>
      </c>
      <c r="B2777">
        <v>576</v>
      </c>
      <c r="C2777" s="1" t="s">
        <v>4031</v>
      </c>
      <c r="D2777">
        <v>2.6</v>
      </c>
      <c r="E2777">
        <v>0</v>
      </c>
      <c r="F2777">
        <v>0</v>
      </c>
      <c r="G2777">
        <v>910</v>
      </c>
      <c r="H2777" s="1" t="s">
        <v>4128</v>
      </c>
      <c r="I2777">
        <v>116.2</v>
      </c>
      <c r="J2777">
        <v>15.09</v>
      </c>
      <c r="K2777">
        <v>334</v>
      </c>
      <c r="L2777">
        <v>2781.04</v>
      </c>
      <c r="M2777">
        <v>102</v>
      </c>
      <c r="N2777">
        <v>6</v>
      </c>
      <c r="O2777">
        <v>0</v>
      </c>
      <c r="P2777">
        <v>169.26</v>
      </c>
      <c r="Q2777">
        <v>0</v>
      </c>
      <c r="R2777" s="1" t="s">
        <v>5015</v>
      </c>
      <c r="S2777" s="1" t="s">
        <v>8159</v>
      </c>
      <c r="T2777">
        <v>1.22</v>
      </c>
      <c r="U2777" s="1"/>
      <c r="V2777">
        <v>39292.122410999997</v>
      </c>
      <c r="W2777">
        <v>901324.723383</v>
      </c>
      <c r="X2777">
        <v>169.16032999999999</v>
      </c>
      <c r="Y2777">
        <v>54.974145999999998</v>
      </c>
      <c r="Z2777">
        <v>196.02629300000001</v>
      </c>
      <c r="AA2777">
        <v>387.488744</v>
      </c>
      <c r="AB2777">
        <v>0</v>
      </c>
    </row>
    <row r="2778" spans="1:28" x14ac:dyDescent="0.25">
      <c r="A2778" s="1" t="s">
        <v>870</v>
      </c>
      <c r="B2778">
        <v>575</v>
      </c>
      <c r="C2778" s="1" t="s">
        <v>4022</v>
      </c>
      <c r="D2778">
        <v>2.6</v>
      </c>
      <c r="E2778">
        <v>0</v>
      </c>
      <c r="F2778">
        <v>0</v>
      </c>
      <c r="G2778">
        <v>918</v>
      </c>
      <c r="H2778" s="1" t="s">
        <v>4128</v>
      </c>
      <c r="I2778">
        <v>116.2</v>
      </c>
      <c r="J2778">
        <v>8.9</v>
      </c>
      <c r="K2778">
        <v>343</v>
      </c>
      <c r="L2778">
        <v>2387.17</v>
      </c>
      <c r="M2778">
        <v>50</v>
      </c>
      <c r="N2778">
        <v>4</v>
      </c>
      <c r="O2778">
        <v>0</v>
      </c>
      <c r="P2778">
        <v>117.12</v>
      </c>
      <c r="Q2778">
        <v>0</v>
      </c>
      <c r="R2778" s="1" t="s">
        <v>5025</v>
      </c>
      <c r="S2778" s="1" t="s">
        <v>8159</v>
      </c>
      <c r="T2778">
        <v>0.75</v>
      </c>
      <c r="U2778" s="1"/>
      <c r="V2778">
        <v>29362.351000999999</v>
      </c>
      <c r="W2778">
        <v>718923.39673100004</v>
      </c>
      <c r="X2778">
        <v>125.9731</v>
      </c>
      <c r="Y2778">
        <v>40.224083</v>
      </c>
      <c r="Z2778">
        <v>161.42359500000001</v>
      </c>
      <c r="AA2778">
        <v>309.07273500000002</v>
      </c>
      <c r="AB2778">
        <v>0</v>
      </c>
    </row>
    <row r="2779" spans="1:28" x14ac:dyDescent="0.25">
      <c r="A2779" s="1" t="s">
        <v>871</v>
      </c>
      <c r="B2779">
        <v>493</v>
      </c>
      <c r="C2779" s="1" t="s">
        <v>4044</v>
      </c>
      <c r="D2779">
        <v>2.6</v>
      </c>
      <c r="E2779">
        <v>0</v>
      </c>
      <c r="F2779">
        <v>0.14000000000000001</v>
      </c>
      <c r="G2779">
        <v>921</v>
      </c>
      <c r="H2779" s="1" t="s">
        <v>4135</v>
      </c>
      <c r="I2779">
        <v>0.69</v>
      </c>
      <c r="J2779">
        <v>9.2899999999999991</v>
      </c>
      <c r="K2779">
        <v>428</v>
      </c>
      <c r="L2779">
        <v>2189.63</v>
      </c>
      <c r="M2779">
        <v>81</v>
      </c>
      <c r="N2779">
        <v>9</v>
      </c>
      <c r="O2779">
        <v>0</v>
      </c>
      <c r="P2779">
        <v>237.32</v>
      </c>
      <c r="Q2779">
        <v>0</v>
      </c>
      <c r="R2779" s="1" t="s">
        <v>5026</v>
      </c>
      <c r="S2779" s="1" t="s">
        <v>8159</v>
      </c>
      <c r="T2779">
        <v>0.82</v>
      </c>
      <c r="U2779" s="1"/>
      <c r="V2779">
        <v>39132.494420000003</v>
      </c>
      <c r="W2779">
        <v>821041.91894999996</v>
      </c>
      <c r="X2779">
        <v>162.512843</v>
      </c>
      <c r="Y2779">
        <v>50.439345000000003</v>
      </c>
      <c r="Z2779">
        <v>184.99830800000001</v>
      </c>
      <c r="AA2779">
        <v>352.97666299999997</v>
      </c>
      <c r="AB2779">
        <v>0</v>
      </c>
    </row>
    <row r="2780" spans="1:28" x14ac:dyDescent="0.25">
      <c r="A2780" s="1" t="s">
        <v>873</v>
      </c>
      <c r="B2780">
        <v>767</v>
      </c>
      <c r="C2780" s="1" t="s">
        <v>4027</v>
      </c>
      <c r="D2780">
        <v>2.6</v>
      </c>
      <c r="E2780">
        <v>0</v>
      </c>
      <c r="F2780">
        <v>0</v>
      </c>
      <c r="G2780">
        <v>926</v>
      </c>
      <c r="H2780" s="1" t="s">
        <v>4171</v>
      </c>
      <c r="I2780">
        <v>182.24</v>
      </c>
      <c r="J2780">
        <v>14.17</v>
      </c>
      <c r="K2780">
        <v>159</v>
      </c>
      <c r="L2780">
        <v>1434.2</v>
      </c>
      <c r="M2780">
        <v>31</v>
      </c>
      <c r="N2780">
        <v>3</v>
      </c>
      <c r="O2780">
        <v>0</v>
      </c>
      <c r="P2780">
        <v>68.78</v>
      </c>
      <c r="Q2780">
        <v>0</v>
      </c>
      <c r="R2780" s="1" t="s">
        <v>5028</v>
      </c>
      <c r="S2780" s="1" t="s">
        <v>8159</v>
      </c>
      <c r="T2780">
        <v>1.07</v>
      </c>
      <c r="U2780" s="1"/>
      <c r="V2780">
        <v>20971.646444000002</v>
      </c>
      <c r="W2780">
        <v>543079.77477200003</v>
      </c>
      <c r="X2780">
        <v>93.239137999999997</v>
      </c>
      <c r="Y2780">
        <v>31.377292000000001</v>
      </c>
      <c r="Z2780">
        <v>116.72233300000001</v>
      </c>
      <c r="AA2780">
        <v>233.47550200000001</v>
      </c>
      <c r="AB2780">
        <v>0</v>
      </c>
    </row>
    <row r="2781" spans="1:28" x14ac:dyDescent="0.25">
      <c r="A2781" s="1" t="s">
        <v>898</v>
      </c>
      <c r="B2781">
        <v>863</v>
      </c>
      <c r="C2781" s="1" t="s">
        <v>4006</v>
      </c>
      <c r="D2781">
        <v>2.6</v>
      </c>
      <c r="E2781">
        <v>0</v>
      </c>
      <c r="F2781">
        <v>0.5</v>
      </c>
      <c r="G2781">
        <v>954</v>
      </c>
      <c r="H2781" s="1" t="s">
        <v>4077</v>
      </c>
      <c r="I2781">
        <v>54.88</v>
      </c>
      <c r="J2781">
        <v>12.96</v>
      </c>
      <c r="K2781">
        <v>91</v>
      </c>
      <c r="L2781">
        <v>878.84</v>
      </c>
      <c r="M2781">
        <v>10</v>
      </c>
      <c r="N2781">
        <v>1</v>
      </c>
      <c r="O2781">
        <v>0</v>
      </c>
      <c r="P2781">
        <v>32.65</v>
      </c>
      <c r="Q2781">
        <v>0</v>
      </c>
      <c r="R2781" s="1" t="s">
        <v>5053</v>
      </c>
      <c r="S2781" s="1" t="s">
        <v>8159</v>
      </c>
      <c r="T2781">
        <v>1.1000000000000001</v>
      </c>
      <c r="U2781" s="1"/>
      <c r="V2781">
        <v>12311.396506999999</v>
      </c>
      <c r="W2781">
        <v>333664.14420500002</v>
      </c>
      <c r="X2781">
        <v>55.510026000000003</v>
      </c>
      <c r="Y2781">
        <v>18.974060999999999</v>
      </c>
      <c r="Z2781">
        <v>71.300015999999999</v>
      </c>
      <c r="AA2781">
        <v>143.44563299999999</v>
      </c>
      <c r="AB2781">
        <v>0</v>
      </c>
    </row>
    <row r="2782" spans="1:28" x14ac:dyDescent="0.25">
      <c r="A2782" s="1" t="s">
        <v>902</v>
      </c>
      <c r="B2782">
        <v>613</v>
      </c>
      <c r="C2782" s="1" t="s">
        <v>4038</v>
      </c>
      <c r="D2782">
        <v>2.6</v>
      </c>
      <c r="E2782">
        <v>0</v>
      </c>
      <c r="F2782">
        <v>0.5</v>
      </c>
      <c r="G2782">
        <v>957</v>
      </c>
      <c r="H2782" s="1" t="s">
        <v>4143</v>
      </c>
      <c r="I2782">
        <v>105.53</v>
      </c>
      <c r="J2782">
        <v>9.19</v>
      </c>
      <c r="K2782">
        <v>344</v>
      </c>
      <c r="L2782">
        <v>2091.58</v>
      </c>
      <c r="M2782">
        <v>94</v>
      </c>
      <c r="N2782">
        <v>6</v>
      </c>
      <c r="O2782">
        <v>0</v>
      </c>
      <c r="P2782">
        <v>148.19</v>
      </c>
      <c r="Q2782">
        <v>0</v>
      </c>
      <c r="R2782" s="1" t="s">
        <v>5057</v>
      </c>
      <c r="S2782" s="1" t="s">
        <v>8159</v>
      </c>
      <c r="T2782">
        <v>0.78</v>
      </c>
      <c r="U2782" s="1"/>
      <c r="V2782">
        <v>31880.776919</v>
      </c>
      <c r="W2782">
        <v>679131.66687399999</v>
      </c>
      <c r="X2782">
        <v>132.78808599999999</v>
      </c>
      <c r="Y2782">
        <v>41.264128999999997</v>
      </c>
      <c r="Z2782">
        <v>153.33765099999999</v>
      </c>
      <c r="AA2782">
        <v>291.96708999999998</v>
      </c>
      <c r="AB2782">
        <v>0</v>
      </c>
    </row>
    <row r="2783" spans="1:28" x14ac:dyDescent="0.25">
      <c r="A2783" s="1" t="s">
        <v>931</v>
      </c>
      <c r="B2783">
        <v>690</v>
      </c>
      <c r="C2783" s="1" t="s">
        <v>4045</v>
      </c>
      <c r="D2783">
        <v>2.6</v>
      </c>
      <c r="E2783">
        <v>0</v>
      </c>
      <c r="F2783">
        <v>0</v>
      </c>
      <c r="G2783">
        <v>983</v>
      </c>
      <c r="H2783" s="1" t="s">
        <v>4134</v>
      </c>
      <c r="I2783">
        <v>126.24</v>
      </c>
      <c r="J2783">
        <v>11.76</v>
      </c>
      <c r="K2783">
        <v>293</v>
      </c>
      <c r="L2783">
        <v>1989.96</v>
      </c>
      <c r="M2783">
        <v>61</v>
      </c>
      <c r="N2783">
        <v>4</v>
      </c>
      <c r="O2783">
        <v>0</v>
      </c>
      <c r="P2783">
        <v>141.41</v>
      </c>
      <c r="Q2783">
        <v>0</v>
      </c>
      <c r="R2783" s="1" t="s">
        <v>5086</v>
      </c>
      <c r="S2783" s="1" t="s">
        <v>8159</v>
      </c>
      <c r="T2783">
        <v>0.92</v>
      </c>
      <c r="U2783" s="1"/>
      <c r="V2783">
        <v>29139.129314999998</v>
      </c>
      <c r="W2783">
        <v>697385.37514300004</v>
      </c>
      <c r="X2783">
        <v>125.28492300000001</v>
      </c>
      <c r="Y2783">
        <v>40.363698999999997</v>
      </c>
      <c r="Z2783">
        <v>154.57562899999999</v>
      </c>
      <c r="AA2783">
        <v>299.813514</v>
      </c>
      <c r="AB2783">
        <v>0</v>
      </c>
    </row>
    <row r="2784" spans="1:28" x14ac:dyDescent="0.25">
      <c r="A2784" s="1" t="s">
        <v>955</v>
      </c>
      <c r="B2784">
        <v>740</v>
      </c>
      <c r="C2784" s="1" t="s">
        <v>4008</v>
      </c>
      <c r="D2784">
        <v>2.6</v>
      </c>
      <c r="E2784">
        <v>0</v>
      </c>
      <c r="F2784">
        <v>0.72</v>
      </c>
      <c r="G2784">
        <v>999</v>
      </c>
      <c r="H2784" s="1" t="s">
        <v>4101</v>
      </c>
      <c r="I2784">
        <v>76.69</v>
      </c>
      <c r="J2784">
        <v>8.4499999999999993</v>
      </c>
      <c r="K2784">
        <v>259</v>
      </c>
      <c r="L2784">
        <v>978.13</v>
      </c>
      <c r="M2784">
        <v>167</v>
      </c>
      <c r="N2784">
        <v>5</v>
      </c>
      <c r="O2784">
        <v>0</v>
      </c>
      <c r="P2784">
        <v>199.75</v>
      </c>
      <c r="Q2784">
        <v>0</v>
      </c>
      <c r="R2784" s="1" t="s">
        <v>5110</v>
      </c>
      <c r="S2784" s="1" t="s">
        <v>8159</v>
      </c>
      <c r="T2784">
        <v>1.21</v>
      </c>
      <c r="U2784" s="1"/>
      <c r="V2784">
        <v>38949.345120999998</v>
      </c>
      <c r="W2784">
        <v>549259.26390599995</v>
      </c>
      <c r="X2784">
        <v>152.79605100000001</v>
      </c>
      <c r="Y2784">
        <v>45.191026000000001</v>
      </c>
      <c r="Z2784">
        <v>122.761504</v>
      </c>
      <c r="AA2784">
        <v>236.13706099999999</v>
      </c>
      <c r="AB2784">
        <v>0</v>
      </c>
    </row>
    <row r="2785" spans="1:28" x14ac:dyDescent="0.25">
      <c r="A2785" s="1" t="s">
        <v>956</v>
      </c>
      <c r="B2785">
        <v>672</v>
      </c>
      <c r="C2785" s="1" t="s">
        <v>4049</v>
      </c>
      <c r="D2785">
        <v>2.6</v>
      </c>
      <c r="E2785">
        <v>0</v>
      </c>
      <c r="F2785">
        <v>0</v>
      </c>
      <c r="G2785">
        <v>1000</v>
      </c>
      <c r="H2785" s="1" t="s">
        <v>4125</v>
      </c>
      <c r="I2785">
        <v>87.33</v>
      </c>
      <c r="J2785">
        <v>8.91</v>
      </c>
      <c r="K2785">
        <v>328</v>
      </c>
      <c r="L2785">
        <v>2061.52</v>
      </c>
      <c r="M2785">
        <v>79</v>
      </c>
      <c r="N2785">
        <v>4</v>
      </c>
      <c r="O2785">
        <v>0</v>
      </c>
      <c r="P2785">
        <v>141.29</v>
      </c>
      <c r="Q2785">
        <v>0</v>
      </c>
      <c r="R2785" s="1" t="s">
        <v>5111</v>
      </c>
      <c r="S2785" s="1" t="s">
        <v>8159</v>
      </c>
      <c r="T2785">
        <v>0.8</v>
      </c>
      <c r="U2785" s="1"/>
      <c r="V2785">
        <v>29870.050865000001</v>
      </c>
      <c r="W2785">
        <v>659337.82267499994</v>
      </c>
      <c r="X2785">
        <v>125.04553799999999</v>
      </c>
      <c r="Y2785">
        <v>38.924500999999999</v>
      </c>
      <c r="Z2785">
        <v>149.382723</v>
      </c>
      <c r="AA2785">
        <v>283.45692000000003</v>
      </c>
      <c r="AB2785">
        <v>0</v>
      </c>
    </row>
    <row r="2786" spans="1:28" x14ac:dyDescent="0.25">
      <c r="A2786" s="1" t="s">
        <v>992</v>
      </c>
      <c r="B2786">
        <v>797</v>
      </c>
      <c r="C2786" s="1" t="s">
        <v>4018</v>
      </c>
      <c r="D2786">
        <v>2.6</v>
      </c>
      <c r="E2786">
        <v>0</v>
      </c>
      <c r="F2786">
        <v>0.85</v>
      </c>
      <c r="G2786">
        <v>1040</v>
      </c>
      <c r="H2786" s="1" t="s">
        <v>4092</v>
      </c>
      <c r="I2786">
        <v>182.21</v>
      </c>
      <c r="J2786">
        <v>8.0299999999999994</v>
      </c>
      <c r="K2786">
        <v>243</v>
      </c>
      <c r="L2786">
        <v>1353.88</v>
      </c>
      <c r="M2786">
        <v>86</v>
      </c>
      <c r="N2786">
        <v>2</v>
      </c>
      <c r="O2786">
        <v>0</v>
      </c>
      <c r="P2786">
        <v>111.94</v>
      </c>
      <c r="Q2786">
        <v>0</v>
      </c>
      <c r="R2786" s="1" t="s">
        <v>5147</v>
      </c>
      <c r="S2786" s="1" t="s">
        <v>8159</v>
      </c>
      <c r="T2786">
        <v>0.72</v>
      </c>
      <c r="U2786" s="1"/>
      <c r="V2786">
        <v>25462.492050000001</v>
      </c>
      <c r="W2786">
        <v>465336.92154100002</v>
      </c>
      <c r="X2786">
        <v>102.82460399999999</v>
      </c>
      <c r="Y2786">
        <v>30.914045000000002</v>
      </c>
      <c r="Z2786">
        <v>106.25308200000001</v>
      </c>
      <c r="AA2786">
        <v>200.05494300000001</v>
      </c>
      <c r="AB2786">
        <v>0</v>
      </c>
    </row>
    <row r="2787" spans="1:28" x14ac:dyDescent="0.25">
      <c r="A2787" s="1" t="s">
        <v>996</v>
      </c>
      <c r="B2787">
        <v>432</v>
      </c>
      <c r="C2787" s="1" t="s">
        <v>4063</v>
      </c>
      <c r="D2787">
        <v>2.6</v>
      </c>
      <c r="E2787">
        <v>0</v>
      </c>
      <c r="F2787">
        <v>0.75</v>
      </c>
      <c r="G2787">
        <v>1042</v>
      </c>
      <c r="H2787" s="1" t="s">
        <v>4152</v>
      </c>
      <c r="I2787">
        <v>144.80000000000001</v>
      </c>
      <c r="J2787">
        <v>9.4600000000000009</v>
      </c>
      <c r="K2787">
        <v>610</v>
      </c>
      <c r="L2787">
        <v>2667.2</v>
      </c>
      <c r="M2787">
        <v>278</v>
      </c>
      <c r="N2787">
        <v>12</v>
      </c>
      <c r="O2787">
        <v>0</v>
      </c>
      <c r="P2787">
        <v>348.26</v>
      </c>
      <c r="Q2787">
        <v>0</v>
      </c>
      <c r="R2787" s="1" t="s">
        <v>5151</v>
      </c>
      <c r="S2787" s="1" t="s">
        <v>8159</v>
      </c>
      <c r="T2787">
        <v>0.73</v>
      </c>
      <c r="U2787" s="1"/>
      <c r="V2787">
        <v>67200.660703999994</v>
      </c>
      <c r="W2787">
        <v>1055070.240154</v>
      </c>
      <c r="X2787">
        <v>264.58675399999998</v>
      </c>
      <c r="Y2787">
        <v>77.509991999999997</v>
      </c>
      <c r="Z2787">
        <v>242.80956</v>
      </c>
      <c r="AA2787">
        <v>453.59248500000001</v>
      </c>
      <c r="AB2787">
        <v>0</v>
      </c>
    </row>
    <row r="2788" spans="1:28" x14ac:dyDescent="0.25">
      <c r="A2788" s="1" t="s">
        <v>1021</v>
      </c>
      <c r="B2788">
        <v>575</v>
      </c>
      <c r="C2788" s="1" t="s">
        <v>4046</v>
      </c>
      <c r="D2788">
        <v>2.6</v>
      </c>
      <c r="E2788">
        <v>0</v>
      </c>
      <c r="F2788">
        <v>0</v>
      </c>
      <c r="G2788">
        <v>1063</v>
      </c>
      <c r="H2788" s="1" t="s">
        <v>4080</v>
      </c>
      <c r="I2788">
        <v>0.2</v>
      </c>
      <c r="J2788">
        <v>4.22</v>
      </c>
      <c r="K2788">
        <v>488</v>
      </c>
      <c r="L2788">
        <v>1761.85</v>
      </c>
      <c r="M2788">
        <v>259</v>
      </c>
      <c r="N2788">
        <v>7</v>
      </c>
      <c r="O2788">
        <v>0</v>
      </c>
      <c r="P2788">
        <v>310.19</v>
      </c>
      <c r="Q2788">
        <v>0</v>
      </c>
      <c r="R2788" s="1" t="s">
        <v>5176</v>
      </c>
      <c r="S2788" s="1" t="s">
        <v>8159</v>
      </c>
      <c r="T2788">
        <v>0.72</v>
      </c>
      <c r="U2788" s="1"/>
      <c r="V2788">
        <v>58091.946934</v>
      </c>
      <c r="W2788">
        <v>776677.746163</v>
      </c>
      <c r="X2788">
        <v>223.32531399999999</v>
      </c>
      <c r="Y2788">
        <v>63.709093000000003</v>
      </c>
      <c r="Z2788">
        <v>180.76515800000001</v>
      </c>
      <c r="AA2788">
        <v>333.90927199999999</v>
      </c>
      <c r="AB2788">
        <v>0</v>
      </c>
    </row>
    <row r="2789" spans="1:28" x14ac:dyDescent="0.25">
      <c r="A2789" s="1" t="s">
        <v>1033</v>
      </c>
      <c r="B2789">
        <v>575</v>
      </c>
      <c r="C2789" s="1" t="s">
        <v>4062</v>
      </c>
      <c r="D2789">
        <v>2.6</v>
      </c>
      <c r="E2789">
        <v>0</v>
      </c>
      <c r="F2789">
        <v>0</v>
      </c>
      <c r="G2789">
        <v>1076</v>
      </c>
      <c r="H2789" s="1" t="s">
        <v>4156</v>
      </c>
      <c r="I2789">
        <v>94.39</v>
      </c>
      <c r="J2789">
        <v>8.89</v>
      </c>
      <c r="K2789">
        <v>501</v>
      </c>
      <c r="L2789">
        <v>2584.23</v>
      </c>
      <c r="M2789">
        <v>216</v>
      </c>
      <c r="N2789">
        <v>7</v>
      </c>
      <c r="O2789">
        <v>0</v>
      </c>
      <c r="P2789">
        <v>286.64999999999998</v>
      </c>
      <c r="Q2789">
        <v>0</v>
      </c>
      <c r="R2789" s="1" t="s">
        <v>5188</v>
      </c>
      <c r="S2789" s="1" t="s">
        <v>8159</v>
      </c>
      <c r="T2789">
        <v>0.76</v>
      </c>
      <c r="U2789" s="1"/>
      <c r="V2789">
        <v>62425.065439999998</v>
      </c>
      <c r="W2789">
        <v>1055433.4252859999</v>
      </c>
      <c r="X2789">
        <v>250.561543</v>
      </c>
      <c r="Y2789">
        <v>75.472638000000003</v>
      </c>
      <c r="Z2789">
        <v>237.52891399999999</v>
      </c>
      <c r="AA2789">
        <v>453.74736200000001</v>
      </c>
      <c r="AB2789">
        <v>0</v>
      </c>
    </row>
    <row r="2790" spans="1:28" x14ac:dyDescent="0.25">
      <c r="A2790" s="1" t="s">
        <v>1036</v>
      </c>
      <c r="B2790">
        <v>986</v>
      </c>
      <c r="C2790" s="1" t="s">
        <v>4010</v>
      </c>
      <c r="D2790">
        <v>2.6</v>
      </c>
      <c r="E2790">
        <v>0</v>
      </c>
      <c r="F2790">
        <v>0.28999999999999998</v>
      </c>
      <c r="G2790">
        <v>1077</v>
      </c>
      <c r="H2790" s="1" t="s">
        <v>4083</v>
      </c>
      <c r="I2790">
        <v>73.11</v>
      </c>
      <c r="J2790">
        <v>14.48</v>
      </c>
      <c r="K2790">
        <v>91</v>
      </c>
      <c r="L2790">
        <v>902.89</v>
      </c>
      <c r="M2790">
        <v>2</v>
      </c>
      <c r="N2790">
        <v>2</v>
      </c>
      <c r="O2790">
        <v>0</v>
      </c>
      <c r="P2790">
        <v>29.75</v>
      </c>
      <c r="Q2790">
        <v>0</v>
      </c>
      <c r="R2790" s="1" t="s">
        <v>5191</v>
      </c>
      <c r="S2790" s="1" t="s">
        <v>8159</v>
      </c>
      <c r="T2790">
        <v>1.07</v>
      </c>
      <c r="U2790" s="1"/>
      <c r="V2790">
        <v>9377.3338509999994</v>
      </c>
      <c r="W2790">
        <v>286456.29405899998</v>
      </c>
      <c r="X2790">
        <v>43.211539000000002</v>
      </c>
      <c r="Y2790">
        <v>14.873328000000001</v>
      </c>
      <c r="Z2790">
        <v>62.171317999999999</v>
      </c>
      <c r="AA2790">
        <v>123.149868</v>
      </c>
      <c r="AB2790">
        <v>0</v>
      </c>
    </row>
    <row r="2791" spans="1:28" x14ac:dyDescent="0.25">
      <c r="A2791" s="1" t="s">
        <v>1051</v>
      </c>
      <c r="B2791">
        <v>720</v>
      </c>
      <c r="C2791" s="1" t="s">
        <v>4050</v>
      </c>
      <c r="D2791">
        <v>2.6</v>
      </c>
      <c r="E2791">
        <v>0</v>
      </c>
      <c r="F2791">
        <v>0</v>
      </c>
      <c r="G2791">
        <v>1086</v>
      </c>
      <c r="H2791" s="1" t="s">
        <v>4095</v>
      </c>
      <c r="I2791">
        <v>63.59</v>
      </c>
      <c r="J2791">
        <v>9.94</v>
      </c>
      <c r="K2791">
        <v>366</v>
      </c>
      <c r="L2791">
        <v>1631.37</v>
      </c>
      <c r="M2791">
        <v>137</v>
      </c>
      <c r="N2791">
        <v>6</v>
      </c>
      <c r="O2791">
        <v>0</v>
      </c>
      <c r="P2791">
        <v>227.15</v>
      </c>
      <c r="Q2791">
        <v>0</v>
      </c>
      <c r="R2791" s="1" t="s">
        <v>5206</v>
      </c>
      <c r="S2791" s="1" t="s">
        <v>8159</v>
      </c>
      <c r="T2791">
        <v>0.87</v>
      </c>
      <c r="U2791" s="1"/>
      <c r="V2791">
        <v>42538.402958999999</v>
      </c>
      <c r="W2791">
        <v>728558.31756999996</v>
      </c>
      <c r="X2791">
        <v>171.225652</v>
      </c>
      <c r="Y2791">
        <v>51.858186000000003</v>
      </c>
      <c r="Z2791">
        <v>163.409288</v>
      </c>
      <c r="AA2791">
        <v>313.21916199999998</v>
      </c>
      <c r="AB2791">
        <v>0</v>
      </c>
    </row>
    <row r="2792" spans="1:28" x14ac:dyDescent="0.25">
      <c r="A2792" s="1" t="s">
        <v>1052</v>
      </c>
      <c r="B2792">
        <v>921</v>
      </c>
      <c r="C2792" s="1" t="s">
        <v>4009</v>
      </c>
      <c r="D2792">
        <v>2.6</v>
      </c>
      <c r="E2792">
        <v>0</v>
      </c>
      <c r="F2792">
        <v>1</v>
      </c>
      <c r="G2792">
        <v>1087</v>
      </c>
      <c r="H2792" s="1" t="s">
        <v>4082</v>
      </c>
      <c r="I2792">
        <v>19.239999999999998</v>
      </c>
      <c r="J2792">
        <v>7.33</v>
      </c>
      <c r="K2792">
        <v>166</v>
      </c>
      <c r="L2792">
        <v>740.81</v>
      </c>
      <c r="M2792">
        <v>31</v>
      </c>
      <c r="N2792">
        <v>4</v>
      </c>
      <c r="O2792">
        <v>0</v>
      </c>
      <c r="P2792">
        <v>79.819999999999993</v>
      </c>
      <c r="Q2792">
        <v>0</v>
      </c>
      <c r="R2792" s="1" t="s">
        <v>5207</v>
      </c>
      <c r="S2792" s="1" t="s">
        <v>8159</v>
      </c>
      <c r="T2792">
        <v>0.63</v>
      </c>
      <c r="U2792" s="1"/>
      <c r="V2792">
        <v>16104.099899999999</v>
      </c>
      <c r="W2792">
        <v>308975.188815</v>
      </c>
      <c r="X2792">
        <v>65.727908999999997</v>
      </c>
      <c r="Y2792">
        <v>20.09496</v>
      </c>
      <c r="Z2792">
        <v>69.736198000000002</v>
      </c>
      <c r="AA2792">
        <v>132.83313100000001</v>
      </c>
      <c r="AB2792">
        <v>0</v>
      </c>
    </row>
    <row r="2793" spans="1:28" x14ac:dyDescent="0.25">
      <c r="A2793" s="1" t="s">
        <v>1054</v>
      </c>
      <c r="B2793">
        <v>863</v>
      </c>
      <c r="C2793" s="1" t="s">
        <v>4044</v>
      </c>
      <c r="D2793">
        <v>2.6</v>
      </c>
      <c r="E2793">
        <v>0</v>
      </c>
      <c r="F2793">
        <v>0.5</v>
      </c>
      <c r="G2793">
        <v>1089</v>
      </c>
      <c r="H2793" s="1" t="s">
        <v>4132</v>
      </c>
      <c r="I2793">
        <v>25.16</v>
      </c>
      <c r="J2793">
        <v>12.96</v>
      </c>
      <c r="K2793">
        <v>226</v>
      </c>
      <c r="L2793">
        <v>1999.71</v>
      </c>
      <c r="M2793">
        <v>46</v>
      </c>
      <c r="N2793">
        <v>2</v>
      </c>
      <c r="O2793">
        <v>0</v>
      </c>
      <c r="P2793">
        <v>81.5</v>
      </c>
      <c r="Q2793">
        <v>0</v>
      </c>
      <c r="R2793" s="1" t="s">
        <v>5209</v>
      </c>
      <c r="S2793" s="1" t="s">
        <v>8159</v>
      </c>
      <c r="T2793">
        <v>1</v>
      </c>
      <c r="U2793" s="1"/>
      <c r="V2793">
        <v>23645.230790000001</v>
      </c>
      <c r="W2793">
        <v>588832.67649099999</v>
      </c>
      <c r="X2793">
        <v>102.95150099999999</v>
      </c>
      <c r="Y2793">
        <v>33.600917000000003</v>
      </c>
      <c r="Z2793">
        <v>129.79917800000001</v>
      </c>
      <c r="AA2793">
        <v>253.14495700000001</v>
      </c>
      <c r="AB2793">
        <v>0</v>
      </c>
    </row>
    <row r="2794" spans="1:28" x14ac:dyDescent="0.25">
      <c r="A2794" s="1" t="s">
        <v>1086</v>
      </c>
      <c r="B2794">
        <v>758</v>
      </c>
      <c r="C2794" s="1" t="s">
        <v>4004</v>
      </c>
      <c r="D2794">
        <v>2.6</v>
      </c>
      <c r="E2794">
        <v>0</v>
      </c>
      <c r="F2794">
        <v>0</v>
      </c>
      <c r="G2794">
        <v>1115</v>
      </c>
      <c r="H2794" s="1" t="s">
        <v>4124</v>
      </c>
      <c r="I2794">
        <v>71.64</v>
      </c>
      <c r="J2794">
        <v>4.95</v>
      </c>
      <c r="K2794">
        <v>357</v>
      </c>
      <c r="L2794">
        <v>1312.24</v>
      </c>
      <c r="M2794">
        <v>120</v>
      </c>
      <c r="N2794">
        <v>4</v>
      </c>
      <c r="O2794">
        <v>0</v>
      </c>
      <c r="P2794">
        <v>171.36</v>
      </c>
      <c r="Q2794">
        <v>0</v>
      </c>
      <c r="R2794" s="1" t="s">
        <v>5241</v>
      </c>
      <c r="S2794" s="1" t="s">
        <v>8159</v>
      </c>
      <c r="T2794">
        <v>0.51</v>
      </c>
      <c r="U2794" s="1"/>
      <c r="V2794">
        <v>33921.445166999998</v>
      </c>
      <c r="W2794">
        <v>522302.49766200001</v>
      </c>
      <c r="X2794">
        <v>132.251587</v>
      </c>
      <c r="Y2794">
        <v>38.114581000000001</v>
      </c>
      <c r="Z2794">
        <v>121.947198</v>
      </c>
      <c r="AA2794">
        <v>224.54713799999999</v>
      </c>
      <c r="AB2794">
        <v>0</v>
      </c>
    </row>
    <row r="2795" spans="1:28" x14ac:dyDescent="0.25">
      <c r="A2795" s="1" t="s">
        <v>1095</v>
      </c>
      <c r="B2795">
        <v>863</v>
      </c>
      <c r="C2795" s="1" t="s">
        <v>4032</v>
      </c>
      <c r="D2795">
        <v>2.6</v>
      </c>
      <c r="E2795">
        <v>0</v>
      </c>
      <c r="F2795">
        <v>0.5</v>
      </c>
      <c r="G2795">
        <v>1121</v>
      </c>
      <c r="H2795" s="1" t="s">
        <v>4128</v>
      </c>
      <c r="I2795">
        <v>116.2</v>
      </c>
      <c r="J2795">
        <v>11.25</v>
      </c>
      <c r="K2795">
        <v>258</v>
      </c>
      <c r="L2795">
        <v>1968.74</v>
      </c>
      <c r="M2795">
        <v>57</v>
      </c>
      <c r="N2795">
        <v>2</v>
      </c>
      <c r="O2795">
        <v>0</v>
      </c>
      <c r="P2795">
        <v>89.97</v>
      </c>
      <c r="Q2795">
        <v>0</v>
      </c>
      <c r="R2795" s="1" t="s">
        <v>5250</v>
      </c>
      <c r="S2795" s="1" t="s">
        <v>8159</v>
      </c>
      <c r="T2795">
        <v>0.85</v>
      </c>
      <c r="U2795" s="1"/>
      <c r="V2795">
        <v>24362.667028</v>
      </c>
      <c r="W2795">
        <v>590057.26680800004</v>
      </c>
      <c r="X2795">
        <v>104.364476</v>
      </c>
      <c r="Y2795">
        <v>33.261322999999997</v>
      </c>
      <c r="Z2795">
        <v>132.58161100000001</v>
      </c>
      <c r="AA2795">
        <v>253.671626</v>
      </c>
      <c r="AB2795">
        <v>0</v>
      </c>
    </row>
    <row r="2796" spans="1:28" x14ac:dyDescent="0.25">
      <c r="A2796" s="1" t="s">
        <v>1139</v>
      </c>
      <c r="B2796">
        <v>986</v>
      </c>
      <c r="C2796" s="1" t="s">
        <v>4008</v>
      </c>
      <c r="D2796">
        <v>2.6</v>
      </c>
      <c r="E2796">
        <v>0</v>
      </c>
      <c r="F2796">
        <v>0.28999999999999998</v>
      </c>
      <c r="G2796">
        <v>1174</v>
      </c>
      <c r="H2796" s="1" t="s">
        <v>4097</v>
      </c>
      <c r="I2796">
        <v>76.69</v>
      </c>
      <c r="J2796">
        <v>8.32</v>
      </c>
      <c r="K2796">
        <v>188</v>
      </c>
      <c r="L2796">
        <v>972.98</v>
      </c>
      <c r="M2796">
        <v>65</v>
      </c>
      <c r="N2796">
        <v>4</v>
      </c>
      <c r="O2796">
        <v>0</v>
      </c>
      <c r="P2796">
        <v>96.61</v>
      </c>
      <c r="Q2796">
        <v>0</v>
      </c>
      <c r="R2796" s="1" t="s">
        <v>5294</v>
      </c>
      <c r="S2796" s="1" t="s">
        <v>8159</v>
      </c>
      <c r="T2796">
        <v>0.79</v>
      </c>
      <c r="U2796" s="1"/>
      <c r="V2796">
        <v>19460.613054000001</v>
      </c>
      <c r="W2796">
        <v>379234.10982399998</v>
      </c>
      <c r="X2796">
        <v>79.993257999999997</v>
      </c>
      <c r="Y2796">
        <v>24.680209999999999</v>
      </c>
      <c r="Z2796">
        <v>85.084355000000002</v>
      </c>
      <c r="AA2796">
        <v>163.03813400000001</v>
      </c>
      <c r="AB2796">
        <v>0</v>
      </c>
    </row>
    <row r="2797" spans="1:28" x14ac:dyDescent="0.25">
      <c r="A2797" s="1" t="s">
        <v>1141</v>
      </c>
      <c r="B2797">
        <v>575</v>
      </c>
      <c r="C2797" s="1" t="s">
        <v>4060</v>
      </c>
      <c r="D2797">
        <v>2.6</v>
      </c>
      <c r="E2797">
        <v>0</v>
      </c>
      <c r="F2797">
        <v>0</v>
      </c>
      <c r="G2797">
        <v>1176</v>
      </c>
      <c r="H2797" s="1" t="s">
        <v>4123</v>
      </c>
      <c r="I2797">
        <v>46.68</v>
      </c>
      <c r="J2797">
        <v>17.649999999999999</v>
      </c>
      <c r="K2797">
        <v>601</v>
      </c>
      <c r="L2797">
        <v>2373.61</v>
      </c>
      <c r="M2797">
        <v>344</v>
      </c>
      <c r="N2797">
        <v>10</v>
      </c>
      <c r="O2797">
        <v>0</v>
      </c>
      <c r="P2797">
        <v>411.63</v>
      </c>
      <c r="Q2797">
        <v>0</v>
      </c>
      <c r="R2797" s="1" t="s">
        <v>5296</v>
      </c>
      <c r="S2797" s="1" t="s">
        <v>8159</v>
      </c>
      <c r="T2797">
        <v>0.9</v>
      </c>
      <c r="U2797" s="1"/>
      <c r="V2797">
        <v>78355.253679999994</v>
      </c>
      <c r="W2797">
        <v>1112944.5958380001</v>
      </c>
      <c r="X2797">
        <v>305.34044399999999</v>
      </c>
      <c r="Y2797">
        <v>88.884648999999996</v>
      </c>
      <c r="Z2797">
        <v>254.57312899999999</v>
      </c>
      <c r="AA2797">
        <v>478.47565300000002</v>
      </c>
      <c r="AB2797">
        <v>0</v>
      </c>
    </row>
    <row r="2798" spans="1:28" x14ac:dyDescent="0.25">
      <c r="A2798" s="1" t="s">
        <v>1177</v>
      </c>
      <c r="B2798">
        <v>863</v>
      </c>
      <c r="C2798" s="1" t="s">
        <v>4046</v>
      </c>
      <c r="D2798">
        <v>2.6</v>
      </c>
      <c r="E2798">
        <v>0</v>
      </c>
      <c r="F2798">
        <v>0.5</v>
      </c>
      <c r="G2798">
        <v>1200</v>
      </c>
      <c r="H2798" s="1" t="s">
        <v>4080</v>
      </c>
      <c r="I2798">
        <v>0.2</v>
      </c>
      <c r="J2798">
        <v>7.57</v>
      </c>
      <c r="K2798">
        <v>337</v>
      </c>
      <c r="L2798">
        <v>1761.85</v>
      </c>
      <c r="M2798">
        <v>157</v>
      </c>
      <c r="N2798">
        <v>7</v>
      </c>
      <c r="O2798">
        <v>0</v>
      </c>
      <c r="P2798">
        <v>226.98</v>
      </c>
      <c r="Q2798">
        <v>0</v>
      </c>
      <c r="R2798" s="1" t="s">
        <v>5332</v>
      </c>
      <c r="S2798" s="1" t="s">
        <v>8159</v>
      </c>
      <c r="T2798">
        <v>1.17</v>
      </c>
      <c r="U2798" s="1"/>
      <c r="V2798">
        <v>43399.462474</v>
      </c>
      <c r="W2798">
        <v>738497.84656900004</v>
      </c>
      <c r="X2798">
        <v>175.745272</v>
      </c>
      <c r="Y2798">
        <v>53.851692999999997</v>
      </c>
      <c r="Z2798">
        <v>162.97966099999999</v>
      </c>
      <c r="AA2798">
        <v>317.49187799999999</v>
      </c>
      <c r="AB2798">
        <v>0</v>
      </c>
    </row>
    <row r="2799" spans="1:28" x14ac:dyDescent="0.25">
      <c r="A2799" s="1" t="s">
        <v>1192</v>
      </c>
      <c r="B2799">
        <v>678</v>
      </c>
      <c r="C2799" s="1" t="s">
        <v>4061</v>
      </c>
      <c r="D2799">
        <v>2.6</v>
      </c>
      <c r="E2799">
        <v>0</v>
      </c>
      <c r="F2799">
        <v>0</v>
      </c>
      <c r="G2799">
        <v>1219</v>
      </c>
      <c r="H2799" s="1" t="s">
        <v>4144</v>
      </c>
      <c r="I2799">
        <v>26.09</v>
      </c>
      <c r="J2799">
        <v>7.79</v>
      </c>
      <c r="K2799">
        <v>541</v>
      </c>
      <c r="L2799">
        <v>2558.75</v>
      </c>
      <c r="M2799">
        <v>158</v>
      </c>
      <c r="N2799">
        <v>7</v>
      </c>
      <c r="O2799">
        <v>0</v>
      </c>
      <c r="P2799">
        <v>266.49</v>
      </c>
      <c r="Q2799">
        <v>0</v>
      </c>
      <c r="R2799" s="1" t="s">
        <v>5347</v>
      </c>
      <c r="S2799" s="1" t="s">
        <v>8159</v>
      </c>
      <c r="T2799">
        <v>0.67</v>
      </c>
      <c r="U2799" s="1"/>
      <c r="V2799">
        <v>53040.033315000001</v>
      </c>
      <c r="W2799">
        <v>948308.11676700006</v>
      </c>
      <c r="X2799">
        <v>212.711984</v>
      </c>
      <c r="Y2799">
        <v>63.405565000000003</v>
      </c>
      <c r="Z2799">
        <v>217.74072699999999</v>
      </c>
      <c r="AA2799">
        <v>407.69207399999999</v>
      </c>
      <c r="AB2799">
        <v>0</v>
      </c>
    </row>
    <row r="2800" spans="1:28" x14ac:dyDescent="0.25">
      <c r="A2800" s="1" t="s">
        <v>1197</v>
      </c>
      <c r="B2800">
        <v>1035</v>
      </c>
      <c r="C2800" s="1" t="s">
        <v>4006</v>
      </c>
      <c r="D2800">
        <v>2.6</v>
      </c>
      <c r="E2800">
        <v>0</v>
      </c>
      <c r="F2800">
        <v>0</v>
      </c>
      <c r="G2800">
        <v>1224</v>
      </c>
      <c r="H2800" s="1" t="s">
        <v>4077</v>
      </c>
      <c r="I2800">
        <v>54.88</v>
      </c>
      <c r="J2800">
        <v>11.69</v>
      </c>
      <c r="K2800">
        <v>189</v>
      </c>
      <c r="L2800">
        <v>878.84</v>
      </c>
      <c r="M2800">
        <v>113</v>
      </c>
      <c r="N2800">
        <v>3</v>
      </c>
      <c r="O2800">
        <v>0</v>
      </c>
      <c r="P2800">
        <v>143.35</v>
      </c>
      <c r="Q2800">
        <v>0</v>
      </c>
      <c r="R2800" s="1" t="s">
        <v>5352</v>
      </c>
      <c r="S2800" s="1" t="s">
        <v>8159</v>
      </c>
      <c r="T2800">
        <v>1.5</v>
      </c>
      <c r="U2800" s="1"/>
      <c r="V2800">
        <v>30075.849982</v>
      </c>
      <c r="W2800">
        <v>463528.55223799997</v>
      </c>
      <c r="X2800">
        <v>119.987566</v>
      </c>
      <c r="Y2800">
        <v>36.256856999999997</v>
      </c>
      <c r="Z2800">
        <v>102.176745</v>
      </c>
      <c r="AA2800">
        <v>199.279034</v>
      </c>
      <c r="AB2800">
        <v>0</v>
      </c>
    </row>
    <row r="2801" spans="1:28" x14ac:dyDescent="0.25">
      <c r="A2801" s="1" t="s">
        <v>1204</v>
      </c>
      <c r="B2801">
        <v>767</v>
      </c>
      <c r="C2801" s="1" t="s">
        <v>4030</v>
      </c>
      <c r="D2801">
        <v>2.6</v>
      </c>
      <c r="E2801">
        <v>0</v>
      </c>
      <c r="F2801">
        <v>0.33</v>
      </c>
      <c r="G2801">
        <v>1228</v>
      </c>
      <c r="H2801" s="1" t="s">
        <v>4152</v>
      </c>
      <c r="I2801">
        <v>144.80000000000001</v>
      </c>
      <c r="J2801">
        <v>10.48</v>
      </c>
      <c r="K2801">
        <v>461</v>
      </c>
      <c r="L2801">
        <v>3266.07</v>
      </c>
      <c r="M2801">
        <v>83</v>
      </c>
      <c r="N2801">
        <v>4</v>
      </c>
      <c r="O2801">
        <v>0</v>
      </c>
      <c r="P2801">
        <v>175.97</v>
      </c>
      <c r="Q2801">
        <v>0</v>
      </c>
      <c r="R2801" s="1" t="s">
        <v>5359</v>
      </c>
      <c r="S2801" s="1" t="s">
        <v>8159</v>
      </c>
      <c r="T2801">
        <v>0.82</v>
      </c>
      <c r="U2801" s="1"/>
      <c r="V2801">
        <v>39765.259977000002</v>
      </c>
      <c r="W2801">
        <v>914649.06201800006</v>
      </c>
      <c r="X2801">
        <v>168.207536</v>
      </c>
      <c r="Y2801">
        <v>52.937536999999999</v>
      </c>
      <c r="Z2801">
        <v>206.279191</v>
      </c>
      <c r="AA2801">
        <v>393.21755100000001</v>
      </c>
      <c r="AB2801">
        <v>0</v>
      </c>
    </row>
    <row r="2802" spans="1:28" x14ac:dyDescent="0.25">
      <c r="A2802" s="1" t="s">
        <v>1241</v>
      </c>
      <c r="B2802">
        <v>1158</v>
      </c>
      <c r="C2802" s="1" t="s">
        <v>4003</v>
      </c>
      <c r="D2802">
        <v>2.6</v>
      </c>
      <c r="E2802">
        <v>0</v>
      </c>
      <c r="F2802">
        <v>0</v>
      </c>
      <c r="G2802">
        <v>1260</v>
      </c>
      <c r="H2802" s="1" t="s">
        <v>4073</v>
      </c>
      <c r="I2802">
        <v>40.79</v>
      </c>
      <c r="J2802">
        <v>18.43</v>
      </c>
      <c r="K2802">
        <v>102</v>
      </c>
      <c r="L2802">
        <v>608.64</v>
      </c>
      <c r="M2802">
        <v>29</v>
      </c>
      <c r="N2802">
        <v>2</v>
      </c>
      <c r="O2802">
        <v>0</v>
      </c>
      <c r="P2802">
        <v>68.77</v>
      </c>
      <c r="Q2802">
        <v>0</v>
      </c>
      <c r="R2802" s="1" t="s">
        <v>5396</v>
      </c>
      <c r="S2802" s="1" t="s">
        <v>8159</v>
      </c>
      <c r="T2802">
        <v>1.35</v>
      </c>
      <c r="U2802" s="1"/>
      <c r="V2802">
        <v>15104.694328</v>
      </c>
      <c r="W2802">
        <v>308941.69758400001</v>
      </c>
      <c r="X2802">
        <v>63.928229000000002</v>
      </c>
      <c r="Y2802">
        <v>20.707032999999999</v>
      </c>
      <c r="Z2802">
        <v>66.102992</v>
      </c>
      <c r="AA2802">
        <v>132.818502</v>
      </c>
      <c r="AB2802">
        <v>0</v>
      </c>
    </row>
    <row r="2803" spans="1:28" x14ac:dyDescent="0.25">
      <c r="A2803" s="1" t="s">
        <v>1252</v>
      </c>
      <c r="B2803">
        <v>1152</v>
      </c>
      <c r="C2803" s="1" t="s">
        <v>4009</v>
      </c>
      <c r="D2803">
        <v>2.6</v>
      </c>
      <c r="E2803">
        <v>0</v>
      </c>
      <c r="F2803">
        <v>2</v>
      </c>
      <c r="G2803">
        <v>1267</v>
      </c>
      <c r="H2803" s="1" t="s">
        <v>4082</v>
      </c>
      <c r="I2803">
        <v>19.239999999999998</v>
      </c>
      <c r="J2803">
        <v>13.57</v>
      </c>
      <c r="K2803">
        <v>115</v>
      </c>
      <c r="L2803">
        <v>740.81</v>
      </c>
      <c r="M2803">
        <v>19</v>
      </c>
      <c r="N2803">
        <v>2</v>
      </c>
      <c r="O2803">
        <v>0</v>
      </c>
      <c r="P2803">
        <v>66.17</v>
      </c>
      <c r="Q2803">
        <v>0</v>
      </c>
      <c r="R2803" s="1" t="s">
        <v>5407</v>
      </c>
      <c r="S2803" s="1" t="s">
        <v>8159</v>
      </c>
      <c r="T2803">
        <v>1.1100000000000001</v>
      </c>
      <c r="U2803" s="1"/>
      <c r="V2803">
        <v>14653.948762</v>
      </c>
      <c r="W2803">
        <v>343915.87522400002</v>
      </c>
      <c r="X2803">
        <v>63.717962999999997</v>
      </c>
      <c r="Y2803">
        <v>21.148395000000001</v>
      </c>
      <c r="Z2803">
        <v>73.684764000000001</v>
      </c>
      <c r="AA2803">
        <v>147.854017</v>
      </c>
      <c r="AB2803">
        <v>0</v>
      </c>
    </row>
    <row r="2804" spans="1:28" x14ac:dyDescent="0.25">
      <c r="A2804" s="1" t="s">
        <v>1255</v>
      </c>
      <c r="B2804">
        <v>986</v>
      </c>
      <c r="C2804" s="1" t="s">
        <v>4018</v>
      </c>
      <c r="D2804">
        <v>2.6</v>
      </c>
      <c r="E2804">
        <v>0</v>
      </c>
      <c r="F2804">
        <v>0.28999999999999998</v>
      </c>
      <c r="G2804">
        <v>1269</v>
      </c>
      <c r="H2804" s="1" t="s">
        <v>4095</v>
      </c>
      <c r="I2804">
        <v>63.59</v>
      </c>
      <c r="J2804">
        <v>10.88</v>
      </c>
      <c r="K2804">
        <v>283</v>
      </c>
      <c r="L2804">
        <v>1939.23</v>
      </c>
      <c r="M2804">
        <v>79</v>
      </c>
      <c r="N2804">
        <v>2</v>
      </c>
      <c r="O2804">
        <v>0</v>
      </c>
      <c r="P2804">
        <v>134.6</v>
      </c>
      <c r="Q2804">
        <v>0</v>
      </c>
      <c r="R2804" s="1" t="s">
        <v>5410</v>
      </c>
      <c r="S2804" s="1" t="s">
        <v>8159</v>
      </c>
      <c r="T2804">
        <v>0.93</v>
      </c>
      <c r="U2804" s="1"/>
      <c r="V2804">
        <v>31058.584525999999</v>
      </c>
      <c r="W2804">
        <v>655912.82838199998</v>
      </c>
      <c r="X2804">
        <v>130.33553900000001</v>
      </c>
      <c r="Y2804">
        <v>41.149559000000004</v>
      </c>
      <c r="Z2804">
        <v>145.391863</v>
      </c>
      <c r="AA2804">
        <v>281.98504300000002</v>
      </c>
      <c r="AB2804">
        <v>0</v>
      </c>
    </row>
    <row r="2805" spans="1:28" x14ac:dyDescent="0.25">
      <c r="A2805" s="1" t="s">
        <v>1297</v>
      </c>
      <c r="B2805">
        <v>1062</v>
      </c>
      <c r="C2805" s="1" t="s">
        <v>4018</v>
      </c>
      <c r="D2805">
        <v>2.6</v>
      </c>
      <c r="E2805">
        <v>0</v>
      </c>
      <c r="F2805">
        <v>0.46</v>
      </c>
      <c r="G2805">
        <v>1314</v>
      </c>
      <c r="H2805" s="1" t="s">
        <v>4092</v>
      </c>
      <c r="I2805">
        <v>182.21</v>
      </c>
      <c r="J2805">
        <v>11.94</v>
      </c>
      <c r="K2805">
        <v>252</v>
      </c>
      <c r="L2805">
        <v>1353.88</v>
      </c>
      <c r="M2805">
        <v>85</v>
      </c>
      <c r="N2805">
        <v>1</v>
      </c>
      <c r="O2805">
        <v>0</v>
      </c>
      <c r="P2805">
        <v>175.47</v>
      </c>
      <c r="Q2805">
        <v>0</v>
      </c>
      <c r="R2805" s="1" t="s">
        <v>5452</v>
      </c>
      <c r="S2805" s="1" t="s">
        <v>8159</v>
      </c>
      <c r="T2805">
        <v>1.28</v>
      </c>
      <c r="U2805" s="1"/>
      <c r="V2805">
        <v>33544.014833000001</v>
      </c>
      <c r="W2805">
        <v>626306.60762200004</v>
      </c>
      <c r="X2805">
        <v>138.42088000000001</v>
      </c>
      <c r="Y2805">
        <v>43.425773</v>
      </c>
      <c r="Z2805">
        <v>136.76409100000001</v>
      </c>
      <c r="AA2805">
        <v>269.25892700000003</v>
      </c>
      <c r="AB2805">
        <v>0</v>
      </c>
    </row>
    <row r="2806" spans="1:28" x14ac:dyDescent="0.25">
      <c r="A2806" s="1" t="s">
        <v>1301</v>
      </c>
      <c r="B2806">
        <v>865</v>
      </c>
      <c r="C2806" s="1" t="s">
        <v>4062</v>
      </c>
      <c r="D2806">
        <v>2.6</v>
      </c>
      <c r="E2806">
        <v>0</v>
      </c>
      <c r="F2806">
        <v>2.5</v>
      </c>
      <c r="G2806">
        <v>1318</v>
      </c>
      <c r="H2806" s="1" t="s">
        <v>4156</v>
      </c>
      <c r="I2806">
        <v>94.39</v>
      </c>
      <c r="J2806">
        <v>9.44</v>
      </c>
      <c r="K2806">
        <v>453</v>
      </c>
      <c r="L2806">
        <v>2593.4299999999998</v>
      </c>
      <c r="M2806">
        <v>131</v>
      </c>
      <c r="N2806">
        <v>5</v>
      </c>
      <c r="O2806">
        <v>0</v>
      </c>
      <c r="P2806">
        <v>216.47</v>
      </c>
      <c r="Q2806">
        <v>0</v>
      </c>
      <c r="R2806" s="1" t="s">
        <v>5456</v>
      </c>
      <c r="S2806" s="1" t="s">
        <v>8159</v>
      </c>
      <c r="T2806">
        <v>0.69</v>
      </c>
      <c r="U2806" s="1"/>
      <c r="V2806">
        <v>45832.031706000002</v>
      </c>
      <c r="W2806">
        <v>900162.22778399999</v>
      </c>
      <c r="X2806">
        <v>188.67686800000001</v>
      </c>
      <c r="Y2806">
        <v>58.214134999999999</v>
      </c>
      <c r="Z2806">
        <v>201.85665700000001</v>
      </c>
      <c r="AA2806">
        <v>386.991783</v>
      </c>
      <c r="AB2806">
        <v>0</v>
      </c>
    </row>
    <row r="2807" spans="1:28" x14ac:dyDescent="0.25">
      <c r="A2807" s="1" t="s">
        <v>1318</v>
      </c>
      <c r="B2807">
        <v>1035</v>
      </c>
      <c r="C2807" s="1" t="s">
        <v>4045</v>
      </c>
      <c r="D2807">
        <v>2.6</v>
      </c>
      <c r="E2807">
        <v>0</v>
      </c>
      <c r="F2807">
        <v>0</v>
      </c>
      <c r="G2807">
        <v>1331</v>
      </c>
      <c r="H2807" s="1" t="s">
        <v>4137</v>
      </c>
      <c r="I2807">
        <v>126.24</v>
      </c>
      <c r="J2807">
        <v>12.29</v>
      </c>
      <c r="K2807">
        <v>296</v>
      </c>
      <c r="L2807">
        <v>1989.96</v>
      </c>
      <c r="M2807">
        <v>86</v>
      </c>
      <c r="N2807">
        <v>3</v>
      </c>
      <c r="O2807">
        <v>0</v>
      </c>
      <c r="P2807">
        <v>140.38</v>
      </c>
      <c r="Q2807">
        <v>0</v>
      </c>
      <c r="R2807" s="1" t="s">
        <v>5473</v>
      </c>
      <c r="S2807" s="1" t="s">
        <v>8159</v>
      </c>
      <c r="T2807">
        <v>0.9</v>
      </c>
      <c r="U2807" s="1"/>
      <c r="V2807">
        <v>32803.563823999997</v>
      </c>
      <c r="W2807">
        <v>706780.28520599997</v>
      </c>
      <c r="X2807">
        <v>137.91935799999999</v>
      </c>
      <c r="Y2807">
        <v>43.508693000000001</v>
      </c>
      <c r="Z2807">
        <v>157.35048800000001</v>
      </c>
      <c r="AA2807">
        <v>303.85326600000002</v>
      </c>
      <c r="AB2807">
        <v>0</v>
      </c>
    </row>
    <row r="2808" spans="1:28" x14ac:dyDescent="0.25">
      <c r="A2808" s="1" t="s">
        <v>1332</v>
      </c>
      <c r="B2808">
        <v>1040</v>
      </c>
      <c r="C2808" s="1" t="s">
        <v>4041</v>
      </c>
      <c r="D2808">
        <v>0.2</v>
      </c>
      <c r="E2808">
        <v>0</v>
      </c>
      <c r="F2808">
        <v>0</v>
      </c>
      <c r="G2808">
        <v>1341</v>
      </c>
      <c r="H2808" s="1" t="s">
        <v>4123</v>
      </c>
      <c r="I2808">
        <v>46.68</v>
      </c>
      <c r="J2808">
        <v>15.26</v>
      </c>
      <c r="K2808">
        <v>301</v>
      </c>
      <c r="L2808">
        <v>1704.6</v>
      </c>
      <c r="M2808">
        <v>70</v>
      </c>
      <c r="N2808">
        <v>4</v>
      </c>
      <c r="O2808">
        <v>0</v>
      </c>
      <c r="P2808">
        <v>129.44999999999999</v>
      </c>
      <c r="Q2808">
        <v>0</v>
      </c>
      <c r="R2808" s="1" t="s">
        <v>5487</v>
      </c>
      <c r="S2808" s="1" t="s">
        <v>8159</v>
      </c>
      <c r="T2808">
        <v>0.73</v>
      </c>
      <c r="U2808" s="1"/>
      <c r="V2808">
        <v>28299.76888</v>
      </c>
      <c r="W2808">
        <v>622349.08109600004</v>
      </c>
      <c r="X2808">
        <v>118.93116499999999</v>
      </c>
      <c r="Y2808">
        <v>37.437452999999998</v>
      </c>
      <c r="Z2808">
        <v>139.357505</v>
      </c>
      <c r="AA2808">
        <v>267.55578800000001</v>
      </c>
      <c r="AB2808">
        <v>0</v>
      </c>
    </row>
    <row r="2809" spans="1:28" x14ac:dyDescent="0.25">
      <c r="A2809" s="1" t="s">
        <v>1339</v>
      </c>
      <c r="B2809">
        <v>864</v>
      </c>
      <c r="C2809" s="1" t="s">
        <v>4030</v>
      </c>
      <c r="D2809">
        <v>2.6</v>
      </c>
      <c r="E2809">
        <v>0</v>
      </c>
      <c r="F2809">
        <v>1.5</v>
      </c>
      <c r="G2809">
        <v>1344</v>
      </c>
      <c r="H2809" s="1" t="s">
        <v>4147</v>
      </c>
      <c r="I2809">
        <v>23.77</v>
      </c>
      <c r="J2809">
        <v>7.92</v>
      </c>
      <c r="K2809">
        <v>480</v>
      </c>
      <c r="L2809">
        <v>2697.03</v>
      </c>
      <c r="M2809">
        <v>82</v>
      </c>
      <c r="N2809">
        <v>5</v>
      </c>
      <c r="O2809">
        <v>0</v>
      </c>
      <c r="P2809">
        <v>156.01</v>
      </c>
      <c r="Q2809">
        <v>0</v>
      </c>
      <c r="R2809" s="1" t="s">
        <v>5494</v>
      </c>
      <c r="S2809" s="1" t="s">
        <v>8159</v>
      </c>
      <c r="T2809">
        <v>0.6</v>
      </c>
      <c r="U2809" s="1"/>
      <c r="V2809">
        <v>37955.314625999999</v>
      </c>
      <c r="W2809">
        <v>806247.11754200002</v>
      </c>
      <c r="X2809">
        <v>155.88405900000001</v>
      </c>
      <c r="Y2809">
        <v>47.148440000000001</v>
      </c>
      <c r="Z2809">
        <v>186.515502</v>
      </c>
      <c r="AA2809">
        <v>346.61557399999998</v>
      </c>
      <c r="AB2809">
        <v>0</v>
      </c>
    </row>
    <row r="2810" spans="1:28" x14ac:dyDescent="0.25">
      <c r="A2810" s="1" t="s">
        <v>1359</v>
      </c>
      <c r="B2810">
        <v>986</v>
      </c>
      <c r="C2810" s="1" t="s">
        <v>4022</v>
      </c>
      <c r="D2810">
        <v>2.6</v>
      </c>
      <c r="E2810">
        <v>0</v>
      </c>
      <c r="F2810">
        <v>0.28999999999999998</v>
      </c>
      <c r="G2810">
        <v>1358</v>
      </c>
      <c r="H2810" s="1" t="s">
        <v>4142</v>
      </c>
      <c r="I2810">
        <v>100.22</v>
      </c>
      <c r="J2810">
        <v>9.51</v>
      </c>
      <c r="K2810">
        <v>372</v>
      </c>
      <c r="L2810">
        <v>2386</v>
      </c>
      <c r="M2810">
        <v>78</v>
      </c>
      <c r="N2810">
        <v>7</v>
      </c>
      <c r="O2810">
        <v>0</v>
      </c>
      <c r="P2810">
        <v>165.77</v>
      </c>
      <c r="Q2810">
        <v>0</v>
      </c>
      <c r="R2810" s="1" t="s">
        <v>5514</v>
      </c>
      <c r="S2810" s="1" t="s">
        <v>8159</v>
      </c>
      <c r="T2810">
        <v>0.83</v>
      </c>
      <c r="U2810" s="1"/>
      <c r="V2810">
        <v>34164.008609999997</v>
      </c>
      <c r="W2810">
        <v>760136.57201700006</v>
      </c>
      <c r="X2810">
        <v>143.90935300000001</v>
      </c>
      <c r="Y2810">
        <v>45.294708999999997</v>
      </c>
      <c r="Z2810">
        <v>170.50269499999999</v>
      </c>
      <c r="AA2810">
        <v>326.79161399999998</v>
      </c>
      <c r="AB2810">
        <v>0</v>
      </c>
    </row>
    <row r="2811" spans="1:28" x14ac:dyDescent="0.25">
      <c r="A2811" s="1" t="s">
        <v>1381</v>
      </c>
      <c r="B2811">
        <v>678</v>
      </c>
      <c r="C2811" s="1" t="s">
        <v>4051</v>
      </c>
      <c r="D2811">
        <v>2.6</v>
      </c>
      <c r="E2811">
        <v>0</v>
      </c>
      <c r="F2811">
        <v>0</v>
      </c>
      <c r="G2811">
        <v>1372</v>
      </c>
      <c r="H2811" s="1" t="s">
        <v>4145</v>
      </c>
      <c r="I2811">
        <v>168.74</v>
      </c>
      <c r="J2811">
        <v>9.3800000000000008</v>
      </c>
      <c r="K2811">
        <v>694</v>
      </c>
      <c r="L2811">
        <v>3200.05</v>
      </c>
      <c r="M2811">
        <v>212</v>
      </c>
      <c r="N2811">
        <v>10</v>
      </c>
      <c r="O2811">
        <v>0</v>
      </c>
      <c r="P2811">
        <v>401.03</v>
      </c>
      <c r="Q2811">
        <v>0</v>
      </c>
      <c r="R2811" s="1" t="s">
        <v>5536</v>
      </c>
      <c r="S2811" s="1" t="s">
        <v>8159</v>
      </c>
      <c r="T2811">
        <v>0.79</v>
      </c>
      <c r="U2811" s="1"/>
      <c r="V2811">
        <v>67769.220992999995</v>
      </c>
      <c r="W2811">
        <v>1178468.34987</v>
      </c>
      <c r="X2811">
        <v>270.69013699999999</v>
      </c>
      <c r="Y2811">
        <v>80.356582000000003</v>
      </c>
      <c r="Z2811">
        <v>270.765671</v>
      </c>
      <c r="AA2811">
        <v>506.64160500000003</v>
      </c>
      <c r="AB2811">
        <v>0</v>
      </c>
    </row>
    <row r="2812" spans="1:28" x14ac:dyDescent="0.25">
      <c r="A2812" s="1" t="s">
        <v>1396</v>
      </c>
      <c r="B2812">
        <v>863</v>
      </c>
      <c r="C2812" s="1" t="s">
        <v>4063</v>
      </c>
      <c r="D2812">
        <v>2.6</v>
      </c>
      <c r="E2812">
        <v>0</v>
      </c>
      <c r="F2812">
        <v>0.5</v>
      </c>
      <c r="G2812">
        <v>1392</v>
      </c>
      <c r="H2812" s="1" t="s">
        <v>4152</v>
      </c>
      <c r="I2812">
        <v>144.80000000000001</v>
      </c>
      <c r="J2812">
        <v>11.22</v>
      </c>
      <c r="K2812">
        <v>529</v>
      </c>
      <c r="L2812">
        <v>2667.2</v>
      </c>
      <c r="M2812">
        <v>202</v>
      </c>
      <c r="N2812">
        <v>8</v>
      </c>
      <c r="O2812">
        <v>0</v>
      </c>
      <c r="P2812">
        <v>327.18</v>
      </c>
      <c r="Q2812">
        <v>0</v>
      </c>
      <c r="R2812" s="1" t="s">
        <v>5551</v>
      </c>
      <c r="S2812" s="1" t="s">
        <v>8159</v>
      </c>
      <c r="T2812">
        <v>0.95</v>
      </c>
      <c r="U2812" s="1"/>
      <c r="V2812">
        <v>60900.451675999997</v>
      </c>
      <c r="W2812">
        <v>1052321.922603</v>
      </c>
      <c r="X2812">
        <v>245.21314699999999</v>
      </c>
      <c r="Y2812">
        <v>74.093750999999997</v>
      </c>
      <c r="Z2812">
        <v>236.90741199999999</v>
      </c>
      <c r="AA2812">
        <v>452.40955600000001</v>
      </c>
      <c r="AB2812">
        <v>0</v>
      </c>
    </row>
    <row r="2813" spans="1:28" x14ac:dyDescent="0.25">
      <c r="A2813" s="1" t="s">
        <v>1426</v>
      </c>
      <c r="B2813">
        <v>1151</v>
      </c>
      <c r="C2813" s="1" t="s">
        <v>4003</v>
      </c>
      <c r="D2813">
        <v>2.6</v>
      </c>
      <c r="E2813">
        <v>0</v>
      </c>
      <c r="F2813">
        <v>1</v>
      </c>
      <c r="G2813">
        <v>1424</v>
      </c>
      <c r="H2813" s="1" t="s">
        <v>4114</v>
      </c>
      <c r="I2813">
        <v>159.35</v>
      </c>
      <c r="J2813">
        <v>12.23</v>
      </c>
      <c r="K2813">
        <v>273</v>
      </c>
      <c r="L2813">
        <v>1418.59</v>
      </c>
      <c r="M2813">
        <v>111</v>
      </c>
      <c r="N2813">
        <v>6</v>
      </c>
      <c r="O2813">
        <v>0</v>
      </c>
      <c r="P2813">
        <v>167.88</v>
      </c>
      <c r="Q2813">
        <v>0</v>
      </c>
      <c r="R2813" s="1" t="s">
        <v>5581</v>
      </c>
      <c r="S2813" s="1" t="s">
        <v>8159</v>
      </c>
      <c r="T2813">
        <v>0.95</v>
      </c>
      <c r="U2813" s="1"/>
      <c r="V2813">
        <v>32119.457421999999</v>
      </c>
      <c r="W2813">
        <v>578468.36197299999</v>
      </c>
      <c r="X2813">
        <v>130.417192</v>
      </c>
      <c r="Y2813">
        <v>39.7607</v>
      </c>
      <c r="Z2813">
        <v>129.81908000000001</v>
      </c>
      <c r="AA2813">
        <v>248.69199</v>
      </c>
      <c r="AB2813">
        <v>0</v>
      </c>
    </row>
    <row r="2814" spans="1:28" x14ac:dyDescent="0.25">
      <c r="A2814" s="1" t="s">
        <v>1438</v>
      </c>
      <c r="B2814">
        <v>1208</v>
      </c>
      <c r="C2814" s="1" t="s">
        <v>4006</v>
      </c>
      <c r="D2814">
        <v>2.6</v>
      </c>
      <c r="E2814">
        <v>0</v>
      </c>
      <c r="F2814">
        <v>0.5</v>
      </c>
      <c r="G2814">
        <v>1441</v>
      </c>
      <c r="H2814" s="1" t="s">
        <v>4078</v>
      </c>
      <c r="I2814">
        <v>54.88</v>
      </c>
      <c r="J2814">
        <v>7.16</v>
      </c>
      <c r="K2814">
        <v>233</v>
      </c>
      <c r="L2814">
        <v>878.84</v>
      </c>
      <c r="M2814">
        <v>108</v>
      </c>
      <c r="N2814">
        <v>3</v>
      </c>
      <c r="O2814">
        <v>0</v>
      </c>
      <c r="P2814">
        <v>138.97999999999999</v>
      </c>
      <c r="Q2814">
        <v>0</v>
      </c>
      <c r="R2814" s="1" t="s">
        <v>5593</v>
      </c>
      <c r="S2814" s="1" t="s">
        <v>8159</v>
      </c>
      <c r="T2814">
        <v>0.68</v>
      </c>
      <c r="U2814" s="1"/>
      <c r="V2814">
        <v>26241.791553999999</v>
      </c>
      <c r="W2814">
        <v>369990.13065800001</v>
      </c>
      <c r="X2814">
        <v>101.380459</v>
      </c>
      <c r="Y2814">
        <v>29.007881000000001</v>
      </c>
      <c r="Z2814">
        <v>86.320511999999994</v>
      </c>
      <c r="AA2814">
        <v>159.065764</v>
      </c>
      <c r="AB2814">
        <v>0</v>
      </c>
    </row>
    <row r="2815" spans="1:28" x14ac:dyDescent="0.25">
      <c r="A2815" s="1" t="s">
        <v>1441</v>
      </c>
      <c r="B2815">
        <v>1233</v>
      </c>
      <c r="C2815" s="1" t="s">
        <v>4008</v>
      </c>
      <c r="D2815">
        <v>2.6</v>
      </c>
      <c r="E2815">
        <v>0</v>
      </c>
      <c r="F2815">
        <v>0.86</v>
      </c>
      <c r="G2815">
        <v>1444</v>
      </c>
      <c r="H2815" s="1" t="s">
        <v>4101</v>
      </c>
      <c r="I2815">
        <v>76.69</v>
      </c>
      <c r="J2815">
        <v>8.16</v>
      </c>
      <c r="K2815">
        <v>211</v>
      </c>
      <c r="L2815">
        <v>972.98</v>
      </c>
      <c r="M2815">
        <v>96</v>
      </c>
      <c r="N2815">
        <v>4</v>
      </c>
      <c r="O2815">
        <v>0</v>
      </c>
      <c r="P2815">
        <v>124.7</v>
      </c>
      <c r="Q2815">
        <v>0</v>
      </c>
      <c r="R2815" s="1" t="s">
        <v>5596</v>
      </c>
      <c r="S2815" s="1" t="s">
        <v>8159</v>
      </c>
      <c r="T2815">
        <v>0.83</v>
      </c>
      <c r="U2815" s="1"/>
      <c r="V2815">
        <v>22601.461503999999</v>
      </c>
      <c r="W2815">
        <v>386467.10979700001</v>
      </c>
      <c r="X2815">
        <v>90.410494</v>
      </c>
      <c r="Y2815">
        <v>26.977477</v>
      </c>
      <c r="Z2815">
        <v>88.162537</v>
      </c>
      <c r="AA2815">
        <v>166.14811599999999</v>
      </c>
      <c r="AB2815">
        <v>0</v>
      </c>
    </row>
    <row r="2816" spans="1:28" x14ac:dyDescent="0.25">
      <c r="A2816" s="1" t="s">
        <v>1459</v>
      </c>
      <c r="B2816">
        <v>1383</v>
      </c>
      <c r="C2816" s="1" t="s">
        <v>4009</v>
      </c>
      <c r="D2816">
        <v>2.6</v>
      </c>
      <c r="E2816">
        <v>0</v>
      </c>
      <c r="F2816">
        <v>3</v>
      </c>
      <c r="G2816">
        <v>1456</v>
      </c>
      <c r="H2816" s="1" t="s">
        <v>4081</v>
      </c>
      <c r="I2816">
        <v>19.239999999999998</v>
      </c>
      <c r="J2816">
        <v>16.16</v>
      </c>
      <c r="K2816">
        <v>73</v>
      </c>
      <c r="L2816">
        <v>740.81</v>
      </c>
      <c r="M2816">
        <v>0</v>
      </c>
      <c r="N2816">
        <v>0</v>
      </c>
      <c r="O2816">
        <v>0</v>
      </c>
      <c r="P2816">
        <v>26.36</v>
      </c>
      <c r="Q2816">
        <v>0</v>
      </c>
      <c r="R2816" s="1" t="s">
        <v>5614</v>
      </c>
      <c r="S2816" s="1" t="s">
        <v>8159</v>
      </c>
      <c r="T2816">
        <v>1.17</v>
      </c>
      <c r="U2816" s="1"/>
      <c r="V2816">
        <v>9320.5868630000004</v>
      </c>
      <c r="W2816">
        <v>271878.74008100003</v>
      </c>
      <c r="X2816">
        <v>42.729531000000001</v>
      </c>
      <c r="Y2816">
        <v>14.790196999999999</v>
      </c>
      <c r="Z2816">
        <v>58.232861</v>
      </c>
      <c r="AA2816">
        <v>116.88333900000001</v>
      </c>
      <c r="AB2816">
        <v>0</v>
      </c>
    </row>
    <row r="2817" spans="1:28" x14ac:dyDescent="0.25">
      <c r="A2817" s="1" t="s">
        <v>1471</v>
      </c>
      <c r="B2817">
        <v>1010</v>
      </c>
      <c r="C2817" s="1" t="s">
        <v>4034</v>
      </c>
      <c r="D2817">
        <v>2.6</v>
      </c>
      <c r="E2817">
        <v>0</v>
      </c>
      <c r="F2817">
        <v>0</v>
      </c>
      <c r="G2817">
        <v>1473</v>
      </c>
      <c r="H2817" s="1" t="s">
        <v>4136</v>
      </c>
      <c r="I2817">
        <v>86.22</v>
      </c>
      <c r="J2817">
        <v>17.29</v>
      </c>
      <c r="K2817">
        <v>463</v>
      </c>
      <c r="L2817">
        <v>3420.2</v>
      </c>
      <c r="M2817">
        <v>98</v>
      </c>
      <c r="N2817">
        <v>4</v>
      </c>
      <c r="O2817">
        <v>0</v>
      </c>
      <c r="P2817">
        <v>184.08</v>
      </c>
      <c r="Q2817">
        <v>0</v>
      </c>
      <c r="R2817" s="1" t="s">
        <v>5626</v>
      </c>
      <c r="S2817" s="1" t="s">
        <v>8159</v>
      </c>
      <c r="T2817">
        <v>0.8</v>
      </c>
      <c r="U2817" s="1"/>
      <c r="V2817">
        <v>49793.384532999997</v>
      </c>
      <c r="W2817">
        <v>1156784.7699839999</v>
      </c>
      <c r="X2817">
        <v>212.92998800000001</v>
      </c>
      <c r="Y2817">
        <v>68.306172000000004</v>
      </c>
      <c r="Z2817">
        <v>256.09085900000002</v>
      </c>
      <c r="AA2817">
        <v>497.314457</v>
      </c>
      <c r="AB2817">
        <v>0</v>
      </c>
    </row>
    <row r="2818" spans="1:28" x14ac:dyDescent="0.25">
      <c r="A2818" s="1" t="s">
        <v>1475</v>
      </c>
      <c r="B2818">
        <v>986</v>
      </c>
      <c r="C2818" s="1" t="s">
        <v>4044</v>
      </c>
      <c r="D2818">
        <v>2.6</v>
      </c>
      <c r="E2818">
        <v>0</v>
      </c>
      <c r="F2818">
        <v>0.28999999999999998</v>
      </c>
      <c r="G2818">
        <v>1477</v>
      </c>
      <c r="H2818" s="1" t="s">
        <v>4149</v>
      </c>
      <c r="I2818">
        <v>0.69</v>
      </c>
      <c r="J2818">
        <v>6</v>
      </c>
      <c r="K2818">
        <v>491</v>
      </c>
      <c r="L2818">
        <v>2189.63</v>
      </c>
      <c r="M2818">
        <v>120</v>
      </c>
      <c r="N2818">
        <v>6</v>
      </c>
      <c r="O2818">
        <v>0</v>
      </c>
      <c r="P2818">
        <v>199.98</v>
      </c>
      <c r="Q2818">
        <v>0</v>
      </c>
      <c r="R2818" s="1" t="s">
        <v>5630</v>
      </c>
      <c r="S2818" s="1" t="s">
        <v>8159</v>
      </c>
      <c r="T2818">
        <v>0.54</v>
      </c>
      <c r="U2818" s="1"/>
      <c r="V2818">
        <v>41310.447401999998</v>
      </c>
      <c r="W2818">
        <v>726823.03198299999</v>
      </c>
      <c r="X2818">
        <v>164.13118800000001</v>
      </c>
      <c r="Y2818">
        <v>48.116920999999998</v>
      </c>
      <c r="Z2818">
        <v>169.28631300000001</v>
      </c>
      <c r="AA2818">
        <v>312.47237999999999</v>
      </c>
      <c r="AB2818">
        <v>0</v>
      </c>
    </row>
    <row r="2819" spans="1:28" x14ac:dyDescent="0.25">
      <c r="A2819" s="1" t="s">
        <v>1477</v>
      </c>
      <c r="B2819">
        <v>1149</v>
      </c>
      <c r="C2819" s="1" t="s">
        <v>4061</v>
      </c>
      <c r="D2819">
        <v>2.6</v>
      </c>
      <c r="E2819">
        <v>0</v>
      </c>
      <c r="F2819">
        <v>0</v>
      </c>
      <c r="G2819">
        <v>1479</v>
      </c>
      <c r="H2819" s="1" t="s">
        <v>4161</v>
      </c>
      <c r="I2819">
        <v>168.74</v>
      </c>
      <c r="J2819">
        <v>14.76</v>
      </c>
      <c r="K2819">
        <v>330</v>
      </c>
      <c r="L2819">
        <v>1842.52</v>
      </c>
      <c r="M2819">
        <v>111</v>
      </c>
      <c r="N2819">
        <v>5</v>
      </c>
      <c r="O2819">
        <v>0</v>
      </c>
      <c r="P2819">
        <v>220.8</v>
      </c>
      <c r="Q2819">
        <v>0</v>
      </c>
      <c r="R2819" s="1" t="s">
        <v>5632</v>
      </c>
      <c r="S2819" s="1" t="s">
        <v>8159</v>
      </c>
      <c r="T2819">
        <v>1.24</v>
      </c>
      <c r="U2819" s="1"/>
      <c r="V2819">
        <v>44869.789884999998</v>
      </c>
      <c r="W2819">
        <v>876043.95303400001</v>
      </c>
      <c r="X2819">
        <v>186.94527500000001</v>
      </c>
      <c r="Y2819">
        <v>59.262757999999998</v>
      </c>
      <c r="Z2819">
        <v>190.588472</v>
      </c>
      <c r="AA2819">
        <v>376.62428799999998</v>
      </c>
      <c r="AB2819">
        <v>0</v>
      </c>
    </row>
    <row r="2820" spans="1:28" x14ac:dyDescent="0.25">
      <c r="A2820" s="1" t="s">
        <v>1483</v>
      </c>
      <c r="B2820">
        <v>490</v>
      </c>
      <c r="C2820" s="1" t="s">
        <v>4065</v>
      </c>
      <c r="D2820">
        <v>2.6</v>
      </c>
      <c r="E2820">
        <v>0</v>
      </c>
      <c r="F2820">
        <v>0</v>
      </c>
      <c r="G2820">
        <v>1487</v>
      </c>
      <c r="H2820" s="1" t="s">
        <v>4152</v>
      </c>
      <c r="I2820">
        <v>144.80000000000001</v>
      </c>
      <c r="J2820">
        <v>6.18</v>
      </c>
      <c r="K2820">
        <v>997</v>
      </c>
      <c r="L2820">
        <v>3949.91</v>
      </c>
      <c r="M2820">
        <v>220</v>
      </c>
      <c r="N2820">
        <v>10</v>
      </c>
      <c r="O2820">
        <v>0</v>
      </c>
      <c r="P2820">
        <v>392.3</v>
      </c>
      <c r="Q2820">
        <v>0</v>
      </c>
      <c r="R2820" s="1" t="s">
        <v>5638</v>
      </c>
      <c r="S2820" s="1" t="s">
        <v>8159</v>
      </c>
      <c r="T2820">
        <v>0.47</v>
      </c>
      <c r="U2820" s="1"/>
      <c r="V2820">
        <v>84830.154213000002</v>
      </c>
      <c r="W2820">
        <v>1414487.971867</v>
      </c>
      <c r="X2820">
        <v>333.94875999999999</v>
      </c>
      <c r="Y2820">
        <v>96.988483000000002</v>
      </c>
      <c r="Z2820">
        <v>330.31277899999998</v>
      </c>
      <c r="AA2820">
        <v>608.11170100000004</v>
      </c>
      <c r="AB2820">
        <v>0</v>
      </c>
    </row>
    <row r="2821" spans="1:28" x14ac:dyDescent="0.25">
      <c r="A2821" s="1" t="s">
        <v>1492</v>
      </c>
      <c r="B2821">
        <v>1182</v>
      </c>
      <c r="C2821" s="1" t="s">
        <v>4048</v>
      </c>
      <c r="D2821">
        <v>2.6</v>
      </c>
      <c r="E2821">
        <v>0</v>
      </c>
      <c r="F2821">
        <v>0</v>
      </c>
      <c r="G2821">
        <v>1491</v>
      </c>
      <c r="H2821" s="1" t="s">
        <v>4152</v>
      </c>
      <c r="I2821">
        <v>144.80000000000001</v>
      </c>
      <c r="J2821">
        <v>10.199999999999999</v>
      </c>
      <c r="K2821">
        <v>309</v>
      </c>
      <c r="L2821">
        <v>2265.2800000000002</v>
      </c>
      <c r="M2821">
        <v>52</v>
      </c>
      <c r="N2821">
        <v>5</v>
      </c>
      <c r="O2821">
        <v>0</v>
      </c>
      <c r="P2821">
        <v>108.27</v>
      </c>
      <c r="Q2821">
        <v>0</v>
      </c>
      <c r="R2821" s="1" t="s">
        <v>5647</v>
      </c>
      <c r="S2821" s="1" t="s">
        <v>8159</v>
      </c>
      <c r="T2821">
        <v>0.81</v>
      </c>
      <c r="U2821" s="1"/>
      <c r="V2821">
        <v>26259.109598999999</v>
      </c>
      <c r="W2821">
        <v>676388.678648</v>
      </c>
      <c r="X2821">
        <v>114.438101</v>
      </c>
      <c r="Y2821">
        <v>37.206451999999999</v>
      </c>
      <c r="Z2821">
        <v>150.57161600000001</v>
      </c>
      <c r="AA2821">
        <v>290.78633400000001</v>
      </c>
      <c r="AB2821">
        <v>0</v>
      </c>
    </row>
    <row r="2822" spans="1:28" x14ac:dyDescent="0.25">
      <c r="A2822" s="1" t="s">
        <v>1496</v>
      </c>
      <c r="B2822">
        <v>1327</v>
      </c>
      <c r="C2822" s="1" t="s">
        <v>4018</v>
      </c>
      <c r="D2822">
        <v>2.6</v>
      </c>
      <c r="E2822">
        <v>0</v>
      </c>
      <c r="F2822">
        <v>0.08</v>
      </c>
      <c r="G2822">
        <v>1495</v>
      </c>
      <c r="H2822" s="1" t="s">
        <v>4089</v>
      </c>
      <c r="I2822">
        <v>182.21</v>
      </c>
      <c r="J2822">
        <v>9.3800000000000008</v>
      </c>
      <c r="K2822">
        <v>168</v>
      </c>
      <c r="L2822">
        <v>1353.88</v>
      </c>
      <c r="M2822">
        <v>28</v>
      </c>
      <c r="N2822">
        <v>2</v>
      </c>
      <c r="O2822">
        <v>0</v>
      </c>
      <c r="P2822">
        <v>82.69</v>
      </c>
      <c r="Q2822">
        <v>0</v>
      </c>
      <c r="R2822" s="1" t="s">
        <v>5651</v>
      </c>
      <c r="S2822" s="1" t="s">
        <v>8159</v>
      </c>
      <c r="T2822">
        <v>1.1299999999999999</v>
      </c>
      <c r="U2822" s="1"/>
      <c r="V2822">
        <v>19838.266027999998</v>
      </c>
      <c r="W2822">
        <v>474642.40083200001</v>
      </c>
      <c r="X2822">
        <v>86.215389000000002</v>
      </c>
      <c r="Y2822">
        <v>28.380227999999999</v>
      </c>
      <c r="Z2822">
        <v>102.87221</v>
      </c>
      <c r="AA2822">
        <v>204.05428000000001</v>
      </c>
      <c r="AB2822">
        <v>0</v>
      </c>
    </row>
    <row r="2823" spans="1:28" x14ac:dyDescent="0.25">
      <c r="A2823" s="1" t="s">
        <v>1499</v>
      </c>
      <c r="B2823">
        <v>1220</v>
      </c>
      <c r="C2823" s="1" t="s">
        <v>4022</v>
      </c>
      <c r="D2823">
        <v>2.6</v>
      </c>
      <c r="E2823">
        <v>0</v>
      </c>
      <c r="F2823">
        <v>0</v>
      </c>
      <c r="G2823">
        <v>1498</v>
      </c>
      <c r="H2823" s="1" t="s">
        <v>4136</v>
      </c>
      <c r="I2823">
        <v>86.22</v>
      </c>
      <c r="J2823">
        <v>18.149999999999999</v>
      </c>
      <c r="K2823">
        <v>278</v>
      </c>
      <c r="L2823">
        <v>2999.67</v>
      </c>
      <c r="M2823">
        <v>53</v>
      </c>
      <c r="N2823">
        <v>2</v>
      </c>
      <c r="O2823">
        <v>0</v>
      </c>
      <c r="P2823">
        <v>93.37</v>
      </c>
      <c r="Q2823">
        <v>0</v>
      </c>
      <c r="R2823" s="1" t="s">
        <v>5654</v>
      </c>
      <c r="S2823" s="1" t="s">
        <v>8159</v>
      </c>
      <c r="T2823">
        <v>1.1000000000000001</v>
      </c>
      <c r="U2823" s="1"/>
      <c r="V2823">
        <v>34034.501802999999</v>
      </c>
      <c r="W2823">
        <v>934203.78144199995</v>
      </c>
      <c r="X2823">
        <v>154.00632899999999</v>
      </c>
      <c r="Y2823">
        <v>52.627051000000002</v>
      </c>
      <c r="Z2823">
        <v>199.56716599999999</v>
      </c>
      <c r="AA2823">
        <v>401.62226700000002</v>
      </c>
      <c r="AB2823">
        <v>0</v>
      </c>
    </row>
    <row r="2824" spans="1:28" x14ac:dyDescent="0.25">
      <c r="A2824" s="1" t="s">
        <v>1544</v>
      </c>
      <c r="B2824">
        <v>1150</v>
      </c>
      <c r="C2824" s="1" t="s">
        <v>4047</v>
      </c>
      <c r="D2824">
        <v>2.6</v>
      </c>
      <c r="E2824">
        <v>0</v>
      </c>
      <c r="F2824">
        <v>0</v>
      </c>
      <c r="G2824">
        <v>1535</v>
      </c>
      <c r="H2824" s="1" t="s">
        <v>4138</v>
      </c>
      <c r="I2824">
        <v>116.78</v>
      </c>
      <c r="J2824">
        <v>12.97</v>
      </c>
      <c r="K2824">
        <v>385</v>
      </c>
      <c r="L2824">
        <v>2636.06</v>
      </c>
      <c r="M2824">
        <v>77</v>
      </c>
      <c r="N2824">
        <v>4</v>
      </c>
      <c r="O2824">
        <v>0</v>
      </c>
      <c r="P2824">
        <v>188.03</v>
      </c>
      <c r="Q2824">
        <v>0</v>
      </c>
      <c r="R2824" s="1" t="s">
        <v>5699</v>
      </c>
      <c r="S2824" s="1" t="s">
        <v>8159</v>
      </c>
      <c r="T2824">
        <v>0.96</v>
      </c>
      <c r="U2824" s="1"/>
      <c r="V2824">
        <v>40135.739400999999</v>
      </c>
      <c r="W2824">
        <v>921737.08395899995</v>
      </c>
      <c r="X2824">
        <v>171.32156900000001</v>
      </c>
      <c r="Y2824">
        <v>54.982143999999998</v>
      </c>
      <c r="Z2824">
        <v>203.721597</v>
      </c>
      <c r="AA2824">
        <v>396.265557</v>
      </c>
      <c r="AB2824">
        <v>0</v>
      </c>
    </row>
    <row r="2825" spans="1:28" x14ac:dyDescent="0.25">
      <c r="A2825" s="1" t="s">
        <v>1557</v>
      </c>
      <c r="B2825">
        <v>1151</v>
      </c>
      <c r="C2825" s="1" t="s">
        <v>4022</v>
      </c>
      <c r="D2825">
        <v>2.6</v>
      </c>
      <c r="E2825">
        <v>0</v>
      </c>
      <c r="F2825">
        <v>1</v>
      </c>
      <c r="G2825">
        <v>1556</v>
      </c>
      <c r="H2825" s="1" t="s">
        <v>4128</v>
      </c>
      <c r="I2825">
        <v>116.2</v>
      </c>
      <c r="J2825">
        <v>15.25</v>
      </c>
      <c r="K2825">
        <v>405</v>
      </c>
      <c r="L2825">
        <v>2387.17</v>
      </c>
      <c r="M2825">
        <v>146</v>
      </c>
      <c r="N2825">
        <v>5</v>
      </c>
      <c r="O2825">
        <v>0</v>
      </c>
      <c r="P2825">
        <v>254.09</v>
      </c>
      <c r="Q2825">
        <v>0</v>
      </c>
      <c r="R2825" s="1" t="s">
        <v>5712</v>
      </c>
      <c r="S2825" s="1" t="s">
        <v>8159</v>
      </c>
      <c r="T2825">
        <v>1.1299999999999999</v>
      </c>
      <c r="U2825" s="1"/>
      <c r="V2825">
        <v>50088.509654000001</v>
      </c>
      <c r="W2825">
        <v>953808.59547399997</v>
      </c>
      <c r="X2825">
        <v>207.06428099999999</v>
      </c>
      <c r="Y2825">
        <v>64.828108999999998</v>
      </c>
      <c r="Z2825">
        <v>209.392911</v>
      </c>
      <c r="AA2825">
        <v>410.05591199999998</v>
      </c>
      <c r="AB2825">
        <v>0</v>
      </c>
    </row>
    <row r="2826" spans="1:28" x14ac:dyDescent="0.25">
      <c r="A2826" s="1" t="s">
        <v>1559</v>
      </c>
      <c r="B2826">
        <v>1380</v>
      </c>
      <c r="C2826" s="1" t="s">
        <v>4006</v>
      </c>
      <c r="D2826">
        <v>2.6</v>
      </c>
      <c r="E2826">
        <v>0</v>
      </c>
      <c r="F2826">
        <v>0</v>
      </c>
      <c r="G2826">
        <v>1561</v>
      </c>
      <c r="H2826" s="1" t="s">
        <v>4078</v>
      </c>
      <c r="I2826">
        <v>54.88</v>
      </c>
      <c r="J2826">
        <v>12.32</v>
      </c>
      <c r="K2826">
        <v>181</v>
      </c>
      <c r="L2826">
        <v>878.84</v>
      </c>
      <c r="M2826">
        <v>93</v>
      </c>
      <c r="N2826">
        <v>3</v>
      </c>
      <c r="O2826">
        <v>0</v>
      </c>
      <c r="P2826">
        <v>127.27</v>
      </c>
      <c r="Q2826">
        <v>0</v>
      </c>
      <c r="R2826" s="1" t="s">
        <v>5714</v>
      </c>
      <c r="S2826" s="1" t="s">
        <v>8159</v>
      </c>
      <c r="T2826">
        <v>1.18</v>
      </c>
      <c r="U2826" s="1"/>
      <c r="V2826">
        <v>25480.692982</v>
      </c>
      <c r="W2826">
        <v>432760.26160000003</v>
      </c>
      <c r="X2826">
        <v>102.80898500000001</v>
      </c>
      <c r="Y2826">
        <v>31.271902999999998</v>
      </c>
      <c r="Z2826">
        <v>96.367515999999995</v>
      </c>
      <c r="AA2826">
        <v>186.0504</v>
      </c>
      <c r="AB2826">
        <v>0</v>
      </c>
    </row>
    <row r="2827" spans="1:28" x14ac:dyDescent="0.25">
      <c r="A2827" s="1" t="s">
        <v>1599</v>
      </c>
      <c r="B2827">
        <v>1479</v>
      </c>
      <c r="C2827" s="1" t="s">
        <v>4010</v>
      </c>
      <c r="D2827">
        <v>2.6</v>
      </c>
      <c r="E2827">
        <v>0</v>
      </c>
      <c r="F2827">
        <v>0.43</v>
      </c>
      <c r="G2827">
        <v>1625</v>
      </c>
      <c r="H2827" s="1" t="s">
        <v>4083</v>
      </c>
      <c r="I2827">
        <v>73.11</v>
      </c>
      <c r="J2827">
        <v>14.03</v>
      </c>
      <c r="K2827">
        <v>146</v>
      </c>
      <c r="L2827">
        <v>902.89</v>
      </c>
      <c r="M2827">
        <v>1</v>
      </c>
      <c r="N2827">
        <v>1</v>
      </c>
      <c r="O2827">
        <v>0</v>
      </c>
      <c r="P2827">
        <v>82.43</v>
      </c>
      <c r="Q2827">
        <v>0</v>
      </c>
      <c r="R2827" s="1" t="s">
        <v>5754</v>
      </c>
      <c r="S2827" s="1" t="s">
        <v>8159</v>
      </c>
      <c r="T2827">
        <v>1.03</v>
      </c>
      <c r="U2827" s="1"/>
      <c r="V2827">
        <v>14556.479547999999</v>
      </c>
      <c r="W2827">
        <v>361433.09839200001</v>
      </c>
      <c r="X2827">
        <v>63.497520000000002</v>
      </c>
      <c r="Y2827">
        <v>20.906844</v>
      </c>
      <c r="Z2827">
        <v>78.860336000000004</v>
      </c>
      <c r="AA2827">
        <v>155.38428200000001</v>
      </c>
      <c r="AB2827">
        <v>0</v>
      </c>
    </row>
    <row r="2828" spans="1:28" x14ac:dyDescent="0.25">
      <c r="A2828" s="1" t="s">
        <v>1621</v>
      </c>
      <c r="B2828">
        <v>1420</v>
      </c>
      <c r="C2828" s="1" t="s">
        <v>4018</v>
      </c>
      <c r="D2828">
        <v>2.6</v>
      </c>
      <c r="E2828">
        <v>0</v>
      </c>
      <c r="F2828">
        <v>0</v>
      </c>
      <c r="G2828">
        <v>1664</v>
      </c>
      <c r="H2828" s="1" t="s">
        <v>4141</v>
      </c>
      <c r="I2828">
        <v>72.8</v>
      </c>
      <c r="J2828">
        <v>16.72</v>
      </c>
      <c r="K2828">
        <v>244</v>
      </c>
      <c r="L2828">
        <v>2195.02</v>
      </c>
      <c r="M2828">
        <v>49</v>
      </c>
      <c r="N2828">
        <v>4</v>
      </c>
      <c r="O2828">
        <v>0</v>
      </c>
      <c r="P2828">
        <v>119.49</v>
      </c>
      <c r="Q2828">
        <v>0</v>
      </c>
      <c r="R2828" s="1" t="s">
        <v>5776</v>
      </c>
      <c r="S2828" s="1" t="s">
        <v>8159</v>
      </c>
      <c r="T2828">
        <v>1.27</v>
      </c>
      <c r="U2828" s="1"/>
      <c r="V2828">
        <v>30474.523974</v>
      </c>
      <c r="W2828">
        <v>753458.25518099999</v>
      </c>
      <c r="X2828">
        <v>134.21621300000001</v>
      </c>
      <c r="Y2828">
        <v>44.841403</v>
      </c>
      <c r="Z2828">
        <v>161.442939</v>
      </c>
      <c r="AA2828">
        <v>323.91952700000002</v>
      </c>
      <c r="AB2828">
        <v>0</v>
      </c>
    </row>
    <row r="2829" spans="1:28" x14ac:dyDescent="0.25">
      <c r="A2829" s="1" t="s">
        <v>1634</v>
      </c>
      <c r="B2829">
        <v>1553</v>
      </c>
      <c r="C2829" s="1" t="s">
        <v>4006</v>
      </c>
      <c r="D2829">
        <v>2.6</v>
      </c>
      <c r="E2829">
        <v>0</v>
      </c>
      <c r="F2829">
        <v>0.5</v>
      </c>
      <c r="G2829">
        <v>1695</v>
      </c>
      <c r="H2829" s="1" t="s">
        <v>4077</v>
      </c>
      <c r="I2829">
        <v>54.88</v>
      </c>
      <c r="J2829">
        <v>9.27</v>
      </c>
      <c r="K2829">
        <v>142</v>
      </c>
      <c r="L2829">
        <v>878.84</v>
      </c>
      <c r="M2829">
        <v>47</v>
      </c>
      <c r="N2829">
        <v>2</v>
      </c>
      <c r="O2829">
        <v>0</v>
      </c>
      <c r="P2829">
        <v>84.21</v>
      </c>
      <c r="Q2829">
        <v>0</v>
      </c>
      <c r="R2829" s="1" t="s">
        <v>5789</v>
      </c>
      <c r="S2829" s="1" t="s">
        <v>8159</v>
      </c>
      <c r="T2829">
        <v>1.1000000000000001</v>
      </c>
      <c r="U2829" s="1"/>
      <c r="V2829">
        <v>16510.982809000001</v>
      </c>
      <c r="W2829">
        <v>342505.15274400002</v>
      </c>
      <c r="X2829">
        <v>69.296766000000005</v>
      </c>
      <c r="Y2829">
        <v>21.993499</v>
      </c>
      <c r="Z2829">
        <v>75.256838000000002</v>
      </c>
      <c r="AA2829">
        <v>147.24751599999999</v>
      </c>
      <c r="AB2829">
        <v>0</v>
      </c>
    </row>
    <row r="2830" spans="1:28" x14ac:dyDescent="0.25">
      <c r="A2830" s="1" t="s">
        <v>1638</v>
      </c>
      <c r="B2830">
        <v>1153</v>
      </c>
      <c r="C2830" s="1" t="s">
        <v>4062</v>
      </c>
      <c r="D2830">
        <v>2.6</v>
      </c>
      <c r="E2830">
        <v>0</v>
      </c>
      <c r="F2830">
        <v>3</v>
      </c>
      <c r="G2830">
        <v>1705</v>
      </c>
      <c r="H2830" s="1" t="s">
        <v>4156</v>
      </c>
      <c r="I2830">
        <v>94.39</v>
      </c>
      <c r="J2830">
        <v>11.04</v>
      </c>
      <c r="K2830">
        <v>552</v>
      </c>
      <c r="L2830">
        <v>2593.4299999999998</v>
      </c>
      <c r="M2830">
        <v>291</v>
      </c>
      <c r="N2830">
        <v>8</v>
      </c>
      <c r="O2830">
        <v>0</v>
      </c>
      <c r="P2830">
        <v>373.27</v>
      </c>
      <c r="Q2830">
        <v>0</v>
      </c>
      <c r="R2830" s="1" t="s">
        <v>5793</v>
      </c>
      <c r="S2830" s="1" t="s">
        <v>8159</v>
      </c>
      <c r="T2830">
        <v>0.95</v>
      </c>
      <c r="U2830" s="1"/>
      <c r="V2830">
        <v>71467.416265000007</v>
      </c>
      <c r="W2830">
        <v>1112937.1887940001</v>
      </c>
      <c r="X2830">
        <v>283.31592999999998</v>
      </c>
      <c r="Y2830">
        <v>84.239631000000003</v>
      </c>
      <c r="Z2830">
        <v>251.05629300000001</v>
      </c>
      <c r="AA2830">
        <v>478.47015299999998</v>
      </c>
      <c r="AB2830">
        <v>0</v>
      </c>
    </row>
    <row r="2831" spans="1:28" x14ac:dyDescent="0.25">
      <c r="A2831" s="1" t="s">
        <v>1653</v>
      </c>
      <c r="B2831">
        <v>1151</v>
      </c>
      <c r="C2831" s="1" t="s">
        <v>4030</v>
      </c>
      <c r="D2831">
        <v>2.6</v>
      </c>
      <c r="E2831">
        <v>0</v>
      </c>
      <c r="F2831">
        <v>1</v>
      </c>
      <c r="G2831">
        <v>1749</v>
      </c>
      <c r="H2831" s="1" t="s">
        <v>4152</v>
      </c>
      <c r="I2831">
        <v>144.80000000000001</v>
      </c>
      <c r="J2831">
        <v>7.29</v>
      </c>
      <c r="K2831">
        <v>598</v>
      </c>
      <c r="L2831">
        <v>3266.07</v>
      </c>
      <c r="M2831">
        <v>89</v>
      </c>
      <c r="N2831">
        <v>7</v>
      </c>
      <c r="O2831">
        <v>0</v>
      </c>
      <c r="P2831">
        <v>192.79</v>
      </c>
      <c r="Q2831">
        <v>0</v>
      </c>
      <c r="R2831" s="1" t="s">
        <v>5808</v>
      </c>
      <c r="S2831" s="1" t="s">
        <v>8159</v>
      </c>
      <c r="T2831">
        <v>0.56999999999999995</v>
      </c>
      <c r="U2831" s="1"/>
      <c r="V2831">
        <v>43520.669478999996</v>
      </c>
      <c r="W2831">
        <v>963701.14474599995</v>
      </c>
      <c r="X2831">
        <v>179.88900699999999</v>
      </c>
      <c r="Y2831">
        <v>54.640405999999999</v>
      </c>
      <c r="Z2831">
        <v>223.099098</v>
      </c>
      <c r="AA2831">
        <v>414.306465</v>
      </c>
      <c r="AB2831">
        <v>0</v>
      </c>
    </row>
    <row r="2832" spans="1:28" x14ac:dyDescent="0.25">
      <c r="A2832" s="1" t="s">
        <v>1661</v>
      </c>
      <c r="B2832">
        <v>1593</v>
      </c>
      <c r="C2832" s="1" t="s">
        <v>4018</v>
      </c>
      <c r="D2832">
        <v>2.6</v>
      </c>
      <c r="E2832">
        <v>0</v>
      </c>
      <c r="F2832">
        <v>0.7</v>
      </c>
      <c r="G2832">
        <v>1762</v>
      </c>
      <c r="H2832" s="1" t="s">
        <v>4089</v>
      </c>
      <c r="I2832">
        <v>182.21</v>
      </c>
      <c r="J2832">
        <v>11.42</v>
      </c>
      <c r="K2832">
        <v>169</v>
      </c>
      <c r="L2832">
        <v>1353.88</v>
      </c>
      <c r="M2832">
        <v>30</v>
      </c>
      <c r="N2832">
        <v>2</v>
      </c>
      <c r="O2832">
        <v>0</v>
      </c>
      <c r="P2832">
        <v>80.3</v>
      </c>
      <c r="Q2832">
        <v>0</v>
      </c>
      <c r="R2832" s="1" t="s">
        <v>5816</v>
      </c>
      <c r="S2832" s="1" t="s">
        <v>8159</v>
      </c>
      <c r="T2832">
        <v>1.0900000000000001</v>
      </c>
      <c r="U2832" s="1"/>
      <c r="V2832">
        <v>18725.691894</v>
      </c>
      <c r="W2832">
        <v>452102.18616099999</v>
      </c>
      <c r="X2832">
        <v>81.539548999999994</v>
      </c>
      <c r="Y2832">
        <v>26.840924999999999</v>
      </c>
      <c r="Z2832">
        <v>98.083038999999999</v>
      </c>
      <c r="AA2832">
        <v>194.36362500000001</v>
      </c>
      <c r="AB2832">
        <v>0</v>
      </c>
    </row>
    <row r="2833" spans="1:28" x14ac:dyDescent="0.25">
      <c r="A2833" s="1" t="s">
        <v>1691</v>
      </c>
      <c r="B2833">
        <v>1380</v>
      </c>
      <c r="C2833" s="1" t="s">
        <v>4045</v>
      </c>
      <c r="D2833">
        <v>2.6</v>
      </c>
      <c r="E2833">
        <v>0</v>
      </c>
      <c r="F2833">
        <v>0</v>
      </c>
      <c r="G2833">
        <v>1804</v>
      </c>
      <c r="H2833" s="1" t="s">
        <v>4137</v>
      </c>
      <c r="I2833">
        <v>126.24</v>
      </c>
      <c r="J2833">
        <v>7.29</v>
      </c>
      <c r="K2833">
        <v>424</v>
      </c>
      <c r="L2833">
        <v>1989.96</v>
      </c>
      <c r="M2833">
        <v>98</v>
      </c>
      <c r="N2833">
        <v>5</v>
      </c>
      <c r="O2833">
        <v>0</v>
      </c>
      <c r="P2833">
        <v>169.57</v>
      </c>
      <c r="Q2833">
        <v>0</v>
      </c>
      <c r="R2833" s="1" t="s">
        <v>5846</v>
      </c>
      <c r="S2833" s="1" t="s">
        <v>8159</v>
      </c>
      <c r="T2833">
        <v>0.55000000000000004</v>
      </c>
      <c r="U2833" s="1"/>
      <c r="V2833">
        <v>37306.510560000002</v>
      </c>
      <c r="W2833">
        <v>694220.22210500005</v>
      </c>
      <c r="X2833">
        <v>149.93711500000001</v>
      </c>
      <c r="Y2833">
        <v>44.566234000000001</v>
      </c>
      <c r="Z2833">
        <v>160.56844599999999</v>
      </c>
      <c r="AA2833">
        <v>298.455353</v>
      </c>
      <c r="AB2833">
        <v>0</v>
      </c>
    </row>
    <row r="2834" spans="1:28" x14ac:dyDescent="0.25">
      <c r="A2834" s="1" t="s">
        <v>1694</v>
      </c>
      <c r="B2834">
        <v>1611</v>
      </c>
      <c r="C2834" s="1" t="s">
        <v>4009</v>
      </c>
      <c r="D2834">
        <v>2.6</v>
      </c>
      <c r="E2834">
        <v>0</v>
      </c>
      <c r="F2834">
        <v>1</v>
      </c>
      <c r="G2834">
        <v>1806</v>
      </c>
      <c r="H2834" s="1" t="s">
        <v>4081</v>
      </c>
      <c r="I2834">
        <v>19.239999999999998</v>
      </c>
      <c r="J2834">
        <v>5.14</v>
      </c>
      <c r="K2834">
        <v>195</v>
      </c>
      <c r="L2834">
        <v>740.81</v>
      </c>
      <c r="M2834">
        <v>34</v>
      </c>
      <c r="N2834">
        <v>5</v>
      </c>
      <c r="O2834">
        <v>0</v>
      </c>
      <c r="P2834">
        <v>83.71</v>
      </c>
      <c r="Q2834">
        <v>0</v>
      </c>
      <c r="R2834" s="1" t="s">
        <v>5849</v>
      </c>
      <c r="S2834" s="1" t="s">
        <v>8159</v>
      </c>
      <c r="T2834">
        <v>0.49</v>
      </c>
      <c r="U2834" s="1"/>
      <c r="V2834">
        <v>16732.748926</v>
      </c>
      <c r="W2834">
        <v>295856.91754300002</v>
      </c>
      <c r="X2834">
        <v>66.610967000000002</v>
      </c>
      <c r="Y2834">
        <v>19.626116</v>
      </c>
      <c r="Z2834">
        <v>68.512731000000002</v>
      </c>
      <c r="AA2834">
        <v>127.19361499999999</v>
      </c>
      <c r="AB2834">
        <v>0</v>
      </c>
    </row>
    <row r="2835" spans="1:28" x14ac:dyDescent="0.25">
      <c r="A2835" s="1" t="s">
        <v>1705</v>
      </c>
      <c r="B2835">
        <v>1479</v>
      </c>
      <c r="C2835" s="1" t="s">
        <v>4018</v>
      </c>
      <c r="D2835">
        <v>2.6</v>
      </c>
      <c r="E2835">
        <v>0</v>
      </c>
      <c r="F2835">
        <v>0.43</v>
      </c>
      <c r="G2835">
        <v>1820</v>
      </c>
      <c r="H2835" s="1" t="s">
        <v>4095</v>
      </c>
      <c r="I2835">
        <v>63.59</v>
      </c>
      <c r="J2835">
        <v>13.97</v>
      </c>
      <c r="K2835">
        <v>341</v>
      </c>
      <c r="L2835">
        <v>1939.23</v>
      </c>
      <c r="M2835">
        <v>124</v>
      </c>
      <c r="N2835">
        <v>3</v>
      </c>
      <c r="O2835">
        <v>0</v>
      </c>
      <c r="P2835">
        <v>210.74</v>
      </c>
      <c r="Q2835">
        <v>0</v>
      </c>
      <c r="R2835" s="1" t="s">
        <v>5860</v>
      </c>
      <c r="S2835" s="1" t="s">
        <v>8159</v>
      </c>
      <c r="T2835">
        <v>1.07</v>
      </c>
      <c r="U2835" s="1"/>
      <c r="V2835">
        <v>42135.78858</v>
      </c>
      <c r="W2835">
        <v>775911.58440299996</v>
      </c>
      <c r="X2835">
        <v>172.27165400000001</v>
      </c>
      <c r="Y2835">
        <v>53.066113999999999</v>
      </c>
      <c r="Z2835">
        <v>172.583268</v>
      </c>
      <c r="AA2835">
        <v>333.57560899999999</v>
      </c>
      <c r="AB2835">
        <v>0</v>
      </c>
    </row>
    <row r="2836" spans="1:28" x14ac:dyDescent="0.25">
      <c r="A2836" s="1" t="s">
        <v>1709</v>
      </c>
      <c r="B2836">
        <v>1479</v>
      </c>
      <c r="C2836" s="1" t="s">
        <v>4044</v>
      </c>
      <c r="D2836">
        <v>2.6</v>
      </c>
      <c r="E2836">
        <v>0</v>
      </c>
      <c r="F2836">
        <v>0.43</v>
      </c>
      <c r="G2836">
        <v>1824</v>
      </c>
      <c r="H2836" s="1" t="s">
        <v>4149</v>
      </c>
      <c r="I2836">
        <v>0.69</v>
      </c>
      <c r="J2836">
        <v>8.16</v>
      </c>
      <c r="K2836">
        <v>345</v>
      </c>
      <c r="L2836">
        <v>2189.63</v>
      </c>
      <c r="M2836">
        <v>46</v>
      </c>
      <c r="N2836">
        <v>4</v>
      </c>
      <c r="O2836">
        <v>0</v>
      </c>
      <c r="P2836">
        <v>119.58</v>
      </c>
      <c r="Q2836">
        <v>0</v>
      </c>
      <c r="R2836" s="1" t="s">
        <v>5864</v>
      </c>
      <c r="S2836" s="1" t="s">
        <v>8159</v>
      </c>
      <c r="T2836">
        <v>0.69</v>
      </c>
      <c r="U2836" s="1"/>
      <c r="V2836">
        <v>28805.951139000001</v>
      </c>
      <c r="W2836">
        <v>688382.65750299999</v>
      </c>
      <c r="X2836">
        <v>122.877347</v>
      </c>
      <c r="Y2836">
        <v>39.107742000000002</v>
      </c>
      <c r="Z2836">
        <v>154.47215</v>
      </c>
      <c r="AA2836">
        <v>295.94371799999999</v>
      </c>
      <c r="AB2836">
        <v>0</v>
      </c>
    </row>
    <row r="2837" spans="1:28" x14ac:dyDescent="0.25">
      <c r="A2837" s="1" t="s">
        <v>1742</v>
      </c>
      <c r="B2837">
        <v>1458</v>
      </c>
      <c r="C2837" s="1" t="s">
        <v>4037</v>
      </c>
      <c r="D2837">
        <v>2.6</v>
      </c>
      <c r="E2837">
        <v>0</v>
      </c>
      <c r="F2837">
        <v>0</v>
      </c>
      <c r="G2837">
        <v>1879</v>
      </c>
      <c r="H2837" s="1" t="s">
        <v>4129</v>
      </c>
      <c r="I2837">
        <v>135.09</v>
      </c>
      <c r="J2837">
        <v>12.17</v>
      </c>
      <c r="K2837">
        <v>421</v>
      </c>
      <c r="L2837">
        <v>1956.35</v>
      </c>
      <c r="M2837">
        <v>186</v>
      </c>
      <c r="N2837">
        <v>7</v>
      </c>
      <c r="O2837">
        <v>0</v>
      </c>
      <c r="P2837">
        <v>276.12</v>
      </c>
      <c r="Q2837">
        <v>0</v>
      </c>
      <c r="R2837" s="1" t="s">
        <v>5897</v>
      </c>
      <c r="S2837" s="1" t="s">
        <v>8159</v>
      </c>
      <c r="T2837">
        <v>0.98</v>
      </c>
      <c r="U2837" s="1"/>
      <c r="V2837">
        <v>48167.015016999998</v>
      </c>
      <c r="W2837">
        <v>810653.12991999998</v>
      </c>
      <c r="X2837">
        <v>193.21824100000001</v>
      </c>
      <c r="Y2837">
        <v>58.177860000000003</v>
      </c>
      <c r="Z2837">
        <v>182.49713800000001</v>
      </c>
      <c r="AA2837">
        <v>348.51259099999999</v>
      </c>
      <c r="AB2837">
        <v>0</v>
      </c>
    </row>
    <row r="2838" spans="1:28" x14ac:dyDescent="0.25">
      <c r="A2838" s="1" t="s">
        <v>1758</v>
      </c>
      <c r="B2838">
        <v>1841</v>
      </c>
      <c r="C2838" s="1" t="s">
        <v>4009</v>
      </c>
      <c r="D2838">
        <v>2.6</v>
      </c>
      <c r="E2838">
        <v>0</v>
      </c>
      <c r="F2838">
        <v>1</v>
      </c>
      <c r="G2838">
        <v>1930</v>
      </c>
      <c r="H2838" s="1" t="s">
        <v>4081</v>
      </c>
      <c r="I2838">
        <v>19.239999999999998</v>
      </c>
      <c r="J2838">
        <v>14.46</v>
      </c>
      <c r="K2838">
        <v>89</v>
      </c>
      <c r="L2838">
        <v>740.81</v>
      </c>
      <c r="M2838">
        <v>5</v>
      </c>
      <c r="N2838">
        <v>4</v>
      </c>
      <c r="O2838">
        <v>0</v>
      </c>
      <c r="P2838">
        <v>42.07</v>
      </c>
      <c r="Q2838">
        <v>0</v>
      </c>
      <c r="R2838" s="1" t="s">
        <v>5913</v>
      </c>
      <c r="S2838" s="1" t="s">
        <v>8159</v>
      </c>
      <c r="T2838">
        <v>1.1499999999999999</v>
      </c>
      <c r="U2838" s="1"/>
      <c r="V2838">
        <v>9332.2349240000003</v>
      </c>
      <c r="W2838">
        <v>248759.05450999999</v>
      </c>
      <c r="X2838">
        <v>41.646014000000001</v>
      </c>
      <c r="Y2838">
        <v>14.042907</v>
      </c>
      <c r="Z2838">
        <v>53.684140999999997</v>
      </c>
      <c r="AA2838">
        <v>106.944121</v>
      </c>
      <c r="AB2838">
        <v>0</v>
      </c>
    </row>
    <row r="2839" spans="1:28" x14ac:dyDescent="0.25">
      <c r="A2839" s="1" t="s">
        <v>1762</v>
      </c>
      <c r="B2839">
        <v>1725</v>
      </c>
      <c r="C2839" s="1" t="s">
        <v>4006</v>
      </c>
      <c r="D2839">
        <v>2.6</v>
      </c>
      <c r="E2839">
        <v>0</v>
      </c>
      <c r="F2839">
        <v>0</v>
      </c>
      <c r="G2839">
        <v>1936</v>
      </c>
      <c r="H2839" s="1" t="s">
        <v>4078</v>
      </c>
      <c r="I2839">
        <v>54.88</v>
      </c>
      <c r="J2839">
        <v>10.74</v>
      </c>
      <c r="K2839">
        <v>211</v>
      </c>
      <c r="L2839">
        <v>878.84</v>
      </c>
      <c r="M2839">
        <v>106</v>
      </c>
      <c r="N2839">
        <v>2</v>
      </c>
      <c r="O2839">
        <v>0</v>
      </c>
      <c r="P2839">
        <v>150.29</v>
      </c>
      <c r="Q2839">
        <v>0</v>
      </c>
      <c r="R2839" s="1" t="s">
        <v>5917</v>
      </c>
      <c r="S2839" s="1" t="s">
        <v>8159</v>
      </c>
      <c r="T2839">
        <v>1.04</v>
      </c>
      <c r="U2839" s="1"/>
      <c r="V2839">
        <v>28064.356302</v>
      </c>
      <c r="W2839">
        <v>420397.333889</v>
      </c>
      <c r="X2839">
        <v>110.638133</v>
      </c>
      <c r="Y2839">
        <v>32.792088</v>
      </c>
      <c r="Z2839">
        <v>94.735882000000004</v>
      </c>
      <c r="AA2839">
        <v>180.73659000000001</v>
      </c>
      <c r="AB2839">
        <v>0</v>
      </c>
    </row>
    <row r="2840" spans="1:28" x14ac:dyDescent="0.25">
      <c r="A2840" s="1" t="s">
        <v>1823</v>
      </c>
      <c r="B2840">
        <v>1560</v>
      </c>
      <c r="C2840" s="1" t="s">
        <v>4022</v>
      </c>
      <c r="D2840">
        <v>2.6</v>
      </c>
      <c r="E2840">
        <v>0</v>
      </c>
      <c r="F2840">
        <v>0</v>
      </c>
      <c r="G2840">
        <v>2016</v>
      </c>
      <c r="H2840" s="1" t="s">
        <v>4136</v>
      </c>
      <c r="I2840">
        <v>86.22</v>
      </c>
      <c r="J2840">
        <v>18.010000000000002</v>
      </c>
      <c r="K2840">
        <v>456</v>
      </c>
      <c r="L2840">
        <v>2999.67</v>
      </c>
      <c r="M2840">
        <v>168</v>
      </c>
      <c r="N2840">
        <v>5</v>
      </c>
      <c r="O2840">
        <v>0</v>
      </c>
      <c r="P2840">
        <v>277.91000000000003</v>
      </c>
      <c r="Q2840">
        <v>0</v>
      </c>
      <c r="R2840" s="1" t="s">
        <v>5978</v>
      </c>
      <c r="S2840" s="1" t="s">
        <v>8159</v>
      </c>
      <c r="T2840">
        <v>1.1599999999999999</v>
      </c>
      <c r="U2840" s="1"/>
      <c r="V2840">
        <v>62940.282008000002</v>
      </c>
      <c r="W2840">
        <v>1236785.515498</v>
      </c>
      <c r="X2840">
        <v>262.415999</v>
      </c>
      <c r="Y2840">
        <v>83.015297000000004</v>
      </c>
      <c r="Z2840">
        <v>269.66555099999999</v>
      </c>
      <c r="AA2840">
        <v>531.711006</v>
      </c>
      <c r="AB2840">
        <v>0</v>
      </c>
    </row>
    <row r="2841" spans="1:28" x14ac:dyDescent="0.25">
      <c r="A2841" s="1" t="s">
        <v>1859</v>
      </c>
      <c r="B2841">
        <v>1898</v>
      </c>
      <c r="C2841" s="1" t="s">
        <v>4006</v>
      </c>
      <c r="D2841">
        <v>2.6</v>
      </c>
      <c r="E2841">
        <v>0</v>
      </c>
      <c r="F2841">
        <v>0.5</v>
      </c>
      <c r="G2841">
        <v>2051</v>
      </c>
      <c r="H2841" s="1" t="s">
        <v>4077</v>
      </c>
      <c r="I2841">
        <v>54.88</v>
      </c>
      <c r="J2841">
        <v>11.32</v>
      </c>
      <c r="K2841">
        <v>153</v>
      </c>
      <c r="L2841">
        <v>878.84</v>
      </c>
      <c r="M2841">
        <v>67</v>
      </c>
      <c r="N2841">
        <v>2</v>
      </c>
      <c r="O2841">
        <v>0</v>
      </c>
      <c r="P2841">
        <v>91.2</v>
      </c>
      <c r="Q2841">
        <v>0</v>
      </c>
      <c r="R2841" s="1" t="s">
        <v>6014</v>
      </c>
      <c r="S2841" s="1" t="s">
        <v>8159</v>
      </c>
      <c r="T2841">
        <v>1.03</v>
      </c>
      <c r="U2841" s="1"/>
      <c r="V2841">
        <v>19421.810162000002</v>
      </c>
      <c r="W2841">
        <v>352237.44562200003</v>
      </c>
      <c r="X2841">
        <v>78.832475000000002</v>
      </c>
      <c r="Y2841">
        <v>23.955511999999999</v>
      </c>
      <c r="Z2841">
        <v>79.382389000000003</v>
      </c>
      <c r="AA2841">
        <v>151.431758</v>
      </c>
      <c r="AB2841">
        <v>0</v>
      </c>
    </row>
    <row r="2842" spans="1:28" x14ac:dyDescent="0.25">
      <c r="A2842" s="1" t="s">
        <v>1872</v>
      </c>
      <c r="B2842">
        <v>1438</v>
      </c>
      <c r="C2842" s="1" t="s">
        <v>4062</v>
      </c>
      <c r="D2842">
        <v>2.6</v>
      </c>
      <c r="E2842">
        <v>0</v>
      </c>
      <c r="F2842">
        <v>0.5</v>
      </c>
      <c r="G2842">
        <v>2058</v>
      </c>
      <c r="H2842" s="1" t="s">
        <v>4156</v>
      </c>
      <c r="I2842">
        <v>94.39</v>
      </c>
      <c r="J2842">
        <v>12.76</v>
      </c>
      <c r="K2842">
        <v>620</v>
      </c>
      <c r="L2842">
        <v>2593.4299999999998</v>
      </c>
      <c r="M2842">
        <v>364</v>
      </c>
      <c r="N2842">
        <v>8</v>
      </c>
      <c r="O2842">
        <v>0</v>
      </c>
      <c r="P2842">
        <v>453.33</v>
      </c>
      <c r="Q2842">
        <v>0</v>
      </c>
      <c r="R2842" s="1" t="s">
        <v>6027</v>
      </c>
      <c r="S2842" s="1" t="s">
        <v>8159</v>
      </c>
      <c r="T2842">
        <v>1.04</v>
      </c>
      <c r="U2842" s="1"/>
      <c r="V2842">
        <v>77233.347194999995</v>
      </c>
      <c r="W2842">
        <v>1099319.0235039999</v>
      </c>
      <c r="X2842">
        <v>301.92016999999998</v>
      </c>
      <c r="Y2842">
        <v>88.303381999999999</v>
      </c>
      <c r="Z2842">
        <v>249.489734</v>
      </c>
      <c r="AA2842">
        <v>472.61660000000001</v>
      </c>
      <c r="AB2842">
        <v>0</v>
      </c>
    </row>
    <row r="2843" spans="1:28" x14ac:dyDescent="0.25">
      <c r="A2843" s="1" t="s">
        <v>1879</v>
      </c>
      <c r="B2843">
        <v>1725</v>
      </c>
      <c r="C2843" s="1" t="s">
        <v>4045</v>
      </c>
      <c r="D2843">
        <v>2.6</v>
      </c>
      <c r="E2843">
        <v>0</v>
      </c>
      <c r="F2843">
        <v>0</v>
      </c>
      <c r="G2843">
        <v>2063</v>
      </c>
      <c r="H2843" s="1" t="s">
        <v>4137</v>
      </c>
      <c r="I2843">
        <v>126.24</v>
      </c>
      <c r="J2843">
        <v>9.92</v>
      </c>
      <c r="K2843">
        <v>338</v>
      </c>
      <c r="L2843">
        <v>1989.96</v>
      </c>
      <c r="M2843">
        <v>85</v>
      </c>
      <c r="N2843">
        <v>3</v>
      </c>
      <c r="O2843">
        <v>0</v>
      </c>
      <c r="P2843">
        <v>153.82</v>
      </c>
      <c r="Q2843">
        <v>0</v>
      </c>
      <c r="R2843" s="1" t="s">
        <v>6034</v>
      </c>
      <c r="S2843" s="1" t="s">
        <v>8159</v>
      </c>
      <c r="T2843">
        <v>0.75</v>
      </c>
      <c r="U2843" s="1"/>
      <c r="V2843">
        <v>33884.969692999999</v>
      </c>
      <c r="W2843">
        <v>695715.74834000005</v>
      </c>
      <c r="X2843">
        <v>140.679475</v>
      </c>
      <c r="Y2843">
        <v>43.814619999999998</v>
      </c>
      <c r="Z2843">
        <v>155.741027</v>
      </c>
      <c r="AA2843">
        <v>299.09749599999998</v>
      </c>
      <c r="AB2843">
        <v>0</v>
      </c>
    </row>
    <row r="2844" spans="1:28" x14ac:dyDescent="0.25">
      <c r="A2844" s="1" t="s">
        <v>1910</v>
      </c>
      <c r="B2844">
        <v>1972</v>
      </c>
      <c r="C2844" s="1" t="s">
        <v>4010</v>
      </c>
      <c r="D2844">
        <v>2.6</v>
      </c>
      <c r="E2844">
        <v>0</v>
      </c>
      <c r="F2844">
        <v>0.56999999999999995</v>
      </c>
      <c r="G2844">
        <v>2099</v>
      </c>
      <c r="H2844" s="1" t="s">
        <v>4083</v>
      </c>
      <c r="I2844">
        <v>73.11</v>
      </c>
      <c r="J2844">
        <v>7.6</v>
      </c>
      <c r="K2844">
        <v>127</v>
      </c>
      <c r="L2844">
        <v>902.89</v>
      </c>
      <c r="M2844">
        <v>0</v>
      </c>
      <c r="N2844">
        <v>0</v>
      </c>
      <c r="O2844">
        <v>0</v>
      </c>
      <c r="P2844">
        <v>26.82</v>
      </c>
      <c r="Q2844">
        <v>0</v>
      </c>
      <c r="R2844" s="1" t="s">
        <v>6065</v>
      </c>
      <c r="S2844" s="1" t="s">
        <v>8159</v>
      </c>
      <c r="T2844">
        <v>0.65</v>
      </c>
      <c r="U2844" s="1"/>
      <c r="V2844">
        <v>8610.4276439999994</v>
      </c>
      <c r="W2844">
        <v>240974.47595399999</v>
      </c>
      <c r="X2844">
        <v>37.937142000000001</v>
      </c>
      <c r="Y2844">
        <v>12.378475999999999</v>
      </c>
      <c r="Z2844">
        <v>54.135143999999997</v>
      </c>
      <c r="AA2844">
        <v>103.597353</v>
      </c>
      <c r="AB2844">
        <v>0</v>
      </c>
    </row>
    <row r="2845" spans="1:28" x14ac:dyDescent="0.25">
      <c r="A2845" s="1" t="s">
        <v>1918</v>
      </c>
      <c r="B2845">
        <v>1727</v>
      </c>
      <c r="C2845" s="1" t="s">
        <v>4032</v>
      </c>
      <c r="D2845">
        <v>2.6</v>
      </c>
      <c r="E2845">
        <v>0</v>
      </c>
      <c r="F2845">
        <v>2</v>
      </c>
      <c r="G2845">
        <v>2105</v>
      </c>
      <c r="H2845" s="1" t="s">
        <v>4128</v>
      </c>
      <c r="I2845">
        <v>116.2</v>
      </c>
      <c r="J2845">
        <v>15.8</v>
      </c>
      <c r="K2845">
        <v>378</v>
      </c>
      <c r="L2845">
        <v>1968.74</v>
      </c>
      <c r="M2845">
        <v>158</v>
      </c>
      <c r="N2845">
        <v>6</v>
      </c>
      <c r="O2845">
        <v>0</v>
      </c>
      <c r="P2845">
        <v>259.64</v>
      </c>
      <c r="Q2845">
        <v>0</v>
      </c>
      <c r="R2845" s="1" t="s">
        <v>6073</v>
      </c>
      <c r="S2845" s="1" t="s">
        <v>8159</v>
      </c>
      <c r="T2845">
        <v>1.2</v>
      </c>
      <c r="U2845" s="1"/>
      <c r="V2845">
        <v>49888.885631999998</v>
      </c>
      <c r="W2845">
        <v>912693.24530299997</v>
      </c>
      <c r="X2845">
        <v>204.925927</v>
      </c>
      <c r="Y2845">
        <v>63.854021000000003</v>
      </c>
      <c r="Z2845">
        <v>199.947239</v>
      </c>
      <c r="AA2845">
        <v>392.38060000000002</v>
      </c>
      <c r="AB2845">
        <v>0</v>
      </c>
    </row>
    <row r="2846" spans="1:28" x14ac:dyDescent="0.25">
      <c r="A2846" s="1" t="s">
        <v>1922</v>
      </c>
      <c r="B2846">
        <v>1295</v>
      </c>
      <c r="C2846" s="1" t="s">
        <v>4030</v>
      </c>
      <c r="D2846">
        <v>2.6</v>
      </c>
      <c r="E2846">
        <v>0</v>
      </c>
      <c r="F2846">
        <v>1.25</v>
      </c>
      <c r="G2846">
        <v>2112</v>
      </c>
      <c r="H2846" s="1" t="s">
        <v>4147</v>
      </c>
      <c r="I2846">
        <v>23.77</v>
      </c>
      <c r="J2846">
        <v>9.39</v>
      </c>
      <c r="K2846">
        <v>817</v>
      </c>
      <c r="L2846">
        <v>2697.03</v>
      </c>
      <c r="M2846">
        <v>511</v>
      </c>
      <c r="N2846">
        <v>7</v>
      </c>
      <c r="O2846">
        <v>0</v>
      </c>
      <c r="P2846">
        <v>665.89</v>
      </c>
      <c r="Q2846">
        <v>0</v>
      </c>
      <c r="R2846" s="1" t="s">
        <v>6077</v>
      </c>
      <c r="S2846" s="1" t="s">
        <v>8159</v>
      </c>
      <c r="T2846">
        <v>1.29</v>
      </c>
      <c r="U2846" s="1"/>
      <c r="V2846">
        <v>116117.256459</v>
      </c>
      <c r="W2846">
        <v>1413415.0449300001</v>
      </c>
      <c r="X2846">
        <v>443.163026</v>
      </c>
      <c r="Y2846">
        <v>125.968676</v>
      </c>
      <c r="Z2846">
        <v>325.97026199999999</v>
      </c>
      <c r="AA2846">
        <v>607.65743799999996</v>
      </c>
      <c r="AB2846">
        <v>0</v>
      </c>
    </row>
    <row r="2847" spans="1:28" x14ac:dyDescent="0.25">
      <c r="A2847" s="1" t="s">
        <v>1941</v>
      </c>
      <c r="B2847">
        <v>1858</v>
      </c>
      <c r="C2847" s="1" t="s">
        <v>4018</v>
      </c>
      <c r="D2847">
        <v>2.6</v>
      </c>
      <c r="E2847">
        <v>0</v>
      </c>
      <c r="F2847">
        <v>0.31</v>
      </c>
      <c r="G2847">
        <v>2129</v>
      </c>
      <c r="H2847" s="1" t="s">
        <v>4092</v>
      </c>
      <c r="I2847">
        <v>182.21</v>
      </c>
      <c r="J2847">
        <v>5.97</v>
      </c>
      <c r="K2847">
        <v>271</v>
      </c>
      <c r="L2847">
        <v>1353.88</v>
      </c>
      <c r="M2847">
        <v>39</v>
      </c>
      <c r="N2847">
        <v>3</v>
      </c>
      <c r="O2847">
        <v>0</v>
      </c>
      <c r="P2847">
        <v>90.27</v>
      </c>
      <c r="Q2847">
        <v>0</v>
      </c>
      <c r="R2847" s="1" t="s">
        <v>6096</v>
      </c>
      <c r="S2847" s="1" t="s">
        <v>8159</v>
      </c>
      <c r="T2847">
        <v>0.52</v>
      </c>
      <c r="U2847" s="1"/>
      <c r="V2847">
        <v>21516.735513</v>
      </c>
      <c r="W2847">
        <v>438493.53947800002</v>
      </c>
      <c r="X2847">
        <v>87.617255</v>
      </c>
      <c r="Y2847">
        <v>26.295387999999999</v>
      </c>
      <c r="Z2847">
        <v>101.549199</v>
      </c>
      <c r="AA2847">
        <v>188.51419100000001</v>
      </c>
      <c r="AB2847">
        <v>0</v>
      </c>
    </row>
    <row r="2848" spans="1:28" x14ac:dyDescent="0.25">
      <c r="A2848" s="1" t="s">
        <v>1953</v>
      </c>
      <c r="B2848">
        <v>1192</v>
      </c>
      <c r="C2848" s="1" t="s">
        <v>4031</v>
      </c>
      <c r="D2848">
        <v>2.6</v>
      </c>
      <c r="E2848">
        <v>0</v>
      </c>
      <c r="F2848">
        <v>0</v>
      </c>
      <c r="G2848">
        <v>2138</v>
      </c>
      <c r="H2848" s="1" t="s">
        <v>4127</v>
      </c>
      <c r="I2848">
        <v>2.0699999999999998</v>
      </c>
      <c r="J2848">
        <v>12.61</v>
      </c>
      <c r="K2848">
        <v>946</v>
      </c>
      <c r="L2848">
        <v>2271.2600000000002</v>
      </c>
      <c r="M2848">
        <v>648</v>
      </c>
      <c r="N2848">
        <v>7</v>
      </c>
      <c r="O2848">
        <v>0</v>
      </c>
      <c r="P2848">
        <v>777.07</v>
      </c>
      <c r="Q2848">
        <v>0</v>
      </c>
      <c r="R2848" s="1" t="s">
        <v>6108</v>
      </c>
      <c r="S2848" s="1" t="s">
        <v>8159</v>
      </c>
      <c r="T2848">
        <v>0.98</v>
      </c>
      <c r="U2848" s="1"/>
      <c r="V2848">
        <v>139285.68630199999</v>
      </c>
      <c r="W2848">
        <v>1536471.55678</v>
      </c>
      <c r="X2848">
        <v>524.20605899999998</v>
      </c>
      <c r="Y2848">
        <v>146.349738</v>
      </c>
      <c r="Z2848">
        <v>359.47303099999999</v>
      </c>
      <c r="AA2848">
        <v>660.56622000000004</v>
      </c>
      <c r="AB2848">
        <v>0</v>
      </c>
    </row>
    <row r="2849" spans="1:28" x14ac:dyDescent="0.25">
      <c r="A2849" s="1" t="s">
        <v>1971</v>
      </c>
      <c r="B2849">
        <v>1122</v>
      </c>
      <c r="C2849" s="1" t="s">
        <v>4049</v>
      </c>
      <c r="D2849">
        <v>2.6</v>
      </c>
      <c r="E2849">
        <v>0</v>
      </c>
      <c r="F2849">
        <v>0</v>
      </c>
      <c r="G2849">
        <v>2163</v>
      </c>
      <c r="H2849" s="1" t="s">
        <v>4116</v>
      </c>
      <c r="I2849">
        <v>87.33</v>
      </c>
      <c r="J2849">
        <v>15.08</v>
      </c>
      <c r="K2849">
        <v>1041</v>
      </c>
      <c r="L2849">
        <v>2064.44</v>
      </c>
      <c r="M2849">
        <v>726</v>
      </c>
      <c r="N2849">
        <v>13</v>
      </c>
      <c r="O2849">
        <v>0</v>
      </c>
      <c r="P2849">
        <v>916.21</v>
      </c>
      <c r="Q2849">
        <v>0</v>
      </c>
      <c r="R2849" s="1" t="s">
        <v>6126</v>
      </c>
      <c r="S2849" s="1" t="s">
        <v>8159</v>
      </c>
      <c r="T2849">
        <v>1.2</v>
      </c>
      <c r="U2849" s="1"/>
      <c r="V2849">
        <v>152779.35775699999</v>
      </c>
      <c r="W2849">
        <v>1611919.913065</v>
      </c>
      <c r="X2849">
        <v>571.91973800000005</v>
      </c>
      <c r="Y2849">
        <v>158.59521000000001</v>
      </c>
      <c r="Z2849">
        <v>378.56857000000002</v>
      </c>
      <c r="AA2849">
        <v>693.00494400000002</v>
      </c>
      <c r="AB2849">
        <v>0</v>
      </c>
    </row>
    <row r="2850" spans="1:28" x14ac:dyDescent="0.25">
      <c r="A2850" s="1" t="s">
        <v>1975</v>
      </c>
      <c r="B2850">
        <v>1479</v>
      </c>
      <c r="C2850" s="1" t="s">
        <v>4008</v>
      </c>
      <c r="D2850">
        <v>2.6</v>
      </c>
      <c r="E2850">
        <v>0</v>
      </c>
      <c r="F2850">
        <v>0.43</v>
      </c>
      <c r="G2850">
        <v>2165</v>
      </c>
      <c r="H2850" s="1" t="s">
        <v>4101</v>
      </c>
      <c r="I2850">
        <v>76.69</v>
      </c>
      <c r="J2850">
        <v>7.68</v>
      </c>
      <c r="K2850">
        <v>686</v>
      </c>
      <c r="L2850">
        <v>972.98</v>
      </c>
      <c r="M2850">
        <v>553</v>
      </c>
      <c r="N2850">
        <v>5</v>
      </c>
      <c r="O2850">
        <v>0</v>
      </c>
      <c r="P2850">
        <v>601.21</v>
      </c>
      <c r="Q2850">
        <v>0</v>
      </c>
      <c r="R2850" s="1" t="s">
        <v>6130</v>
      </c>
      <c r="S2850" s="1" t="s">
        <v>8159</v>
      </c>
      <c r="T2850">
        <v>0.85</v>
      </c>
      <c r="U2850" s="1"/>
      <c r="V2850">
        <v>106782.876391</v>
      </c>
      <c r="W2850">
        <v>998771.54347000003</v>
      </c>
      <c r="X2850">
        <v>393.71792799999997</v>
      </c>
      <c r="Y2850">
        <v>106.864819</v>
      </c>
      <c r="Z2850">
        <v>239.50086200000001</v>
      </c>
      <c r="AA2850">
        <v>429.400218</v>
      </c>
      <c r="AB2850">
        <v>0</v>
      </c>
    </row>
    <row r="2851" spans="1:28" x14ac:dyDescent="0.25">
      <c r="A2851" s="1" t="s">
        <v>1977</v>
      </c>
      <c r="B2851">
        <v>2071</v>
      </c>
      <c r="C2851" s="1" t="s">
        <v>4009</v>
      </c>
      <c r="D2851">
        <v>2.6</v>
      </c>
      <c r="E2851">
        <v>0</v>
      </c>
      <c r="F2851">
        <v>1</v>
      </c>
      <c r="G2851">
        <v>2165</v>
      </c>
      <c r="H2851" s="1" t="s">
        <v>4082</v>
      </c>
      <c r="I2851">
        <v>19.239999999999998</v>
      </c>
      <c r="J2851">
        <v>16.239999999999998</v>
      </c>
      <c r="K2851">
        <v>94</v>
      </c>
      <c r="L2851">
        <v>740.81</v>
      </c>
      <c r="M2851">
        <v>16</v>
      </c>
      <c r="N2851">
        <v>1</v>
      </c>
      <c r="O2851">
        <v>0</v>
      </c>
      <c r="P2851">
        <v>48.31</v>
      </c>
      <c r="Q2851">
        <v>0</v>
      </c>
      <c r="R2851" s="1" t="s">
        <v>6132</v>
      </c>
      <c r="S2851" s="1" t="s">
        <v>8159</v>
      </c>
      <c r="T2851">
        <v>1.19</v>
      </c>
      <c r="U2851" s="1"/>
      <c r="V2851">
        <v>12321.629552</v>
      </c>
      <c r="W2851">
        <v>303800.39138500002</v>
      </c>
      <c r="X2851">
        <v>54.317706999999999</v>
      </c>
      <c r="Y2851">
        <v>18.244191000000001</v>
      </c>
      <c r="Z2851">
        <v>64.832054999999997</v>
      </c>
      <c r="AA2851">
        <v>130.60736299999999</v>
      </c>
      <c r="AB2851">
        <v>0</v>
      </c>
    </row>
    <row r="2852" spans="1:28" x14ac:dyDescent="0.25">
      <c r="A2852" s="1" t="s">
        <v>1989</v>
      </c>
      <c r="B2852">
        <v>1036</v>
      </c>
      <c r="C2852" s="1" t="s">
        <v>4022</v>
      </c>
      <c r="D2852">
        <v>2.6</v>
      </c>
      <c r="E2852">
        <v>0</v>
      </c>
      <c r="F2852">
        <v>0</v>
      </c>
      <c r="G2852">
        <v>2176</v>
      </c>
      <c r="H2852" s="1" t="s">
        <v>4128</v>
      </c>
      <c r="I2852">
        <v>116.2</v>
      </c>
      <c r="J2852">
        <v>8.82</v>
      </c>
      <c r="K2852">
        <v>1140</v>
      </c>
      <c r="L2852">
        <v>3381.38</v>
      </c>
      <c r="M2852">
        <v>669</v>
      </c>
      <c r="N2852">
        <v>6</v>
      </c>
      <c r="O2852">
        <v>0</v>
      </c>
      <c r="P2852">
        <v>785.01</v>
      </c>
      <c r="Q2852">
        <v>0</v>
      </c>
      <c r="R2852" s="1" t="s">
        <v>6144</v>
      </c>
      <c r="S2852" s="1" t="s">
        <v>8159</v>
      </c>
      <c r="T2852">
        <v>0.67</v>
      </c>
      <c r="U2852" s="1"/>
      <c r="V2852">
        <v>143844.93180300001</v>
      </c>
      <c r="W2852">
        <v>1663847.174295</v>
      </c>
      <c r="X2852">
        <v>541.22506199999998</v>
      </c>
      <c r="Y2852">
        <v>150.005797</v>
      </c>
      <c r="Z2852">
        <v>395.27693599999998</v>
      </c>
      <c r="AA2852">
        <v>715.32559200000003</v>
      </c>
      <c r="AB2852">
        <v>0</v>
      </c>
    </row>
    <row r="2853" spans="1:28" x14ac:dyDescent="0.25">
      <c r="A2853" s="1" t="s">
        <v>2015</v>
      </c>
      <c r="B2853">
        <v>1534</v>
      </c>
      <c r="C2853" s="1" t="s">
        <v>4030</v>
      </c>
      <c r="D2853">
        <v>2.6</v>
      </c>
      <c r="E2853">
        <v>0</v>
      </c>
      <c r="F2853">
        <v>0.67</v>
      </c>
      <c r="G2853">
        <v>2203</v>
      </c>
      <c r="H2853" s="1" t="s">
        <v>4152</v>
      </c>
      <c r="I2853">
        <v>144.80000000000001</v>
      </c>
      <c r="J2853">
        <v>5.62</v>
      </c>
      <c r="K2853">
        <v>669</v>
      </c>
      <c r="L2853">
        <v>3266.07</v>
      </c>
      <c r="M2853">
        <v>116</v>
      </c>
      <c r="N2853">
        <v>3</v>
      </c>
      <c r="O2853">
        <v>0</v>
      </c>
      <c r="P2853">
        <v>220.94</v>
      </c>
      <c r="Q2853">
        <v>0</v>
      </c>
      <c r="R2853" s="1" t="s">
        <v>6170</v>
      </c>
      <c r="S2853" s="1" t="s">
        <v>8159</v>
      </c>
      <c r="T2853">
        <v>0.52</v>
      </c>
      <c r="U2853" s="1"/>
      <c r="V2853">
        <v>52294.080092999997</v>
      </c>
      <c r="W2853">
        <v>994535.24094399996</v>
      </c>
      <c r="X2853">
        <v>210.34396699999999</v>
      </c>
      <c r="Y2853">
        <v>62.379252000000001</v>
      </c>
      <c r="Z2853">
        <v>231.062365</v>
      </c>
      <c r="AA2853">
        <v>427.564841</v>
      </c>
      <c r="AB2853">
        <v>0</v>
      </c>
    </row>
    <row r="2854" spans="1:28" x14ac:dyDescent="0.25">
      <c r="A2854" s="1" t="s">
        <v>2030</v>
      </c>
      <c r="B2854">
        <v>1729</v>
      </c>
      <c r="C2854" s="1" t="s">
        <v>4003</v>
      </c>
      <c r="D2854">
        <v>2.6</v>
      </c>
      <c r="E2854">
        <v>0</v>
      </c>
      <c r="F2854">
        <v>4</v>
      </c>
      <c r="G2854">
        <v>2212</v>
      </c>
      <c r="H2854" s="1" t="s">
        <v>4122</v>
      </c>
      <c r="I2854">
        <v>159.35</v>
      </c>
      <c r="J2854">
        <v>9.58</v>
      </c>
      <c r="K2854">
        <v>483</v>
      </c>
      <c r="L2854">
        <v>1418.59</v>
      </c>
      <c r="M2854">
        <v>270</v>
      </c>
      <c r="N2854">
        <v>10</v>
      </c>
      <c r="O2854">
        <v>0</v>
      </c>
      <c r="P2854">
        <v>343.63</v>
      </c>
      <c r="Q2854">
        <v>0</v>
      </c>
      <c r="R2854" s="1" t="s">
        <v>6185</v>
      </c>
      <c r="S2854" s="1" t="s">
        <v>8159</v>
      </c>
      <c r="T2854">
        <v>0.71</v>
      </c>
      <c r="U2854" s="1"/>
      <c r="V2854">
        <v>58505.378462000001</v>
      </c>
      <c r="W2854">
        <v>714663.13778300001</v>
      </c>
      <c r="X2854">
        <v>221.81943899999999</v>
      </c>
      <c r="Y2854">
        <v>62.112509000000003</v>
      </c>
      <c r="Z2854">
        <v>168.49884499999999</v>
      </c>
      <c r="AA2854">
        <v>307.24909300000002</v>
      </c>
      <c r="AB2854">
        <v>0</v>
      </c>
    </row>
    <row r="2855" spans="1:28" x14ac:dyDescent="0.25">
      <c r="A2855" s="1" t="s">
        <v>2075</v>
      </c>
      <c r="B2855">
        <v>1725</v>
      </c>
      <c r="C2855" s="1" t="s">
        <v>4008</v>
      </c>
      <c r="D2855">
        <v>2.6</v>
      </c>
      <c r="E2855">
        <v>0</v>
      </c>
      <c r="F2855">
        <v>0</v>
      </c>
      <c r="G2855">
        <v>2252</v>
      </c>
      <c r="H2855" s="1" t="s">
        <v>4097</v>
      </c>
      <c r="I2855">
        <v>76.69</v>
      </c>
      <c r="J2855">
        <v>5.96</v>
      </c>
      <c r="K2855">
        <v>527</v>
      </c>
      <c r="L2855">
        <v>978.13</v>
      </c>
      <c r="M2855">
        <v>399</v>
      </c>
      <c r="N2855">
        <v>8</v>
      </c>
      <c r="O2855">
        <v>0</v>
      </c>
      <c r="P2855">
        <v>454</v>
      </c>
      <c r="Q2855">
        <v>0</v>
      </c>
      <c r="R2855" s="1" t="s">
        <v>6230</v>
      </c>
      <c r="S2855" s="1" t="s">
        <v>8159</v>
      </c>
      <c r="T2855">
        <v>0.98</v>
      </c>
      <c r="U2855" s="1"/>
      <c r="V2855">
        <v>79243.344198000006</v>
      </c>
      <c r="W2855">
        <v>845164.48509900004</v>
      </c>
      <c r="X2855">
        <v>297.28413799999998</v>
      </c>
      <c r="Y2855">
        <v>82.768978000000004</v>
      </c>
      <c r="Z2855">
        <v>197.76213799999999</v>
      </c>
      <c r="AA2855">
        <v>363.35752100000002</v>
      </c>
      <c r="AB2855">
        <v>0</v>
      </c>
    </row>
    <row r="2856" spans="1:28" x14ac:dyDescent="0.25">
      <c r="A2856" s="1" t="s">
        <v>2087</v>
      </c>
      <c r="B2856">
        <v>1568</v>
      </c>
      <c r="C2856" s="1" t="s">
        <v>4030</v>
      </c>
      <c r="D2856">
        <v>2.6</v>
      </c>
      <c r="E2856">
        <v>0</v>
      </c>
      <c r="F2856">
        <v>0</v>
      </c>
      <c r="G2856">
        <v>2262</v>
      </c>
      <c r="H2856" s="1" t="s">
        <v>4163</v>
      </c>
      <c r="I2856">
        <v>116.2</v>
      </c>
      <c r="J2856">
        <v>12.02</v>
      </c>
      <c r="K2856">
        <v>694</v>
      </c>
      <c r="L2856">
        <v>3424.67</v>
      </c>
      <c r="M2856">
        <v>297</v>
      </c>
      <c r="N2856">
        <v>8</v>
      </c>
      <c r="O2856">
        <v>0</v>
      </c>
      <c r="P2856">
        <v>416.32</v>
      </c>
      <c r="Q2856">
        <v>0</v>
      </c>
      <c r="R2856" s="1" t="s">
        <v>6242</v>
      </c>
      <c r="S2856" s="1" t="s">
        <v>8159</v>
      </c>
      <c r="T2856">
        <v>0.89</v>
      </c>
      <c r="U2856" s="1"/>
      <c r="V2856">
        <v>78947.200438999993</v>
      </c>
      <c r="W2856">
        <v>1297602.9538710001</v>
      </c>
      <c r="X2856">
        <v>313.55573299999998</v>
      </c>
      <c r="Y2856">
        <v>92.748616999999996</v>
      </c>
      <c r="Z2856">
        <v>297.19926700000002</v>
      </c>
      <c r="AA2856">
        <v>557.85976200000005</v>
      </c>
      <c r="AB2856">
        <v>0</v>
      </c>
    </row>
    <row r="2857" spans="1:28" x14ac:dyDescent="0.25">
      <c r="A2857" s="1" t="s">
        <v>2091</v>
      </c>
      <c r="B2857">
        <v>1972</v>
      </c>
      <c r="C2857" s="1" t="s">
        <v>4044</v>
      </c>
      <c r="D2857">
        <v>2.6</v>
      </c>
      <c r="E2857">
        <v>0</v>
      </c>
      <c r="F2857">
        <v>0.56999999999999995</v>
      </c>
      <c r="G2857">
        <v>2265</v>
      </c>
      <c r="H2857" s="1" t="s">
        <v>4135</v>
      </c>
      <c r="I2857">
        <v>0.69</v>
      </c>
      <c r="J2857">
        <v>13.54</v>
      </c>
      <c r="K2857">
        <v>293</v>
      </c>
      <c r="L2857">
        <v>2189.63</v>
      </c>
      <c r="M2857">
        <v>88</v>
      </c>
      <c r="N2857">
        <v>3</v>
      </c>
      <c r="O2857">
        <v>0</v>
      </c>
      <c r="P2857">
        <v>145.37</v>
      </c>
      <c r="Q2857">
        <v>0</v>
      </c>
      <c r="R2857" s="1" t="s">
        <v>6246</v>
      </c>
      <c r="S2857" s="1" t="s">
        <v>8159</v>
      </c>
      <c r="T2857">
        <v>1.06</v>
      </c>
      <c r="U2857" s="1"/>
      <c r="V2857">
        <v>34258.179484</v>
      </c>
      <c r="W2857">
        <v>755142.85501000006</v>
      </c>
      <c r="X2857">
        <v>145.606685</v>
      </c>
      <c r="Y2857">
        <v>46.671109000000001</v>
      </c>
      <c r="Z2857">
        <v>165.91542000000001</v>
      </c>
      <c r="AA2857">
        <v>324.64470899999998</v>
      </c>
      <c r="AB2857">
        <v>0</v>
      </c>
    </row>
    <row r="2858" spans="1:28" x14ac:dyDescent="0.25">
      <c r="A2858" s="1" t="s">
        <v>2104</v>
      </c>
      <c r="B2858">
        <v>1972</v>
      </c>
      <c r="C2858" s="1" t="s">
        <v>4018</v>
      </c>
      <c r="D2858">
        <v>2.6</v>
      </c>
      <c r="E2858">
        <v>0</v>
      </c>
      <c r="F2858">
        <v>0.56999999999999995</v>
      </c>
      <c r="G2858">
        <v>2274</v>
      </c>
      <c r="H2858" s="1" t="s">
        <v>4095</v>
      </c>
      <c r="I2858">
        <v>63.59</v>
      </c>
      <c r="J2858">
        <v>11.28</v>
      </c>
      <c r="K2858">
        <v>302</v>
      </c>
      <c r="L2858">
        <v>1939.23</v>
      </c>
      <c r="M2858">
        <v>36</v>
      </c>
      <c r="N2858">
        <v>4</v>
      </c>
      <c r="O2858">
        <v>0</v>
      </c>
      <c r="P2858">
        <v>152.91999999999999</v>
      </c>
      <c r="Q2858">
        <v>0</v>
      </c>
      <c r="R2858" s="1" t="s">
        <v>6259</v>
      </c>
      <c r="S2858" s="1" t="s">
        <v>8159</v>
      </c>
      <c r="T2858">
        <v>0.93</v>
      </c>
      <c r="U2858" s="1"/>
      <c r="V2858">
        <v>27606.863832999999</v>
      </c>
      <c r="W2858">
        <v>669190.61628800002</v>
      </c>
      <c r="X2858">
        <v>119.082903</v>
      </c>
      <c r="Y2858">
        <v>38.594563999999998</v>
      </c>
      <c r="Z2858">
        <v>147.85716099999999</v>
      </c>
      <c r="AA2858">
        <v>287.69287300000002</v>
      </c>
      <c r="AB2858">
        <v>0</v>
      </c>
    </row>
    <row r="2859" spans="1:28" x14ac:dyDescent="0.25">
      <c r="A2859" s="1" t="s">
        <v>2105</v>
      </c>
      <c r="B2859">
        <v>1917</v>
      </c>
      <c r="C2859" s="1" t="s">
        <v>4030</v>
      </c>
      <c r="D2859">
        <v>2.6</v>
      </c>
      <c r="E2859">
        <v>0</v>
      </c>
      <c r="F2859">
        <v>0.34</v>
      </c>
      <c r="G2859">
        <v>2275</v>
      </c>
      <c r="H2859" s="1" t="s">
        <v>4152</v>
      </c>
      <c r="I2859">
        <v>144.80000000000001</v>
      </c>
      <c r="J2859">
        <v>11.54</v>
      </c>
      <c r="K2859">
        <v>358</v>
      </c>
      <c r="L2859">
        <v>3266.07</v>
      </c>
      <c r="M2859">
        <v>46</v>
      </c>
      <c r="N2859">
        <v>3</v>
      </c>
      <c r="O2859">
        <v>0</v>
      </c>
      <c r="P2859">
        <v>119.35</v>
      </c>
      <c r="Q2859">
        <v>0</v>
      </c>
      <c r="R2859" s="1" t="s">
        <v>6260</v>
      </c>
      <c r="S2859" s="1" t="s">
        <v>8159</v>
      </c>
      <c r="T2859">
        <v>0.98</v>
      </c>
      <c r="U2859" s="1"/>
      <c r="V2859">
        <v>30522.451831999999</v>
      </c>
      <c r="W2859">
        <v>862249.79417300003</v>
      </c>
      <c r="X2859">
        <v>136.83211700000001</v>
      </c>
      <c r="Y2859">
        <v>45.713535</v>
      </c>
      <c r="Z2859">
        <v>189.847003</v>
      </c>
      <c r="AA2859">
        <v>370.68839400000002</v>
      </c>
      <c r="AB2859">
        <v>0</v>
      </c>
    </row>
    <row r="2860" spans="1:28" x14ac:dyDescent="0.25">
      <c r="A2860" s="1" t="s">
        <v>2120</v>
      </c>
      <c r="B2860">
        <v>1967</v>
      </c>
      <c r="C2860" s="1" t="s">
        <v>4027</v>
      </c>
      <c r="D2860">
        <v>2.6</v>
      </c>
      <c r="E2860">
        <v>0</v>
      </c>
      <c r="F2860">
        <v>0</v>
      </c>
      <c r="G2860">
        <v>2300</v>
      </c>
      <c r="H2860" s="1" t="s">
        <v>4171</v>
      </c>
      <c r="I2860">
        <v>182.24</v>
      </c>
      <c r="J2860">
        <v>15.38</v>
      </c>
      <c r="K2860">
        <v>333</v>
      </c>
      <c r="L2860">
        <v>1432.47</v>
      </c>
      <c r="M2860">
        <v>170</v>
      </c>
      <c r="N2860">
        <v>6</v>
      </c>
      <c r="O2860">
        <v>0</v>
      </c>
      <c r="P2860">
        <v>247.97</v>
      </c>
      <c r="Q2860">
        <v>0</v>
      </c>
      <c r="R2860" s="1" t="s">
        <v>6275</v>
      </c>
      <c r="S2860" s="1" t="s">
        <v>8159</v>
      </c>
      <c r="T2860">
        <v>1.1499999999999999</v>
      </c>
      <c r="U2860" s="1"/>
      <c r="V2860">
        <v>43023.294607000003</v>
      </c>
      <c r="W2860">
        <v>671242.23288300005</v>
      </c>
      <c r="X2860">
        <v>171.30712600000001</v>
      </c>
      <c r="Y2860">
        <v>51.411712000000001</v>
      </c>
      <c r="Z2860">
        <v>149.55744100000001</v>
      </c>
      <c r="AA2860">
        <v>288.57829099999998</v>
      </c>
      <c r="AB2860">
        <v>0</v>
      </c>
    </row>
    <row r="2861" spans="1:28" x14ac:dyDescent="0.25">
      <c r="A2861" s="1" t="s">
        <v>2125</v>
      </c>
      <c r="B2861">
        <v>864</v>
      </c>
      <c r="C2861" s="1" t="s">
        <v>4046</v>
      </c>
      <c r="D2861">
        <v>2.6</v>
      </c>
      <c r="E2861">
        <v>0</v>
      </c>
      <c r="F2861">
        <v>1.5</v>
      </c>
      <c r="G2861">
        <v>2303</v>
      </c>
      <c r="H2861" s="1" t="s">
        <v>4149</v>
      </c>
      <c r="I2861">
        <v>0.69</v>
      </c>
      <c r="J2861">
        <v>3.12</v>
      </c>
      <c r="K2861">
        <v>1439</v>
      </c>
      <c r="L2861">
        <v>2186.66</v>
      </c>
      <c r="M2861">
        <v>651</v>
      </c>
      <c r="N2861">
        <v>10</v>
      </c>
      <c r="O2861">
        <v>0</v>
      </c>
      <c r="P2861">
        <v>877.11</v>
      </c>
      <c r="Q2861">
        <v>0</v>
      </c>
      <c r="R2861" s="1" t="s">
        <v>6280</v>
      </c>
      <c r="S2861" s="1" t="s">
        <v>8159</v>
      </c>
      <c r="T2861">
        <v>0.28000000000000003</v>
      </c>
      <c r="U2861" s="1"/>
      <c r="V2861">
        <v>164097.94005899999</v>
      </c>
      <c r="W2861">
        <v>1557126.4013970001</v>
      </c>
      <c r="X2861">
        <v>601.13441799999998</v>
      </c>
      <c r="Y2861">
        <v>160.486514</v>
      </c>
      <c r="Z2861">
        <v>381.94706400000001</v>
      </c>
      <c r="AA2861">
        <v>669.45238400000005</v>
      </c>
      <c r="AB2861">
        <v>0</v>
      </c>
    </row>
    <row r="2862" spans="1:28" x14ac:dyDescent="0.25">
      <c r="A2862" s="1" t="s">
        <v>2135</v>
      </c>
      <c r="B2862">
        <v>2070</v>
      </c>
      <c r="C2862" s="1" t="s">
        <v>4006</v>
      </c>
      <c r="D2862">
        <v>2.6</v>
      </c>
      <c r="E2862">
        <v>0</v>
      </c>
      <c r="F2862">
        <v>0</v>
      </c>
      <c r="G2862">
        <v>2306</v>
      </c>
      <c r="H2862" s="1" t="s">
        <v>4077</v>
      </c>
      <c r="I2862">
        <v>54.88</v>
      </c>
      <c r="J2862">
        <v>5.95</v>
      </c>
      <c r="K2862">
        <v>236</v>
      </c>
      <c r="L2862">
        <v>878.84</v>
      </c>
      <c r="M2862">
        <v>94</v>
      </c>
      <c r="N2862">
        <v>3</v>
      </c>
      <c r="O2862">
        <v>0</v>
      </c>
      <c r="P2862">
        <v>125.86</v>
      </c>
      <c r="Q2862">
        <v>0</v>
      </c>
      <c r="R2862" s="1" t="s">
        <v>6290</v>
      </c>
      <c r="S2862" s="1" t="s">
        <v>8159</v>
      </c>
      <c r="T2862">
        <v>0.57999999999999996</v>
      </c>
      <c r="U2862" s="1"/>
      <c r="V2862">
        <v>22892.028464999999</v>
      </c>
      <c r="W2862">
        <v>338647.46486900002</v>
      </c>
      <c r="X2862">
        <v>88.761160000000004</v>
      </c>
      <c r="Y2862">
        <v>25.417354</v>
      </c>
      <c r="Z2862">
        <v>79.325453999999993</v>
      </c>
      <c r="AA2862">
        <v>145.590688</v>
      </c>
      <c r="AB2862">
        <v>0</v>
      </c>
    </row>
    <row r="2863" spans="1:28" x14ac:dyDescent="0.25">
      <c r="A2863" s="1" t="s">
        <v>2141</v>
      </c>
      <c r="B2863">
        <v>1225</v>
      </c>
      <c r="C2863" s="1" t="s">
        <v>4038</v>
      </c>
      <c r="D2863">
        <v>2.6</v>
      </c>
      <c r="E2863">
        <v>0</v>
      </c>
      <c r="F2863">
        <v>0</v>
      </c>
      <c r="G2863">
        <v>2314</v>
      </c>
      <c r="H2863" s="1" t="s">
        <v>4084</v>
      </c>
      <c r="I2863">
        <v>105.53</v>
      </c>
      <c r="J2863">
        <v>8.7100000000000009</v>
      </c>
      <c r="K2863">
        <v>1089</v>
      </c>
      <c r="L2863">
        <v>2091.58</v>
      </c>
      <c r="M2863">
        <v>772</v>
      </c>
      <c r="N2863">
        <v>18</v>
      </c>
      <c r="O2863">
        <v>0</v>
      </c>
      <c r="P2863">
        <v>966.75</v>
      </c>
      <c r="Q2863">
        <v>0</v>
      </c>
      <c r="R2863" s="1" t="s">
        <v>6296</v>
      </c>
      <c r="S2863" s="1" t="s">
        <v>8159</v>
      </c>
      <c r="T2863">
        <v>1.24</v>
      </c>
      <c r="U2863" s="1"/>
      <c r="V2863">
        <v>164065.45074500001</v>
      </c>
      <c r="W2863">
        <v>1732367.0459739999</v>
      </c>
      <c r="X2863">
        <v>615.86046399999998</v>
      </c>
      <c r="Y2863">
        <v>171.920805</v>
      </c>
      <c r="Z2863">
        <v>402.88698099999999</v>
      </c>
      <c r="AA2863">
        <v>744.78871900000001</v>
      </c>
      <c r="AB2863">
        <v>0</v>
      </c>
    </row>
    <row r="2864" spans="1:28" x14ac:dyDescent="0.25">
      <c r="A2864" s="1" t="s">
        <v>2148</v>
      </c>
      <c r="B2864">
        <v>2243</v>
      </c>
      <c r="C2864" s="1" t="s">
        <v>4006</v>
      </c>
      <c r="D2864">
        <v>2.6</v>
      </c>
      <c r="E2864">
        <v>0</v>
      </c>
      <c r="F2864">
        <v>0.5</v>
      </c>
      <c r="G2864">
        <v>2316</v>
      </c>
      <c r="H2864" s="1" t="s">
        <v>4077</v>
      </c>
      <c r="I2864">
        <v>54.88</v>
      </c>
      <c r="J2864">
        <v>13.92</v>
      </c>
      <c r="K2864">
        <v>73</v>
      </c>
      <c r="L2864">
        <v>878.84</v>
      </c>
      <c r="M2864">
        <v>0</v>
      </c>
      <c r="N2864">
        <v>0</v>
      </c>
      <c r="O2864">
        <v>0</v>
      </c>
      <c r="P2864">
        <v>11.39</v>
      </c>
      <c r="Q2864">
        <v>0</v>
      </c>
      <c r="R2864" s="1" t="s">
        <v>6303</v>
      </c>
      <c r="S2864" s="1" t="s">
        <v>8159</v>
      </c>
      <c r="T2864">
        <v>1.04</v>
      </c>
      <c r="U2864" s="1"/>
      <c r="V2864">
        <v>6421.72019</v>
      </c>
      <c r="W2864">
        <v>228969.85297499999</v>
      </c>
      <c r="X2864">
        <v>30.754443999999999</v>
      </c>
      <c r="Y2864">
        <v>10.805012</v>
      </c>
      <c r="Z2864">
        <v>50.128526000000001</v>
      </c>
      <c r="AA2864">
        <v>98.435387000000006</v>
      </c>
      <c r="AB2864">
        <v>0</v>
      </c>
    </row>
    <row r="2865" spans="1:28" x14ac:dyDescent="0.25">
      <c r="A2865" s="1" t="s">
        <v>2149</v>
      </c>
      <c r="B2865">
        <v>1650</v>
      </c>
      <c r="C2865" s="1" t="s">
        <v>4059</v>
      </c>
      <c r="D2865">
        <v>2.6</v>
      </c>
      <c r="E2865">
        <v>0</v>
      </c>
      <c r="F2865">
        <v>0</v>
      </c>
      <c r="G2865">
        <v>2318</v>
      </c>
      <c r="H2865" s="1" t="s">
        <v>4084</v>
      </c>
      <c r="I2865">
        <v>105.53</v>
      </c>
      <c r="J2865">
        <v>10.99</v>
      </c>
      <c r="K2865">
        <v>668</v>
      </c>
      <c r="L2865">
        <v>1173.28</v>
      </c>
      <c r="M2865">
        <v>486</v>
      </c>
      <c r="N2865">
        <v>12</v>
      </c>
      <c r="O2865">
        <v>0</v>
      </c>
      <c r="P2865">
        <v>577.37</v>
      </c>
      <c r="Q2865">
        <v>0</v>
      </c>
      <c r="R2865" s="1" t="s">
        <v>6304</v>
      </c>
      <c r="S2865" s="1" t="s">
        <v>8159</v>
      </c>
      <c r="T2865">
        <v>0.95</v>
      </c>
      <c r="U2865" s="1"/>
      <c r="V2865">
        <v>91205.487435999996</v>
      </c>
      <c r="W2865">
        <v>930786.27530700003</v>
      </c>
      <c r="X2865">
        <v>339.66257400000001</v>
      </c>
      <c r="Y2865">
        <v>93.442757999999998</v>
      </c>
      <c r="Z2865">
        <v>220.525249</v>
      </c>
      <c r="AA2865">
        <v>400.16925300000003</v>
      </c>
      <c r="AB2865">
        <v>0</v>
      </c>
    </row>
    <row r="2866" spans="1:28" x14ac:dyDescent="0.25">
      <c r="A2866" s="1" t="s">
        <v>2156</v>
      </c>
      <c r="B2866">
        <v>1596</v>
      </c>
      <c r="C2866" s="1" t="s">
        <v>4041</v>
      </c>
      <c r="D2866">
        <v>0.2</v>
      </c>
      <c r="E2866">
        <v>0</v>
      </c>
      <c r="F2866">
        <v>0</v>
      </c>
      <c r="G2866">
        <v>2327</v>
      </c>
      <c r="H2866" s="1" t="s">
        <v>4123</v>
      </c>
      <c r="I2866">
        <v>46.68</v>
      </c>
      <c r="J2866">
        <v>18.760000000000002</v>
      </c>
      <c r="K2866">
        <v>731</v>
      </c>
      <c r="L2866">
        <v>1704.6</v>
      </c>
      <c r="M2866">
        <v>516</v>
      </c>
      <c r="N2866">
        <v>9</v>
      </c>
      <c r="O2866">
        <v>0</v>
      </c>
      <c r="P2866">
        <v>585.75</v>
      </c>
      <c r="Q2866">
        <v>0</v>
      </c>
      <c r="R2866" s="1" t="s">
        <v>6311</v>
      </c>
      <c r="S2866" s="1" t="s">
        <v>8159</v>
      </c>
      <c r="T2866">
        <v>0.86</v>
      </c>
      <c r="U2866" s="1"/>
      <c r="V2866">
        <v>106131.129844</v>
      </c>
      <c r="W2866">
        <v>1165483.1751929999</v>
      </c>
      <c r="X2866">
        <v>398.87609700000002</v>
      </c>
      <c r="Y2866">
        <v>111.060582</v>
      </c>
      <c r="Z2866">
        <v>273.64225099999999</v>
      </c>
      <c r="AA2866">
        <v>501.06941699999999</v>
      </c>
      <c r="AB2866">
        <v>0</v>
      </c>
    </row>
    <row r="2867" spans="1:28" x14ac:dyDescent="0.25">
      <c r="A2867" s="1" t="s">
        <v>2159</v>
      </c>
      <c r="B2867">
        <v>1150</v>
      </c>
      <c r="C2867" s="1" t="s">
        <v>4060</v>
      </c>
      <c r="D2867">
        <v>2.6</v>
      </c>
      <c r="E2867">
        <v>0</v>
      </c>
      <c r="F2867">
        <v>0</v>
      </c>
      <c r="G2867">
        <v>2329</v>
      </c>
      <c r="H2867" s="1" t="s">
        <v>4123</v>
      </c>
      <c r="I2867">
        <v>46.68</v>
      </c>
      <c r="J2867">
        <v>16.989999999999998</v>
      </c>
      <c r="K2867">
        <v>1179</v>
      </c>
      <c r="L2867">
        <v>2373.61</v>
      </c>
      <c r="M2867">
        <v>849</v>
      </c>
      <c r="N2867">
        <v>14</v>
      </c>
      <c r="O2867">
        <v>0</v>
      </c>
      <c r="P2867">
        <v>964.25</v>
      </c>
      <c r="Q2867">
        <v>0</v>
      </c>
      <c r="R2867" s="1" t="s">
        <v>6314</v>
      </c>
      <c r="S2867" s="1" t="s">
        <v>8159</v>
      </c>
      <c r="T2867">
        <v>0.8</v>
      </c>
      <c r="U2867" s="1"/>
      <c r="V2867">
        <v>171496.52269899999</v>
      </c>
      <c r="W2867">
        <v>1805545.583292</v>
      </c>
      <c r="X2867">
        <v>640.91586900000004</v>
      </c>
      <c r="Y2867">
        <v>177.119595</v>
      </c>
      <c r="Z2867">
        <v>426.51840499999997</v>
      </c>
      <c r="AA2867">
        <v>776.24987399999998</v>
      </c>
      <c r="AB2867">
        <v>0</v>
      </c>
    </row>
    <row r="2868" spans="1:28" x14ac:dyDescent="0.25">
      <c r="A2868" s="1" t="s">
        <v>2172</v>
      </c>
      <c r="B2868">
        <v>1972</v>
      </c>
      <c r="C2868" s="1" t="s">
        <v>4008</v>
      </c>
      <c r="D2868">
        <v>2.6</v>
      </c>
      <c r="E2868">
        <v>0</v>
      </c>
      <c r="F2868">
        <v>0.57999999999999996</v>
      </c>
      <c r="G2868">
        <v>2344</v>
      </c>
      <c r="H2868" s="1" t="s">
        <v>4097</v>
      </c>
      <c r="I2868">
        <v>76.69</v>
      </c>
      <c r="J2868">
        <v>7.35</v>
      </c>
      <c r="K2868">
        <v>372</v>
      </c>
      <c r="L2868">
        <v>972.98</v>
      </c>
      <c r="M2868">
        <v>237</v>
      </c>
      <c r="N2868">
        <v>8</v>
      </c>
      <c r="O2868">
        <v>0</v>
      </c>
      <c r="P2868">
        <v>303.12</v>
      </c>
      <c r="Q2868">
        <v>0</v>
      </c>
      <c r="R2868" s="1" t="s">
        <v>6327</v>
      </c>
      <c r="S2868" s="1" t="s">
        <v>8159</v>
      </c>
      <c r="T2868">
        <v>1.04</v>
      </c>
      <c r="U2868" s="1"/>
      <c r="V2868">
        <v>50782.327722000002</v>
      </c>
      <c r="W2868">
        <v>635258.28258600004</v>
      </c>
      <c r="X2868">
        <v>194.88393199999999</v>
      </c>
      <c r="Y2868">
        <v>55.955379999999998</v>
      </c>
      <c r="Z2868">
        <v>145.24373900000001</v>
      </c>
      <c r="AA2868">
        <v>273.11143700000002</v>
      </c>
      <c r="AB2868">
        <v>0</v>
      </c>
    </row>
    <row r="2869" spans="1:28" x14ac:dyDescent="0.25">
      <c r="A2869" s="1" t="s">
        <v>2180</v>
      </c>
      <c r="B2869">
        <v>2124</v>
      </c>
      <c r="C2869" s="1" t="s">
        <v>4018</v>
      </c>
      <c r="D2869">
        <v>2.6</v>
      </c>
      <c r="E2869">
        <v>0</v>
      </c>
      <c r="F2869">
        <v>0.93</v>
      </c>
      <c r="G2869">
        <v>2351</v>
      </c>
      <c r="H2869" s="1" t="s">
        <v>4089</v>
      </c>
      <c r="I2869">
        <v>182.21</v>
      </c>
      <c r="J2869">
        <v>9.32</v>
      </c>
      <c r="K2869">
        <v>227</v>
      </c>
      <c r="L2869">
        <v>1353.88</v>
      </c>
      <c r="M2869">
        <v>67</v>
      </c>
      <c r="N2869">
        <v>2</v>
      </c>
      <c r="O2869">
        <v>0</v>
      </c>
      <c r="P2869">
        <v>107.67</v>
      </c>
      <c r="Q2869">
        <v>0</v>
      </c>
      <c r="R2869" s="1" t="s">
        <v>6335</v>
      </c>
      <c r="S2869" s="1" t="s">
        <v>8159</v>
      </c>
      <c r="T2869">
        <v>0.8</v>
      </c>
      <c r="U2869" s="1"/>
      <c r="V2869">
        <v>24079.263878000002</v>
      </c>
      <c r="W2869">
        <v>486268.36423499999</v>
      </c>
      <c r="X2869">
        <v>99.682625000000002</v>
      </c>
      <c r="Y2869">
        <v>30.943595999999999</v>
      </c>
      <c r="Z2869">
        <v>108.94286700000001</v>
      </c>
      <c r="AA2869">
        <v>209.053201</v>
      </c>
      <c r="AB2869">
        <v>0</v>
      </c>
    </row>
    <row r="2870" spans="1:28" x14ac:dyDescent="0.25">
      <c r="A2870" s="1" t="s">
        <v>2192</v>
      </c>
      <c r="B2870">
        <v>1726</v>
      </c>
      <c r="C2870" s="1" t="s">
        <v>4022</v>
      </c>
      <c r="D2870">
        <v>2.6</v>
      </c>
      <c r="E2870">
        <v>0</v>
      </c>
      <c r="F2870">
        <v>1</v>
      </c>
      <c r="G2870">
        <v>2363</v>
      </c>
      <c r="H2870" s="1" t="s">
        <v>4128</v>
      </c>
      <c r="I2870">
        <v>116.2</v>
      </c>
      <c r="J2870">
        <v>5.2</v>
      </c>
      <c r="K2870">
        <v>637</v>
      </c>
      <c r="L2870">
        <v>2387.17</v>
      </c>
      <c r="M2870">
        <v>185</v>
      </c>
      <c r="N2870">
        <v>5</v>
      </c>
      <c r="O2870">
        <v>0</v>
      </c>
      <c r="P2870">
        <v>276.74</v>
      </c>
      <c r="Q2870">
        <v>0</v>
      </c>
      <c r="R2870" s="1" t="s">
        <v>6347</v>
      </c>
      <c r="S2870" s="1" t="s">
        <v>8159</v>
      </c>
      <c r="T2870">
        <v>0.47</v>
      </c>
      <c r="U2870" s="1"/>
      <c r="V2870">
        <v>58796.052232000002</v>
      </c>
      <c r="W2870">
        <v>888103.66898399999</v>
      </c>
      <c r="X2870">
        <v>227.62151600000001</v>
      </c>
      <c r="Y2870">
        <v>64.755444999999995</v>
      </c>
      <c r="Z2870">
        <v>209.766535</v>
      </c>
      <c r="AA2870">
        <v>381.81154299999997</v>
      </c>
      <c r="AB2870">
        <v>0</v>
      </c>
    </row>
    <row r="2871" spans="1:28" x14ac:dyDescent="0.25">
      <c r="A2871" s="1" t="s">
        <v>2239</v>
      </c>
      <c r="B2871">
        <v>1392</v>
      </c>
      <c r="C2871" s="1" t="s">
        <v>4019</v>
      </c>
      <c r="D2871">
        <v>2.6</v>
      </c>
      <c r="E2871">
        <v>0</v>
      </c>
      <c r="F2871">
        <v>0</v>
      </c>
      <c r="G2871">
        <v>2410</v>
      </c>
      <c r="H2871" s="1" t="s">
        <v>4120</v>
      </c>
      <c r="I2871">
        <v>34.18</v>
      </c>
      <c r="J2871">
        <v>10.92</v>
      </c>
      <c r="K2871">
        <v>1018</v>
      </c>
      <c r="L2871">
        <v>2471.41</v>
      </c>
      <c r="M2871">
        <v>668</v>
      </c>
      <c r="N2871">
        <v>9</v>
      </c>
      <c r="O2871">
        <v>0</v>
      </c>
      <c r="P2871">
        <v>829</v>
      </c>
      <c r="Q2871">
        <v>0</v>
      </c>
      <c r="R2871" s="1" t="s">
        <v>6394</v>
      </c>
      <c r="S2871" s="1" t="s">
        <v>8159</v>
      </c>
      <c r="T2871">
        <v>0.94</v>
      </c>
      <c r="U2871" s="1"/>
      <c r="V2871">
        <v>140959.96314400001</v>
      </c>
      <c r="W2871">
        <v>1544613.6830519999</v>
      </c>
      <c r="X2871">
        <v>529.34552799999994</v>
      </c>
      <c r="Y2871">
        <v>147.12523400000001</v>
      </c>
      <c r="Z2871">
        <v>363.34666600000003</v>
      </c>
      <c r="AA2871">
        <v>664.06663500000002</v>
      </c>
      <c r="AB2871">
        <v>0</v>
      </c>
    </row>
    <row r="2872" spans="1:28" x14ac:dyDescent="0.25">
      <c r="A2872" s="1" t="s">
        <v>2244</v>
      </c>
      <c r="B2872">
        <v>1151</v>
      </c>
      <c r="C2872" s="1" t="s">
        <v>4046</v>
      </c>
      <c r="D2872">
        <v>2.6</v>
      </c>
      <c r="E2872">
        <v>0</v>
      </c>
      <c r="F2872">
        <v>1</v>
      </c>
      <c r="G2872">
        <v>2413</v>
      </c>
      <c r="H2872" s="1" t="s">
        <v>4080</v>
      </c>
      <c r="I2872">
        <v>0.2</v>
      </c>
      <c r="J2872">
        <v>4.84</v>
      </c>
      <c r="K2872">
        <v>1262</v>
      </c>
      <c r="L2872">
        <v>1761.85</v>
      </c>
      <c r="M2872">
        <v>933</v>
      </c>
      <c r="N2872">
        <v>17</v>
      </c>
      <c r="O2872">
        <v>0</v>
      </c>
      <c r="P2872">
        <v>1077.71</v>
      </c>
      <c r="Q2872">
        <v>0</v>
      </c>
      <c r="R2872" s="1" t="s">
        <v>6399</v>
      </c>
      <c r="S2872" s="1" t="s">
        <v>8159</v>
      </c>
      <c r="T2872">
        <v>0.69</v>
      </c>
      <c r="U2872" s="1"/>
      <c r="V2872">
        <v>177987.37806399999</v>
      </c>
      <c r="W2872">
        <v>1599396.80382</v>
      </c>
      <c r="X2872">
        <v>652.36940700000002</v>
      </c>
      <c r="Y2872">
        <v>175.33471800000001</v>
      </c>
      <c r="Z2872">
        <v>387.97749599999997</v>
      </c>
      <c r="AA2872">
        <v>687.62772299999995</v>
      </c>
      <c r="AB2872">
        <v>0</v>
      </c>
    </row>
    <row r="2873" spans="1:28" x14ac:dyDescent="0.25">
      <c r="A2873" s="1" t="s">
        <v>2245</v>
      </c>
      <c r="B2873">
        <v>2070</v>
      </c>
      <c r="C2873" s="1" t="s">
        <v>4045</v>
      </c>
      <c r="D2873">
        <v>2.6</v>
      </c>
      <c r="E2873">
        <v>0</v>
      </c>
      <c r="F2873">
        <v>0</v>
      </c>
      <c r="G2873">
        <v>2413</v>
      </c>
      <c r="H2873" s="1" t="s">
        <v>4137</v>
      </c>
      <c r="I2873">
        <v>126.24</v>
      </c>
      <c r="J2873">
        <v>11.13</v>
      </c>
      <c r="K2873">
        <v>343</v>
      </c>
      <c r="L2873">
        <v>1989.96</v>
      </c>
      <c r="M2873">
        <v>108</v>
      </c>
      <c r="N2873">
        <v>4</v>
      </c>
      <c r="O2873">
        <v>0</v>
      </c>
      <c r="P2873">
        <v>170.03</v>
      </c>
      <c r="Q2873">
        <v>0</v>
      </c>
      <c r="R2873" s="1" t="s">
        <v>6400</v>
      </c>
      <c r="S2873" s="1" t="s">
        <v>8159</v>
      </c>
      <c r="T2873">
        <v>0.8</v>
      </c>
      <c r="U2873" s="1"/>
      <c r="V2873">
        <v>36666.758431000002</v>
      </c>
      <c r="W2873">
        <v>707683.97225899994</v>
      </c>
      <c r="X2873">
        <v>150.516504</v>
      </c>
      <c r="Y2873">
        <v>46.344338999999998</v>
      </c>
      <c r="Z2873">
        <v>158.81757099999999</v>
      </c>
      <c r="AA2873">
        <v>304.243133</v>
      </c>
      <c r="AB2873">
        <v>0</v>
      </c>
    </row>
    <row r="2874" spans="1:28" x14ac:dyDescent="0.25">
      <c r="A2874" s="1" t="s">
        <v>2257</v>
      </c>
      <c r="B2874">
        <v>1500</v>
      </c>
      <c r="C2874" s="1" t="s">
        <v>4004</v>
      </c>
      <c r="D2874">
        <v>2.6</v>
      </c>
      <c r="E2874">
        <v>0</v>
      </c>
      <c r="F2874">
        <v>2</v>
      </c>
      <c r="G2874">
        <v>2427</v>
      </c>
      <c r="H2874" s="1" t="s">
        <v>4100</v>
      </c>
      <c r="I2874">
        <v>91.57</v>
      </c>
      <c r="J2874">
        <v>10.039999999999999</v>
      </c>
      <c r="K2874">
        <v>927</v>
      </c>
      <c r="L2874">
        <v>2207.87</v>
      </c>
      <c r="M2874">
        <v>578</v>
      </c>
      <c r="N2874">
        <v>9</v>
      </c>
      <c r="O2874">
        <v>0</v>
      </c>
      <c r="P2874">
        <v>726.82</v>
      </c>
      <c r="Q2874">
        <v>0</v>
      </c>
      <c r="R2874" s="1" t="s">
        <v>6412</v>
      </c>
      <c r="S2874" s="1" t="s">
        <v>8159</v>
      </c>
      <c r="T2874">
        <v>0.8</v>
      </c>
      <c r="U2874" s="1"/>
      <c r="V2874">
        <v>125418.148667</v>
      </c>
      <c r="W2874">
        <v>1379819.848951</v>
      </c>
      <c r="X2874">
        <v>470.52289000000002</v>
      </c>
      <c r="Y2874">
        <v>130.48839799999999</v>
      </c>
      <c r="Z2874">
        <v>325.77137399999998</v>
      </c>
      <c r="AA2874">
        <v>593.21811300000002</v>
      </c>
      <c r="AB2874">
        <v>0</v>
      </c>
    </row>
    <row r="2875" spans="1:28" x14ac:dyDescent="0.25">
      <c r="A2875" s="1" t="s">
        <v>2265</v>
      </c>
      <c r="B2875">
        <v>2301</v>
      </c>
      <c r="C2875" s="1" t="s">
        <v>4009</v>
      </c>
      <c r="D2875">
        <v>2.6</v>
      </c>
      <c r="E2875">
        <v>0</v>
      </c>
      <c r="F2875">
        <v>1</v>
      </c>
      <c r="G2875">
        <v>2434</v>
      </c>
      <c r="H2875" s="1" t="s">
        <v>4081</v>
      </c>
      <c r="I2875">
        <v>19.239999999999998</v>
      </c>
      <c r="J2875">
        <v>14.28</v>
      </c>
      <c r="K2875">
        <v>133</v>
      </c>
      <c r="L2875">
        <v>740.81</v>
      </c>
      <c r="M2875">
        <v>56</v>
      </c>
      <c r="N2875">
        <v>3</v>
      </c>
      <c r="O2875">
        <v>0</v>
      </c>
      <c r="P2875">
        <v>85.48</v>
      </c>
      <c r="Q2875">
        <v>0</v>
      </c>
      <c r="R2875" s="1" t="s">
        <v>6420</v>
      </c>
      <c r="S2875" s="1" t="s">
        <v>8159</v>
      </c>
      <c r="T2875">
        <v>1.1499999999999999</v>
      </c>
      <c r="U2875" s="1"/>
      <c r="V2875">
        <v>18072.304366</v>
      </c>
      <c r="W2875">
        <v>340153.61294700002</v>
      </c>
      <c r="X2875">
        <v>74.698183999999998</v>
      </c>
      <c r="Y2875">
        <v>23.427856999999999</v>
      </c>
      <c r="Z2875">
        <v>74.359699000000006</v>
      </c>
      <c r="AA2875">
        <v>146.236951</v>
      </c>
      <c r="AB2875">
        <v>0</v>
      </c>
    </row>
    <row r="2876" spans="1:28" x14ac:dyDescent="0.25">
      <c r="A2876" s="1" t="s">
        <v>2286</v>
      </c>
      <c r="B2876">
        <v>1438</v>
      </c>
      <c r="C2876" s="1" t="s">
        <v>4046</v>
      </c>
      <c r="D2876">
        <v>2.6</v>
      </c>
      <c r="E2876">
        <v>0</v>
      </c>
      <c r="F2876">
        <v>0.5</v>
      </c>
      <c r="G2876">
        <v>2443</v>
      </c>
      <c r="H2876" s="1" t="s">
        <v>4080</v>
      </c>
      <c r="I2876">
        <v>0.2</v>
      </c>
      <c r="J2876">
        <v>6.44</v>
      </c>
      <c r="K2876">
        <v>1005</v>
      </c>
      <c r="L2876">
        <v>1761.85</v>
      </c>
      <c r="M2876">
        <v>708</v>
      </c>
      <c r="N2876">
        <v>13</v>
      </c>
      <c r="O2876">
        <v>0</v>
      </c>
      <c r="P2876">
        <v>876.51</v>
      </c>
      <c r="Q2876">
        <v>0</v>
      </c>
      <c r="R2876" s="1" t="s">
        <v>6441</v>
      </c>
      <c r="S2876" s="1" t="s">
        <v>8159</v>
      </c>
      <c r="T2876">
        <v>0.99</v>
      </c>
      <c r="U2876" s="1"/>
      <c r="V2876">
        <v>139091.52342099999</v>
      </c>
      <c r="W2876">
        <v>1364524.475076</v>
      </c>
      <c r="X2876">
        <v>515.94401300000004</v>
      </c>
      <c r="Y2876">
        <v>141.31312700000001</v>
      </c>
      <c r="Z2876">
        <v>324.08907099999999</v>
      </c>
      <c r="AA2876">
        <v>586.64621899999997</v>
      </c>
      <c r="AB2876">
        <v>0</v>
      </c>
    </row>
    <row r="2877" spans="1:28" x14ac:dyDescent="0.25">
      <c r="A2877" s="1" t="s">
        <v>2293</v>
      </c>
      <c r="B2877">
        <v>1528</v>
      </c>
      <c r="C2877" s="1" t="s">
        <v>4038</v>
      </c>
      <c r="D2877">
        <v>2.6</v>
      </c>
      <c r="E2877">
        <v>0</v>
      </c>
      <c r="F2877">
        <v>0</v>
      </c>
      <c r="G2877">
        <v>2447</v>
      </c>
      <c r="H2877" s="1" t="s">
        <v>4165</v>
      </c>
      <c r="I2877">
        <v>135.09</v>
      </c>
      <c r="J2877">
        <v>11.41</v>
      </c>
      <c r="K2877">
        <v>919</v>
      </c>
      <c r="L2877">
        <v>3206.27</v>
      </c>
      <c r="M2877">
        <v>525</v>
      </c>
      <c r="N2877">
        <v>11</v>
      </c>
      <c r="O2877">
        <v>0</v>
      </c>
      <c r="P2877">
        <v>669.87</v>
      </c>
      <c r="Q2877">
        <v>0</v>
      </c>
      <c r="R2877" s="1" t="s">
        <v>6448</v>
      </c>
      <c r="S2877" s="1" t="s">
        <v>8159</v>
      </c>
      <c r="T2877">
        <v>0.93</v>
      </c>
      <c r="U2877" s="1"/>
      <c r="V2877">
        <v>117624.02611599999</v>
      </c>
      <c r="W2877">
        <v>1561240.4236069999</v>
      </c>
      <c r="X2877">
        <v>453.47107299999999</v>
      </c>
      <c r="Y2877">
        <v>130.27858699999999</v>
      </c>
      <c r="Z2877">
        <v>359.72476</v>
      </c>
      <c r="AA2877">
        <v>671.20849399999997</v>
      </c>
      <c r="AB2877">
        <v>0</v>
      </c>
    </row>
    <row r="2878" spans="1:28" x14ac:dyDescent="0.25">
      <c r="A2878" s="1" t="s">
        <v>2303</v>
      </c>
      <c r="B2878">
        <v>1728</v>
      </c>
      <c r="C2878" s="1" t="s">
        <v>4030</v>
      </c>
      <c r="D2878">
        <v>2.6</v>
      </c>
      <c r="E2878">
        <v>0</v>
      </c>
      <c r="F2878">
        <v>3</v>
      </c>
      <c r="G2878">
        <v>2454</v>
      </c>
      <c r="H2878" s="1" t="s">
        <v>4147</v>
      </c>
      <c r="I2878">
        <v>23.77</v>
      </c>
      <c r="J2878">
        <v>10.23</v>
      </c>
      <c r="K2878">
        <v>726</v>
      </c>
      <c r="L2878">
        <v>2697.03</v>
      </c>
      <c r="M2878">
        <v>377</v>
      </c>
      <c r="N2878">
        <v>8</v>
      </c>
      <c r="O2878">
        <v>0</v>
      </c>
      <c r="P2878">
        <v>495.41</v>
      </c>
      <c r="Q2878">
        <v>0</v>
      </c>
      <c r="R2878" s="1" t="s">
        <v>6458</v>
      </c>
      <c r="S2878" s="1" t="s">
        <v>8159</v>
      </c>
      <c r="T2878">
        <v>0.84</v>
      </c>
      <c r="U2878" s="1"/>
      <c r="V2878">
        <v>85419.342730999997</v>
      </c>
      <c r="W2878">
        <v>1173909.9689259999</v>
      </c>
      <c r="X2878">
        <v>329.83821799999998</v>
      </c>
      <c r="Y2878">
        <v>94.594988000000001</v>
      </c>
      <c r="Z2878">
        <v>272.24033500000002</v>
      </c>
      <c r="AA2878">
        <v>504.68644899999998</v>
      </c>
      <c r="AB2878">
        <v>0</v>
      </c>
    </row>
    <row r="2879" spans="1:28" x14ac:dyDescent="0.25">
      <c r="A2879" s="1" t="s">
        <v>2327</v>
      </c>
      <c r="B2879">
        <v>1294</v>
      </c>
      <c r="C2879" s="1" t="s">
        <v>4063</v>
      </c>
      <c r="D2879">
        <v>2.6</v>
      </c>
      <c r="E2879">
        <v>0</v>
      </c>
      <c r="F2879">
        <v>0.25</v>
      </c>
      <c r="G2879">
        <v>2474</v>
      </c>
      <c r="H2879" s="1" t="s">
        <v>4174</v>
      </c>
      <c r="I2879">
        <v>144.80000000000001</v>
      </c>
      <c r="J2879">
        <v>16.02</v>
      </c>
      <c r="K2879">
        <v>1180</v>
      </c>
      <c r="L2879">
        <v>2667.19</v>
      </c>
      <c r="M2879">
        <v>813</v>
      </c>
      <c r="N2879">
        <v>15</v>
      </c>
      <c r="O2879">
        <v>0</v>
      </c>
      <c r="P2879">
        <v>1020.18</v>
      </c>
      <c r="Q2879">
        <v>0</v>
      </c>
      <c r="R2879" s="1" t="s">
        <v>6482</v>
      </c>
      <c r="S2879" s="1" t="s">
        <v>8159</v>
      </c>
      <c r="T2879">
        <v>1.2</v>
      </c>
      <c r="U2879" s="1"/>
      <c r="V2879">
        <v>171338.472369</v>
      </c>
      <c r="W2879">
        <v>1859458.0640080001</v>
      </c>
      <c r="X2879">
        <v>644.24410599999999</v>
      </c>
      <c r="Y2879">
        <v>179.854232</v>
      </c>
      <c r="Z2879">
        <v>433.97986200000003</v>
      </c>
      <c r="AA2879">
        <v>799.42661999999996</v>
      </c>
      <c r="AB2879">
        <v>0</v>
      </c>
    </row>
    <row r="2880" spans="1:28" x14ac:dyDescent="0.25">
      <c r="A2880" s="1" t="s">
        <v>2336</v>
      </c>
      <c r="B2880">
        <v>992</v>
      </c>
      <c r="C2880" s="1" t="s">
        <v>4018</v>
      </c>
      <c r="D2880">
        <v>2.6</v>
      </c>
      <c r="E2880">
        <v>0</v>
      </c>
      <c r="F2880">
        <v>0</v>
      </c>
      <c r="G2880">
        <v>2485</v>
      </c>
      <c r="H2880" s="1" t="s">
        <v>4155</v>
      </c>
      <c r="I2880">
        <v>81.98</v>
      </c>
      <c r="J2880">
        <v>10.35</v>
      </c>
      <c r="K2880">
        <v>1493</v>
      </c>
      <c r="L2880">
        <v>3192.99</v>
      </c>
      <c r="M2880">
        <v>1080</v>
      </c>
      <c r="N2880">
        <v>14</v>
      </c>
      <c r="O2880">
        <v>0</v>
      </c>
      <c r="P2880">
        <v>1219.1600000000001</v>
      </c>
      <c r="Q2880">
        <v>0</v>
      </c>
      <c r="R2880" s="1" t="s">
        <v>6491</v>
      </c>
      <c r="S2880" s="1" t="s">
        <v>8159</v>
      </c>
      <c r="T2880">
        <v>0.83</v>
      </c>
      <c r="U2880" s="1"/>
      <c r="V2880">
        <v>215032.49490300001</v>
      </c>
      <c r="W2880">
        <v>2224599.57394</v>
      </c>
      <c r="X2880">
        <v>801.55139299999996</v>
      </c>
      <c r="Y2880">
        <v>220.56071800000001</v>
      </c>
      <c r="Z2880">
        <v>527.78886499999999</v>
      </c>
      <c r="AA2880">
        <v>956.41212099999996</v>
      </c>
      <c r="AB2880">
        <v>0</v>
      </c>
    </row>
    <row r="2881" spans="1:28" x14ac:dyDescent="0.25">
      <c r="A2881" s="1" t="s">
        <v>2337</v>
      </c>
      <c r="B2881">
        <v>1479</v>
      </c>
      <c r="C2881" s="1" t="s">
        <v>4022</v>
      </c>
      <c r="D2881">
        <v>2.6</v>
      </c>
      <c r="E2881">
        <v>0</v>
      </c>
      <c r="F2881">
        <v>0.43</v>
      </c>
      <c r="G2881">
        <v>2485</v>
      </c>
      <c r="H2881" s="1" t="s">
        <v>4142</v>
      </c>
      <c r="I2881">
        <v>100.22</v>
      </c>
      <c r="J2881">
        <v>13.46</v>
      </c>
      <c r="K2881">
        <v>1006</v>
      </c>
      <c r="L2881">
        <v>2386</v>
      </c>
      <c r="M2881">
        <v>721</v>
      </c>
      <c r="N2881">
        <v>12</v>
      </c>
      <c r="O2881">
        <v>0</v>
      </c>
      <c r="P2881">
        <v>850.33</v>
      </c>
      <c r="Q2881">
        <v>0</v>
      </c>
      <c r="R2881" s="1" t="s">
        <v>6492</v>
      </c>
      <c r="S2881" s="1" t="s">
        <v>8159</v>
      </c>
      <c r="T2881">
        <v>1.1100000000000001</v>
      </c>
      <c r="U2881" s="1"/>
      <c r="V2881">
        <v>150674.79083899999</v>
      </c>
      <c r="W2881">
        <v>1671545.984434</v>
      </c>
      <c r="X2881">
        <v>568.00548300000003</v>
      </c>
      <c r="Y2881">
        <v>159.01682600000001</v>
      </c>
      <c r="Z2881">
        <v>389.54487999999998</v>
      </c>
      <c r="AA2881">
        <v>718.63741400000004</v>
      </c>
      <c r="AB2881">
        <v>0</v>
      </c>
    </row>
    <row r="2882" spans="1:28" x14ac:dyDescent="0.25">
      <c r="A2882" s="1" t="s">
        <v>2341</v>
      </c>
      <c r="B2882">
        <v>1726</v>
      </c>
      <c r="C2882" s="1" t="s">
        <v>4062</v>
      </c>
      <c r="D2882">
        <v>2.6</v>
      </c>
      <c r="E2882">
        <v>0</v>
      </c>
      <c r="F2882">
        <v>1</v>
      </c>
      <c r="G2882">
        <v>2490</v>
      </c>
      <c r="H2882" s="1" t="s">
        <v>4156</v>
      </c>
      <c r="I2882">
        <v>94.39</v>
      </c>
      <c r="J2882">
        <v>8.86</v>
      </c>
      <c r="K2882">
        <v>764</v>
      </c>
      <c r="L2882">
        <v>2591.6999999999998</v>
      </c>
      <c r="M2882">
        <v>430</v>
      </c>
      <c r="N2882">
        <v>13</v>
      </c>
      <c r="O2882">
        <v>0</v>
      </c>
      <c r="P2882">
        <v>526.47</v>
      </c>
      <c r="Q2882">
        <v>0</v>
      </c>
      <c r="R2882" s="1" t="s">
        <v>6496</v>
      </c>
      <c r="S2882" s="1" t="s">
        <v>8159</v>
      </c>
      <c r="T2882">
        <v>0.68</v>
      </c>
      <c r="U2882" s="1"/>
      <c r="V2882">
        <v>94572.211695000005</v>
      </c>
      <c r="W2882">
        <v>1220880.220945</v>
      </c>
      <c r="X2882">
        <v>362.14465000000001</v>
      </c>
      <c r="Y2882">
        <v>102.88270900000001</v>
      </c>
      <c r="Z2882">
        <v>284.15649200000001</v>
      </c>
      <c r="AA2882">
        <v>524.88123399999995</v>
      </c>
      <c r="AB2882">
        <v>0</v>
      </c>
    </row>
    <row r="2883" spans="1:28" x14ac:dyDescent="0.25">
      <c r="A2883" s="1" t="s">
        <v>2344</v>
      </c>
      <c r="B2883">
        <v>980</v>
      </c>
      <c r="C2883" s="1" t="s">
        <v>4065</v>
      </c>
      <c r="D2883">
        <v>2.6</v>
      </c>
      <c r="E2883">
        <v>0</v>
      </c>
      <c r="F2883">
        <v>0</v>
      </c>
      <c r="G2883">
        <v>2497</v>
      </c>
      <c r="H2883" s="1" t="s">
        <v>4152</v>
      </c>
      <c r="I2883">
        <v>144.80000000000001</v>
      </c>
      <c r="J2883">
        <v>8.67</v>
      </c>
      <c r="K2883">
        <v>1517</v>
      </c>
      <c r="L2883">
        <v>3949.91</v>
      </c>
      <c r="M2883">
        <v>838</v>
      </c>
      <c r="N2883">
        <v>20</v>
      </c>
      <c r="O2883">
        <v>0</v>
      </c>
      <c r="P2883">
        <v>1071.1500000000001</v>
      </c>
      <c r="Q2883">
        <v>0</v>
      </c>
      <c r="R2883" s="1" t="s">
        <v>6499</v>
      </c>
      <c r="S2883" s="1" t="s">
        <v>8159</v>
      </c>
      <c r="T2883">
        <v>0.64</v>
      </c>
      <c r="U2883" s="1"/>
      <c r="V2883">
        <v>184541.20788999999</v>
      </c>
      <c r="W2883">
        <v>2095762.0674930001</v>
      </c>
      <c r="X2883">
        <v>692.91486699999996</v>
      </c>
      <c r="Y2883">
        <v>191.71635499999999</v>
      </c>
      <c r="Z2883">
        <v>497.87301200000002</v>
      </c>
      <c r="AA2883">
        <v>901.01716199999998</v>
      </c>
      <c r="AB2883">
        <v>0</v>
      </c>
    </row>
    <row r="2884" spans="1:28" x14ac:dyDescent="0.25">
      <c r="A2884" s="1" t="s">
        <v>2357</v>
      </c>
      <c r="B2884">
        <v>1640</v>
      </c>
      <c r="C2884" s="1" t="s">
        <v>4020</v>
      </c>
      <c r="D2884">
        <v>2.6</v>
      </c>
      <c r="E2884">
        <v>0</v>
      </c>
      <c r="F2884">
        <v>0</v>
      </c>
      <c r="G2884">
        <v>2509</v>
      </c>
      <c r="H2884" s="1" t="s">
        <v>4116</v>
      </c>
      <c r="I2884">
        <v>87.33</v>
      </c>
      <c r="J2884">
        <v>10.51</v>
      </c>
      <c r="K2884">
        <v>869</v>
      </c>
      <c r="L2884">
        <v>1635.01</v>
      </c>
      <c r="M2884">
        <v>629</v>
      </c>
      <c r="N2884">
        <v>9</v>
      </c>
      <c r="O2884">
        <v>0</v>
      </c>
      <c r="P2884">
        <v>735.69</v>
      </c>
      <c r="Q2884">
        <v>0</v>
      </c>
      <c r="R2884" s="1" t="s">
        <v>6512</v>
      </c>
      <c r="S2884" s="1" t="s">
        <v>8159</v>
      </c>
      <c r="T2884">
        <v>0.89</v>
      </c>
      <c r="U2884" s="1"/>
      <c r="V2884">
        <v>127554.573475</v>
      </c>
      <c r="W2884">
        <v>1287457.9244959999</v>
      </c>
      <c r="X2884">
        <v>474.31040300000001</v>
      </c>
      <c r="Y2884">
        <v>130.21069</v>
      </c>
      <c r="Z2884">
        <v>305.72233499999999</v>
      </c>
      <c r="AA2884">
        <v>553.51217999999994</v>
      </c>
      <c r="AB2884">
        <v>0</v>
      </c>
    </row>
    <row r="2885" spans="1:28" x14ac:dyDescent="0.25">
      <c r="A2885" s="1" t="s">
        <v>2369</v>
      </c>
      <c r="B2885">
        <v>1998</v>
      </c>
      <c r="C2885" s="1" t="s">
        <v>4022</v>
      </c>
      <c r="D2885">
        <v>2.6</v>
      </c>
      <c r="E2885">
        <v>0</v>
      </c>
      <c r="F2885">
        <v>0</v>
      </c>
      <c r="G2885">
        <v>2522</v>
      </c>
      <c r="H2885" s="1" t="s">
        <v>4156</v>
      </c>
      <c r="I2885">
        <v>94.39</v>
      </c>
      <c r="J2885">
        <v>12.05</v>
      </c>
      <c r="K2885">
        <v>524</v>
      </c>
      <c r="L2885">
        <v>3990</v>
      </c>
      <c r="M2885">
        <v>71</v>
      </c>
      <c r="N2885">
        <v>7</v>
      </c>
      <c r="O2885">
        <v>0</v>
      </c>
      <c r="P2885">
        <v>200.94</v>
      </c>
      <c r="Q2885">
        <v>0</v>
      </c>
      <c r="R2885" s="1" t="s">
        <v>6524</v>
      </c>
      <c r="S2885" s="1" t="s">
        <v>8159</v>
      </c>
      <c r="T2885">
        <v>0.88</v>
      </c>
      <c r="U2885" s="1"/>
      <c r="V2885">
        <v>46432.858733000001</v>
      </c>
      <c r="W2885">
        <v>1209077.5759999999</v>
      </c>
      <c r="X2885">
        <v>203.28198499999999</v>
      </c>
      <c r="Y2885">
        <v>66.449054000000004</v>
      </c>
      <c r="Z2885">
        <v>268.17053099999998</v>
      </c>
      <c r="AA2885">
        <v>519.79432299999996</v>
      </c>
      <c r="AB2885">
        <v>0</v>
      </c>
    </row>
    <row r="2886" spans="1:28" x14ac:dyDescent="0.25">
      <c r="A2886" s="1" t="s">
        <v>2377</v>
      </c>
      <c r="B2886">
        <v>1828</v>
      </c>
      <c r="C2886" s="1" t="s">
        <v>4025</v>
      </c>
      <c r="D2886">
        <v>2.6</v>
      </c>
      <c r="E2886">
        <v>0</v>
      </c>
      <c r="F2886">
        <v>0</v>
      </c>
      <c r="G2886">
        <v>2530</v>
      </c>
      <c r="H2886" s="1" t="s">
        <v>4164</v>
      </c>
      <c r="I2886">
        <v>92.78</v>
      </c>
      <c r="J2886">
        <v>16.649999999999999</v>
      </c>
      <c r="K2886">
        <v>702</v>
      </c>
      <c r="L2886">
        <v>1812.12</v>
      </c>
      <c r="M2886">
        <v>476</v>
      </c>
      <c r="N2886">
        <v>9</v>
      </c>
      <c r="O2886">
        <v>0</v>
      </c>
      <c r="P2886">
        <v>593.92999999999995</v>
      </c>
      <c r="Q2886">
        <v>0</v>
      </c>
      <c r="R2886" s="1" t="s">
        <v>6532</v>
      </c>
      <c r="S2886" s="1" t="s">
        <v>8159</v>
      </c>
      <c r="T2886">
        <v>1.22</v>
      </c>
      <c r="U2886" s="1"/>
      <c r="V2886">
        <v>104567.305045</v>
      </c>
      <c r="W2886">
        <v>1221625.279474</v>
      </c>
      <c r="X2886">
        <v>397.46818500000001</v>
      </c>
      <c r="Y2886">
        <v>112.613173</v>
      </c>
      <c r="Z2886">
        <v>281.55671100000001</v>
      </c>
      <c r="AA2886">
        <v>525.20428300000003</v>
      </c>
      <c r="AB2886">
        <v>0</v>
      </c>
    </row>
    <row r="2887" spans="1:28" x14ac:dyDescent="0.25">
      <c r="A2887" s="1" t="s">
        <v>2384</v>
      </c>
      <c r="B2887">
        <v>1726</v>
      </c>
      <c r="C2887" s="1" t="s">
        <v>4055</v>
      </c>
      <c r="D2887">
        <v>2.6</v>
      </c>
      <c r="E2887">
        <v>0</v>
      </c>
      <c r="F2887">
        <v>1</v>
      </c>
      <c r="G2887">
        <v>2543</v>
      </c>
      <c r="H2887" s="1" t="s">
        <v>4136</v>
      </c>
      <c r="I2887">
        <v>86.22</v>
      </c>
      <c r="J2887">
        <v>19.149999999999999</v>
      </c>
      <c r="K2887">
        <v>817</v>
      </c>
      <c r="L2887">
        <v>2631.38</v>
      </c>
      <c r="M2887">
        <v>562</v>
      </c>
      <c r="N2887">
        <v>10</v>
      </c>
      <c r="O2887">
        <v>0</v>
      </c>
      <c r="P2887">
        <v>664.1</v>
      </c>
      <c r="Q2887">
        <v>0</v>
      </c>
      <c r="R2887" s="1" t="s">
        <v>6539</v>
      </c>
      <c r="S2887" s="1" t="s">
        <v>8159</v>
      </c>
      <c r="T2887">
        <v>1.22</v>
      </c>
      <c r="U2887" s="1"/>
      <c r="V2887">
        <v>129544.194499</v>
      </c>
      <c r="W2887">
        <v>1647705.7961319999</v>
      </c>
      <c r="X2887">
        <v>499.56556999999998</v>
      </c>
      <c r="Y2887">
        <v>144.462367</v>
      </c>
      <c r="Z2887">
        <v>373.322518</v>
      </c>
      <c r="AA2887">
        <v>708.38294099999996</v>
      </c>
      <c r="AB2887">
        <v>0</v>
      </c>
    </row>
    <row r="2888" spans="1:28" x14ac:dyDescent="0.25">
      <c r="A2888" s="1" t="s">
        <v>2388</v>
      </c>
      <c r="B2888">
        <v>2218</v>
      </c>
      <c r="C2888" s="1" t="s">
        <v>4008</v>
      </c>
      <c r="D2888">
        <v>2.6</v>
      </c>
      <c r="E2888">
        <v>0</v>
      </c>
      <c r="F2888">
        <v>0.15</v>
      </c>
      <c r="G2888">
        <v>2545</v>
      </c>
      <c r="H2888" s="1" t="s">
        <v>4101</v>
      </c>
      <c r="I2888">
        <v>76.69</v>
      </c>
      <c r="J2888">
        <v>7.61</v>
      </c>
      <c r="K2888">
        <v>327</v>
      </c>
      <c r="L2888">
        <v>972.98</v>
      </c>
      <c r="M2888">
        <v>159</v>
      </c>
      <c r="N2888">
        <v>4</v>
      </c>
      <c r="O2888">
        <v>0</v>
      </c>
      <c r="P2888">
        <v>238.36</v>
      </c>
      <c r="Q2888">
        <v>0</v>
      </c>
      <c r="R2888" s="1" t="s">
        <v>6543</v>
      </c>
      <c r="S2888" s="1" t="s">
        <v>8159</v>
      </c>
      <c r="T2888">
        <v>0.81</v>
      </c>
      <c r="U2888" s="1"/>
      <c r="V2888">
        <v>41775.276188000003</v>
      </c>
      <c r="W2888">
        <v>588876.95997800003</v>
      </c>
      <c r="X2888">
        <v>162.60475199999999</v>
      </c>
      <c r="Y2888">
        <v>47.373303999999997</v>
      </c>
      <c r="Z2888">
        <v>134.369846</v>
      </c>
      <c r="AA2888">
        <v>253.16993400000001</v>
      </c>
      <c r="AB2888">
        <v>0</v>
      </c>
    </row>
    <row r="2889" spans="1:28" x14ac:dyDescent="0.25">
      <c r="A2889" s="1" t="s">
        <v>2399</v>
      </c>
      <c r="B2889">
        <v>2415</v>
      </c>
      <c r="C2889" s="1" t="s">
        <v>4006</v>
      </c>
      <c r="D2889">
        <v>2.6</v>
      </c>
      <c r="E2889">
        <v>0</v>
      </c>
      <c r="F2889">
        <v>0</v>
      </c>
      <c r="G2889">
        <v>2555</v>
      </c>
      <c r="H2889" s="1" t="s">
        <v>4077</v>
      </c>
      <c r="I2889">
        <v>54.88</v>
      </c>
      <c r="J2889">
        <v>10.39</v>
      </c>
      <c r="K2889">
        <v>140</v>
      </c>
      <c r="L2889">
        <v>878.84</v>
      </c>
      <c r="M2889">
        <v>60</v>
      </c>
      <c r="N2889">
        <v>2</v>
      </c>
      <c r="O2889">
        <v>0</v>
      </c>
      <c r="P2889">
        <v>79.430000000000007</v>
      </c>
      <c r="Q2889">
        <v>0</v>
      </c>
      <c r="R2889" s="1" t="s">
        <v>6554</v>
      </c>
      <c r="S2889" s="1" t="s">
        <v>8159</v>
      </c>
      <c r="T2889">
        <v>1.05</v>
      </c>
      <c r="U2889" s="1"/>
      <c r="V2889">
        <v>17018.567258999999</v>
      </c>
      <c r="W2889">
        <v>326452.00988700002</v>
      </c>
      <c r="X2889">
        <v>70.026886000000005</v>
      </c>
      <c r="Y2889">
        <v>21.636693999999999</v>
      </c>
      <c r="Z2889">
        <v>72.864242000000004</v>
      </c>
      <c r="AA2889">
        <v>140.34593599999999</v>
      </c>
      <c r="AB2889">
        <v>0</v>
      </c>
    </row>
    <row r="2890" spans="1:28" x14ac:dyDescent="0.25">
      <c r="A2890" s="1" t="s">
        <v>2401</v>
      </c>
      <c r="B2890">
        <v>1576</v>
      </c>
      <c r="C2890" s="1" t="s">
        <v>4031</v>
      </c>
      <c r="D2890">
        <v>2.6</v>
      </c>
      <c r="E2890">
        <v>0</v>
      </c>
      <c r="F2890">
        <v>0</v>
      </c>
      <c r="G2890">
        <v>2558</v>
      </c>
      <c r="H2890" s="1" t="s">
        <v>4128</v>
      </c>
      <c r="I2890">
        <v>116.2</v>
      </c>
      <c r="J2890">
        <v>9.58</v>
      </c>
      <c r="K2890">
        <v>982</v>
      </c>
      <c r="L2890">
        <v>2781.04</v>
      </c>
      <c r="M2890">
        <v>571</v>
      </c>
      <c r="N2890">
        <v>15</v>
      </c>
      <c r="O2890">
        <v>0</v>
      </c>
      <c r="P2890">
        <v>695.27</v>
      </c>
      <c r="Q2890">
        <v>0</v>
      </c>
      <c r="R2890" s="1" t="s">
        <v>6556</v>
      </c>
      <c r="S2890" s="1" t="s">
        <v>8159</v>
      </c>
      <c r="T2890">
        <v>0.7</v>
      </c>
      <c r="U2890" s="1"/>
      <c r="V2890">
        <v>116884.868149</v>
      </c>
      <c r="W2890">
        <v>1398695.284065</v>
      </c>
      <c r="X2890">
        <v>442.38668799999999</v>
      </c>
      <c r="Y2890">
        <v>123.783959</v>
      </c>
      <c r="Z2890">
        <v>329.325085</v>
      </c>
      <c r="AA2890">
        <v>601.33023800000001</v>
      </c>
      <c r="AB2890">
        <v>0</v>
      </c>
    </row>
    <row r="2891" spans="1:28" x14ac:dyDescent="0.25">
      <c r="A2891" s="1" t="s">
        <v>2467</v>
      </c>
      <c r="B2891">
        <v>1856</v>
      </c>
      <c r="C2891" s="1" t="s">
        <v>4020</v>
      </c>
      <c r="D2891">
        <v>2.6</v>
      </c>
      <c r="E2891">
        <v>0</v>
      </c>
      <c r="F2891">
        <v>0</v>
      </c>
      <c r="G2891">
        <v>2605</v>
      </c>
      <c r="H2891" s="1" t="s">
        <v>4126</v>
      </c>
      <c r="I2891">
        <v>99.09</v>
      </c>
      <c r="J2891">
        <v>13.63</v>
      </c>
      <c r="K2891">
        <v>749</v>
      </c>
      <c r="L2891">
        <v>733.68</v>
      </c>
      <c r="M2891">
        <v>611</v>
      </c>
      <c r="N2891">
        <v>12</v>
      </c>
      <c r="O2891">
        <v>0</v>
      </c>
      <c r="P2891">
        <v>698.88</v>
      </c>
      <c r="Q2891">
        <v>0</v>
      </c>
      <c r="R2891" s="1" t="s">
        <v>6622</v>
      </c>
      <c r="S2891" s="1" t="s">
        <v>8159</v>
      </c>
      <c r="T2891">
        <v>1.0900000000000001</v>
      </c>
      <c r="U2891" s="1"/>
      <c r="V2891">
        <v>117881.203029</v>
      </c>
      <c r="W2891">
        <v>1070979.002783</v>
      </c>
      <c r="X2891">
        <v>434.21412800000002</v>
      </c>
      <c r="Y2891">
        <v>117.993241</v>
      </c>
      <c r="Z2891">
        <v>255.531588</v>
      </c>
      <c r="AA2891">
        <v>460.44534499999997</v>
      </c>
      <c r="AB2891">
        <v>0</v>
      </c>
    </row>
    <row r="2892" spans="1:28" x14ac:dyDescent="0.25">
      <c r="A2892" s="1" t="s">
        <v>2490</v>
      </c>
      <c r="B2892">
        <v>2309</v>
      </c>
      <c r="C2892" s="1" t="s">
        <v>4061</v>
      </c>
      <c r="D2892">
        <v>2.6</v>
      </c>
      <c r="E2892">
        <v>0</v>
      </c>
      <c r="F2892">
        <v>0</v>
      </c>
      <c r="G2892">
        <v>2626</v>
      </c>
      <c r="H2892" s="1" t="s">
        <v>4161</v>
      </c>
      <c r="I2892">
        <v>168.74</v>
      </c>
      <c r="J2892">
        <v>10.17</v>
      </c>
      <c r="K2892">
        <v>317</v>
      </c>
      <c r="L2892">
        <v>1842.52</v>
      </c>
      <c r="M2892">
        <v>105</v>
      </c>
      <c r="N2892">
        <v>4</v>
      </c>
      <c r="O2892">
        <v>0</v>
      </c>
      <c r="P2892">
        <v>160.84</v>
      </c>
      <c r="Q2892">
        <v>0</v>
      </c>
      <c r="R2892" s="1" t="s">
        <v>6645</v>
      </c>
      <c r="S2892" s="1" t="s">
        <v>8159</v>
      </c>
      <c r="T2892">
        <v>0.86</v>
      </c>
      <c r="U2892" s="1"/>
      <c r="V2892">
        <v>34869.160363000003</v>
      </c>
      <c r="W2892">
        <v>667846.28192400001</v>
      </c>
      <c r="X2892">
        <v>142.948284</v>
      </c>
      <c r="Y2892">
        <v>43.967342000000002</v>
      </c>
      <c r="Z2892">
        <v>149.92350200000001</v>
      </c>
      <c r="AA2892">
        <v>287.116488</v>
      </c>
      <c r="AB2892">
        <v>0</v>
      </c>
    </row>
    <row r="2893" spans="1:28" x14ac:dyDescent="0.25">
      <c r="A2893" s="1" t="s">
        <v>2527</v>
      </c>
      <c r="B2893">
        <v>2532</v>
      </c>
      <c r="C2893" s="1" t="s">
        <v>4009</v>
      </c>
      <c r="D2893">
        <v>2.6</v>
      </c>
      <c r="E2893">
        <v>0</v>
      </c>
      <c r="F2893">
        <v>2</v>
      </c>
      <c r="G2893">
        <v>2661</v>
      </c>
      <c r="H2893" s="1" t="s">
        <v>4081</v>
      </c>
      <c r="I2893">
        <v>19.239999999999998</v>
      </c>
      <c r="J2893">
        <v>11.85</v>
      </c>
      <c r="K2893">
        <v>129</v>
      </c>
      <c r="L2893">
        <v>740.81</v>
      </c>
      <c r="M2893">
        <v>7</v>
      </c>
      <c r="N2893">
        <v>1</v>
      </c>
      <c r="O2893">
        <v>0</v>
      </c>
      <c r="P2893">
        <v>65.510000000000005</v>
      </c>
      <c r="Q2893">
        <v>0</v>
      </c>
      <c r="R2893" s="1" t="s">
        <v>6682</v>
      </c>
      <c r="S2893" s="1" t="s">
        <v>8159</v>
      </c>
      <c r="T2893">
        <v>0.86</v>
      </c>
      <c r="U2893" s="1"/>
      <c r="V2893">
        <v>11425.990433000001</v>
      </c>
      <c r="W2893">
        <v>259444.04430400001</v>
      </c>
      <c r="X2893">
        <v>48.494768000000001</v>
      </c>
      <c r="Y2893">
        <v>15.472898000000001</v>
      </c>
      <c r="Z2893">
        <v>57.569094</v>
      </c>
      <c r="AA2893">
        <v>111.53831099999999</v>
      </c>
      <c r="AB2893">
        <v>0</v>
      </c>
    </row>
    <row r="2894" spans="1:28" x14ac:dyDescent="0.25">
      <c r="A2894" s="1" t="s">
        <v>2538</v>
      </c>
      <c r="B2894">
        <v>2389</v>
      </c>
      <c r="C2894" s="1" t="s">
        <v>4018</v>
      </c>
      <c r="D2894">
        <v>2.6</v>
      </c>
      <c r="E2894">
        <v>0</v>
      </c>
      <c r="F2894">
        <v>0.54</v>
      </c>
      <c r="G2894">
        <v>2667</v>
      </c>
      <c r="H2894" s="1" t="s">
        <v>4092</v>
      </c>
      <c r="I2894">
        <v>182.21</v>
      </c>
      <c r="J2894">
        <v>7.87</v>
      </c>
      <c r="K2894">
        <v>278</v>
      </c>
      <c r="L2894">
        <v>1353.88</v>
      </c>
      <c r="M2894">
        <v>82</v>
      </c>
      <c r="N2894">
        <v>1</v>
      </c>
      <c r="O2894">
        <v>0</v>
      </c>
      <c r="P2894">
        <v>125.09</v>
      </c>
      <c r="Q2894">
        <v>0</v>
      </c>
      <c r="R2894" s="1" t="s">
        <v>6693</v>
      </c>
      <c r="S2894" s="1" t="s">
        <v>8159</v>
      </c>
      <c r="T2894">
        <v>0.62</v>
      </c>
      <c r="U2894" s="1"/>
      <c r="V2894">
        <v>27336.927228</v>
      </c>
      <c r="W2894">
        <v>460099.868968</v>
      </c>
      <c r="X2894">
        <v>108.659522</v>
      </c>
      <c r="Y2894">
        <v>32.132511999999998</v>
      </c>
      <c r="Z2894">
        <v>105.70118100000001</v>
      </c>
      <c r="AA2894">
        <v>197.80436499999999</v>
      </c>
      <c r="AB2894">
        <v>0</v>
      </c>
    </row>
    <row r="2895" spans="1:28" x14ac:dyDescent="0.25">
      <c r="A2895" s="1" t="s">
        <v>2553</v>
      </c>
      <c r="B2895">
        <v>2300</v>
      </c>
      <c r="C2895" s="1" t="s">
        <v>4055</v>
      </c>
      <c r="D2895">
        <v>2.6</v>
      </c>
      <c r="E2895">
        <v>0</v>
      </c>
      <c r="F2895">
        <v>0</v>
      </c>
      <c r="G2895">
        <v>2681</v>
      </c>
      <c r="H2895" s="1" t="s">
        <v>4160</v>
      </c>
      <c r="I2895">
        <v>91.13</v>
      </c>
      <c r="J2895">
        <v>12.77</v>
      </c>
      <c r="K2895">
        <v>381</v>
      </c>
      <c r="L2895">
        <v>2760.12</v>
      </c>
      <c r="M2895">
        <v>91</v>
      </c>
      <c r="N2895">
        <v>4</v>
      </c>
      <c r="O2895">
        <v>0</v>
      </c>
      <c r="P2895">
        <v>179.96</v>
      </c>
      <c r="Q2895">
        <v>0</v>
      </c>
      <c r="R2895" s="1" t="s">
        <v>6708</v>
      </c>
      <c r="S2895" s="1" t="s">
        <v>8159</v>
      </c>
      <c r="T2895">
        <v>1</v>
      </c>
      <c r="U2895" s="1"/>
      <c r="V2895">
        <v>41775.889937</v>
      </c>
      <c r="W2895">
        <v>956240.13327700004</v>
      </c>
      <c r="X2895">
        <v>178.428043</v>
      </c>
      <c r="Y2895">
        <v>57.310428000000002</v>
      </c>
      <c r="Z2895">
        <v>211.130246</v>
      </c>
      <c r="AA2895">
        <v>411.098547</v>
      </c>
      <c r="AB2895">
        <v>0</v>
      </c>
    </row>
    <row r="2896" spans="1:28" x14ac:dyDescent="0.25">
      <c r="A2896" s="1" t="s">
        <v>2604</v>
      </c>
      <c r="B2896">
        <v>1592</v>
      </c>
      <c r="C2896" s="1" t="s">
        <v>4066</v>
      </c>
      <c r="D2896">
        <v>2.6</v>
      </c>
      <c r="E2896">
        <v>0</v>
      </c>
      <c r="F2896">
        <v>0</v>
      </c>
      <c r="G2896">
        <v>2716</v>
      </c>
      <c r="H2896" s="1" t="s">
        <v>4169</v>
      </c>
      <c r="I2896">
        <v>33.26</v>
      </c>
      <c r="J2896">
        <v>8.3699999999999992</v>
      </c>
      <c r="K2896">
        <v>1124</v>
      </c>
      <c r="L2896">
        <v>2690.38</v>
      </c>
      <c r="M2896">
        <v>672</v>
      </c>
      <c r="N2896">
        <v>15</v>
      </c>
      <c r="O2896">
        <v>0</v>
      </c>
      <c r="P2896">
        <v>864.27</v>
      </c>
      <c r="Q2896">
        <v>0</v>
      </c>
      <c r="R2896" s="1" t="s">
        <v>6759</v>
      </c>
      <c r="S2896" s="1" t="s">
        <v>8159</v>
      </c>
      <c r="T2896">
        <v>0.75</v>
      </c>
      <c r="U2896" s="1"/>
      <c r="V2896">
        <v>143250.51981100001</v>
      </c>
      <c r="W2896">
        <v>1618727.9962579999</v>
      </c>
      <c r="X2896">
        <v>538.46462499999996</v>
      </c>
      <c r="Y2896">
        <v>149.460273</v>
      </c>
      <c r="Z2896">
        <v>382.81906500000002</v>
      </c>
      <c r="AA2896">
        <v>695.92933800000003</v>
      </c>
      <c r="AB2896">
        <v>0</v>
      </c>
    </row>
    <row r="2897" spans="1:28" x14ac:dyDescent="0.25">
      <c r="A2897" s="1" t="s">
        <v>2605</v>
      </c>
      <c r="B2897">
        <v>1770</v>
      </c>
      <c r="C2897" s="1" t="s">
        <v>4042</v>
      </c>
      <c r="D2897">
        <v>2.6</v>
      </c>
      <c r="E2897">
        <v>0</v>
      </c>
      <c r="F2897">
        <v>0</v>
      </c>
      <c r="G2897">
        <v>2716</v>
      </c>
      <c r="H2897" s="1" t="s">
        <v>4158</v>
      </c>
      <c r="I2897">
        <v>74.17</v>
      </c>
      <c r="J2897">
        <v>18.61</v>
      </c>
      <c r="K2897">
        <v>946</v>
      </c>
      <c r="L2897">
        <v>2443.14</v>
      </c>
      <c r="M2897">
        <v>538</v>
      </c>
      <c r="N2897">
        <v>19</v>
      </c>
      <c r="O2897">
        <v>0</v>
      </c>
      <c r="P2897">
        <v>755.61</v>
      </c>
      <c r="Q2897">
        <v>0</v>
      </c>
      <c r="R2897" s="1" t="s">
        <v>6760</v>
      </c>
      <c r="S2897" s="1" t="s">
        <v>8159</v>
      </c>
      <c r="T2897">
        <v>0.87</v>
      </c>
      <c r="U2897" s="1"/>
      <c r="V2897">
        <v>122612.009536</v>
      </c>
      <c r="W2897">
        <v>1496772.485233</v>
      </c>
      <c r="X2897">
        <v>467.76563499999997</v>
      </c>
      <c r="Y2897">
        <v>132.931952</v>
      </c>
      <c r="Z2897">
        <v>345.59143299999999</v>
      </c>
      <c r="AA2897">
        <v>643.49543200000005</v>
      </c>
      <c r="AB2897">
        <v>0</v>
      </c>
    </row>
    <row r="2898" spans="1:28" x14ac:dyDescent="0.25">
      <c r="A2898" s="1" t="s">
        <v>2607</v>
      </c>
      <c r="B2898">
        <v>2465</v>
      </c>
      <c r="C2898" s="1" t="s">
        <v>4010</v>
      </c>
      <c r="D2898">
        <v>2.6</v>
      </c>
      <c r="E2898">
        <v>0</v>
      </c>
      <c r="F2898">
        <v>0.72</v>
      </c>
      <c r="G2898">
        <v>2717</v>
      </c>
      <c r="H2898" s="1" t="s">
        <v>4083</v>
      </c>
      <c r="I2898">
        <v>73.11</v>
      </c>
      <c r="J2898">
        <v>10.5</v>
      </c>
      <c r="K2898">
        <v>252</v>
      </c>
      <c r="L2898">
        <v>902.89</v>
      </c>
      <c r="M2898">
        <v>93</v>
      </c>
      <c r="N2898">
        <v>6</v>
      </c>
      <c r="O2898">
        <v>0</v>
      </c>
      <c r="P2898">
        <v>167.13</v>
      </c>
      <c r="Q2898">
        <v>0</v>
      </c>
      <c r="R2898" s="1" t="s">
        <v>6762</v>
      </c>
      <c r="S2898" s="1" t="s">
        <v>8159</v>
      </c>
      <c r="T2898">
        <v>0.77</v>
      </c>
      <c r="U2898" s="1"/>
      <c r="V2898">
        <v>26922.76398</v>
      </c>
      <c r="W2898">
        <v>437447.33680599998</v>
      </c>
      <c r="X2898">
        <v>106.850748</v>
      </c>
      <c r="Y2898">
        <v>31.703538999999999</v>
      </c>
      <c r="Z2898">
        <v>99.633194000000003</v>
      </c>
      <c r="AA2898">
        <v>188.06606199999999</v>
      </c>
      <c r="AB2898">
        <v>0</v>
      </c>
    </row>
    <row r="2899" spans="1:28" x14ac:dyDescent="0.25">
      <c r="A2899" s="1" t="s">
        <v>2627</v>
      </c>
      <c r="B2899">
        <v>2465</v>
      </c>
      <c r="C2899" s="1" t="s">
        <v>4018</v>
      </c>
      <c r="D2899">
        <v>2.6</v>
      </c>
      <c r="E2899">
        <v>0</v>
      </c>
      <c r="F2899">
        <v>0.72</v>
      </c>
      <c r="G2899">
        <v>2741</v>
      </c>
      <c r="H2899" s="1" t="s">
        <v>4095</v>
      </c>
      <c r="I2899">
        <v>63.59</v>
      </c>
      <c r="J2899">
        <v>10.73</v>
      </c>
      <c r="K2899">
        <v>276</v>
      </c>
      <c r="L2899">
        <v>1939.23</v>
      </c>
      <c r="M2899">
        <v>41</v>
      </c>
      <c r="N2899">
        <v>3</v>
      </c>
      <c r="O2899">
        <v>0</v>
      </c>
      <c r="P2899">
        <v>107.61</v>
      </c>
      <c r="Q2899">
        <v>0</v>
      </c>
      <c r="R2899" s="1" t="s">
        <v>6782</v>
      </c>
      <c r="S2899" s="1" t="s">
        <v>8159</v>
      </c>
      <c r="T2899">
        <v>0.82</v>
      </c>
      <c r="U2899" s="1"/>
      <c r="V2899">
        <v>25927.255777999999</v>
      </c>
      <c r="W2899">
        <v>636677.35836299998</v>
      </c>
      <c r="X2899">
        <v>112.13811099999999</v>
      </c>
      <c r="Y2899">
        <v>36.370507000000003</v>
      </c>
      <c r="Z2899">
        <v>140.89395500000001</v>
      </c>
      <c r="AA2899">
        <v>273.71461299999999</v>
      </c>
      <c r="AB2899">
        <v>0</v>
      </c>
    </row>
    <row r="2900" spans="1:28" x14ac:dyDescent="0.25">
      <c r="A2900" s="1" t="s">
        <v>2632</v>
      </c>
      <c r="B2900">
        <v>1730</v>
      </c>
      <c r="C2900" s="1" t="s">
        <v>4040</v>
      </c>
      <c r="D2900">
        <v>2.6</v>
      </c>
      <c r="E2900">
        <v>0</v>
      </c>
      <c r="F2900">
        <v>5</v>
      </c>
      <c r="G2900">
        <v>2749</v>
      </c>
      <c r="H2900" s="1" t="s">
        <v>4089</v>
      </c>
      <c r="I2900">
        <v>182.21</v>
      </c>
      <c r="J2900">
        <v>7.35</v>
      </c>
      <c r="K2900">
        <v>1019</v>
      </c>
      <c r="L2900">
        <v>1735.93</v>
      </c>
      <c r="M2900">
        <v>698</v>
      </c>
      <c r="N2900">
        <v>15</v>
      </c>
      <c r="O2900">
        <v>0</v>
      </c>
      <c r="P2900">
        <v>842.69</v>
      </c>
      <c r="Q2900">
        <v>0</v>
      </c>
      <c r="R2900" s="1" t="s">
        <v>6787</v>
      </c>
      <c r="S2900" s="1" t="s">
        <v>8159</v>
      </c>
      <c r="T2900">
        <v>0.71</v>
      </c>
      <c r="U2900" s="1"/>
      <c r="V2900">
        <v>136695.143029</v>
      </c>
      <c r="W2900">
        <v>1351311.1233930001</v>
      </c>
      <c r="X2900">
        <v>506.41975200000002</v>
      </c>
      <c r="Y2900">
        <v>138.17943700000001</v>
      </c>
      <c r="Z2900">
        <v>323.048112</v>
      </c>
      <c r="AA2900">
        <v>580.96516999999994</v>
      </c>
      <c r="AB2900">
        <v>0</v>
      </c>
    </row>
    <row r="2901" spans="1:28" x14ac:dyDescent="0.25">
      <c r="A2901" s="1" t="s">
        <v>2666</v>
      </c>
      <c r="B2901">
        <v>1725</v>
      </c>
      <c r="C2901" s="1" t="s">
        <v>4060</v>
      </c>
      <c r="D2901">
        <v>2.6</v>
      </c>
      <c r="E2901">
        <v>0</v>
      </c>
      <c r="F2901">
        <v>0</v>
      </c>
      <c r="G2901">
        <v>2773</v>
      </c>
      <c r="H2901" s="1" t="s">
        <v>4123</v>
      </c>
      <c r="I2901">
        <v>46.68</v>
      </c>
      <c r="J2901">
        <v>19.239999999999998</v>
      </c>
      <c r="K2901">
        <v>1048</v>
      </c>
      <c r="L2901">
        <v>2373.6</v>
      </c>
      <c r="M2901">
        <v>697</v>
      </c>
      <c r="N2901">
        <v>18</v>
      </c>
      <c r="O2901">
        <v>0</v>
      </c>
      <c r="P2901">
        <v>905.95</v>
      </c>
      <c r="Q2901">
        <v>0</v>
      </c>
      <c r="R2901" s="1" t="s">
        <v>6821</v>
      </c>
      <c r="S2901" s="1" t="s">
        <v>8159</v>
      </c>
      <c r="T2901">
        <v>1.21</v>
      </c>
      <c r="U2901" s="1"/>
      <c r="V2901">
        <v>146800.97516900001</v>
      </c>
      <c r="W2901">
        <v>1670494.43634</v>
      </c>
      <c r="X2901">
        <v>556.11166000000003</v>
      </c>
      <c r="Y2901">
        <v>156.94913099999999</v>
      </c>
      <c r="Z2901">
        <v>385.879594</v>
      </c>
      <c r="AA2901">
        <v>718.18460000000005</v>
      </c>
      <c r="AB2901">
        <v>0</v>
      </c>
    </row>
    <row r="2902" spans="1:28" x14ac:dyDescent="0.25">
      <c r="A2902" s="1" t="s">
        <v>2670</v>
      </c>
      <c r="B2902">
        <v>1650</v>
      </c>
      <c r="C2902" s="1" t="s">
        <v>4048</v>
      </c>
      <c r="D2902">
        <v>2.6</v>
      </c>
      <c r="E2902">
        <v>0</v>
      </c>
      <c r="F2902">
        <v>0</v>
      </c>
      <c r="G2902">
        <v>2779</v>
      </c>
      <c r="H2902" s="1" t="s">
        <v>4129</v>
      </c>
      <c r="I2902">
        <v>135.09</v>
      </c>
      <c r="J2902">
        <v>13.27</v>
      </c>
      <c r="K2902">
        <v>1129</v>
      </c>
      <c r="L2902">
        <v>2991.26</v>
      </c>
      <c r="M2902">
        <v>751</v>
      </c>
      <c r="N2902">
        <v>17</v>
      </c>
      <c r="O2902">
        <v>0</v>
      </c>
      <c r="P2902">
        <v>906.6</v>
      </c>
      <c r="Q2902">
        <v>0</v>
      </c>
      <c r="R2902" s="1" t="s">
        <v>6825</v>
      </c>
      <c r="S2902" s="1" t="s">
        <v>8159</v>
      </c>
      <c r="T2902">
        <v>0.98</v>
      </c>
      <c r="U2902" s="1"/>
      <c r="V2902">
        <v>158104.580533</v>
      </c>
      <c r="W2902">
        <v>1885948.1899250001</v>
      </c>
      <c r="X2902">
        <v>601.56003799999996</v>
      </c>
      <c r="Y2902">
        <v>170.43067400000001</v>
      </c>
      <c r="Z2902">
        <v>436.48778099999998</v>
      </c>
      <c r="AA2902">
        <v>810.81151599999998</v>
      </c>
      <c r="AB2902">
        <v>0</v>
      </c>
    </row>
    <row r="2903" spans="1:28" x14ac:dyDescent="0.25">
      <c r="A2903" s="1" t="s">
        <v>2679</v>
      </c>
      <c r="B2903">
        <v>1725</v>
      </c>
      <c r="C2903" s="1" t="s">
        <v>4046</v>
      </c>
      <c r="D2903">
        <v>2.6</v>
      </c>
      <c r="E2903">
        <v>0</v>
      </c>
      <c r="F2903">
        <v>0</v>
      </c>
      <c r="G2903">
        <v>2794</v>
      </c>
      <c r="H2903" s="1" t="s">
        <v>4080</v>
      </c>
      <c r="I2903">
        <v>0.2</v>
      </c>
      <c r="J2903">
        <v>4.08</v>
      </c>
      <c r="K2903">
        <v>1069</v>
      </c>
      <c r="L2903">
        <v>1761.85</v>
      </c>
      <c r="M2903">
        <v>662</v>
      </c>
      <c r="N2903">
        <v>23</v>
      </c>
      <c r="O2903">
        <v>0</v>
      </c>
      <c r="P2903">
        <v>869.51</v>
      </c>
      <c r="Q2903">
        <v>0</v>
      </c>
      <c r="R2903" s="1" t="s">
        <v>6834</v>
      </c>
      <c r="S2903" s="1" t="s">
        <v>8159</v>
      </c>
      <c r="T2903">
        <v>0.64</v>
      </c>
      <c r="U2903" s="1"/>
      <c r="V2903">
        <v>128554.09701100001</v>
      </c>
      <c r="W2903">
        <v>1265593.5242280001</v>
      </c>
      <c r="X2903">
        <v>475.06547799999998</v>
      </c>
      <c r="Y2903">
        <v>128.90468100000001</v>
      </c>
      <c r="Z2903">
        <v>304.81124699999998</v>
      </c>
      <c r="AA2903">
        <v>544.11283100000003</v>
      </c>
      <c r="AB2903">
        <v>0</v>
      </c>
    </row>
    <row r="2904" spans="1:28" x14ac:dyDescent="0.25">
      <c r="A2904" s="1" t="s">
        <v>2685</v>
      </c>
      <c r="B2904">
        <v>1725</v>
      </c>
      <c r="C2904" s="1" t="s">
        <v>4044</v>
      </c>
      <c r="D2904">
        <v>2.6</v>
      </c>
      <c r="E2904">
        <v>0</v>
      </c>
      <c r="F2904">
        <v>0</v>
      </c>
      <c r="G2904">
        <v>2797</v>
      </c>
      <c r="H2904" s="1" t="s">
        <v>4179</v>
      </c>
      <c r="I2904">
        <v>25.16</v>
      </c>
      <c r="J2904">
        <v>4.68</v>
      </c>
      <c r="K2904">
        <v>1072</v>
      </c>
      <c r="L2904">
        <v>1999.71</v>
      </c>
      <c r="M2904">
        <v>741</v>
      </c>
      <c r="N2904">
        <v>13</v>
      </c>
      <c r="O2904">
        <v>0</v>
      </c>
      <c r="P2904">
        <v>927.76</v>
      </c>
      <c r="Q2904">
        <v>0</v>
      </c>
      <c r="R2904" s="1" t="s">
        <v>6840</v>
      </c>
      <c r="S2904" s="1" t="s">
        <v>8159</v>
      </c>
      <c r="T2904">
        <v>1.01</v>
      </c>
      <c r="U2904" s="1"/>
      <c r="V2904">
        <v>149911.95969300001</v>
      </c>
      <c r="W2904">
        <v>1557756.3156669999</v>
      </c>
      <c r="X2904">
        <v>560.09219499999995</v>
      </c>
      <c r="Y2904">
        <v>154.94806800000001</v>
      </c>
      <c r="Z2904">
        <v>366.71793500000001</v>
      </c>
      <c r="AA2904">
        <v>669.71959500000003</v>
      </c>
      <c r="AB2904">
        <v>0</v>
      </c>
    </row>
    <row r="2905" spans="1:28" x14ac:dyDescent="0.25">
      <c r="A2905" s="1" t="s">
        <v>2688</v>
      </c>
      <c r="B2905">
        <v>2589</v>
      </c>
      <c r="C2905" s="1" t="s">
        <v>4006</v>
      </c>
      <c r="D2905">
        <v>2.6</v>
      </c>
      <c r="E2905">
        <v>0</v>
      </c>
      <c r="F2905">
        <v>1.5</v>
      </c>
      <c r="G2905">
        <v>2798</v>
      </c>
      <c r="H2905" s="1" t="s">
        <v>4077</v>
      </c>
      <c r="I2905">
        <v>54.88</v>
      </c>
      <c r="J2905">
        <v>9.24</v>
      </c>
      <c r="K2905">
        <v>209</v>
      </c>
      <c r="L2905">
        <v>878.84</v>
      </c>
      <c r="M2905">
        <v>104</v>
      </c>
      <c r="N2905">
        <v>3</v>
      </c>
      <c r="O2905">
        <v>0</v>
      </c>
      <c r="P2905">
        <v>137.29</v>
      </c>
      <c r="Q2905">
        <v>0</v>
      </c>
      <c r="R2905" s="1" t="s">
        <v>6843</v>
      </c>
      <c r="S2905" s="1" t="s">
        <v>8159</v>
      </c>
      <c r="T2905">
        <v>0.88</v>
      </c>
      <c r="U2905" s="1"/>
      <c r="V2905">
        <v>25802.385441999999</v>
      </c>
      <c r="W2905">
        <v>394379.13534199999</v>
      </c>
      <c r="X2905">
        <v>101.25899699999999</v>
      </c>
      <c r="Y2905">
        <v>29.555997999999999</v>
      </c>
      <c r="Z2905">
        <v>90.828455000000005</v>
      </c>
      <c r="AA2905">
        <v>169.55023199999999</v>
      </c>
      <c r="AB2905">
        <v>0</v>
      </c>
    </row>
    <row r="2906" spans="1:28" x14ac:dyDescent="0.25">
      <c r="A2906" s="1" t="s">
        <v>2695</v>
      </c>
      <c r="B2906">
        <v>2004</v>
      </c>
      <c r="C2906" s="1" t="s">
        <v>4031</v>
      </c>
      <c r="D2906">
        <v>2.6</v>
      </c>
      <c r="E2906">
        <v>0</v>
      </c>
      <c r="F2906">
        <v>0</v>
      </c>
      <c r="G2906">
        <v>2802</v>
      </c>
      <c r="H2906" s="1" t="s">
        <v>4128</v>
      </c>
      <c r="I2906">
        <v>116.2</v>
      </c>
      <c r="J2906">
        <v>10.57</v>
      </c>
      <c r="K2906">
        <v>798</v>
      </c>
      <c r="L2906">
        <v>2781.04</v>
      </c>
      <c r="M2906">
        <v>408</v>
      </c>
      <c r="N2906">
        <v>17</v>
      </c>
      <c r="O2906">
        <v>0</v>
      </c>
      <c r="P2906">
        <v>575.59</v>
      </c>
      <c r="Q2906">
        <v>0</v>
      </c>
      <c r="R2906" s="1" t="s">
        <v>6850</v>
      </c>
      <c r="S2906" s="1" t="s">
        <v>8159</v>
      </c>
      <c r="T2906">
        <v>0.9</v>
      </c>
      <c r="U2906" s="1"/>
      <c r="V2906">
        <v>91081.155975000001</v>
      </c>
      <c r="W2906">
        <v>1312380.042631</v>
      </c>
      <c r="X2906">
        <v>355.46816899999999</v>
      </c>
      <c r="Y2906">
        <v>103.65577999999999</v>
      </c>
      <c r="Z2906">
        <v>300.09205900000001</v>
      </c>
      <c r="AA2906">
        <v>564.21674700000005</v>
      </c>
      <c r="AB2906">
        <v>0</v>
      </c>
    </row>
    <row r="2907" spans="1:28" x14ac:dyDescent="0.25">
      <c r="A2907" s="1" t="s">
        <v>2702</v>
      </c>
      <c r="B2907">
        <v>1726</v>
      </c>
      <c r="C2907" s="1" t="s">
        <v>4063</v>
      </c>
      <c r="D2907">
        <v>2.6</v>
      </c>
      <c r="E2907">
        <v>0</v>
      </c>
      <c r="F2907">
        <v>1</v>
      </c>
      <c r="G2907">
        <v>2807</v>
      </c>
      <c r="H2907" s="1" t="s">
        <v>4152</v>
      </c>
      <c r="I2907">
        <v>144.80000000000001</v>
      </c>
      <c r="J2907">
        <v>16.39</v>
      </c>
      <c r="K2907">
        <v>1081</v>
      </c>
      <c r="L2907">
        <v>2667.19</v>
      </c>
      <c r="M2907">
        <v>710</v>
      </c>
      <c r="N2907">
        <v>19</v>
      </c>
      <c r="O2907">
        <v>0</v>
      </c>
      <c r="P2907">
        <v>935.62</v>
      </c>
      <c r="Q2907">
        <v>0</v>
      </c>
      <c r="R2907" s="1" t="s">
        <v>6857</v>
      </c>
      <c r="S2907" s="1" t="s">
        <v>8159</v>
      </c>
      <c r="T2907">
        <v>1.33</v>
      </c>
      <c r="U2907" s="1"/>
      <c r="V2907">
        <v>155599.952918</v>
      </c>
      <c r="W2907">
        <v>1853483.6869030001</v>
      </c>
      <c r="X2907">
        <v>594.06228999999996</v>
      </c>
      <c r="Y2907">
        <v>169.661317</v>
      </c>
      <c r="Z2907">
        <v>423.41542399999997</v>
      </c>
      <c r="AA2907">
        <v>796.85448199999996</v>
      </c>
      <c r="AB2907">
        <v>0</v>
      </c>
    </row>
    <row r="2908" spans="1:28" x14ac:dyDescent="0.25">
      <c r="A2908" s="1" t="s">
        <v>2705</v>
      </c>
      <c r="B2908">
        <v>2301</v>
      </c>
      <c r="C2908" s="1" t="s">
        <v>4022</v>
      </c>
      <c r="D2908">
        <v>2.6</v>
      </c>
      <c r="E2908">
        <v>0</v>
      </c>
      <c r="F2908">
        <v>1</v>
      </c>
      <c r="G2908">
        <v>2809</v>
      </c>
      <c r="H2908" s="1" t="s">
        <v>4128</v>
      </c>
      <c r="I2908">
        <v>116.2</v>
      </c>
      <c r="J2908">
        <v>6.5</v>
      </c>
      <c r="K2908">
        <v>508</v>
      </c>
      <c r="L2908">
        <v>2387.17</v>
      </c>
      <c r="M2908">
        <v>116</v>
      </c>
      <c r="N2908">
        <v>5</v>
      </c>
      <c r="O2908">
        <v>0</v>
      </c>
      <c r="P2908">
        <v>206.75</v>
      </c>
      <c r="Q2908">
        <v>0</v>
      </c>
      <c r="R2908" s="1" t="s">
        <v>6860</v>
      </c>
      <c r="S2908" s="1" t="s">
        <v>8159</v>
      </c>
      <c r="T2908">
        <v>0.56000000000000005</v>
      </c>
      <c r="U2908" s="1"/>
      <c r="V2908">
        <v>44512.376161</v>
      </c>
      <c r="W2908">
        <v>825585.99022499996</v>
      </c>
      <c r="X2908">
        <v>178.547246</v>
      </c>
      <c r="Y2908">
        <v>52.859591000000002</v>
      </c>
      <c r="Z2908">
        <v>191.62490500000001</v>
      </c>
      <c r="AA2908">
        <v>354.93126100000001</v>
      </c>
      <c r="AB2908">
        <v>0</v>
      </c>
    </row>
    <row r="2909" spans="1:28" x14ac:dyDescent="0.25">
      <c r="A2909" s="1" t="s">
        <v>2708</v>
      </c>
      <c r="B2909">
        <v>2415</v>
      </c>
      <c r="C2909" s="1" t="s">
        <v>4045</v>
      </c>
      <c r="D2909">
        <v>2.6</v>
      </c>
      <c r="E2909">
        <v>0</v>
      </c>
      <c r="F2909">
        <v>0</v>
      </c>
      <c r="G2909">
        <v>2813</v>
      </c>
      <c r="H2909" s="1" t="s">
        <v>4134</v>
      </c>
      <c r="I2909">
        <v>126.24</v>
      </c>
      <c r="J2909">
        <v>6.49</v>
      </c>
      <c r="K2909">
        <v>398</v>
      </c>
      <c r="L2909">
        <v>1989.96</v>
      </c>
      <c r="M2909">
        <v>47</v>
      </c>
      <c r="N2909">
        <v>1</v>
      </c>
      <c r="O2909">
        <v>0</v>
      </c>
      <c r="P2909">
        <v>120.47</v>
      </c>
      <c r="Q2909">
        <v>0</v>
      </c>
      <c r="R2909" s="1" t="s">
        <v>6863</v>
      </c>
      <c r="S2909" s="1" t="s">
        <v>8159</v>
      </c>
      <c r="T2909">
        <v>0.5</v>
      </c>
      <c r="U2909" s="1"/>
      <c r="V2909">
        <v>31423.490705</v>
      </c>
      <c r="W2909">
        <v>634815.82824900001</v>
      </c>
      <c r="X2909">
        <v>127.692554</v>
      </c>
      <c r="Y2909">
        <v>38.225884999999998</v>
      </c>
      <c r="Z2909">
        <v>147.19404299999999</v>
      </c>
      <c r="AA2909">
        <v>272.91581500000001</v>
      </c>
      <c r="AB2909">
        <v>0</v>
      </c>
    </row>
    <row r="2910" spans="1:28" x14ac:dyDescent="0.25">
      <c r="A2910" s="1" t="s">
        <v>2719</v>
      </c>
      <c r="B2910">
        <v>1770</v>
      </c>
      <c r="C2910" s="1" t="s">
        <v>4046</v>
      </c>
      <c r="D2910">
        <v>2.6</v>
      </c>
      <c r="E2910">
        <v>0</v>
      </c>
      <c r="F2910">
        <v>0</v>
      </c>
      <c r="G2910">
        <v>2828</v>
      </c>
      <c r="H2910" s="1" t="s">
        <v>4158</v>
      </c>
      <c r="I2910">
        <v>74.17</v>
      </c>
      <c r="J2910">
        <v>19.34</v>
      </c>
      <c r="K2910">
        <v>1058</v>
      </c>
      <c r="L2910">
        <v>3688.7</v>
      </c>
      <c r="M2910">
        <v>572</v>
      </c>
      <c r="N2910">
        <v>22</v>
      </c>
      <c r="O2910">
        <v>0</v>
      </c>
      <c r="P2910">
        <v>826.66</v>
      </c>
      <c r="Q2910">
        <v>0</v>
      </c>
      <c r="R2910" s="1" t="s">
        <v>6874</v>
      </c>
      <c r="S2910" s="1" t="s">
        <v>8159</v>
      </c>
      <c r="T2910">
        <v>1.1299999999999999</v>
      </c>
      <c r="U2910" s="1"/>
      <c r="V2910">
        <v>131485.449773</v>
      </c>
      <c r="W2910">
        <v>1787719.9983280001</v>
      </c>
      <c r="X2910">
        <v>509.51976000000002</v>
      </c>
      <c r="Y2910">
        <v>147.356571</v>
      </c>
      <c r="Z2910">
        <v>408.93649499999998</v>
      </c>
      <c r="AA2910">
        <v>768.57454800000005</v>
      </c>
      <c r="AB2910">
        <v>0</v>
      </c>
    </row>
    <row r="2911" spans="1:28" x14ac:dyDescent="0.25">
      <c r="A2911" s="1" t="s">
        <v>2722</v>
      </c>
      <c r="B2911">
        <v>1726</v>
      </c>
      <c r="C2911" s="1" t="s">
        <v>4046</v>
      </c>
      <c r="D2911">
        <v>2.6</v>
      </c>
      <c r="E2911">
        <v>0</v>
      </c>
      <c r="F2911">
        <v>1</v>
      </c>
      <c r="G2911">
        <v>2831</v>
      </c>
      <c r="H2911" s="1" t="s">
        <v>4135</v>
      </c>
      <c r="I2911">
        <v>0.69</v>
      </c>
      <c r="J2911">
        <v>9.35</v>
      </c>
      <c r="K2911">
        <v>1105</v>
      </c>
      <c r="L2911">
        <v>2186.66</v>
      </c>
      <c r="M2911">
        <v>609</v>
      </c>
      <c r="N2911">
        <v>25</v>
      </c>
      <c r="O2911">
        <v>0</v>
      </c>
      <c r="P2911">
        <v>910.85</v>
      </c>
      <c r="Q2911">
        <v>0</v>
      </c>
      <c r="R2911" s="1" t="s">
        <v>6877</v>
      </c>
      <c r="S2911" s="1" t="s">
        <v>8159</v>
      </c>
      <c r="T2911">
        <v>0.82</v>
      </c>
      <c r="U2911" s="1"/>
      <c r="V2911">
        <v>129494.27549299999</v>
      </c>
      <c r="W2911">
        <v>1403895.2841060001</v>
      </c>
      <c r="X2911">
        <v>483.91459099999997</v>
      </c>
      <c r="Y2911">
        <v>133.20537899999999</v>
      </c>
      <c r="Z2911">
        <v>334.23855099999997</v>
      </c>
      <c r="AA2911">
        <v>603.56892800000003</v>
      </c>
      <c r="AB2911">
        <v>0</v>
      </c>
    </row>
    <row r="2912" spans="1:28" x14ac:dyDescent="0.25">
      <c r="A2912" s="1" t="s">
        <v>2736</v>
      </c>
      <c r="B2912">
        <v>1498</v>
      </c>
      <c r="C2912" s="1" t="s">
        <v>4030</v>
      </c>
      <c r="D2912">
        <v>2.6</v>
      </c>
      <c r="E2912">
        <v>0</v>
      </c>
      <c r="F2912">
        <v>0</v>
      </c>
      <c r="G2912">
        <v>2844</v>
      </c>
      <c r="H2912" s="1" t="s">
        <v>4155</v>
      </c>
      <c r="I2912">
        <v>81.98</v>
      </c>
      <c r="J2912">
        <v>12.63</v>
      </c>
      <c r="K2912">
        <v>1346</v>
      </c>
      <c r="L2912">
        <v>2818.7</v>
      </c>
      <c r="M2912">
        <v>980</v>
      </c>
      <c r="N2912">
        <v>15</v>
      </c>
      <c r="O2912">
        <v>0</v>
      </c>
      <c r="P2912">
        <v>1153.78</v>
      </c>
      <c r="Q2912">
        <v>0</v>
      </c>
      <c r="R2912" s="1" t="s">
        <v>6891</v>
      </c>
      <c r="S2912" s="1" t="s">
        <v>8159</v>
      </c>
      <c r="T2912">
        <v>1.07</v>
      </c>
      <c r="U2912" s="1"/>
      <c r="V2912">
        <v>189817.53973300001</v>
      </c>
      <c r="W2912">
        <v>1958182.281305</v>
      </c>
      <c r="X2912">
        <v>708.46165299999996</v>
      </c>
      <c r="Y2912">
        <v>195.56652800000001</v>
      </c>
      <c r="Z2912">
        <v>461.957584</v>
      </c>
      <c r="AA2912">
        <v>841.87246700000003</v>
      </c>
      <c r="AB2912">
        <v>0</v>
      </c>
    </row>
    <row r="2913" spans="1:28" x14ac:dyDescent="0.25">
      <c r="A2913" s="1" t="s">
        <v>2744</v>
      </c>
      <c r="B2913">
        <v>2654</v>
      </c>
      <c r="C2913" s="1" t="s">
        <v>4018</v>
      </c>
      <c r="D2913">
        <v>2.6</v>
      </c>
      <c r="E2913">
        <v>0</v>
      </c>
      <c r="F2913">
        <v>0.16</v>
      </c>
      <c r="G2913">
        <v>2846</v>
      </c>
      <c r="H2913" s="1" t="s">
        <v>4089</v>
      </c>
      <c r="I2913">
        <v>182.21</v>
      </c>
      <c r="J2913">
        <v>11.94</v>
      </c>
      <c r="K2913">
        <v>192</v>
      </c>
      <c r="L2913">
        <v>1353.88</v>
      </c>
      <c r="M2913">
        <v>54</v>
      </c>
      <c r="N2913">
        <v>2</v>
      </c>
      <c r="O2913">
        <v>0</v>
      </c>
      <c r="P2913">
        <v>105.32</v>
      </c>
      <c r="Q2913">
        <v>0</v>
      </c>
      <c r="R2913" s="1" t="s">
        <v>6899</v>
      </c>
      <c r="S2913" s="1" t="s">
        <v>8159</v>
      </c>
      <c r="T2913">
        <v>1.1100000000000001</v>
      </c>
      <c r="U2913" s="1"/>
      <c r="V2913">
        <v>23483.913168999999</v>
      </c>
      <c r="W2913">
        <v>511955.98800299998</v>
      </c>
      <c r="X2913">
        <v>99.947298000000004</v>
      </c>
      <c r="Y2913">
        <v>32.244297000000003</v>
      </c>
      <c r="Z2913">
        <v>111.446957</v>
      </c>
      <c r="AA2913">
        <v>220.09629899999999</v>
      </c>
      <c r="AB2913">
        <v>0</v>
      </c>
    </row>
    <row r="2914" spans="1:28" x14ac:dyDescent="0.25">
      <c r="A2914" s="1" t="s">
        <v>2754</v>
      </c>
      <c r="B2914">
        <v>2300</v>
      </c>
      <c r="C2914" s="1" t="s">
        <v>4047</v>
      </c>
      <c r="D2914">
        <v>2.6</v>
      </c>
      <c r="E2914">
        <v>0</v>
      </c>
      <c r="F2914">
        <v>0</v>
      </c>
      <c r="G2914">
        <v>2851</v>
      </c>
      <c r="H2914" s="1" t="s">
        <v>4172</v>
      </c>
      <c r="I2914">
        <v>116.78</v>
      </c>
      <c r="J2914">
        <v>8.89</v>
      </c>
      <c r="K2914">
        <v>551</v>
      </c>
      <c r="L2914">
        <v>2636.06</v>
      </c>
      <c r="M2914">
        <v>195</v>
      </c>
      <c r="N2914">
        <v>6</v>
      </c>
      <c r="O2914">
        <v>0</v>
      </c>
      <c r="P2914">
        <v>287.92</v>
      </c>
      <c r="Q2914">
        <v>0</v>
      </c>
      <c r="R2914" s="1" t="s">
        <v>6909</v>
      </c>
      <c r="S2914" s="1" t="s">
        <v>8159</v>
      </c>
      <c r="T2914">
        <v>0.71</v>
      </c>
      <c r="U2914" s="1"/>
      <c r="V2914">
        <v>59888.917740999997</v>
      </c>
      <c r="W2914">
        <v>1039180.635425</v>
      </c>
      <c r="X2914">
        <v>240.160571</v>
      </c>
      <c r="Y2914">
        <v>71.951865999999995</v>
      </c>
      <c r="Z2914">
        <v>236.431849</v>
      </c>
      <c r="AA2914">
        <v>446.76007900000002</v>
      </c>
      <c r="AB2914">
        <v>0</v>
      </c>
    </row>
    <row r="2915" spans="1:28" x14ac:dyDescent="0.25">
      <c r="A2915" s="1" t="s">
        <v>2779</v>
      </c>
      <c r="B2915">
        <v>2158</v>
      </c>
      <c r="C2915" s="1" t="s">
        <v>4030</v>
      </c>
      <c r="D2915">
        <v>2.6</v>
      </c>
      <c r="E2915">
        <v>0</v>
      </c>
      <c r="F2915">
        <v>1.75</v>
      </c>
      <c r="G2915">
        <v>2869</v>
      </c>
      <c r="H2915" s="1" t="s">
        <v>4147</v>
      </c>
      <c r="I2915">
        <v>23.77</v>
      </c>
      <c r="J2915">
        <v>9.68</v>
      </c>
      <c r="K2915">
        <v>711</v>
      </c>
      <c r="L2915">
        <v>2697.03</v>
      </c>
      <c r="M2915">
        <v>357</v>
      </c>
      <c r="N2915">
        <v>15</v>
      </c>
      <c r="O2915">
        <v>0</v>
      </c>
      <c r="P2915">
        <v>484.33</v>
      </c>
      <c r="Q2915">
        <v>0</v>
      </c>
      <c r="R2915" s="1" t="s">
        <v>6934</v>
      </c>
      <c r="S2915" s="1" t="s">
        <v>8159</v>
      </c>
      <c r="T2915">
        <v>0.86</v>
      </c>
      <c r="U2915" s="1"/>
      <c r="V2915">
        <v>75573.411598000006</v>
      </c>
      <c r="W2915">
        <v>1158103.4102479999</v>
      </c>
      <c r="X2915">
        <v>297.48915499999998</v>
      </c>
      <c r="Y2915">
        <v>87.473979</v>
      </c>
      <c r="Z2915">
        <v>264.46447899999998</v>
      </c>
      <c r="AA2915">
        <v>497.88884000000002</v>
      </c>
      <c r="AB2915">
        <v>0</v>
      </c>
    </row>
    <row r="2916" spans="1:28" x14ac:dyDescent="0.25">
      <c r="A2916" s="1" t="s">
        <v>2794</v>
      </c>
      <c r="B2916">
        <v>2030</v>
      </c>
      <c r="C2916" s="1" t="s">
        <v>4067</v>
      </c>
      <c r="D2916">
        <v>1.96</v>
      </c>
      <c r="E2916">
        <v>0</v>
      </c>
      <c r="F2916">
        <v>0</v>
      </c>
      <c r="G2916">
        <v>2879</v>
      </c>
      <c r="H2916" s="1" t="s">
        <v>4165</v>
      </c>
      <c r="I2916">
        <v>135.09</v>
      </c>
      <c r="J2916">
        <v>12.44</v>
      </c>
      <c r="K2916">
        <v>849</v>
      </c>
      <c r="L2916">
        <v>1930.43</v>
      </c>
      <c r="M2916">
        <v>610</v>
      </c>
      <c r="N2916">
        <v>13</v>
      </c>
      <c r="O2916">
        <v>0</v>
      </c>
      <c r="P2916">
        <v>716.68</v>
      </c>
      <c r="Q2916">
        <v>0</v>
      </c>
      <c r="R2916" s="1" t="s">
        <v>6949</v>
      </c>
      <c r="S2916" s="1" t="s">
        <v>8159</v>
      </c>
      <c r="T2916">
        <v>1.06</v>
      </c>
      <c r="U2916" s="1"/>
      <c r="V2916">
        <v>121675.809199</v>
      </c>
      <c r="W2916">
        <v>1311113.101339</v>
      </c>
      <c r="X2916">
        <v>456.642042</v>
      </c>
      <c r="Y2916">
        <v>126.991581</v>
      </c>
      <c r="Z2916">
        <v>307.55497800000001</v>
      </c>
      <c r="AA2916">
        <v>563.67958599999997</v>
      </c>
      <c r="AB2916">
        <v>0</v>
      </c>
    </row>
    <row r="2917" spans="1:28" x14ac:dyDescent="0.25">
      <c r="A2917" s="1" t="s">
        <v>2803</v>
      </c>
      <c r="B2917">
        <v>2761</v>
      </c>
      <c r="C2917" s="1" t="s">
        <v>4009</v>
      </c>
      <c r="D2917">
        <v>2.6</v>
      </c>
      <c r="E2917">
        <v>0</v>
      </c>
      <c r="F2917">
        <v>1</v>
      </c>
      <c r="G2917">
        <v>2890</v>
      </c>
      <c r="H2917" s="1" t="s">
        <v>4082</v>
      </c>
      <c r="I2917">
        <v>19.239999999999998</v>
      </c>
      <c r="J2917">
        <v>9.0399999999999991</v>
      </c>
      <c r="K2917">
        <v>129</v>
      </c>
      <c r="L2917">
        <v>740.81</v>
      </c>
      <c r="M2917">
        <v>20</v>
      </c>
      <c r="N2917">
        <v>5</v>
      </c>
      <c r="O2917">
        <v>0</v>
      </c>
      <c r="P2917">
        <v>77.540000000000006</v>
      </c>
      <c r="Q2917">
        <v>0</v>
      </c>
      <c r="R2917" s="1" t="s">
        <v>6958</v>
      </c>
      <c r="S2917" s="1" t="s">
        <v>8159</v>
      </c>
      <c r="T2917">
        <v>1.04</v>
      </c>
      <c r="U2917" s="1"/>
      <c r="V2917">
        <v>13940.170581</v>
      </c>
      <c r="W2917">
        <v>314344.42212100001</v>
      </c>
      <c r="X2917">
        <v>59.425910999999999</v>
      </c>
      <c r="Y2917">
        <v>19.149554999999999</v>
      </c>
      <c r="Z2917">
        <v>68.976815000000002</v>
      </c>
      <c r="AA2917">
        <v>135.14077599999999</v>
      </c>
      <c r="AB2917">
        <v>0</v>
      </c>
    </row>
    <row r="2918" spans="1:28" x14ac:dyDescent="0.25">
      <c r="A2918" s="1" t="s">
        <v>2806</v>
      </c>
      <c r="B2918">
        <v>2465</v>
      </c>
      <c r="C2918" s="1" t="s">
        <v>4008</v>
      </c>
      <c r="D2918">
        <v>2.6</v>
      </c>
      <c r="E2918">
        <v>0</v>
      </c>
      <c r="F2918">
        <v>0.72</v>
      </c>
      <c r="G2918">
        <v>2891</v>
      </c>
      <c r="H2918" s="1" t="s">
        <v>4101</v>
      </c>
      <c r="I2918">
        <v>76.69</v>
      </c>
      <c r="J2918">
        <v>2.12</v>
      </c>
      <c r="K2918">
        <v>426</v>
      </c>
      <c r="L2918">
        <v>972.98</v>
      </c>
      <c r="M2918">
        <v>72</v>
      </c>
      <c r="N2918">
        <v>3</v>
      </c>
      <c r="O2918">
        <v>0</v>
      </c>
      <c r="P2918">
        <v>171.82</v>
      </c>
      <c r="Q2918">
        <v>0</v>
      </c>
      <c r="R2918" s="1" t="s">
        <v>6961</v>
      </c>
      <c r="S2918" s="1" t="s">
        <v>8159</v>
      </c>
      <c r="T2918">
        <v>0.28000000000000003</v>
      </c>
      <c r="U2918" s="1"/>
      <c r="V2918">
        <v>35885.388497</v>
      </c>
      <c r="W2918">
        <v>446472.03732499998</v>
      </c>
      <c r="X2918">
        <v>134.71875800000001</v>
      </c>
      <c r="Y2918">
        <v>36.849922999999997</v>
      </c>
      <c r="Z2918">
        <v>107.98724199999999</v>
      </c>
      <c r="AA2918">
        <v>191.94805500000001</v>
      </c>
      <c r="AB2918">
        <v>0</v>
      </c>
    </row>
    <row r="2919" spans="1:28" x14ac:dyDescent="0.25">
      <c r="A2919" s="1" t="s">
        <v>2813</v>
      </c>
      <c r="B2919">
        <v>2711</v>
      </c>
      <c r="C2919" s="1" t="s">
        <v>4008</v>
      </c>
      <c r="D2919">
        <v>2.6</v>
      </c>
      <c r="E2919">
        <v>0</v>
      </c>
      <c r="F2919">
        <v>0.28999999999999998</v>
      </c>
      <c r="G2919">
        <v>2898</v>
      </c>
      <c r="H2919" s="1" t="s">
        <v>4097</v>
      </c>
      <c r="I2919">
        <v>76.69</v>
      </c>
      <c r="J2919">
        <v>11.31</v>
      </c>
      <c r="K2919">
        <v>187</v>
      </c>
      <c r="L2919">
        <v>978.13</v>
      </c>
      <c r="M2919">
        <v>45</v>
      </c>
      <c r="N2919">
        <v>7</v>
      </c>
      <c r="O2919">
        <v>0</v>
      </c>
      <c r="P2919">
        <v>131.01</v>
      </c>
      <c r="Q2919">
        <v>0</v>
      </c>
      <c r="R2919" s="1" t="s">
        <v>6968</v>
      </c>
      <c r="S2919" s="1" t="s">
        <v>8159</v>
      </c>
      <c r="T2919">
        <v>1.3</v>
      </c>
      <c r="U2919" s="1"/>
      <c r="V2919">
        <v>21872.068639000001</v>
      </c>
      <c r="W2919">
        <v>468880.86939800001</v>
      </c>
      <c r="X2919">
        <v>92.798154999999994</v>
      </c>
      <c r="Y2919">
        <v>29.957201999999999</v>
      </c>
      <c r="Z2919">
        <v>101.722987</v>
      </c>
      <c r="AA2919">
        <v>201.578495</v>
      </c>
      <c r="AB2919">
        <v>0</v>
      </c>
    </row>
    <row r="2920" spans="1:28" x14ac:dyDescent="0.25">
      <c r="A2920" s="1" t="s">
        <v>2836</v>
      </c>
      <c r="B2920">
        <v>2760</v>
      </c>
      <c r="C2920" s="1" t="s">
        <v>4006</v>
      </c>
      <c r="D2920">
        <v>2.6</v>
      </c>
      <c r="E2920">
        <v>0</v>
      </c>
      <c r="F2920">
        <v>0</v>
      </c>
      <c r="G2920">
        <v>2922</v>
      </c>
      <c r="H2920" s="1" t="s">
        <v>4077</v>
      </c>
      <c r="I2920">
        <v>54.88</v>
      </c>
      <c r="J2920">
        <v>13.28</v>
      </c>
      <c r="K2920">
        <v>162</v>
      </c>
      <c r="L2920">
        <v>878.84</v>
      </c>
      <c r="M2920">
        <v>71</v>
      </c>
      <c r="N2920">
        <v>3</v>
      </c>
      <c r="O2920">
        <v>0</v>
      </c>
      <c r="P2920">
        <v>113.67</v>
      </c>
      <c r="Q2920">
        <v>0</v>
      </c>
      <c r="R2920" s="1" t="s">
        <v>6991</v>
      </c>
      <c r="S2920" s="1" t="s">
        <v>8159</v>
      </c>
      <c r="T2920">
        <v>1.33</v>
      </c>
      <c r="U2920" s="1"/>
      <c r="V2920">
        <v>24052.618191000001</v>
      </c>
      <c r="W2920">
        <v>437726.31685499998</v>
      </c>
      <c r="X2920">
        <v>99.042872000000003</v>
      </c>
      <c r="Y2920">
        <v>31.039321999999999</v>
      </c>
      <c r="Z2920">
        <v>95.039214000000001</v>
      </c>
      <c r="AA2920">
        <v>188.18518800000001</v>
      </c>
      <c r="AB2920">
        <v>0</v>
      </c>
    </row>
    <row r="2921" spans="1:28" x14ac:dyDescent="0.25">
      <c r="A2921" s="1" t="s">
        <v>2846</v>
      </c>
      <c r="B2921">
        <v>2702</v>
      </c>
      <c r="C2921" s="1" t="s">
        <v>4007</v>
      </c>
      <c r="D2921">
        <v>2.6</v>
      </c>
      <c r="E2921">
        <v>0</v>
      </c>
      <c r="F2921">
        <v>0</v>
      </c>
      <c r="G2921">
        <v>2928</v>
      </c>
      <c r="H2921" s="1" t="s">
        <v>4075</v>
      </c>
      <c r="I2921">
        <v>89.74</v>
      </c>
      <c r="J2921">
        <v>14.26</v>
      </c>
      <c r="K2921">
        <v>226</v>
      </c>
      <c r="L2921">
        <v>572.27</v>
      </c>
      <c r="M2921">
        <v>124</v>
      </c>
      <c r="N2921">
        <v>5</v>
      </c>
      <c r="O2921">
        <v>0</v>
      </c>
      <c r="P2921">
        <v>188.51</v>
      </c>
      <c r="Q2921">
        <v>0</v>
      </c>
      <c r="R2921" s="1" t="s">
        <v>7001</v>
      </c>
      <c r="S2921" s="1" t="s">
        <v>8159</v>
      </c>
      <c r="T2921">
        <v>1.1399999999999999</v>
      </c>
      <c r="U2921" s="1"/>
      <c r="V2921">
        <v>29819.262234000002</v>
      </c>
      <c r="W2921">
        <v>410929.43897999998</v>
      </c>
      <c r="X2921">
        <v>116.081551</v>
      </c>
      <c r="Y2921">
        <v>33.949863000000001</v>
      </c>
      <c r="Z2921">
        <v>92.989307999999994</v>
      </c>
      <c r="AA2921">
        <v>176.66700700000001</v>
      </c>
      <c r="AB2921">
        <v>0</v>
      </c>
    </row>
    <row r="2922" spans="1:28" x14ac:dyDescent="0.25">
      <c r="A2922" s="1" t="s">
        <v>2864</v>
      </c>
      <c r="B2922">
        <v>1470</v>
      </c>
      <c r="C2922" s="1" t="s">
        <v>4065</v>
      </c>
      <c r="D2922">
        <v>2.6</v>
      </c>
      <c r="E2922">
        <v>0</v>
      </c>
      <c r="F2922">
        <v>0</v>
      </c>
      <c r="G2922">
        <v>2936</v>
      </c>
      <c r="H2922" s="1" t="s">
        <v>4152</v>
      </c>
      <c r="I2922">
        <v>144.80000000000001</v>
      </c>
      <c r="J2922">
        <v>4.74</v>
      </c>
      <c r="K2922">
        <v>1466</v>
      </c>
      <c r="L2922">
        <v>3949.91</v>
      </c>
      <c r="M2922">
        <v>543</v>
      </c>
      <c r="N2922">
        <v>21</v>
      </c>
      <c r="O2922">
        <v>0</v>
      </c>
      <c r="P2922">
        <v>793.55</v>
      </c>
      <c r="Q2922">
        <v>0</v>
      </c>
      <c r="R2922" s="1" t="s">
        <v>7019</v>
      </c>
      <c r="S2922" s="1" t="s">
        <v>8159</v>
      </c>
      <c r="T2922">
        <v>0.42</v>
      </c>
      <c r="U2922" s="1"/>
      <c r="V2922">
        <v>141520.254384</v>
      </c>
      <c r="W2922">
        <v>1765374.9337869999</v>
      </c>
      <c r="X2922">
        <v>534.39058799999998</v>
      </c>
      <c r="Y2922">
        <v>148.00219899999999</v>
      </c>
      <c r="Z2922">
        <v>421.90410800000001</v>
      </c>
      <c r="AA2922">
        <v>758.97277399999996</v>
      </c>
      <c r="AB2922">
        <v>0</v>
      </c>
    </row>
    <row r="2923" spans="1:28" x14ac:dyDescent="0.25">
      <c r="A2923" s="1" t="s">
        <v>2865</v>
      </c>
      <c r="B2923">
        <v>2301</v>
      </c>
      <c r="C2923" s="1" t="s">
        <v>4030</v>
      </c>
      <c r="D2923">
        <v>2.6</v>
      </c>
      <c r="E2923">
        <v>0</v>
      </c>
      <c r="F2923">
        <v>1</v>
      </c>
      <c r="G2923">
        <v>2936</v>
      </c>
      <c r="H2923" s="1" t="s">
        <v>4174</v>
      </c>
      <c r="I2923">
        <v>144.80000000000001</v>
      </c>
      <c r="J2923">
        <v>9.4700000000000006</v>
      </c>
      <c r="K2923">
        <v>635</v>
      </c>
      <c r="L2923">
        <v>3266.07</v>
      </c>
      <c r="M2923">
        <v>221</v>
      </c>
      <c r="N2923">
        <v>8</v>
      </c>
      <c r="O2923">
        <v>0</v>
      </c>
      <c r="P2923">
        <v>319.42</v>
      </c>
      <c r="Q2923">
        <v>0</v>
      </c>
      <c r="R2923" s="1" t="s">
        <v>7020</v>
      </c>
      <c r="S2923" s="1" t="s">
        <v>8159</v>
      </c>
      <c r="T2923">
        <v>0.74</v>
      </c>
      <c r="U2923" s="1"/>
      <c r="V2923">
        <v>63280.698050999999</v>
      </c>
      <c r="W2923">
        <v>1104150.285558</v>
      </c>
      <c r="X2923">
        <v>252.76248000000001</v>
      </c>
      <c r="Y2923">
        <v>74.887017</v>
      </c>
      <c r="Z2923">
        <v>254.47943599999999</v>
      </c>
      <c r="AA2923">
        <v>474.69043699999997</v>
      </c>
      <c r="AB2923">
        <v>0</v>
      </c>
    </row>
    <row r="2924" spans="1:28" x14ac:dyDescent="0.25">
      <c r="A2924" s="1" t="s">
        <v>2890</v>
      </c>
      <c r="B2924">
        <v>1832</v>
      </c>
      <c r="C2924" s="1" t="s">
        <v>4005</v>
      </c>
      <c r="D2924">
        <v>2.6</v>
      </c>
      <c r="E2924">
        <v>0</v>
      </c>
      <c r="F2924">
        <v>0</v>
      </c>
      <c r="G2924">
        <v>2958</v>
      </c>
      <c r="H2924" s="1" t="s">
        <v>4099</v>
      </c>
      <c r="I2924">
        <v>147.79</v>
      </c>
      <c r="J2924">
        <v>14.15</v>
      </c>
      <c r="K2924">
        <v>1126</v>
      </c>
      <c r="L2924">
        <v>2572.89</v>
      </c>
      <c r="M2924">
        <v>734</v>
      </c>
      <c r="N2924">
        <v>15</v>
      </c>
      <c r="O2924">
        <v>0</v>
      </c>
      <c r="P2924">
        <v>961.41</v>
      </c>
      <c r="Q2924">
        <v>0</v>
      </c>
      <c r="R2924" s="1" t="s">
        <v>7045</v>
      </c>
      <c r="S2924" s="1" t="s">
        <v>8159</v>
      </c>
      <c r="T2924">
        <v>1.1299999999999999</v>
      </c>
      <c r="U2924" s="1"/>
      <c r="V2924">
        <v>154558.61221600001</v>
      </c>
      <c r="W2924">
        <v>1719359.6576640001</v>
      </c>
      <c r="X2924">
        <v>582.50645299999996</v>
      </c>
      <c r="Y2924">
        <v>162.96528499999999</v>
      </c>
      <c r="Z2924">
        <v>401.21893899999998</v>
      </c>
      <c r="AA2924">
        <v>739.19375500000001</v>
      </c>
      <c r="AB2924">
        <v>0</v>
      </c>
    </row>
    <row r="2925" spans="1:28" x14ac:dyDescent="0.25">
      <c r="A2925" s="1" t="s">
        <v>2917</v>
      </c>
      <c r="B2925">
        <v>2465</v>
      </c>
      <c r="C2925" s="1" t="s">
        <v>4044</v>
      </c>
      <c r="D2925">
        <v>2.6</v>
      </c>
      <c r="E2925">
        <v>0</v>
      </c>
      <c r="F2925">
        <v>0.72</v>
      </c>
      <c r="G2925">
        <v>2985</v>
      </c>
      <c r="H2925" s="1" t="s">
        <v>4149</v>
      </c>
      <c r="I2925">
        <v>0.69</v>
      </c>
      <c r="J2925">
        <v>8.49</v>
      </c>
      <c r="K2925">
        <v>520</v>
      </c>
      <c r="L2925">
        <v>2189.63</v>
      </c>
      <c r="M2925">
        <v>213</v>
      </c>
      <c r="N2925">
        <v>7</v>
      </c>
      <c r="O2925">
        <v>0</v>
      </c>
      <c r="P2925">
        <v>284.57</v>
      </c>
      <c r="Q2925">
        <v>0</v>
      </c>
      <c r="R2925" s="1" t="s">
        <v>7072</v>
      </c>
      <c r="S2925" s="1" t="s">
        <v>8159</v>
      </c>
      <c r="T2925">
        <v>0.66</v>
      </c>
      <c r="U2925" s="1"/>
      <c r="V2925">
        <v>55881.341967</v>
      </c>
      <c r="W2925">
        <v>853417.73745300004</v>
      </c>
      <c r="X2925">
        <v>218.40193199999999</v>
      </c>
      <c r="Y2925">
        <v>63.280479999999997</v>
      </c>
      <c r="Z2925">
        <v>198.14650499999999</v>
      </c>
      <c r="AA2925">
        <v>366.89917300000002</v>
      </c>
      <c r="AB2925">
        <v>0</v>
      </c>
    </row>
    <row r="2926" spans="1:28" x14ac:dyDescent="0.25">
      <c r="A2926" s="1" t="s">
        <v>2919</v>
      </c>
      <c r="B2926">
        <v>2588</v>
      </c>
      <c r="C2926" s="1" t="s">
        <v>4032</v>
      </c>
      <c r="D2926">
        <v>2.6</v>
      </c>
      <c r="E2926">
        <v>0</v>
      </c>
      <c r="F2926">
        <v>0.5</v>
      </c>
      <c r="G2926">
        <v>2987</v>
      </c>
      <c r="H2926" s="1" t="s">
        <v>4128</v>
      </c>
      <c r="I2926">
        <v>116.2</v>
      </c>
      <c r="J2926">
        <v>13.07</v>
      </c>
      <c r="K2926">
        <v>399</v>
      </c>
      <c r="L2926">
        <v>1968.74</v>
      </c>
      <c r="M2926">
        <v>197</v>
      </c>
      <c r="N2926">
        <v>7</v>
      </c>
      <c r="O2926">
        <v>0</v>
      </c>
      <c r="P2926">
        <v>258.93</v>
      </c>
      <c r="Q2926">
        <v>0</v>
      </c>
      <c r="R2926" s="1" t="s">
        <v>7074</v>
      </c>
      <c r="S2926" s="1" t="s">
        <v>8159</v>
      </c>
      <c r="T2926">
        <v>1.01</v>
      </c>
      <c r="U2926" s="1"/>
      <c r="V2926">
        <v>55398.176373000002</v>
      </c>
      <c r="W2926">
        <v>897249.60173800006</v>
      </c>
      <c r="X2926">
        <v>221.871184</v>
      </c>
      <c r="Y2926">
        <v>67.069845000000001</v>
      </c>
      <c r="Z2926">
        <v>199.856348</v>
      </c>
      <c r="AA2926">
        <v>385.74277899999998</v>
      </c>
      <c r="AB2926">
        <v>0</v>
      </c>
    </row>
    <row r="2927" spans="1:28" x14ac:dyDescent="0.25">
      <c r="A2927" s="1" t="s">
        <v>2948</v>
      </c>
      <c r="B2927">
        <v>1728</v>
      </c>
      <c r="C2927" s="1" t="s">
        <v>4046</v>
      </c>
      <c r="D2927">
        <v>2.6</v>
      </c>
      <c r="E2927">
        <v>0</v>
      </c>
      <c r="F2927">
        <v>0</v>
      </c>
      <c r="G2927">
        <v>3018</v>
      </c>
      <c r="H2927" s="1" t="s">
        <v>4095</v>
      </c>
      <c r="I2927">
        <v>63.59</v>
      </c>
      <c r="J2927">
        <v>11.35</v>
      </c>
      <c r="K2927">
        <v>1290</v>
      </c>
      <c r="L2927">
        <v>3166.57</v>
      </c>
      <c r="M2927">
        <v>754</v>
      </c>
      <c r="N2927">
        <v>24</v>
      </c>
      <c r="O2927">
        <v>0</v>
      </c>
      <c r="P2927">
        <v>1041.31</v>
      </c>
      <c r="Q2927">
        <v>0</v>
      </c>
      <c r="R2927" s="1" t="s">
        <v>7103</v>
      </c>
      <c r="S2927" s="1" t="s">
        <v>8159</v>
      </c>
      <c r="T2927">
        <v>0.92</v>
      </c>
      <c r="U2927" s="1"/>
      <c r="V2927">
        <v>163491.755126</v>
      </c>
      <c r="W2927">
        <v>1881056.000758</v>
      </c>
      <c r="X2927">
        <v>617.35935600000005</v>
      </c>
      <c r="Y2927">
        <v>172.76135199999999</v>
      </c>
      <c r="Z2927">
        <v>440.72821699999997</v>
      </c>
      <c r="AA2927">
        <v>808.70965999999999</v>
      </c>
      <c r="AB2927">
        <v>0</v>
      </c>
    </row>
    <row r="2928" spans="1:28" x14ac:dyDescent="0.25">
      <c r="A2928" s="1" t="s">
        <v>2992</v>
      </c>
      <c r="B2928">
        <v>1838</v>
      </c>
      <c r="C2928" s="1" t="s">
        <v>4038</v>
      </c>
      <c r="D2928">
        <v>2.6</v>
      </c>
      <c r="E2928">
        <v>0</v>
      </c>
      <c r="F2928">
        <v>0.5</v>
      </c>
      <c r="G2928">
        <v>3048</v>
      </c>
      <c r="H2928" s="1" t="s">
        <v>4143</v>
      </c>
      <c r="I2928">
        <v>105.53</v>
      </c>
      <c r="J2928">
        <v>5.98</v>
      </c>
      <c r="K2928">
        <v>1210</v>
      </c>
      <c r="L2928">
        <v>2091.58</v>
      </c>
      <c r="M2928">
        <v>673</v>
      </c>
      <c r="N2928">
        <v>34</v>
      </c>
      <c r="O2928">
        <v>0</v>
      </c>
      <c r="P2928">
        <v>924.19</v>
      </c>
      <c r="Q2928">
        <v>0</v>
      </c>
      <c r="R2928" s="1" t="s">
        <v>7147</v>
      </c>
      <c r="S2928" s="1" t="s">
        <v>8159</v>
      </c>
      <c r="T2928">
        <v>0.53</v>
      </c>
      <c r="U2928" s="1"/>
      <c r="V2928">
        <v>131403.73283699999</v>
      </c>
      <c r="W2928">
        <v>1382943.3948659999</v>
      </c>
      <c r="X2928">
        <v>488.745386</v>
      </c>
      <c r="Y2928">
        <v>133.65136799999999</v>
      </c>
      <c r="Z2928">
        <v>331.17763300000001</v>
      </c>
      <c r="AA2928">
        <v>594.56274399999995</v>
      </c>
      <c r="AB2928">
        <v>0</v>
      </c>
    </row>
    <row r="2929" spans="1:28" x14ac:dyDescent="0.25">
      <c r="A2929" s="1" t="s">
        <v>3080</v>
      </c>
      <c r="B2929">
        <v>2920</v>
      </c>
      <c r="C2929" s="1" t="s">
        <v>4018</v>
      </c>
      <c r="D2929">
        <v>2.6</v>
      </c>
      <c r="E2929">
        <v>0</v>
      </c>
      <c r="F2929">
        <v>0.78</v>
      </c>
      <c r="G2929">
        <v>3130</v>
      </c>
      <c r="H2929" s="1" t="s">
        <v>4089</v>
      </c>
      <c r="I2929">
        <v>182.21</v>
      </c>
      <c r="J2929">
        <v>8.02</v>
      </c>
      <c r="K2929">
        <v>210</v>
      </c>
      <c r="L2929">
        <v>1353.88</v>
      </c>
      <c r="M2929">
        <v>6</v>
      </c>
      <c r="N2929">
        <v>2</v>
      </c>
      <c r="O2929">
        <v>0</v>
      </c>
      <c r="P2929">
        <v>53.78</v>
      </c>
      <c r="Q2929">
        <v>0</v>
      </c>
      <c r="R2929" s="1" t="s">
        <v>7235</v>
      </c>
      <c r="S2929" s="1" t="s">
        <v>8159</v>
      </c>
      <c r="T2929">
        <v>0.61</v>
      </c>
      <c r="U2929" s="1"/>
      <c r="V2929">
        <v>15918.506647</v>
      </c>
      <c r="W2929">
        <v>421438.08820400003</v>
      </c>
      <c r="X2929">
        <v>69.229149000000007</v>
      </c>
      <c r="Y2929">
        <v>22.339772</v>
      </c>
      <c r="Z2929">
        <v>94.759445999999997</v>
      </c>
      <c r="AA2929">
        <v>181.18068099999999</v>
      </c>
      <c r="AB2929">
        <v>0</v>
      </c>
    </row>
    <row r="2930" spans="1:28" x14ac:dyDescent="0.25">
      <c r="A2930" s="1" t="s">
        <v>3112</v>
      </c>
      <c r="B2930">
        <v>2958</v>
      </c>
      <c r="C2930" s="1" t="s">
        <v>4008</v>
      </c>
      <c r="D2930">
        <v>2.6</v>
      </c>
      <c r="E2930">
        <v>0</v>
      </c>
      <c r="F2930">
        <v>0.86</v>
      </c>
      <c r="G2930">
        <v>3156</v>
      </c>
      <c r="H2930" s="1" t="s">
        <v>4101</v>
      </c>
      <c r="I2930">
        <v>76.69</v>
      </c>
      <c r="J2930">
        <v>8.66</v>
      </c>
      <c r="K2930">
        <v>198</v>
      </c>
      <c r="L2930">
        <v>978.13</v>
      </c>
      <c r="M2930">
        <v>92</v>
      </c>
      <c r="N2930">
        <v>5</v>
      </c>
      <c r="O2930">
        <v>0</v>
      </c>
      <c r="P2930">
        <v>126.36</v>
      </c>
      <c r="Q2930">
        <v>0</v>
      </c>
      <c r="R2930" s="1" t="s">
        <v>7267</v>
      </c>
      <c r="S2930" s="1" t="s">
        <v>8159</v>
      </c>
      <c r="T2930">
        <v>1.01</v>
      </c>
      <c r="U2930" s="1"/>
      <c r="V2930">
        <v>24038.481500000002</v>
      </c>
      <c r="W2930">
        <v>432901.85553</v>
      </c>
      <c r="X2930">
        <v>98.011322000000007</v>
      </c>
      <c r="Y2930">
        <v>30.164950999999999</v>
      </c>
      <c r="Z2930">
        <v>96.086628000000005</v>
      </c>
      <c r="AA2930">
        <v>186.111063</v>
      </c>
      <c r="AB2930">
        <v>0</v>
      </c>
    </row>
    <row r="2931" spans="1:28" x14ac:dyDescent="0.25">
      <c r="A2931" s="1" t="s">
        <v>3120</v>
      </c>
      <c r="B2931">
        <v>2588</v>
      </c>
      <c r="C2931" s="1" t="s">
        <v>4044</v>
      </c>
      <c r="D2931">
        <v>2.6</v>
      </c>
      <c r="E2931">
        <v>0</v>
      </c>
      <c r="F2931">
        <v>0.5</v>
      </c>
      <c r="G2931">
        <v>3162</v>
      </c>
      <c r="H2931" s="1" t="s">
        <v>4132</v>
      </c>
      <c r="I2931">
        <v>25.16</v>
      </c>
      <c r="J2931">
        <v>10.86</v>
      </c>
      <c r="K2931">
        <v>574</v>
      </c>
      <c r="L2931">
        <v>1999.71</v>
      </c>
      <c r="M2931">
        <v>321</v>
      </c>
      <c r="N2931">
        <v>8</v>
      </c>
      <c r="O2931">
        <v>0</v>
      </c>
      <c r="P2931">
        <v>413.76</v>
      </c>
      <c r="Q2931">
        <v>0</v>
      </c>
      <c r="R2931" s="1" t="s">
        <v>7275</v>
      </c>
      <c r="S2931" s="1" t="s">
        <v>8159</v>
      </c>
      <c r="T2931">
        <v>0.91</v>
      </c>
      <c r="U2931" s="1"/>
      <c r="V2931">
        <v>71000.688978000006</v>
      </c>
      <c r="W2931">
        <v>962565.62832400005</v>
      </c>
      <c r="X2931">
        <v>274.68408299999999</v>
      </c>
      <c r="Y2931">
        <v>79.292163000000002</v>
      </c>
      <c r="Z2931">
        <v>221.07438500000001</v>
      </c>
      <c r="AA2931">
        <v>413.82594599999999</v>
      </c>
      <c r="AB2931">
        <v>0</v>
      </c>
    </row>
    <row r="2932" spans="1:28" x14ac:dyDescent="0.25">
      <c r="A2932" s="1" t="s">
        <v>3133</v>
      </c>
      <c r="B2932">
        <v>2013</v>
      </c>
      <c r="C2932" s="1" t="s">
        <v>4046</v>
      </c>
      <c r="D2932">
        <v>2.6</v>
      </c>
      <c r="E2932">
        <v>0</v>
      </c>
      <c r="F2932">
        <v>0.5</v>
      </c>
      <c r="G2932">
        <v>3173</v>
      </c>
      <c r="H2932" s="1" t="s">
        <v>4080</v>
      </c>
      <c r="I2932">
        <v>0.2</v>
      </c>
      <c r="J2932">
        <v>4.62</v>
      </c>
      <c r="K2932">
        <v>1160</v>
      </c>
      <c r="L2932">
        <v>1761.85</v>
      </c>
      <c r="M2932">
        <v>745</v>
      </c>
      <c r="N2932">
        <v>21</v>
      </c>
      <c r="O2932">
        <v>0</v>
      </c>
      <c r="P2932">
        <v>978.45</v>
      </c>
      <c r="Q2932">
        <v>0</v>
      </c>
      <c r="R2932" s="1" t="s">
        <v>7288</v>
      </c>
      <c r="S2932" s="1" t="s">
        <v>8159</v>
      </c>
      <c r="T2932">
        <v>0.7</v>
      </c>
      <c r="U2932" s="1"/>
      <c r="V2932">
        <v>147092.22788200001</v>
      </c>
      <c r="W2932">
        <v>1410580.344602</v>
      </c>
      <c r="X2932">
        <v>542.60861199999999</v>
      </c>
      <c r="Y2932">
        <v>147.05938399999999</v>
      </c>
      <c r="Z2932">
        <v>339.58243499999998</v>
      </c>
      <c r="AA2932">
        <v>606.44760799999995</v>
      </c>
      <c r="AB2932">
        <v>0</v>
      </c>
    </row>
    <row r="2933" spans="1:28" x14ac:dyDescent="0.25">
      <c r="A2933" s="1" t="s">
        <v>3140</v>
      </c>
      <c r="B2933">
        <v>2933</v>
      </c>
      <c r="C2933" s="1" t="s">
        <v>4006</v>
      </c>
      <c r="D2933">
        <v>2.6</v>
      </c>
      <c r="E2933">
        <v>0</v>
      </c>
      <c r="F2933">
        <v>0.5</v>
      </c>
      <c r="G2933">
        <v>3176</v>
      </c>
      <c r="H2933" s="1" t="s">
        <v>4077</v>
      </c>
      <c r="I2933">
        <v>54.88</v>
      </c>
      <c r="J2933">
        <v>8.09</v>
      </c>
      <c r="K2933">
        <v>243</v>
      </c>
      <c r="L2933">
        <v>878.84</v>
      </c>
      <c r="M2933">
        <v>117</v>
      </c>
      <c r="N2933">
        <v>2</v>
      </c>
      <c r="O2933">
        <v>0</v>
      </c>
      <c r="P2933">
        <v>152.96</v>
      </c>
      <c r="Q2933">
        <v>0</v>
      </c>
      <c r="R2933" s="1" t="s">
        <v>7295</v>
      </c>
      <c r="S2933" s="1" t="s">
        <v>8159</v>
      </c>
      <c r="T2933">
        <v>0.7</v>
      </c>
      <c r="U2933" s="1"/>
      <c r="V2933">
        <v>29133.975794000002</v>
      </c>
      <c r="W2933">
        <v>412416.46244899998</v>
      </c>
      <c r="X2933">
        <v>112.736217</v>
      </c>
      <c r="Y2933">
        <v>32.360106000000002</v>
      </c>
      <c r="Z2933">
        <v>95.896874999999994</v>
      </c>
      <c r="AA2933">
        <v>177.30567199999999</v>
      </c>
      <c r="AB2933">
        <v>0</v>
      </c>
    </row>
    <row r="2934" spans="1:28" x14ac:dyDescent="0.25">
      <c r="A2934" s="1" t="s">
        <v>3144</v>
      </c>
      <c r="B2934">
        <v>2301</v>
      </c>
      <c r="C2934" s="1" t="s">
        <v>4046</v>
      </c>
      <c r="D2934">
        <v>2.6</v>
      </c>
      <c r="E2934">
        <v>0</v>
      </c>
      <c r="F2934">
        <v>1</v>
      </c>
      <c r="G2934">
        <v>3181</v>
      </c>
      <c r="H2934" s="1" t="s">
        <v>4080</v>
      </c>
      <c r="I2934">
        <v>0.2</v>
      </c>
      <c r="J2934">
        <v>5.45</v>
      </c>
      <c r="K2934">
        <v>880</v>
      </c>
      <c r="L2934">
        <v>1761.85</v>
      </c>
      <c r="M2934">
        <v>542</v>
      </c>
      <c r="N2934">
        <v>14</v>
      </c>
      <c r="O2934">
        <v>0</v>
      </c>
      <c r="P2934">
        <v>723.52</v>
      </c>
      <c r="Q2934">
        <v>0</v>
      </c>
      <c r="R2934" s="1" t="s">
        <v>7299</v>
      </c>
      <c r="S2934" s="1" t="s">
        <v>8159</v>
      </c>
      <c r="T2934">
        <v>0.82</v>
      </c>
      <c r="U2934" s="1"/>
      <c r="V2934">
        <v>109454.581039</v>
      </c>
      <c r="W2934">
        <v>1166113.3282939999</v>
      </c>
      <c r="X2934">
        <v>409.18631099999999</v>
      </c>
      <c r="Y2934">
        <v>113.013807</v>
      </c>
      <c r="Z2934">
        <v>275.91274900000002</v>
      </c>
      <c r="AA2934">
        <v>501.34140500000001</v>
      </c>
      <c r="AB2934">
        <v>0</v>
      </c>
    </row>
    <row r="2935" spans="1:28" x14ac:dyDescent="0.25">
      <c r="A2935" s="1" t="s">
        <v>3150</v>
      </c>
      <c r="B2935">
        <v>2684</v>
      </c>
      <c r="C2935" s="1" t="s">
        <v>4030</v>
      </c>
      <c r="D2935">
        <v>2.6</v>
      </c>
      <c r="E2935">
        <v>0</v>
      </c>
      <c r="F2935">
        <v>0.67</v>
      </c>
      <c r="G2935">
        <v>3190</v>
      </c>
      <c r="H2935" s="1" t="s">
        <v>4152</v>
      </c>
      <c r="I2935">
        <v>144.80000000000001</v>
      </c>
      <c r="J2935">
        <v>10.130000000000001</v>
      </c>
      <c r="K2935">
        <v>506</v>
      </c>
      <c r="L2935">
        <v>3266.07</v>
      </c>
      <c r="M2935">
        <v>138</v>
      </c>
      <c r="N2935">
        <v>7</v>
      </c>
      <c r="O2935">
        <v>0</v>
      </c>
      <c r="P2935">
        <v>223.86</v>
      </c>
      <c r="Q2935">
        <v>0</v>
      </c>
      <c r="R2935" s="1" t="s">
        <v>7305</v>
      </c>
      <c r="S2935" s="1" t="s">
        <v>8159</v>
      </c>
      <c r="T2935">
        <v>0.83</v>
      </c>
      <c r="U2935" s="1"/>
      <c r="V2935">
        <v>48897.348201000001</v>
      </c>
      <c r="W2935">
        <v>1021549.786017</v>
      </c>
      <c r="X2935">
        <v>203.30287000000001</v>
      </c>
      <c r="Y2935">
        <v>63.171608999999997</v>
      </c>
      <c r="Z2935">
        <v>229.940898</v>
      </c>
      <c r="AA2935">
        <v>439.17693600000001</v>
      </c>
      <c r="AB2935">
        <v>0</v>
      </c>
    </row>
    <row r="2936" spans="1:28" x14ac:dyDescent="0.25">
      <c r="A2936" s="1" t="s">
        <v>3156</v>
      </c>
      <c r="B2936">
        <v>3105</v>
      </c>
      <c r="C2936" s="1" t="s">
        <v>4006</v>
      </c>
      <c r="D2936">
        <v>2.6</v>
      </c>
      <c r="E2936">
        <v>0</v>
      </c>
      <c r="F2936">
        <v>0</v>
      </c>
      <c r="G2936">
        <v>3193</v>
      </c>
      <c r="H2936" s="1" t="s">
        <v>4077</v>
      </c>
      <c r="I2936">
        <v>54.88</v>
      </c>
      <c r="J2936">
        <v>15.04</v>
      </c>
      <c r="K2936">
        <v>88</v>
      </c>
      <c r="L2936">
        <v>878.84</v>
      </c>
      <c r="M2936">
        <v>9</v>
      </c>
      <c r="N2936">
        <v>1</v>
      </c>
      <c r="O2936">
        <v>0</v>
      </c>
      <c r="P2936">
        <v>34.1</v>
      </c>
      <c r="Q2936">
        <v>0</v>
      </c>
      <c r="R2936" s="1" t="s">
        <v>7311</v>
      </c>
      <c r="S2936" s="1" t="s">
        <v>8159</v>
      </c>
      <c r="T2936">
        <v>1.18</v>
      </c>
      <c r="U2936" s="1"/>
      <c r="V2936">
        <v>8932.9774319999997</v>
      </c>
      <c r="W2936">
        <v>263291.21161400003</v>
      </c>
      <c r="X2936">
        <v>40.969383000000001</v>
      </c>
      <c r="Y2936">
        <v>14.093862</v>
      </c>
      <c r="Z2936">
        <v>56.672719000000001</v>
      </c>
      <c r="AA2936">
        <v>113.190985</v>
      </c>
      <c r="AB2936">
        <v>0</v>
      </c>
    </row>
    <row r="2937" spans="1:28" x14ac:dyDescent="0.25">
      <c r="A2937" s="1" t="s">
        <v>3158</v>
      </c>
      <c r="B2937">
        <v>2152</v>
      </c>
      <c r="C2937" s="1" t="s">
        <v>4031</v>
      </c>
      <c r="D2937">
        <v>2.6</v>
      </c>
      <c r="E2937">
        <v>0</v>
      </c>
      <c r="F2937">
        <v>0</v>
      </c>
      <c r="G2937">
        <v>3197</v>
      </c>
      <c r="H2937" s="1" t="s">
        <v>4127</v>
      </c>
      <c r="I2937">
        <v>2.0699999999999998</v>
      </c>
      <c r="J2937">
        <v>16.809999999999999</v>
      </c>
      <c r="K2937">
        <v>1045</v>
      </c>
      <c r="L2937">
        <v>2271.2600000000002</v>
      </c>
      <c r="M2937">
        <v>692</v>
      </c>
      <c r="N2937">
        <v>30</v>
      </c>
      <c r="O2937">
        <v>0</v>
      </c>
      <c r="P2937">
        <v>915.51</v>
      </c>
      <c r="Q2937">
        <v>0</v>
      </c>
      <c r="R2937" s="1" t="s">
        <v>7313</v>
      </c>
      <c r="S2937" s="1" t="s">
        <v>8159</v>
      </c>
      <c r="T2937">
        <v>1.27</v>
      </c>
      <c r="U2937" s="1"/>
      <c r="V2937">
        <v>135559.07567799999</v>
      </c>
      <c r="W2937">
        <v>1549574.1455359999</v>
      </c>
      <c r="X2937">
        <v>513.52590099999998</v>
      </c>
      <c r="Y2937">
        <v>144.82573500000001</v>
      </c>
      <c r="Z2937">
        <v>358.38544300000001</v>
      </c>
      <c r="AA2937">
        <v>666.19779000000005</v>
      </c>
      <c r="AB2937">
        <v>0</v>
      </c>
    </row>
    <row r="2938" spans="1:28" x14ac:dyDescent="0.25">
      <c r="A2938" s="1" t="s">
        <v>3167</v>
      </c>
      <c r="B2938">
        <v>2465</v>
      </c>
      <c r="C2938" s="1" t="s">
        <v>4022</v>
      </c>
      <c r="D2938">
        <v>2.6</v>
      </c>
      <c r="E2938">
        <v>0</v>
      </c>
      <c r="F2938">
        <v>0.72</v>
      </c>
      <c r="G2938">
        <v>3206</v>
      </c>
      <c r="H2938" s="1" t="s">
        <v>4142</v>
      </c>
      <c r="I2938">
        <v>100.22</v>
      </c>
      <c r="J2938">
        <v>11.21</v>
      </c>
      <c r="K2938">
        <v>741</v>
      </c>
      <c r="L2938">
        <v>2386</v>
      </c>
      <c r="M2938">
        <v>410</v>
      </c>
      <c r="N2938">
        <v>14</v>
      </c>
      <c r="O2938">
        <v>0</v>
      </c>
      <c r="P2938">
        <v>556.64</v>
      </c>
      <c r="Q2938">
        <v>0</v>
      </c>
      <c r="R2938" s="1" t="s">
        <v>7322</v>
      </c>
      <c r="S2938" s="1" t="s">
        <v>8159</v>
      </c>
      <c r="T2938">
        <v>0.93</v>
      </c>
      <c r="U2938" s="1"/>
      <c r="V2938">
        <v>87727.075075999994</v>
      </c>
      <c r="W2938">
        <v>1202061.001619</v>
      </c>
      <c r="X2938">
        <v>340.60217899999998</v>
      </c>
      <c r="Y2938">
        <v>98.978905999999995</v>
      </c>
      <c r="Z2938">
        <v>274.05410899999998</v>
      </c>
      <c r="AA2938">
        <v>516.78983300000004</v>
      </c>
      <c r="AB2938">
        <v>0</v>
      </c>
    </row>
    <row r="2939" spans="1:28" x14ac:dyDescent="0.25">
      <c r="A2939" s="1" t="s">
        <v>3169</v>
      </c>
      <c r="B2939">
        <v>1972</v>
      </c>
      <c r="C2939" s="1" t="s">
        <v>4022</v>
      </c>
      <c r="D2939">
        <v>2.6</v>
      </c>
      <c r="E2939">
        <v>0</v>
      </c>
      <c r="F2939">
        <v>0.56999999999999995</v>
      </c>
      <c r="G2939">
        <v>3208</v>
      </c>
      <c r="H2939" s="1" t="s">
        <v>4142</v>
      </c>
      <c r="I2939">
        <v>100.22</v>
      </c>
      <c r="J2939">
        <v>11.27</v>
      </c>
      <c r="K2939">
        <v>1236</v>
      </c>
      <c r="L2939">
        <v>2386</v>
      </c>
      <c r="M2939">
        <v>890</v>
      </c>
      <c r="N2939">
        <v>22</v>
      </c>
      <c r="O2939">
        <v>0</v>
      </c>
      <c r="P2939">
        <v>1037.4000000000001</v>
      </c>
      <c r="Q2939">
        <v>0</v>
      </c>
      <c r="R2939" s="1" t="s">
        <v>7324</v>
      </c>
      <c r="S2939" s="1" t="s">
        <v>8159</v>
      </c>
      <c r="T2939">
        <v>0.86</v>
      </c>
      <c r="U2939" s="1"/>
      <c r="V2939">
        <v>171652.64610700001</v>
      </c>
      <c r="W2939">
        <v>1767496.044588</v>
      </c>
      <c r="X2939">
        <v>639.81311100000005</v>
      </c>
      <c r="Y2939">
        <v>176.18888000000001</v>
      </c>
      <c r="Z2939">
        <v>418.65274199999999</v>
      </c>
      <c r="AA2939">
        <v>759.89223600000003</v>
      </c>
      <c r="AB2939">
        <v>0</v>
      </c>
    </row>
    <row r="2940" spans="1:28" x14ac:dyDescent="0.25">
      <c r="A2940" s="1" t="s">
        <v>3196</v>
      </c>
      <c r="B2940">
        <v>2958</v>
      </c>
      <c r="C2940" s="1" t="s">
        <v>4010</v>
      </c>
      <c r="D2940">
        <v>2.6</v>
      </c>
      <c r="E2940">
        <v>0</v>
      </c>
      <c r="F2940">
        <v>0.86</v>
      </c>
      <c r="G2940">
        <v>3238</v>
      </c>
      <c r="H2940" s="1" t="s">
        <v>4083</v>
      </c>
      <c r="I2940">
        <v>73.11</v>
      </c>
      <c r="J2940">
        <v>15.84</v>
      </c>
      <c r="K2940">
        <v>280</v>
      </c>
      <c r="L2940">
        <v>902.89</v>
      </c>
      <c r="M2940">
        <v>201</v>
      </c>
      <c r="N2940">
        <v>2</v>
      </c>
      <c r="O2940">
        <v>0</v>
      </c>
      <c r="P2940">
        <v>225.95</v>
      </c>
      <c r="Q2940">
        <v>0</v>
      </c>
      <c r="R2940" s="1" t="s">
        <v>7351</v>
      </c>
      <c r="S2940" s="1" t="s">
        <v>8159</v>
      </c>
      <c r="T2940">
        <v>1.21</v>
      </c>
      <c r="U2940" s="1"/>
      <c r="V2940">
        <v>44291.012102000001</v>
      </c>
      <c r="W2940">
        <v>528752.359146</v>
      </c>
      <c r="X2940">
        <v>168.56070800000001</v>
      </c>
      <c r="Y2940">
        <v>47.672075</v>
      </c>
      <c r="Z2940">
        <v>122.45659499999999</v>
      </c>
      <c r="AA2940">
        <v>227.32176100000001</v>
      </c>
      <c r="AB2940">
        <v>0</v>
      </c>
    </row>
    <row r="2941" spans="1:28" x14ac:dyDescent="0.25">
      <c r="A2941" s="1" t="s">
        <v>3210</v>
      </c>
      <c r="B2941">
        <v>2760</v>
      </c>
      <c r="C2941" s="1" t="s">
        <v>4045</v>
      </c>
      <c r="D2941">
        <v>2.6</v>
      </c>
      <c r="E2941">
        <v>0</v>
      </c>
      <c r="F2941">
        <v>0</v>
      </c>
      <c r="G2941">
        <v>3249</v>
      </c>
      <c r="H2941" s="1" t="s">
        <v>4137</v>
      </c>
      <c r="I2941">
        <v>126.24</v>
      </c>
      <c r="J2941">
        <v>5.55</v>
      </c>
      <c r="K2941">
        <v>489</v>
      </c>
      <c r="L2941">
        <v>1989.96</v>
      </c>
      <c r="M2941">
        <v>81</v>
      </c>
      <c r="N2941">
        <v>4</v>
      </c>
      <c r="O2941">
        <v>0</v>
      </c>
      <c r="P2941">
        <v>180.92</v>
      </c>
      <c r="Q2941">
        <v>0</v>
      </c>
      <c r="R2941" s="1" t="s">
        <v>7365</v>
      </c>
      <c r="S2941" s="1" t="s">
        <v>8159</v>
      </c>
      <c r="T2941">
        <v>0.45</v>
      </c>
      <c r="U2941" s="1"/>
      <c r="V2941">
        <v>39285.685554000003</v>
      </c>
      <c r="W2941">
        <v>677502.60060300003</v>
      </c>
      <c r="X2941">
        <v>155.35765599999999</v>
      </c>
      <c r="Y2941">
        <v>45.298045000000002</v>
      </c>
      <c r="Z2941">
        <v>158.120734</v>
      </c>
      <c r="AA2941">
        <v>291.26919500000002</v>
      </c>
      <c r="AB2941">
        <v>0</v>
      </c>
    </row>
    <row r="2942" spans="1:28" x14ac:dyDescent="0.25">
      <c r="A2942" s="1" t="s">
        <v>3218</v>
      </c>
      <c r="B2942">
        <v>2993</v>
      </c>
      <c r="C2942" s="1" t="s">
        <v>4009</v>
      </c>
      <c r="D2942">
        <v>2.6</v>
      </c>
      <c r="E2942">
        <v>0</v>
      </c>
      <c r="F2942">
        <v>3</v>
      </c>
      <c r="G2942">
        <v>3255</v>
      </c>
      <c r="H2942" s="1" t="s">
        <v>4081</v>
      </c>
      <c r="I2942">
        <v>19.239999999999998</v>
      </c>
      <c r="J2942">
        <v>12.76</v>
      </c>
      <c r="K2942">
        <v>262</v>
      </c>
      <c r="L2942">
        <v>740.81</v>
      </c>
      <c r="M2942">
        <v>183</v>
      </c>
      <c r="N2942">
        <v>3</v>
      </c>
      <c r="O2942">
        <v>0</v>
      </c>
      <c r="P2942">
        <v>211.34</v>
      </c>
      <c r="Q2942">
        <v>0</v>
      </c>
      <c r="R2942" s="1" t="s">
        <v>7373</v>
      </c>
      <c r="S2942" s="1" t="s">
        <v>8159</v>
      </c>
      <c r="T2942">
        <v>1.08</v>
      </c>
      <c r="U2942" s="1"/>
      <c r="V2942">
        <v>40757.485443999998</v>
      </c>
      <c r="W2942">
        <v>464828.39778599999</v>
      </c>
      <c r="X2942">
        <v>154.15475499999999</v>
      </c>
      <c r="Y2942">
        <v>43.303592000000002</v>
      </c>
      <c r="Z2942">
        <v>108.17192300000001</v>
      </c>
      <c r="AA2942">
        <v>199.840316</v>
      </c>
      <c r="AB2942">
        <v>0</v>
      </c>
    </row>
    <row r="2943" spans="1:28" x14ac:dyDescent="0.25">
      <c r="A2943" s="1" t="s">
        <v>3223</v>
      </c>
      <c r="B2943">
        <v>2067</v>
      </c>
      <c r="C2943" s="1" t="s">
        <v>4062</v>
      </c>
      <c r="D2943">
        <v>2.6</v>
      </c>
      <c r="E2943">
        <v>0</v>
      </c>
      <c r="F2943">
        <v>0</v>
      </c>
      <c r="G2943">
        <v>3259</v>
      </c>
      <c r="H2943" s="1" t="s">
        <v>4129</v>
      </c>
      <c r="I2943">
        <v>135.09</v>
      </c>
      <c r="J2943">
        <v>7.39</v>
      </c>
      <c r="K2943">
        <v>1192</v>
      </c>
      <c r="L2943">
        <v>2799.84</v>
      </c>
      <c r="M2943">
        <v>713</v>
      </c>
      <c r="N2943">
        <v>22</v>
      </c>
      <c r="O2943">
        <v>0</v>
      </c>
      <c r="P2943">
        <v>881.13</v>
      </c>
      <c r="Q2943">
        <v>0</v>
      </c>
      <c r="R2943" s="1" t="s">
        <v>7378</v>
      </c>
      <c r="S2943" s="1" t="s">
        <v>8159</v>
      </c>
      <c r="T2943">
        <v>0.56999999999999995</v>
      </c>
      <c r="U2943" s="1"/>
      <c r="V2943">
        <v>148909.491083</v>
      </c>
      <c r="W2943">
        <v>1658373.4708169999</v>
      </c>
      <c r="X2943">
        <v>558.49367199999995</v>
      </c>
      <c r="Y2943">
        <v>154.509882</v>
      </c>
      <c r="Z2943">
        <v>393.162622</v>
      </c>
      <c r="AA2943">
        <v>712.97430699999995</v>
      </c>
      <c r="AB2943">
        <v>0</v>
      </c>
    </row>
    <row r="2944" spans="1:28" x14ac:dyDescent="0.25">
      <c r="A2944" s="1" t="s">
        <v>3225</v>
      </c>
      <c r="B2944">
        <v>2958</v>
      </c>
      <c r="C2944" s="1" t="s">
        <v>4018</v>
      </c>
      <c r="D2944">
        <v>2.6</v>
      </c>
      <c r="E2944">
        <v>0</v>
      </c>
      <c r="F2944">
        <v>0.86</v>
      </c>
      <c r="G2944">
        <v>3260</v>
      </c>
      <c r="H2944" s="1" t="s">
        <v>4095</v>
      </c>
      <c r="I2944">
        <v>63.59</v>
      </c>
      <c r="J2944">
        <v>10.95</v>
      </c>
      <c r="K2944">
        <v>302</v>
      </c>
      <c r="L2944">
        <v>1939.23</v>
      </c>
      <c r="M2944">
        <v>55</v>
      </c>
      <c r="N2944">
        <v>5</v>
      </c>
      <c r="O2944">
        <v>0</v>
      </c>
      <c r="P2944">
        <v>151.34</v>
      </c>
      <c r="Q2944">
        <v>0</v>
      </c>
      <c r="R2944" s="1" t="s">
        <v>7380</v>
      </c>
      <c r="S2944" s="1" t="s">
        <v>8159</v>
      </c>
      <c r="T2944">
        <v>0.92</v>
      </c>
      <c r="U2944" s="1"/>
      <c r="V2944">
        <v>27569.820843000001</v>
      </c>
      <c r="W2944">
        <v>641206.31553000002</v>
      </c>
      <c r="X2944">
        <v>117.792897</v>
      </c>
      <c r="Y2944">
        <v>37.777490999999998</v>
      </c>
      <c r="Z2944">
        <v>142.14266000000001</v>
      </c>
      <c r="AA2944">
        <v>275.66204099999999</v>
      </c>
      <c r="AB2944">
        <v>0</v>
      </c>
    </row>
    <row r="2945" spans="1:28" x14ac:dyDescent="0.25">
      <c r="A2945" s="1" t="s">
        <v>3241</v>
      </c>
      <c r="B2945">
        <v>2157</v>
      </c>
      <c r="C2945" s="1" t="s">
        <v>4063</v>
      </c>
      <c r="D2945">
        <v>2.6</v>
      </c>
      <c r="E2945">
        <v>0</v>
      </c>
      <c r="F2945">
        <v>0.75</v>
      </c>
      <c r="G2945">
        <v>3276</v>
      </c>
      <c r="H2945" s="1" t="s">
        <v>4152</v>
      </c>
      <c r="I2945">
        <v>144.80000000000001</v>
      </c>
      <c r="J2945">
        <v>11.46</v>
      </c>
      <c r="K2945">
        <v>1119</v>
      </c>
      <c r="L2945">
        <v>2667.19</v>
      </c>
      <c r="M2945">
        <v>648</v>
      </c>
      <c r="N2945">
        <v>16</v>
      </c>
      <c r="O2945">
        <v>0</v>
      </c>
      <c r="P2945">
        <v>895.08</v>
      </c>
      <c r="Q2945">
        <v>0</v>
      </c>
      <c r="R2945" s="1" t="s">
        <v>7396</v>
      </c>
      <c r="S2945" s="1" t="s">
        <v>8159</v>
      </c>
      <c r="T2945">
        <v>0.86</v>
      </c>
      <c r="U2945" s="1"/>
      <c r="V2945">
        <v>140924.214894</v>
      </c>
      <c r="W2945">
        <v>1666254.626981</v>
      </c>
      <c r="X2945">
        <v>533.66642300000001</v>
      </c>
      <c r="Y2945">
        <v>149.799216</v>
      </c>
      <c r="Z2945">
        <v>389.91313100000002</v>
      </c>
      <c r="AA2945">
        <v>716.36066900000003</v>
      </c>
      <c r="AB2945">
        <v>0</v>
      </c>
    </row>
    <row r="2946" spans="1:28" x14ac:dyDescent="0.25">
      <c r="A2946" s="1" t="s">
        <v>3258</v>
      </c>
      <c r="B2946">
        <v>2973</v>
      </c>
      <c r="C2946" s="1" t="s">
        <v>4026</v>
      </c>
      <c r="D2946">
        <v>0.2</v>
      </c>
      <c r="E2946">
        <v>0</v>
      </c>
      <c r="F2946">
        <v>0</v>
      </c>
      <c r="G2946">
        <v>3285</v>
      </c>
      <c r="H2946" s="1" t="s">
        <v>4090</v>
      </c>
      <c r="I2946">
        <v>24.41</v>
      </c>
      <c r="J2946">
        <v>9.2899999999999991</v>
      </c>
      <c r="K2946">
        <v>312</v>
      </c>
      <c r="L2946">
        <v>1018.7</v>
      </c>
      <c r="M2946">
        <v>169</v>
      </c>
      <c r="N2946">
        <v>5</v>
      </c>
      <c r="O2946">
        <v>0</v>
      </c>
      <c r="P2946">
        <v>204.52</v>
      </c>
      <c r="Q2946">
        <v>0</v>
      </c>
      <c r="R2946" s="1" t="s">
        <v>7413</v>
      </c>
      <c r="S2946" s="1" t="s">
        <v>8159</v>
      </c>
      <c r="T2946">
        <v>0.69</v>
      </c>
      <c r="U2946" s="1"/>
      <c r="V2946">
        <v>36891.426227999997</v>
      </c>
      <c r="W2946">
        <v>480115.65870500001</v>
      </c>
      <c r="X2946">
        <v>141.25395900000001</v>
      </c>
      <c r="Y2946">
        <v>40.105725999999997</v>
      </c>
      <c r="Z2946">
        <v>112.022723</v>
      </c>
      <c r="AA2946">
        <v>206.41163299999999</v>
      </c>
      <c r="AB2946">
        <v>0</v>
      </c>
    </row>
    <row r="2947" spans="1:28" x14ac:dyDescent="0.25">
      <c r="A2947" s="1" t="s">
        <v>3306</v>
      </c>
      <c r="B2947">
        <v>2013</v>
      </c>
      <c r="C2947" s="1" t="s">
        <v>4062</v>
      </c>
      <c r="D2947">
        <v>2.6</v>
      </c>
      <c r="E2947">
        <v>0</v>
      </c>
      <c r="F2947">
        <v>0.5</v>
      </c>
      <c r="G2947">
        <v>3316</v>
      </c>
      <c r="H2947" s="1" t="s">
        <v>4156</v>
      </c>
      <c r="I2947">
        <v>94.39</v>
      </c>
      <c r="J2947">
        <v>8.86</v>
      </c>
      <c r="K2947">
        <v>1303</v>
      </c>
      <c r="L2947">
        <v>2591.6999999999998</v>
      </c>
      <c r="M2947">
        <v>934</v>
      </c>
      <c r="N2947">
        <v>20</v>
      </c>
      <c r="O2947">
        <v>0</v>
      </c>
      <c r="P2947">
        <v>1083.58</v>
      </c>
      <c r="Q2947">
        <v>0</v>
      </c>
      <c r="R2947" s="1" t="s">
        <v>7461</v>
      </c>
      <c r="S2947" s="1" t="s">
        <v>8159</v>
      </c>
      <c r="T2947">
        <v>0.74</v>
      </c>
      <c r="U2947" s="1"/>
      <c r="V2947">
        <v>185373.00319799999</v>
      </c>
      <c r="W2947">
        <v>1877678.593293</v>
      </c>
      <c r="X2947">
        <v>689.84682799999996</v>
      </c>
      <c r="Y2947">
        <v>189.636539</v>
      </c>
      <c r="Z2947">
        <v>444.83975900000002</v>
      </c>
      <c r="AA2947">
        <v>807.26331800000003</v>
      </c>
      <c r="AB2947">
        <v>0</v>
      </c>
    </row>
    <row r="2948" spans="1:28" x14ac:dyDescent="0.25">
      <c r="A2948" s="1" t="s">
        <v>3342</v>
      </c>
      <c r="B2948">
        <v>2300</v>
      </c>
      <c r="C2948" s="1" t="s">
        <v>4060</v>
      </c>
      <c r="D2948">
        <v>2.6</v>
      </c>
      <c r="E2948">
        <v>0</v>
      </c>
      <c r="F2948">
        <v>0</v>
      </c>
      <c r="G2948">
        <v>3339</v>
      </c>
      <c r="H2948" s="1" t="s">
        <v>4123</v>
      </c>
      <c r="I2948">
        <v>46.68</v>
      </c>
      <c r="J2948">
        <v>19.39</v>
      </c>
      <c r="K2948">
        <v>1039</v>
      </c>
      <c r="L2948">
        <v>2373.6</v>
      </c>
      <c r="M2948">
        <v>617</v>
      </c>
      <c r="N2948">
        <v>17</v>
      </c>
      <c r="O2948">
        <v>0</v>
      </c>
      <c r="P2948">
        <v>901.59</v>
      </c>
      <c r="Q2948">
        <v>0</v>
      </c>
      <c r="R2948" s="1" t="s">
        <v>7497</v>
      </c>
      <c r="S2948" s="1" t="s">
        <v>8159</v>
      </c>
      <c r="T2948">
        <v>1.25</v>
      </c>
      <c r="U2948" s="1"/>
      <c r="V2948">
        <v>138175.25268100001</v>
      </c>
      <c r="W2948">
        <v>1664446.867148</v>
      </c>
      <c r="X2948">
        <v>527.70732599999997</v>
      </c>
      <c r="Y2948">
        <v>150.692601</v>
      </c>
      <c r="Z2948">
        <v>381.11042900000001</v>
      </c>
      <c r="AA2948">
        <v>715.58354199999997</v>
      </c>
      <c r="AB2948">
        <v>0</v>
      </c>
    </row>
    <row r="2949" spans="1:28" x14ac:dyDescent="0.25">
      <c r="A2949" s="1" t="s">
        <v>3348</v>
      </c>
      <c r="B2949">
        <v>3222</v>
      </c>
      <c r="C2949" s="1" t="s">
        <v>4009</v>
      </c>
      <c r="D2949">
        <v>2.6</v>
      </c>
      <c r="E2949">
        <v>0</v>
      </c>
      <c r="F2949">
        <v>2</v>
      </c>
      <c r="G2949">
        <v>3341</v>
      </c>
      <c r="H2949" s="1" t="s">
        <v>4081</v>
      </c>
      <c r="I2949">
        <v>19.239999999999998</v>
      </c>
      <c r="J2949">
        <v>13.77</v>
      </c>
      <c r="K2949">
        <v>119</v>
      </c>
      <c r="L2949">
        <v>740.81</v>
      </c>
      <c r="M2949">
        <v>14</v>
      </c>
      <c r="N2949">
        <v>4</v>
      </c>
      <c r="O2949">
        <v>0</v>
      </c>
      <c r="P2949">
        <v>70.2</v>
      </c>
      <c r="Q2949">
        <v>0</v>
      </c>
      <c r="R2949" s="1" t="s">
        <v>7503</v>
      </c>
      <c r="S2949" s="1" t="s">
        <v>8159</v>
      </c>
      <c r="T2949">
        <v>1.1000000000000001</v>
      </c>
      <c r="U2949" s="1"/>
      <c r="V2949">
        <v>13016.514182999999</v>
      </c>
      <c r="W2949">
        <v>313427.16044000001</v>
      </c>
      <c r="X2949">
        <v>56.458998999999999</v>
      </c>
      <c r="Y2949">
        <v>18.527249999999999</v>
      </c>
      <c r="Z2949">
        <v>68.261500999999996</v>
      </c>
      <c r="AA2949">
        <v>134.746151</v>
      </c>
      <c r="AB2949">
        <v>0</v>
      </c>
    </row>
    <row r="2950" spans="1:28" x14ac:dyDescent="0.25">
      <c r="A2950" s="1" t="s">
        <v>3350</v>
      </c>
      <c r="B2950">
        <v>2678</v>
      </c>
      <c r="C2950" s="1" t="s">
        <v>4030</v>
      </c>
      <c r="D2950">
        <v>2.6</v>
      </c>
      <c r="E2950">
        <v>0</v>
      </c>
      <c r="F2950">
        <v>0</v>
      </c>
      <c r="G2950">
        <v>3344</v>
      </c>
      <c r="H2950" s="1" t="s">
        <v>4163</v>
      </c>
      <c r="I2950">
        <v>116.2</v>
      </c>
      <c r="J2950">
        <v>10.41</v>
      </c>
      <c r="K2950">
        <v>666</v>
      </c>
      <c r="L2950">
        <v>3424.67</v>
      </c>
      <c r="M2950">
        <v>249</v>
      </c>
      <c r="N2950">
        <v>6</v>
      </c>
      <c r="O2950">
        <v>0</v>
      </c>
      <c r="P2950">
        <v>349.77</v>
      </c>
      <c r="Q2950">
        <v>0</v>
      </c>
      <c r="R2950" s="1" t="s">
        <v>7505</v>
      </c>
      <c r="S2950" s="1" t="s">
        <v>8159</v>
      </c>
      <c r="T2950">
        <v>0.78</v>
      </c>
      <c r="U2950" s="1"/>
      <c r="V2950">
        <v>71647.014133999997</v>
      </c>
      <c r="W2950">
        <v>1241870.88632</v>
      </c>
      <c r="X2950">
        <v>287.07498800000002</v>
      </c>
      <c r="Y2950">
        <v>85.800945999999996</v>
      </c>
      <c r="Z2950">
        <v>283.33690100000001</v>
      </c>
      <c r="AA2950">
        <v>533.89934300000004</v>
      </c>
      <c r="AB2950">
        <v>0</v>
      </c>
    </row>
    <row r="2951" spans="1:28" x14ac:dyDescent="0.25">
      <c r="A2951" s="1" t="s">
        <v>3355</v>
      </c>
      <c r="B2951">
        <v>2875</v>
      </c>
      <c r="C2951" s="1" t="s">
        <v>4022</v>
      </c>
      <c r="D2951">
        <v>2.6</v>
      </c>
      <c r="E2951">
        <v>0</v>
      </c>
      <c r="F2951">
        <v>0</v>
      </c>
      <c r="G2951">
        <v>3349</v>
      </c>
      <c r="H2951" s="1" t="s">
        <v>4128</v>
      </c>
      <c r="I2951">
        <v>116.2</v>
      </c>
      <c r="J2951">
        <v>8.2100000000000009</v>
      </c>
      <c r="K2951">
        <v>474</v>
      </c>
      <c r="L2951">
        <v>2387.17</v>
      </c>
      <c r="M2951">
        <v>115</v>
      </c>
      <c r="N2951">
        <v>6</v>
      </c>
      <c r="O2951">
        <v>0</v>
      </c>
      <c r="P2951">
        <v>193.41</v>
      </c>
      <c r="Q2951">
        <v>0</v>
      </c>
      <c r="R2951" s="1" t="s">
        <v>7510</v>
      </c>
      <c r="S2951" s="1" t="s">
        <v>8159</v>
      </c>
      <c r="T2951">
        <v>0.6</v>
      </c>
      <c r="U2951" s="1"/>
      <c r="V2951">
        <v>40928.836393999998</v>
      </c>
      <c r="W2951">
        <v>789733.29110499995</v>
      </c>
      <c r="X2951">
        <v>165.73668599999999</v>
      </c>
      <c r="Y2951">
        <v>49.658340000000003</v>
      </c>
      <c r="Z2951">
        <v>182.11859999999999</v>
      </c>
      <c r="AA2951">
        <v>339.51720599999999</v>
      </c>
      <c r="AB2951">
        <v>0</v>
      </c>
    </row>
    <row r="2952" spans="1:28" x14ac:dyDescent="0.25">
      <c r="A2952" s="1" t="s">
        <v>3374</v>
      </c>
      <c r="B2952">
        <v>2847</v>
      </c>
      <c r="C2952" s="1" t="s">
        <v>4050</v>
      </c>
      <c r="D2952">
        <v>2.6</v>
      </c>
      <c r="E2952">
        <v>0</v>
      </c>
      <c r="F2952">
        <v>0</v>
      </c>
      <c r="G2952">
        <v>3365</v>
      </c>
      <c r="H2952" s="1" t="s">
        <v>4095</v>
      </c>
      <c r="I2952">
        <v>63.59</v>
      </c>
      <c r="J2952">
        <v>4.3899999999999997</v>
      </c>
      <c r="K2952">
        <v>518</v>
      </c>
      <c r="L2952">
        <v>1634.29</v>
      </c>
      <c r="M2952">
        <v>130</v>
      </c>
      <c r="N2952">
        <v>7</v>
      </c>
      <c r="O2952">
        <v>0</v>
      </c>
      <c r="P2952">
        <v>221.85</v>
      </c>
      <c r="Q2952">
        <v>0</v>
      </c>
      <c r="R2952" s="1" t="s">
        <v>7529</v>
      </c>
      <c r="S2952" s="1" t="s">
        <v>8159</v>
      </c>
      <c r="T2952">
        <v>0.41</v>
      </c>
      <c r="U2952" s="1"/>
      <c r="V2952">
        <v>44299.046505999999</v>
      </c>
      <c r="W2952">
        <v>642444.97751400003</v>
      </c>
      <c r="X2952">
        <v>170.45201399999999</v>
      </c>
      <c r="Y2952">
        <v>48.201220999999997</v>
      </c>
      <c r="Z2952">
        <v>151.94689</v>
      </c>
      <c r="AA2952">
        <v>276.19925799999999</v>
      </c>
      <c r="AB2952">
        <v>0</v>
      </c>
    </row>
    <row r="2953" spans="1:28" x14ac:dyDescent="0.25">
      <c r="A2953" s="1" t="s">
        <v>3377</v>
      </c>
      <c r="B2953">
        <v>2958</v>
      </c>
      <c r="C2953" s="1" t="s">
        <v>4044</v>
      </c>
      <c r="D2953">
        <v>2.6</v>
      </c>
      <c r="E2953">
        <v>0</v>
      </c>
      <c r="F2953">
        <v>0.86</v>
      </c>
      <c r="G2953">
        <v>3367</v>
      </c>
      <c r="H2953" s="1" t="s">
        <v>4149</v>
      </c>
      <c r="I2953">
        <v>0.69</v>
      </c>
      <c r="J2953">
        <v>6.42</v>
      </c>
      <c r="K2953">
        <v>409</v>
      </c>
      <c r="L2953">
        <v>2189.63</v>
      </c>
      <c r="M2953">
        <v>58</v>
      </c>
      <c r="N2953">
        <v>3</v>
      </c>
      <c r="O2953">
        <v>0</v>
      </c>
      <c r="P2953">
        <v>127.61</v>
      </c>
      <c r="Q2953">
        <v>0</v>
      </c>
      <c r="R2953" s="1" t="s">
        <v>7532</v>
      </c>
      <c r="S2953" s="1" t="s">
        <v>8159</v>
      </c>
      <c r="T2953">
        <v>0.55000000000000004</v>
      </c>
      <c r="U2953" s="1"/>
      <c r="V2953">
        <v>31799.745299999999</v>
      </c>
      <c r="W2953">
        <v>660224.84099199995</v>
      </c>
      <c r="X2953">
        <v>130.034156</v>
      </c>
      <c r="Y2953">
        <v>39.206901999999999</v>
      </c>
      <c r="Z2953">
        <v>152.663242</v>
      </c>
      <c r="AA2953">
        <v>283.83923700000003</v>
      </c>
      <c r="AB2953">
        <v>0</v>
      </c>
    </row>
    <row r="2954" spans="1:28" x14ac:dyDescent="0.25">
      <c r="A2954" s="1" t="s">
        <v>3399</v>
      </c>
      <c r="B2954">
        <v>3185</v>
      </c>
      <c r="C2954" s="1" t="s">
        <v>4018</v>
      </c>
      <c r="D2954">
        <v>2.6</v>
      </c>
      <c r="E2954">
        <v>0</v>
      </c>
      <c r="F2954">
        <v>0.39</v>
      </c>
      <c r="G2954">
        <v>3386</v>
      </c>
      <c r="H2954" s="1" t="s">
        <v>4089</v>
      </c>
      <c r="I2954">
        <v>182.21</v>
      </c>
      <c r="J2954">
        <v>11.46</v>
      </c>
      <c r="K2954">
        <v>201</v>
      </c>
      <c r="L2954">
        <v>1353.88</v>
      </c>
      <c r="M2954">
        <v>58</v>
      </c>
      <c r="N2954">
        <v>4</v>
      </c>
      <c r="O2954">
        <v>0</v>
      </c>
      <c r="P2954">
        <v>99.59</v>
      </c>
      <c r="Q2954">
        <v>0</v>
      </c>
      <c r="R2954" s="1" t="s">
        <v>7554</v>
      </c>
      <c r="S2954" s="1" t="s">
        <v>8159</v>
      </c>
      <c r="T2954">
        <v>0.94</v>
      </c>
      <c r="U2954" s="1"/>
      <c r="V2954">
        <v>22369.648578</v>
      </c>
      <c r="W2954">
        <v>503521.32687500003</v>
      </c>
      <c r="X2954">
        <v>95.368194000000003</v>
      </c>
      <c r="Y2954">
        <v>30.640892999999998</v>
      </c>
      <c r="Z2954">
        <v>110.788369</v>
      </c>
      <c r="AA2954">
        <v>216.46972500000001</v>
      </c>
      <c r="AB2954">
        <v>0</v>
      </c>
    </row>
    <row r="2955" spans="1:28" x14ac:dyDescent="0.25">
      <c r="A2955" s="1" t="s">
        <v>3435</v>
      </c>
      <c r="B2955">
        <v>3066</v>
      </c>
      <c r="C2955" s="1" t="s">
        <v>4055</v>
      </c>
      <c r="D2955">
        <v>2.6</v>
      </c>
      <c r="E2955">
        <v>0</v>
      </c>
      <c r="F2955">
        <v>0</v>
      </c>
      <c r="G2955">
        <v>3407</v>
      </c>
      <c r="H2955" s="1" t="s">
        <v>4160</v>
      </c>
      <c r="I2955">
        <v>91.13</v>
      </c>
      <c r="J2955">
        <v>12.94</v>
      </c>
      <c r="K2955">
        <v>341</v>
      </c>
      <c r="L2955">
        <v>2763.04</v>
      </c>
      <c r="M2955">
        <v>61</v>
      </c>
      <c r="N2955">
        <v>4</v>
      </c>
      <c r="O2955">
        <v>0</v>
      </c>
      <c r="P2955">
        <v>151.80000000000001</v>
      </c>
      <c r="Q2955">
        <v>0</v>
      </c>
      <c r="R2955" s="1" t="s">
        <v>7590</v>
      </c>
      <c r="S2955" s="1" t="s">
        <v>8159</v>
      </c>
      <c r="T2955">
        <v>1.06</v>
      </c>
      <c r="U2955" s="1"/>
      <c r="V2955">
        <v>36352.763014999997</v>
      </c>
      <c r="W2955">
        <v>900392.72960700002</v>
      </c>
      <c r="X2955">
        <v>158.37462199999999</v>
      </c>
      <c r="Y2955">
        <v>51.85868</v>
      </c>
      <c r="Z2955">
        <v>197.49194700000001</v>
      </c>
      <c r="AA2955">
        <v>387.08805100000001</v>
      </c>
      <c r="AB2955">
        <v>0</v>
      </c>
    </row>
    <row r="2956" spans="1:28" x14ac:dyDescent="0.25">
      <c r="A2956" s="1" t="s">
        <v>3446</v>
      </c>
      <c r="B2956">
        <v>2589</v>
      </c>
      <c r="C2956" s="1" t="s">
        <v>4030</v>
      </c>
      <c r="D2956">
        <v>2.6</v>
      </c>
      <c r="E2956">
        <v>0</v>
      </c>
      <c r="F2956">
        <v>1.5</v>
      </c>
      <c r="G2956">
        <v>3417</v>
      </c>
      <c r="H2956" s="1" t="s">
        <v>4147</v>
      </c>
      <c r="I2956">
        <v>23.77</v>
      </c>
      <c r="J2956">
        <v>16</v>
      </c>
      <c r="K2956">
        <v>828</v>
      </c>
      <c r="L2956">
        <v>2697.03</v>
      </c>
      <c r="M2956">
        <v>519</v>
      </c>
      <c r="N2956">
        <v>22</v>
      </c>
      <c r="O2956">
        <v>0</v>
      </c>
      <c r="P2956">
        <v>662.74</v>
      </c>
      <c r="Q2956">
        <v>0</v>
      </c>
      <c r="R2956" s="1" t="s">
        <v>7601</v>
      </c>
      <c r="S2956" s="1" t="s">
        <v>8159</v>
      </c>
      <c r="T2956">
        <v>1.18</v>
      </c>
      <c r="U2956" s="1"/>
      <c r="V2956">
        <v>108595.774582</v>
      </c>
      <c r="W2956">
        <v>1479816.3430649999</v>
      </c>
      <c r="X2956">
        <v>422.18422600000002</v>
      </c>
      <c r="Y2956">
        <v>123.046143</v>
      </c>
      <c r="Z2956">
        <v>335.49049000000002</v>
      </c>
      <c r="AA2956">
        <v>636.20187699999997</v>
      </c>
      <c r="AB2956">
        <v>0</v>
      </c>
    </row>
    <row r="2957" spans="1:28" x14ac:dyDescent="0.25">
      <c r="A2957" s="1" t="s">
        <v>3456</v>
      </c>
      <c r="B2957">
        <v>2958</v>
      </c>
      <c r="C2957" s="1" t="s">
        <v>4022</v>
      </c>
      <c r="D2957">
        <v>2.6</v>
      </c>
      <c r="E2957">
        <v>0</v>
      </c>
      <c r="F2957">
        <v>0.86</v>
      </c>
      <c r="G2957">
        <v>3425</v>
      </c>
      <c r="H2957" s="1" t="s">
        <v>4142</v>
      </c>
      <c r="I2957">
        <v>100.22</v>
      </c>
      <c r="J2957">
        <v>12.64</v>
      </c>
      <c r="K2957">
        <v>467</v>
      </c>
      <c r="L2957">
        <v>2386</v>
      </c>
      <c r="M2957">
        <v>177</v>
      </c>
      <c r="N2957">
        <v>6</v>
      </c>
      <c r="O2957">
        <v>0</v>
      </c>
      <c r="P2957">
        <v>299.89999999999998</v>
      </c>
      <c r="Q2957">
        <v>0</v>
      </c>
      <c r="R2957" s="1" t="s">
        <v>7611</v>
      </c>
      <c r="S2957" s="1" t="s">
        <v>8159</v>
      </c>
      <c r="T2957">
        <v>1.04</v>
      </c>
      <c r="U2957" s="1"/>
      <c r="V2957">
        <v>53990.468503999997</v>
      </c>
      <c r="W2957">
        <v>987208.75512400002</v>
      </c>
      <c r="X2957">
        <v>220.517943</v>
      </c>
      <c r="Y2957">
        <v>67.900525000000002</v>
      </c>
      <c r="Z2957">
        <v>219.4915</v>
      </c>
      <c r="AA2957">
        <v>424.41559100000001</v>
      </c>
      <c r="AB2957">
        <v>0</v>
      </c>
    </row>
    <row r="2958" spans="1:28" x14ac:dyDescent="0.25">
      <c r="A2958" s="1" t="s">
        <v>3486</v>
      </c>
      <c r="B2958">
        <v>3105</v>
      </c>
      <c r="C2958" s="1" t="s">
        <v>4045</v>
      </c>
      <c r="D2958">
        <v>2.6</v>
      </c>
      <c r="E2958">
        <v>0</v>
      </c>
      <c r="F2958">
        <v>0</v>
      </c>
      <c r="G2958">
        <v>3447</v>
      </c>
      <c r="H2958" s="1" t="s">
        <v>4137</v>
      </c>
      <c r="I2958">
        <v>126.24</v>
      </c>
      <c r="J2958">
        <v>7.24</v>
      </c>
      <c r="K2958">
        <v>342</v>
      </c>
      <c r="L2958">
        <v>1989.96</v>
      </c>
      <c r="M2958">
        <v>8</v>
      </c>
      <c r="N2958">
        <v>2</v>
      </c>
      <c r="O2958">
        <v>0</v>
      </c>
      <c r="P2958">
        <v>76.64</v>
      </c>
      <c r="Q2958">
        <v>0</v>
      </c>
      <c r="R2958" s="1" t="s">
        <v>7641</v>
      </c>
      <c r="S2958" s="1" t="s">
        <v>8159</v>
      </c>
      <c r="T2958">
        <v>0.52</v>
      </c>
      <c r="U2958" s="1"/>
      <c r="V2958">
        <v>23299.036286999999</v>
      </c>
      <c r="W2958">
        <v>581100.31565899996</v>
      </c>
      <c r="X2958">
        <v>98.724615999999997</v>
      </c>
      <c r="Y2958">
        <v>30.727830999999998</v>
      </c>
      <c r="Z2958">
        <v>133.586265</v>
      </c>
      <c r="AA2958">
        <v>249.82135</v>
      </c>
      <c r="AB2958">
        <v>0</v>
      </c>
    </row>
    <row r="2959" spans="1:28" x14ac:dyDescent="0.25">
      <c r="A2959" s="1" t="s">
        <v>3506</v>
      </c>
      <c r="B2959">
        <v>3204</v>
      </c>
      <c r="C2959" s="1" t="s">
        <v>4008</v>
      </c>
      <c r="D2959">
        <v>2.6</v>
      </c>
      <c r="E2959">
        <v>0</v>
      </c>
      <c r="F2959">
        <v>0.44</v>
      </c>
      <c r="G2959">
        <v>3459</v>
      </c>
      <c r="H2959" s="1" t="s">
        <v>4101</v>
      </c>
      <c r="I2959">
        <v>76.69</v>
      </c>
      <c r="J2959">
        <v>8.1</v>
      </c>
      <c r="K2959">
        <v>255</v>
      </c>
      <c r="L2959">
        <v>972.98</v>
      </c>
      <c r="M2959">
        <v>110</v>
      </c>
      <c r="N2959">
        <v>3</v>
      </c>
      <c r="O2959">
        <v>0</v>
      </c>
      <c r="P2959">
        <v>145.5</v>
      </c>
      <c r="Q2959">
        <v>0</v>
      </c>
      <c r="R2959" s="1" t="s">
        <v>7661</v>
      </c>
      <c r="S2959" s="1" t="s">
        <v>8159</v>
      </c>
      <c r="T2959">
        <v>0.66</v>
      </c>
      <c r="U2959" s="1"/>
      <c r="V2959">
        <v>26652.682798999998</v>
      </c>
      <c r="W2959">
        <v>396084.98904499999</v>
      </c>
      <c r="X2959">
        <v>103.69704400000001</v>
      </c>
      <c r="Y2959">
        <v>29.886219000000001</v>
      </c>
      <c r="Z2959">
        <v>92.201477999999994</v>
      </c>
      <c r="AA2959">
        <v>170.284053</v>
      </c>
      <c r="AB2959">
        <v>0</v>
      </c>
    </row>
    <row r="2960" spans="1:28" x14ac:dyDescent="0.25">
      <c r="A2960" s="1" t="s">
        <v>3521</v>
      </c>
      <c r="B2960">
        <v>2848</v>
      </c>
      <c r="C2960" s="1" t="s">
        <v>4051</v>
      </c>
      <c r="D2960">
        <v>2.6</v>
      </c>
      <c r="E2960">
        <v>0</v>
      </c>
      <c r="F2960">
        <v>0</v>
      </c>
      <c r="G2960">
        <v>3469</v>
      </c>
      <c r="H2960" s="1" t="s">
        <v>4179</v>
      </c>
      <c r="I2960">
        <v>25.16</v>
      </c>
      <c r="J2960">
        <v>8.09</v>
      </c>
      <c r="K2960">
        <v>621</v>
      </c>
      <c r="L2960">
        <v>3206.27</v>
      </c>
      <c r="M2960">
        <v>236</v>
      </c>
      <c r="N2960">
        <v>9</v>
      </c>
      <c r="O2960">
        <v>0</v>
      </c>
      <c r="P2960">
        <v>374.1</v>
      </c>
      <c r="Q2960">
        <v>0</v>
      </c>
      <c r="R2960" s="1" t="s">
        <v>7676</v>
      </c>
      <c r="S2960" s="1" t="s">
        <v>8159</v>
      </c>
      <c r="T2960">
        <v>0.94</v>
      </c>
      <c r="U2960" s="1"/>
      <c r="V2960">
        <v>67673.248510000005</v>
      </c>
      <c r="W2960">
        <v>1186690.267301</v>
      </c>
      <c r="X2960">
        <v>272.64308399999999</v>
      </c>
      <c r="Y2960">
        <v>82.216567999999995</v>
      </c>
      <c r="Z2960">
        <v>268.41952900000001</v>
      </c>
      <c r="AA2960">
        <v>510.17596900000001</v>
      </c>
      <c r="AB2960">
        <v>0</v>
      </c>
    </row>
    <row r="2961" spans="1:28" x14ac:dyDescent="0.25">
      <c r="A2961" s="1" t="s">
        <v>3529</v>
      </c>
      <c r="B2961">
        <v>2428</v>
      </c>
      <c r="C2961" s="1" t="s">
        <v>4049</v>
      </c>
      <c r="D2961">
        <v>2.6</v>
      </c>
      <c r="E2961">
        <v>0</v>
      </c>
      <c r="F2961">
        <v>0</v>
      </c>
      <c r="G2961">
        <v>3475</v>
      </c>
      <c r="H2961" s="1" t="s">
        <v>4154</v>
      </c>
      <c r="I2961">
        <v>4.38</v>
      </c>
      <c r="J2961">
        <v>15.63</v>
      </c>
      <c r="K2961">
        <v>1047</v>
      </c>
      <c r="L2961">
        <v>2759.54</v>
      </c>
      <c r="M2961">
        <v>572</v>
      </c>
      <c r="N2961">
        <v>15</v>
      </c>
      <c r="O2961">
        <v>0</v>
      </c>
      <c r="P2961">
        <v>785.6</v>
      </c>
      <c r="Q2961">
        <v>0</v>
      </c>
      <c r="R2961" s="1" t="s">
        <v>7684</v>
      </c>
      <c r="S2961" s="1" t="s">
        <v>8159</v>
      </c>
      <c r="T2961">
        <v>0.75</v>
      </c>
      <c r="U2961" s="1"/>
      <c r="V2961">
        <v>125873.71741300001</v>
      </c>
      <c r="W2961">
        <v>1517165.921542</v>
      </c>
      <c r="X2961">
        <v>477.50359700000001</v>
      </c>
      <c r="Y2961">
        <v>134.201303</v>
      </c>
      <c r="Z2961">
        <v>355.262134</v>
      </c>
      <c r="AA2961">
        <v>652.26330199999995</v>
      </c>
      <c r="AB2961">
        <v>0</v>
      </c>
    </row>
    <row r="2962" spans="1:28" x14ac:dyDescent="0.25">
      <c r="A2962" s="1" t="s">
        <v>3539</v>
      </c>
      <c r="B2962">
        <v>3067</v>
      </c>
      <c r="C2962" s="1" t="s">
        <v>4030</v>
      </c>
      <c r="D2962">
        <v>2.6</v>
      </c>
      <c r="E2962">
        <v>0</v>
      </c>
      <c r="F2962">
        <v>0.34</v>
      </c>
      <c r="G2962">
        <v>3480</v>
      </c>
      <c r="H2962" s="1" t="s">
        <v>4152</v>
      </c>
      <c r="I2962">
        <v>144.80000000000001</v>
      </c>
      <c r="J2962">
        <v>9.86</v>
      </c>
      <c r="K2962">
        <v>413</v>
      </c>
      <c r="L2962">
        <v>3266.07</v>
      </c>
      <c r="M2962">
        <v>67</v>
      </c>
      <c r="N2962">
        <v>5</v>
      </c>
      <c r="O2962">
        <v>0</v>
      </c>
      <c r="P2962">
        <v>140.55000000000001</v>
      </c>
      <c r="Q2962">
        <v>0</v>
      </c>
      <c r="R2962" s="1" t="s">
        <v>7694</v>
      </c>
      <c r="S2962" s="1" t="s">
        <v>8159</v>
      </c>
      <c r="T2962">
        <v>0.86</v>
      </c>
      <c r="U2962" s="1"/>
      <c r="V2962">
        <v>35827.759293000003</v>
      </c>
      <c r="W2962">
        <v>947499.05213900004</v>
      </c>
      <c r="X2962">
        <v>156.902514</v>
      </c>
      <c r="Y2962">
        <v>51.082956000000003</v>
      </c>
      <c r="Z2962">
        <v>211.52731700000001</v>
      </c>
      <c r="AA2962">
        <v>407.33862099999999</v>
      </c>
      <c r="AB2962">
        <v>0</v>
      </c>
    </row>
    <row r="2963" spans="1:28" x14ac:dyDescent="0.25">
      <c r="A2963" s="1" t="s">
        <v>3601</v>
      </c>
      <c r="B2963">
        <v>2858</v>
      </c>
      <c r="C2963" s="1" t="s">
        <v>4003</v>
      </c>
      <c r="D2963">
        <v>2.6</v>
      </c>
      <c r="E2963">
        <v>0</v>
      </c>
      <c r="F2963">
        <v>0</v>
      </c>
      <c r="G2963">
        <v>3531</v>
      </c>
      <c r="H2963" s="1" t="s">
        <v>4073</v>
      </c>
      <c r="I2963">
        <v>40.79</v>
      </c>
      <c r="J2963">
        <v>9.18</v>
      </c>
      <c r="K2963">
        <v>673</v>
      </c>
      <c r="L2963">
        <v>608.64</v>
      </c>
      <c r="M2963">
        <v>517</v>
      </c>
      <c r="N2963">
        <v>21</v>
      </c>
      <c r="O2963">
        <v>0</v>
      </c>
      <c r="P2963">
        <v>617.76</v>
      </c>
      <c r="Q2963">
        <v>0</v>
      </c>
      <c r="R2963" s="1" t="s">
        <v>7756</v>
      </c>
      <c r="S2963" s="1" t="s">
        <v>8159</v>
      </c>
      <c r="T2963">
        <v>0.74</v>
      </c>
      <c r="U2963" s="1"/>
      <c r="V2963">
        <v>96225.424587000001</v>
      </c>
      <c r="W2963">
        <v>823727.60281299998</v>
      </c>
      <c r="X2963">
        <v>351.30332800000002</v>
      </c>
      <c r="Y2963">
        <v>94.056618</v>
      </c>
      <c r="Z2963">
        <v>200.17233400000001</v>
      </c>
      <c r="AA2963">
        <v>354.14619199999999</v>
      </c>
      <c r="AB2963">
        <v>0</v>
      </c>
    </row>
    <row r="2964" spans="1:28" x14ac:dyDescent="0.25">
      <c r="A2964" s="1" t="s">
        <v>3614</v>
      </c>
      <c r="B2964">
        <v>3278</v>
      </c>
      <c r="C2964" s="1" t="s">
        <v>4006</v>
      </c>
      <c r="D2964">
        <v>2.6</v>
      </c>
      <c r="E2964">
        <v>0</v>
      </c>
      <c r="F2964">
        <v>0.5</v>
      </c>
      <c r="G2964">
        <v>3545</v>
      </c>
      <c r="H2964" s="1" t="s">
        <v>4078</v>
      </c>
      <c r="I2964">
        <v>54.88</v>
      </c>
      <c r="J2964">
        <v>9.5399999999999991</v>
      </c>
      <c r="K2964">
        <v>267</v>
      </c>
      <c r="L2964">
        <v>878.84</v>
      </c>
      <c r="M2964">
        <v>145</v>
      </c>
      <c r="N2964">
        <v>3</v>
      </c>
      <c r="O2964">
        <v>0</v>
      </c>
      <c r="P2964">
        <v>183.63</v>
      </c>
      <c r="Q2964">
        <v>0</v>
      </c>
      <c r="R2964" s="1" t="s">
        <v>7769</v>
      </c>
      <c r="S2964" s="1" t="s">
        <v>8159</v>
      </c>
      <c r="T2964">
        <v>0.77</v>
      </c>
      <c r="U2964" s="1"/>
      <c r="V2964">
        <v>31939.19126</v>
      </c>
      <c r="W2964">
        <v>422124.87082200003</v>
      </c>
      <c r="X2964">
        <v>122.51490200000001</v>
      </c>
      <c r="Y2964">
        <v>34.829424000000003</v>
      </c>
      <c r="Z2964">
        <v>98.518906999999999</v>
      </c>
      <c r="AA2964">
        <v>181.47994</v>
      </c>
      <c r="AB2964">
        <v>0</v>
      </c>
    </row>
    <row r="2965" spans="1:28" x14ac:dyDescent="0.25">
      <c r="A2965" s="1" t="s">
        <v>3637</v>
      </c>
      <c r="B2965">
        <v>1960</v>
      </c>
      <c r="C2965" s="1" t="s">
        <v>4065</v>
      </c>
      <c r="D2965">
        <v>2.6</v>
      </c>
      <c r="E2965">
        <v>0</v>
      </c>
      <c r="F2965">
        <v>0</v>
      </c>
      <c r="G2965">
        <v>3574</v>
      </c>
      <c r="H2965" s="1" t="s">
        <v>4152</v>
      </c>
      <c r="I2965">
        <v>144.80000000000001</v>
      </c>
      <c r="J2965">
        <v>9.1</v>
      </c>
      <c r="K2965">
        <v>1614</v>
      </c>
      <c r="L2965">
        <v>3949.91</v>
      </c>
      <c r="M2965">
        <v>866</v>
      </c>
      <c r="N2965">
        <v>50</v>
      </c>
      <c r="O2965">
        <v>0</v>
      </c>
      <c r="P2965">
        <v>1196.0899999999999</v>
      </c>
      <c r="Q2965">
        <v>0</v>
      </c>
      <c r="R2965" s="1" t="s">
        <v>7792</v>
      </c>
      <c r="S2965" s="1" t="s">
        <v>8159</v>
      </c>
      <c r="T2965">
        <v>0.68</v>
      </c>
      <c r="U2965" s="1"/>
      <c r="V2965">
        <v>174534.476004</v>
      </c>
      <c r="W2965">
        <v>2066484.125209</v>
      </c>
      <c r="X2965">
        <v>658.845685</v>
      </c>
      <c r="Y2965">
        <v>183.50090299999999</v>
      </c>
      <c r="Z2965">
        <v>488.740251</v>
      </c>
      <c r="AA2965">
        <v>888.42783499999996</v>
      </c>
      <c r="AB2965">
        <v>0</v>
      </c>
    </row>
    <row r="2966" spans="1:28" x14ac:dyDescent="0.25">
      <c r="A2966" s="1" t="s">
        <v>3665</v>
      </c>
      <c r="B2966">
        <v>3409</v>
      </c>
      <c r="C2966" s="1" t="s">
        <v>4004</v>
      </c>
      <c r="D2966">
        <v>2.6</v>
      </c>
      <c r="E2966">
        <v>0</v>
      </c>
      <c r="F2966">
        <v>0</v>
      </c>
      <c r="G2966">
        <v>3596</v>
      </c>
      <c r="H2966" s="1" t="s">
        <v>4090</v>
      </c>
      <c r="I2966">
        <v>24.41</v>
      </c>
      <c r="J2966">
        <v>13.17</v>
      </c>
      <c r="K2966">
        <v>187</v>
      </c>
      <c r="L2966">
        <v>1288.92</v>
      </c>
      <c r="M2966">
        <v>45</v>
      </c>
      <c r="N2966">
        <v>3</v>
      </c>
      <c r="O2966">
        <v>0</v>
      </c>
      <c r="P2966">
        <v>92.11</v>
      </c>
      <c r="Q2966">
        <v>0</v>
      </c>
      <c r="R2966" s="1" t="s">
        <v>7820</v>
      </c>
      <c r="S2966" s="1" t="s">
        <v>8159</v>
      </c>
      <c r="T2966">
        <v>1.01</v>
      </c>
      <c r="U2966" s="1"/>
      <c r="V2966">
        <v>20044.480979</v>
      </c>
      <c r="W2966">
        <v>432477.87598200003</v>
      </c>
      <c r="X2966">
        <v>84.551248999999999</v>
      </c>
      <c r="Y2966">
        <v>26.848862</v>
      </c>
      <c r="Z2966">
        <v>95.596435999999997</v>
      </c>
      <c r="AA2966">
        <v>185.927491</v>
      </c>
      <c r="AB2966">
        <v>0</v>
      </c>
    </row>
    <row r="2967" spans="1:28" x14ac:dyDescent="0.25">
      <c r="A2967" s="1" t="s">
        <v>3681</v>
      </c>
      <c r="B2967">
        <v>2590</v>
      </c>
      <c r="C2967" s="1" t="s">
        <v>4046</v>
      </c>
      <c r="D2967">
        <v>2.6</v>
      </c>
      <c r="E2967">
        <v>0</v>
      </c>
      <c r="F2967">
        <v>2.5</v>
      </c>
      <c r="G2967">
        <v>3619</v>
      </c>
      <c r="H2967" s="1" t="s">
        <v>4135</v>
      </c>
      <c r="I2967">
        <v>0.69</v>
      </c>
      <c r="J2967">
        <v>12.76</v>
      </c>
      <c r="K2967">
        <v>1029</v>
      </c>
      <c r="L2967">
        <v>2190.0100000000002</v>
      </c>
      <c r="M2967">
        <v>654</v>
      </c>
      <c r="N2967">
        <v>13</v>
      </c>
      <c r="O2967">
        <v>0</v>
      </c>
      <c r="P2967">
        <v>859.52</v>
      </c>
      <c r="Q2967">
        <v>0</v>
      </c>
      <c r="R2967" s="1" t="s">
        <v>7836</v>
      </c>
      <c r="S2967" s="1" t="s">
        <v>8159</v>
      </c>
      <c r="T2967">
        <v>0.93</v>
      </c>
      <c r="U2967" s="1"/>
      <c r="V2967">
        <v>132993.95499100001</v>
      </c>
      <c r="W2967">
        <v>1411234.908239</v>
      </c>
      <c r="X2967">
        <v>497.12235299999998</v>
      </c>
      <c r="Y2967">
        <v>137.23148699999999</v>
      </c>
      <c r="Z2967">
        <v>333.996128</v>
      </c>
      <c r="AA2967">
        <v>606.72483899999997</v>
      </c>
      <c r="AB2967">
        <v>0</v>
      </c>
    </row>
    <row r="2968" spans="1:28" x14ac:dyDescent="0.25">
      <c r="A2968" s="1" t="s">
        <v>3692</v>
      </c>
      <c r="B2968">
        <v>2796</v>
      </c>
      <c r="C2968" s="1" t="s">
        <v>4024</v>
      </c>
      <c r="D2968">
        <v>2.6</v>
      </c>
      <c r="E2968">
        <v>0</v>
      </c>
      <c r="F2968">
        <v>0</v>
      </c>
      <c r="G2968">
        <v>3635</v>
      </c>
      <c r="H2968" s="1" t="s">
        <v>4144</v>
      </c>
      <c r="I2968">
        <v>26.09</v>
      </c>
      <c r="J2968">
        <v>9.73</v>
      </c>
      <c r="K2968">
        <v>839</v>
      </c>
      <c r="L2968">
        <v>2394.92</v>
      </c>
      <c r="M2968">
        <v>493</v>
      </c>
      <c r="N2968">
        <v>14</v>
      </c>
      <c r="O2968">
        <v>0</v>
      </c>
      <c r="P2968">
        <v>626.17999999999995</v>
      </c>
      <c r="Q2968">
        <v>0</v>
      </c>
      <c r="R2968" s="1" t="s">
        <v>7847</v>
      </c>
      <c r="S2968" s="1" t="s">
        <v>8159</v>
      </c>
      <c r="T2968">
        <v>0.81</v>
      </c>
      <c r="U2968" s="1"/>
      <c r="V2968">
        <v>106712.982624</v>
      </c>
      <c r="W2968">
        <v>1331825.3127550001</v>
      </c>
      <c r="X2968">
        <v>407.18290400000001</v>
      </c>
      <c r="Y2968">
        <v>115.416194</v>
      </c>
      <c r="Z2968">
        <v>309.79940499999998</v>
      </c>
      <c r="AA2968">
        <v>572.58047199999999</v>
      </c>
      <c r="AB2968">
        <v>0</v>
      </c>
    </row>
    <row r="2969" spans="1:28" x14ac:dyDescent="0.25">
      <c r="A2969" s="1" t="s">
        <v>3695</v>
      </c>
      <c r="B2969">
        <v>2588</v>
      </c>
      <c r="C2969" s="1" t="s">
        <v>4063</v>
      </c>
      <c r="D2969">
        <v>2.6</v>
      </c>
      <c r="E2969">
        <v>0</v>
      </c>
      <c r="F2969">
        <v>0.5</v>
      </c>
      <c r="G2969">
        <v>3639</v>
      </c>
      <c r="H2969" s="1" t="s">
        <v>4174</v>
      </c>
      <c r="I2969">
        <v>144.80000000000001</v>
      </c>
      <c r="J2969">
        <v>16.690000000000001</v>
      </c>
      <c r="K2969">
        <v>1051</v>
      </c>
      <c r="L2969">
        <v>2667.2</v>
      </c>
      <c r="M2969">
        <v>673</v>
      </c>
      <c r="N2969">
        <v>18</v>
      </c>
      <c r="O2969">
        <v>0</v>
      </c>
      <c r="P2969">
        <v>897.22</v>
      </c>
      <c r="Q2969">
        <v>0</v>
      </c>
      <c r="R2969" s="1" t="s">
        <v>7850</v>
      </c>
      <c r="S2969" s="1" t="s">
        <v>8159</v>
      </c>
      <c r="T2969">
        <v>1.25</v>
      </c>
      <c r="U2969" s="1"/>
      <c r="V2969">
        <v>146780.435898</v>
      </c>
      <c r="W2969">
        <v>1819045.4380669999</v>
      </c>
      <c r="X2969">
        <v>562.95456999999999</v>
      </c>
      <c r="Y2969">
        <v>161.50219799999999</v>
      </c>
      <c r="Z2969">
        <v>415.34067800000003</v>
      </c>
      <c r="AA2969">
        <v>782.04684399999996</v>
      </c>
      <c r="AB2969">
        <v>0</v>
      </c>
    </row>
    <row r="2970" spans="1:28" x14ac:dyDescent="0.25">
      <c r="A2970" s="1" t="s">
        <v>3697</v>
      </c>
      <c r="B2970">
        <v>3020</v>
      </c>
      <c r="C2970" s="1" t="s">
        <v>4030</v>
      </c>
      <c r="D2970">
        <v>2.6</v>
      </c>
      <c r="E2970">
        <v>0</v>
      </c>
      <c r="F2970">
        <v>1.25</v>
      </c>
      <c r="G2970">
        <v>3641</v>
      </c>
      <c r="H2970" s="1" t="s">
        <v>4147</v>
      </c>
      <c r="I2970">
        <v>23.77</v>
      </c>
      <c r="J2970">
        <v>10.15</v>
      </c>
      <c r="K2970">
        <v>621</v>
      </c>
      <c r="L2970">
        <v>2697.03</v>
      </c>
      <c r="M2970">
        <v>272</v>
      </c>
      <c r="N2970">
        <v>12</v>
      </c>
      <c r="O2970">
        <v>0</v>
      </c>
      <c r="P2970">
        <v>396.13</v>
      </c>
      <c r="Q2970">
        <v>0</v>
      </c>
      <c r="R2970" s="1" t="s">
        <v>7852</v>
      </c>
      <c r="S2970" s="1" t="s">
        <v>8159</v>
      </c>
      <c r="T2970">
        <v>0.86</v>
      </c>
      <c r="U2970" s="1"/>
      <c r="V2970">
        <v>68805.651142999995</v>
      </c>
      <c r="W2970">
        <v>1103402.335373</v>
      </c>
      <c r="X2970">
        <v>272.89396799999997</v>
      </c>
      <c r="Y2970">
        <v>80.932387000000006</v>
      </c>
      <c r="Z2970">
        <v>251.092499</v>
      </c>
      <c r="AA2970">
        <v>474.37110300000001</v>
      </c>
      <c r="AB2970">
        <v>0</v>
      </c>
    </row>
    <row r="2971" spans="1:28" x14ac:dyDescent="0.25">
      <c r="A2971" s="1" t="s">
        <v>3702</v>
      </c>
      <c r="B2971">
        <v>2588</v>
      </c>
      <c r="C2971" s="1" t="s">
        <v>4046</v>
      </c>
      <c r="D2971">
        <v>2.6</v>
      </c>
      <c r="E2971">
        <v>0</v>
      </c>
      <c r="F2971">
        <v>0.5</v>
      </c>
      <c r="G2971">
        <v>3648</v>
      </c>
      <c r="H2971" s="1" t="s">
        <v>4080</v>
      </c>
      <c r="I2971">
        <v>0.2</v>
      </c>
      <c r="J2971">
        <v>5.86</v>
      </c>
      <c r="K2971">
        <v>1060</v>
      </c>
      <c r="L2971">
        <v>1761.85</v>
      </c>
      <c r="M2971">
        <v>712</v>
      </c>
      <c r="N2971">
        <v>13</v>
      </c>
      <c r="O2971">
        <v>0</v>
      </c>
      <c r="P2971">
        <v>923.93</v>
      </c>
      <c r="Q2971">
        <v>0</v>
      </c>
      <c r="R2971" s="1" t="s">
        <v>7857</v>
      </c>
      <c r="S2971" s="1" t="s">
        <v>8159</v>
      </c>
      <c r="T2971">
        <v>0.94</v>
      </c>
      <c r="U2971" s="1"/>
      <c r="V2971">
        <v>142204.492203</v>
      </c>
      <c r="W2971">
        <v>1415380.264924</v>
      </c>
      <c r="X2971">
        <v>528.12633000000005</v>
      </c>
      <c r="Y2971">
        <v>144.80177399999999</v>
      </c>
      <c r="Z2971">
        <v>336.06645500000002</v>
      </c>
      <c r="AA2971">
        <v>608.50985500000002</v>
      </c>
      <c r="AB2971">
        <v>0</v>
      </c>
    </row>
    <row r="2972" spans="1:28" x14ac:dyDescent="0.25">
      <c r="A2972" s="1" t="s">
        <v>3709</v>
      </c>
      <c r="B2972">
        <v>3502</v>
      </c>
      <c r="C2972" s="1" t="s">
        <v>4008</v>
      </c>
      <c r="D2972">
        <v>2.6</v>
      </c>
      <c r="E2972">
        <v>0</v>
      </c>
      <c r="F2972">
        <v>0</v>
      </c>
      <c r="G2972">
        <v>3656</v>
      </c>
      <c r="H2972" s="1" t="s">
        <v>4080</v>
      </c>
      <c r="I2972">
        <v>0.2</v>
      </c>
      <c r="J2972">
        <v>7.09</v>
      </c>
      <c r="K2972">
        <v>154</v>
      </c>
      <c r="L2972">
        <v>662.59</v>
      </c>
      <c r="M2972">
        <v>67</v>
      </c>
      <c r="N2972">
        <v>2</v>
      </c>
      <c r="O2972">
        <v>0</v>
      </c>
      <c r="P2972">
        <v>87.21</v>
      </c>
      <c r="Q2972">
        <v>0</v>
      </c>
      <c r="R2972" s="1" t="s">
        <v>7864</v>
      </c>
      <c r="S2972" s="1" t="s">
        <v>8159</v>
      </c>
      <c r="T2972">
        <v>0.75</v>
      </c>
      <c r="U2972" s="1"/>
      <c r="V2972">
        <v>18303.959471999999</v>
      </c>
      <c r="W2972">
        <v>299734.83190300001</v>
      </c>
      <c r="X2972">
        <v>72.843671000000001</v>
      </c>
      <c r="Y2972">
        <v>21.704855999999999</v>
      </c>
      <c r="Z2972">
        <v>68.057961000000006</v>
      </c>
      <c r="AA2972">
        <v>128.861063</v>
      </c>
      <c r="AB2972">
        <v>0</v>
      </c>
    </row>
    <row r="2973" spans="1:28" x14ac:dyDescent="0.25">
      <c r="A2973" s="1" t="s">
        <v>3710</v>
      </c>
      <c r="B2973">
        <v>2303</v>
      </c>
      <c r="C2973" s="1" t="s">
        <v>4062</v>
      </c>
      <c r="D2973">
        <v>2.6</v>
      </c>
      <c r="E2973">
        <v>0</v>
      </c>
      <c r="F2973">
        <v>3</v>
      </c>
      <c r="G2973">
        <v>3659</v>
      </c>
      <c r="H2973" s="1" t="s">
        <v>4156</v>
      </c>
      <c r="I2973">
        <v>94.39</v>
      </c>
      <c r="J2973">
        <v>9.73</v>
      </c>
      <c r="K2973">
        <v>1356</v>
      </c>
      <c r="L2973">
        <v>2593.4299999999998</v>
      </c>
      <c r="M2973">
        <v>963</v>
      </c>
      <c r="N2973">
        <v>27</v>
      </c>
      <c r="O2973">
        <v>0</v>
      </c>
      <c r="P2973">
        <v>1130.3</v>
      </c>
      <c r="Q2973">
        <v>0</v>
      </c>
      <c r="R2973" s="1" t="s">
        <v>7865</v>
      </c>
      <c r="S2973" s="1" t="s">
        <v>8159</v>
      </c>
      <c r="T2973">
        <v>0.72</v>
      </c>
      <c r="U2973" s="1"/>
      <c r="V2973">
        <v>185163.38058999999</v>
      </c>
      <c r="W2973">
        <v>1875621.266822</v>
      </c>
      <c r="X2973">
        <v>688.22018500000001</v>
      </c>
      <c r="Y2973">
        <v>188.58425500000001</v>
      </c>
      <c r="Z2973">
        <v>446.51897700000001</v>
      </c>
      <c r="AA2973">
        <v>806.37840000000006</v>
      </c>
      <c r="AB2973">
        <v>0</v>
      </c>
    </row>
    <row r="2974" spans="1:28" x14ac:dyDescent="0.25">
      <c r="A2974" s="1" t="s">
        <v>3711</v>
      </c>
      <c r="B2974">
        <v>2301</v>
      </c>
      <c r="C2974" s="1" t="s">
        <v>4003</v>
      </c>
      <c r="D2974">
        <v>2.6</v>
      </c>
      <c r="E2974">
        <v>0</v>
      </c>
      <c r="F2974">
        <v>1</v>
      </c>
      <c r="G2974">
        <v>3660</v>
      </c>
      <c r="H2974" s="1" t="s">
        <v>4114</v>
      </c>
      <c r="I2974">
        <v>159.35</v>
      </c>
      <c r="J2974">
        <v>8.18</v>
      </c>
      <c r="K2974">
        <v>1359</v>
      </c>
      <c r="L2974">
        <v>1418.59</v>
      </c>
      <c r="M2974">
        <v>1089</v>
      </c>
      <c r="N2974">
        <v>28</v>
      </c>
      <c r="O2974">
        <v>0</v>
      </c>
      <c r="P2974">
        <v>1212.18</v>
      </c>
      <c r="Q2974">
        <v>0</v>
      </c>
      <c r="R2974" s="1" t="s">
        <v>7866</v>
      </c>
      <c r="S2974" s="1" t="s">
        <v>8159</v>
      </c>
      <c r="T2974">
        <v>0.67</v>
      </c>
      <c r="U2974" s="1"/>
      <c r="V2974">
        <v>200925.425483</v>
      </c>
      <c r="W2974">
        <v>1721885.300265</v>
      </c>
      <c r="X2974">
        <v>733.46644900000001</v>
      </c>
      <c r="Y2974">
        <v>196.23403999999999</v>
      </c>
      <c r="Z2974">
        <v>419.14780400000001</v>
      </c>
      <c r="AA2974">
        <v>740.29175499999997</v>
      </c>
      <c r="AB2974">
        <v>0</v>
      </c>
    </row>
    <row r="2975" spans="1:28" x14ac:dyDescent="0.25">
      <c r="A2975" s="1" t="s">
        <v>3712</v>
      </c>
      <c r="B2975">
        <v>2876</v>
      </c>
      <c r="C2975" s="1" t="s">
        <v>4003</v>
      </c>
      <c r="D2975">
        <v>2.6</v>
      </c>
      <c r="E2975">
        <v>0</v>
      </c>
      <c r="F2975">
        <v>1</v>
      </c>
      <c r="G2975">
        <v>3663</v>
      </c>
      <c r="H2975" s="1" t="s">
        <v>4122</v>
      </c>
      <c r="I2975">
        <v>159.35</v>
      </c>
      <c r="J2975">
        <v>18.309999999999999</v>
      </c>
      <c r="K2975">
        <v>787</v>
      </c>
      <c r="L2975">
        <v>1416.86</v>
      </c>
      <c r="M2975">
        <v>569</v>
      </c>
      <c r="N2975">
        <v>18</v>
      </c>
      <c r="O2975">
        <v>0</v>
      </c>
      <c r="P2975">
        <v>710.2</v>
      </c>
      <c r="Q2975">
        <v>0</v>
      </c>
      <c r="R2975" s="1" t="s">
        <v>7867</v>
      </c>
      <c r="S2975" s="1" t="s">
        <v>8159</v>
      </c>
      <c r="T2975">
        <v>1.34</v>
      </c>
      <c r="U2975" s="1"/>
      <c r="V2975">
        <v>112054.365555</v>
      </c>
      <c r="W2975">
        <v>1158443.6316249999</v>
      </c>
      <c r="X2975">
        <v>419.23203899999999</v>
      </c>
      <c r="Y2975">
        <v>116.38643399999999</v>
      </c>
      <c r="Z2975">
        <v>270.72849400000001</v>
      </c>
      <c r="AA2975">
        <v>498.04460999999998</v>
      </c>
      <c r="AB2975">
        <v>0</v>
      </c>
    </row>
    <row r="2976" spans="1:28" x14ac:dyDescent="0.25">
      <c r="A2976" s="1" t="s">
        <v>3724</v>
      </c>
      <c r="B2976">
        <v>2675</v>
      </c>
      <c r="C2976" s="1" t="s">
        <v>4037</v>
      </c>
      <c r="D2976">
        <v>2.6</v>
      </c>
      <c r="E2976">
        <v>0</v>
      </c>
      <c r="F2976">
        <v>0</v>
      </c>
      <c r="G2976">
        <v>3679</v>
      </c>
      <c r="H2976" s="1" t="s">
        <v>4129</v>
      </c>
      <c r="I2976">
        <v>135.09</v>
      </c>
      <c r="J2976">
        <v>13.51</v>
      </c>
      <c r="K2976">
        <v>1004</v>
      </c>
      <c r="L2976">
        <v>1956.35</v>
      </c>
      <c r="M2976">
        <v>689</v>
      </c>
      <c r="N2976">
        <v>26</v>
      </c>
      <c r="O2976">
        <v>0</v>
      </c>
      <c r="P2976">
        <v>860.78</v>
      </c>
      <c r="Q2976">
        <v>0</v>
      </c>
      <c r="R2976" s="1" t="s">
        <v>7879</v>
      </c>
      <c r="S2976" s="1" t="s">
        <v>8159</v>
      </c>
      <c r="T2976">
        <v>0.99</v>
      </c>
      <c r="U2976" s="1"/>
      <c r="V2976">
        <v>133684.105442</v>
      </c>
      <c r="W2976">
        <v>1426813.331493</v>
      </c>
      <c r="X2976">
        <v>500.81222100000002</v>
      </c>
      <c r="Y2976">
        <v>138.86967200000001</v>
      </c>
      <c r="Z2976">
        <v>335.75831799999997</v>
      </c>
      <c r="AA2976">
        <v>613.42227800000001</v>
      </c>
      <c r="AB2976">
        <v>0</v>
      </c>
    </row>
    <row r="2977" spans="1:28" x14ac:dyDescent="0.25">
      <c r="A2977" s="1" t="s">
        <v>3727</v>
      </c>
      <c r="B2977">
        <v>3273</v>
      </c>
      <c r="C2977" s="1" t="s">
        <v>4067</v>
      </c>
      <c r="D2977">
        <v>1.96</v>
      </c>
      <c r="E2977">
        <v>0</v>
      </c>
      <c r="F2977">
        <v>0</v>
      </c>
      <c r="G2977">
        <v>3681</v>
      </c>
      <c r="H2977" s="1" t="s">
        <v>4165</v>
      </c>
      <c r="I2977">
        <v>135.09</v>
      </c>
      <c r="J2977">
        <v>11.75</v>
      </c>
      <c r="K2977">
        <v>408</v>
      </c>
      <c r="L2977">
        <v>1930.43</v>
      </c>
      <c r="M2977">
        <v>178</v>
      </c>
      <c r="N2977">
        <v>5</v>
      </c>
      <c r="O2977">
        <v>0</v>
      </c>
      <c r="P2977">
        <v>261.35000000000002</v>
      </c>
      <c r="Q2977">
        <v>0</v>
      </c>
      <c r="R2977" s="1" t="s">
        <v>7882</v>
      </c>
      <c r="S2977" s="1" t="s">
        <v>8159</v>
      </c>
      <c r="T2977">
        <v>0.96</v>
      </c>
      <c r="U2977" s="1"/>
      <c r="V2977">
        <v>49390.065959</v>
      </c>
      <c r="W2977">
        <v>827478.22195799998</v>
      </c>
      <c r="X2977">
        <v>197.80385799999999</v>
      </c>
      <c r="Y2977">
        <v>59.445684</v>
      </c>
      <c r="Z2977">
        <v>186.61812599999999</v>
      </c>
      <c r="AA2977">
        <v>355.746286</v>
      </c>
      <c r="AB2977">
        <v>0</v>
      </c>
    </row>
    <row r="2978" spans="1:28" x14ac:dyDescent="0.25">
      <c r="A2978" s="1" t="s">
        <v>3729</v>
      </c>
      <c r="B2978">
        <v>2992</v>
      </c>
      <c r="C2978" s="1" t="s">
        <v>4018</v>
      </c>
      <c r="D2978">
        <v>2.6</v>
      </c>
      <c r="E2978">
        <v>0</v>
      </c>
      <c r="F2978">
        <v>0</v>
      </c>
      <c r="G2978">
        <v>3682</v>
      </c>
      <c r="H2978" s="1" t="s">
        <v>4155</v>
      </c>
      <c r="I2978">
        <v>81.98</v>
      </c>
      <c r="J2978">
        <v>13.44</v>
      </c>
      <c r="K2978">
        <v>690</v>
      </c>
      <c r="L2978">
        <v>3192.99</v>
      </c>
      <c r="M2978">
        <v>289</v>
      </c>
      <c r="N2978">
        <v>13</v>
      </c>
      <c r="O2978">
        <v>0</v>
      </c>
      <c r="P2978">
        <v>455.73</v>
      </c>
      <c r="Q2978">
        <v>0</v>
      </c>
      <c r="R2978" s="1" t="s">
        <v>7884</v>
      </c>
      <c r="S2978" s="1" t="s">
        <v>8159</v>
      </c>
      <c r="T2978">
        <v>0.98</v>
      </c>
      <c r="U2978" s="1"/>
      <c r="V2978">
        <v>77305.658953000006</v>
      </c>
      <c r="W2978">
        <v>1321104.0887519999</v>
      </c>
      <c r="X2978">
        <v>310.57274100000001</v>
      </c>
      <c r="Y2978">
        <v>93.568200000000004</v>
      </c>
      <c r="Z2978">
        <v>297.87885799999998</v>
      </c>
      <c r="AA2978">
        <v>567.96324500000003</v>
      </c>
      <c r="AB2978">
        <v>0</v>
      </c>
    </row>
    <row r="2979" spans="1:28" x14ac:dyDescent="0.25">
      <c r="A2979" s="1" t="s">
        <v>3731</v>
      </c>
      <c r="B2979">
        <v>2875</v>
      </c>
      <c r="C2979" s="1" t="s">
        <v>4062</v>
      </c>
      <c r="D2979">
        <v>2.6</v>
      </c>
      <c r="E2979">
        <v>0</v>
      </c>
      <c r="F2979">
        <v>0</v>
      </c>
      <c r="G2979">
        <v>3685</v>
      </c>
      <c r="H2979" s="1" t="s">
        <v>4156</v>
      </c>
      <c r="I2979">
        <v>94.39</v>
      </c>
      <c r="J2979">
        <v>12.57</v>
      </c>
      <c r="K2979">
        <v>810</v>
      </c>
      <c r="L2979">
        <v>2593.4299999999998</v>
      </c>
      <c r="M2979">
        <v>499</v>
      </c>
      <c r="N2979">
        <v>18</v>
      </c>
      <c r="O2979">
        <v>0</v>
      </c>
      <c r="P2979">
        <v>631.34</v>
      </c>
      <c r="Q2979">
        <v>0</v>
      </c>
      <c r="R2979" s="1" t="s">
        <v>7886</v>
      </c>
      <c r="S2979" s="1" t="s">
        <v>8159</v>
      </c>
      <c r="T2979">
        <v>0.95</v>
      </c>
      <c r="U2979" s="1"/>
      <c r="V2979">
        <v>105314.782198</v>
      </c>
      <c r="W2979">
        <v>1360882.2929479999</v>
      </c>
      <c r="X2979">
        <v>405.13163200000002</v>
      </c>
      <c r="Y2979">
        <v>116.214625</v>
      </c>
      <c r="Z2979">
        <v>312.566396</v>
      </c>
      <c r="AA2979">
        <v>585.07071800000006</v>
      </c>
      <c r="AB2979">
        <v>0</v>
      </c>
    </row>
    <row r="2980" spans="1:28" x14ac:dyDescent="0.25">
      <c r="A2980" s="1" t="s">
        <v>3760</v>
      </c>
      <c r="B2980">
        <v>3467</v>
      </c>
      <c r="C2980" s="1" t="s">
        <v>4027</v>
      </c>
      <c r="D2980">
        <v>2.6</v>
      </c>
      <c r="E2980">
        <v>0</v>
      </c>
      <c r="F2980">
        <v>0</v>
      </c>
      <c r="G2980">
        <v>3718</v>
      </c>
      <c r="H2980" s="1" t="s">
        <v>4171</v>
      </c>
      <c r="I2980">
        <v>182.24</v>
      </c>
      <c r="J2980">
        <v>9.8699999999999992</v>
      </c>
      <c r="K2980">
        <v>251</v>
      </c>
      <c r="L2980">
        <v>1432.47</v>
      </c>
      <c r="M2980">
        <v>56</v>
      </c>
      <c r="N2980">
        <v>9</v>
      </c>
      <c r="O2980">
        <v>0</v>
      </c>
      <c r="P2980">
        <v>141.11000000000001</v>
      </c>
      <c r="Q2980">
        <v>0</v>
      </c>
      <c r="R2980" s="1" t="s">
        <v>7915</v>
      </c>
      <c r="S2980" s="1" t="s">
        <v>8159</v>
      </c>
      <c r="T2980">
        <v>0.83</v>
      </c>
      <c r="U2980" s="1"/>
      <c r="V2980">
        <v>28586.574521999999</v>
      </c>
      <c r="W2980">
        <v>624550.98780799995</v>
      </c>
      <c r="X2980">
        <v>121.27030600000001</v>
      </c>
      <c r="Y2980">
        <v>38.914667999999999</v>
      </c>
      <c r="Z2980">
        <v>136.748018</v>
      </c>
      <c r="AA2980">
        <v>268.50252</v>
      </c>
      <c r="AB2980">
        <v>0</v>
      </c>
    </row>
    <row r="2981" spans="1:28" x14ac:dyDescent="0.25">
      <c r="A2981" s="1" t="s">
        <v>3779</v>
      </c>
      <c r="B2981">
        <v>3291</v>
      </c>
      <c r="C2981" s="1" t="s">
        <v>4020</v>
      </c>
      <c r="D2981">
        <v>2.6</v>
      </c>
      <c r="E2981">
        <v>0</v>
      </c>
      <c r="F2981">
        <v>0</v>
      </c>
      <c r="G2981">
        <v>3741</v>
      </c>
      <c r="H2981" s="1" t="s">
        <v>4116</v>
      </c>
      <c r="I2981">
        <v>87.33</v>
      </c>
      <c r="J2981">
        <v>12.21</v>
      </c>
      <c r="K2981">
        <v>450</v>
      </c>
      <c r="L2981">
        <v>1635.01</v>
      </c>
      <c r="M2981">
        <v>204</v>
      </c>
      <c r="N2981">
        <v>7</v>
      </c>
      <c r="O2981">
        <v>0</v>
      </c>
      <c r="P2981">
        <v>322.94</v>
      </c>
      <c r="Q2981">
        <v>0</v>
      </c>
      <c r="R2981" s="1" t="s">
        <v>7934</v>
      </c>
      <c r="S2981" s="1" t="s">
        <v>8159</v>
      </c>
      <c r="T2981">
        <v>0.93</v>
      </c>
      <c r="U2981" s="1"/>
      <c r="V2981">
        <v>55006.603995999998</v>
      </c>
      <c r="W2981">
        <v>810743.68411399995</v>
      </c>
      <c r="X2981">
        <v>215.37753799999999</v>
      </c>
      <c r="Y2981">
        <v>63.094647999999999</v>
      </c>
      <c r="Z2981">
        <v>184.89775900000001</v>
      </c>
      <c r="AA2981">
        <v>348.55400100000003</v>
      </c>
      <c r="AB2981">
        <v>0</v>
      </c>
    </row>
    <row r="2982" spans="1:28" x14ac:dyDescent="0.25">
      <c r="A2982" s="1" t="s">
        <v>3784</v>
      </c>
      <c r="B2982">
        <v>2998</v>
      </c>
      <c r="C2982" s="1" t="s">
        <v>4024</v>
      </c>
      <c r="D2982">
        <v>2.6</v>
      </c>
      <c r="E2982">
        <v>0</v>
      </c>
      <c r="F2982">
        <v>0</v>
      </c>
      <c r="G2982">
        <v>3744</v>
      </c>
      <c r="H2982" s="1" t="s">
        <v>4144</v>
      </c>
      <c r="I2982">
        <v>26.09</v>
      </c>
      <c r="J2982">
        <v>10.52</v>
      </c>
      <c r="K2982">
        <v>746</v>
      </c>
      <c r="L2982">
        <v>2394.92</v>
      </c>
      <c r="M2982">
        <v>402</v>
      </c>
      <c r="N2982">
        <v>20</v>
      </c>
      <c r="O2982">
        <v>0</v>
      </c>
      <c r="P2982">
        <v>552.19000000000005</v>
      </c>
      <c r="Q2982">
        <v>0</v>
      </c>
      <c r="R2982" s="1" t="s">
        <v>7939</v>
      </c>
      <c r="S2982" s="1" t="s">
        <v>8159</v>
      </c>
      <c r="T2982">
        <v>0.89</v>
      </c>
      <c r="U2982" s="1"/>
      <c r="V2982">
        <v>88718.049832000004</v>
      </c>
      <c r="W2982">
        <v>1236796.947585</v>
      </c>
      <c r="X2982">
        <v>345.37721800000003</v>
      </c>
      <c r="Y2982">
        <v>100.752228</v>
      </c>
      <c r="Z2982">
        <v>281.348703</v>
      </c>
      <c r="AA2982">
        <v>531.72349799999995</v>
      </c>
      <c r="AB2982">
        <v>0</v>
      </c>
    </row>
    <row r="2983" spans="1:28" x14ac:dyDescent="0.25">
      <c r="A2983" s="1" t="s">
        <v>3797</v>
      </c>
      <c r="B2983">
        <v>2589</v>
      </c>
      <c r="C2983" s="1" t="s">
        <v>4062</v>
      </c>
      <c r="D2983">
        <v>2.6</v>
      </c>
      <c r="E2983">
        <v>0</v>
      </c>
      <c r="F2983">
        <v>1.5</v>
      </c>
      <c r="G2983">
        <v>3751</v>
      </c>
      <c r="H2983" s="1" t="s">
        <v>4156</v>
      </c>
      <c r="I2983">
        <v>94.39</v>
      </c>
      <c r="J2983">
        <v>12.66</v>
      </c>
      <c r="K2983">
        <v>1162</v>
      </c>
      <c r="L2983">
        <v>2591.6999999999998</v>
      </c>
      <c r="M2983">
        <v>846</v>
      </c>
      <c r="N2983">
        <v>21</v>
      </c>
      <c r="O2983">
        <v>0</v>
      </c>
      <c r="P2983">
        <v>989.89</v>
      </c>
      <c r="Q2983">
        <v>0</v>
      </c>
      <c r="R2983" s="1" t="s">
        <v>7952</v>
      </c>
      <c r="S2983" s="1" t="s">
        <v>8159</v>
      </c>
      <c r="T2983">
        <v>1.01</v>
      </c>
      <c r="U2983" s="1"/>
      <c r="V2983">
        <v>164690.88045900001</v>
      </c>
      <c r="W2983">
        <v>1790435.8287519999</v>
      </c>
      <c r="X2983">
        <v>619.66146700000002</v>
      </c>
      <c r="Y2983">
        <v>173.16282799999999</v>
      </c>
      <c r="Z2983">
        <v>417.14157299999999</v>
      </c>
      <c r="AA2983">
        <v>769.75178800000003</v>
      </c>
      <c r="AB2983">
        <v>0</v>
      </c>
    </row>
    <row r="2984" spans="1:28" x14ac:dyDescent="0.25">
      <c r="A2984" s="1" t="s">
        <v>3835</v>
      </c>
      <c r="B2984">
        <v>3106</v>
      </c>
      <c r="C2984" s="1" t="s">
        <v>4031</v>
      </c>
      <c r="D2984">
        <v>2.6</v>
      </c>
      <c r="E2984">
        <v>0</v>
      </c>
      <c r="F2984">
        <v>0</v>
      </c>
      <c r="G2984">
        <v>3794</v>
      </c>
      <c r="H2984" s="1" t="s">
        <v>4128</v>
      </c>
      <c r="I2984">
        <v>116.2</v>
      </c>
      <c r="J2984">
        <v>8.8699999999999992</v>
      </c>
      <c r="K2984">
        <v>688</v>
      </c>
      <c r="L2984">
        <v>2781.04</v>
      </c>
      <c r="M2984">
        <v>316</v>
      </c>
      <c r="N2984">
        <v>12</v>
      </c>
      <c r="O2984">
        <v>0</v>
      </c>
      <c r="P2984">
        <v>426.85</v>
      </c>
      <c r="Q2984">
        <v>0</v>
      </c>
      <c r="R2984" s="1" t="s">
        <v>7990</v>
      </c>
      <c r="S2984" s="1" t="s">
        <v>8159</v>
      </c>
      <c r="T2984">
        <v>0.77</v>
      </c>
      <c r="U2984" s="1"/>
      <c r="V2984">
        <v>76161.881492999993</v>
      </c>
      <c r="W2984">
        <v>1167246.9729559999</v>
      </c>
      <c r="X2984">
        <v>299.31295499999999</v>
      </c>
      <c r="Y2984">
        <v>87.743003000000002</v>
      </c>
      <c r="Z2984">
        <v>267.54279700000001</v>
      </c>
      <c r="AA2984">
        <v>501.82006899999999</v>
      </c>
      <c r="AB2984">
        <v>0</v>
      </c>
    </row>
    <row r="2985" spans="1:28" x14ac:dyDescent="0.25">
      <c r="A2985" s="1" t="s">
        <v>3839</v>
      </c>
      <c r="B2985">
        <v>3564</v>
      </c>
      <c r="C2985" s="1" t="s">
        <v>4048</v>
      </c>
      <c r="D2985">
        <v>2.6</v>
      </c>
      <c r="E2985">
        <v>0</v>
      </c>
      <c r="F2985">
        <v>0</v>
      </c>
      <c r="G2985">
        <v>3802</v>
      </c>
      <c r="H2985" s="1" t="s">
        <v>4174</v>
      </c>
      <c r="I2985">
        <v>144.80000000000001</v>
      </c>
      <c r="J2985">
        <v>13.07</v>
      </c>
      <c r="K2985">
        <v>238</v>
      </c>
      <c r="L2985">
        <v>2265.2800000000002</v>
      </c>
      <c r="M2985">
        <v>31</v>
      </c>
      <c r="N2985">
        <v>3</v>
      </c>
      <c r="O2985">
        <v>0</v>
      </c>
      <c r="P2985">
        <v>81.56</v>
      </c>
      <c r="Q2985">
        <v>0</v>
      </c>
      <c r="R2985" s="1" t="s">
        <v>7994</v>
      </c>
      <c r="S2985" s="1" t="s">
        <v>8159</v>
      </c>
      <c r="T2985">
        <v>1.05</v>
      </c>
      <c r="U2985" s="1"/>
      <c r="V2985">
        <v>28199.590345000001</v>
      </c>
      <c r="W2985">
        <v>769509.55819200003</v>
      </c>
      <c r="X2985">
        <v>127.203001</v>
      </c>
      <c r="Y2985">
        <v>43.456296000000002</v>
      </c>
      <c r="Z2985">
        <v>164.81381099999999</v>
      </c>
      <c r="AA2985">
        <v>330.82004899999998</v>
      </c>
      <c r="AB2985">
        <v>0</v>
      </c>
    </row>
    <row r="2986" spans="1:28" x14ac:dyDescent="0.25">
      <c r="A2986" s="1" t="s">
        <v>3842</v>
      </c>
      <c r="B2986">
        <v>2875</v>
      </c>
      <c r="C2986" s="1" t="s">
        <v>4046</v>
      </c>
      <c r="D2986">
        <v>2.6</v>
      </c>
      <c r="E2986">
        <v>0</v>
      </c>
      <c r="F2986">
        <v>0</v>
      </c>
      <c r="G2986">
        <v>3809</v>
      </c>
      <c r="H2986" s="1" t="s">
        <v>4080</v>
      </c>
      <c r="I2986">
        <v>0.2</v>
      </c>
      <c r="J2986">
        <v>4.6900000000000004</v>
      </c>
      <c r="K2986">
        <v>934</v>
      </c>
      <c r="L2986">
        <v>1761.85</v>
      </c>
      <c r="M2986">
        <v>619</v>
      </c>
      <c r="N2986">
        <v>13</v>
      </c>
      <c r="O2986">
        <v>0</v>
      </c>
      <c r="P2986">
        <v>797.12</v>
      </c>
      <c r="Q2986">
        <v>0</v>
      </c>
      <c r="R2986" s="1" t="s">
        <v>7997</v>
      </c>
      <c r="S2986" s="1" t="s">
        <v>8159</v>
      </c>
      <c r="T2986">
        <v>0.93</v>
      </c>
      <c r="U2986" s="1"/>
      <c r="V2986">
        <v>122703.26282</v>
      </c>
      <c r="W2986">
        <v>1289558.5132820001</v>
      </c>
      <c r="X2986">
        <v>458.33307300000001</v>
      </c>
      <c r="Y2986">
        <v>126.507497</v>
      </c>
      <c r="Z2986">
        <v>304.96445399999999</v>
      </c>
      <c r="AA2986">
        <v>554.41373099999998</v>
      </c>
      <c r="AB2986">
        <v>0</v>
      </c>
    </row>
    <row r="2987" spans="1:28" x14ac:dyDescent="0.25">
      <c r="A2987" s="1" t="s">
        <v>3853</v>
      </c>
      <c r="B2987">
        <v>3163</v>
      </c>
      <c r="C2987" s="1" t="s">
        <v>4062</v>
      </c>
      <c r="D2987">
        <v>2.6</v>
      </c>
      <c r="E2987">
        <v>0</v>
      </c>
      <c r="F2987">
        <v>0.5</v>
      </c>
      <c r="G2987">
        <v>3839</v>
      </c>
      <c r="H2987" s="1" t="s">
        <v>4156</v>
      </c>
      <c r="I2987">
        <v>94.39</v>
      </c>
      <c r="J2987">
        <v>9.8800000000000008</v>
      </c>
      <c r="K2987">
        <v>676</v>
      </c>
      <c r="L2987">
        <v>2593.4299999999998</v>
      </c>
      <c r="M2987">
        <v>309</v>
      </c>
      <c r="N2987">
        <v>17</v>
      </c>
      <c r="O2987">
        <v>0</v>
      </c>
      <c r="P2987">
        <v>462.23</v>
      </c>
      <c r="Q2987">
        <v>0</v>
      </c>
      <c r="R2987" s="1" t="s">
        <v>8008</v>
      </c>
      <c r="S2987" s="1" t="s">
        <v>8159</v>
      </c>
      <c r="T2987">
        <v>0.77</v>
      </c>
      <c r="U2987" s="1"/>
      <c r="V2987">
        <v>81312.212803000002</v>
      </c>
      <c r="W2987">
        <v>1186494.4718760001</v>
      </c>
      <c r="X2987">
        <v>318.03478200000001</v>
      </c>
      <c r="Y2987">
        <v>93.001898999999995</v>
      </c>
      <c r="Z2987">
        <v>270.56181800000002</v>
      </c>
      <c r="AA2987">
        <v>510.09588300000001</v>
      </c>
      <c r="AB2987">
        <v>0</v>
      </c>
    </row>
    <row r="2988" spans="1:28" x14ac:dyDescent="0.25">
      <c r="A2988" s="1" t="s">
        <v>3890</v>
      </c>
      <c r="B2988">
        <v>2875</v>
      </c>
      <c r="C2988" s="1" t="s">
        <v>4060</v>
      </c>
      <c r="D2988">
        <v>2.6</v>
      </c>
      <c r="E2988">
        <v>0</v>
      </c>
      <c r="F2988">
        <v>0</v>
      </c>
      <c r="G2988">
        <v>3973</v>
      </c>
      <c r="H2988" s="1" t="s">
        <v>4123</v>
      </c>
      <c r="I2988">
        <v>46.68</v>
      </c>
      <c r="J2988">
        <v>18.920000000000002</v>
      </c>
      <c r="K2988">
        <v>1098</v>
      </c>
      <c r="L2988">
        <v>2373.6</v>
      </c>
      <c r="M2988">
        <v>728</v>
      </c>
      <c r="N2988">
        <v>24</v>
      </c>
      <c r="O2988">
        <v>0</v>
      </c>
      <c r="P2988">
        <v>916.53</v>
      </c>
      <c r="Q2988">
        <v>0</v>
      </c>
      <c r="R2988" s="1" t="s">
        <v>8045</v>
      </c>
      <c r="S2988" s="1" t="s">
        <v>8159</v>
      </c>
      <c r="T2988">
        <v>0.94</v>
      </c>
      <c r="U2988" s="1"/>
      <c r="V2988">
        <v>143634.03658499999</v>
      </c>
      <c r="W2988">
        <v>1611835.981434</v>
      </c>
      <c r="X2988">
        <v>541.27192400000001</v>
      </c>
      <c r="Y2988">
        <v>151.20106100000001</v>
      </c>
      <c r="Z2988">
        <v>377.47430300000002</v>
      </c>
      <c r="AA2988">
        <v>692.96631300000001</v>
      </c>
      <c r="AB2988">
        <v>0</v>
      </c>
    </row>
    <row r="2989" spans="1:28" x14ac:dyDescent="0.25">
      <c r="A2989" s="1" t="s">
        <v>3892</v>
      </c>
      <c r="B2989">
        <v>3306</v>
      </c>
      <c r="C2989" s="1" t="s">
        <v>4022</v>
      </c>
      <c r="D2989">
        <v>2.6</v>
      </c>
      <c r="E2989">
        <v>0</v>
      </c>
      <c r="F2989">
        <v>0</v>
      </c>
      <c r="G2989">
        <v>3978</v>
      </c>
      <c r="H2989" s="1" t="s">
        <v>4128</v>
      </c>
      <c r="I2989">
        <v>116.2</v>
      </c>
      <c r="J2989">
        <v>11.54</v>
      </c>
      <c r="K2989">
        <v>672</v>
      </c>
      <c r="L2989">
        <v>3381.38</v>
      </c>
      <c r="M2989">
        <v>286</v>
      </c>
      <c r="N2989">
        <v>9</v>
      </c>
      <c r="O2989">
        <v>0</v>
      </c>
      <c r="P2989">
        <v>428.59</v>
      </c>
      <c r="Q2989">
        <v>0</v>
      </c>
      <c r="R2989" s="1" t="s">
        <v>8047</v>
      </c>
      <c r="S2989" s="1" t="s">
        <v>8159</v>
      </c>
      <c r="T2989">
        <v>0.99</v>
      </c>
      <c r="U2989" s="1"/>
      <c r="V2989">
        <v>80363.511100000003</v>
      </c>
      <c r="W2989">
        <v>1318940.2572900001</v>
      </c>
      <c r="X2989">
        <v>321.04787700000003</v>
      </c>
      <c r="Y2989">
        <v>96.252770999999996</v>
      </c>
      <c r="Z2989">
        <v>297.19821100000001</v>
      </c>
      <c r="AA2989">
        <v>567.03374399999996</v>
      </c>
      <c r="AB2989">
        <v>0</v>
      </c>
    </row>
    <row r="2990" spans="1:28" x14ac:dyDescent="0.25">
      <c r="A2990" s="1" t="s">
        <v>3894</v>
      </c>
      <c r="B2990">
        <v>3028</v>
      </c>
      <c r="C2990" s="1" t="s">
        <v>4054</v>
      </c>
      <c r="D2990">
        <v>2.6</v>
      </c>
      <c r="E2990">
        <v>0</v>
      </c>
      <c r="F2990">
        <v>0</v>
      </c>
      <c r="G2990">
        <v>3983</v>
      </c>
      <c r="H2990" s="1" t="s">
        <v>4076</v>
      </c>
      <c r="I2990">
        <v>1.4</v>
      </c>
      <c r="J2990">
        <v>9.73</v>
      </c>
      <c r="K2990">
        <v>955</v>
      </c>
      <c r="L2990">
        <v>2326.41</v>
      </c>
      <c r="M2990">
        <v>554</v>
      </c>
      <c r="N2990">
        <v>12</v>
      </c>
      <c r="O2990">
        <v>0</v>
      </c>
      <c r="P2990">
        <v>756.85</v>
      </c>
      <c r="Q2990">
        <v>0</v>
      </c>
      <c r="R2990" s="1" t="s">
        <v>8049</v>
      </c>
      <c r="S2990" s="1" t="s">
        <v>8159</v>
      </c>
      <c r="T2990">
        <v>0.83</v>
      </c>
      <c r="U2990" s="1"/>
      <c r="V2990">
        <v>117941.61909399999</v>
      </c>
      <c r="W2990">
        <v>1340312.9517679999</v>
      </c>
      <c r="X2990">
        <v>444.13332700000001</v>
      </c>
      <c r="Y2990">
        <v>123.660099</v>
      </c>
      <c r="Z2990">
        <v>315.72809100000001</v>
      </c>
      <c r="AA2990">
        <v>576.23170800000003</v>
      </c>
      <c r="AB2990">
        <v>0</v>
      </c>
    </row>
    <row r="2991" spans="1:28" x14ac:dyDescent="0.25">
      <c r="A2991" s="1" t="s">
        <v>3923</v>
      </c>
      <c r="B2991">
        <v>3404</v>
      </c>
      <c r="C2991" s="1" t="s">
        <v>4029</v>
      </c>
      <c r="D2991">
        <v>2.6</v>
      </c>
      <c r="E2991">
        <v>0</v>
      </c>
      <c r="F2991">
        <v>0</v>
      </c>
      <c r="G2991">
        <v>4064</v>
      </c>
      <c r="H2991" s="1" t="s">
        <v>4111</v>
      </c>
      <c r="I2991">
        <v>13.29</v>
      </c>
      <c r="J2991">
        <v>9.08</v>
      </c>
      <c r="K2991">
        <v>660</v>
      </c>
      <c r="L2991">
        <v>1880.87</v>
      </c>
      <c r="M2991">
        <v>319</v>
      </c>
      <c r="N2991">
        <v>20</v>
      </c>
      <c r="O2991">
        <v>0</v>
      </c>
      <c r="P2991">
        <v>478.11</v>
      </c>
      <c r="Q2991">
        <v>0</v>
      </c>
      <c r="R2991" s="1" t="s">
        <v>8078</v>
      </c>
      <c r="S2991" s="1" t="s">
        <v>8159</v>
      </c>
      <c r="T2991">
        <v>0.73</v>
      </c>
      <c r="U2991" s="1"/>
      <c r="V2991">
        <v>74806.407338000005</v>
      </c>
      <c r="W2991">
        <v>1004924.851641</v>
      </c>
      <c r="X2991">
        <v>288.34134899999998</v>
      </c>
      <c r="Y2991">
        <v>82.758443999999997</v>
      </c>
      <c r="Z2991">
        <v>232.08055100000001</v>
      </c>
      <c r="AA2991">
        <v>432.03766100000001</v>
      </c>
      <c r="AB2991">
        <v>0</v>
      </c>
    </row>
    <row r="2992" spans="1:28" x14ac:dyDescent="0.25">
      <c r="A2992" s="1" t="s">
        <v>3930</v>
      </c>
      <c r="B2992">
        <v>3030</v>
      </c>
      <c r="C2992" s="1" t="s">
        <v>4060</v>
      </c>
      <c r="D2992">
        <v>2.6</v>
      </c>
      <c r="E2992">
        <v>0</v>
      </c>
      <c r="F2992">
        <v>0</v>
      </c>
      <c r="G2992">
        <v>4076</v>
      </c>
      <c r="H2992" s="1" t="s">
        <v>4152</v>
      </c>
      <c r="I2992">
        <v>144.80000000000001</v>
      </c>
      <c r="J2992">
        <v>11.78</v>
      </c>
      <c r="K2992">
        <v>1046</v>
      </c>
      <c r="L2992">
        <v>3592.2</v>
      </c>
      <c r="M2992">
        <v>572</v>
      </c>
      <c r="N2992">
        <v>16</v>
      </c>
      <c r="O2992">
        <v>0</v>
      </c>
      <c r="P2992">
        <v>785.81</v>
      </c>
      <c r="Q2992">
        <v>0</v>
      </c>
      <c r="R2992" s="1" t="s">
        <v>8085</v>
      </c>
      <c r="S2992" s="1" t="s">
        <v>8159</v>
      </c>
      <c r="T2992">
        <v>0.99</v>
      </c>
      <c r="U2992" s="1"/>
      <c r="V2992">
        <v>129929.335659</v>
      </c>
      <c r="W2992">
        <v>1728670.089955</v>
      </c>
      <c r="X2992">
        <v>501.29243300000002</v>
      </c>
      <c r="Y2992">
        <v>144.12560999999999</v>
      </c>
      <c r="Z2992">
        <v>397.77636200000001</v>
      </c>
      <c r="AA2992">
        <v>743.18917199999999</v>
      </c>
      <c r="AB2992">
        <v>0</v>
      </c>
    </row>
    <row r="2993" spans="1:28" x14ac:dyDescent="0.25">
      <c r="A2993" s="1" t="s">
        <v>3936</v>
      </c>
      <c r="B2993">
        <v>3019</v>
      </c>
      <c r="C2993" s="1" t="s">
        <v>4063</v>
      </c>
      <c r="D2993">
        <v>2.6</v>
      </c>
      <c r="E2993">
        <v>0</v>
      </c>
      <c r="F2993">
        <v>0.25</v>
      </c>
      <c r="G2993">
        <v>4101</v>
      </c>
      <c r="H2993" s="1" t="s">
        <v>4152</v>
      </c>
      <c r="I2993">
        <v>144.80000000000001</v>
      </c>
      <c r="J2993">
        <v>11.15</v>
      </c>
      <c r="K2993">
        <v>1082</v>
      </c>
      <c r="L2993">
        <v>2667.19</v>
      </c>
      <c r="M2993">
        <v>579</v>
      </c>
      <c r="N2993">
        <v>16</v>
      </c>
      <c r="O2993">
        <v>0</v>
      </c>
      <c r="P2993">
        <v>850.95</v>
      </c>
      <c r="Q2993">
        <v>0</v>
      </c>
      <c r="R2993" s="1" t="s">
        <v>8091</v>
      </c>
      <c r="S2993" s="1" t="s">
        <v>8159</v>
      </c>
      <c r="T2993">
        <v>0.83</v>
      </c>
      <c r="U2993" s="1"/>
      <c r="V2993">
        <v>131373.75828400001</v>
      </c>
      <c r="W2993">
        <v>1574535.5802239999</v>
      </c>
      <c r="X2993">
        <v>499.15731299999999</v>
      </c>
      <c r="Y2993">
        <v>140.96423300000001</v>
      </c>
      <c r="Z2993">
        <v>366.10756300000003</v>
      </c>
      <c r="AA2993">
        <v>676.92849100000001</v>
      </c>
      <c r="AB2993">
        <v>0</v>
      </c>
    </row>
    <row r="2994" spans="1:28" x14ac:dyDescent="0.25">
      <c r="A2994" s="1" t="s">
        <v>3945</v>
      </c>
      <c r="B2994">
        <v>2956</v>
      </c>
      <c r="C2994" s="1" t="s">
        <v>4063</v>
      </c>
      <c r="D2994">
        <v>2.6</v>
      </c>
      <c r="E2994">
        <v>0</v>
      </c>
      <c r="F2994">
        <v>0</v>
      </c>
      <c r="G2994">
        <v>4134</v>
      </c>
      <c r="H2994" s="1" t="s">
        <v>4129</v>
      </c>
      <c r="I2994">
        <v>135.09</v>
      </c>
      <c r="J2994">
        <v>9.6300000000000008</v>
      </c>
      <c r="K2994">
        <v>1178</v>
      </c>
      <c r="L2994">
        <v>3379.88</v>
      </c>
      <c r="M2994">
        <v>670</v>
      </c>
      <c r="N2994">
        <v>17</v>
      </c>
      <c r="O2994">
        <v>0</v>
      </c>
      <c r="P2994">
        <v>886.65</v>
      </c>
      <c r="Q2994">
        <v>0</v>
      </c>
      <c r="R2994" s="1" t="s">
        <v>8100</v>
      </c>
      <c r="S2994" s="1" t="s">
        <v>8159</v>
      </c>
      <c r="T2994">
        <v>0.84</v>
      </c>
      <c r="U2994" s="1"/>
      <c r="V2994">
        <v>145546.74190399999</v>
      </c>
      <c r="W2994">
        <v>1777138.7224069999</v>
      </c>
      <c r="X2994">
        <v>553.05051400000002</v>
      </c>
      <c r="Y2994">
        <v>155.630458</v>
      </c>
      <c r="Z2994">
        <v>416.248851</v>
      </c>
      <c r="AA2994">
        <v>764.03020400000003</v>
      </c>
      <c r="AB2994">
        <v>0</v>
      </c>
    </row>
    <row r="2995" spans="1:28" x14ac:dyDescent="0.25">
      <c r="A2995" s="1" t="s">
        <v>3976</v>
      </c>
      <c r="B2995">
        <v>3163</v>
      </c>
      <c r="C2995" s="1" t="s">
        <v>4046</v>
      </c>
      <c r="D2995">
        <v>2.6</v>
      </c>
      <c r="E2995">
        <v>0</v>
      </c>
      <c r="F2995">
        <v>0.5</v>
      </c>
      <c r="G2995">
        <v>4262</v>
      </c>
      <c r="H2995" s="1" t="s">
        <v>4080</v>
      </c>
      <c r="I2995">
        <v>0.2</v>
      </c>
      <c r="J2995">
        <v>3.28</v>
      </c>
      <c r="K2995">
        <v>1099</v>
      </c>
      <c r="L2995">
        <v>1761.85</v>
      </c>
      <c r="M2995">
        <v>669</v>
      </c>
      <c r="N2995">
        <v>15</v>
      </c>
      <c r="O2995">
        <v>0</v>
      </c>
      <c r="P2995">
        <v>895.16</v>
      </c>
      <c r="Q2995">
        <v>0</v>
      </c>
      <c r="R2995" s="1" t="s">
        <v>8131</v>
      </c>
      <c r="S2995" s="1" t="s">
        <v>8159</v>
      </c>
      <c r="T2995">
        <v>0.63</v>
      </c>
      <c r="U2995" s="1"/>
      <c r="V2995">
        <v>136588.23125099999</v>
      </c>
      <c r="W2995">
        <v>1328402.7652479999</v>
      </c>
      <c r="X2995">
        <v>504.47938299999998</v>
      </c>
      <c r="Y2995">
        <v>136.94200499999999</v>
      </c>
      <c r="Z2995">
        <v>319.36314800000002</v>
      </c>
      <c r="AA2995">
        <v>571.11691099999996</v>
      </c>
      <c r="AB2995">
        <v>0</v>
      </c>
    </row>
    <row r="2996" spans="1:28" x14ac:dyDescent="0.25">
      <c r="A2996" s="1" t="s">
        <v>3996</v>
      </c>
      <c r="B2996">
        <v>3302</v>
      </c>
      <c r="C2996" s="1" t="s">
        <v>4069</v>
      </c>
      <c r="D2996">
        <v>0.2</v>
      </c>
      <c r="E2996">
        <v>0</v>
      </c>
      <c r="F2996">
        <v>0</v>
      </c>
      <c r="G2996">
        <v>4459</v>
      </c>
      <c r="H2996" s="1" t="s">
        <v>4119</v>
      </c>
      <c r="I2996">
        <v>17.75</v>
      </c>
      <c r="J2996">
        <v>10.75</v>
      </c>
      <c r="K2996">
        <v>1157</v>
      </c>
      <c r="L2996">
        <v>2672.61</v>
      </c>
      <c r="M2996">
        <v>713</v>
      </c>
      <c r="N2996">
        <v>15</v>
      </c>
      <c r="O2996">
        <v>0</v>
      </c>
      <c r="P2996">
        <v>906.4</v>
      </c>
      <c r="Q2996">
        <v>0</v>
      </c>
      <c r="R2996" s="1" t="s">
        <v>8151</v>
      </c>
      <c r="S2996" s="1" t="s">
        <v>8159</v>
      </c>
      <c r="T2996">
        <v>0.78</v>
      </c>
      <c r="U2996" s="1"/>
      <c r="V2996">
        <v>145640.161578</v>
      </c>
      <c r="W2996">
        <v>1592001.9036930001</v>
      </c>
      <c r="X2996">
        <v>545.50672799999995</v>
      </c>
      <c r="Y2996">
        <v>150.78660300000001</v>
      </c>
      <c r="Z2996">
        <v>377.364914</v>
      </c>
      <c r="AA2996">
        <v>684.440203</v>
      </c>
      <c r="AB2996">
        <v>0</v>
      </c>
    </row>
    <row r="2997" spans="1:28" x14ac:dyDescent="0.25">
      <c r="A2997" s="1" t="s">
        <v>3997</v>
      </c>
      <c r="B2997">
        <v>3448</v>
      </c>
      <c r="C2997" s="1" t="s">
        <v>4049</v>
      </c>
      <c r="D2997">
        <v>2.6</v>
      </c>
      <c r="E2997">
        <v>0</v>
      </c>
      <c r="F2997">
        <v>0</v>
      </c>
      <c r="G2997">
        <v>4467</v>
      </c>
      <c r="H2997" s="1" t="s">
        <v>4156</v>
      </c>
      <c r="I2997">
        <v>94.39</v>
      </c>
      <c r="J2997">
        <v>9.24</v>
      </c>
      <c r="K2997">
        <v>1019</v>
      </c>
      <c r="L2997">
        <v>3617.84</v>
      </c>
      <c r="M2997">
        <v>491</v>
      </c>
      <c r="N2997">
        <v>11</v>
      </c>
      <c r="O2997">
        <v>0</v>
      </c>
      <c r="P2997">
        <v>682.9</v>
      </c>
      <c r="Q2997">
        <v>0</v>
      </c>
      <c r="R2997" s="1" t="s">
        <v>8152</v>
      </c>
      <c r="S2997" s="1" t="s">
        <v>8159</v>
      </c>
      <c r="T2997">
        <v>0.78</v>
      </c>
      <c r="U2997" s="1"/>
      <c r="V2997">
        <v>114626.22293800001</v>
      </c>
      <c r="W2997">
        <v>1540669.932917</v>
      </c>
      <c r="X2997">
        <v>440.252928</v>
      </c>
      <c r="Y2997">
        <v>125.13503900000001</v>
      </c>
      <c r="Z2997">
        <v>360.34424000000001</v>
      </c>
      <c r="AA2997">
        <v>662.36389199999996</v>
      </c>
      <c r="AB2997">
        <v>0</v>
      </c>
    </row>
    <row r="2998" spans="1:28" x14ac:dyDescent="0.25">
      <c r="A2998" s="1" t="s">
        <v>115</v>
      </c>
      <c r="B2998">
        <v>2</v>
      </c>
      <c r="C2998" s="1" t="s">
        <v>4030</v>
      </c>
      <c r="D2998">
        <v>7.1</v>
      </c>
      <c r="E2998">
        <v>0</v>
      </c>
      <c r="F2998">
        <v>2</v>
      </c>
      <c r="G2998">
        <v>213</v>
      </c>
      <c r="H2998" s="1" t="s">
        <v>4012</v>
      </c>
      <c r="I2998">
        <v>120.08</v>
      </c>
      <c r="J2998">
        <v>12.14</v>
      </c>
      <c r="K2998">
        <v>211</v>
      </c>
      <c r="L2998">
        <v>1987.07</v>
      </c>
      <c r="M2998">
        <v>38</v>
      </c>
      <c r="N2998">
        <v>3</v>
      </c>
      <c r="O2998">
        <v>0</v>
      </c>
      <c r="P2998">
        <v>66.67</v>
      </c>
      <c r="Q2998">
        <v>0</v>
      </c>
      <c r="R2998" s="1" t="s">
        <v>4270</v>
      </c>
      <c r="S2998" s="1" t="s">
        <v>8161</v>
      </c>
      <c r="T2998">
        <v>1</v>
      </c>
      <c r="U2998" s="1"/>
      <c r="V2998">
        <v>11409.96401</v>
      </c>
      <c r="W2998">
        <v>607377.49217800004</v>
      </c>
      <c r="X2998">
        <v>66.320829000000003</v>
      </c>
      <c r="Y2998">
        <v>11.452138</v>
      </c>
      <c r="Z2998">
        <v>252.57016300000001</v>
      </c>
      <c r="AA2998">
        <v>261.08631600000001</v>
      </c>
      <c r="AB2998">
        <v>0</v>
      </c>
    </row>
    <row r="2999" spans="1:28" x14ac:dyDescent="0.25">
      <c r="A2999" s="1" t="s">
        <v>230</v>
      </c>
      <c r="B2999">
        <v>159</v>
      </c>
      <c r="C2999" s="1" t="s">
        <v>4008</v>
      </c>
      <c r="D2999">
        <v>7.1</v>
      </c>
      <c r="E2999">
        <v>0</v>
      </c>
      <c r="F2999">
        <v>0</v>
      </c>
      <c r="G2999">
        <v>336</v>
      </c>
      <c r="H2999" s="1" t="s">
        <v>4080</v>
      </c>
      <c r="I2999">
        <v>0.2</v>
      </c>
      <c r="J2999">
        <v>6.87</v>
      </c>
      <c r="K2999">
        <v>177</v>
      </c>
      <c r="L2999">
        <v>658.09</v>
      </c>
      <c r="M2999">
        <v>94</v>
      </c>
      <c r="N2999">
        <v>4</v>
      </c>
      <c r="O2999">
        <v>0</v>
      </c>
      <c r="P2999">
        <v>131.38999999999999</v>
      </c>
      <c r="Q2999">
        <v>0</v>
      </c>
      <c r="R2999" s="1" t="s">
        <v>4385</v>
      </c>
      <c r="S2999" s="1" t="s">
        <v>8161</v>
      </c>
      <c r="T2999">
        <v>1.1000000000000001</v>
      </c>
      <c r="U2999" s="1"/>
      <c r="V2999">
        <v>17477.263327000001</v>
      </c>
      <c r="W2999">
        <v>481206.19673199998</v>
      </c>
      <c r="X2999">
        <v>91.018174999999999</v>
      </c>
      <c r="Y2999">
        <v>10.847291</v>
      </c>
      <c r="Z2999">
        <v>213.55796599999999</v>
      </c>
      <c r="AA2999">
        <v>206.854826</v>
      </c>
      <c r="AB2999">
        <v>0</v>
      </c>
    </row>
    <row r="3000" spans="1:28" x14ac:dyDescent="0.25">
      <c r="A3000" s="1" t="s">
        <v>349</v>
      </c>
      <c r="B3000">
        <v>69</v>
      </c>
      <c r="C3000" s="1" t="s">
        <v>4030</v>
      </c>
      <c r="D3000">
        <v>7.1</v>
      </c>
      <c r="E3000">
        <v>0</v>
      </c>
      <c r="F3000">
        <v>0</v>
      </c>
      <c r="G3000">
        <v>442</v>
      </c>
      <c r="H3000" s="1" t="s">
        <v>4155</v>
      </c>
      <c r="I3000">
        <v>81.98</v>
      </c>
      <c r="J3000">
        <v>13.17</v>
      </c>
      <c r="K3000">
        <v>373</v>
      </c>
      <c r="L3000">
        <v>2814.2</v>
      </c>
      <c r="M3000">
        <v>88</v>
      </c>
      <c r="N3000">
        <v>6</v>
      </c>
      <c r="O3000">
        <v>0</v>
      </c>
      <c r="P3000">
        <v>163.56</v>
      </c>
      <c r="Q3000">
        <v>0</v>
      </c>
      <c r="R3000" s="1" t="s">
        <v>4504</v>
      </c>
      <c r="S3000" s="1" t="s">
        <v>8161</v>
      </c>
      <c r="T3000">
        <v>0.98</v>
      </c>
      <c r="U3000" s="1"/>
      <c r="V3000">
        <v>24765.008639</v>
      </c>
      <c r="W3000">
        <v>1016555.944534</v>
      </c>
      <c r="X3000">
        <v>136.81735900000001</v>
      </c>
      <c r="Y3000">
        <v>20.257017000000001</v>
      </c>
      <c r="Z3000">
        <v>431.76950900000003</v>
      </c>
      <c r="AA3000">
        <v>436.97808600000002</v>
      </c>
      <c r="AB3000">
        <v>0</v>
      </c>
    </row>
    <row r="3001" spans="1:28" x14ac:dyDescent="0.25">
      <c r="A3001" s="1" t="s">
        <v>354</v>
      </c>
      <c r="B3001">
        <v>75</v>
      </c>
      <c r="C3001" s="1" t="s">
        <v>4030</v>
      </c>
      <c r="D3001">
        <v>7.1</v>
      </c>
      <c r="E3001">
        <v>0</v>
      </c>
      <c r="F3001">
        <v>0</v>
      </c>
      <c r="G3001">
        <v>447</v>
      </c>
      <c r="H3001" s="1" t="s">
        <v>4147</v>
      </c>
      <c r="I3001">
        <v>23.77</v>
      </c>
      <c r="J3001">
        <v>13.32</v>
      </c>
      <c r="K3001">
        <v>372</v>
      </c>
      <c r="L3001">
        <v>2692.53</v>
      </c>
      <c r="M3001">
        <v>119</v>
      </c>
      <c r="N3001">
        <v>6</v>
      </c>
      <c r="O3001">
        <v>0</v>
      </c>
      <c r="P3001">
        <v>197.51</v>
      </c>
      <c r="Q3001">
        <v>0</v>
      </c>
      <c r="R3001" s="1" t="s">
        <v>4509</v>
      </c>
      <c r="S3001" s="1" t="s">
        <v>8161</v>
      </c>
      <c r="T3001">
        <v>1.1100000000000001</v>
      </c>
      <c r="U3001" s="1"/>
      <c r="V3001">
        <v>30515.143369000001</v>
      </c>
      <c r="W3001">
        <v>1117636.746729</v>
      </c>
      <c r="X3001">
        <v>165.413939</v>
      </c>
      <c r="Y3001">
        <v>23.328330000000001</v>
      </c>
      <c r="Z3001">
        <v>480.55544500000002</v>
      </c>
      <c r="AA3001">
        <v>480.43009499999999</v>
      </c>
      <c r="AB3001">
        <v>0</v>
      </c>
    </row>
    <row r="3002" spans="1:28" x14ac:dyDescent="0.25">
      <c r="A3002" s="1" t="s">
        <v>419</v>
      </c>
      <c r="B3002">
        <v>344</v>
      </c>
      <c r="C3002" s="1" t="s">
        <v>4003</v>
      </c>
      <c r="D3002">
        <v>7.1</v>
      </c>
      <c r="E3002">
        <v>0</v>
      </c>
      <c r="F3002">
        <v>0</v>
      </c>
      <c r="G3002">
        <v>500</v>
      </c>
      <c r="H3002" s="1" t="s">
        <v>4095</v>
      </c>
      <c r="I3002">
        <v>63.59</v>
      </c>
      <c r="J3002">
        <v>8.8800000000000008</v>
      </c>
      <c r="K3002">
        <v>156</v>
      </c>
      <c r="L3002">
        <v>760.07</v>
      </c>
      <c r="M3002">
        <v>21</v>
      </c>
      <c r="N3002">
        <v>3</v>
      </c>
      <c r="O3002">
        <v>0</v>
      </c>
      <c r="P3002">
        <v>74.31</v>
      </c>
      <c r="Q3002">
        <v>0</v>
      </c>
      <c r="R3002" s="1" t="s">
        <v>4574</v>
      </c>
      <c r="S3002" s="1" t="s">
        <v>8161</v>
      </c>
      <c r="T3002">
        <v>0.64</v>
      </c>
      <c r="U3002" s="1"/>
      <c r="V3002">
        <v>8269.4032800000004</v>
      </c>
      <c r="W3002">
        <v>298832.94697500003</v>
      </c>
      <c r="X3002">
        <v>44.624583999999999</v>
      </c>
      <c r="Y3002">
        <v>5.6990559999999997</v>
      </c>
      <c r="Z3002">
        <v>126.62098</v>
      </c>
      <c r="AA3002">
        <v>128.45782399999999</v>
      </c>
      <c r="AB3002">
        <v>0</v>
      </c>
    </row>
    <row r="3003" spans="1:28" x14ac:dyDescent="0.25">
      <c r="A3003" s="1" t="s">
        <v>455</v>
      </c>
      <c r="B3003">
        <v>309</v>
      </c>
      <c r="C3003" s="1" t="s">
        <v>4003</v>
      </c>
      <c r="D3003">
        <v>7.1</v>
      </c>
      <c r="E3003">
        <v>0</v>
      </c>
      <c r="F3003">
        <v>0</v>
      </c>
      <c r="G3003">
        <v>537</v>
      </c>
      <c r="H3003" s="1" t="s">
        <v>4122</v>
      </c>
      <c r="I3003">
        <v>159.35</v>
      </c>
      <c r="J3003">
        <v>10.32</v>
      </c>
      <c r="K3003">
        <v>228</v>
      </c>
      <c r="L3003">
        <v>1414.09</v>
      </c>
      <c r="M3003">
        <v>76</v>
      </c>
      <c r="N3003">
        <v>2</v>
      </c>
      <c r="O3003">
        <v>0</v>
      </c>
      <c r="P3003">
        <v>115.12</v>
      </c>
      <c r="Q3003">
        <v>0</v>
      </c>
      <c r="R3003" s="1" t="s">
        <v>4610</v>
      </c>
      <c r="S3003" s="1" t="s">
        <v>8161</v>
      </c>
      <c r="T3003">
        <v>0.88</v>
      </c>
      <c r="U3003" s="1"/>
      <c r="V3003">
        <v>17694.49123</v>
      </c>
      <c r="W3003">
        <v>586850.22084299999</v>
      </c>
      <c r="X3003">
        <v>94.415109999999999</v>
      </c>
      <c r="Y3003">
        <v>12.054373</v>
      </c>
      <c r="Z3003">
        <v>251.988966</v>
      </c>
      <c r="AA3003">
        <v>252.26652899999999</v>
      </c>
      <c r="AB3003">
        <v>0</v>
      </c>
    </row>
    <row r="3004" spans="1:28" x14ac:dyDescent="0.25">
      <c r="A3004" s="1" t="s">
        <v>516</v>
      </c>
      <c r="B3004">
        <v>132</v>
      </c>
      <c r="C3004" s="1" t="s">
        <v>4063</v>
      </c>
      <c r="D3004">
        <v>7.1</v>
      </c>
      <c r="E3004">
        <v>0</v>
      </c>
      <c r="F3004">
        <v>0</v>
      </c>
      <c r="G3004">
        <v>598</v>
      </c>
      <c r="H3004" s="1" t="s">
        <v>4152</v>
      </c>
      <c r="I3004">
        <v>144.80000000000001</v>
      </c>
      <c r="J3004">
        <v>7.84</v>
      </c>
      <c r="K3004">
        <v>466</v>
      </c>
      <c r="L3004">
        <v>2662.69</v>
      </c>
      <c r="M3004">
        <v>90</v>
      </c>
      <c r="N3004">
        <v>5</v>
      </c>
      <c r="O3004">
        <v>0</v>
      </c>
      <c r="P3004">
        <v>190.68</v>
      </c>
      <c r="Q3004">
        <v>0</v>
      </c>
      <c r="R3004" s="1" t="s">
        <v>4671</v>
      </c>
      <c r="S3004" s="1" t="s">
        <v>8161</v>
      </c>
      <c r="T3004">
        <v>0.69</v>
      </c>
      <c r="U3004" s="1"/>
      <c r="V3004">
        <v>28693.460997999999</v>
      </c>
      <c r="W3004">
        <v>1010407.432007</v>
      </c>
      <c r="X3004">
        <v>154.226854</v>
      </c>
      <c r="Y3004">
        <v>19.341365</v>
      </c>
      <c r="Z3004">
        <v>427.703847</v>
      </c>
      <c r="AA3004">
        <v>434.33939700000002</v>
      </c>
      <c r="AB3004">
        <v>0</v>
      </c>
    </row>
    <row r="3005" spans="1:28" x14ac:dyDescent="0.25">
      <c r="A3005" s="1" t="s">
        <v>521</v>
      </c>
      <c r="B3005">
        <v>218</v>
      </c>
      <c r="C3005" s="1" t="s">
        <v>4018</v>
      </c>
      <c r="D3005">
        <v>7.1</v>
      </c>
      <c r="E3005">
        <v>0</v>
      </c>
      <c r="F3005">
        <v>0</v>
      </c>
      <c r="G3005">
        <v>603</v>
      </c>
      <c r="H3005" s="1" t="s">
        <v>4141</v>
      </c>
      <c r="I3005">
        <v>72.8</v>
      </c>
      <c r="J3005">
        <v>7.52</v>
      </c>
      <c r="K3005">
        <v>385</v>
      </c>
      <c r="L3005">
        <v>2190.52</v>
      </c>
      <c r="M3005">
        <v>49</v>
      </c>
      <c r="N3005">
        <v>4</v>
      </c>
      <c r="O3005">
        <v>0</v>
      </c>
      <c r="P3005">
        <v>154.13</v>
      </c>
      <c r="Q3005">
        <v>0</v>
      </c>
      <c r="R3005" s="1" t="s">
        <v>4676</v>
      </c>
      <c r="S3005" s="1" t="s">
        <v>8161</v>
      </c>
      <c r="T3005">
        <v>0.65</v>
      </c>
      <c r="U3005" s="1"/>
      <c r="V3005">
        <v>23496.594303000002</v>
      </c>
      <c r="W3005">
        <v>859730.60482400004</v>
      </c>
      <c r="X3005">
        <v>127.08552899999999</v>
      </c>
      <c r="Y3005">
        <v>16.555425</v>
      </c>
      <c r="Z3005">
        <v>365.18033800000001</v>
      </c>
      <c r="AA3005">
        <v>369.567612</v>
      </c>
      <c r="AB3005">
        <v>0</v>
      </c>
    </row>
    <row r="3006" spans="1:28" x14ac:dyDescent="0.25">
      <c r="A3006" s="1" t="s">
        <v>592</v>
      </c>
      <c r="B3006">
        <v>480</v>
      </c>
      <c r="C3006" s="1" t="s">
        <v>4034</v>
      </c>
      <c r="D3006">
        <v>7.1</v>
      </c>
      <c r="E3006">
        <v>0</v>
      </c>
      <c r="F3006">
        <v>0</v>
      </c>
      <c r="G3006">
        <v>659</v>
      </c>
      <c r="H3006" s="1" t="s">
        <v>4115</v>
      </c>
      <c r="I3006">
        <v>82</v>
      </c>
      <c r="J3006">
        <v>11.47</v>
      </c>
      <c r="K3006">
        <v>179</v>
      </c>
      <c r="L3006">
        <v>1806.36</v>
      </c>
      <c r="M3006">
        <v>1</v>
      </c>
      <c r="N3006">
        <v>1</v>
      </c>
      <c r="O3006">
        <v>0</v>
      </c>
      <c r="P3006">
        <v>36.06</v>
      </c>
      <c r="Q3006">
        <v>0</v>
      </c>
      <c r="R3006" s="1" t="s">
        <v>4747</v>
      </c>
      <c r="S3006" s="1" t="s">
        <v>8161</v>
      </c>
      <c r="T3006">
        <v>0.9</v>
      </c>
      <c r="U3006" s="1"/>
      <c r="V3006">
        <v>8276.8031069999997</v>
      </c>
      <c r="W3006">
        <v>518081.478665</v>
      </c>
      <c r="X3006">
        <v>49.910525999999997</v>
      </c>
      <c r="Y3006">
        <v>9.4347220000000007</v>
      </c>
      <c r="Z3006">
        <v>214.04838599999999</v>
      </c>
      <c r="AA3006">
        <v>222.70085900000001</v>
      </c>
      <c r="AB3006">
        <v>0</v>
      </c>
    </row>
    <row r="3007" spans="1:28" x14ac:dyDescent="0.25">
      <c r="A3007" s="1" t="s">
        <v>665</v>
      </c>
      <c r="B3007">
        <v>358</v>
      </c>
      <c r="C3007" s="1" t="s">
        <v>4032</v>
      </c>
      <c r="D3007">
        <v>7.1</v>
      </c>
      <c r="E3007">
        <v>0</v>
      </c>
      <c r="F3007">
        <v>0</v>
      </c>
      <c r="G3007">
        <v>734</v>
      </c>
      <c r="H3007" s="1" t="s">
        <v>4128</v>
      </c>
      <c r="I3007">
        <v>116.2</v>
      </c>
      <c r="J3007">
        <v>14.34</v>
      </c>
      <c r="K3007">
        <v>376</v>
      </c>
      <c r="L3007">
        <v>1964.24</v>
      </c>
      <c r="M3007">
        <v>193</v>
      </c>
      <c r="N3007">
        <v>6</v>
      </c>
      <c r="O3007">
        <v>0</v>
      </c>
      <c r="P3007">
        <v>273.52999999999997</v>
      </c>
      <c r="Q3007">
        <v>0</v>
      </c>
      <c r="R3007" s="1" t="s">
        <v>4820</v>
      </c>
      <c r="S3007" s="1" t="s">
        <v>8161</v>
      </c>
      <c r="T3007">
        <v>1.38</v>
      </c>
      <c r="U3007" s="1"/>
      <c r="V3007">
        <v>41641.872851</v>
      </c>
      <c r="W3007">
        <v>1290207.070118</v>
      </c>
      <c r="X3007">
        <v>220.251372</v>
      </c>
      <c r="Y3007">
        <v>28.977713000000001</v>
      </c>
      <c r="Z3007">
        <v>568.154134</v>
      </c>
      <c r="AA3007">
        <v>554.613924</v>
      </c>
      <c r="AB3007">
        <v>0</v>
      </c>
    </row>
    <row r="3008" spans="1:28" x14ac:dyDescent="0.25">
      <c r="A3008" s="1" t="s">
        <v>675</v>
      </c>
      <c r="B3008">
        <v>289</v>
      </c>
      <c r="C3008" s="1" t="s">
        <v>4038</v>
      </c>
      <c r="D3008">
        <v>7.1</v>
      </c>
      <c r="E3008">
        <v>0</v>
      </c>
      <c r="F3008">
        <v>0</v>
      </c>
      <c r="G3008">
        <v>748</v>
      </c>
      <c r="H3008" s="1" t="s">
        <v>4143</v>
      </c>
      <c r="I3008">
        <v>105.53</v>
      </c>
      <c r="J3008">
        <v>5.43</v>
      </c>
      <c r="K3008">
        <v>459</v>
      </c>
      <c r="L3008">
        <v>2087.08</v>
      </c>
      <c r="M3008">
        <v>106</v>
      </c>
      <c r="N3008">
        <v>4</v>
      </c>
      <c r="O3008">
        <v>0</v>
      </c>
      <c r="P3008">
        <v>169.16</v>
      </c>
      <c r="Q3008">
        <v>0</v>
      </c>
      <c r="R3008" s="1" t="s">
        <v>4830</v>
      </c>
      <c r="S3008" s="1" t="s">
        <v>8161</v>
      </c>
      <c r="T3008">
        <v>0.52</v>
      </c>
      <c r="U3008" s="1"/>
      <c r="V3008">
        <v>31448.111879</v>
      </c>
      <c r="W3008">
        <v>887848.90079999994</v>
      </c>
      <c r="X3008">
        <v>163.77292700000001</v>
      </c>
      <c r="Y3008">
        <v>17.364788999999998</v>
      </c>
      <c r="Z3008">
        <v>379.44750699999997</v>
      </c>
      <c r="AA3008">
        <v>381.66034300000001</v>
      </c>
      <c r="AB3008">
        <v>0</v>
      </c>
    </row>
    <row r="3009" spans="1:28" x14ac:dyDescent="0.25">
      <c r="A3009" s="1" t="s">
        <v>723</v>
      </c>
      <c r="B3009">
        <v>368</v>
      </c>
      <c r="C3009" s="1" t="s">
        <v>4030</v>
      </c>
      <c r="D3009">
        <v>7.1</v>
      </c>
      <c r="E3009">
        <v>0</v>
      </c>
      <c r="F3009">
        <v>0</v>
      </c>
      <c r="G3009">
        <v>791</v>
      </c>
      <c r="H3009" s="1" t="s">
        <v>4123</v>
      </c>
      <c r="I3009">
        <v>46.68</v>
      </c>
      <c r="J3009">
        <v>18.11</v>
      </c>
      <c r="K3009">
        <v>423</v>
      </c>
      <c r="L3009">
        <v>2937.5</v>
      </c>
      <c r="M3009">
        <v>140</v>
      </c>
      <c r="N3009">
        <v>8</v>
      </c>
      <c r="O3009">
        <v>0</v>
      </c>
      <c r="P3009">
        <v>224.93</v>
      </c>
      <c r="Q3009">
        <v>0</v>
      </c>
      <c r="R3009" s="1" t="s">
        <v>4878</v>
      </c>
      <c r="S3009" s="1" t="s">
        <v>8161</v>
      </c>
      <c r="T3009">
        <v>1.08</v>
      </c>
      <c r="U3009" s="1"/>
      <c r="V3009">
        <v>33633.066688999999</v>
      </c>
      <c r="W3009">
        <v>1237377.8347680001</v>
      </c>
      <c r="X3009">
        <v>182.456749</v>
      </c>
      <c r="Y3009">
        <v>25.822267</v>
      </c>
      <c r="Z3009">
        <v>532.72823000000005</v>
      </c>
      <c r="AA3009">
        <v>531.90210200000001</v>
      </c>
      <c r="AB3009">
        <v>0</v>
      </c>
    </row>
    <row r="3010" spans="1:28" x14ac:dyDescent="0.25">
      <c r="A3010" s="1" t="s">
        <v>733</v>
      </c>
      <c r="B3010">
        <v>389</v>
      </c>
      <c r="C3010" s="1" t="s">
        <v>4041</v>
      </c>
      <c r="D3010">
        <v>0.2</v>
      </c>
      <c r="E3010">
        <v>0</v>
      </c>
      <c r="F3010">
        <v>0</v>
      </c>
      <c r="G3010">
        <v>799</v>
      </c>
      <c r="H3010" s="1" t="s">
        <v>4099</v>
      </c>
      <c r="I3010">
        <v>147.79</v>
      </c>
      <c r="J3010">
        <v>15.04</v>
      </c>
      <c r="K3010">
        <v>410</v>
      </c>
      <c r="L3010">
        <v>2475.6999999999998</v>
      </c>
      <c r="M3010">
        <v>136</v>
      </c>
      <c r="N3010">
        <v>8</v>
      </c>
      <c r="O3010">
        <v>0</v>
      </c>
      <c r="P3010">
        <v>255.88</v>
      </c>
      <c r="Q3010">
        <v>0</v>
      </c>
      <c r="R3010" s="1" t="s">
        <v>4888</v>
      </c>
      <c r="S3010" s="1" t="s">
        <v>8161</v>
      </c>
      <c r="T3010">
        <v>1.17</v>
      </c>
      <c r="U3010" s="1"/>
      <c r="V3010">
        <v>34897.055076999997</v>
      </c>
      <c r="W3010">
        <v>1244011.6846749999</v>
      </c>
      <c r="X3010">
        <v>188.29216099999999</v>
      </c>
      <c r="Y3010">
        <v>26.362362000000001</v>
      </c>
      <c r="Z3010">
        <v>538.21140700000001</v>
      </c>
      <c r="AA3010">
        <v>534.75403100000005</v>
      </c>
      <c r="AB3010">
        <v>0</v>
      </c>
    </row>
    <row r="3011" spans="1:28" x14ac:dyDescent="0.25">
      <c r="A3011" s="1" t="s">
        <v>743</v>
      </c>
      <c r="B3011">
        <v>438</v>
      </c>
      <c r="C3011" s="1" t="s">
        <v>4022</v>
      </c>
      <c r="D3011">
        <v>7.1</v>
      </c>
      <c r="E3011">
        <v>0</v>
      </c>
      <c r="F3011">
        <v>0</v>
      </c>
      <c r="G3011">
        <v>802</v>
      </c>
      <c r="H3011" s="1" t="s">
        <v>4142</v>
      </c>
      <c r="I3011">
        <v>100.22</v>
      </c>
      <c r="J3011">
        <v>15.54</v>
      </c>
      <c r="K3011">
        <v>364</v>
      </c>
      <c r="L3011">
        <v>2381.5</v>
      </c>
      <c r="M3011">
        <v>42</v>
      </c>
      <c r="N3011">
        <v>4</v>
      </c>
      <c r="O3011">
        <v>0</v>
      </c>
      <c r="P3011">
        <v>224.92</v>
      </c>
      <c r="Q3011">
        <v>0</v>
      </c>
      <c r="R3011" s="1" t="s">
        <v>4898</v>
      </c>
      <c r="S3011" s="1" t="s">
        <v>8161</v>
      </c>
      <c r="T3011">
        <v>1.25</v>
      </c>
      <c r="U3011" s="1"/>
      <c r="V3011">
        <v>26077.584750000002</v>
      </c>
      <c r="W3011">
        <v>1068256.7179139999</v>
      </c>
      <c r="X3011">
        <v>144.120147</v>
      </c>
      <c r="Y3011">
        <v>22.402155</v>
      </c>
      <c r="Z3011">
        <v>461.32520299999999</v>
      </c>
      <c r="AA3011">
        <v>459.20053000000001</v>
      </c>
      <c r="AB3011">
        <v>0</v>
      </c>
    </row>
    <row r="3012" spans="1:28" x14ac:dyDescent="0.25">
      <c r="A3012" s="1" t="s">
        <v>753</v>
      </c>
      <c r="B3012">
        <v>493</v>
      </c>
      <c r="C3012" s="1" t="s">
        <v>4030</v>
      </c>
      <c r="D3012">
        <v>7.1</v>
      </c>
      <c r="E3012">
        <v>0</v>
      </c>
      <c r="F3012">
        <v>0.14000000000000001</v>
      </c>
      <c r="G3012">
        <v>816</v>
      </c>
      <c r="H3012" s="1" t="s">
        <v>4012</v>
      </c>
      <c r="I3012">
        <v>120.08</v>
      </c>
      <c r="J3012">
        <v>7.03</v>
      </c>
      <c r="K3012">
        <v>323</v>
      </c>
      <c r="L3012">
        <v>1987.07</v>
      </c>
      <c r="M3012">
        <v>79</v>
      </c>
      <c r="N3012">
        <v>7</v>
      </c>
      <c r="O3012">
        <v>0</v>
      </c>
      <c r="P3012">
        <v>132</v>
      </c>
      <c r="Q3012">
        <v>0</v>
      </c>
      <c r="R3012" s="1" t="s">
        <v>4908</v>
      </c>
      <c r="S3012" s="1" t="s">
        <v>8161</v>
      </c>
      <c r="T3012">
        <v>0.75</v>
      </c>
      <c r="U3012" s="1"/>
      <c r="V3012">
        <v>20670.829207999999</v>
      </c>
      <c r="W3012">
        <v>742614.23944799998</v>
      </c>
      <c r="X3012">
        <v>111.49777899999999</v>
      </c>
      <c r="Y3012">
        <v>14.354305</v>
      </c>
      <c r="Z3012">
        <v>314.61418800000001</v>
      </c>
      <c r="AA3012">
        <v>319.22381100000001</v>
      </c>
      <c r="AB3012">
        <v>0</v>
      </c>
    </row>
    <row r="3013" spans="1:28" x14ac:dyDescent="0.25">
      <c r="A3013" s="1" t="s">
        <v>772</v>
      </c>
      <c r="B3013">
        <v>589</v>
      </c>
      <c r="C3013" s="1" t="s">
        <v>4042</v>
      </c>
      <c r="D3013">
        <v>7.1</v>
      </c>
      <c r="E3013">
        <v>0</v>
      </c>
      <c r="F3013">
        <v>0</v>
      </c>
      <c r="G3013">
        <v>829</v>
      </c>
      <c r="H3013" s="1" t="s">
        <v>4126</v>
      </c>
      <c r="I3013">
        <v>99.09</v>
      </c>
      <c r="J3013">
        <v>11.67</v>
      </c>
      <c r="K3013">
        <v>240</v>
      </c>
      <c r="L3013">
        <v>1142.6400000000001</v>
      </c>
      <c r="M3013">
        <v>81</v>
      </c>
      <c r="N3013">
        <v>5</v>
      </c>
      <c r="O3013">
        <v>0</v>
      </c>
      <c r="P3013">
        <v>150.59</v>
      </c>
      <c r="Q3013">
        <v>0</v>
      </c>
      <c r="R3013" s="1" t="s">
        <v>4927</v>
      </c>
      <c r="S3013" s="1" t="s">
        <v>8161</v>
      </c>
      <c r="T3013">
        <v>0.94</v>
      </c>
      <c r="U3013" s="1"/>
      <c r="V3013">
        <v>19351.667366000001</v>
      </c>
      <c r="W3013">
        <v>620085.54090400005</v>
      </c>
      <c r="X3013">
        <v>102.78510300000001</v>
      </c>
      <c r="Y3013">
        <v>13.13944</v>
      </c>
      <c r="Z3013">
        <v>270.021162</v>
      </c>
      <c r="AA3013">
        <v>266.55306300000001</v>
      </c>
      <c r="AB3013">
        <v>0</v>
      </c>
    </row>
    <row r="3014" spans="1:28" x14ac:dyDescent="0.25">
      <c r="A3014" s="1" t="s">
        <v>784</v>
      </c>
      <c r="B3014">
        <v>399</v>
      </c>
      <c r="C3014" s="1" t="s">
        <v>4066</v>
      </c>
      <c r="D3014">
        <v>7.1</v>
      </c>
      <c r="E3014">
        <v>0</v>
      </c>
      <c r="F3014">
        <v>0</v>
      </c>
      <c r="G3014">
        <v>844</v>
      </c>
      <c r="H3014" s="1" t="s">
        <v>4169</v>
      </c>
      <c r="I3014">
        <v>33.26</v>
      </c>
      <c r="J3014">
        <v>11.09</v>
      </c>
      <c r="K3014">
        <v>445</v>
      </c>
      <c r="L3014">
        <v>2686.31</v>
      </c>
      <c r="M3014">
        <v>134</v>
      </c>
      <c r="N3014">
        <v>7</v>
      </c>
      <c r="O3014">
        <v>0</v>
      </c>
      <c r="P3014">
        <v>226.41</v>
      </c>
      <c r="Q3014">
        <v>0</v>
      </c>
      <c r="R3014" s="1" t="s">
        <v>4939</v>
      </c>
      <c r="S3014" s="1" t="s">
        <v>8161</v>
      </c>
      <c r="T3014">
        <v>0.89</v>
      </c>
      <c r="U3014" s="1"/>
      <c r="V3014">
        <v>33182.821695999999</v>
      </c>
      <c r="W3014">
        <v>1142961.014153</v>
      </c>
      <c r="X3014">
        <v>178.01194899999999</v>
      </c>
      <c r="Y3014">
        <v>23.112207000000001</v>
      </c>
      <c r="Z3014">
        <v>489.48493999999999</v>
      </c>
      <c r="AA3014">
        <v>491.31859800000001</v>
      </c>
      <c r="AB3014">
        <v>0</v>
      </c>
    </row>
    <row r="3015" spans="1:28" x14ac:dyDescent="0.25">
      <c r="A3015" s="1" t="s">
        <v>794</v>
      </c>
      <c r="B3015">
        <v>289</v>
      </c>
      <c r="C3015" s="1" t="s">
        <v>4065</v>
      </c>
      <c r="D3015">
        <v>7.1</v>
      </c>
      <c r="E3015">
        <v>0</v>
      </c>
      <c r="F3015">
        <v>0</v>
      </c>
      <c r="G3015">
        <v>853</v>
      </c>
      <c r="H3015" s="1" t="s">
        <v>4152</v>
      </c>
      <c r="I3015">
        <v>144.80000000000001</v>
      </c>
      <c r="J3015">
        <v>9.91</v>
      </c>
      <c r="K3015">
        <v>564</v>
      </c>
      <c r="L3015">
        <v>3945.41</v>
      </c>
      <c r="M3015">
        <v>118</v>
      </c>
      <c r="N3015">
        <v>7</v>
      </c>
      <c r="O3015">
        <v>0</v>
      </c>
      <c r="P3015">
        <v>210.41</v>
      </c>
      <c r="Q3015">
        <v>0</v>
      </c>
      <c r="R3015" s="1" t="s">
        <v>4949</v>
      </c>
      <c r="S3015" s="1" t="s">
        <v>8161</v>
      </c>
      <c r="T3015">
        <v>0.8</v>
      </c>
      <c r="U3015" s="1"/>
      <c r="V3015">
        <v>33420.683688999998</v>
      </c>
      <c r="W3015">
        <v>1312117.9603019999</v>
      </c>
      <c r="X3015">
        <v>182.89784800000001</v>
      </c>
      <c r="Y3015">
        <v>24.848887999999999</v>
      </c>
      <c r="Z3015">
        <v>550.950198</v>
      </c>
      <c r="AA3015">
        <v>564.03178200000002</v>
      </c>
      <c r="AB3015">
        <v>0</v>
      </c>
    </row>
    <row r="3016" spans="1:28" x14ac:dyDescent="0.25">
      <c r="A3016" s="1" t="s">
        <v>879</v>
      </c>
      <c r="B3016">
        <v>438</v>
      </c>
      <c r="C3016" s="1" t="s">
        <v>4024</v>
      </c>
      <c r="D3016">
        <v>7.1</v>
      </c>
      <c r="E3016">
        <v>0</v>
      </c>
      <c r="F3016">
        <v>0</v>
      </c>
      <c r="G3016">
        <v>931</v>
      </c>
      <c r="H3016" s="1" t="s">
        <v>4095</v>
      </c>
      <c r="I3016">
        <v>63.59</v>
      </c>
      <c r="J3016">
        <v>11.32</v>
      </c>
      <c r="K3016">
        <v>493</v>
      </c>
      <c r="L3016">
        <v>2066.91</v>
      </c>
      <c r="M3016">
        <v>96</v>
      </c>
      <c r="N3016">
        <v>7</v>
      </c>
      <c r="O3016">
        <v>0</v>
      </c>
      <c r="P3016">
        <v>317.79000000000002</v>
      </c>
      <c r="Q3016">
        <v>0</v>
      </c>
      <c r="R3016" s="1" t="s">
        <v>5034</v>
      </c>
      <c r="S3016" s="1" t="s">
        <v>8161</v>
      </c>
      <c r="T3016">
        <v>0.86</v>
      </c>
      <c r="U3016" s="1"/>
      <c r="V3016">
        <v>32803.796116999998</v>
      </c>
      <c r="W3016">
        <v>1019388.945509</v>
      </c>
      <c r="X3016">
        <v>173.33517399999999</v>
      </c>
      <c r="Y3016">
        <v>21.125688</v>
      </c>
      <c r="Z3016">
        <v>442.63624800000002</v>
      </c>
      <c r="AA3016">
        <v>438.20100200000002</v>
      </c>
      <c r="AB3016">
        <v>0</v>
      </c>
    </row>
    <row r="3017" spans="1:28" x14ac:dyDescent="0.25">
      <c r="A3017" s="1" t="s">
        <v>920</v>
      </c>
      <c r="B3017">
        <v>809</v>
      </c>
      <c r="C3017" s="1" t="s">
        <v>4012</v>
      </c>
      <c r="D3017">
        <v>7.1</v>
      </c>
      <c r="E3017">
        <v>0</v>
      </c>
      <c r="F3017">
        <v>0</v>
      </c>
      <c r="G3017">
        <v>973</v>
      </c>
      <c r="H3017" s="1" t="s">
        <v>4143</v>
      </c>
      <c r="I3017">
        <v>105.53</v>
      </c>
      <c r="J3017">
        <v>10.95</v>
      </c>
      <c r="K3017">
        <v>164</v>
      </c>
      <c r="L3017">
        <v>823.33</v>
      </c>
      <c r="M3017">
        <v>46</v>
      </c>
      <c r="N3017">
        <v>4</v>
      </c>
      <c r="O3017">
        <v>0</v>
      </c>
      <c r="P3017">
        <v>93.87</v>
      </c>
      <c r="Q3017">
        <v>0</v>
      </c>
      <c r="R3017" s="1" t="s">
        <v>5075</v>
      </c>
      <c r="S3017" s="1" t="s">
        <v>8161</v>
      </c>
      <c r="T3017">
        <v>0.86</v>
      </c>
      <c r="U3017" s="1"/>
      <c r="V3017">
        <v>11617.134124</v>
      </c>
      <c r="W3017">
        <v>387178.36385700002</v>
      </c>
      <c r="X3017">
        <v>61.999409999999997</v>
      </c>
      <c r="Y3017">
        <v>7.842498</v>
      </c>
      <c r="Z3017">
        <v>166.385885</v>
      </c>
      <c r="AA3017">
        <v>166.43456399999999</v>
      </c>
      <c r="AB3017">
        <v>0</v>
      </c>
    </row>
    <row r="3018" spans="1:28" x14ac:dyDescent="0.25">
      <c r="A3018" s="1" t="s">
        <v>950</v>
      </c>
      <c r="B3018">
        <v>359</v>
      </c>
      <c r="C3018" s="1" t="s">
        <v>4062</v>
      </c>
      <c r="D3018">
        <v>7.1</v>
      </c>
      <c r="E3018">
        <v>0</v>
      </c>
      <c r="F3018">
        <v>0</v>
      </c>
      <c r="G3018">
        <v>996</v>
      </c>
      <c r="H3018" s="1" t="s">
        <v>4129</v>
      </c>
      <c r="I3018">
        <v>135.09</v>
      </c>
      <c r="J3018">
        <v>9.66</v>
      </c>
      <c r="K3018">
        <v>637</v>
      </c>
      <c r="L3018">
        <v>2797.07</v>
      </c>
      <c r="M3018">
        <v>289</v>
      </c>
      <c r="N3018">
        <v>9</v>
      </c>
      <c r="O3018">
        <v>0</v>
      </c>
      <c r="P3018">
        <v>387.73</v>
      </c>
      <c r="Q3018">
        <v>0</v>
      </c>
      <c r="R3018" s="1" t="s">
        <v>5105</v>
      </c>
      <c r="S3018" s="1" t="s">
        <v>8161</v>
      </c>
      <c r="T3018">
        <v>0.71</v>
      </c>
      <c r="U3018" s="1"/>
      <c r="V3018">
        <v>58074.491670000003</v>
      </c>
      <c r="W3018">
        <v>1579577.840726</v>
      </c>
      <c r="X3018">
        <v>301.65367099999997</v>
      </c>
      <c r="Y3018">
        <v>33.926293999999999</v>
      </c>
      <c r="Z3018">
        <v>688.83671500000003</v>
      </c>
      <c r="AA3018">
        <v>679.01222800000005</v>
      </c>
      <c r="AB3018">
        <v>0</v>
      </c>
    </row>
    <row r="3019" spans="1:28" x14ac:dyDescent="0.25">
      <c r="A3019" s="1" t="s">
        <v>1005</v>
      </c>
      <c r="B3019">
        <v>628</v>
      </c>
      <c r="C3019" s="1" t="s">
        <v>4033</v>
      </c>
      <c r="D3019">
        <v>7.1</v>
      </c>
      <c r="E3019">
        <v>0</v>
      </c>
      <c r="F3019">
        <v>0</v>
      </c>
      <c r="G3019">
        <v>1045</v>
      </c>
      <c r="H3019" s="1" t="s">
        <v>4088</v>
      </c>
      <c r="I3019">
        <v>194.58</v>
      </c>
      <c r="J3019">
        <v>8.06</v>
      </c>
      <c r="K3019">
        <v>417</v>
      </c>
      <c r="L3019">
        <v>2214.48</v>
      </c>
      <c r="M3019">
        <v>75</v>
      </c>
      <c r="N3019">
        <v>4</v>
      </c>
      <c r="O3019">
        <v>0</v>
      </c>
      <c r="P3019">
        <v>171.09</v>
      </c>
      <c r="Q3019">
        <v>0</v>
      </c>
      <c r="R3019" s="1" t="s">
        <v>5160</v>
      </c>
      <c r="S3019" s="1" t="s">
        <v>8161</v>
      </c>
      <c r="T3019">
        <v>0.65</v>
      </c>
      <c r="U3019" s="1"/>
      <c r="V3019">
        <v>26237.024278000001</v>
      </c>
      <c r="W3019">
        <v>903988.01379700005</v>
      </c>
      <c r="X3019">
        <v>140.56171900000001</v>
      </c>
      <c r="Y3019">
        <v>17.485703999999998</v>
      </c>
      <c r="Z3019">
        <v>384.81241799999998</v>
      </c>
      <c r="AA3019">
        <v>388.59345400000001</v>
      </c>
      <c r="AB3019">
        <v>0</v>
      </c>
    </row>
    <row r="3020" spans="1:28" x14ac:dyDescent="0.25">
      <c r="A3020" s="1" t="s">
        <v>1150</v>
      </c>
      <c r="B3020">
        <v>909</v>
      </c>
      <c r="C3020" s="1" t="s">
        <v>4045</v>
      </c>
      <c r="D3020">
        <v>7.1</v>
      </c>
      <c r="E3020">
        <v>0</v>
      </c>
      <c r="F3020">
        <v>0</v>
      </c>
      <c r="G3020">
        <v>1181</v>
      </c>
      <c r="H3020" s="1" t="s">
        <v>4134</v>
      </c>
      <c r="I3020">
        <v>126.24</v>
      </c>
      <c r="J3020">
        <v>12.37</v>
      </c>
      <c r="K3020">
        <v>272</v>
      </c>
      <c r="L3020">
        <v>1985.46</v>
      </c>
      <c r="M3020">
        <v>25</v>
      </c>
      <c r="N3020">
        <v>5</v>
      </c>
      <c r="O3020">
        <v>0</v>
      </c>
      <c r="P3020">
        <v>127.92</v>
      </c>
      <c r="Q3020">
        <v>0</v>
      </c>
      <c r="R3020" s="1" t="s">
        <v>5305</v>
      </c>
      <c r="S3020" s="1" t="s">
        <v>8161</v>
      </c>
      <c r="T3020">
        <v>0.97</v>
      </c>
      <c r="U3020" s="1"/>
      <c r="V3020">
        <v>15649.048428</v>
      </c>
      <c r="W3020">
        <v>756411.55014399998</v>
      </c>
      <c r="X3020">
        <v>89.110693999999995</v>
      </c>
      <c r="Y3020">
        <v>14.617191999999999</v>
      </c>
      <c r="Z3020">
        <v>319.585196</v>
      </c>
      <c r="AA3020">
        <v>325.15025600000001</v>
      </c>
      <c r="AB3020">
        <v>0</v>
      </c>
    </row>
    <row r="3021" spans="1:28" x14ac:dyDescent="0.25">
      <c r="A3021" s="1" t="s">
        <v>1173</v>
      </c>
      <c r="B3021">
        <v>912</v>
      </c>
      <c r="C3021" s="1" t="s">
        <v>4021</v>
      </c>
      <c r="D3021">
        <v>7.1</v>
      </c>
      <c r="E3021">
        <v>0</v>
      </c>
      <c r="F3021">
        <v>3</v>
      </c>
      <c r="G3021">
        <v>1196</v>
      </c>
      <c r="H3021" s="1" t="s">
        <v>4097</v>
      </c>
      <c r="I3021">
        <v>76.69</v>
      </c>
      <c r="J3021">
        <v>9.3800000000000008</v>
      </c>
      <c r="K3021">
        <v>284</v>
      </c>
      <c r="L3021">
        <v>1562.11</v>
      </c>
      <c r="M3021">
        <v>81</v>
      </c>
      <c r="N3021">
        <v>5</v>
      </c>
      <c r="O3021">
        <v>0</v>
      </c>
      <c r="P3021">
        <v>130.63</v>
      </c>
      <c r="Q3021">
        <v>0</v>
      </c>
      <c r="R3021" s="1" t="s">
        <v>5328</v>
      </c>
      <c r="S3021" s="1" t="s">
        <v>8161</v>
      </c>
      <c r="T3021">
        <v>0.73</v>
      </c>
      <c r="U3021" s="1"/>
      <c r="V3021">
        <v>20564.394206000001</v>
      </c>
      <c r="W3021">
        <v>669350.57318399998</v>
      </c>
      <c r="X3021">
        <v>109.28765199999999</v>
      </c>
      <c r="Y3021">
        <v>13.203598</v>
      </c>
      <c r="Z3021">
        <v>285.52754599999997</v>
      </c>
      <c r="AA3021">
        <v>287.73155500000001</v>
      </c>
      <c r="AB3021">
        <v>0</v>
      </c>
    </row>
    <row r="3022" spans="1:28" x14ac:dyDescent="0.25">
      <c r="A3022" s="1" t="s">
        <v>1174</v>
      </c>
      <c r="B3022">
        <v>909</v>
      </c>
      <c r="C3022" s="1" t="s">
        <v>4006</v>
      </c>
      <c r="D3022">
        <v>7.1</v>
      </c>
      <c r="E3022">
        <v>0</v>
      </c>
      <c r="F3022">
        <v>0</v>
      </c>
      <c r="G3022">
        <v>1197</v>
      </c>
      <c r="H3022" s="1" t="s">
        <v>4077</v>
      </c>
      <c r="I3022">
        <v>54.88</v>
      </c>
      <c r="J3022">
        <v>5.65</v>
      </c>
      <c r="K3022">
        <v>288</v>
      </c>
      <c r="L3022">
        <v>874.34</v>
      </c>
      <c r="M3022">
        <v>98</v>
      </c>
      <c r="N3022">
        <v>3</v>
      </c>
      <c r="O3022">
        <v>0</v>
      </c>
      <c r="P3022">
        <v>142.38</v>
      </c>
      <c r="Q3022">
        <v>0</v>
      </c>
      <c r="R3022" s="1" t="s">
        <v>5329</v>
      </c>
      <c r="S3022" s="1" t="s">
        <v>8161</v>
      </c>
      <c r="T3022">
        <v>0.43</v>
      </c>
      <c r="U3022" s="1"/>
      <c r="V3022">
        <v>23435.865454999999</v>
      </c>
      <c r="W3022">
        <v>541818.01430200005</v>
      </c>
      <c r="X3022">
        <v>119.296931</v>
      </c>
      <c r="Y3022">
        <v>11.393299000000001</v>
      </c>
      <c r="Z3022">
        <v>236.54124999999999</v>
      </c>
      <c r="AA3022">
        <v>232.91419099999999</v>
      </c>
      <c r="AB3022">
        <v>0</v>
      </c>
    </row>
    <row r="3023" spans="1:28" x14ac:dyDescent="0.25">
      <c r="A3023" s="1" t="s">
        <v>1190</v>
      </c>
      <c r="B3023">
        <v>889</v>
      </c>
      <c r="C3023" s="1" t="s">
        <v>4026</v>
      </c>
      <c r="D3023">
        <v>0.2</v>
      </c>
      <c r="E3023">
        <v>0</v>
      </c>
      <c r="F3023">
        <v>0</v>
      </c>
      <c r="G3023">
        <v>1214</v>
      </c>
      <c r="H3023" s="1" t="s">
        <v>4106</v>
      </c>
      <c r="I3023">
        <v>88.81</v>
      </c>
      <c r="J3023">
        <v>11.64</v>
      </c>
      <c r="K3023">
        <v>325</v>
      </c>
      <c r="L3023">
        <v>2051.67</v>
      </c>
      <c r="M3023">
        <v>47</v>
      </c>
      <c r="N3023">
        <v>3</v>
      </c>
      <c r="O3023">
        <v>0</v>
      </c>
      <c r="P3023">
        <v>183.81</v>
      </c>
      <c r="Q3023">
        <v>0</v>
      </c>
      <c r="R3023" s="1" t="s">
        <v>5345</v>
      </c>
      <c r="S3023" s="1" t="s">
        <v>8161</v>
      </c>
      <c r="T3023">
        <v>0.96</v>
      </c>
      <c r="U3023" s="1"/>
      <c r="V3023">
        <v>21961.658112000001</v>
      </c>
      <c r="W3023">
        <v>867661.92446000001</v>
      </c>
      <c r="X3023">
        <v>120.58360500000001</v>
      </c>
      <c r="Y3023">
        <v>17.966069000000001</v>
      </c>
      <c r="Z3023">
        <v>373.904492</v>
      </c>
      <c r="AA3023">
        <v>372.97386499999999</v>
      </c>
      <c r="AB3023">
        <v>0</v>
      </c>
    </row>
    <row r="3024" spans="1:28" x14ac:dyDescent="0.25">
      <c r="A3024" s="1" t="s">
        <v>1202</v>
      </c>
      <c r="B3024">
        <v>950</v>
      </c>
      <c r="C3024" s="1" t="s">
        <v>4018</v>
      </c>
      <c r="D3024">
        <v>7.1</v>
      </c>
      <c r="E3024">
        <v>0</v>
      </c>
      <c r="F3024">
        <v>0</v>
      </c>
      <c r="G3024">
        <v>1227</v>
      </c>
      <c r="H3024" s="1" t="s">
        <v>4095</v>
      </c>
      <c r="I3024">
        <v>63.59</v>
      </c>
      <c r="J3024">
        <v>10.59</v>
      </c>
      <c r="K3024">
        <v>277</v>
      </c>
      <c r="L3024">
        <v>1934.73</v>
      </c>
      <c r="M3024">
        <v>62</v>
      </c>
      <c r="N3024">
        <v>2</v>
      </c>
      <c r="O3024">
        <v>0</v>
      </c>
      <c r="P3024">
        <v>106.48</v>
      </c>
      <c r="Q3024">
        <v>0</v>
      </c>
      <c r="R3024" s="1" t="s">
        <v>5357</v>
      </c>
      <c r="S3024" s="1" t="s">
        <v>8161</v>
      </c>
      <c r="T3024">
        <v>0.81</v>
      </c>
      <c r="U3024" s="1"/>
      <c r="V3024">
        <v>18478.533824999999</v>
      </c>
      <c r="W3024">
        <v>716688.77448499994</v>
      </c>
      <c r="X3024">
        <v>100.99009599999999</v>
      </c>
      <c r="Y3024">
        <v>13.951081</v>
      </c>
      <c r="Z3024">
        <v>303.10048</v>
      </c>
      <c r="AA3024">
        <v>308.07807700000001</v>
      </c>
      <c r="AB3024">
        <v>0</v>
      </c>
    </row>
    <row r="3025" spans="1:28" x14ac:dyDescent="0.25">
      <c r="A3025" s="1" t="s">
        <v>1211</v>
      </c>
      <c r="B3025">
        <v>986</v>
      </c>
      <c r="C3025" s="1" t="s">
        <v>4030</v>
      </c>
      <c r="D3025">
        <v>7.1</v>
      </c>
      <c r="E3025">
        <v>0</v>
      </c>
      <c r="F3025">
        <v>0.28999999999999998</v>
      </c>
      <c r="G3025">
        <v>1233</v>
      </c>
      <c r="H3025" s="1" t="s">
        <v>4175</v>
      </c>
      <c r="I3025">
        <v>120.08</v>
      </c>
      <c r="J3025">
        <v>9.4</v>
      </c>
      <c r="K3025">
        <v>247</v>
      </c>
      <c r="L3025">
        <v>1987.07</v>
      </c>
      <c r="M3025">
        <v>20</v>
      </c>
      <c r="N3025">
        <v>1</v>
      </c>
      <c r="O3025">
        <v>0</v>
      </c>
      <c r="P3025">
        <v>50.73</v>
      </c>
      <c r="Q3025">
        <v>0</v>
      </c>
      <c r="R3025" s="1" t="s">
        <v>5366</v>
      </c>
      <c r="S3025" s="1" t="s">
        <v>8161</v>
      </c>
      <c r="T3025">
        <v>0.73</v>
      </c>
      <c r="U3025" s="1"/>
      <c r="V3025">
        <v>11027.567815</v>
      </c>
      <c r="W3025">
        <v>543234.556537</v>
      </c>
      <c r="X3025">
        <v>62.855997000000002</v>
      </c>
      <c r="Y3025">
        <v>9.4982710000000008</v>
      </c>
      <c r="Z3025">
        <v>223.582256</v>
      </c>
      <c r="AA3025">
        <v>233.51551699999999</v>
      </c>
      <c r="AB3025">
        <v>0</v>
      </c>
    </row>
    <row r="3026" spans="1:28" x14ac:dyDescent="0.25">
      <c r="A3026" s="1" t="s">
        <v>1383</v>
      </c>
      <c r="B3026">
        <v>1289</v>
      </c>
      <c r="C3026" s="1" t="s">
        <v>4003</v>
      </c>
      <c r="D3026">
        <v>7.1</v>
      </c>
      <c r="E3026">
        <v>0</v>
      </c>
      <c r="F3026">
        <v>0</v>
      </c>
      <c r="G3026">
        <v>1373</v>
      </c>
      <c r="H3026" s="1" t="s">
        <v>4073</v>
      </c>
      <c r="I3026">
        <v>40.79</v>
      </c>
      <c r="J3026">
        <v>10.61</v>
      </c>
      <c r="K3026">
        <v>84</v>
      </c>
      <c r="L3026">
        <v>604.14</v>
      </c>
      <c r="M3026">
        <v>6</v>
      </c>
      <c r="N3026">
        <v>1</v>
      </c>
      <c r="O3026">
        <v>0</v>
      </c>
      <c r="P3026">
        <v>31.38</v>
      </c>
      <c r="Q3026">
        <v>0</v>
      </c>
      <c r="R3026" s="1" t="s">
        <v>5538</v>
      </c>
      <c r="S3026" s="1" t="s">
        <v>8161</v>
      </c>
      <c r="T3026">
        <v>0.79</v>
      </c>
      <c r="U3026" s="1"/>
      <c r="V3026">
        <v>4938.2159629999996</v>
      </c>
      <c r="W3026">
        <v>241113.57591700001</v>
      </c>
      <c r="X3026">
        <v>28.209377</v>
      </c>
      <c r="Y3026">
        <v>4.801876</v>
      </c>
      <c r="Z3026">
        <v>102.999988</v>
      </c>
      <c r="AA3026">
        <v>103.644542</v>
      </c>
      <c r="AB3026">
        <v>0</v>
      </c>
    </row>
    <row r="3027" spans="1:28" x14ac:dyDescent="0.25">
      <c r="A3027" s="1" t="s">
        <v>1404</v>
      </c>
      <c r="B3027">
        <v>913</v>
      </c>
      <c r="C3027" s="1" t="s">
        <v>4040</v>
      </c>
      <c r="D3027">
        <v>7.1</v>
      </c>
      <c r="E3027">
        <v>0</v>
      </c>
      <c r="F3027">
        <v>4</v>
      </c>
      <c r="G3027">
        <v>1399</v>
      </c>
      <c r="H3027" s="1" t="s">
        <v>4089</v>
      </c>
      <c r="I3027">
        <v>182.21</v>
      </c>
      <c r="J3027">
        <v>11.1</v>
      </c>
      <c r="K3027">
        <v>486</v>
      </c>
      <c r="L3027">
        <v>1731.42</v>
      </c>
      <c r="M3027">
        <v>253</v>
      </c>
      <c r="N3027">
        <v>6</v>
      </c>
      <c r="O3027">
        <v>0</v>
      </c>
      <c r="P3027">
        <v>363.25</v>
      </c>
      <c r="Q3027">
        <v>0</v>
      </c>
      <c r="R3027" s="1" t="s">
        <v>5559</v>
      </c>
      <c r="S3027" s="1" t="s">
        <v>8161</v>
      </c>
      <c r="T3027">
        <v>1.03</v>
      </c>
      <c r="U3027" s="1"/>
      <c r="V3027">
        <v>51537.104598999998</v>
      </c>
      <c r="W3027">
        <v>1295662.2771910001</v>
      </c>
      <c r="X3027">
        <v>265.318331</v>
      </c>
      <c r="Y3027">
        <v>29.103653000000001</v>
      </c>
      <c r="Z3027">
        <v>573.636258</v>
      </c>
      <c r="AA3027">
        <v>556.96695699999998</v>
      </c>
      <c r="AB3027">
        <v>0</v>
      </c>
    </row>
    <row r="3028" spans="1:28" x14ac:dyDescent="0.25">
      <c r="A3028" s="1" t="s">
        <v>1628</v>
      </c>
      <c r="B3028">
        <v>1479</v>
      </c>
      <c r="C3028" s="1" t="s">
        <v>4030</v>
      </c>
      <c r="D3028">
        <v>7.1</v>
      </c>
      <c r="E3028">
        <v>0</v>
      </c>
      <c r="F3028">
        <v>0.43</v>
      </c>
      <c r="G3028">
        <v>1683</v>
      </c>
      <c r="H3028" s="1" t="s">
        <v>4012</v>
      </c>
      <c r="I3028">
        <v>120.08</v>
      </c>
      <c r="J3028">
        <v>10.36</v>
      </c>
      <c r="K3028">
        <v>204</v>
      </c>
      <c r="L3028">
        <v>1987.07</v>
      </c>
      <c r="M3028">
        <v>0</v>
      </c>
      <c r="N3028">
        <v>0</v>
      </c>
      <c r="O3028">
        <v>0</v>
      </c>
      <c r="P3028">
        <v>43.98</v>
      </c>
      <c r="Q3028">
        <v>0</v>
      </c>
      <c r="R3028" s="1" t="s">
        <v>5783</v>
      </c>
      <c r="S3028" s="1" t="s">
        <v>8161</v>
      </c>
      <c r="T3028">
        <v>0.9</v>
      </c>
      <c r="U3028" s="1"/>
      <c r="V3028">
        <v>7996.8701719999999</v>
      </c>
      <c r="W3028">
        <v>490557.67348900001</v>
      </c>
      <c r="X3028">
        <v>47.952931</v>
      </c>
      <c r="Y3028">
        <v>8.8147110000000009</v>
      </c>
      <c r="Z3028">
        <v>202.29311899999999</v>
      </c>
      <c r="AA3028">
        <v>210.86984100000001</v>
      </c>
      <c r="AB3028">
        <v>0</v>
      </c>
    </row>
    <row r="3029" spans="1:28" x14ac:dyDescent="0.25">
      <c r="A3029" s="1" t="s">
        <v>1711</v>
      </c>
      <c r="B3029">
        <v>1580</v>
      </c>
      <c r="C3029" s="1" t="s">
        <v>4018</v>
      </c>
      <c r="D3029">
        <v>7.1</v>
      </c>
      <c r="E3029">
        <v>0</v>
      </c>
      <c r="F3029">
        <v>0</v>
      </c>
      <c r="G3029">
        <v>1831</v>
      </c>
      <c r="H3029" s="1" t="s">
        <v>4095</v>
      </c>
      <c r="I3029">
        <v>63.59</v>
      </c>
      <c r="J3029">
        <v>10.66</v>
      </c>
      <c r="K3029">
        <v>251</v>
      </c>
      <c r="L3029">
        <v>1934.73</v>
      </c>
      <c r="M3029">
        <v>32</v>
      </c>
      <c r="N3029">
        <v>2</v>
      </c>
      <c r="O3029">
        <v>0</v>
      </c>
      <c r="P3029">
        <v>84.48</v>
      </c>
      <c r="Q3029">
        <v>0</v>
      </c>
      <c r="R3029" s="1" t="s">
        <v>5866</v>
      </c>
      <c r="S3029" s="1" t="s">
        <v>8161</v>
      </c>
      <c r="T3029">
        <v>0.83</v>
      </c>
      <c r="U3029" s="1"/>
      <c r="V3029">
        <v>13525.793742</v>
      </c>
      <c r="W3029">
        <v>617591.99619900004</v>
      </c>
      <c r="X3029">
        <v>76.123531999999997</v>
      </c>
      <c r="Y3029">
        <v>11.735407</v>
      </c>
      <c r="Z3029">
        <v>259.518552</v>
      </c>
      <c r="AA3029">
        <v>265.47839299999998</v>
      </c>
      <c r="AB3029">
        <v>0</v>
      </c>
    </row>
    <row r="3030" spans="1:28" x14ac:dyDescent="0.25">
      <c r="A3030" s="1" t="s">
        <v>1761</v>
      </c>
      <c r="B3030">
        <v>1309</v>
      </c>
      <c r="C3030" s="1" t="s">
        <v>4062</v>
      </c>
      <c r="D3030">
        <v>7.1</v>
      </c>
      <c r="E3030">
        <v>0</v>
      </c>
      <c r="F3030">
        <v>0</v>
      </c>
      <c r="G3030">
        <v>1936</v>
      </c>
      <c r="H3030" s="1" t="s">
        <v>4138</v>
      </c>
      <c r="I3030">
        <v>116.78</v>
      </c>
      <c r="J3030">
        <v>8.6</v>
      </c>
      <c r="K3030">
        <v>627</v>
      </c>
      <c r="L3030">
        <v>2759.62</v>
      </c>
      <c r="M3030">
        <v>294</v>
      </c>
      <c r="N3030">
        <v>10</v>
      </c>
      <c r="O3030">
        <v>0</v>
      </c>
      <c r="P3030">
        <v>393.46</v>
      </c>
      <c r="Q3030">
        <v>0</v>
      </c>
      <c r="R3030" s="1" t="s">
        <v>5916</v>
      </c>
      <c r="S3030" s="1" t="s">
        <v>8161</v>
      </c>
      <c r="T3030">
        <v>0.73</v>
      </c>
      <c r="U3030" s="1"/>
      <c r="V3030">
        <v>60168.330283000003</v>
      </c>
      <c r="W3030">
        <v>1585982.049662</v>
      </c>
      <c r="X3030">
        <v>311.36118099999999</v>
      </c>
      <c r="Y3030">
        <v>34.456499000000001</v>
      </c>
      <c r="Z3030">
        <v>693.43527600000004</v>
      </c>
      <c r="AA3030">
        <v>681.76626699999997</v>
      </c>
      <c r="AB3030">
        <v>0</v>
      </c>
    </row>
    <row r="3031" spans="1:28" x14ac:dyDescent="0.25">
      <c r="A3031" s="1" t="s">
        <v>1885</v>
      </c>
      <c r="B3031">
        <v>1320</v>
      </c>
      <c r="C3031" s="1" t="s">
        <v>4004</v>
      </c>
      <c r="D3031">
        <v>7.1</v>
      </c>
      <c r="E3031">
        <v>0</v>
      </c>
      <c r="F3031">
        <v>0</v>
      </c>
      <c r="G3031">
        <v>2067</v>
      </c>
      <c r="H3031" s="1" t="s">
        <v>4104</v>
      </c>
      <c r="I3031">
        <v>0.2</v>
      </c>
      <c r="J3031">
        <v>13.18</v>
      </c>
      <c r="K3031">
        <v>747</v>
      </c>
      <c r="L3031">
        <v>1310.6500000000001</v>
      </c>
      <c r="M3031">
        <v>581</v>
      </c>
      <c r="N3031">
        <v>4</v>
      </c>
      <c r="O3031">
        <v>0</v>
      </c>
      <c r="P3031">
        <v>660.65</v>
      </c>
      <c r="Q3031">
        <v>0</v>
      </c>
      <c r="R3031" s="1" t="s">
        <v>6040</v>
      </c>
      <c r="S3031" s="1" t="s">
        <v>8161</v>
      </c>
      <c r="T3031">
        <v>1.0900000000000001</v>
      </c>
      <c r="U3031" s="1"/>
      <c r="V3031">
        <v>100620.811818</v>
      </c>
      <c r="W3031">
        <v>1904682.948204</v>
      </c>
      <c r="X3031">
        <v>502.97078299999998</v>
      </c>
      <c r="Y3031">
        <v>45.376739000000001</v>
      </c>
      <c r="Z3031">
        <v>858.17518399999994</v>
      </c>
      <c r="AA3031">
        <v>818.78445999999997</v>
      </c>
      <c r="AB3031">
        <v>0</v>
      </c>
    </row>
    <row r="3032" spans="1:28" x14ac:dyDescent="0.25">
      <c r="A3032" s="1" t="s">
        <v>1899</v>
      </c>
      <c r="B3032">
        <v>1089</v>
      </c>
      <c r="C3032" s="1" t="s">
        <v>4028</v>
      </c>
      <c r="D3032">
        <v>7.1</v>
      </c>
      <c r="E3032">
        <v>0</v>
      </c>
      <c r="F3032">
        <v>0</v>
      </c>
      <c r="G3032">
        <v>2091</v>
      </c>
      <c r="H3032" s="1" t="s">
        <v>4173</v>
      </c>
      <c r="I3032">
        <v>23.46</v>
      </c>
      <c r="J3032">
        <v>11.14</v>
      </c>
      <c r="K3032">
        <v>1002</v>
      </c>
      <c r="L3032">
        <v>1562.07</v>
      </c>
      <c r="M3032">
        <v>757</v>
      </c>
      <c r="N3032">
        <v>10</v>
      </c>
      <c r="O3032">
        <v>0</v>
      </c>
      <c r="P3032">
        <v>860.91</v>
      </c>
      <c r="Q3032">
        <v>0</v>
      </c>
      <c r="R3032" s="1" t="s">
        <v>6054</v>
      </c>
      <c r="S3032" s="1" t="s">
        <v>8161</v>
      </c>
      <c r="T3032">
        <v>0.81</v>
      </c>
      <c r="U3032" s="1"/>
      <c r="V3032">
        <v>128242.074764</v>
      </c>
      <c r="W3032">
        <v>2408615.26247</v>
      </c>
      <c r="X3032">
        <v>640.51689299999998</v>
      </c>
      <c r="Y3032">
        <v>57.106132000000002</v>
      </c>
      <c r="Z3032">
        <v>1084.9473379999999</v>
      </c>
      <c r="AA3032">
        <v>1035.4158379999999</v>
      </c>
      <c r="AB3032">
        <v>0</v>
      </c>
    </row>
    <row r="3033" spans="1:28" x14ac:dyDescent="0.25">
      <c r="A3033" s="1" t="s">
        <v>2114</v>
      </c>
      <c r="B3033">
        <v>1988</v>
      </c>
      <c r="C3033" s="1" t="s">
        <v>4018</v>
      </c>
      <c r="D3033">
        <v>7.1</v>
      </c>
      <c r="E3033">
        <v>0</v>
      </c>
      <c r="F3033">
        <v>0</v>
      </c>
      <c r="G3033">
        <v>2288</v>
      </c>
      <c r="H3033" s="1" t="s">
        <v>4151</v>
      </c>
      <c r="I3033">
        <v>72.8</v>
      </c>
      <c r="J3033">
        <v>10.92</v>
      </c>
      <c r="K3033">
        <v>300</v>
      </c>
      <c r="L3033">
        <v>2190.52</v>
      </c>
      <c r="M3033">
        <v>45</v>
      </c>
      <c r="N3033">
        <v>3</v>
      </c>
      <c r="O3033">
        <v>0</v>
      </c>
      <c r="P3033">
        <v>128.57</v>
      </c>
      <c r="Q3033">
        <v>0</v>
      </c>
      <c r="R3033" s="1" t="s">
        <v>6269</v>
      </c>
      <c r="S3033" s="1" t="s">
        <v>8161</v>
      </c>
      <c r="T3033">
        <v>0.89</v>
      </c>
      <c r="U3033" s="1"/>
      <c r="V3033">
        <v>19078.312402</v>
      </c>
      <c r="W3033">
        <v>811385.43567499996</v>
      </c>
      <c r="X3033">
        <v>106.08596900000001</v>
      </c>
      <c r="Y3033">
        <v>16.271204999999998</v>
      </c>
      <c r="Z3033">
        <v>346.87220100000002</v>
      </c>
      <c r="AA3033">
        <v>348.782308</v>
      </c>
      <c r="AB3033">
        <v>0</v>
      </c>
    </row>
    <row r="3034" spans="1:28" x14ac:dyDescent="0.25">
      <c r="A3034" s="1" t="s">
        <v>2143</v>
      </c>
      <c r="B3034">
        <v>2075</v>
      </c>
      <c r="C3034" s="1" t="s">
        <v>4031</v>
      </c>
      <c r="D3034">
        <v>7.1</v>
      </c>
      <c r="E3034">
        <v>0</v>
      </c>
      <c r="F3034">
        <v>0</v>
      </c>
      <c r="G3034">
        <v>2315</v>
      </c>
      <c r="H3034" s="1" t="s">
        <v>4086</v>
      </c>
      <c r="I3034">
        <v>0.2</v>
      </c>
      <c r="J3034">
        <v>6.38</v>
      </c>
      <c r="K3034">
        <v>240</v>
      </c>
      <c r="L3034">
        <v>1363.91</v>
      </c>
      <c r="M3034">
        <v>66</v>
      </c>
      <c r="N3034">
        <v>3</v>
      </c>
      <c r="O3034">
        <v>0</v>
      </c>
      <c r="P3034">
        <v>163.88</v>
      </c>
      <c r="Q3034">
        <v>0</v>
      </c>
      <c r="R3034" s="1" t="s">
        <v>6298</v>
      </c>
      <c r="S3034" s="1" t="s">
        <v>8161</v>
      </c>
      <c r="T3034">
        <v>1.32</v>
      </c>
      <c r="U3034" s="1"/>
      <c r="V3034">
        <v>20373.274116000001</v>
      </c>
      <c r="W3034">
        <v>690392.72308200004</v>
      </c>
      <c r="X3034">
        <v>109.12609999999999</v>
      </c>
      <c r="Y3034">
        <v>14.760045</v>
      </c>
      <c r="Z3034">
        <v>300.25670200000002</v>
      </c>
      <c r="AA3034">
        <v>296.77457399999997</v>
      </c>
      <c r="AB3034">
        <v>0</v>
      </c>
    </row>
    <row r="3035" spans="1:28" x14ac:dyDescent="0.25">
      <c r="A3035" s="1" t="s">
        <v>2194</v>
      </c>
      <c r="B3035">
        <v>1191</v>
      </c>
      <c r="C3035" s="1" t="s">
        <v>4059</v>
      </c>
      <c r="D3035">
        <v>7.1</v>
      </c>
      <c r="E3035">
        <v>0</v>
      </c>
      <c r="F3035">
        <v>0</v>
      </c>
      <c r="G3035">
        <v>2364</v>
      </c>
      <c r="H3035" s="1" t="s">
        <v>4152</v>
      </c>
      <c r="I3035">
        <v>144.80000000000001</v>
      </c>
      <c r="J3035">
        <v>12.01</v>
      </c>
      <c r="K3035">
        <v>1173</v>
      </c>
      <c r="L3035">
        <v>2468.66</v>
      </c>
      <c r="M3035">
        <v>847</v>
      </c>
      <c r="N3035">
        <v>15</v>
      </c>
      <c r="O3035">
        <v>0</v>
      </c>
      <c r="P3035">
        <v>977.98</v>
      </c>
      <c r="Q3035">
        <v>0</v>
      </c>
      <c r="R3035" s="1" t="s">
        <v>6349</v>
      </c>
      <c r="S3035" s="1" t="s">
        <v>8161</v>
      </c>
      <c r="T3035">
        <v>0.91</v>
      </c>
      <c r="U3035" s="1"/>
      <c r="V3035">
        <v>144868.98526099999</v>
      </c>
      <c r="W3035">
        <v>2881924.1022180002</v>
      </c>
      <c r="X3035">
        <v>727.48003200000005</v>
      </c>
      <c r="Y3035">
        <v>67.549025999999998</v>
      </c>
      <c r="Z3035">
        <v>1291.475545</v>
      </c>
      <c r="AA3035">
        <v>1238.875927</v>
      </c>
      <c r="AB3035">
        <v>0</v>
      </c>
    </row>
    <row r="3036" spans="1:28" x14ac:dyDescent="0.25">
      <c r="A3036" s="1" t="s">
        <v>2264</v>
      </c>
      <c r="B3036">
        <v>1972</v>
      </c>
      <c r="C3036" s="1" t="s">
        <v>4030</v>
      </c>
      <c r="D3036">
        <v>7.1</v>
      </c>
      <c r="E3036">
        <v>0</v>
      </c>
      <c r="F3036">
        <v>0.56999999999999995</v>
      </c>
      <c r="G3036">
        <v>2434</v>
      </c>
      <c r="H3036" s="1" t="s">
        <v>4012</v>
      </c>
      <c r="I3036">
        <v>120.08</v>
      </c>
      <c r="J3036">
        <v>8.64</v>
      </c>
      <c r="K3036">
        <v>462</v>
      </c>
      <c r="L3036">
        <v>1987.07</v>
      </c>
      <c r="M3036">
        <v>214</v>
      </c>
      <c r="N3036">
        <v>7</v>
      </c>
      <c r="O3036">
        <v>0</v>
      </c>
      <c r="P3036">
        <v>323.63</v>
      </c>
      <c r="Q3036">
        <v>0</v>
      </c>
      <c r="R3036" s="1" t="s">
        <v>6419</v>
      </c>
      <c r="S3036" s="1" t="s">
        <v>8161</v>
      </c>
      <c r="T3036">
        <v>1.04</v>
      </c>
      <c r="U3036" s="1"/>
      <c r="V3036">
        <v>40461.763766999997</v>
      </c>
      <c r="W3036">
        <v>1109064.7734389999</v>
      </c>
      <c r="X3036">
        <v>210.374753</v>
      </c>
      <c r="Y3036">
        <v>23.955318999999999</v>
      </c>
      <c r="Z3036">
        <v>483.829275</v>
      </c>
      <c r="AA3036">
        <v>476.752633</v>
      </c>
      <c r="AB3036">
        <v>0</v>
      </c>
    </row>
    <row r="3037" spans="1:28" x14ac:dyDescent="0.25">
      <c r="A3037" s="1" t="s">
        <v>2288</v>
      </c>
      <c r="B3037">
        <v>1089</v>
      </c>
      <c r="C3037" s="1" t="s">
        <v>4033</v>
      </c>
      <c r="D3037">
        <v>7.1</v>
      </c>
      <c r="E3037">
        <v>0</v>
      </c>
      <c r="F3037">
        <v>0</v>
      </c>
      <c r="G3037">
        <v>2444</v>
      </c>
      <c r="H3037" s="1" t="s">
        <v>4096</v>
      </c>
      <c r="I3037">
        <v>121.36</v>
      </c>
      <c r="J3037">
        <v>11.75</v>
      </c>
      <c r="K3037">
        <v>1355</v>
      </c>
      <c r="L3037">
        <v>2848.35</v>
      </c>
      <c r="M3037">
        <v>826</v>
      </c>
      <c r="N3037">
        <v>20</v>
      </c>
      <c r="O3037">
        <v>0</v>
      </c>
      <c r="P3037">
        <v>1137.29</v>
      </c>
      <c r="Q3037">
        <v>0</v>
      </c>
      <c r="R3037" s="1" t="s">
        <v>6443</v>
      </c>
      <c r="S3037" s="1" t="s">
        <v>8161</v>
      </c>
      <c r="T3037">
        <v>0.96</v>
      </c>
      <c r="U3037" s="1"/>
      <c r="V3037">
        <v>156829.83585500001</v>
      </c>
      <c r="W3037">
        <v>3250328.252781</v>
      </c>
      <c r="X3037">
        <v>790.59476600000005</v>
      </c>
      <c r="Y3037">
        <v>75.259749999999997</v>
      </c>
      <c r="Z3037">
        <v>1453.298133</v>
      </c>
      <c r="AA3037">
        <v>1397.240305</v>
      </c>
      <c r="AB3037">
        <v>0</v>
      </c>
    </row>
    <row r="3038" spans="1:28" x14ac:dyDescent="0.25">
      <c r="A3038" s="1" t="s">
        <v>2295</v>
      </c>
      <c r="B3038">
        <v>2309</v>
      </c>
      <c r="C3038" s="1" t="s">
        <v>4032</v>
      </c>
      <c r="D3038">
        <v>7.1</v>
      </c>
      <c r="E3038">
        <v>0</v>
      </c>
      <c r="F3038">
        <v>0</v>
      </c>
      <c r="G3038">
        <v>2447</v>
      </c>
      <c r="H3038" s="1" t="s">
        <v>4113</v>
      </c>
      <c r="I3038">
        <v>0.2</v>
      </c>
      <c r="J3038">
        <v>11.42</v>
      </c>
      <c r="K3038">
        <v>138</v>
      </c>
      <c r="L3038">
        <v>1267.6500000000001</v>
      </c>
      <c r="M3038">
        <v>14</v>
      </c>
      <c r="N3038">
        <v>2</v>
      </c>
      <c r="O3038">
        <v>0</v>
      </c>
      <c r="P3038">
        <v>54.81</v>
      </c>
      <c r="Q3038">
        <v>0</v>
      </c>
      <c r="R3038" s="1" t="s">
        <v>6450</v>
      </c>
      <c r="S3038" s="1" t="s">
        <v>8161</v>
      </c>
      <c r="T3038">
        <v>1.1000000000000001</v>
      </c>
      <c r="U3038" s="1"/>
      <c r="V3038">
        <v>7800.5703659999999</v>
      </c>
      <c r="W3038">
        <v>430019.33121099998</v>
      </c>
      <c r="X3038">
        <v>45.765213000000003</v>
      </c>
      <c r="Y3038">
        <v>8.6069849999999999</v>
      </c>
      <c r="Z3038">
        <v>182.52143100000001</v>
      </c>
      <c r="AA3038">
        <v>184.84636699999999</v>
      </c>
      <c r="AB3038">
        <v>0</v>
      </c>
    </row>
    <row r="3039" spans="1:28" x14ac:dyDescent="0.25">
      <c r="A3039" s="1" t="s">
        <v>2307</v>
      </c>
      <c r="B3039">
        <v>1469</v>
      </c>
      <c r="C3039" s="1" t="s">
        <v>4047</v>
      </c>
      <c r="D3039">
        <v>7.1</v>
      </c>
      <c r="E3039">
        <v>0</v>
      </c>
      <c r="F3039">
        <v>0</v>
      </c>
      <c r="G3039">
        <v>2456</v>
      </c>
      <c r="H3039" s="1" t="s">
        <v>4172</v>
      </c>
      <c r="I3039">
        <v>116.78</v>
      </c>
      <c r="J3039">
        <v>10.44</v>
      </c>
      <c r="K3039">
        <v>987</v>
      </c>
      <c r="L3039">
        <v>2631.56</v>
      </c>
      <c r="M3039">
        <v>600</v>
      </c>
      <c r="N3039">
        <v>9</v>
      </c>
      <c r="O3039">
        <v>0</v>
      </c>
      <c r="P3039">
        <v>779.44</v>
      </c>
      <c r="Q3039">
        <v>0</v>
      </c>
      <c r="R3039" s="1" t="s">
        <v>6462</v>
      </c>
      <c r="S3039" s="1" t="s">
        <v>8161</v>
      </c>
      <c r="T3039">
        <v>0.91</v>
      </c>
      <c r="U3039" s="1"/>
      <c r="V3039">
        <v>114598.951837</v>
      </c>
      <c r="W3039">
        <v>2533277.1152130002</v>
      </c>
      <c r="X3039">
        <v>581.49449400000003</v>
      </c>
      <c r="Y3039">
        <v>57.849518000000003</v>
      </c>
      <c r="Z3039">
        <v>1128.1155650000001</v>
      </c>
      <c r="AA3039">
        <v>1088.991381</v>
      </c>
      <c r="AB3039">
        <v>0</v>
      </c>
    </row>
    <row r="3040" spans="1:28" x14ac:dyDescent="0.25">
      <c r="A3040" s="1" t="s">
        <v>2328</v>
      </c>
      <c r="B3040">
        <v>1538</v>
      </c>
      <c r="C3040" s="1" t="s">
        <v>4024</v>
      </c>
      <c r="D3040">
        <v>7.1</v>
      </c>
      <c r="E3040">
        <v>0</v>
      </c>
      <c r="F3040">
        <v>0</v>
      </c>
      <c r="G3040">
        <v>2474</v>
      </c>
      <c r="H3040" s="1" t="s">
        <v>4100</v>
      </c>
      <c r="I3040">
        <v>91.57</v>
      </c>
      <c r="J3040">
        <v>3.97</v>
      </c>
      <c r="K3040">
        <v>936</v>
      </c>
      <c r="L3040">
        <v>1442.8</v>
      </c>
      <c r="M3040">
        <v>561</v>
      </c>
      <c r="N3040">
        <v>5</v>
      </c>
      <c r="O3040">
        <v>0</v>
      </c>
      <c r="P3040">
        <v>664.26</v>
      </c>
      <c r="Q3040">
        <v>0</v>
      </c>
      <c r="R3040" s="1" t="s">
        <v>6483</v>
      </c>
      <c r="S3040" s="1" t="s">
        <v>8161</v>
      </c>
      <c r="T3040">
        <v>0.4</v>
      </c>
      <c r="U3040" s="1"/>
      <c r="V3040">
        <v>108361.500103</v>
      </c>
      <c r="W3040">
        <v>2015337.6978839999</v>
      </c>
      <c r="X3040">
        <v>540.48714299999995</v>
      </c>
      <c r="Y3040">
        <v>46.783043999999997</v>
      </c>
      <c r="Z3040">
        <v>904.14250800000002</v>
      </c>
      <c r="AA3040">
        <v>866.35576800000001</v>
      </c>
      <c r="AB3040">
        <v>0</v>
      </c>
    </row>
    <row r="3041" spans="1:28" x14ac:dyDescent="0.25">
      <c r="A3041" s="1" t="s">
        <v>2331</v>
      </c>
      <c r="B3041">
        <v>1189</v>
      </c>
      <c r="C3041" s="1" t="s">
        <v>4004</v>
      </c>
      <c r="D3041">
        <v>7.1</v>
      </c>
      <c r="E3041">
        <v>0</v>
      </c>
      <c r="F3041">
        <v>0</v>
      </c>
      <c r="G3041">
        <v>2477</v>
      </c>
      <c r="H3041" s="1" t="s">
        <v>4178</v>
      </c>
      <c r="I3041">
        <v>71.64</v>
      </c>
      <c r="J3041">
        <v>4.78</v>
      </c>
      <c r="K3041">
        <v>1288</v>
      </c>
      <c r="L3041">
        <v>1307.74</v>
      </c>
      <c r="M3041">
        <v>1075</v>
      </c>
      <c r="N3041">
        <v>17</v>
      </c>
      <c r="O3041">
        <v>0</v>
      </c>
      <c r="P3041">
        <v>1157.6600000000001</v>
      </c>
      <c r="Q3041">
        <v>0</v>
      </c>
      <c r="R3041" s="1" t="s">
        <v>6486</v>
      </c>
      <c r="S3041" s="1" t="s">
        <v>8161</v>
      </c>
      <c r="T3041">
        <v>0.73</v>
      </c>
      <c r="U3041" s="1"/>
      <c r="V3041">
        <v>174984.041559</v>
      </c>
      <c r="W3041">
        <v>3064924.9320149999</v>
      </c>
      <c r="X3041">
        <v>868.71090100000004</v>
      </c>
      <c r="Y3041">
        <v>74.177929000000006</v>
      </c>
      <c r="Z3041">
        <v>1389.6600430000001</v>
      </c>
      <c r="AA3041">
        <v>1317.55818</v>
      </c>
      <c r="AB3041">
        <v>0</v>
      </c>
    </row>
    <row r="3042" spans="1:28" x14ac:dyDescent="0.25">
      <c r="A3042" s="1" t="s">
        <v>2481</v>
      </c>
      <c r="B3042">
        <v>1529</v>
      </c>
      <c r="C3042" s="1" t="s">
        <v>4039</v>
      </c>
      <c r="D3042">
        <v>7.1</v>
      </c>
      <c r="E3042">
        <v>0</v>
      </c>
      <c r="F3042">
        <v>0</v>
      </c>
      <c r="G3042">
        <v>2620</v>
      </c>
      <c r="H3042" s="1" t="s">
        <v>4111</v>
      </c>
      <c r="I3042">
        <v>13.29</v>
      </c>
      <c r="J3042">
        <v>8.3000000000000007</v>
      </c>
      <c r="K3042">
        <v>1091</v>
      </c>
      <c r="L3042">
        <v>1790.38</v>
      </c>
      <c r="M3042">
        <v>755</v>
      </c>
      <c r="N3042">
        <v>12</v>
      </c>
      <c r="O3042">
        <v>0</v>
      </c>
      <c r="P3042">
        <v>907.67</v>
      </c>
      <c r="Q3042">
        <v>0</v>
      </c>
      <c r="R3042" s="1" t="s">
        <v>6636</v>
      </c>
      <c r="S3042" s="1" t="s">
        <v>8161</v>
      </c>
      <c r="T3042">
        <v>0.69</v>
      </c>
      <c r="U3042" s="1"/>
      <c r="V3042">
        <v>133792.28239199999</v>
      </c>
      <c r="W3042">
        <v>2534763.7145639998</v>
      </c>
      <c r="X3042">
        <v>668.68664799999999</v>
      </c>
      <c r="Y3042">
        <v>59.639766000000002</v>
      </c>
      <c r="Z3042">
        <v>1139.6889450000001</v>
      </c>
      <c r="AA3042">
        <v>1089.6441600000001</v>
      </c>
      <c r="AB3042">
        <v>0</v>
      </c>
    </row>
    <row r="3043" spans="1:28" x14ac:dyDescent="0.25">
      <c r="A3043" s="1" t="s">
        <v>2524</v>
      </c>
      <c r="B3043">
        <v>1589</v>
      </c>
      <c r="C3043" s="1" t="s">
        <v>4063</v>
      </c>
      <c r="D3043">
        <v>7.1</v>
      </c>
      <c r="E3043">
        <v>0</v>
      </c>
      <c r="F3043">
        <v>0</v>
      </c>
      <c r="G3043">
        <v>2661</v>
      </c>
      <c r="H3043" s="1" t="s">
        <v>4119</v>
      </c>
      <c r="I3043">
        <v>17.75</v>
      </c>
      <c r="J3043">
        <v>13.61</v>
      </c>
      <c r="K3043">
        <v>1072</v>
      </c>
      <c r="L3043">
        <v>2098.81</v>
      </c>
      <c r="M3043">
        <v>745</v>
      </c>
      <c r="N3043">
        <v>12</v>
      </c>
      <c r="O3043">
        <v>0</v>
      </c>
      <c r="P3043">
        <v>934.57</v>
      </c>
      <c r="Q3043">
        <v>0</v>
      </c>
      <c r="R3043" s="1" t="s">
        <v>6679</v>
      </c>
      <c r="S3043" s="1" t="s">
        <v>8161</v>
      </c>
      <c r="T3043">
        <v>1.1200000000000001</v>
      </c>
      <c r="U3043" s="1"/>
      <c r="V3043">
        <v>135196.622519</v>
      </c>
      <c r="W3043">
        <v>2770258.9479100001</v>
      </c>
      <c r="X3043">
        <v>680.981988</v>
      </c>
      <c r="Y3043">
        <v>65.523499999999999</v>
      </c>
      <c r="Z3043">
        <v>1246.224948</v>
      </c>
      <c r="AA3043">
        <v>1190.86904</v>
      </c>
      <c r="AB3043">
        <v>0</v>
      </c>
    </row>
    <row r="3044" spans="1:28" x14ac:dyDescent="0.25">
      <c r="A3044" s="1" t="s">
        <v>2593</v>
      </c>
      <c r="B3044">
        <v>1689</v>
      </c>
      <c r="C3044" s="1" t="s">
        <v>4033</v>
      </c>
      <c r="D3044">
        <v>7.1</v>
      </c>
      <c r="E3044">
        <v>0</v>
      </c>
      <c r="F3044">
        <v>0</v>
      </c>
      <c r="G3044">
        <v>2709</v>
      </c>
      <c r="H3044" s="1" t="s">
        <v>4096</v>
      </c>
      <c r="I3044">
        <v>121.36</v>
      </c>
      <c r="J3044">
        <v>9.43</v>
      </c>
      <c r="K3044">
        <v>1020</v>
      </c>
      <c r="L3044">
        <v>2848.35</v>
      </c>
      <c r="M3044">
        <v>534</v>
      </c>
      <c r="N3044">
        <v>22</v>
      </c>
      <c r="O3044">
        <v>0</v>
      </c>
      <c r="P3044">
        <v>735.19</v>
      </c>
      <c r="Q3044">
        <v>0</v>
      </c>
      <c r="R3044" s="1" t="s">
        <v>6748</v>
      </c>
      <c r="S3044" s="1" t="s">
        <v>8161</v>
      </c>
      <c r="T3044">
        <v>0.73</v>
      </c>
      <c r="U3044" s="1"/>
      <c r="V3044">
        <v>104116.625652</v>
      </c>
      <c r="W3044">
        <v>2268805.9715530002</v>
      </c>
      <c r="X3044">
        <v>527.230007</v>
      </c>
      <c r="Y3044">
        <v>50.543222</v>
      </c>
      <c r="Z3044">
        <v>1003.093737</v>
      </c>
      <c r="AA3044">
        <v>975.30507</v>
      </c>
      <c r="AB3044">
        <v>0</v>
      </c>
    </row>
    <row r="3045" spans="1:28" x14ac:dyDescent="0.25">
      <c r="A3045" s="1" t="s">
        <v>2622</v>
      </c>
      <c r="B3045">
        <v>1889</v>
      </c>
      <c r="C3045" s="1" t="s">
        <v>4003</v>
      </c>
      <c r="D3045">
        <v>7.1</v>
      </c>
      <c r="E3045">
        <v>0</v>
      </c>
      <c r="F3045">
        <v>0</v>
      </c>
      <c r="G3045">
        <v>2730</v>
      </c>
      <c r="H3045" s="1" t="s">
        <v>4073</v>
      </c>
      <c r="I3045">
        <v>40.79</v>
      </c>
      <c r="J3045">
        <v>9.59</v>
      </c>
      <c r="K3045">
        <v>841</v>
      </c>
      <c r="L3045">
        <v>604.14</v>
      </c>
      <c r="M3045">
        <v>673</v>
      </c>
      <c r="N3045">
        <v>27</v>
      </c>
      <c r="O3045">
        <v>0</v>
      </c>
      <c r="P3045">
        <v>786.33</v>
      </c>
      <c r="Q3045">
        <v>0</v>
      </c>
      <c r="R3045" s="1" t="s">
        <v>6777</v>
      </c>
      <c r="S3045" s="1" t="s">
        <v>8161</v>
      </c>
      <c r="T3045">
        <v>0.75</v>
      </c>
      <c r="U3045" s="1"/>
      <c r="V3045">
        <v>106161.197113</v>
      </c>
      <c r="W3045">
        <v>1834439.9611249999</v>
      </c>
      <c r="X3045">
        <v>526.449521</v>
      </c>
      <c r="Y3045">
        <v>44.632460999999999</v>
      </c>
      <c r="Z3045">
        <v>833.51960199999996</v>
      </c>
      <c r="AA3045">
        <v>788.59482500000001</v>
      </c>
      <c r="AB3045">
        <v>0</v>
      </c>
    </row>
    <row r="3046" spans="1:28" x14ac:dyDescent="0.25">
      <c r="A3046" s="1" t="s">
        <v>2792</v>
      </c>
      <c r="B3046">
        <v>2329</v>
      </c>
      <c r="C3046" s="1" t="s">
        <v>4055</v>
      </c>
      <c r="D3046">
        <v>7.1</v>
      </c>
      <c r="E3046">
        <v>0</v>
      </c>
      <c r="F3046">
        <v>0</v>
      </c>
      <c r="G3046">
        <v>2877</v>
      </c>
      <c r="H3046" s="1" t="s">
        <v>4160</v>
      </c>
      <c r="I3046">
        <v>91.13</v>
      </c>
      <c r="J3046">
        <v>8.0399999999999991</v>
      </c>
      <c r="K3046">
        <v>548</v>
      </c>
      <c r="L3046">
        <v>2755.62</v>
      </c>
      <c r="M3046">
        <v>144</v>
      </c>
      <c r="N3046">
        <v>6</v>
      </c>
      <c r="O3046">
        <v>0</v>
      </c>
      <c r="P3046">
        <v>239.98</v>
      </c>
      <c r="Q3046">
        <v>0</v>
      </c>
      <c r="R3046" s="1" t="s">
        <v>6947</v>
      </c>
      <c r="S3046" s="1" t="s">
        <v>8161</v>
      </c>
      <c r="T3046">
        <v>0.65</v>
      </c>
      <c r="U3046" s="1"/>
      <c r="V3046">
        <v>35988.007040999997</v>
      </c>
      <c r="W3046">
        <v>1122534.8523570001</v>
      </c>
      <c r="X3046">
        <v>190.02443099999999</v>
      </c>
      <c r="Y3046">
        <v>21.983355</v>
      </c>
      <c r="Z3046">
        <v>478.61883699999998</v>
      </c>
      <c r="AA3046">
        <v>482.54185200000001</v>
      </c>
      <c r="AB3046">
        <v>0</v>
      </c>
    </row>
    <row r="3047" spans="1:28" x14ac:dyDescent="0.25">
      <c r="A3047" s="1" t="s">
        <v>2811</v>
      </c>
      <c r="B3047">
        <v>1740</v>
      </c>
      <c r="C3047" s="1" t="s">
        <v>4051</v>
      </c>
      <c r="D3047">
        <v>7.1</v>
      </c>
      <c r="E3047">
        <v>0</v>
      </c>
      <c r="F3047">
        <v>0</v>
      </c>
      <c r="G3047">
        <v>2898</v>
      </c>
      <c r="H3047" s="1" t="s">
        <v>4132</v>
      </c>
      <c r="I3047">
        <v>25.16</v>
      </c>
      <c r="J3047">
        <v>10.42</v>
      </c>
      <c r="K3047">
        <v>1158</v>
      </c>
      <c r="L3047">
        <v>3201.77</v>
      </c>
      <c r="M3047">
        <v>672</v>
      </c>
      <c r="N3047">
        <v>18</v>
      </c>
      <c r="O3047">
        <v>0</v>
      </c>
      <c r="P3047">
        <v>850.19</v>
      </c>
      <c r="Q3047">
        <v>0</v>
      </c>
      <c r="R3047" s="1" t="s">
        <v>6966</v>
      </c>
      <c r="S3047" s="1" t="s">
        <v>8161</v>
      </c>
      <c r="T3047">
        <v>0.75</v>
      </c>
      <c r="U3047" s="1"/>
      <c r="V3047">
        <v>118531.076395</v>
      </c>
      <c r="W3047">
        <v>2561810.2084769998</v>
      </c>
      <c r="X3047">
        <v>599.77250700000002</v>
      </c>
      <c r="Y3047">
        <v>57.376824999999997</v>
      </c>
      <c r="Z3047">
        <v>1133.6404299999999</v>
      </c>
      <c r="AA3047">
        <v>1101.2610010000001</v>
      </c>
      <c r="AB3047">
        <v>0</v>
      </c>
    </row>
    <row r="3048" spans="1:28" x14ac:dyDescent="0.25">
      <c r="A3048" s="1" t="s">
        <v>2815</v>
      </c>
      <c r="B3048">
        <v>2355</v>
      </c>
      <c r="C3048" s="1" t="s">
        <v>4030</v>
      </c>
      <c r="D3048">
        <v>7.1</v>
      </c>
      <c r="E3048">
        <v>0</v>
      </c>
      <c r="F3048">
        <v>0</v>
      </c>
      <c r="G3048">
        <v>2904</v>
      </c>
      <c r="H3048" s="1" t="s">
        <v>4174</v>
      </c>
      <c r="I3048">
        <v>144.80000000000001</v>
      </c>
      <c r="J3048">
        <v>14.38</v>
      </c>
      <c r="K3048">
        <v>549</v>
      </c>
      <c r="L3048">
        <v>3261.57</v>
      </c>
      <c r="M3048">
        <v>207</v>
      </c>
      <c r="N3048">
        <v>10</v>
      </c>
      <c r="O3048">
        <v>0</v>
      </c>
      <c r="P3048">
        <v>329.78</v>
      </c>
      <c r="Q3048">
        <v>0</v>
      </c>
      <c r="R3048" s="1" t="s">
        <v>6970</v>
      </c>
      <c r="S3048" s="1" t="s">
        <v>8161</v>
      </c>
      <c r="T3048">
        <v>1.07</v>
      </c>
      <c r="U3048" s="1"/>
      <c r="V3048">
        <v>46132.604140000003</v>
      </c>
      <c r="W3048">
        <v>1472759.423983</v>
      </c>
      <c r="X3048">
        <v>244.86154199999999</v>
      </c>
      <c r="Y3048">
        <v>30.971596000000002</v>
      </c>
      <c r="Z3048">
        <v>634.91610700000001</v>
      </c>
      <c r="AA3048">
        <v>633.08871499999998</v>
      </c>
      <c r="AB3048">
        <v>0</v>
      </c>
    </row>
    <row r="3049" spans="1:28" x14ac:dyDescent="0.25">
      <c r="A3049" s="1" t="s">
        <v>2826</v>
      </c>
      <c r="B3049">
        <v>1689</v>
      </c>
      <c r="C3049" s="1" t="s">
        <v>4028</v>
      </c>
      <c r="D3049">
        <v>7.1</v>
      </c>
      <c r="E3049">
        <v>0</v>
      </c>
      <c r="F3049">
        <v>0</v>
      </c>
      <c r="G3049">
        <v>2917</v>
      </c>
      <c r="H3049" s="1" t="s">
        <v>4109</v>
      </c>
      <c r="I3049">
        <v>23.46</v>
      </c>
      <c r="J3049">
        <v>11.37</v>
      </c>
      <c r="K3049">
        <v>1228</v>
      </c>
      <c r="L3049">
        <v>1562.07</v>
      </c>
      <c r="M3049">
        <v>805</v>
      </c>
      <c r="N3049">
        <v>36</v>
      </c>
      <c r="O3049">
        <v>0</v>
      </c>
      <c r="P3049">
        <v>1109.72</v>
      </c>
      <c r="Q3049">
        <v>0</v>
      </c>
      <c r="R3049" s="1" t="s">
        <v>6981</v>
      </c>
      <c r="S3049" s="1" t="s">
        <v>8161</v>
      </c>
      <c r="T3049">
        <v>0.96</v>
      </c>
      <c r="U3049" s="1"/>
      <c r="V3049">
        <v>139210.99885</v>
      </c>
      <c r="W3049">
        <v>2628505.6917440002</v>
      </c>
      <c r="X3049">
        <v>695.65831500000002</v>
      </c>
      <c r="Y3049">
        <v>62.378270000000001</v>
      </c>
      <c r="Z3049">
        <v>1184.617375</v>
      </c>
      <c r="AA3049">
        <v>1129.9416160000001</v>
      </c>
      <c r="AB3049">
        <v>0</v>
      </c>
    </row>
    <row r="3050" spans="1:28" x14ac:dyDescent="0.25">
      <c r="A3050" s="1" t="s">
        <v>2878</v>
      </c>
      <c r="B3050">
        <v>2549</v>
      </c>
      <c r="C3050" s="1" t="s">
        <v>4004</v>
      </c>
      <c r="D3050">
        <v>7.1</v>
      </c>
      <c r="E3050">
        <v>0</v>
      </c>
      <c r="F3050">
        <v>0</v>
      </c>
      <c r="G3050">
        <v>2948</v>
      </c>
      <c r="H3050" s="1" t="s">
        <v>4110</v>
      </c>
      <c r="I3050">
        <v>0.2</v>
      </c>
      <c r="J3050">
        <v>11.51</v>
      </c>
      <c r="K3050">
        <v>399</v>
      </c>
      <c r="L3050">
        <v>1911.75</v>
      </c>
      <c r="M3050">
        <v>136</v>
      </c>
      <c r="N3050">
        <v>8</v>
      </c>
      <c r="O3050">
        <v>0</v>
      </c>
      <c r="P3050">
        <v>241.19</v>
      </c>
      <c r="Q3050">
        <v>0</v>
      </c>
      <c r="R3050" s="1" t="s">
        <v>7033</v>
      </c>
      <c r="S3050" s="1" t="s">
        <v>8161</v>
      </c>
      <c r="T3050">
        <v>0.87</v>
      </c>
      <c r="U3050" s="1"/>
      <c r="V3050">
        <v>28938.193464</v>
      </c>
      <c r="W3050">
        <v>896406.97721100005</v>
      </c>
      <c r="X3050">
        <v>152.85595699999999</v>
      </c>
      <c r="Y3050">
        <v>18.496852000000001</v>
      </c>
      <c r="Z3050">
        <v>386.59516600000001</v>
      </c>
      <c r="AA3050">
        <v>385.33561500000002</v>
      </c>
      <c r="AB3050">
        <v>0</v>
      </c>
    </row>
    <row r="3051" spans="1:28" x14ac:dyDescent="0.25">
      <c r="A3051" s="1" t="s">
        <v>2979</v>
      </c>
      <c r="B3051">
        <v>3009</v>
      </c>
      <c r="C3051" s="1" t="s">
        <v>4002</v>
      </c>
      <c r="D3051">
        <v>7.1</v>
      </c>
      <c r="E3051">
        <v>0</v>
      </c>
      <c r="F3051">
        <v>0</v>
      </c>
      <c r="G3051">
        <v>3040</v>
      </c>
      <c r="H3051" s="1" t="s">
        <v>4105</v>
      </c>
      <c r="I3051">
        <v>31.58</v>
      </c>
      <c r="J3051">
        <v>12.76</v>
      </c>
      <c r="K3051">
        <v>31</v>
      </c>
      <c r="L3051">
        <v>365.23</v>
      </c>
      <c r="M3051">
        <v>0</v>
      </c>
      <c r="N3051">
        <v>0</v>
      </c>
      <c r="O3051">
        <v>0</v>
      </c>
      <c r="P3051">
        <v>3.72</v>
      </c>
      <c r="Q3051">
        <v>0</v>
      </c>
      <c r="R3051" s="1" t="s">
        <v>7134</v>
      </c>
      <c r="S3051" s="1" t="s">
        <v>8161</v>
      </c>
      <c r="T3051">
        <v>0.97</v>
      </c>
      <c r="U3051" s="1"/>
      <c r="V3051">
        <v>1371.369451</v>
      </c>
      <c r="W3051">
        <v>108868.03886</v>
      </c>
      <c r="X3051">
        <v>8.7992439999999998</v>
      </c>
      <c r="Y3051">
        <v>1.827053</v>
      </c>
      <c r="Z3051">
        <v>43.633581999999997</v>
      </c>
      <c r="AA3051">
        <v>46.797628000000003</v>
      </c>
      <c r="AB3051">
        <v>0</v>
      </c>
    </row>
    <row r="3052" spans="1:28" x14ac:dyDescent="0.25">
      <c r="A3052" s="1" t="s">
        <v>2991</v>
      </c>
      <c r="B3052">
        <v>1390</v>
      </c>
      <c r="C3052" s="1" t="s">
        <v>4051</v>
      </c>
      <c r="D3052">
        <v>7.1</v>
      </c>
      <c r="E3052">
        <v>0</v>
      </c>
      <c r="F3052">
        <v>1</v>
      </c>
      <c r="G3052">
        <v>3048</v>
      </c>
      <c r="H3052" s="1" t="s">
        <v>4161</v>
      </c>
      <c r="I3052">
        <v>168.74</v>
      </c>
      <c r="J3052">
        <v>9.5</v>
      </c>
      <c r="K3052">
        <v>1658</v>
      </c>
      <c r="L3052">
        <v>3195.55</v>
      </c>
      <c r="M3052">
        <v>1024</v>
      </c>
      <c r="N3052">
        <v>36</v>
      </c>
      <c r="O3052">
        <v>0</v>
      </c>
      <c r="P3052">
        <v>1352.61</v>
      </c>
      <c r="Q3052">
        <v>0</v>
      </c>
      <c r="R3052" s="1" t="s">
        <v>7146</v>
      </c>
      <c r="S3052" s="1" t="s">
        <v>8161</v>
      </c>
      <c r="T3052">
        <v>0.76</v>
      </c>
      <c r="U3052" s="1"/>
      <c r="V3052">
        <v>176328.60681</v>
      </c>
      <c r="W3052">
        <v>3496854.1136579998</v>
      </c>
      <c r="X3052">
        <v>884.886976</v>
      </c>
      <c r="Y3052">
        <v>80.691965999999994</v>
      </c>
      <c r="Z3052">
        <v>1562.3747989999999</v>
      </c>
      <c r="AA3052">
        <v>1503.2228849999999</v>
      </c>
      <c r="AB3052">
        <v>0</v>
      </c>
    </row>
    <row r="3053" spans="1:28" x14ac:dyDescent="0.25">
      <c r="A3053" s="1" t="s">
        <v>3066</v>
      </c>
      <c r="B3053">
        <v>2680</v>
      </c>
      <c r="C3053" s="1" t="s">
        <v>4022</v>
      </c>
      <c r="D3053">
        <v>7.1</v>
      </c>
      <c r="E3053">
        <v>0</v>
      </c>
      <c r="F3053">
        <v>0</v>
      </c>
      <c r="G3053">
        <v>3116</v>
      </c>
      <c r="H3053" s="1" t="s">
        <v>4156</v>
      </c>
      <c r="I3053">
        <v>94.39</v>
      </c>
      <c r="J3053">
        <v>10.65</v>
      </c>
      <c r="K3053">
        <v>436</v>
      </c>
      <c r="L3053">
        <v>3232.17</v>
      </c>
      <c r="M3053">
        <v>69</v>
      </c>
      <c r="N3053">
        <v>3</v>
      </c>
      <c r="O3053">
        <v>0</v>
      </c>
      <c r="P3053">
        <v>142.38999999999999</v>
      </c>
      <c r="Q3053">
        <v>0</v>
      </c>
      <c r="R3053" s="1" t="s">
        <v>7221</v>
      </c>
      <c r="S3053" s="1" t="s">
        <v>8161</v>
      </c>
      <c r="T3053">
        <v>0.78</v>
      </c>
      <c r="U3053" s="1"/>
      <c r="V3053">
        <v>24381.146685</v>
      </c>
      <c r="W3053">
        <v>1012203.046366</v>
      </c>
      <c r="X3053">
        <v>134.67305200000001</v>
      </c>
      <c r="Y3053">
        <v>18.744319000000001</v>
      </c>
      <c r="Z3053">
        <v>422.48004800000001</v>
      </c>
      <c r="AA3053">
        <v>435.108699</v>
      </c>
      <c r="AB3053">
        <v>0</v>
      </c>
    </row>
    <row r="3054" spans="1:28" x14ac:dyDescent="0.25">
      <c r="A3054" s="1" t="s">
        <v>3137</v>
      </c>
      <c r="B3054">
        <v>2169</v>
      </c>
      <c r="C3054" s="1" t="s">
        <v>4046</v>
      </c>
      <c r="D3054">
        <v>7.1</v>
      </c>
      <c r="E3054">
        <v>0</v>
      </c>
      <c r="F3054">
        <v>0</v>
      </c>
      <c r="G3054">
        <v>3175</v>
      </c>
      <c r="H3054" s="1" t="s">
        <v>4080</v>
      </c>
      <c r="I3054">
        <v>0.2</v>
      </c>
      <c r="J3054">
        <v>3.64</v>
      </c>
      <c r="K3054">
        <v>1006</v>
      </c>
      <c r="L3054">
        <v>1757.35</v>
      </c>
      <c r="M3054">
        <v>634</v>
      </c>
      <c r="N3054">
        <v>19</v>
      </c>
      <c r="O3054">
        <v>0</v>
      </c>
      <c r="P3054">
        <v>851.09</v>
      </c>
      <c r="Q3054">
        <v>0</v>
      </c>
      <c r="R3054" s="1" t="s">
        <v>7292</v>
      </c>
      <c r="S3054" s="1" t="s">
        <v>8161</v>
      </c>
      <c r="T3054">
        <v>0.82</v>
      </c>
      <c r="U3054" s="1"/>
      <c r="V3054">
        <v>109429.024683</v>
      </c>
      <c r="W3054">
        <v>2165489.6609680001</v>
      </c>
      <c r="X3054">
        <v>549.14191300000005</v>
      </c>
      <c r="Y3054">
        <v>50.469597</v>
      </c>
      <c r="Z3054">
        <v>970.53627100000006</v>
      </c>
      <c r="AA3054">
        <v>930.89720699999998</v>
      </c>
      <c r="AB3054">
        <v>0</v>
      </c>
    </row>
    <row r="3055" spans="1:28" x14ac:dyDescent="0.25">
      <c r="A3055" s="1" t="s">
        <v>3349</v>
      </c>
      <c r="B3055">
        <v>2907</v>
      </c>
      <c r="C3055" s="1" t="s">
        <v>4041</v>
      </c>
      <c r="D3055">
        <v>0.2</v>
      </c>
      <c r="E3055">
        <v>0</v>
      </c>
      <c r="F3055">
        <v>0</v>
      </c>
      <c r="G3055">
        <v>3342</v>
      </c>
      <c r="H3055" s="1" t="s">
        <v>4099</v>
      </c>
      <c r="I3055">
        <v>147.79</v>
      </c>
      <c r="J3055">
        <v>8.73</v>
      </c>
      <c r="K3055">
        <v>435</v>
      </c>
      <c r="L3055">
        <v>2480.9</v>
      </c>
      <c r="M3055">
        <v>92</v>
      </c>
      <c r="N3055">
        <v>8</v>
      </c>
      <c r="O3055">
        <v>0</v>
      </c>
      <c r="P3055">
        <v>173.06</v>
      </c>
      <c r="Q3055">
        <v>0</v>
      </c>
      <c r="R3055" s="1" t="s">
        <v>7504</v>
      </c>
      <c r="S3055" s="1" t="s">
        <v>8161</v>
      </c>
      <c r="T3055">
        <v>0.69</v>
      </c>
      <c r="U3055" s="1"/>
      <c r="V3055">
        <v>27886.494161999999</v>
      </c>
      <c r="W3055">
        <v>961518.04645300005</v>
      </c>
      <c r="X3055">
        <v>149.39995300000001</v>
      </c>
      <c r="Y3055">
        <v>18.442516999999999</v>
      </c>
      <c r="Z3055">
        <v>407.328802</v>
      </c>
      <c r="AA3055">
        <v>413.32396499999999</v>
      </c>
      <c r="AB3055">
        <v>0</v>
      </c>
    </row>
    <row r="3056" spans="1:28" x14ac:dyDescent="0.25">
      <c r="A3056" s="1" t="s">
        <v>3408</v>
      </c>
      <c r="B3056">
        <v>2509</v>
      </c>
      <c r="C3056" s="1" t="s">
        <v>4037</v>
      </c>
      <c r="D3056">
        <v>7.1</v>
      </c>
      <c r="E3056">
        <v>0</v>
      </c>
      <c r="F3056">
        <v>0</v>
      </c>
      <c r="G3056">
        <v>3392</v>
      </c>
      <c r="H3056" s="1" t="s">
        <v>4096</v>
      </c>
      <c r="I3056">
        <v>121.36</v>
      </c>
      <c r="J3056">
        <v>12.75</v>
      </c>
      <c r="K3056">
        <v>883</v>
      </c>
      <c r="L3056">
        <v>1415.38</v>
      </c>
      <c r="M3056">
        <v>672</v>
      </c>
      <c r="N3056">
        <v>17</v>
      </c>
      <c r="O3056">
        <v>0</v>
      </c>
      <c r="P3056">
        <v>788.32</v>
      </c>
      <c r="Q3056">
        <v>0</v>
      </c>
      <c r="R3056" s="1" t="s">
        <v>7563</v>
      </c>
      <c r="S3056" s="1" t="s">
        <v>8161</v>
      </c>
      <c r="T3056">
        <v>1.08</v>
      </c>
      <c r="U3056" s="1"/>
      <c r="V3056">
        <v>116002.683193</v>
      </c>
      <c r="W3056">
        <v>2237219.966273</v>
      </c>
      <c r="X3056">
        <v>580.86893999999995</v>
      </c>
      <c r="Y3056">
        <v>53.287162000000002</v>
      </c>
      <c r="Z3056">
        <v>1008.573257</v>
      </c>
      <c r="AA3056">
        <v>961.73343699999998</v>
      </c>
      <c r="AB3056">
        <v>0</v>
      </c>
    </row>
    <row r="3057" spans="1:28" x14ac:dyDescent="0.25">
      <c r="A3057" s="1" t="s">
        <v>3432</v>
      </c>
      <c r="B3057">
        <v>2958</v>
      </c>
      <c r="C3057" s="1" t="s">
        <v>4030</v>
      </c>
      <c r="D3057">
        <v>7.1</v>
      </c>
      <c r="E3057">
        <v>0</v>
      </c>
      <c r="F3057">
        <v>0.86</v>
      </c>
      <c r="G3057">
        <v>3406</v>
      </c>
      <c r="H3057" s="1" t="s">
        <v>4012</v>
      </c>
      <c r="I3057">
        <v>120.08</v>
      </c>
      <c r="J3057">
        <v>8.15</v>
      </c>
      <c r="K3057">
        <v>448</v>
      </c>
      <c r="L3057">
        <v>1987.07</v>
      </c>
      <c r="M3057">
        <v>219</v>
      </c>
      <c r="N3057">
        <v>7</v>
      </c>
      <c r="O3057">
        <v>0</v>
      </c>
      <c r="P3057">
        <v>302.55</v>
      </c>
      <c r="Q3057">
        <v>0</v>
      </c>
      <c r="R3057" s="1" t="s">
        <v>7587</v>
      </c>
      <c r="S3057" s="1" t="s">
        <v>8161</v>
      </c>
      <c r="T3057">
        <v>0.99</v>
      </c>
      <c r="U3057" s="1"/>
      <c r="V3057">
        <v>43289.700251000002</v>
      </c>
      <c r="W3057">
        <v>1134743.0569839999</v>
      </c>
      <c r="X3057">
        <v>223.86780300000001</v>
      </c>
      <c r="Y3057">
        <v>24.654854</v>
      </c>
      <c r="Z3057">
        <v>495.37160799999998</v>
      </c>
      <c r="AA3057">
        <v>487.79239799999999</v>
      </c>
      <c r="AB3057">
        <v>0</v>
      </c>
    </row>
    <row r="3058" spans="1:28" x14ac:dyDescent="0.25">
      <c r="A3058" s="1" t="s">
        <v>3444</v>
      </c>
      <c r="B3058">
        <v>2291</v>
      </c>
      <c r="C3058" s="1" t="s">
        <v>4062</v>
      </c>
      <c r="D3058">
        <v>7.1</v>
      </c>
      <c r="E3058">
        <v>0</v>
      </c>
      <c r="F3058">
        <v>2</v>
      </c>
      <c r="G3058">
        <v>3417</v>
      </c>
      <c r="H3058" s="1" t="s">
        <v>4118</v>
      </c>
      <c r="I3058">
        <v>23.77</v>
      </c>
      <c r="J3058">
        <v>15.81</v>
      </c>
      <c r="K3058">
        <v>1126</v>
      </c>
      <c r="L3058">
        <v>3052.57</v>
      </c>
      <c r="M3058">
        <v>779</v>
      </c>
      <c r="N3058">
        <v>25</v>
      </c>
      <c r="O3058">
        <v>0</v>
      </c>
      <c r="P3058">
        <v>944.25</v>
      </c>
      <c r="Q3058">
        <v>0</v>
      </c>
      <c r="R3058" s="1" t="s">
        <v>7599</v>
      </c>
      <c r="S3058" s="1" t="s">
        <v>8161</v>
      </c>
      <c r="T3058">
        <v>1.1599999999999999</v>
      </c>
      <c r="U3058" s="1"/>
      <c r="V3058">
        <v>141792.39396799999</v>
      </c>
      <c r="W3058">
        <v>3164241.835</v>
      </c>
      <c r="X3058">
        <v>720.42203300000006</v>
      </c>
      <c r="Y3058">
        <v>73.518221999999994</v>
      </c>
      <c r="Z3058">
        <v>1412.1215970000001</v>
      </c>
      <c r="AA3058">
        <v>1360.2244909999999</v>
      </c>
      <c r="AB3058">
        <v>0</v>
      </c>
    </row>
    <row r="3059" spans="1:28" x14ac:dyDescent="0.25">
      <c r="A3059" s="1" t="s">
        <v>3450</v>
      </c>
      <c r="B3059">
        <v>2465</v>
      </c>
      <c r="C3059" s="1" t="s">
        <v>4030</v>
      </c>
      <c r="D3059">
        <v>7.1</v>
      </c>
      <c r="E3059">
        <v>0</v>
      </c>
      <c r="F3059">
        <v>0.72</v>
      </c>
      <c r="G3059">
        <v>3420</v>
      </c>
      <c r="H3059" s="1" t="s">
        <v>4175</v>
      </c>
      <c r="I3059">
        <v>120.08</v>
      </c>
      <c r="J3059">
        <v>6.78</v>
      </c>
      <c r="K3059">
        <v>955</v>
      </c>
      <c r="L3059">
        <v>1987.07</v>
      </c>
      <c r="M3059">
        <v>644</v>
      </c>
      <c r="N3059">
        <v>15</v>
      </c>
      <c r="O3059">
        <v>0</v>
      </c>
      <c r="P3059">
        <v>821.94</v>
      </c>
      <c r="Q3059">
        <v>0</v>
      </c>
      <c r="R3059" s="1" t="s">
        <v>7605</v>
      </c>
      <c r="S3059" s="1" t="s">
        <v>8161</v>
      </c>
      <c r="T3059">
        <v>1.08</v>
      </c>
      <c r="U3059" s="1"/>
      <c r="V3059">
        <v>110877.010142</v>
      </c>
      <c r="W3059">
        <v>2179712.0365619999</v>
      </c>
      <c r="X3059">
        <v>555.99568399999998</v>
      </c>
      <c r="Y3059">
        <v>50.713402000000002</v>
      </c>
      <c r="Z3059">
        <v>972.62086899999997</v>
      </c>
      <c r="AA3059">
        <v>937.01222800000005</v>
      </c>
      <c r="AB3059">
        <v>0</v>
      </c>
    </row>
    <row r="3060" spans="1:28" x14ac:dyDescent="0.25">
      <c r="A3060" s="1" t="s">
        <v>3452</v>
      </c>
      <c r="B3060">
        <v>2189</v>
      </c>
      <c r="C3060" s="1" t="s">
        <v>4030</v>
      </c>
      <c r="D3060">
        <v>7.1</v>
      </c>
      <c r="E3060">
        <v>0</v>
      </c>
      <c r="F3060">
        <v>0</v>
      </c>
      <c r="G3060">
        <v>3422</v>
      </c>
      <c r="H3060" s="1" t="s">
        <v>4155</v>
      </c>
      <c r="I3060">
        <v>81.98</v>
      </c>
      <c r="J3060">
        <v>13.84</v>
      </c>
      <c r="K3060">
        <v>1233</v>
      </c>
      <c r="L3060">
        <v>2814.2</v>
      </c>
      <c r="M3060">
        <v>870</v>
      </c>
      <c r="N3060">
        <v>29</v>
      </c>
      <c r="O3060">
        <v>0</v>
      </c>
      <c r="P3060">
        <v>1055.9000000000001</v>
      </c>
      <c r="Q3060">
        <v>0</v>
      </c>
      <c r="R3060" s="1" t="s">
        <v>7607</v>
      </c>
      <c r="S3060" s="1" t="s">
        <v>8161</v>
      </c>
      <c r="T3060">
        <v>1.1499999999999999</v>
      </c>
      <c r="U3060" s="1"/>
      <c r="V3060">
        <v>140274.91360900001</v>
      </c>
      <c r="W3060">
        <v>2925437.0036579999</v>
      </c>
      <c r="X3060">
        <v>707.63144699999998</v>
      </c>
      <c r="Y3060">
        <v>68.325738999999999</v>
      </c>
      <c r="Z3060">
        <v>1308.2977249999999</v>
      </c>
      <c r="AA3060">
        <v>1257.5758269999999</v>
      </c>
      <c r="AB3060">
        <v>0</v>
      </c>
    </row>
    <row r="3061" spans="1:28" x14ac:dyDescent="0.25">
      <c r="A3061" s="1" t="s">
        <v>3459</v>
      </c>
      <c r="B3061">
        <v>2289</v>
      </c>
      <c r="C3061" s="1" t="s">
        <v>4062</v>
      </c>
      <c r="D3061">
        <v>7.1</v>
      </c>
      <c r="E3061">
        <v>0</v>
      </c>
      <c r="F3061">
        <v>0</v>
      </c>
      <c r="G3061">
        <v>3428</v>
      </c>
      <c r="H3061" s="1" t="s">
        <v>4179</v>
      </c>
      <c r="I3061">
        <v>25.16</v>
      </c>
      <c r="J3061">
        <v>10.48</v>
      </c>
      <c r="K3061">
        <v>1139</v>
      </c>
      <c r="L3061">
        <v>3063.74</v>
      </c>
      <c r="M3061">
        <v>785</v>
      </c>
      <c r="N3061">
        <v>14</v>
      </c>
      <c r="O3061">
        <v>0</v>
      </c>
      <c r="P3061">
        <v>969.14</v>
      </c>
      <c r="Q3061">
        <v>0</v>
      </c>
      <c r="R3061" s="1" t="s">
        <v>7614</v>
      </c>
      <c r="S3061" s="1" t="s">
        <v>8161</v>
      </c>
      <c r="T3061">
        <v>1.29</v>
      </c>
      <c r="U3061" s="1"/>
      <c r="V3061">
        <v>147202.70297799999</v>
      </c>
      <c r="W3061">
        <v>3238587.356894</v>
      </c>
      <c r="X3061">
        <v>746.855457</v>
      </c>
      <c r="Y3061">
        <v>75.855536999999998</v>
      </c>
      <c r="Z3061">
        <v>1448.839027</v>
      </c>
      <c r="AA3061">
        <v>1392.1845639999999</v>
      </c>
      <c r="AB3061">
        <v>0</v>
      </c>
    </row>
    <row r="3062" spans="1:28" x14ac:dyDescent="0.25">
      <c r="A3062" s="1" t="s">
        <v>3718</v>
      </c>
      <c r="B3062">
        <v>3319</v>
      </c>
      <c r="C3062" s="1" t="s">
        <v>4020</v>
      </c>
      <c r="D3062">
        <v>7.1</v>
      </c>
      <c r="E3062">
        <v>0</v>
      </c>
      <c r="F3062">
        <v>0</v>
      </c>
      <c r="G3062">
        <v>3669</v>
      </c>
      <c r="H3062" s="1" t="s">
        <v>4116</v>
      </c>
      <c r="I3062">
        <v>87.33</v>
      </c>
      <c r="J3062">
        <v>7.72</v>
      </c>
      <c r="K3062">
        <v>350</v>
      </c>
      <c r="L3062">
        <v>1630.51</v>
      </c>
      <c r="M3062">
        <v>100</v>
      </c>
      <c r="N3062">
        <v>5</v>
      </c>
      <c r="O3062">
        <v>0</v>
      </c>
      <c r="P3062">
        <v>154.13</v>
      </c>
      <c r="Q3062">
        <v>0</v>
      </c>
      <c r="R3062" s="1" t="s">
        <v>7873</v>
      </c>
      <c r="S3062" s="1" t="s">
        <v>8161</v>
      </c>
      <c r="T3062">
        <v>0.6</v>
      </c>
      <c r="U3062" s="1"/>
      <c r="V3062">
        <v>25393.402019000001</v>
      </c>
      <c r="W3062">
        <v>720831.39963999996</v>
      </c>
      <c r="X3062">
        <v>132.38791900000001</v>
      </c>
      <c r="Y3062">
        <v>14.309984999999999</v>
      </c>
      <c r="Z3062">
        <v>308.75633900000003</v>
      </c>
      <c r="AA3062">
        <v>309.86401899999998</v>
      </c>
      <c r="AB3062">
        <v>0</v>
      </c>
    </row>
    <row r="3063" spans="1:28" x14ac:dyDescent="0.25">
      <c r="A3063" s="1" t="s">
        <v>3858</v>
      </c>
      <c r="B3063">
        <v>2486</v>
      </c>
      <c r="C3063" s="1" t="s">
        <v>4062</v>
      </c>
      <c r="D3063">
        <v>7.1</v>
      </c>
      <c r="E3063">
        <v>0</v>
      </c>
      <c r="F3063">
        <v>0</v>
      </c>
      <c r="G3063">
        <v>3850</v>
      </c>
      <c r="H3063" s="1" t="s">
        <v>4156</v>
      </c>
      <c r="I3063">
        <v>94.39</v>
      </c>
      <c r="J3063">
        <v>8.18</v>
      </c>
      <c r="K3063">
        <v>1364</v>
      </c>
      <c r="L3063">
        <v>2588.9299999999998</v>
      </c>
      <c r="M3063">
        <v>949</v>
      </c>
      <c r="N3063">
        <v>24</v>
      </c>
      <c r="O3063">
        <v>0</v>
      </c>
      <c r="P3063">
        <v>1133.3900000000001</v>
      </c>
      <c r="Q3063">
        <v>0</v>
      </c>
      <c r="R3063" s="1" t="s">
        <v>8013</v>
      </c>
      <c r="S3063" s="1" t="s">
        <v>8161</v>
      </c>
      <c r="T3063">
        <v>0.7</v>
      </c>
      <c r="U3063" s="1"/>
      <c r="V3063">
        <v>161382.417563</v>
      </c>
      <c r="W3063">
        <v>3192742.5259980001</v>
      </c>
      <c r="X3063">
        <v>809.89238699999999</v>
      </c>
      <c r="Y3063">
        <v>74.592461</v>
      </c>
      <c r="Z3063">
        <v>1429.9008530000001</v>
      </c>
      <c r="AA3063">
        <v>1372.4910010000001</v>
      </c>
      <c r="AB3063">
        <v>0</v>
      </c>
    </row>
    <row r="3064" spans="1:28" x14ac:dyDescent="0.25">
      <c r="A3064" s="1" t="s">
        <v>3983</v>
      </c>
      <c r="B3064">
        <v>3154</v>
      </c>
      <c r="C3064" s="1" t="s">
        <v>4060</v>
      </c>
      <c r="D3064">
        <v>7.1</v>
      </c>
      <c r="E3064">
        <v>0</v>
      </c>
      <c r="F3064">
        <v>0</v>
      </c>
      <c r="G3064">
        <v>4315</v>
      </c>
      <c r="H3064" s="1" t="s">
        <v>4123</v>
      </c>
      <c r="I3064">
        <v>46.68</v>
      </c>
      <c r="J3064">
        <v>17.2</v>
      </c>
      <c r="K3064">
        <v>1161</v>
      </c>
      <c r="L3064">
        <v>2369.1</v>
      </c>
      <c r="M3064">
        <v>747</v>
      </c>
      <c r="N3064">
        <v>14</v>
      </c>
      <c r="O3064">
        <v>0</v>
      </c>
      <c r="P3064">
        <v>962.36</v>
      </c>
      <c r="Q3064">
        <v>0</v>
      </c>
      <c r="R3064" s="1" t="s">
        <v>8138</v>
      </c>
      <c r="S3064" s="1" t="s">
        <v>8161</v>
      </c>
      <c r="T3064">
        <v>0.86</v>
      </c>
      <c r="U3064" s="1"/>
      <c r="V3064">
        <v>131264.27076099999</v>
      </c>
      <c r="W3064">
        <v>2672300.6190010002</v>
      </c>
      <c r="X3064">
        <v>660.48592699999995</v>
      </c>
      <c r="Y3064">
        <v>61.690519000000002</v>
      </c>
      <c r="Z3064">
        <v>1192.9879920000001</v>
      </c>
      <c r="AA3064">
        <v>1148.7620489999999</v>
      </c>
      <c r="AB3064">
        <v>0</v>
      </c>
    </row>
    <row r="3065" spans="1:28" x14ac:dyDescent="0.25">
      <c r="A3065" s="1" t="s">
        <v>29</v>
      </c>
      <c r="B3065">
        <v>2</v>
      </c>
      <c r="C3065" s="1" t="s">
        <v>4001</v>
      </c>
      <c r="D3065">
        <v>0.2</v>
      </c>
      <c r="E3065">
        <v>0</v>
      </c>
      <c r="F3065">
        <v>2</v>
      </c>
      <c r="G3065">
        <v>40</v>
      </c>
      <c r="H3065" s="1" t="s">
        <v>4071</v>
      </c>
      <c r="I3065">
        <v>108.49</v>
      </c>
      <c r="J3065">
        <v>11.74</v>
      </c>
      <c r="K3065">
        <v>38</v>
      </c>
      <c r="L3065">
        <v>419.77</v>
      </c>
      <c r="M3065">
        <v>0</v>
      </c>
      <c r="N3065">
        <v>0</v>
      </c>
      <c r="O3065">
        <v>0</v>
      </c>
      <c r="P3065">
        <v>7.94</v>
      </c>
      <c r="Q3065">
        <v>0</v>
      </c>
      <c r="R3065" s="1" t="s">
        <v>4184</v>
      </c>
      <c r="S3065" s="1" t="s">
        <v>8157</v>
      </c>
      <c r="T3065">
        <v>0.97</v>
      </c>
      <c r="U3065" s="1"/>
      <c r="V3065">
        <v>2289.6241620000001</v>
      </c>
      <c r="W3065">
        <v>145408.27999099999</v>
      </c>
      <c r="X3065">
        <v>13.896736000000001</v>
      </c>
      <c r="Y3065">
        <v>2.8608639999999999</v>
      </c>
      <c r="Z3065">
        <v>61.550553999999998</v>
      </c>
      <c r="AA3065">
        <v>62.504376999999998</v>
      </c>
      <c r="AB3065">
        <v>0</v>
      </c>
    </row>
    <row r="3066" spans="1:28" x14ac:dyDescent="0.25">
      <c r="A3066" s="1" t="s">
        <v>33</v>
      </c>
      <c r="B3066">
        <v>1</v>
      </c>
      <c r="C3066" s="1" t="s">
        <v>4004</v>
      </c>
      <c r="D3066">
        <v>5.0999999999999996</v>
      </c>
      <c r="E3066">
        <v>0</v>
      </c>
      <c r="F3066">
        <v>1</v>
      </c>
      <c r="G3066">
        <v>56</v>
      </c>
      <c r="H3066" s="1" t="s">
        <v>4074</v>
      </c>
      <c r="I3066">
        <v>0.2</v>
      </c>
      <c r="J3066">
        <v>10.02</v>
      </c>
      <c r="K3066">
        <v>55</v>
      </c>
      <c r="L3066">
        <v>420.4</v>
      </c>
      <c r="M3066">
        <v>1</v>
      </c>
      <c r="N3066">
        <v>1</v>
      </c>
      <c r="O3066">
        <v>0</v>
      </c>
      <c r="P3066">
        <v>20.04</v>
      </c>
      <c r="Q3066">
        <v>0</v>
      </c>
      <c r="R3066" s="1" t="s">
        <v>4188</v>
      </c>
      <c r="S3066" s="1" t="s">
        <v>8157</v>
      </c>
      <c r="T3066">
        <v>0.88</v>
      </c>
      <c r="U3066" s="1"/>
      <c r="V3066">
        <v>3422.2685489999999</v>
      </c>
      <c r="W3066">
        <v>178580.32025799999</v>
      </c>
      <c r="X3066">
        <v>19.787872</v>
      </c>
      <c r="Y3066">
        <v>3.3673630000000001</v>
      </c>
      <c r="Z3066">
        <v>75.396743999999998</v>
      </c>
      <c r="AA3066">
        <v>76.764189999999999</v>
      </c>
      <c r="AB3066">
        <v>0</v>
      </c>
    </row>
    <row r="3067" spans="1:28" x14ac:dyDescent="0.25">
      <c r="A3067" s="1" t="s">
        <v>38</v>
      </c>
      <c r="B3067">
        <v>2</v>
      </c>
      <c r="C3067" s="1" t="s">
        <v>4006</v>
      </c>
      <c r="D3067">
        <v>5.0999999999999996</v>
      </c>
      <c r="E3067">
        <v>0</v>
      </c>
      <c r="F3067">
        <v>2</v>
      </c>
      <c r="G3067">
        <v>82</v>
      </c>
      <c r="H3067" s="1" t="s">
        <v>4077</v>
      </c>
      <c r="I3067">
        <v>54.88</v>
      </c>
      <c r="J3067">
        <v>13.02</v>
      </c>
      <c r="K3067">
        <v>80</v>
      </c>
      <c r="L3067">
        <v>876.34</v>
      </c>
      <c r="M3067">
        <v>4</v>
      </c>
      <c r="N3067">
        <v>1</v>
      </c>
      <c r="O3067">
        <v>0</v>
      </c>
      <c r="P3067">
        <v>17.39</v>
      </c>
      <c r="Q3067">
        <v>0</v>
      </c>
      <c r="R3067" s="1" t="s">
        <v>4193</v>
      </c>
      <c r="S3067" s="1" t="s">
        <v>8157</v>
      </c>
      <c r="T3067">
        <v>1.01</v>
      </c>
      <c r="U3067" s="1"/>
      <c r="V3067">
        <v>3369.8824439999999</v>
      </c>
      <c r="W3067">
        <v>237382.85923500001</v>
      </c>
      <c r="X3067">
        <v>20.955651</v>
      </c>
      <c r="Y3067">
        <v>4.3741120000000002</v>
      </c>
      <c r="Z3067">
        <v>97.980322999999999</v>
      </c>
      <c r="AA3067">
        <v>102.040243</v>
      </c>
      <c r="AB3067">
        <v>0</v>
      </c>
    </row>
    <row r="3068" spans="1:28" x14ac:dyDescent="0.25">
      <c r="A3068" s="1" t="s">
        <v>44</v>
      </c>
      <c r="B3068">
        <v>2</v>
      </c>
      <c r="C3068" s="1" t="s">
        <v>4008</v>
      </c>
      <c r="D3068">
        <v>5.0999999999999996</v>
      </c>
      <c r="E3068">
        <v>0</v>
      </c>
      <c r="F3068">
        <v>2</v>
      </c>
      <c r="G3068">
        <v>97</v>
      </c>
      <c r="H3068" s="1" t="s">
        <v>4080</v>
      </c>
      <c r="I3068">
        <v>0.2</v>
      </c>
      <c r="J3068">
        <v>5.61</v>
      </c>
      <c r="K3068">
        <v>95</v>
      </c>
      <c r="L3068">
        <v>660.09</v>
      </c>
      <c r="M3068">
        <v>14</v>
      </c>
      <c r="N3068">
        <v>2</v>
      </c>
      <c r="O3068">
        <v>0</v>
      </c>
      <c r="P3068">
        <v>35.57</v>
      </c>
      <c r="Q3068">
        <v>0</v>
      </c>
      <c r="R3068" s="1" t="s">
        <v>4199</v>
      </c>
      <c r="S3068" s="1" t="s">
        <v>8157</v>
      </c>
      <c r="T3068">
        <v>0.84</v>
      </c>
      <c r="U3068" s="1"/>
      <c r="V3068">
        <v>5833.0139300000001</v>
      </c>
      <c r="W3068">
        <v>253681.555639</v>
      </c>
      <c r="X3068">
        <v>32.547728999999997</v>
      </c>
      <c r="Y3068">
        <v>4.9881700000000002</v>
      </c>
      <c r="Z3068">
        <v>108.12618500000001</v>
      </c>
      <c r="AA3068">
        <v>109.047611</v>
      </c>
      <c r="AB3068">
        <v>0</v>
      </c>
    </row>
    <row r="3069" spans="1:28" x14ac:dyDescent="0.25">
      <c r="A3069" s="1" t="s">
        <v>46</v>
      </c>
      <c r="B3069">
        <v>3</v>
      </c>
      <c r="C3069" s="1" t="s">
        <v>4009</v>
      </c>
      <c r="D3069">
        <v>5.0999999999999996</v>
      </c>
      <c r="E3069">
        <v>0</v>
      </c>
      <c r="F3069">
        <v>3</v>
      </c>
      <c r="G3069">
        <v>97</v>
      </c>
      <c r="H3069" s="1" t="s">
        <v>4082</v>
      </c>
      <c r="I3069">
        <v>19.239999999999998</v>
      </c>
      <c r="J3069">
        <v>12.34</v>
      </c>
      <c r="K3069">
        <v>94</v>
      </c>
      <c r="L3069">
        <v>738.31</v>
      </c>
      <c r="M3069">
        <v>11</v>
      </c>
      <c r="N3069">
        <v>2</v>
      </c>
      <c r="O3069">
        <v>0</v>
      </c>
      <c r="P3069">
        <v>40.31</v>
      </c>
      <c r="Q3069">
        <v>0</v>
      </c>
      <c r="R3069" s="1" t="s">
        <v>4201</v>
      </c>
      <c r="S3069" s="1" t="s">
        <v>8157</v>
      </c>
      <c r="T3069">
        <v>1.01</v>
      </c>
      <c r="U3069" s="1"/>
      <c r="V3069">
        <v>5816.2717480000001</v>
      </c>
      <c r="W3069">
        <v>290920.511527</v>
      </c>
      <c r="X3069">
        <v>33.395279000000002</v>
      </c>
      <c r="Y3069">
        <v>5.75969</v>
      </c>
      <c r="Z3069">
        <v>123.54897</v>
      </c>
      <c r="AA3069">
        <v>125.054423</v>
      </c>
      <c r="AB3069">
        <v>0</v>
      </c>
    </row>
    <row r="3070" spans="1:28" x14ac:dyDescent="0.25">
      <c r="A3070" s="1" t="s">
        <v>52</v>
      </c>
      <c r="B3070">
        <v>2</v>
      </c>
      <c r="C3070" s="1" t="s">
        <v>4012</v>
      </c>
      <c r="D3070">
        <v>5.0999999999999996</v>
      </c>
      <c r="E3070">
        <v>0</v>
      </c>
      <c r="F3070">
        <v>2</v>
      </c>
      <c r="G3070">
        <v>112</v>
      </c>
      <c r="H3070" s="1" t="s">
        <v>4084</v>
      </c>
      <c r="I3070">
        <v>105.53</v>
      </c>
      <c r="J3070">
        <v>11.85</v>
      </c>
      <c r="K3070">
        <v>110</v>
      </c>
      <c r="L3070">
        <v>825.33</v>
      </c>
      <c r="M3070">
        <v>23</v>
      </c>
      <c r="N3070">
        <v>4</v>
      </c>
      <c r="O3070">
        <v>0</v>
      </c>
      <c r="P3070">
        <v>61.89</v>
      </c>
      <c r="Q3070">
        <v>0</v>
      </c>
      <c r="R3070" s="1" t="s">
        <v>4207</v>
      </c>
      <c r="S3070" s="1" t="s">
        <v>8157</v>
      </c>
      <c r="T3070">
        <v>1.26</v>
      </c>
      <c r="U3070" s="1"/>
      <c r="V3070">
        <v>8090.8657560000001</v>
      </c>
      <c r="W3070">
        <v>377312.14454000001</v>
      </c>
      <c r="X3070">
        <v>45.874805000000002</v>
      </c>
      <c r="Y3070">
        <v>8.0351839999999992</v>
      </c>
      <c r="Z3070">
        <v>163.97990999999999</v>
      </c>
      <c r="AA3070">
        <v>162.190123</v>
      </c>
      <c r="AB3070">
        <v>0</v>
      </c>
    </row>
    <row r="3071" spans="1:28" x14ac:dyDescent="0.25">
      <c r="A3071" s="1" t="s">
        <v>60</v>
      </c>
      <c r="B3071">
        <v>2</v>
      </c>
      <c r="C3071" s="1" t="s">
        <v>4010</v>
      </c>
      <c r="D3071">
        <v>5.0999999999999996</v>
      </c>
      <c r="E3071">
        <v>0</v>
      </c>
      <c r="F3071">
        <v>2</v>
      </c>
      <c r="G3071">
        <v>127</v>
      </c>
      <c r="H3071" s="1" t="s">
        <v>4083</v>
      </c>
      <c r="I3071">
        <v>73.11</v>
      </c>
      <c r="J3071">
        <v>7.99</v>
      </c>
      <c r="K3071">
        <v>125</v>
      </c>
      <c r="L3071">
        <v>900.39</v>
      </c>
      <c r="M3071">
        <v>0</v>
      </c>
      <c r="N3071">
        <v>0</v>
      </c>
      <c r="O3071">
        <v>0</v>
      </c>
      <c r="P3071">
        <v>19.170000000000002</v>
      </c>
      <c r="Q3071">
        <v>0</v>
      </c>
      <c r="R3071" s="1" t="s">
        <v>4215</v>
      </c>
      <c r="S3071" s="1" t="s">
        <v>8157</v>
      </c>
      <c r="T3071">
        <v>0.61</v>
      </c>
      <c r="U3071" s="1"/>
      <c r="V3071">
        <v>5196.6278519999996</v>
      </c>
      <c r="W3071">
        <v>251140.390904</v>
      </c>
      <c r="X3071">
        <v>29.488113999999999</v>
      </c>
      <c r="Y3071">
        <v>4.3606319999999998</v>
      </c>
      <c r="Z3071">
        <v>103.84753499999999</v>
      </c>
      <c r="AA3071">
        <v>107.955597</v>
      </c>
      <c r="AB3071">
        <v>0</v>
      </c>
    </row>
    <row r="3072" spans="1:28" x14ac:dyDescent="0.25">
      <c r="A3072" s="1" t="s">
        <v>63</v>
      </c>
      <c r="B3072">
        <v>0</v>
      </c>
      <c r="C3072" s="1" t="s">
        <v>4015</v>
      </c>
      <c r="D3072">
        <v>5.0999999999999996</v>
      </c>
      <c r="E3072">
        <v>0</v>
      </c>
      <c r="F3072">
        <v>0</v>
      </c>
      <c r="G3072">
        <v>136</v>
      </c>
      <c r="H3072" s="1" t="s">
        <v>4088</v>
      </c>
      <c r="I3072">
        <v>194.58</v>
      </c>
      <c r="J3072">
        <v>12.2</v>
      </c>
      <c r="K3072">
        <v>136</v>
      </c>
      <c r="L3072">
        <v>1448.27</v>
      </c>
      <c r="M3072">
        <v>9</v>
      </c>
      <c r="N3072">
        <v>1</v>
      </c>
      <c r="O3072">
        <v>0</v>
      </c>
      <c r="P3072">
        <v>33.979999999999997</v>
      </c>
      <c r="Q3072">
        <v>0</v>
      </c>
      <c r="R3072" s="1" t="s">
        <v>4218</v>
      </c>
      <c r="S3072" s="1" t="s">
        <v>8157</v>
      </c>
      <c r="T3072">
        <v>1.03</v>
      </c>
      <c r="U3072" s="1"/>
      <c r="V3072">
        <v>7527.6404929999999</v>
      </c>
      <c r="W3072">
        <v>473942.249098</v>
      </c>
      <c r="X3072">
        <v>45.556089</v>
      </c>
      <c r="Y3072">
        <v>9.2088970000000003</v>
      </c>
      <c r="Z3072">
        <v>199.06408400000001</v>
      </c>
      <c r="AA3072">
        <v>203.72643500000001</v>
      </c>
      <c r="AB3072">
        <v>0</v>
      </c>
    </row>
    <row r="3073" spans="1:28" x14ac:dyDescent="0.25">
      <c r="A3073" s="1" t="s">
        <v>79</v>
      </c>
      <c r="B3073">
        <v>11</v>
      </c>
      <c r="C3073" s="1" t="s">
        <v>4003</v>
      </c>
      <c r="D3073">
        <v>5.0999999999999996</v>
      </c>
      <c r="E3073">
        <v>0</v>
      </c>
      <c r="F3073">
        <v>11</v>
      </c>
      <c r="G3073">
        <v>147</v>
      </c>
      <c r="H3073" s="1" t="s">
        <v>4095</v>
      </c>
      <c r="I3073">
        <v>63.59</v>
      </c>
      <c r="J3073">
        <v>12.01</v>
      </c>
      <c r="K3073">
        <v>136</v>
      </c>
      <c r="L3073">
        <v>762.07</v>
      </c>
      <c r="M3073">
        <v>52</v>
      </c>
      <c r="N3073">
        <v>5</v>
      </c>
      <c r="O3073">
        <v>0</v>
      </c>
      <c r="P3073">
        <v>81.239999999999995</v>
      </c>
      <c r="Q3073">
        <v>0</v>
      </c>
      <c r="R3073" s="1" t="s">
        <v>4234</v>
      </c>
      <c r="S3073" s="1" t="s">
        <v>8157</v>
      </c>
      <c r="T3073">
        <v>0.98</v>
      </c>
      <c r="U3073" s="1"/>
      <c r="V3073">
        <v>11979.972057000001</v>
      </c>
      <c r="W3073">
        <v>407815.54106299998</v>
      </c>
      <c r="X3073">
        <v>64.249767000000006</v>
      </c>
      <c r="Y3073">
        <v>8.7560789999999997</v>
      </c>
      <c r="Z3073">
        <v>177.819008</v>
      </c>
      <c r="AA3073">
        <v>175.30486099999999</v>
      </c>
      <c r="AB3073">
        <v>0</v>
      </c>
    </row>
    <row r="3074" spans="1:28" x14ac:dyDescent="0.25">
      <c r="A3074" s="1" t="s">
        <v>83</v>
      </c>
      <c r="B3074">
        <v>2</v>
      </c>
      <c r="C3074" s="1" t="s">
        <v>4016</v>
      </c>
      <c r="D3074">
        <v>5.0999999999999996</v>
      </c>
      <c r="E3074">
        <v>0</v>
      </c>
      <c r="F3074">
        <v>2</v>
      </c>
      <c r="G3074">
        <v>156</v>
      </c>
      <c r="H3074" s="1" t="s">
        <v>4092</v>
      </c>
      <c r="I3074">
        <v>182.21</v>
      </c>
      <c r="J3074">
        <v>5.42</v>
      </c>
      <c r="K3074">
        <v>154</v>
      </c>
      <c r="L3074">
        <v>905.52</v>
      </c>
      <c r="M3074">
        <v>4</v>
      </c>
      <c r="N3074">
        <v>1</v>
      </c>
      <c r="O3074">
        <v>0</v>
      </c>
      <c r="P3074">
        <v>29.91</v>
      </c>
      <c r="Q3074">
        <v>0</v>
      </c>
      <c r="R3074" s="1" t="s">
        <v>4238</v>
      </c>
      <c r="S3074" s="1" t="s">
        <v>8157</v>
      </c>
      <c r="T3074">
        <v>0.53</v>
      </c>
      <c r="U3074" s="1"/>
      <c r="V3074">
        <v>7073.5779009999997</v>
      </c>
      <c r="W3074">
        <v>282073.53324000002</v>
      </c>
      <c r="X3074">
        <v>38.689929999999997</v>
      </c>
      <c r="Y3074">
        <v>4.7989129999999998</v>
      </c>
      <c r="Z3074">
        <v>116.36209700000001</v>
      </c>
      <c r="AA3074">
        <v>121.253737</v>
      </c>
      <c r="AB3074">
        <v>0</v>
      </c>
    </row>
    <row r="3075" spans="1:28" x14ac:dyDescent="0.25">
      <c r="A3075" s="1" t="s">
        <v>84</v>
      </c>
      <c r="B3075">
        <v>4</v>
      </c>
      <c r="C3075" s="1" t="s">
        <v>4005</v>
      </c>
      <c r="D3075">
        <v>5.0999999999999996</v>
      </c>
      <c r="E3075">
        <v>0</v>
      </c>
      <c r="F3075">
        <v>4</v>
      </c>
      <c r="G3075">
        <v>161</v>
      </c>
      <c r="H3075" s="1" t="s">
        <v>4075</v>
      </c>
      <c r="I3075">
        <v>89.74</v>
      </c>
      <c r="J3075">
        <v>6.6</v>
      </c>
      <c r="K3075">
        <v>157</v>
      </c>
      <c r="L3075">
        <v>698.35</v>
      </c>
      <c r="M3075">
        <v>50</v>
      </c>
      <c r="N3075">
        <v>1</v>
      </c>
      <c r="O3075">
        <v>0</v>
      </c>
      <c r="P3075">
        <v>68.260000000000005</v>
      </c>
      <c r="Q3075">
        <v>0</v>
      </c>
      <c r="R3075" s="1" t="s">
        <v>4239</v>
      </c>
      <c r="S3075" s="1" t="s">
        <v>8157</v>
      </c>
      <c r="T3075">
        <v>0.57999999999999996</v>
      </c>
      <c r="U3075" s="1"/>
      <c r="V3075">
        <v>12301.991834</v>
      </c>
      <c r="W3075">
        <v>330488.21067599999</v>
      </c>
      <c r="X3075">
        <v>63.723041000000002</v>
      </c>
      <c r="Y3075">
        <v>6.7817720000000001</v>
      </c>
      <c r="Z3075">
        <v>143.00295399999999</v>
      </c>
      <c r="AA3075">
        <v>142.067296</v>
      </c>
      <c r="AB3075">
        <v>0</v>
      </c>
    </row>
    <row r="3076" spans="1:28" x14ac:dyDescent="0.25">
      <c r="A3076" s="1" t="s">
        <v>87</v>
      </c>
      <c r="B3076">
        <v>0</v>
      </c>
      <c r="C3076" s="1" t="s">
        <v>4021</v>
      </c>
      <c r="D3076">
        <v>5.0999999999999996</v>
      </c>
      <c r="E3076">
        <v>0</v>
      </c>
      <c r="F3076">
        <v>0</v>
      </c>
      <c r="G3076">
        <v>164</v>
      </c>
      <c r="H3076" s="1" t="s">
        <v>4097</v>
      </c>
      <c r="I3076">
        <v>76.69</v>
      </c>
      <c r="J3076">
        <v>15.37</v>
      </c>
      <c r="K3076">
        <v>164</v>
      </c>
      <c r="L3076">
        <v>1564.11</v>
      </c>
      <c r="M3076">
        <v>36</v>
      </c>
      <c r="N3076">
        <v>3</v>
      </c>
      <c r="O3076">
        <v>0</v>
      </c>
      <c r="P3076">
        <v>68.03</v>
      </c>
      <c r="Q3076">
        <v>0</v>
      </c>
      <c r="R3076" s="1" t="s">
        <v>4242</v>
      </c>
      <c r="S3076" s="1" t="s">
        <v>8157</v>
      </c>
      <c r="T3076">
        <v>1.17</v>
      </c>
      <c r="U3076" s="1"/>
      <c r="V3076">
        <v>10866.353975</v>
      </c>
      <c r="W3076">
        <v>545529.20844299998</v>
      </c>
      <c r="X3076">
        <v>62.373148</v>
      </c>
      <c r="Y3076">
        <v>11.002874</v>
      </c>
      <c r="Z3076">
        <v>230.69617600000001</v>
      </c>
      <c r="AA3076">
        <v>234.49980099999999</v>
      </c>
      <c r="AB3076">
        <v>0</v>
      </c>
    </row>
    <row r="3077" spans="1:28" x14ac:dyDescent="0.25">
      <c r="A3077" s="1" t="s">
        <v>93</v>
      </c>
      <c r="B3077">
        <v>6</v>
      </c>
      <c r="C3077" s="1" t="s">
        <v>4024</v>
      </c>
      <c r="D3077">
        <v>5.0999999999999996</v>
      </c>
      <c r="E3077">
        <v>0</v>
      </c>
      <c r="F3077">
        <v>6</v>
      </c>
      <c r="G3077">
        <v>174</v>
      </c>
      <c r="H3077" s="1" t="s">
        <v>4100</v>
      </c>
      <c r="I3077">
        <v>91.57</v>
      </c>
      <c r="J3077">
        <v>17.14</v>
      </c>
      <c r="K3077">
        <v>168</v>
      </c>
      <c r="L3077">
        <v>1444.8</v>
      </c>
      <c r="M3077">
        <v>43</v>
      </c>
      <c r="N3077">
        <v>4</v>
      </c>
      <c r="O3077">
        <v>0</v>
      </c>
      <c r="P3077">
        <v>81.430000000000007</v>
      </c>
      <c r="Q3077">
        <v>0</v>
      </c>
      <c r="R3077" s="1" t="s">
        <v>4248</v>
      </c>
      <c r="S3077" s="1" t="s">
        <v>8157</v>
      </c>
      <c r="T3077">
        <v>1.25</v>
      </c>
      <c r="U3077" s="1"/>
      <c r="V3077">
        <v>15357.008180000001</v>
      </c>
      <c r="W3077">
        <v>694876.86792500003</v>
      </c>
      <c r="X3077">
        <v>86.543769999999995</v>
      </c>
      <c r="Y3077">
        <v>14.932544999999999</v>
      </c>
      <c r="Z3077">
        <v>301.26518800000002</v>
      </c>
      <c r="AA3077">
        <v>298.69776300000001</v>
      </c>
      <c r="AB3077">
        <v>0</v>
      </c>
    </row>
    <row r="3078" spans="1:28" x14ac:dyDescent="0.25">
      <c r="A3078" s="1" t="s">
        <v>98</v>
      </c>
      <c r="B3078">
        <v>10</v>
      </c>
      <c r="C3078" s="1" t="s">
        <v>4018</v>
      </c>
      <c r="D3078">
        <v>5.0999999999999996</v>
      </c>
      <c r="E3078">
        <v>0</v>
      </c>
      <c r="F3078">
        <v>10</v>
      </c>
      <c r="G3078">
        <v>187</v>
      </c>
      <c r="H3078" s="1" t="s">
        <v>4095</v>
      </c>
      <c r="I3078">
        <v>63.59</v>
      </c>
      <c r="J3078">
        <v>14.65</v>
      </c>
      <c r="K3078">
        <v>177</v>
      </c>
      <c r="L3078">
        <v>1936.73</v>
      </c>
      <c r="M3078">
        <v>10</v>
      </c>
      <c r="N3078">
        <v>3</v>
      </c>
      <c r="O3078">
        <v>0</v>
      </c>
      <c r="P3078">
        <v>58.45</v>
      </c>
      <c r="Q3078">
        <v>0</v>
      </c>
      <c r="R3078" s="1" t="s">
        <v>4253</v>
      </c>
      <c r="S3078" s="1" t="s">
        <v>8157</v>
      </c>
      <c r="T3078">
        <v>1.18</v>
      </c>
      <c r="U3078" s="1"/>
      <c r="V3078">
        <v>10318.434762000001</v>
      </c>
      <c r="W3078">
        <v>639813.93215400004</v>
      </c>
      <c r="X3078">
        <v>62.367429999999999</v>
      </c>
      <c r="Y3078">
        <v>13.093003</v>
      </c>
      <c r="Z3078">
        <v>272.77011099999999</v>
      </c>
      <c r="AA3078">
        <v>275.02635700000002</v>
      </c>
      <c r="AB3078">
        <v>0</v>
      </c>
    </row>
    <row r="3079" spans="1:28" x14ac:dyDescent="0.25">
      <c r="A3079" s="1" t="s">
        <v>99</v>
      </c>
      <c r="B3079">
        <v>0</v>
      </c>
      <c r="C3079" s="1" t="s">
        <v>4025</v>
      </c>
      <c r="D3079">
        <v>5.0999999999999996</v>
      </c>
      <c r="E3079">
        <v>0</v>
      </c>
      <c r="F3079">
        <v>0</v>
      </c>
      <c r="G3079">
        <v>189</v>
      </c>
      <c r="H3079" s="1" t="s">
        <v>4103</v>
      </c>
      <c r="I3079">
        <v>92.78</v>
      </c>
      <c r="J3079">
        <v>15.8</v>
      </c>
      <c r="K3079">
        <v>189</v>
      </c>
      <c r="L3079">
        <v>1809.62</v>
      </c>
      <c r="M3079">
        <v>36</v>
      </c>
      <c r="N3079">
        <v>3</v>
      </c>
      <c r="O3079">
        <v>0</v>
      </c>
      <c r="P3079">
        <v>76.81</v>
      </c>
      <c r="Q3079">
        <v>0</v>
      </c>
      <c r="R3079" s="1" t="s">
        <v>4254</v>
      </c>
      <c r="S3079" s="1" t="s">
        <v>8157</v>
      </c>
      <c r="T3079">
        <v>1.17</v>
      </c>
      <c r="U3079" s="1"/>
      <c r="V3079">
        <v>13455.320355</v>
      </c>
      <c r="W3079">
        <v>672210.83268500003</v>
      </c>
      <c r="X3079">
        <v>77.285055</v>
      </c>
      <c r="Y3079">
        <v>13.783737</v>
      </c>
      <c r="Z3079">
        <v>286.53730300000001</v>
      </c>
      <c r="AA3079">
        <v>288.95448800000003</v>
      </c>
      <c r="AB3079">
        <v>0</v>
      </c>
    </row>
    <row r="3080" spans="1:28" x14ac:dyDescent="0.25">
      <c r="A3080" s="1" t="s">
        <v>100</v>
      </c>
      <c r="B3080">
        <v>109</v>
      </c>
      <c r="C3080" s="1" t="s">
        <v>4009</v>
      </c>
      <c r="D3080">
        <v>5.0999999999999996</v>
      </c>
      <c r="E3080">
        <v>0</v>
      </c>
      <c r="F3080">
        <v>1.19</v>
      </c>
      <c r="G3080">
        <v>192</v>
      </c>
      <c r="H3080" s="1" t="s">
        <v>4081</v>
      </c>
      <c r="I3080">
        <v>19.239999999999998</v>
      </c>
      <c r="J3080">
        <v>13.08</v>
      </c>
      <c r="K3080">
        <v>83</v>
      </c>
      <c r="L3080">
        <v>738.31</v>
      </c>
      <c r="M3080">
        <v>0</v>
      </c>
      <c r="N3080">
        <v>0</v>
      </c>
      <c r="O3080">
        <v>0</v>
      </c>
      <c r="P3080">
        <v>27.65</v>
      </c>
      <c r="Q3080">
        <v>0</v>
      </c>
      <c r="R3080" s="1" t="s">
        <v>4255</v>
      </c>
      <c r="S3080" s="1" t="s">
        <v>8157</v>
      </c>
      <c r="T3080">
        <v>0.98</v>
      </c>
      <c r="U3080" s="1"/>
      <c r="V3080">
        <v>4439.7636970000003</v>
      </c>
      <c r="W3080">
        <v>243465.06110200001</v>
      </c>
      <c r="X3080">
        <v>25.985253</v>
      </c>
      <c r="Y3080">
        <v>4.7029290000000001</v>
      </c>
      <c r="Z3080">
        <v>102.985437</v>
      </c>
      <c r="AA3080">
        <v>104.655109</v>
      </c>
      <c r="AB3080">
        <v>0</v>
      </c>
    </row>
    <row r="3081" spans="1:28" x14ac:dyDescent="0.25">
      <c r="A3081" s="1" t="s">
        <v>106</v>
      </c>
      <c r="B3081">
        <v>0</v>
      </c>
      <c r="C3081" s="1" t="s">
        <v>4026</v>
      </c>
      <c r="D3081">
        <v>0.2</v>
      </c>
      <c r="E3081">
        <v>0</v>
      </c>
      <c r="F3081">
        <v>0</v>
      </c>
      <c r="G3081">
        <v>203</v>
      </c>
      <c r="H3081" s="1" t="s">
        <v>4106</v>
      </c>
      <c r="I3081">
        <v>88.81</v>
      </c>
      <c r="J3081">
        <v>12.4</v>
      </c>
      <c r="K3081">
        <v>203</v>
      </c>
      <c r="L3081">
        <v>2051.67</v>
      </c>
      <c r="M3081">
        <v>39</v>
      </c>
      <c r="N3081">
        <v>2</v>
      </c>
      <c r="O3081">
        <v>0</v>
      </c>
      <c r="P3081">
        <v>65.69</v>
      </c>
      <c r="Q3081">
        <v>0</v>
      </c>
      <c r="R3081" s="1" t="s">
        <v>4261</v>
      </c>
      <c r="S3081" s="1" t="s">
        <v>8157</v>
      </c>
      <c r="T3081">
        <v>1</v>
      </c>
      <c r="U3081" s="1"/>
      <c r="V3081">
        <v>13167.654990999999</v>
      </c>
      <c r="W3081">
        <v>675379.19523199997</v>
      </c>
      <c r="X3081">
        <v>76.021814000000006</v>
      </c>
      <c r="Y3081">
        <v>13.371819</v>
      </c>
      <c r="Z3081">
        <v>283.683494</v>
      </c>
      <c r="AA3081">
        <v>290.316982</v>
      </c>
      <c r="AB3081">
        <v>0</v>
      </c>
    </row>
    <row r="3082" spans="1:28" x14ac:dyDescent="0.25">
      <c r="A3082" s="1" t="s">
        <v>109</v>
      </c>
      <c r="B3082">
        <v>0</v>
      </c>
      <c r="C3082" s="1" t="s">
        <v>4028</v>
      </c>
      <c r="D3082">
        <v>5.0999999999999996</v>
      </c>
      <c r="E3082">
        <v>0</v>
      </c>
      <c r="F3082">
        <v>0</v>
      </c>
      <c r="G3082">
        <v>206</v>
      </c>
      <c r="H3082" s="1" t="s">
        <v>4109</v>
      </c>
      <c r="I3082">
        <v>23.46</v>
      </c>
      <c r="J3082">
        <v>16.93</v>
      </c>
      <c r="K3082">
        <v>206</v>
      </c>
      <c r="L3082">
        <v>1564.07</v>
      </c>
      <c r="M3082">
        <v>54</v>
      </c>
      <c r="N3082">
        <v>6</v>
      </c>
      <c r="O3082">
        <v>0</v>
      </c>
      <c r="P3082">
        <v>115.19</v>
      </c>
      <c r="Q3082">
        <v>0</v>
      </c>
      <c r="R3082" s="1" t="s">
        <v>4264</v>
      </c>
      <c r="S3082" s="1" t="s">
        <v>8157</v>
      </c>
      <c r="T3082">
        <v>1.27</v>
      </c>
      <c r="U3082" s="1"/>
      <c r="V3082">
        <v>15086.147731999999</v>
      </c>
      <c r="W3082">
        <v>674330.08361199999</v>
      </c>
      <c r="X3082">
        <v>84.659098999999998</v>
      </c>
      <c r="Y3082">
        <v>14.183367000000001</v>
      </c>
      <c r="Z3082">
        <v>290.11781100000002</v>
      </c>
      <c r="AA3082">
        <v>289.86621600000001</v>
      </c>
      <c r="AB3082">
        <v>0</v>
      </c>
    </row>
    <row r="3083" spans="1:28" x14ac:dyDescent="0.25">
      <c r="A3083" s="1" t="s">
        <v>112</v>
      </c>
      <c r="B3083">
        <v>0</v>
      </c>
      <c r="C3083" s="1" t="s">
        <v>4029</v>
      </c>
      <c r="D3083">
        <v>5.0999999999999996</v>
      </c>
      <c r="E3083">
        <v>0</v>
      </c>
      <c r="F3083">
        <v>0</v>
      </c>
      <c r="G3083">
        <v>210</v>
      </c>
      <c r="H3083" s="1" t="s">
        <v>4111</v>
      </c>
      <c r="I3083">
        <v>13.29</v>
      </c>
      <c r="J3083">
        <v>12.63</v>
      </c>
      <c r="K3083">
        <v>210</v>
      </c>
      <c r="L3083">
        <v>1878.37</v>
      </c>
      <c r="M3083">
        <v>20</v>
      </c>
      <c r="N3083">
        <v>4</v>
      </c>
      <c r="O3083">
        <v>0</v>
      </c>
      <c r="P3083">
        <v>64.209999999999994</v>
      </c>
      <c r="Q3083">
        <v>0</v>
      </c>
      <c r="R3083" s="1" t="s">
        <v>4267</v>
      </c>
      <c r="S3083" s="1" t="s">
        <v>8157</v>
      </c>
      <c r="T3083">
        <v>0.92</v>
      </c>
      <c r="U3083" s="1"/>
      <c r="V3083">
        <v>9045.0189850000006</v>
      </c>
      <c r="W3083">
        <v>525768.20996000001</v>
      </c>
      <c r="X3083">
        <v>53.606676999999998</v>
      </c>
      <c r="Y3083">
        <v>9.7531149999999993</v>
      </c>
      <c r="Z3083">
        <v>218.240229</v>
      </c>
      <c r="AA3083">
        <v>226.005347</v>
      </c>
      <c r="AB3083">
        <v>0</v>
      </c>
    </row>
    <row r="3084" spans="1:28" x14ac:dyDescent="0.25">
      <c r="A3084" s="1" t="s">
        <v>120</v>
      </c>
      <c r="B3084">
        <v>69</v>
      </c>
      <c r="C3084" s="1" t="s">
        <v>4006</v>
      </c>
      <c r="D3084">
        <v>5.0999999999999996</v>
      </c>
      <c r="E3084">
        <v>0</v>
      </c>
      <c r="F3084">
        <v>0</v>
      </c>
      <c r="G3084">
        <v>222</v>
      </c>
      <c r="H3084" s="1" t="s">
        <v>4077</v>
      </c>
      <c r="I3084">
        <v>54.88</v>
      </c>
      <c r="J3084">
        <v>10.49</v>
      </c>
      <c r="K3084">
        <v>153</v>
      </c>
      <c r="L3084">
        <v>876.34</v>
      </c>
      <c r="M3084">
        <v>43</v>
      </c>
      <c r="N3084">
        <v>3</v>
      </c>
      <c r="O3084">
        <v>0</v>
      </c>
      <c r="P3084">
        <v>86.32</v>
      </c>
      <c r="Q3084">
        <v>0</v>
      </c>
      <c r="R3084" s="1" t="s">
        <v>4275</v>
      </c>
      <c r="S3084" s="1" t="s">
        <v>8157</v>
      </c>
      <c r="T3084">
        <v>0.96</v>
      </c>
      <c r="U3084" s="1"/>
      <c r="V3084">
        <v>11280.817776</v>
      </c>
      <c r="W3084">
        <v>430037.11533399997</v>
      </c>
      <c r="X3084">
        <v>61.568514999999998</v>
      </c>
      <c r="Y3084">
        <v>8.9477340000000005</v>
      </c>
      <c r="Z3084">
        <v>185.91793200000001</v>
      </c>
      <c r="AA3084">
        <v>184.856348</v>
      </c>
      <c r="AB3084">
        <v>0</v>
      </c>
    </row>
    <row r="3085" spans="1:28" x14ac:dyDescent="0.25">
      <c r="A3085" s="1" t="s">
        <v>128</v>
      </c>
      <c r="B3085">
        <v>0</v>
      </c>
      <c r="C3085" s="1" t="s">
        <v>4033</v>
      </c>
      <c r="D3085">
        <v>5.0999999999999996</v>
      </c>
      <c r="E3085">
        <v>0</v>
      </c>
      <c r="F3085">
        <v>0</v>
      </c>
      <c r="G3085">
        <v>231</v>
      </c>
      <c r="H3085" s="1" t="s">
        <v>4088</v>
      </c>
      <c r="I3085">
        <v>194.58</v>
      </c>
      <c r="J3085">
        <v>15.7</v>
      </c>
      <c r="K3085">
        <v>231</v>
      </c>
      <c r="L3085">
        <v>2216.48</v>
      </c>
      <c r="M3085">
        <v>45</v>
      </c>
      <c r="N3085">
        <v>2</v>
      </c>
      <c r="O3085">
        <v>0</v>
      </c>
      <c r="P3085">
        <v>92.61</v>
      </c>
      <c r="Q3085">
        <v>0</v>
      </c>
      <c r="R3085" s="1" t="s">
        <v>4283</v>
      </c>
      <c r="S3085" s="1" t="s">
        <v>8157</v>
      </c>
      <c r="T3085">
        <v>1.17</v>
      </c>
      <c r="U3085" s="1"/>
      <c r="V3085">
        <v>15990.023254</v>
      </c>
      <c r="W3085">
        <v>772529.89339400001</v>
      </c>
      <c r="X3085">
        <v>91.145385000000005</v>
      </c>
      <c r="Y3085">
        <v>15.603363</v>
      </c>
      <c r="Z3085">
        <v>327.57584100000003</v>
      </c>
      <c r="AA3085">
        <v>332.07816200000002</v>
      </c>
      <c r="AB3085">
        <v>0</v>
      </c>
    </row>
    <row r="3086" spans="1:28" x14ac:dyDescent="0.25">
      <c r="A3086" s="1" t="s">
        <v>129</v>
      </c>
      <c r="B3086">
        <v>2</v>
      </c>
      <c r="C3086" s="1" t="s">
        <v>4032</v>
      </c>
      <c r="D3086">
        <v>5.0999999999999996</v>
      </c>
      <c r="E3086">
        <v>0</v>
      </c>
      <c r="F3086">
        <v>2</v>
      </c>
      <c r="G3086">
        <v>231</v>
      </c>
      <c r="H3086" s="1" t="s">
        <v>4113</v>
      </c>
      <c r="I3086">
        <v>0.2</v>
      </c>
      <c r="J3086">
        <v>12.57</v>
      </c>
      <c r="K3086">
        <v>229</v>
      </c>
      <c r="L3086">
        <v>1269.6500000000001</v>
      </c>
      <c r="M3086">
        <v>92</v>
      </c>
      <c r="N3086">
        <v>6</v>
      </c>
      <c r="O3086">
        <v>0</v>
      </c>
      <c r="P3086">
        <v>145.76</v>
      </c>
      <c r="Q3086">
        <v>0</v>
      </c>
      <c r="R3086" s="1" t="s">
        <v>4284</v>
      </c>
      <c r="S3086" s="1" t="s">
        <v>8157</v>
      </c>
      <c r="T3086">
        <v>1.1000000000000001</v>
      </c>
      <c r="U3086" s="1"/>
      <c r="V3086">
        <v>17985.202646000002</v>
      </c>
      <c r="W3086">
        <v>654203.07543099998</v>
      </c>
      <c r="X3086">
        <v>97.486891</v>
      </c>
      <c r="Y3086">
        <v>13.979542</v>
      </c>
      <c r="Z3086">
        <v>284.311443</v>
      </c>
      <c r="AA3086">
        <v>281.21687600000001</v>
      </c>
      <c r="AB3086">
        <v>0</v>
      </c>
    </row>
    <row r="3087" spans="1:28" x14ac:dyDescent="0.25">
      <c r="A3087" s="1" t="s">
        <v>136</v>
      </c>
      <c r="B3087">
        <v>108</v>
      </c>
      <c r="C3087" s="1" t="s">
        <v>4003</v>
      </c>
      <c r="D3087">
        <v>5.0999999999999996</v>
      </c>
      <c r="E3087">
        <v>0</v>
      </c>
      <c r="F3087">
        <v>0.19</v>
      </c>
      <c r="G3087">
        <v>241</v>
      </c>
      <c r="H3087" s="1" t="s">
        <v>4095</v>
      </c>
      <c r="I3087">
        <v>63.59</v>
      </c>
      <c r="J3087">
        <v>10.69</v>
      </c>
      <c r="K3087">
        <v>133</v>
      </c>
      <c r="L3087">
        <v>762.07</v>
      </c>
      <c r="M3087">
        <v>52</v>
      </c>
      <c r="N3087">
        <v>2</v>
      </c>
      <c r="O3087">
        <v>0</v>
      </c>
      <c r="P3087">
        <v>71.84</v>
      </c>
      <c r="Q3087">
        <v>0</v>
      </c>
      <c r="R3087" s="1" t="s">
        <v>4291</v>
      </c>
      <c r="S3087" s="1" t="s">
        <v>8157</v>
      </c>
      <c r="T3087">
        <v>0.87</v>
      </c>
      <c r="U3087" s="1"/>
      <c r="V3087">
        <v>11128.312878999999</v>
      </c>
      <c r="W3087">
        <v>367666.44411300001</v>
      </c>
      <c r="X3087">
        <v>59.362746999999999</v>
      </c>
      <c r="Y3087">
        <v>7.6340589999999997</v>
      </c>
      <c r="Z3087">
        <v>158.232157</v>
      </c>
      <c r="AA3087">
        <v>158.046964</v>
      </c>
      <c r="AB3087">
        <v>0</v>
      </c>
    </row>
    <row r="3088" spans="1:28" x14ac:dyDescent="0.25">
      <c r="A3088" s="1" t="s">
        <v>137</v>
      </c>
      <c r="B3088">
        <v>4</v>
      </c>
      <c r="C3088" s="1" t="s">
        <v>4020</v>
      </c>
      <c r="D3088">
        <v>5.0999999999999996</v>
      </c>
      <c r="E3088">
        <v>0</v>
      </c>
      <c r="F3088">
        <v>4</v>
      </c>
      <c r="G3088">
        <v>242</v>
      </c>
      <c r="H3088" s="1" t="s">
        <v>4116</v>
      </c>
      <c r="I3088">
        <v>87.33</v>
      </c>
      <c r="J3088">
        <v>16.28</v>
      </c>
      <c r="K3088">
        <v>238</v>
      </c>
      <c r="L3088">
        <v>1632.51</v>
      </c>
      <c r="M3088">
        <v>95</v>
      </c>
      <c r="N3088">
        <v>2</v>
      </c>
      <c r="O3088">
        <v>0</v>
      </c>
      <c r="P3088">
        <v>145.1</v>
      </c>
      <c r="Q3088">
        <v>0</v>
      </c>
      <c r="R3088" s="1" t="s">
        <v>4292</v>
      </c>
      <c r="S3088" s="1" t="s">
        <v>8157</v>
      </c>
      <c r="T3088">
        <v>1.28</v>
      </c>
      <c r="U3088" s="1"/>
      <c r="V3088">
        <v>20910.425891999999</v>
      </c>
      <c r="W3088">
        <v>678603.99471100001</v>
      </c>
      <c r="X3088">
        <v>111.08259200000001</v>
      </c>
      <c r="Y3088">
        <v>14.248421</v>
      </c>
      <c r="Z3088">
        <v>290.348274</v>
      </c>
      <c r="AA3088">
        <v>291.70847400000002</v>
      </c>
      <c r="AB3088">
        <v>0</v>
      </c>
    </row>
    <row r="3089" spans="1:28" x14ac:dyDescent="0.25">
      <c r="A3089" s="1" t="s">
        <v>139</v>
      </c>
      <c r="B3089">
        <v>6</v>
      </c>
      <c r="C3089" s="1" t="s">
        <v>4003</v>
      </c>
      <c r="D3089">
        <v>5.0999999999999996</v>
      </c>
      <c r="E3089">
        <v>0</v>
      </c>
      <c r="F3089">
        <v>6</v>
      </c>
      <c r="G3089">
        <v>244</v>
      </c>
      <c r="H3089" s="1" t="s">
        <v>4114</v>
      </c>
      <c r="I3089">
        <v>159.35</v>
      </c>
      <c r="J3089">
        <v>8.84</v>
      </c>
      <c r="K3089">
        <v>238</v>
      </c>
      <c r="L3089">
        <v>1416.09</v>
      </c>
      <c r="M3089">
        <v>65</v>
      </c>
      <c r="N3089">
        <v>4</v>
      </c>
      <c r="O3089">
        <v>0</v>
      </c>
      <c r="P3089">
        <v>99.99</v>
      </c>
      <c r="Q3089">
        <v>0</v>
      </c>
      <c r="R3089" s="1" t="s">
        <v>4294</v>
      </c>
      <c r="S3089" s="1" t="s">
        <v>8157</v>
      </c>
      <c r="T3089">
        <v>0.72</v>
      </c>
      <c r="U3089" s="1"/>
      <c r="V3089">
        <v>15635.843000000001</v>
      </c>
      <c r="W3089">
        <v>533997.28559500002</v>
      </c>
      <c r="X3089">
        <v>83.674356000000003</v>
      </c>
      <c r="Y3089">
        <v>10.479317</v>
      </c>
      <c r="Z3089">
        <v>226.999574</v>
      </c>
      <c r="AA3089">
        <v>229.54714200000001</v>
      </c>
      <c r="AB3089">
        <v>0</v>
      </c>
    </row>
    <row r="3090" spans="1:28" x14ac:dyDescent="0.25">
      <c r="A3090" s="1" t="s">
        <v>145</v>
      </c>
      <c r="B3090">
        <v>4</v>
      </c>
      <c r="C3090" s="1" t="s">
        <v>4024</v>
      </c>
      <c r="D3090">
        <v>5.0999999999999996</v>
      </c>
      <c r="E3090">
        <v>0</v>
      </c>
      <c r="F3090">
        <v>4</v>
      </c>
      <c r="G3090">
        <v>250</v>
      </c>
      <c r="H3090" s="1" t="s">
        <v>4118</v>
      </c>
      <c r="I3090">
        <v>23.77</v>
      </c>
      <c r="J3090">
        <v>7.98</v>
      </c>
      <c r="K3090">
        <v>246</v>
      </c>
      <c r="L3090">
        <v>1450.54</v>
      </c>
      <c r="M3090">
        <v>112</v>
      </c>
      <c r="N3090">
        <v>2</v>
      </c>
      <c r="O3090">
        <v>0</v>
      </c>
      <c r="P3090">
        <v>143.57</v>
      </c>
      <c r="Q3090">
        <v>0</v>
      </c>
      <c r="R3090" s="1" t="s">
        <v>4300</v>
      </c>
      <c r="S3090" s="1" t="s">
        <v>8157</v>
      </c>
      <c r="T3090">
        <v>1.04</v>
      </c>
      <c r="U3090" s="1"/>
      <c r="V3090">
        <v>24196.587887999998</v>
      </c>
      <c r="W3090">
        <v>730812.08071500005</v>
      </c>
      <c r="X3090">
        <v>127.540305</v>
      </c>
      <c r="Y3090">
        <v>15.952470999999999</v>
      </c>
      <c r="Z3090">
        <v>319.23365100000001</v>
      </c>
      <c r="AA3090">
        <v>314.15121199999999</v>
      </c>
      <c r="AB3090">
        <v>0</v>
      </c>
    </row>
    <row r="3091" spans="1:28" x14ac:dyDescent="0.25">
      <c r="A3091" s="1" t="s">
        <v>146</v>
      </c>
      <c r="B3091">
        <v>2</v>
      </c>
      <c r="C3091" s="1" t="s">
        <v>4035</v>
      </c>
      <c r="D3091">
        <v>5.0999999999999996</v>
      </c>
      <c r="E3091">
        <v>0</v>
      </c>
      <c r="F3091">
        <v>2</v>
      </c>
      <c r="G3091">
        <v>252</v>
      </c>
      <c r="H3091" s="1" t="s">
        <v>4119</v>
      </c>
      <c r="I3091">
        <v>17.75</v>
      </c>
      <c r="J3091">
        <v>13.37</v>
      </c>
      <c r="K3091">
        <v>250</v>
      </c>
      <c r="L3091">
        <v>1793.67</v>
      </c>
      <c r="M3091">
        <v>79</v>
      </c>
      <c r="N3091">
        <v>6</v>
      </c>
      <c r="O3091">
        <v>0</v>
      </c>
      <c r="P3091">
        <v>144.78</v>
      </c>
      <c r="Q3091">
        <v>0</v>
      </c>
      <c r="R3091" s="1" t="s">
        <v>4301</v>
      </c>
      <c r="S3091" s="1" t="s">
        <v>8157</v>
      </c>
      <c r="T3091">
        <v>1.25</v>
      </c>
      <c r="U3091" s="1"/>
      <c r="V3091">
        <v>19751.708637</v>
      </c>
      <c r="W3091">
        <v>781800.87272900005</v>
      </c>
      <c r="X3091">
        <v>108.544488</v>
      </c>
      <c r="Y3091">
        <v>16.679469999999998</v>
      </c>
      <c r="Z3091">
        <v>337.76266500000003</v>
      </c>
      <c r="AA3091">
        <v>336.06500899999998</v>
      </c>
      <c r="AB3091">
        <v>0</v>
      </c>
    </row>
    <row r="3092" spans="1:28" x14ac:dyDescent="0.25">
      <c r="A3092" s="1" t="s">
        <v>153</v>
      </c>
      <c r="B3092">
        <v>138</v>
      </c>
      <c r="C3092" s="1" t="s">
        <v>4016</v>
      </c>
      <c r="D3092">
        <v>5.0999999999999996</v>
      </c>
      <c r="E3092">
        <v>0</v>
      </c>
      <c r="F3092">
        <v>0</v>
      </c>
      <c r="G3092">
        <v>256</v>
      </c>
      <c r="H3092" s="1" t="s">
        <v>4089</v>
      </c>
      <c r="I3092">
        <v>182.21</v>
      </c>
      <c r="J3092">
        <v>14.08</v>
      </c>
      <c r="K3092">
        <v>118</v>
      </c>
      <c r="L3092">
        <v>905.52</v>
      </c>
      <c r="M3092">
        <v>40</v>
      </c>
      <c r="N3092">
        <v>1</v>
      </c>
      <c r="O3092">
        <v>0</v>
      </c>
      <c r="P3092">
        <v>66.87</v>
      </c>
      <c r="Q3092">
        <v>0</v>
      </c>
      <c r="R3092" s="1" t="s">
        <v>4308</v>
      </c>
      <c r="S3092" s="1" t="s">
        <v>8157</v>
      </c>
      <c r="T3092">
        <v>1.28</v>
      </c>
      <c r="U3092" s="1"/>
      <c r="V3092">
        <v>10702.251287999999</v>
      </c>
      <c r="W3092">
        <v>399694.81362999999</v>
      </c>
      <c r="X3092">
        <v>58.235166999999997</v>
      </c>
      <c r="Y3092">
        <v>8.5378769999999999</v>
      </c>
      <c r="Z3092">
        <v>172.99938700000001</v>
      </c>
      <c r="AA3092">
        <v>171.813333</v>
      </c>
      <c r="AB3092">
        <v>0</v>
      </c>
    </row>
    <row r="3093" spans="1:28" x14ac:dyDescent="0.25">
      <c r="A3093" s="1" t="s">
        <v>164</v>
      </c>
      <c r="B3093">
        <v>4</v>
      </c>
      <c r="C3093" s="1" t="s">
        <v>4033</v>
      </c>
      <c r="D3093">
        <v>5.0999999999999996</v>
      </c>
      <c r="E3093">
        <v>0</v>
      </c>
      <c r="F3093">
        <v>4</v>
      </c>
      <c r="G3093">
        <v>266</v>
      </c>
      <c r="H3093" s="1" t="s">
        <v>4122</v>
      </c>
      <c r="I3093">
        <v>159.35</v>
      </c>
      <c r="J3093">
        <v>9.81</v>
      </c>
      <c r="K3093">
        <v>262</v>
      </c>
      <c r="L3093">
        <v>1983.05</v>
      </c>
      <c r="M3093">
        <v>27</v>
      </c>
      <c r="N3093">
        <v>2</v>
      </c>
      <c r="O3093">
        <v>0</v>
      </c>
      <c r="P3093">
        <v>70.53</v>
      </c>
      <c r="Q3093">
        <v>0</v>
      </c>
      <c r="R3093" s="1" t="s">
        <v>4319</v>
      </c>
      <c r="S3093" s="1" t="s">
        <v>8157</v>
      </c>
      <c r="T3093">
        <v>0.76</v>
      </c>
      <c r="U3093" s="1"/>
      <c r="V3093">
        <v>12704.399303</v>
      </c>
      <c r="W3093">
        <v>602989.16022199998</v>
      </c>
      <c r="X3093">
        <v>71.897962000000007</v>
      </c>
      <c r="Y3093">
        <v>10.695045</v>
      </c>
      <c r="Z3093">
        <v>249.105515</v>
      </c>
      <c r="AA3093">
        <v>259.20188000000002</v>
      </c>
      <c r="AB3093">
        <v>0</v>
      </c>
    </row>
    <row r="3094" spans="1:28" x14ac:dyDescent="0.25">
      <c r="A3094" s="1" t="s">
        <v>169</v>
      </c>
      <c r="B3094">
        <v>45</v>
      </c>
      <c r="C3094" s="1" t="s">
        <v>4041</v>
      </c>
      <c r="D3094">
        <v>0.2</v>
      </c>
      <c r="E3094">
        <v>0</v>
      </c>
      <c r="F3094">
        <v>45</v>
      </c>
      <c r="G3094">
        <v>272</v>
      </c>
      <c r="H3094" s="1" t="s">
        <v>4123</v>
      </c>
      <c r="I3094">
        <v>46.68</v>
      </c>
      <c r="J3094">
        <v>18.14</v>
      </c>
      <c r="K3094">
        <v>227</v>
      </c>
      <c r="L3094">
        <v>1704.6</v>
      </c>
      <c r="M3094">
        <v>77</v>
      </c>
      <c r="N3094">
        <v>2</v>
      </c>
      <c r="O3094">
        <v>0</v>
      </c>
      <c r="P3094">
        <v>107.64</v>
      </c>
      <c r="Q3094">
        <v>0</v>
      </c>
      <c r="R3094" s="1" t="s">
        <v>4324</v>
      </c>
      <c r="S3094" s="1" t="s">
        <v>8157</v>
      </c>
      <c r="T3094">
        <v>1.04</v>
      </c>
      <c r="U3094" s="1"/>
      <c r="V3094">
        <v>18978.274206999999</v>
      </c>
      <c r="W3094">
        <v>710617.49325099995</v>
      </c>
      <c r="X3094">
        <v>103.27010900000001</v>
      </c>
      <c r="Y3094">
        <v>14.737075000000001</v>
      </c>
      <c r="Z3094">
        <v>304.65483999999998</v>
      </c>
      <c r="AA3094">
        <v>305.46760999999998</v>
      </c>
      <c r="AB3094">
        <v>0</v>
      </c>
    </row>
    <row r="3095" spans="1:28" x14ac:dyDescent="0.25">
      <c r="A3095" s="1" t="s">
        <v>170</v>
      </c>
      <c r="B3095">
        <v>2</v>
      </c>
      <c r="C3095" s="1" t="s">
        <v>4004</v>
      </c>
      <c r="D3095">
        <v>5.0999999999999996</v>
      </c>
      <c r="E3095">
        <v>0</v>
      </c>
      <c r="F3095">
        <v>2</v>
      </c>
      <c r="G3095">
        <v>272</v>
      </c>
      <c r="H3095" s="1" t="s">
        <v>4124</v>
      </c>
      <c r="I3095">
        <v>71.64</v>
      </c>
      <c r="J3095">
        <v>9.94</v>
      </c>
      <c r="K3095">
        <v>270</v>
      </c>
      <c r="L3095">
        <v>1309.74</v>
      </c>
      <c r="M3095">
        <v>122</v>
      </c>
      <c r="N3095">
        <v>3</v>
      </c>
      <c r="O3095">
        <v>0</v>
      </c>
      <c r="P3095">
        <v>157.05000000000001</v>
      </c>
      <c r="Q3095">
        <v>0</v>
      </c>
      <c r="R3095" s="1" t="s">
        <v>4325</v>
      </c>
      <c r="S3095" s="1" t="s">
        <v>8157</v>
      </c>
      <c r="T3095">
        <v>0.84</v>
      </c>
      <c r="U3095" s="1"/>
      <c r="V3095">
        <v>24523.606126999999</v>
      </c>
      <c r="W3095">
        <v>669065.93637500005</v>
      </c>
      <c r="X3095">
        <v>127.39863</v>
      </c>
      <c r="Y3095">
        <v>14.207693000000001</v>
      </c>
      <c r="Z3095">
        <v>290.87477200000001</v>
      </c>
      <c r="AA3095">
        <v>287.61116199999998</v>
      </c>
      <c r="AB3095">
        <v>0</v>
      </c>
    </row>
    <row r="3096" spans="1:28" x14ac:dyDescent="0.25">
      <c r="A3096" s="1" t="s">
        <v>173</v>
      </c>
      <c r="B3096">
        <v>0</v>
      </c>
      <c r="C3096" s="1" t="s">
        <v>4042</v>
      </c>
      <c r="D3096">
        <v>5.0999999999999996</v>
      </c>
      <c r="E3096">
        <v>0</v>
      </c>
      <c r="F3096">
        <v>0</v>
      </c>
      <c r="G3096">
        <v>274</v>
      </c>
      <c r="H3096" s="1" t="s">
        <v>4126</v>
      </c>
      <c r="I3096">
        <v>99.09</v>
      </c>
      <c r="J3096">
        <v>8.73</v>
      </c>
      <c r="K3096">
        <v>274</v>
      </c>
      <c r="L3096">
        <v>1144.6400000000001</v>
      </c>
      <c r="M3096">
        <v>105</v>
      </c>
      <c r="N3096">
        <v>5</v>
      </c>
      <c r="O3096">
        <v>0</v>
      </c>
      <c r="P3096">
        <v>142.94999999999999</v>
      </c>
      <c r="Q3096">
        <v>0</v>
      </c>
      <c r="R3096" s="1" t="s">
        <v>4328</v>
      </c>
      <c r="S3096" s="1" t="s">
        <v>8157</v>
      </c>
      <c r="T3096">
        <v>0.64</v>
      </c>
      <c r="U3096" s="1"/>
      <c r="V3096">
        <v>21673.2467</v>
      </c>
      <c r="W3096">
        <v>578327.12108800001</v>
      </c>
      <c r="X3096">
        <v>112.21287</v>
      </c>
      <c r="Y3096">
        <v>12.062863</v>
      </c>
      <c r="Z3096">
        <v>251.122276</v>
      </c>
      <c r="AA3096">
        <v>248.605921</v>
      </c>
      <c r="AB3096">
        <v>0</v>
      </c>
    </row>
    <row r="3097" spans="1:28" x14ac:dyDescent="0.25">
      <c r="A3097" s="1" t="s">
        <v>175</v>
      </c>
      <c r="B3097">
        <v>205</v>
      </c>
      <c r="C3097" s="1" t="s">
        <v>4001</v>
      </c>
      <c r="D3097">
        <v>0.2</v>
      </c>
      <c r="E3097">
        <v>0</v>
      </c>
      <c r="F3097">
        <v>2.06</v>
      </c>
      <c r="G3097">
        <v>274</v>
      </c>
      <c r="H3097" s="1" t="s">
        <v>4071</v>
      </c>
      <c r="I3097">
        <v>108.49</v>
      </c>
      <c r="J3097">
        <v>10.1</v>
      </c>
      <c r="K3097">
        <v>69</v>
      </c>
      <c r="L3097">
        <v>419.77</v>
      </c>
      <c r="M3097">
        <v>16</v>
      </c>
      <c r="N3097">
        <v>2</v>
      </c>
      <c r="O3097">
        <v>0</v>
      </c>
      <c r="P3097">
        <v>31.64</v>
      </c>
      <c r="Q3097">
        <v>0</v>
      </c>
      <c r="R3097" s="1" t="s">
        <v>4330</v>
      </c>
      <c r="S3097" s="1" t="s">
        <v>8157</v>
      </c>
      <c r="T3097">
        <v>0.76</v>
      </c>
      <c r="U3097" s="1"/>
      <c r="V3097">
        <v>4942.8101710000001</v>
      </c>
      <c r="W3097">
        <v>192006.37538400001</v>
      </c>
      <c r="X3097">
        <v>27.043685</v>
      </c>
      <c r="Y3097">
        <v>3.8836149999999998</v>
      </c>
      <c r="Z3097">
        <v>82.513135000000005</v>
      </c>
      <c r="AA3097">
        <v>82.536192999999997</v>
      </c>
      <c r="AB3097">
        <v>0</v>
      </c>
    </row>
    <row r="3098" spans="1:28" x14ac:dyDescent="0.25">
      <c r="A3098" s="1" t="s">
        <v>186</v>
      </c>
      <c r="B3098">
        <v>2</v>
      </c>
      <c r="C3098" s="1" t="s">
        <v>4036</v>
      </c>
      <c r="D3098">
        <v>5.0999999999999996</v>
      </c>
      <c r="E3098">
        <v>0</v>
      </c>
      <c r="F3098">
        <v>2</v>
      </c>
      <c r="G3098">
        <v>288</v>
      </c>
      <c r="H3098" s="1" t="s">
        <v>4131</v>
      </c>
      <c r="I3098">
        <v>194.58</v>
      </c>
      <c r="J3098">
        <v>10.99</v>
      </c>
      <c r="K3098">
        <v>286</v>
      </c>
      <c r="L3098">
        <v>2235.6799999999998</v>
      </c>
      <c r="M3098">
        <v>31</v>
      </c>
      <c r="N3098">
        <v>3</v>
      </c>
      <c r="O3098">
        <v>0</v>
      </c>
      <c r="P3098">
        <v>96.45</v>
      </c>
      <c r="Q3098">
        <v>0</v>
      </c>
      <c r="R3098" s="1" t="s">
        <v>4341</v>
      </c>
      <c r="S3098" s="1" t="s">
        <v>8157</v>
      </c>
      <c r="T3098">
        <v>0.84</v>
      </c>
      <c r="U3098" s="1"/>
      <c r="V3098">
        <v>15973.077293</v>
      </c>
      <c r="W3098">
        <v>769458.47000800003</v>
      </c>
      <c r="X3098">
        <v>90.888529000000005</v>
      </c>
      <c r="Y3098">
        <v>14.753297</v>
      </c>
      <c r="Z3098">
        <v>324.51725900000002</v>
      </c>
      <c r="AA3098">
        <v>330.75880100000001</v>
      </c>
      <c r="AB3098">
        <v>0</v>
      </c>
    </row>
    <row r="3099" spans="1:28" x14ac:dyDescent="0.25">
      <c r="A3099" s="1" t="s">
        <v>187</v>
      </c>
      <c r="B3099">
        <v>4</v>
      </c>
      <c r="C3099" s="1" t="s">
        <v>4039</v>
      </c>
      <c r="D3099">
        <v>5.0999999999999996</v>
      </c>
      <c r="E3099">
        <v>0</v>
      </c>
      <c r="F3099">
        <v>4</v>
      </c>
      <c r="G3099">
        <v>289</v>
      </c>
      <c r="H3099" s="1" t="s">
        <v>4111</v>
      </c>
      <c r="I3099">
        <v>13.29</v>
      </c>
      <c r="J3099">
        <v>13.12</v>
      </c>
      <c r="K3099">
        <v>285</v>
      </c>
      <c r="L3099">
        <v>1792.39</v>
      </c>
      <c r="M3099">
        <v>104</v>
      </c>
      <c r="N3099">
        <v>3</v>
      </c>
      <c r="O3099">
        <v>0</v>
      </c>
      <c r="P3099">
        <v>157.38999999999999</v>
      </c>
      <c r="Q3099">
        <v>0</v>
      </c>
      <c r="R3099" s="1" t="s">
        <v>4342</v>
      </c>
      <c r="S3099" s="1" t="s">
        <v>8157</v>
      </c>
      <c r="T3099">
        <v>1.01</v>
      </c>
      <c r="U3099" s="1"/>
      <c r="V3099">
        <v>24904.528335999999</v>
      </c>
      <c r="W3099">
        <v>856997.34651299997</v>
      </c>
      <c r="X3099">
        <v>133.718086</v>
      </c>
      <c r="Y3099">
        <v>17.981477000000002</v>
      </c>
      <c r="Z3099">
        <v>369.84639299999998</v>
      </c>
      <c r="AA3099">
        <v>368.39207699999997</v>
      </c>
      <c r="AB3099">
        <v>0</v>
      </c>
    </row>
    <row r="3100" spans="1:28" x14ac:dyDescent="0.25">
      <c r="A3100" s="1" t="s">
        <v>189</v>
      </c>
      <c r="B3100">
        <v>8</v>
      </c>
      <c r="C3100" s="1" t="s">
        <v>4022</v>
      </c>
      <c r="D3100">
        <v>5.0999999999999996</v>
      </c>
      <c r="E3100">
        <v>0</v>
      </c>
      <c r="F3100">
        <v>8</v>
      </c>
      <c r="G3100">
        <v>289</v>
      </c>
      <c r="H3100" s="1" t="s">
        <v>4133</v>
      </c>
      <c r="I3100">
        <v>20.190000000000001</v>
      </c>
      <c r="J3100">
        <v>13.96</v>
      </c>
      <c r="K3100">
        <v>281</v>
      </c>
      <c r="L3100">
        <v>2376.66</v>
      </c>
      <c r="M3100">
        <v>58</v>
      </c>
      <c r="N3100">
        <v>2</v>
      </c>
      <c r="O3100">
        <v>0</v>
      </c>
      <c r="P3100">
        <v>146.28</v>
      </c>
      <c r="Q3100">
        <v>0</v>
      </c>
      <c r="R3100" s="1" t="s">
        <v>4344</v>
      </c>
      <c r="S3100" s="1" t="s">
        <v>8157</v>
      </c>
      <c r="T3100">
        <v>1.27</v>
      </c>
      <c r="U3100" s="1"/>
      <c r="V3100">
        <v>20679.854910999999</v>
      </c>
      <c r="W3100">
        <v>924076.88341699995</v>
      </c>
      <c r="X3100">
        <v>116.178281</v>
      </c>
      <c r="Y3100">
        <v>19.308875</v>
      </c>
      <c r="Z3100">
        <v>398.22467</v>
      </c>
      <c r="AA3100">
        <v>397.221969</v>
      </c>
      <c r="AB3100">
        <v>0</v>
      </c>
    </row>
    <row r="3101" spans="1:28" x14ac:dyDescent="0.25">
      <c r="A3101" s="1" t="s">
        <v>194</v>
      </c>
      <c r="B3101">
        <v>2</v>
      </c>
      <c r="C3101" s="1" t="s">
        <v>4022</v>
      </c>
      <c r="D3101">
        <v>5.0999999999999996</v>
      </c>
      <c r="E3101">
        <v>0</v>
      </c>
      <c r="F3101">
        <v>2</v>
      </c>
      <c r="G3101">
        <v>294</v>
      </c>
      <c r="H3101" s="1" t="s">
        <v>4136</v>
      </c>
      <c r="I3101">
        <v>86.22</v>
      </c>
      <c r="J3101">
        <v>17.79</v>
      </c>
      <c r="K3101">
        <v>292</v>
      </c>
      <c r="L3101">
        <v>2997.17</v>
      </c>
      <c r="M3101">
        <v>51</v>
      </c>
      <c r="N3101">
        <v>2</v>
      </c>
      <c r="O3101">
        <v>0</v>
      </c>
      <c r="P3101">
        <v>102.63</v>
      </c>
      <c r="Q3101">
        <v>0</v>
      </c>
      <c r="R3101" s="1" t="s">
        <v>4349</v>
      </c>
      <c r="S3101" s="1" t="s">
        <v>8157</v>
      </c>
      <c r="T3101">
        <v>1.07</v>
      </c>
      <c r="U3101" s="1"/>
      <c r="V3101">
        <v>19412.120191000002</v>
      </c>
      <c r="W3101">
        <v>986036.34155799996</v>
      </c>
      <c r="X3101">
        <v>111.907122</v>
      </c>
      <c r="Y3101">
        <v>20.176576000000001</v>
      </c>
      <c r="Z3101">
        <v>418.60713600000003</v>
      </c>
      <c r="AA3101">
        <v>423.85449299999999</v>
      </c>
      <c r="AB3101">
        <v>0</v>
      </c>
    </row>
    <row r="3102" spans="1:28" x14ac:dyDescent="0.25">
      <c r="A3102" s="1" t="s">
        <v>195</v>
      </c>
      <c r="B3102">
        <v>6</v>
      </c>
      <c r="C3102" s="1" t="s">
        <v>4042</v>
      </c>
      <c r="D3102">
        <v>5.0999999999999996</v>
      </c>
      <c r="E3102">
        <v>0</v>
      </c>
      <c r="F3102">
        <v>6</v>
      </c>
      <c r="G3102">
        <v>294</v>
      </c>
      <c r="H3102" s="1" t="s">
        <v>4137</v>
      </c>
      <c r="I3102">
        <v>126.24</v>
      </c>
      <c r="J3102">
        <v>7.14</v>
      </c>
      <c r="K3102">
        <v>288</v>
      </c>
      <c r="L3102">
        <v>1292.6600000000001</v>
      </c>
      <c r="M3102">
        <v>82</v>
      </c>
      <c r="N3102">
        <v>4</v>
      </c>
      <c r="O3102">
        <v>0</v>
      </c>
      <c r="P3102">
        <v>146.09</v>
      </c>
      <c r="Q3102">
        <v>0</v>
      </c>
      <c r="R3102" s="1" t="s">
        <v>4350</v>
      </c>
      <c r="S3102" s="1" t="s">
        <v>8157</v>
      </c>
      <c r="T3102">
        <v>0.67</v>
      </c>
      <c r="U3102" s="1"/>
      <c r="V3102">
        <v>19245.593509999999</v>
      </c>
      <c r="W3102">
        <v>571548.92438800004</v>
      </c>
      <c r="X3102">
        <v>100.95626799999999</v>
      </c>
      <c r="Y3102">
        <v>11.37082</v>
      </c>
      <c r="Z3102">
        <v>244.888192</v>
      </c>
      <c r="AA3102">
        <v>245.691126</v>
      </c>
      <c r="AB3102">
        <v>0</v>
      </c>
    </row>
    <row r="3103" spans="1:28" x14ac:dyDescent="0.25">
      <c r="A3103" s="1" t="s">
        <v>211</v>
      </c>
      <c r="B3103">
        <v>0</v>
      </c>
      <c r="C3103" s="1" t="s">
        <v>4019</v>
      </c>
      <c r="D3103">
        <v>5.0999999999999996</v>
      </c>
      <c r="E3103">
        <v>0</v>
      </c>
      <c r="F3103">
        <v>0</v>
      </c>
      <c r="G3103">
        <v>321</v>
      </c>
      <c r="H3103" s="1" t="s">
        <v>4120</v>
      </c>
      <c r="I3103">
        <v>34.18</v>
      </c>
      <c r="J3103">
        <v>9.83</v>
      </c>
      <c r="K3103">
        <v>321</v>
      </c>
      <c r="L3103">
        <v>2468.91</v>
      </c>
      <c r="M3103">
        <v>34</v>
      </c>
      <c r="N3103">
        <v>4</v>
      </c>
      <c r="O3103">
        <v>0</v>
      </c>
      <c r="P3103">
        <v>90.97</v>
      </c>
      <c r="Q3103">
        <v>0</v>
      </c>
      <c r="R3103" s="1" t="s">
        <v>4366</v>
      </c>
      <c r="S3103" s="1" t="s">
        <v>8157</v>
      </c>
      <c r="T3103">
        <v>0.77</v>
      </c>
      <c r="U3103" s="1"/>
      <c r="V3103">
        <v>15896.878038999999</v>
      </c>
      <c r="W3103">
        <v>763895.483183</v>
      </c>
      <c r="X3103">
        <v>90.277685000000005</v>
      </c>
      <c r="Y3103">
        <v>14.011787</v>
      </c>
      <c r="Z3103">
        <v>318.65987999999999</v>
      </c>
      <c r="AA3103">
        <v>328.36844200000002</v>
      </c>
      <c r="AB3103">
        <v>0</v>
      </c>
    </row>
    <row r="3104" spans="1:28" x14ac:dyDescent="0.25">
      <c r="A3104" s="1" t="s">
        <v>220</v>
      </c>
      <c r="B3104">
        <v>8</v>
      </c>
      <c r="C3104" s="1" t="s">
        <v>4040</v>
      </c>
      <c r="D3104">
        <v>5.0999999999999996</v>
      </c>
      <c r="E3104">
        <v>0</v>
      </c>
      <c r="F3104">
        <v>8</v>
      </c>
      <c r="G3104">
        <v>332</v>
      </c>
      <c r="H3104" s="1" t="s">
        <v>4096</v>
      </c>
      <c r="I3104">
        <v>121.36</v>
      </c>
      <c r="J3104">
        <v>10.01</v>
      </c>
      <c r="K3104">
        <v>324</v>
      </c>
      <c r="L3104">
        <v>1561.24</v>
      </c>
      <c r="M3104">
        <v>135</v>
      </c>
      <c r="N3104">
        <v>4</v>
      </c>
      <c r="O3104">
        <v>0</v>
      </c>
      <c r="P3104">
        <v>194.26</v>
      </c>
      <c r="Q3104">
        <v>0</v>
      </c>
      <c r="R3104" s="1" t="s">
        <v>4375</v>
      </c>
      <c r="S3104" s="1" t="s">
        <v>8157</v>
      </c>
      <c r="T3104">
        <v>0.87</v>
      </c>
      <c r="U3104" s="1"/>
      <c r="V3104">
        <v>27150.126864000002</v>
      </c>
      <c r="W3104">
        <v>784529.18386200001</v>
      </c>
      <c r="X3104">
        <v>142.04754800000001</v>
      </c>
      <c r="Y3104">
        <v>16.292413</v>
      </c>
      <c r="Z3104">
        <v>338.95674100000002</v>
      </c>
      <c r="AA3104">
        <v>337.24447199999997</v>
      </c>
      <c r="AB3104">
        <v>0</v>
      </c>
    </row>
    <row r="3105" spans="1:28" x14ac:dyDescent="0.25">
      <c r="A3105" s="1" t="s">
        <v>229</v>
      </c>
      <c r="B3105">
        <v>0</v>
      </c>
      <c r="C3105" s="1" t="s">
        <v>4049</v>
      </c>
      <c r="D3105">
        <v>5.0999999999999996</v>
      </c>
      <c r="E3105">
        <v>0</v>
      </c>
      <c r="F3105">
        <v>0</v>
      </c>
      <c r="G3105">
        <v>336</v>
      </c>
      <c r="H3105" s="1" t="s">
        <v>4116</v>
      </c>
      <c r="I3105">
        <v>87.33</v>
      </c>
      <c r="J3105">
        <v>18.989999999999998</v>
      </c>
      <c r="K3105">
        <v>336</v>
      </c>
      <c r="L3105">
        <v>2061.94</v>
      </c>
      <c r="M3105">
        <v>125</v>
      </c>
      <c r="N3105">
        <v>8</v>
      </c>
      <c r="O3105">
        <v>0</v>
      </c>
      <c r="P3105">
        <v>228.75</v>
      </c>
      <c r="Q3105">
        <v>0</v>
      </c>
      <c r="R3105" s="1" t="s">
        <v>4384</v>
      </c>
      <c r="S3105" s="1" t="s">
        <v>8157</v>
      </c>
      <c r="T3105">
        <v>1.4</v>
      </c>
      <c r="U3105" s="1"/>
      <c r="V3105">
        <v>32786.635649000003</v>
      </c>
      <c r="W3105">
        <v>1133019.3128160001</v>
      </c>
      <c r="X3105">
        <v>176.33139299999999</v>
      </c>
      <c r="Y3105">
        <v>24.832239000000001</v>
      </c>
      <c r="Z3105">
        <v>495.772898</v>
      </c>
      <c r="AA3105">
        <v>487.04217</v>
      </c>
      <c r="AB3105">
        <v>0</v>
      </c>
    </row>
    <row r="3106" spans="1:28" x14ac:dyDescent="0.25">
      <c r="A3106" s="1" t="s">
        <v>232</v>
      </c>
      <c r="B3106">
        <v>2</v>
      </c>
      <c r="C3106" s="1" t="s">
        <v>4033</v>
      </c>
      <c r="D3106">
        <v>5.0999999999999996</v>
      </c>
      <c r="E3106">
        <v>0</v>
      </c>
      <c r="F3106">
        <v>2</v>
      </c>
      <c r="G3106">
        <v>337</v>
      </c>
      <c r="H3106" s="1" t="s">
        <v>4096</v>
      </c>
      <c r="I3106">
        <v>121.36</v>
      </c>
      <c r="J3106">
        <v>13.24</v>
      </c>
      <c r="K3106">
        <v>335</v>
      </c>
      <c r="L3106">
        <v>2850.35</v>
      </c>
      <c r="M3106">
        <v>41</v>
      </c>
      <c r="N3106">
        <v>5</v>
      </c>
      <c r="O3106">
        <v>0</v>
      </c>
      <c r="P3106">
        <v>124.46</v>
      </c>
      <c r="Q3106">
        <v>0</v>
      </c>
      <c r="R3106" s="1" t="s">
        <v>4387</v>
      </c>
      <c r="S3106" s="1" t="s">
        <v>8157</v>
      </c>
      <c r="T3106">
        <v>0.99</v>
      </c>
      <c r="U3106" s="1"/>
      <c r="V3106">
        <v>18559.365145</v>
      </c>
      <c r="W3106">
        <v>959833.35698200006</v>
      </c>
      <c r="X3106">
        <v>107.14944</v>
      </c>
      <c r="Y3106">
        <v>18.221256</v>
      </c>
      <c r="Z3106">
        <v>401.15049599999998</v>
      </c>
      <c r="AA3106">
        <v>412.592556</v>
      </c>
      <c r="AB3106">
        <v>0</v>
      </c>
    </row>
    <row r="3107" spans="1:28" x14ac:dyDescent="0.25">
      <c r="A3107" s="1" t="s">
        <v>234</v>
      </c>
      <c r="B3107">
        <v>138</v>
      </c>
      <c r="C3107" s="1" t="s">
        <v>4006</v>
      </c>
      <c r="D3107">
        <v>5.0999999999999996</v>
      </c>
      <c r="E3107">
        <v>0</v>
      </c>
      <c r="F3107">
        <v>0</v>
      </c>
      <c r="G3107">
        <v>338</v>
      </c>
      <c r="H3107" s="1" t="s">
        <v>4077</v>
      </c>
      <c r="I3107">
        <v>54.88</v>
      </c>
      <c r="J3107">
        <v>15.07</v>
      </c>
      <c r="K3107">
        <v>200</v>
      </c>
      <c r="L3107">
        <v>876.34</v>
      </c>
      <c r="M3107">
        <v>125</v>
      </c>
      <c r="N3107">
        <v>4</v>
      </c>
      <c r="O3107">
        <v>0</v>
      </c>
      <c r="P3107">
        <v>149.57</v>
      </c>
      <c r="Q3107">
        <v>0</v>
      </c>
      <c r="R3107" s="1" t="s">
        <v>4389</v>
      </c>
      <c r="S3107" s="1" t="s">
        <v>8157</v>
      </c>
      <c r="T3107">
        <v>1.27</v>
      </c>
      <c r="U3107" s="1"/>
      <c r="V3107">
        <v>24308.299027000001</v>
      </c>
      <c r="W3107">
        <v>621267.03714200004</v>
      </c>
      <c r="X3107">
        <v>125.449037</v>
      </c>
      <c r="Y3107">
        <v>14.140692</v>
      </c>
      <c r="Z3107">
        <v>274.02003000000002</v>
      </c>
      <c r="AA3107">
        <v>267.06395700000002</v>
      </c>
      <c r="AB3107">
        <v>0</v>
      </c>
    </row>
    <row r="3108" spans="1:28" x14ac:dyDescent="0.25">
      <c r="A3108" s="1" t="s">
        <v>241</v>
      </c>
      <c r="B3108">
        <v>0</v>
      </c>
      <c r="C3108" s="1" t="s">
        <v>4041</v>
      </c>
      <c r="D3108">
        <v>0.2</v>
      </c>
      <c r="E3108">
        <v>0</v>
      </c>
      <c r="F3108">
        <v>0</v>
      </c>
      <c r="G3108">
        <v>345</v>
      </c>
      <c r="H3108" s="1" t="s">
        <v>4099</v>
      </c>
      <c r="I3108">
        <v>147.79</v>
      </c>
      <c r="J3108">
        <v>17.010000000000002</v>
      </c>
      <c r="K3108">
        <v>345</v>
      </c>
      <c r="L3108">
        <v>2475.6999999999998</v>
      </c>
      <c r="M3108">
        <v>109</v>
      </c>
      <c r="N3108">
        <v>5</v>
      </c>
      <c r="O3108">
        <v>0</v>
      </c>
      <c r="P3108">
        <v>209.85</v>
      </c>
      <c r="Q3108">
        <v>0</v>
      </c>
      <c r="R3108" s="1" t="s">
        <v>4396</v>
      </c>
      <c r="S3108" s="1" t="s">
        <v>8157</v>
      </c>
      <c r="T3108">
        <v>1.34</v>
      </c>
      <c r="U3108" s="1"/>
      <c r="V3108">
        <v>31784.860230999999</v>
      </c>
      <c r="W3108">
        <v>1215220.2261890001</v>
      </c>
      <c r="X3108">
        <v>173.664131</v>
      </c>
      <c r="Y3108">
        <v>26.169784</v>
      </c>
      <c r="Z3108">
        <v>528.30573900000002</v>
      </c>
      <c r="AA3108">
        <v>522.37508000000003</v>
      </c>
      <c r="AB3108">
        <v>0</v>
      </c>
    </row>
    <row r="3109" spans="1:28" x14ac:dyDescent="0.25">
      <c r="A3109" s="1" t="s">
        <v>245</v>
      </c>
      <c r="B3109">
        <v>200</v>
      </c>
      <c r="C3109" s="1" t="s">
        <v>4008</v>
      </c>
      <c r="D3109">
        <v>5.0999999999999996</v>
      </c>
      <c r="E3109">
        <v>0</v>
      </c>
      <c r="F3109">
        <v>0</v>
      </c>
      <c r="G3109">
        <v>347</v>
      </c>
      <c r="H3109" s="1" t="s">
        <v>4080</v>
      </c>
      <c r="I3109">
        <v>0.2</v>
      </c>
      <c r="J3109">
        <v>2.37</v>
      </c>
      <c r="K3109">
        <v>147</v>
      </c>
      <c r="L3109">
        <v>660.09</v>
      </c>
      <c r="M3109">
        <v>38</v>
      </c>
      <c r="N3109">
        <v>4</v>
      </c>
      <c r="O3109">
        <v>0</v>
      </c>
      <c r="P3109">
        <v>68.08</v>
      </c>
      <c r="Q3109">
        <v>0</v>
      </c>
      <c r="R3109" s="1" t="s">
        <v>4400</v>
      </c>
      <c r="S3109" s="1" t="s">
        <v>8157</v>
      </c>
      <c r="T3109">
        <v>0.63</v>
      </c>
      <c r="U3109" s="1"/>
      <c r="V3109">
        <v>10296.876214</v>
      </c>
      <c r="W3109">
        <v>326788.77059700002</v>
      </c>
      <c r="X3109">
        <v>54.543196000000002</v>
      </c>
      <c r="Y3109">
        <v>6.6111779999999998</v>
      </c>
      <c r="Z3109">
        <v>140.93322499999999</v>
      </c>
      <c r="AA3109">
        <v>140.47554600000001</v>
      </c>
      <c r="AB3109">
        <v>0</v>
      </c>
    </row>
    <row r="3110" spans="1:28" x14ac:dyDescent="0.25">
      <c r="A3110" s="1" t="s">
        <v>248</v>
      </c>
      <c r="B3110">
        <v>0</v>
      </c>
      <c r="C3110" s="1" t="s">
        <v>4005</v>
      </c>
      <c r="D3110">
        <v>5.0999999999999996</v>
      </c>
      <c r="E3110">
        <v>0</v>
      </c>
      <c r="F3110">
        <v>0</v>
      </c>
      <c r="G3110">
        <v>349</v>
      </c>
      <c r="H3110" s="1" t="s">
        <v>4099</v>
      </c>
      <c r="I3110">
        <v>147.79</v>
      </c>
      <c r="J3110">
        <v>16.38</v>
      </c>
      <c r="K3110">
        <v>349</v>
      </c>
      <c r="L3110">
        <v>2573.7399999999998</v>
      </c>
      <c r="M3110">
        <v>142</v>
      </c>
      <c r="N3110">
        <v>5</v>
      </c>
      <c r="O3110">
        <v>0</v>
      </c>
      <c r="P3110">
        <v>193.86</v>
      </c>
      <c r="Q3110">
        <v>0</v>
      </c>
      <c r="R3110" s="1" t="s">
        <v>4403</v>
      </c>
      <c r="S3110" s="1" t="s">
        <v>8157</v>
      </c>
      <c r="T3110">
        <v>1.21</v>
      </c>
      <c r="U3110" s="1"/>
      <c r="V3110">
        <v>31747.415744000002</v>
      </c>
      <c r="W3110">
        <v>1119931.5409049999</v>
      </c>
      <c r="X3110">
        <v>171.17180400000001</v>
      </c>
      <c r="Y3110">
        <v>24.045005</v>
      </c>
      <c r="Z3110">
        <v>483.74609199999998</v>
      </c>
      <c r="AA3110">
        <v>481.41673400000002</v>
      </c>
      <c r="AB3110">
        <v>0</v>
      </c>
    </row>
    <row r="3111" spans="1:28" x14ac:dyDescent="0.25">
      <c r="A3111" s="1" t="s">
        <v>257</v>
      </c>
      <c r="B3111">
        <v>0</v>
      </c>
      <c r="C3111" s="1" t="s">
        <v>4051</v>
      </c>
      <c r="D3111">
        <v>5.0999999999999996</v>
      </c>
      <c r="E3111">
        <v>0</v>
      </c>
      <c r="F3111">
        <v>0</v>
      </c>
      <c r="G3111">
        <v>357</v>
      </c>
      <c r="H3111" s="1" t="s">
        <v>4145</v>
      </c>
      <c r="I3111">
        <v>168.74</v>
      </c>
      <c r="J3111">
        <v>15.57</v>
      </c>
      <c r="K3111">
        <v>357</v>
      </c>
      <c r="L3111">
        <v>3197.55</v>
      </c>
      <c r="M3111">
        <v>84</v>
      </c>
      <c r="N3111">
        <v>5</v>
      </c>
      <c r="O3111">
        <v>0</v>
      </c>
      <c r="P3111">
        <v>181</v>
      </c>
      <c r="Q3111">
        <v>0</v>
      </c>
      <c r="R3111" s="1" t="s">
        <v>4412</v>
      </c>
      <c r="S3111" s="1" t="s">
        <v>8157</v>
      </c>
      <c r="T3111">
        <v>1.32</v>
      </c>
      <c r="U3111" s="1"/>
      <c r="V3111">
        <v>27047.780320999998</v>
      </c>
      <c r="W3111">
        <v>1157806.3094629999</v>
      </c>
      <c r="X3111">
        <v>150.62338199999999</v>
      </c>
      <c r="Y3111">
        <v>24.182687000000001</v>
      </c>
      <c r="Z3111">
        <v>495.30479100000002</v>
      </c>
      <c r="AA3111">
        <v>497.69380100000001</v>
      </c>
      <c r="AB3111">
        <v>0</v>
      </c>
    </row>
    <row r="3112" spans="1:28" x14ac:dyDescent="0.25">
      <c r="A3112" s="1" t="s">
        <v>260</v>
      </c>
      <c r="B3112">
        <v>216</v>
      </c>
      <c r="C3112" s="1" t="s">
        <v>4003</v>
      </c>
      <c r="D3112">
        <v>5.0999999999999996</v>
      </c>
      <c r="E3112">
        <v>0</v>
      </c>
      <c r="F3112">
        <v>0.38</v>
      </c>
      <c r="G3112">
        <v>358</v>
      </c>
      <c r="H3112" s="1" t="s">
        <v>4095</v>
      </c>
      <c r="I3112">
        <v>63.59</v>
      </c>
      <c r="J3112">
        <v>13.05</v>
      </c>
      <c r="K3112">
        <v>142</v>
      </c>
      <c r="L3112">
        <v>762.07</v>
      </c>
      <c r="M3112">
        <v>70</v>
      </c>
      <c r="N3112">
        <v>2</v>
      </c>
      <c r="O3112">
        <v>0</v>
      </c>
      <c r="P3112">
        <v>85.6</v>
      </c>
      <c r="Q3112">
        <v>0</v>
      </c>
      <c r="R3112" s="1" t="s">
        <v>4415</v>
      </c>
      <c r="S3112" s="1" t="s">
        <v>8157</v>
      </c>
      <c r="T3112">
        <v>0.95</v>
      </c>
      <c r="U3112" s="1"/>
      <c r="V3112">
        <v>15029.052616000001</v>
      </c>
      <c r="W3112">
        <v>437125.64325099997</v>
      </c>
      <c r="X3112">
        <v>78.798749999999998</v>
      </c>
      <c r="Y3112">
        <v>9.5195310000000006</v>
      </c>
      <c r="Z3112">
        <v>190.87130500000001</v>
      </c>
      <c r="AA3112">
        <v>187.905922</v>
      </c>
      <c r="AB3112">
        <v>0</v>
      </c>
    </row>
    <row r="3113" spans="1:28" x14ac:dyDescent="0.25">
      <c r="A3113" s="1" t="s">
        <v>264</v>
      </c>
      <c r="B3113">
        <v>108</v>
      </c>
      <c r="C3113" s="1" t="s">
        <v>4042</v>
      </c>
      <c r="D3113">
        <v>5.0999999999999996</v>
      </c>
      <c r="E3113">
        <v>0</v>
      </c>
      <c r="F3113">
        <v>0.19</v>
      </c>
      <c r="G3113">
        <v>364</v>
      </c>
      <c r="H3113" s="1" t="s">
        <v>4126</v>
      </c>
      <c r="I3113">
        <v>99.09</v>
      </c>
      <c r="J3113">
        <v>9.4700000000000006</v>
      </c>
      <c r="K3113">
        <v>256</v>
      </c>
      <c r="L3113">
        <v>1144.6300000000001</v>
      </c>
      <c r="M3113">
        <v>110</v>
      </c>
      <c r="N3113">
        <v>4</v>
      </c>
      <c r="O3113">
        <v>0</v>
      </c>
      <c r="P3113">
        <v>154.6</v>
      </c>
      <c r="Q3113">
        <v>0</v>
      </c>
      <c r="R3113" s="1" t="s">
        <v>4419</v>
      </c>
      <c r="S3113" s="1" t="s">
        <v>8157</v>
      </c>
      <c r="T3113">
        <v>0.83</v>
      </c>
      <c r="U3113" s="1"/>
      <c r="V3113">
        <v>22266.048448000001</v>
      </c>
      <c r="W3113">
        <v>637676.590647</v>
      </c>
      <c r="X3113">
        <v>116.43364099999999</v>
      </c>
      <c r="Y3113">
        <v>13.679430999999999</v>
      </c>
      <c r="Z3113">
        <v>278.63543499999997</v>
      </c>
      <c r="AA3113">
        <v>274.11662200000001</v>
      </c>
      <c r="AB3113">
        <v>0</v>
      </c>
    </row>
    <row r="3114" spans="1:28" x14ac:dyDescent="0.25">
      <c r="A3114" s="1" t="s">
        <v>267</v>
      </c>
      <c r="B3114">
        <v>216</v>
      </c>
      <c r="C3114" s="1" t="s">
        <v>4009</v>
      </c>
      <c r="D3114">
        <v>5.0999999999999996</v>
      </c>
      <c r="E3114">
        <v>0</v>
      </c>
      <c r="F3114">
        <v>0.38</v>
      </c>
      <c r="G3114">
        <v>366</v>
      </c>
      <c r="H3114" s="1" t="s">
        <v>4082</v>
      </c>
      <c r="I3114">
        <v>19.239999999999998</v>
      </c>
      <c r="J3114">
        <v>6.49</v>
      </c>
      <c r="K3114">
        <v>150</v>
      </c>
      <c r="L3114">
        <v>738.31</v>
      </c>
      <c r="M3114">
        <v>25</v>
      </c>
      <c r="N3114">
        <v>4</v>
      </c>
      <c r="O3114">
        <v>0</v>
      </c>
      <c r="P3114">
        <v>61.59</v>
      </c>
      <c r="Q3114">
        <v>0</v>
      </c>
      <c r="R3114" s="1" t="s">
        <v>4422</v>
      </c>
      <c r="S3114" s="1" t="s">
        <v>8157</v>
      </c>
      <c r="T3114">
        <v>0.61</v>
      </c>
      <c r="U3114" s="1"/>
      <c r="V3114">
        <v>9015.3298830000003</v>
      </c>
      <c r="W3114">
        <v>313914.87542699999</v>
      </c>
      <c r="X3114">
        <v>48.387832000000003</v>
      </c>
      <c r="Y3114">
        <v>6.139875</v>
      </c>
      <c r="Z3114">
        <v>134.30559199999999</v>
      </c>
      <c r="AA3114">
        <v>134.94103200000001</v>
      </c>
      <c r="AB3114">
        <v>0</v>
      </c>
    </row>
    <row r="3115" spans="1:28" x14ac:dyDescent="0.25">
      <c r="A3115" s="1" t="s">
        <v>269</v>
      </c>
      <c r="B3115">
        <v>207</v>
      </c>
      <c r="C3115" s="1" t="s">
        <v>4006</v>
      </c>
      <c r="D3115">
        <v>5.0999999999999996</v>
      </c>
      <c r="E3115">
        <v>0</v>
      </c>
      <c r="F3115">
        <v>0</v>
      </c>
      <c r="G3115">
        <v>368</v>
      </c>
      <c r="H3115" s="1" t="s">
        <v>4078</v>
      </c>
      <c r="I3115">
        <v>54.88</v>
      </c>
      <c r="J3115">
        <v>8.43</v>
      </c>
      <c r="K3115">
        <v>161</v>
      </c>
      <c r="L3115">
        <v>876.34</v>
      </c>
      <c r="M3115">
        <v>42</v>
      </c>
      <c r="N3115">
        <v>1</v>
      </c>
      <c r="O3115">
        <v>0</v>
      </c>
      <c r="P3115">
        <v>69.92</v>
      </c>
      <c r="Q3115">
        <v>0</v>
      </c>
      <c r="R3115" s="1" t="s">
        <v>4424</v>
      </c>
      <c r="S3115" s="1" t="s">
        <v>8157</v>
      </c>
      <c r="T3115">
        <v>0.7</v>
      </c>
      <c r="U3115" s="1"/>
      <c r="V3115">
        <v>11163.489453</v>
      </c>
      <c r="W3115">
        <v>344611.548993</v>
      </c>
      <c r="X3115">
        <v>58.868259000000002</v>
      </c>
      <c r="Y3115">
        <v>6.7765129999999996</v>
      </c>
      <c r="Z3115">
        <v>146.80425399999999</v>
      </c>
      <c r="AA3115">
        <v>148.13757799999999</v>
      </c>
      <c r="AB3115">
        <v>0</v>
      </c>
    </row>
    <row r="3116" spans="1:28" x14ac:dyDescent="0.25">
      <c r="A3116" s="1" t="s">
        <v>276</v>
      </c>
      <c r="B3116">
        <v>230</v>
      </c>
      <c r="C3116" s="1" t="s">
        <v>4010</v>
      </c>
      <c r="D3116">
        <v>5.0999999999999996</v>
      </c>
      <c r="E3116">
        <v>0</v>
      </c>
      <c r="F3116">
        <v>0</v>
      </c>
      <c r="G3116">
        <v>371</v>
      </c>
      <c r="H3116" s="1" t="s">
        <v>4083</v>
      </c>
      <c r="I3116">
        <v>73.11</v>
      </c>
      <c r="J3116">
        <v>13.67</v>
      </c>
      <c r="K3116">
        <v>141</v>
      </c>
      <c r="L3116">
        <v>900.39</v>
      </c>
      <c r="M3116">
        <v>24</v>
      </c>
      <c r="N3116">
        <v>3</v>
      </c>
      <c r="O3116">
        <v>0</v>
      </c>
      <c r="P3116">
        <v>77.55</v>
      </c>
      <c r="Q3116">
        <v>0</v>
      </c>
      <c r="R3116" s="1" t="s">
        <v>4431</v>
      </c>
      <c r="S3116" s="1" t="s">
        <v>8157</v>
      </c>
      <c r="T3116">
        <v>1.04</v>
      </c>
      <c r="U3116" s="1"/>
      <c r="V3116">
        <v>9415.3314620000001</v>
      </c>
      <c r="W3116">
        <v>376289.58840900002</v>
      </c>
      <c r="X3116">
        <v>51.763427999999998</v>
      </c>
      <c r="Y3116">
        <v>7.5907460000000002</v>
      </c>
      <c r="Z3116">
        <v>161.30201199999999</v>
      </c>
      <c r="AA3116">
        <v>161.752319</v>
      </c>
      <c r="AB3116">
        <v>0</v>
      </c>
    </row>
    <row r="3117" spans="1:28" x14ac:dyDescent="0.25">
      <c r="A3117" s="1" t="s">
        <v>287</v>
      </c>
      <c r="B3117">
        <v>0</v>
      </c>
      <c r="C3117" s="1" t="s">
        <v>4037</v>
      </c>
      <c r="D3117">
        <v>5.0999999999999996</v>
      </c>
      <c r="E3117">
        <v>0</v>
      </c>
      <c r="F3117">
        <v>0</v>
      </c>
      <c r="G3117">
        <v>379</v>
      </c>
      <c r="H3117" s="1" t="s">
        <v>4129</v>
      </c>
      <c r="I3117">
        <v>135.09</v>
      </c>
      <c r="J3117">
        <v>6.79</v>
      </c>
      <c r="K3117">
        <v>379</v>
      </c>
      <c r="L3117">
        <v>1953.85</v>
      </c>
      <c r="M3117">
        <v>41</v>
      </c>
      <c r="N3117">
        <v>6</v>
      </c>
      <c r="O3117">
        <v>0</v>
      </c>
      <c r="P3117">
        <v>117.13</v>
      </c>
      <c r="Q3117">
        <v>0</v>
      </c>
      <c r="R3117" s="1" t="s">
        <v>4442</v>
      </c>
      <c r="S3117" s="1" t="s">
        <v>8157</v>
      </c>
      <c r="T3117">
        <v>0.53</v>
      </c>
      <c r="U3117" s="1"/>
      <c r="V3117">
        <v>20434.285897999998</v>
      </c>
      <c r="W3117">
        <v>712946.393178</v>
      </c>
      <c r="X3117">
        <v>109.530677</v>
      </c>
      <c r="Y3117">
        <v>13.020961</v>
      </c>
      <c r="Z3117">
        <v>299.20687700000002</v>
      </c>
      <c r="AA3117">
        <v>306.47209400000003</v>
      </c>
      <c r="AB3117">
        <v>0</v>
      </c>
    </row>
    <row r="3118" spans="1:28" x14ac:dyDescent="0.25">
      <c r="A3118" s="1" t="s">
        <v>293</v>
      </c>
      <c r="B3118">
        <v>230</v>
      </c>
      <c r="C3118" s="1" t="s">
        <v>4004</v>
      </c>
      <c r="D3118">
        <v>5.0999999999999996</v>
      </c>
      <c r="E3118">
        <v>0</v>
      </c>
      <c r="F3118">
        <v>0</v>
      </c>
      <c r="G3118">
        <v>384</v>
      </c>
      <c r="H3118" s="1" t="s">
        <v>4124</v>
      </c>
      <c r="I3118">
        <v>71.64</v>
      </c>
      <c r="J3118">
        <v>11.43</v>
      </c>
      <c r="K3118">
        <v>154</v>
      </c>
      <c r="L3118">
        <v>1309.74</v>
      </c>
      <c r="M3118">
        <v>1</v>
      </c>
      <c r="N3118">
        <v>1</v>
      </c>
      <c r="O3118">
        <v>0</v>
      </c>
      <c r="P3118">
        <v>46.74</v>
      </c>
      <c r="Q3118">
        <v>0</v>
      </c>
      <c r="R3118" s="1" t="s">
        <v>4448</v>
      </c>
      <c r="S3118" s="1" t="s">
        <v>8157</v>
      </c>
      <c r="T3118">
        <v>0.89</v>
      </c>
      <c r="U3118" s="1"/>
      <c r="V3118">
        <v>7656.4540299999999</v>
      </c>
      <c r="W3118">
        <v>407754.39374600002</v>
      </c>
      <c r="X3118">
        <v>44.446655999999997</v>
      </c>
      <c r="Y3118">
        <v>7.4891050000000003</v>
      </c>
      <c r="Z3118">
        <v>169.78266500000001</v>
      </c>
      <c r="AA3118">
        <v>175.276794</v>
      </c>
      <c r="AB3118">
        <v>0</v>
      </c>
    </row>
    <row r="3119" spans="1:28" x14ac:dyDescent="0.25">
      <c r="A3119" s="1" t="s">
        <v>296</v>
      </c>
      <c r="B3119">
        <v>192</v>
      </c>
      <c r="C3119" s="1" t="s">
        <v>4033</v>
      </c>
      <c r="D3119">
        <v>5.0999999999999996</v>
      </c>
      <c r="E3119">
        <v>0</v>
      </c>
      <c r="F3119">
        <v>0.33</v>
      </c>
      <c r="G3119">
        <v>389</v>
      </c>
      <c r="H3119" s="1" t="s">
        <v>4122</v>
      </c>
      <c r="I3119">
        <v>159.35</v>
      </c>
      <c r="J3119">
        <v>16.64</v>
      </c>
      <c r="K3119">
        <v>197</v>
      </c>
      <c r="L3119">
        <v>1983.05</v>
      </c>
      <c r="M3119">
        <v>37</v>
      </c>
      <c r="N3119">
        <v>3</v>
      </c>
      <c r="O3119">
        <v>0</v>
      </c>
      <c r="P3119">
        <v>83.17</v>
      </c>
      <c r="Q3119">
        <v>0</v>
      </c>
      <c r="R3119" s="1" t="s">
        <v>4451</v>
      </c>
      <c r="S3119" s="1" t="s">
        <v>8157</v>
      </c>
      <c r="T3119">
        <v>1.28</v>
      </c>
      <c r="U3119" s="1"/>
      <c r="V3119">
        <v>14149.494628</v>
      </c>
      <c r="W3119">
        <v>708077.71942900005</v>
      </c>
      <c r="X3119">
        <v>81.164629000000005</v>
      </c>
      <c r="Y3119">
        <v>14.267303999999999</v>
      </c>
      <c r="Z3119">
        <v>298.57558599999999</v>
      </c>
      <c r="AA3119">
        <v>304.37263000000002</v>
      </c>
      <c r="AB3119">
        <v>0</v>
      </c>
    </row>
    <row r="3120" spans="1:28" x14ac:dyDescent="0.25">
      <c r="A3120" s="1" t="s">
        <v>298</v>
      </c>
      <c r="B3120">
        <v>0</v>
      </c>
      <c r="C3120" s="1" t="s">
        <v>4056</v>
      </c>
      <c r="D3120">
        <v>2</v>
      </c>
      <c r="E3120">
        <v>0</v>
      </c>
      <c r="F3120">
        <v>0</v>
      </c>
      <c r="G3120">
        <v>392</v>
      </c>
      <c r="H3120" s="1" t="s">
        <v>4154</v>
      </c>
      <c r="I3120">
        <v>4.38</v>
      </c>
      <c r="J3120">
        <v>17.79</v>
      </c>
      <c r="K3120">
        <v>392</v>
      </c>
      <c r="L3120">
        <v>2244.17</v>
      </c>
      <c r="M3120">
        <v>125</v>
      </c>
      <c r="N3120">
        <v>6</v>
      </c>
      <c r="O3120">
        <v>0</v>
      </c>
      <c r="P3120">
        <v>210.43</v>
      </c>
      <c r="Q3120">
        <v>0</v>
      </c>
      <c r="R3120" s="1" t="s">
        <v>4453</v>
      </c>
      <c r="S3120" s="1" t="s">
        <v>8157</v>
      </c>
      <c r="T3120">
        <v>0.87</v>
      </c>
      <c r="U3120" s="1"/>
      <c r="V3120">
        <v>29673.577295999999</v>
      </c>
      <c r="W3120">
        <v>976562.70214900002</v>
      </c>
      <c r="X3120">
        <v>158.19689399999999</v>
      </c>
      <c r="Y3120">
        <v>20.462938999999999</v>
      </c>
      <c r="Z3120">
        <v>422.61255499999999</v>
      </c>
      <c r="AA3120">
        <v>419.789895</v>
      </c>
      <c r="AB3120">
        <v>0</v>
      </c>
    </row>
    <row r="3121" spans="1:28" x14ac:dyDescent="0.25">
      <c r="A3121" s="1" t="s">
        <v>305</v>
      </c>
      <c r="B3121">
        <v>345</v>
      </c>
      <c r="C3121" s="1" t="s">
        <v>4004</v>
      </c>
      <c r="D3121">
        <v>5.0999999999999996</v>
      </c>
      <c r="E3121">
        <v>0</v>
      </c>
      <c r="F3121">
        <v>0</v>
      </c>
      <c r="G3121">
        <v>402</v>
      </c>
      <c r="H3121" s="1" t="s">
        <v>4074</v>
      </c>
      <c r="I3121">
        <v>0.2</v>
      </c>
      <c r="J3121">
        <v>9.61</v>
      </c>
      <c r="K3121">
        <v>57</v>
      </c>
      <c r="L3121">
        <v>420.4</v>
      </c>
      <c r="M3121">
        <v>1</v>
      </c>
      <c r="N3121">
        <v>1</v>
      </c>
      <c r="O3121">
        <v>0</v>
      </c>
      <c r="P3121">
        <v>18.34</v>
      </c>
      <c r="Q3121">
        <v>0</v>
      </c>
      <c r="R3121" s="1" t="s">
        <v>4460</v>
      </c>
      <c r="S3121" s="1" t="s">
        <v>8157</v>
      </c>
      <c r="T3121">
        <v>0.81</v>
      </c>
      <c r="U3121" s="1"/>
      <c r="V3121">
        <v>3344.276609</v>
      </c>
      <c r="W3121">
        <v>159030.10533699999</v>
      </c>
      <c r="X3121">
        <v>18.976538999999999</v>
      </c>
      <c r="Y3121">
        <v>3.0632269999999999</v>
      </c>
      <c r="Z3121">
        <v>67.511019000000005</v>
      </c>
      <c r="AA3121">
        <v>68.360532000000006</v>
      </c>
      <c r="AB3121">
        <v>0</v>
      </c>
    </row>
    <row r="3122" spans="1:28" x14ac:dyDescent="0.25">
      <c r="A3122" s="1" t="s">
        <v>306</v>
      </c>
      <c r="B3122">
        <v>0</v>
      </c>
      <c r="C3122" s="1" t="s">
        <v>4013</v>
      </c>
      <c r="D3122">
        <v>5.0999999999999996</v>
      </c>
      <c r="E3122">
        <v>0</v>
      </c>
      <c r="F3122">
        <v>0</v>
      </c>
      <c r="G3122">
        <v>404</v>
      </c>
      <c r="H3122" s="1" t="s">
        <v>4100</v>
      </c>
      <c r="I3122">
        <v>91.57</v>
      </c>
      <c r="J3122">
        <v>5.5</v>
      </c>
      <c r="K3122">
        <v>404</v>
      </c>
      <c r="L3122">
        <v>1527.8</v>
      </c>
      <c r="M3122">
        <v>122</v>
      </c>
      <c r="N3122">
        <v>4</v>
      </c>
      <c r="O3122">
        <v>0</v>
      </c>
      <c r="P3122">
        <v>183.28</v>
      </c>
      <c r="Q3122">
        <v>0</v>
      </c>
      <c r="R3122" s="1" t="s">
        <v>4461</v>
      </c>
      <c r="S3122" s="1" t="s">
        <v>8157</v>
      </c>
      <c r="T3122">
        <v>0.51</v>
      </c>
      <c r="U3122" s="1"/>
      <c r="V3122">
        <v>30696.494246999999</v>
      </c>
      <c r="W3122">
        <v>777486.52709500003</v>
      </c>
      <c r="X3122">
        <v>157.809732</v>
      </c>
      <c r="Y3122">
        <v>15.776312000000001</v>
      </c>
      <c r="Z3122">
        <v>335.74413099999998</v>
      </c>
      <c r="AA3122">
        <v>334.22063100000003</v>
      </c>
      <c r="AB3122">
        <v>0</v>
      </c>
    </row>
    <row r="3123" spans="1:28" x14ac:dyDescent="0.25">
      <c r="A3123" s="1" t="s">
        <v>308</v>
      </c>
      <c r="B3123">
        <v>233</v>
      </c>
      <c r="C3123" s="1" t="s">
        <v>4028</v>
      </c>
      <c r="D3123">
        <v>5.0999999999999996</v>
      </c>
      <c r="E3123">
        <v>0</v>
      </c>
      <c r="F3123">
        <v>0.86</v>
      </c>
      <c r="G3123">
        <v>406</v>
      </c>
      <c r="H3123" s="1" t="s">
        <v>4109</v>
      </c>
      <c r="I3123">
        <v>23.46</v>
      </c>
      <c r="J3123">
        <v>19.010000000000002</v>
      </c>
      <c r="K3123">
        <v>173</v>
      </c>
      <c r="L3123">
        <v>1564.07</v>
      </c>
      <c r="M3123">
        <v>11</v>
      </c>
      <c r="N3123">
        <v>3</v>
      </c>
      <c r="O3123">
        <v>0</v>
      </c>
      <c r="P3123">
        <v>91.78</v>
      </c>
      <c r="Q3123">
        <v>0</v>
      </c>
      <c r="R3123" s="1" t="s">
        <v>4463</v>
      </c>
      <c r="S3123" s="1" t="s">
        <v>8157</v>
      </c>
      <c r="T3123">
        <v>1.42</v>
      </c>
      <c r="U3123" s="1"/>
      <c r="V3123">
        <v>12600.767282000001</v>
      </c>
      <c r="W3123">
        <v>679648.71135799994</v>
      </c>
      <c r="X3123">
        <v>73.677946000000006</v>
      </c>
      <c r="Y3123">
        <v>14.400691</v>
      </c>
      <c r="Z3123">
        <v>293.79630900000001</v>
      </c>
      <c r="AA3123">
        <v>292.15003000000002</v>
      </c>
      <c r="AB3123">
        <v>0</v>
      </c>
    </row>
    <row r="3124" spans="1:28" x14ac:dyDescent="0.25">
      <c r="A3124" s="1" t="s">
        <v>316</v>
      </c>
      <c r="B3124">
        <v>276</v>
      </c>
      <c r="C3124" s="1" t="s">
        <v>4016</v>
      </c>
      <c r="D3124">
        <v>5.0999999999999996</v>
      </c>
      <c r="E3124">
        <v>0</v>
      </c>
      <c r="F3124">
        <v>0</v>
      </c>
      <c r="G3124">
        <v>413</v>
      </c>
      <c r="H3124" s="1" t="s">
        <v>4092</v>
      </c>
      <c r="I3124">
        <v>182.21</v>
      </c>
      <c r="J3124">
        <v>11.87</v>
      </c>
      <c r="K3124">
        <v>137</v>
      </c>
      <c r="L3124">
        <v>905.52</v>
      </c>
      <c r="M3124">
        <v>42</v>
      </c>
      <c r="N3124">
        <v>2</v>
      </c>
      <c r="O3124">
        <v>0</v>
      </c>
      <c r="P3124">
        <v>68.319999999999993</v>
      </c>
      <c r="Q3124">
        <v>0</v>
      </c>
      <c r="R3124" s="1" t="s">
        <v>4471</v>
      </c>
      <c r="S3124" s="1" t="s">
        <v>8157</v>
      </c>
      <c r="T3124">
        <v>0.95</v>
      </c>
      <c r="U3124" s="1"/>
      <c r="V3124">
        <v>9554.1728579999999</v>
      </c>
      <c r="W3124">
        <v>345597.59985599999</v>
      </c>
      <c r="X3124">
        <v>51.637019000000002</v>
      </c>
      <c r="Y3124">
        <v>6.8318149999999997</v>
      </c>
      <c r="Z3124">
        <v>146.354251</v>
      </c>
      <c r="AA3124">
        <v>148.56010599999999</v>
      </c>
      <c r="AB3124">
        <v>0</v>
      </c>
    </row>
    <row r="3125" spans="1:28" x14ac:dyDescent="0.25">
      <c r="A3125" s="1" t="s">
        <v>326</v>
      </c>
      <c r="B3125">
        <v>0</v>
      </c>
      <c r="C3125" s="1" t="s">
        <v>4057</v>
      </c>
      <c r="D3125">
        <v>5.0999999999999996</v>
      </c>
      <c r="E3125">
        <v>0</v>
      </c>
      <c r="F3125">
        <v>0</v>
      </c>
      <c r="G3125">
        <v>424</v>
      </c>
      <c r="H3125" s="1" t="s">
        <v>4157</v>
      </c>
      <c r="I3125">
        <v>65</v>
      </c>
      <c r="J3125">
        <v>10.92</v>
      </c>
      <c r="K3125">
        <v>424</v>
      </c>
      <c r="L3125">
        <v>2027.9</v>
      </c>
      <c r="M3125">
        <v>217</v>
      </c>
      <c r="N3125">
        <v>4</v>
      </c>
      <c r="O3125">
        <v>0</v>
      </c>
      <c r="P3125">
        <v>271.02</v>
      </c>
      <c r="Q3125">
        <v>0</v>
      </c>
      <c r="R3125" s="1" t="s">
        <v>4481</v>
      </c>
      <c r="S3125" s="1" t="s">
        <v>8157</v>
      </c>
      <c r="T3125">
        <v>0.96</v>
      </c>
      <c r="U3125" s="1"/>
      <c r="V3125">
        <v>42985.039928999999</v>
      </c>
      <c r="W3125">
        <v>1173104.0639299999</v>
      </c>
      <c r="X3125">
        <v>223.41590600000001</v>
      </c>
      <c r="Y3125">
        <v>25.355495999999999</v>
      </c>
      <c r="Z3125">
        <v>511.78117800000001</v>
      </c>
      <c r="AA3125">
        <v>504.281295</v>
      </c>
      <c r="AB3125">
        <v>0</v>
      </c>
    </row>
    <row r="3126" spans="1:28" x14ac:dyDescent="0.25">
      <c r="A3126" s="1" t="s">
        <v>339</v>
      </c>
      <c r="B3126">
        <v>6</v>
      </c>
      <c r="C3126" s="1" t="s">
        <v>4020</v>
      </c>
      <c r="D3126">
        <v>5.0999999999999996</v>
      </c>
      <c r="E3126">
        <v>0</v>
      </c>
      <c r="F3126">
        <v>6</v>
      </c>
      <c r="G3126">
        <v>434</v>
      </c>
      <c r="H3126" s="1" t="s">
        <v>4129</v>
      </c>
      <c r="I3126">
        <v>135.09</v>
      </c>
      <c r="J3126">
        <v>13.95</v>
      </c>
      <c r="K3126">
        <v>428</v>
      </c>
      <c r="L3126">
        <v>2788.36</v>
      </c>
      <c r="M3126">
        <v>151</v>
      </c>
      <c r="N3126">
        <v>7</v>
      </c>
      <c r="O3126">
        <v>0</v>
      </c>
      <c r="P3126">
        <v>251.68</v>
      </c>
      <c r="Q3126">
        <v>0</v>
      </c>
      <c r="R3126" s="1" t="s">
        <v>4494</v>
      </c>
      <c r="S3126" s="1" t="s">
        <v>8157</v>
      </c>
      <c r="T3126">
        <v>1.1499999999999999</v>
      </c>
      <c r="U3126" s="1"/>
      <c r="V3126">
        <v>34795.517184999997</v>
      </c>
      <c r="W3126">
        <v>1198150.748351</v>
      </c>
      <c r="X3126">
        <v>186.615892</v>
      </c>
      <c r="Y3126">
        <v>25.073796000000002</v>
      </c>
      <c r="Z3126">
        <v>514.46247500000004</v>
      </c>
      <c r="AA3126">
        <v>515.04181300000005</v>
      </c>
      <c r="AB3126">
        <v>0</v>
      </c>
    </row>
    <row r="3127" spans="1:28" x14ac:dyDescent="0.25">
      <c r="A3127" s="1" t="s">
        <v>342</v>
      </c>
      <c r="B3127">
        <v>128</v>
      </c>
      <c r="C3127" s="1" t="s">
        <v>4039</v>
      </c>
      <c r="D3127">
        <v>5.0999999999999996</v>
      </c>
      <c r="E3127">
        <v>0</v>
      </c>
      <c r="F3127">
        <v>0.22</v>
      </c>
      <c r="G3127">
        <v>436</v>
      </c>
      <c r="H3127" s="1" t="s">
        <v>4111</v>
      </c>
      <c r="I3127">
        <v>13.29</v>
      </c>
      <c r="J3127">
        <v>17.5</v>
      </c>
      <c r="K3127">
        <v>308</v>
      </c>
      <c r="L3127">
        <v>1792.38</v>
      </c>
      <c r="M3127">
        <v>119</v>
      </c>
      <c r="N3127">
        <v>5</v>
      </c>
      <c r="O3127">
        <v>0</v>
      </c>
      <c r="P3127">
        <v>215.02</v>
      </c>
      <c r="Q3127">
        <v>0</v>
      </c>
      <c r="R3127" s="1" t="s">
        <v>4497</v>
      </c>
      <c r="S3127" s="1" t="s">
        <v>8157</v>
      </c>
      <c r="T3127">
        <v>1.7</v>
      </c>
      <c r="U3127" s="1"/>
      <c r="V3127">
        <v>29602.722147</v>
      </c>
      <c r="W3127">
        <v>988884.57682800002</v>
      </c>
      <c r="X3127">
        <v>158.42693800000001</v>
      </c>
      <c r="Y3127">
        <v>21.826367999999999</v>
      </c>
      <c r="Z3127">
        <v>434.03991100000002</v>
      </c>
      <c r="AA3127">
        <v>425.084678</v>
      </c>
      <c r="AB3127">
        <v>0</v>
      </c>
    </row>
    <row r="3128" spans="1:28" x14ac:dyDescent="0.25">
      <c r="A3128" s="1" t="s">
        <v>350</v>
      </c>
      <c r="B3128">
        <v>144</v>
      </c>
      <c r="C3128" s="1" t="s">
        <v>4033</v>
      </c>
      <c r="D3128">
        <v>5.0999999999999996</v>
      </c>
      <c r="E3128">
        <v>0</v>
      </c>
      <c r="F3128">
        <v>0.25</v>
      </c>
      <c r="G3128">
        <v>442</v>
      </c>
      <c r="H3128" s="1" t="s">
        <v>4131</v>
      </c>
      <c r="I3128">
        <v>194.58</v>
      </c>
      <c r="J3128">
        <v>8.11</v>
      </c>
      <c r="K3128">
        <v>298</v>
      </c>
      <c r="L3128">
        <v>2216.48</v>
      </c>
      <c r="M3128">
        <v>63</v>
      </c>
      <c r="N3128">
        <v>3</v>
      </c>
      <c r="O3128">
        <v>0</v>
      </c>
      <c r="P3128">
        <v>111.44</v>
      </c>
      <c r="Q3128">
        <v>0</v>
      </c>
      <c r="R3128" s="1" t="s">
        <v>4505</v>
      </c>
      <c r="S3128" s="1" t="s">
        <v>8157</v>
      </c>
      <c r="T3128">
        <v>0.86</v>
      </c>
      <c r="U3128" s="1"/>
      <c r="V3128">
        <v>18892.479282</v>
      </c>
      <c r="W3128">
        <v>760339.92534399999</v>
      </c>
      <c r="X3128">
        <v>103.89288000000001</v>
      </c>
      <c r="Y3128">
        <v>14.633805000000001</v>
      </c>
      <c r="Z3128">
        <v>320.33855399999999</v>
      </c>
      <c r="AA3128">
        <v>326.84175800000003</v>
      </c>
      <c r="AB3128">
        <v>0</v>
      </c>
    </row>
    <row r="3129" spans="1:28" x14ac:dyDescent="0.25">
      <c r="A3129" s="1" t="s">
        <v>352</v>
      </c>
      <c r="B3129">
        <v>2</v>
      </c>
      <c r="C3129" s="1" t="s">
        <v>4061</v>
      </c>
      <c r="D3129">
        <v>5.0999999999999996</v>
      </c>
      <c r="E3129">
        <v>0</v>
      </c>
      <c r="F3129">
        <v>2</v>
      </c>
      <c r="G3129">
        <v>444</v>
      </c>
      <c r="H3129" s="1" t="s">
        <v>4159</v>
      </c>
      <c r="I3129">
        <v>26.09</v>
      </c>
      <c r="J3129">
        <v>13.88</v>
      </c>
      <c r="K3129">
        <v>442</v>
      </c>
      <c r="L3129">
        <v>2556.25</v>
      </c>
      <c r="M3129">
        <v>181</v>
      </c>
      <c r="N3129">
        <v>8</v>
      </c>
      <c r="O3129">
        <v>0</v>
      </c>
      <c r="P3129">
        <v>278.27</v>
      </c>
      <c r="Q3129">
        <v>0</v>
      </c>
      <c r="R3129" s="1" t="s">
        <v>4507</v>
      </c>
      <c r="S3129" s="1" t="s">
        <v>8157</v>
      </c>
      <c r="T3129">
        <v>1.1299999999999999</v>
      </c>
      <c r="U3129" s="1"/>
      <c r="V3129">
        <v>40276.553972000002</v>
      </c>
      <c r="W3129">
        <v>1331036.1204609999</v>
      </c>
      <c r="X3129">
        <v>214.977081</v>
      </c>
      <c r="Y3129">
        <v>28.432376999999999</v>
      </c>
      <c r="Z3129">
        <v>578.31306500000005</v>
      </c>
      <c r="AA3129">
        <v>572.16467999999998</v>
      </c>
      <c r="AB3129">
        <v>0</v>
      </c>
    </row>
    <row r="3130" spans="1:28" x14ac:dyDescent="0.25">
      <c r="A3130" s="1" t="s">
        <v>358</v>
      </c>
      <c r="B3130">
        <v>276</v>
      </c>
      <c r="C3130" s="1" t="s">
        <v>4006</v>
      </c>
      <c r="D3130">
        <v>5.0999999999999996</v>
      </c>
      <c r="E3130">
        <v>0</v>
      </c>
      <c r="F3130">
        <v>0</v>
      </c>
      <c r="G3130">
        <v>449</v>
      </c>
      <c r="H3130" s="1" t="s">
        <v>4078</v>
      </c>
      <c r="I3130">
        <v>54.88</v>
      </c>
      <c r="J3130">
        <v>15.59</v>
      </c>
      <c r="K3130">
        <v>173</v>
      </c>
      <c r="L3130">
        <v>876.34</v>
      </c>
      <c r="M3130">
        <v>104</v>
      </c>
      <c r="N3130">
        <v>2</v>
      </c>
      <c r="O3130">
        <v>0</v>
      </c>
      <c r="P3130">
        <v>121.09</v>
      </c>
      <c r="Q3130">
        <v>0</v>
      </c>
      <c r="R3130" s="1" t="s">
        <v>4513</v>
      </c>
      <c r="S3130" s="1" t="s">
        <v>8157</v>
      </c>
      <c r="T3130">
        <v>1.22</v>
      </c>
      <c r="U3130" s="1"/>
      <c r="V3130">
        <v>20631.869136000001</v>
      </c>
      <c r="W3130">
        <v>556962.06796000001</v>
      </c>
      <c r="X3130">
        <v>107.15616799999999</v>
      </c>
      <c r="Y3130">
        <v>12.598499</v>
      </c>
      <c r="Z3130">
        <v>245.31670500000001</v>
      </c>
      <c r="AA3130">
        <v>239.42029199999999</v>
      </c>
      <c r="AB3130">
        <v>0</v>
      </c>
    </row>
    <row r="3131" spans="1:28" x14ac:dyDescent="0.25">
      <c r="A3131" s="1" t="s">
        <v>361</v>
      </c>
      <c r="B3131">
        <v>324</v>
      </c>
      <c r="C3131" s="1" t="s">
        <v>4009</v>
      </c>
      <c r="D3131">
        <v>5.0999999999999996</v>
      </c>
      <c r="E3131">
        <v>0</v>
      </c>
      <c r="F3131">
        <v>0.56000000000000005</v>
      </c>
      <c r="G3131">
        <v>454</v>
      </c>
      <c r="H3131" s="1" t="s">
        <v>4081</v>
      </c>
      <c r="I3131">
        <v>19.239999999999998</v>
      </c>
      <c r="J3131">
        <v>11.76</v>
      </c>
      <c r="K3131">
        <v>130</v>
      </c>
      <c r="L3131">
        <v>738.31</v>
      </c>
      <c r="M3131">
        <v>47</v>
      </c>
      <c r="N3131">
        <v>2</v>
      </c>
      <c r="O3131">
        <v>0</v>
      </c>
      <c r="P3131">
        <v>70.34</v>
      </c>
      <c r="Q3131">
        <v>0</v>
      </c>
      <c r="R3131" s="1" t="s">
        <v>4516</v>
      </c>
      <c r="S3131" s="1" t="s">
        <v>8157</v>
      </c>
      <c r="T3131">
        <v>0.91</v>
      </c>
      <c r="U3131" s="1"/>
      <c r="V3131">
        <v>10483.007767999999</v>
      </c>
      <c r="W3131">
        <v>345910.32928800001</v>
      </c>
      <c r="X3131">
        <v>55.910899000000001</v>
      </c>
      <c r="Y3131">
        <v>7.2089759999999998</v>
      </c>
      <c r="Z3131">
        <v>149.30423300000001</v>
      </c>
      <c r="AA3131">
        <v>148.694714</v>
      </c>
      <c r="AB3131">
        <v>0</v>
      </c>
    </row>
    <row r="3132" spans="1:28" x14ac:dyDescent="0.25">
      <c r="A3132" s="1" t="s">
        <v>368</v>
      </c>
      <c r="B3132">
        <v>266</v>
      </c>
      <c r="C3132" s="1" t="s">
        <v>4005</v>
      </c>
      <c r="D3132">
        <v>5.0999999999999996</v>
      </c>
      <c r="E3132">
        <v>0</v>
      </c>
      <c r="F3132">
        <v>0.62</v>
      </c>
      <c r="G3132">
        <v>459</v>
      </c>
      <c r="H3132" s="1" t="s">
        <v>4075</v>
      </c>
      <c r="I3132">
        <v>89.74</v>
      </c>
      <c r="J3132">
        <v>14.91</v>
      </c>
      <c r="K3132">
        <v>193</v>
      </c>
      <c r="L3132">
        <v>698.34</v>
      </c>
      <c r="M3132">
        <v>120</v>
      </c>
      <c r="N3132">
        <v>5</v>
      </c>
      <c r="O3132">
        <v>0</v>
      </c>
      <c r="P3132">
        <v>150.30000000000001</v>
      </c>
      <c r="Q3132">
        <v>0</v>
      </c>
      <c r="R3132" s="1" t="s">
        <v>4523</v>
      </c>
      <c r="S3132" s="1" t="s">
        <v>8157</v>
      </c>
      <c r="T3132">
        <v>1.21</v>
      </c>
      <c r="U3132" s="1"/>
      <c r="V3132">
        <v>21993.06421</v>
      </c>
      <c r="W3132">
        <v>573514.96786800004</v>
      </c>
      <c r="X3132">
        <v>113.77148800000001</v>
      </c>
      <c r="Y3132">
        <v>13.112102999999999</v>
      </c>
      <c r="Z3132">
        <v>254.77200999999999</v>
      </c>
      <c r="AA3132">
        <v>246.53616099999999</v>
      </c>
      <c r="AB3132">
        <v>0</v>
      </c>
    </row>
    <row r="3133" spans="1:28" x14ac:dyDescent="0.25">
      <c r="A3133" s="1" t="s">
        <v>369</v>
      </c>
      <c r="B3133">
        <v>183</v>
      </c>
      <c r="C3133" s="1" t="s">
        <v>4021</v>
      </c>
      <c r="D3133">
        <v>5.0999999999999996</v>
      </c>
      <c r="E3133">
        <v>0</v>
      </c>
      <c r="F3133">
        <v>1.42</v>
      </c>
      <c r="G3133">
        <v>461</v>
      </c>
      <c r="H3133" s="1" t="s">
        <v>4101</v>
      </c>
      <c r="I3133">
        <v>76.69</v>
      </c>
      <c r="J3133">
        <v>12.37</v>
      </c>
      <c r="K3133">
        <v>278</v>
      </c>
      <c r="L3133">
        <v>1564.11</v>
      </c>
      <c r="M3133">
        <v>97</v>
      </c>
      <c r="N3133">
        <v>6</v>
      </c>
      <c r="O3133">
        <v>0</v>
      </c>
      <c r="P3133">
        <v>158.27000000000001</v>
      </c>
      <c r="Q3133">
        <v>0</v>
      </c>
      <c r="R3133" s="1" t="s">
        <v>4524</v>
      </c>
      <c r="S3133" s="1" t="s">
        <v>8157</v>
      </c>
      <c r="T3133">
        <v>0.93</v>
      </c>
      <c r="U3133" s="1"/>
      <c r="V3133">
        <v>21337.610960000002</v>
      </c>
      <c r="W3133">
        <v>749860.24062699999</v>
      </c>
      <c r="X3133">
        <v>114.932855</v>
      </c>
      <c r="Y3133">
        <v>15.708392</v>
      </c>
      <c r="Z3133">
        <v>324.908501</v>
      </c>
      <c r="AA3133">
        <v>322.337221</v>
      </c>
      <c r="AB3133">
        <v>0</v>
      </c>
    </row>
    <row r="3134" spans="1:28" x14ac:dyDescent="0.25">
      <c r="A3134" s="1" t="s">
        <v>380</v>
      </c>
      <c r="B3134">
        <v>324</v>
      </c>
      <c r="C3134" s="1" t="s">
        <v>4003</v>
      </c>
      <c r="D3134">
        <v>5.0999999999999996</v>
      </c>
      <c r="E3134">
        <v>0</v>
      </c>
      <c r="F3134">
        <v>0.56000000000000005</v>
      </c>
      <c r="G3134">
        <v>467</v>
      </c>
      <c r="H3134" s="1" t="s">
        <v>4095</v>
      </c>
      <c r="I3134">
        <v>63.59</v>
      </c>
      <c r="J3134">
        <v>11.04</v>
      </c>
      <c r="K3134">
        <v>143</v>
      </c>
      <c r="L3134">
        <v>762.07</v>
      </c>
      <c r="M3134">
        <v>40</v>
      </c>
      <c r="N3134">
        <v>3</v>
      </c>
      <c r="O3134">
        <v>0</v>
      </c>
      <c r="P3134">
        <v>86.15</v>
      </c>
      <c r="Q3134">
        <v>0</v>
      </c>
      <c r="R3134" s="1" t="s">
        <v>4535</v>
      </c>
      <c r="S3134" s="1" t="s">
        <v>8157</v>
      </c>
      <c r="T3134">
        <v>0.94</v>
      </c>
      <c r="U3134" s="1"/>
      <c r="V3134">
        <v>8095.4500619999999</v>
      </c>
      <c r="W3134">
        <v>311333.87228100002</v>
      </c>
      <c r="X3134">
        <v>44.235501999999997</v>
      </c>
      <c r="Y3134">
        <v>6.3436919999999999</v>
      </c>
      <c r="Z3134">
        <v>133.40654900000001</v>
      </c>
      <c r="AA3134">
        <v>133.83058700000001</v>
      </c>
      <c r="AB3134">
        <v>0</v>
      </c>
    </row>
    <row r="3135" spans="1:28" x14ac:dyDescent="0.25">
      <c r="A3135" s="1" t="s">
        <v>382</v>
      </c>
      <c r="B3135">
        <v>216</v>
      </c>
      <c r="C3135" s="1" t="s">
        <v>4042</v>
      </c>
      <c r="D3135">
        <v>5.0999999999999996</v>
      </c>
      <c r="E3135">
        <v>0</v>
      </c>
      <c r="F3135">
        <v>0.38</v>
      </c>
      <c r="G3135">
        <v>469</v>
      </c>
      <c r="H3135" s="1" t="s">
        <v>4126</v>
      </c>
      <c r="I3135">
        <v>99.09</v>
      </c>
      <c r="J3135">
        <v>15.42</v>
      </c>
      <c r="K3135">
        <v>253</v>
      </c>
      <c r="L3135">
        <v>1144.6400000000001</v>
      </c>
      <c r="M3135">
        <v>134</v>
      </c>
      <c r="N3135">
        <v>6</v>
      </c>
      <c r="O3135">
        <v>0</v>
      </c>
      <c r="P3135">
        <v>183.74</v>
      </c>
      <c r="Q3135">
        <v>0</v>
      </c>
      <c r="R3135" s="1" t="s">
        <v>4537</v>
      </c>
      <c r="S3135" s="1" t="s">
        <v>8157</v>
      </c>
      <c r="T3135">
        <v>1.21</v>
      </c>
      <c r="U3135" s="1"/>
      <c r="V3135">
        <v>26398.378089999998</v>
      </c>
      <c r="W3135">
        <v>768027.11698199995</v>
      </c>
      <c r="X3135">
        <v>138.46413999999999</v>
      </c>
      <c r="Y3135">
        <v>17.266853000000001</v>
      </c>
      <c r="Z3135">
        <v>339.297955</v>
      </c>
      <c r="AA3135">
        <v>330.14868300000001</v>
      </c>
      <c r="AB3135">
        <v>0</v>
      </c>
    </row>
    <row r="3136" spans="1:28" x14ac:dyDescent="0.25">
      <c r="A3136" s="1" t="s">
        <v>384</v>
      </c>
      <c r="B3136">
        <v>173</v>
      </c>
      <c r="C3136" s="1" t="s">
        <v>4042</v>
      </c>
      <c r="D3136">
        <v>5.0999999999999996</v>
      </c>
      <c r="E3136">
        <v>0</v>
      </c>
      <c r="F3136">
        <v>0.5</v>
      </c>
      <c r="G3136">
        <v>470</v>
      </c>
      <c r="H3136" s="1" t="s">
        <v>4137</v>
      </c>
      <c r="I3136">
        <v>126.24</v>
      </c>
      <c r="J3136">
        <v>10.97</v>
      </c>
      <c r="K3136">
        <v>297</v>
      </c>
      <c r="L3136">
        <v>1292.6600000000001</v>
      </c>
      <c r="M3136">
        <v>166</v>
      </c>
      <c r="N3136">
        <v>5</v>
      </c>
      <c r="O3136">
        <v>0</v>
      </c>
      <c r="P3136">
        <v>192.51</v>
      </c>
      <c r="Q3136">
        <v>0</v>
      </c>
      <c r="R3136" s="1" t="s">
        <v>4539</v>
      </c>
      <c r="S3136" s="1" t="s">
        <v>8157</v>
      </c>
      <c r="T3136">
        <v>0.91</v>
      </c>
      <c r="U3136" s="1"/>
      <c r="V3136">
        <v>29904.905291999999</v>
      </c>
      <c r="W3136">
        <v>766702.96641600004</v>
      </c>
      <c r="X3136">
        <v>154.259399</v>
      </c>
      <c r="Y3136">
        <v>16.832235000000001</v>
      </c>
      <c r="Z3136">
        <v>336.20337899999998</v>
      </c>
      <c r="AA3136">
        <v>329.58313199999998</v>
      </c>
      <c r="AB3136">
        <v>0</v>
      </c>
    </row>
    <row r="3137" spans="1:28" x14ac:dyDescent="0.25">
      <c r="A3137" s="1" t="s">
        <v>387</v>
      </c>
      <c r="B3137">
        <v>2</v>
      </c>
      <c r="C3137" s="1" t="s">
        <v>4040</v>
      </c>
      <c r="D3137">
        <v>5.0999999999999996</v>
      </c>
      <c r="E3137">
        <v>0</v>
      </c>
      <c r="F3137">
        <v>2</v>
      </c>
      <c r="G3137">
        <v>471</v>
      </c>
      <c r="H3137" s="1" t="s">
        <v>4161</v>
      </c>
      <c r="I3137">
        <v>168.74</v>
      </c>
      <c r="J3137">
        <v>9.69</v>
      </c>
      <c r="K3137">
        <v>469</v>
      </c>
      <c r="L3137">
        <v>2524.2399999999998</v>
      </c>
      <c r="M3137">
        <v>150</v>
      </c>
      <c r="N3137">
        <v>5</v>
      </c>
      <c r="O3137">
        <v>0</v>
      </c>
      <c r="P3137">
        <v>207.19</v>
      </c>
      <c r="Q3137">
        <v>0</v>
      </c>
      <c r="R3137" s="1" t="s">
        <v>4542</v>
      </c>
      <c r="S3137" s="1" t="s">
        <v>8157</v>
      </c>
      <c r="T3137">
        <v>0.7</v>
      </c>
      <c r="U3137" s="1"/>
      <c r="V3137">
        <v>34268.780753999999</v>
      </c>
      <c r="W3137">
        <v>1026043.231834</v>
      </c>
      <c r="X3137">
        <v>179.992109</v>
      </c>
      <c r="Y3137">
        <v>20.451499999999999</v>
      </c>
      <c r="Z3137">
        <v>438.64642400000002</v>
      </c>
      <c r="AA3137">
        <v>441.06393700000001</v>
      </c>
      <c r="AB3137">
        <v>0</v>
      </c>
    </row>
    <row r="3138" spans="1:28" x14ac:dyDescent="0.25">
      <c r="A3138" s="1" t="s">
        <v>393</v>
      </c>
      <c r="B3138">
        <v>0</v>
      </c>
      <c r="C3138" s="1" t="s">
        <v>4046</v>
      </c>
      <c r="D3138">
        <v>5.0999999999999996</v>
      </c>
      <c r="E3138">
        <v>0</v>
      </c>
      <c r="F3138">
        <v>0</v>
      </c>
      <c r="G3138">
        <v>474</v>
      </c>
      <c r="H3138" s="1" t="s">
        <v>4095</v>
      </c>
      <c r="I3138">
        <v>63.59</v>
      </c>
      <c r="J3138">
        <v>9.2200000000000006</v>
      </c>
      <c r="K3138">
        <v>474</v>
      </c>
      <c r="L3138">
        <v>3164.07</v>
      </c>
      <c r="M3138">
        <v>128</v>
      </c>
      <c r="N3138">
        <v>5</v>
      </c>
      <c r="O3138">
        <v>0</v>
      </c>
      <c r="P3138">
        <v>188.24</v>
      </c>
      <c r="Q3138">
        <v>0</v>
      </c>
      <c r="R3138" s="1" t="s">
        <v>4548</v>
      </c>
      <c r="S3138" s="1" t="s">
        <v>8157</v>
      </c>
      <c r="T3138">
        <v>0.8</v>
      </c>
      <c r="U3138" s="1"/>
      <c r="V3138">
        <v>31610.078262999999</v>
      </c>
      <c r="W3138">
        <v>1104513.708722</v>
      </c>
      <c r="X3138">
        <v>169.797653</v>
      </c>
      <c r="Y3138">
        <v>21.476151000000002</v>
      </c>
      <c r="Z3138">
        <v>467.19223599999998</v>
      </c>
      <c r="AA3138">
        <v>474.79240800000002</v>
      </c>
      <c r="AB3138">
        <v>0</v>
      </c>
    </row>
    <row r="3139" spans="1:28" x14ac:dyDescent="0.25">
      <c r="A3139" s="1" t="s">
        <v>394</v>
      </c>
      <c r="B3139">
        <v>230</v>
      </c>
      <c r="C3139" s="1" t="s">
        <v>4026</v>
      </c>
      <c r="D3139">
        <v>0.2</v>
      </c>
      <c r="E3139">
        <v>0</v>
      </c>
      <c r="F3139">
        <v>0</v>
      </c>
      <c r="G3139">
        <v>474</v>
      </c>
      <c r="H3139" s="1" t="s">
        <v>4106</v>
      </c>
      <c r="I3139">
        <v>88.81</v>
      </c>
      <c r="J3139">
        <v>11.53</v>
      </c>
      <c r="K3139">
        <v>244</v>
      </c>
      <c r="L3139">
        <v>2048.75</v>
      </c>
      <c r="M3139">
        <v>53</v>
      </c>
      <c r="N3139">
        <v>3</v>
      </c>
      <c r="O3139">
        <v>0</v>
      </c>
      <c r="P3139">
        <v>105.75</v>
      </c>
      <c r="Q3139">
        <v>0</v>
      </c>
      <c r="R3139" s="1" t="s">
        <v>4549</v>
      </c>
      <c r="S3139" s="1" t="s">
        <v>8157</v>
      </c>
      <c r="T3139">
        <v>0.99</v>
      </c>
      <c r="U3139" s="1"/>
      <c r="V3139">
        <v>18206.195985999999</v>
      </c>
      <c r="W3139">
        <v>824222.47568000003</v>
      </c>
      <c r="X3139">
        <v>102.553611</v>
      </c>
      <c r="Y3139">
        <v>16.880330000000001</v>
      </c>
      <c r="Z3139">
        <v>352.073013</v>
      </c>
      <c r="AA3139">
        <v>354.29916400000002</v>
      </c>
      <c r="AB3139">
        <v>0</v>
      </c>
    </row>
    <row r="3140" spans="1:28" x14ac:dyDescent="0.25">
      <c r="A3140" s="1" t="s">
        <v>396</v>
      </c>
      <c r="B3140">
        <v>347</v>
      </c>
      <c r="C3140" s="1" t="s">
        <v>4006</v>
      </c>
      <c r="D3140">
        <v>5.0999999999999996</v>
      </c>
      <c r="E3140">
        <v>0</v>
      </c>
      <c r="F3140">
        <v>2</v>
      </c>
      <c r="G3140">
        <v>476</v>
      </c>
      <c r="H3140" s="1" t="s">
        <v>4077</v>
      </c>
      <c r="I3140">
        <v>54.88</v>
      </c>
      <c r="J3140">
        <v>16.62</v>
      </c>
      <c r="K3140">
        <v>129</v>
      </c>
      <c r="L3140">
        <v>876.34</v>
      </c>
      <c r="M3140">
        <v>63</v>
      </c>
      <c r="N3140">
        <v>1</v>
      </c>
      <c r="O3140">
        <v>0</v>
      </c>
      <c r="P3140">
        <v>76.73</v>
      </c>
      <c r="Q3140">
        <v>0</v>
      </c>
      <c r="R3140" s="1" t="s">
        <v>4551</v>
      </c>
      <c r="S3140" s="1" t="s">
        <v>8157</v>
      </c>
      <c r="T3140">
        <v>1.21</v>
      </c>
      <c r="U3140" s="1"/>
      <c r="V3140">
        <v>13494.334567</v>
      </c>
      <c r="W3140">
        <v>416373.91204999998</v>
      </c>
      <c r="X3140">
        <v>71.298976999999994</v>
      </c>
      <c r="Y3140">
        <v>9.1905429999999999</v>
      </c>
      <c r="Z3140">
        <v>181.44719799999999</v>
      </c>
      <c r="AA3140">
        <v>178.98464999999999</v>
      </c>
      <c r="AB3140">
        <v>0</v>
      </c>
    </row>
    <row r="3141" spans="1:28" x14ac:dyDescent="0.25">
      <c r="A3141" s="1" t="s">
        <v>417</v>
      </c>
      <c r="B3141">
        <v>408</v>
      </c>
      <c r="C3141" s="1" t="s">
        <v>4001</v>
      </c>
      <c r="D3141">
        <v>0.2</v>
      </c>
      <c r="E3141">
        <v>0</v>
      </c>
      <c r="F3141">
        <v>2.12</v>
      </c>
      <c r="G3141">
        <v>496</v>
      </c>
      <c r="H3141" s="1" t="s">
        <v>4071</v>
      </c>
      <c r="I3141">
        <v>108.49</v>
      </c>
      <c r="J3141">
        <v>11.69</v>
      </c>
      <c r="K3141">
        <v>88</v>
      </c>
      <c r="L3141">
        <v>419.77</v>
      </c>
      <c r="M3141">
        <v>5</v>
      </c>
      <c r="N3141">
        <v>3</v>
      </c>
      <c r="O3141">
        <v>0</v>
      </c>
      <c r="P3141">
        <v>54.59</v>
      </c>
      <c r="Q3141">
        <v>0</v>
      </c>
      <c r="R3141" s="1" t="s">
        <v>4572</v>
      </c>
      <c r="S3141" s="1" t="s">
        <v>8157</v>
      </c>
      <c r="T3141">
        <v>0.87</v>
      </c>
      <c r="U3141" s="1"/>
      <c r="V3141">
        <v>5959.1562670000003</v>
      </c>
      <c r="W3141">
        <v>192566.69194700001</v>
      </c>
      <c r="X3141">
        <v>31.665084</v>
      </c>
      <c r="Y3141">
        <v>3.9467099999999999</v>
      </c>
      <c r="Z3141">
        <v>83.029235</v>
      </c>
      <c r="AA3141">
        <v>82.777835999999994</v>
      </c>
      <c r="AB3141">
        <v>0</v>
      </c>
    </row>
    <row r="3142" spans="1:28" x14ac:dyDescent="0.25">
      <c r="A3142" s="1" t="s">
        <v>420</v>
      </c>
      <c r="B3142">
        <v>0</v>
      </c>
      <c r="C3142" s="1" t="s">
        <v>4063</v>
      </c>
      <c r="D3142">
        <v>5.0999999999999996</v>
      </c>
      <c r="E3142">
        <v>0</v>
      </c>
      <c r="F3142">
        <v>0</v>
      </c>
      <c r="G3142">
        <v>501</v>
      </c>
      <c r="H3142" s="1" t="s">
        <v>4119</v>
      </c>
      <c r="I3142">
        <v>17.75</v>
      </c>
      <c r="J3142">
        <v>12.14</v>
      </c>
      <c r="K3142">
        <v>501</v>
      </c>
      <c r="L3142">
        <v>2100.8200000000002</v>
      </c>
      <c r="M3142">
        <v>281</v>
      </c>
      <c r="N3142">
        <v>7</v>
      </c>
      <c r="O3142">
        <v>0</v>
      </c>
      <c r="P3142">
        <v>341.06</v>
      </c>
      <c r="Q3142">
        <v>0</v>
      </c>
      <c r="R3142" s="1" t="s">
        <v>4575</v>
      </c>
      <c r="S3142" s="1" t="s">
        <v>8157</v>
      </c>
      <c r="T3142">
        <v>0.96</v>
      </c>
      <c r="U3142" s="1"/>
      <c r="V3142">
        <v>51998.178877999999</v>
      </c>
      <c r="W3142">
        <v>1318232.281216</v>
      </c>
      <c r="X3142">
        <v>267.86650100000003</v>
      </c>
      <c r="Y3142">
        <v>28.993793</v>
      </c>
      <c r="Z3142">
        <v>578.08215299999995</v>
      </c>
      <c r="AA3142">
        <v>566.66986599999996</v>
      </c>
      <c r="AB3142">
        <v>0</v>
      </c>
    </row>
    <row r="3143" spans="1:28" x14ac:dyDescent="0.25">
      <c r="A3143" s="1" t="s">
        <v>450</v>
      </c>
      <c r="B3143">
        <v>432</v>
      </c>
      <c r="C3143" s="1" t="s">
        <v>4003</v>
      </c>
      <c r="D3143">
        <v>5.0999999999999996</v>
      </c>
      <c r="E3143">
        <v>0</v>
      </c>
      <c r="F3143">
        <v>0.75</v>
      </c>
      <c r="G3143">
        <v>527</v>
      </c>
      <c r="H3143" s="1" t="s">
        <v>4095</v>
      </c>
      <c r="I3143">
        <v>63.59</v>
      </c>
      <c r="J3143">
        <v>14.97</v>
      </c>
      <c r="K3143">
        <v>95</v>
      </c>
      <c r="L3143">
        <v>762.07</v>
      </c>
      <c r="M3143">
        <v>5</v>
      </c>
      <c r="N3143">
        <v>1</v>
      </c>
      <c r="O3143">
        <v>0</v>
      </c>
      <c r="P3143">
        <v>48.02</v>
      </c>
      <c r="Q3143">
        <v>0</v>
      </c>
      <c r="R3143" s="1" t="s">
        <v>4605</v>
      </c>
      <c r="S3143" s="1" t="s">
        <v>8157</v>
      </c>
      <c r="T3143">
        <v>1.17</v>
      </c>
      <c r="U3143" s="1"/>
      <c r="V3143">
        <v>6341.265762</v>
      </c>
      <c r="W3143">
        <v>314719.23425500002</v>
      </c>
      <c r="X3143">
        <v>36.336146999999997</v>
      </c>
      <c r="Y3143">
        <v>6.4059340000000002</v>
      </c>
      <c r="Z3143">
        <v>134.492906</v>
      </c>
      <c r="AA3143">
        <v>135.28428299999999</v>
      </c>
      <c r="AB3143">
        <v>0</v>
      </c>
    </row>
    <row r="3144" spans="1:28" x14ac:dyDescent="0.25">
      <c r="A3144" s="1" t="s">
        <v>456</v>
      </c>
      <c r="B3144">
        <v>10</v>
      </c>
      <c r="C3144" s="1" t="s">
        <v>4020</v>
      </c>
      <c r="D3144">
        <v>5.0999999999999996</v>
      </c>
      <c r="E3144">
        <v>0</v>
      </c>
      <c r="F3144">
        <v>10</v>
      </c>
      <c r="G3144">
        <v>540</v>
      </c>
      <c r="H3144" s="1" t="s">
        <v>4129</v>
      </c>
      <c r="I3144">
        <v>135.09</v>
      </c>
      <c r="J3144">
        <v>8.69</v>
      </c>
      <c r="K3144">
        <v>530</v>
      </c>
      <c r="L3144">
        <v>2788.36</v>
      </c>
      <c r="M3144">
        <v>146</v>
      </c>
      <c r="N3144">
        <v>8</v>
      </c>
      <c r="O3144">
        <v>0</v>
      </c>
      <c r="P3144">
        <v>254.31</v>
      </c>
      <c r="Q3144">
        <v>0</v>
      </c>
      <c r="R3144" s="1" t="s">
        <v>4611</v>
      </c>
      <c r="S3144" s="1" t="s">
        <v>8157</v>
      </c>
      <c r="T3144">
        <v>0.74</v>
      </c>
      <c r="U3144" s="1"/>
      <c r="V3144">
        <v>35953.906962000001</v>
      </c>
      <c r="W3144">
        <v>1151304.192611</v>
      </c>
      <c r="X3144">
        <v>190.68003899999999</v>
      </c>
      <c r="Y3144">
        <v>23.057921</v>
      </c>
      <c r="Z3144">
        <v>493.34570400000001</v>
      </c>
      <c r="AA3144">
        <v>494.90735999999998</v>
      </c>
      <c r="AB3144">
        <v>0</v>
      </c>
    </row>
    <row r="3145" spans="1:28" x14ac:dyDescent="0.25">
      <c r="A3145" s="1" t="s">
        <v>457</v>
      </c>
      <c r="B3145">
        <v>256</v>
      </c>
      <c r="C3145" s="1" t="s">
        <v>4039</v>
      </c>
      <c r="D3145">
        <v>5.0999999999999996</v>
      </c>
      <c r="E3145">
        <v>0</v>
      </c>
      <c r="F3145">
        <v>0.45</v>
      </c>
      <c r="G3145">
        <v>540</v>
      </c>
      <c r="H3145" s="1" t="s">
        <v>4111</v>
      </c>
      <c r="I3145">
        <v>13.29</v>
      </c>
      <c r="J3145">
        <v>13.76</v>
      </c>
      <c r="K3145">
        <v>284</v>
      </c>
      <c r="L3145">
        <v>1792.38</v>
      </c>
      <c r="M3145">
        <v>98</v>
      </c>
      <c r="N3145">
        <v>3</v>
      </c>
      <c r="O3145">
        <v>0</v>
      </c>
      <c r="P3145">
        <v>158.30000000000001</v>
      </c>
      <c r="Q3145">
        <v>0</v>
      </c>
      <c r="R3145" s="1" t="s">
        <v>4612</v>
      </c>
      <c r="S3145" s="1" t="s">
        <v>8157</v>
      </c>
      <c r="T3145">
        <v>1.03</v>
      </c>
      <c r="U3145" s="1"/>
      <c r="V3145">
        <v>25500.125834999999</v>
      </c>
      <c r="W3145">
        <v>877680.11208300001</v>
      </c>
      <c r="X3145">
        <v>136.99293499999999</v>
      </c>
      <c r="Y3145">
        <v>18.879521</v>
      </c>
      <c r="Z3145">
        <v>382.42671000000001</v>
      </c>
      <c r="AA3145">
        <v>377.28206399999999</v>
      </c>
      <c r="AB3145">
        <v>0</v>
      </c>
    </row>
    <row r="3146" spans="1:28" x14ac:dyDescent="0.25">
      <c r="A3146" s="1" t="s">
        <v>460</v>
      </c>
      <c r="B3146">
        <v>460</v>
      </c>
      <c r="C3146" s="1" t="s">
        <v>4010</v>
      </c>
      <c r="D3146">
        <v>5.0999999999999996</v>
      </c>
      <c r="E3146">
        <v>0</v>
      </c>
      <c r="F3146">
        <v>0</v>
      </c>
      <c r="G3146">
        <v>541</v>
      </c>
      <c r="H3146" s="1" t="s">
        <v>4083</v>
      </c>
      <c r="I3146">
        <v>73.11</v>
      </c>
      <c r="J3146">
        <v>18.89</v>
      </c>
      <c r="K3146">
        <v>81</v>
      </c>
      <c r="L3146">
        <v>900.39</v>
      </c>
      <c r="M3146">
        <v>1</v>
      </c>
      <c r="N3146">
        <v>1</v>
      </c>
      <c r="O3146">
        <v>0</v>
      </c>
      <c r="P3146">
        <v>34.229999999999997</v>
      </c>
      <c r="Q3146">
        <v>0</v>
      </c>
      <c r="R3146" s="1" t="s">
        <v>4615</v>
      </c>
      <c r="S3146" s="1" t="s">
        <v>8157</v>
      </c>
      <c r="T3146">
        <v>1.51</v>
      </c>
      <c r="U3146" s="1"/>
      <c r="V3146">
        <v>5563.2075359999999</v>
      </c>
      <c r="W3146">
        <v>326661.75125700003</v>
      </c>
      <c r="X3146">
        <v>33.203471999999998</v>
      </c>
      <c r="Y3146">
        <v>6.8593760000000001</v>
      </c>
      <c r="Z3146">
        <v>140.84867199999999</v>
      </c>
      <c r="AA3146">
        <v>140.416686</v>
      </c>
      <c r="AB3146">
        <v>0</v>
      </c>
    </row>
    <row r="3147" spans="1:28" x14ac:dyDescent="0.25">
      <c r="A3147" s="1" t="s">
        <v>462</v>
      </c>
      <c r="B3147">
        <v>288</v>
      </c>
      <c r="C3147" s="1" t="s">
        <v>4020</v>
      </c>
      <c r="D3147">
        <v>5.0999999999999996</v>
      </c>
      <c r="E3147">
        <v>0</v>
      </c>
      <c r="F3147">
        <v>0.5</v>
      </c>
      <c r="G3147">
        <v>542</v>
      </c>
      <c r="H3147" s="1" t="s">
        <v>4125</v>
      </c>
      <c r="I3147">
        <v>87.33</v>
      </c>
      <c r="J3147">
        <v>8.23</v>
      </c>
      <c r="K3147">
        <v>254</v>
      </c>
      <c r="L3147">
        <v>1632.51</v>
      </c>
      <c r="M3147">
        <v>38</v>
      </c>
      <c r="N3147">
        <v>6</v>
      </c>
      <c r="O3147">
        <v>0</v>
      </c>
      <c r="P3147">
        <v>131.33000000000001</v>
      </c>
      <c r="Q3147">
        <v>0</v>
      </c>
      <c r="R3147" s="1" t="s">
        <v>4617</v>
      </c>
      <c r="S3147" s="1" t="s">
        <v>8157</v>
      </c>
      <c r="T3147">
        <v>0.97</v>
      </c>
      <c r="U3147" s="1"/>
      <c r="V3147">
        <v>14261.667304000001</v>
      </c>
      <c r="W3147">
        <v>626874.59570800001</v>
      </c>
      <c r="X3147">
        <v>79.739999999999995</v>
      </c>
      <c r="Y3147">
        <v>12.272696</v>
      </c>
      <c r="Z3147">
        <v>266.156093</v>
      </c>
      <c r="AA3147">
        <v>269.468478</v>
      </c>
      <c r="AB3147">
        <v>0</v>
      </c>
    </row>
    <row r="3148" spans="1:28" x14ac:dyDescent="0.25">
      <c r="A3148" s="1" t="s">
        <v>466</v>
      </c>
      <c r="B3148">
        <v>432</v>
      </c>
      <c r="C3148" s="1" t="s">
        <v>4009</v>
      </c>
      <c r="D3148">
        <v>5.0999999999999996</v>
      </c>
      <c r="E3148">
        <v>0</v>
      </c>
      <c r="F3148">
        <v>0.75</v>
      </c>
      <c r="G3148">
        <v>546</v>
      </c>
      <c r="H3148" s="1" t="s">
        <v>4082</v>
      </c>
      <c r="I3148">
        <v>19.239999999999998</v>
      </c>
      <c r="J3148">
        <v>10.33</v>
      </c>
      <c r="K3148">
        <v>114</v>
      </c>
      <c r="L3148">
        <v>738.31</v>
      </c>
      <c r="M3148">
        <v>22</v>
      </c>
      <c r="N3148">
        <v>3</v>
      </c>
      <c r="O3148">
        <v>0</v>
      </c>
      <c r="P3148">
        <v>53.21</v>
      </c>
      <c r="Q3148">
        <v>0</v>
      </c>
      <c r="R3148" s="1" t="s">
        <v>4621</v>
      </c>
      <c r="S3148" s="1" t="s">
        <v>8157</v>
      </c>
      <c r="T3148">
        <v>0.89</v>
      </c>
      <c r="U3148" s="1"/>
      <c r="V3148">
        <v>6419.4357760000003</v>
      </c>
      <c r="W3148">
        <v>282735.393094</v>
      </c>
      <c r="X3148">
        <v>35.901539999999997</v>
      </c>
      <c r="Y3148">
        <v>5.5312780000000004</v>
      </c>
      <c r="Z3148">
        <v>120.27576000000001</v>
      </c>
      <c r="AA3148">
        <v>121.53667799999999</v>
      </c>
      <c r="AB3148">
        <v>0</v>
      </c>
    </row>
    <row r="3149" spans="1:28" x14ac:dyDescent="0.25">
      <c r="A3149" s="1" t="s">
        <v>476</v>
      </c>
      <c r="B3149">
        <v>230</v>
      </c>
      <c r="C3149" s="1" t="s">
        <v>4022</v>
      </c>
      <c r="D3149">
        <v>5.0999999999999996</v>
      </c>
      <c r="E3149">
        <v>0</v>
      </c>
      <c r="F3149">
        <v>0</v>
      </c>
      <c r="G3149">
        <v>562</v>
      </c>
      <c r="H3149" s="1" t="s">
        <v>4136</v>
      </c>
      <c r="I3149">
        <v>86.22</v>
      </c>
      <c r="J3149">
        <v>18.010000000000002</v>
      </c>
      <c r="K3149">
        <v>332</v>
      </c>
      <c r="L3149">
        <v>2999.23</v>
      </c>
      <c r="M3149">
        <v>70</v>
      </c>
      <c r="N3149">
        <v>5</v>
      </c>
      <c r="O3149">
        <v>0</v>
      </c>
      <c r="P3149">
        <v>166.62</v>
      </c>
      <c r="Q3149">
        <v>0</v>
      </c>
      <c r="R3149" s="1" t="s">
        <v>4631</v>
      </c>
      <c r="S3149" s="1" t="s">
        <v>8157</v>
      </c>
      <c r="T3149">
        <v>1.28</v>
      </c>
      <c r="U3149" s="1"/>
      <c r="V3149">
        <v>25115.021359999999</v>
      </c>
      <c r="W3149">
        <v>1159319.1808229999</v>
      </c>
      <c r="X3149">
        <v>142.08233899999999</v>
      </c>
      <c r="Y3149">
        <v>23.981247</v>
      </c>
      <c r="Z3149">
        <v>494.31388199999998</v>
      </c>
      <c r="AA3149">
        <v>498.342848</v>
      </c>
      <c r="AB3149">
        <v>0</v>
      </c>
    </row>
    <row r="3150" spans="1:28" x14ac:dyDescent="0.25">
      <c r="A3150" s="1" t="s">
        <v>479</v>
      </c>
      <c r="B3150">
        <v>288</v>
      </c>
      <c r="C3150" s="1" t="s">
        <v>4033</v>
      </c>
      <c r="D3150">
        <v>5.0999999999999996</v>
      </c>
      <c r="E3150">
        <v>0</v>
      </c>
      <c r="F3150">
        <v>0.5</v>
      </c>
      <c r="G3150">
        <v>563</v>
      </c>
      <c r="H3150" s="1" t="s">
        <v>4088</v>
      </c>
      <c r="I3150">
        <v>194.58</v>
      </c>
      <c r="J3150">
        <v>11.01</v>
      </c>
      <c r="K3150">
        <v>275</v>
      </c>
      <c r="L3150">
        <v>2216.48</v>
      </c>
      <c r="M3150">
        <v>41</v>
      </c>
      <c r="N3150">
        <v>3</v>
      </c>
      <c r="O3150">
        <v>0</v>
      </c>
      <c r="P3150">
        <v>88.35</v>
      </c>
      <c r="Q3150">
        <v>0</v>
      </c>
      <c r="R3150" s="1" t="s">
        <v>4634</v>
      </c>
      <c r="S3150" s="1" t="s">
        <v>8157</v>
      </c>
      <c r="T3150">
        <v>0.86</v>
      </c>
      <c r="U3150" s="1"/>
      <c r="V3150">
        <v>15808.046687</v>
      </c>
      <c r="W3150">
        <v>755346.40485100006</v>
      </c>
      <c r="X3150">
        <v>89.806145000000001</v>
      </c>
      <c r="Y3150">
        <v>14.475402000000001</v>
      </c>
      <c r="Z3150">
        <v>318.02990899999998</v>
      </c>
      <c r="AA3150">
        <v>324.69277099999999</v>
      </c>
      <c r="AB3150">
        <v>0</v>
      </c>
    </row>
    <row r="3151" spans="1:28" x14ac:dyDescent="0.25">
      <c r="A3151" s="1" t="s">
        <v>485</v>
      </c>
      <c r="B3151">
        <v>106</v>
      </c>
      <c r="C3151" s="1" t="s">
        <v>4022</v>
      </c>
      <c r="D3151">
        <v>5.0999999999999996</v>
      </c>
      <c r="E3151">
        <v>0</v>
      </c>
      <c r="F3151">
        <v>0</v>
      </c>
      <c r="G3151">
        <v>572</v>
      </c>
      <c r="H3151" s="1" t="s">
        <v>4128</v>
      </c>
      <c r="I3151">
        <v>116.2</v>
      </c>
      <c r="J3151">
        <v>9.84</v>
      </c>
      <c r="K3151">
        <v>466</v>
      </c>
      <c r="L3151">
        <v>3378.88</v>
      </c>
      <c r="M3151">
        <v>106</v>
      </c>
      <c r="N3151">
        <v>4</v>
      </c>
      <c r="O3151">
        <v>0</v>
      </c>
      <c r="P3151">
        <v>168.87</v>
      </c>
      <c r="Q3151">
        <v>0</v>
      </c>
      <c r="R3151" s="1" t="s">
        <v>4640</v>
      </c>
      <c r="S3151" s="1" t="s">
        <v>8157</v>
      </c>
      <c r="T3151">
        <v>0.8</v>
      </c>
      <c r="U3151" s="1"/>
      <c r="V3151">
        <v>28810.018271000001</v>
      </c>
      <c r="W3151">
        <v>1105349.742322</v>
      </c>
      <c r="X3151">
        <v>157.098919</v>
      </c>
      <c r="Y3151">
        <v>21.179373999999999</v>
      </c>
      <c r="Z3151">
        <v>465.14182499999998</v>
      </c>
      <c r="AA3151">
        <v>475.14989200000002</v>
      </c>
      <c r="AB3151">
        <v>0</v>
      </c>
    </row>
    <row r="3152" spans="1:28" x14ac:dyDescent="0.25">
      <c r="A3152" s="1" t="s">
        <v>488</v>
      </c>
      <c r="B3152">
        <v>400</v>
      </c>
      <c r="C3152" s="1" t="s">
        <v>4008</v>
      </c>
      <c r="D3152">
        <v>5.0999999999999996</v>
      </c>
      <c r="E3152">
        <v>0</v>
      </c>
      <c r="F3152">
        <v>0</v>
      </c>
      <c r="G3152">
        <v>573</v>
      </c>
      <c r="H3152" s="1" t="s">
        <v>4080</v>
      </c>
      <c r="I3152">
        <v>0.2</v>
      </c>
      <c r="J3152">
        <v>3.57</v>
      </c>
      <c r="K3152">
        <v>173</v>
      </c>
      <c r="L3152">
        <v>660.09</v>
      </c>
      <c r="M3152">
        <v>75</v>
      </c>
      <c r="N3152">
        <v>2</v>
      </c>
      <c r="O3152">
        <v>0</v>
      </c>
      <c r="P3152">
        <v>102.75</v>
      </c>
      <c r="Q3152">
        <v>0</v>
      </c>
      <c r="R3152" s="1" t="s">
        <v>4643</v>
      </c>
      <c r="S3152" s="1" t="s">
        <v>8157</v>
      </c>
      <c r="T3152">
        <v>0.71</v>
      </c>
      <c r="U3152" s="1"/>
      <c r="V3152">
        <v>15213.320994</v>
      </c>
      <c r="W3152">
        <v>391361.82674500003</v>
      </c>
      <c r="X3152">
        <v>78.445885000000004</v>
      </c>
      <c r="Y3152">
        <v>8.3445300000000007</v>
      </c>
      <c r="Z3152">
        <v>170.974368</v>
      </c>
      <c r="AA3152">
        <v>168.23521199999999</v>
      </c>
      <c r="AB3152">
        <v>0</v>
      </c>
    </row>
    <row r="3153" spans="1:28" x14ac:dyDescent="0.25">
      <c r="A3153" s="1" t="s">
        <v>489</v>
      </c>
      <c r="B3153">
        <v>414</v>
      </c>
      <c r="C3153" s="1" t="s">
        <v>4006</v>
      </c>
      <c r="D3153">
        <v>5.0999999999999996</v>
      </c>
      <c r="E3153">
        <v>0</v>
      </c>
      <c r="F3153">
        <v>0</v>
      </c>
      <c r="G3153">
        <v>575</v>
      </c>
      <c r="H3153" s="1" t="s">
        <v>4077</v>
      </c>
      <c r="I3153">
        <v>54.88</v>
      </c>
      <c r="J3153">
        <v>10.79</v>
      </c>
      <c r="K3153">
        <v>161</v>
      </c>
      <c r="L3153">
        <v>876.34</v>
      </c>
      <c r="M3153">
        <v>53</v>
      </c>
      <c r="N3153">
        <v>2</v>
      </c>
      <c r="O3153">
        <v>0</v>
      </c>
      <c r="P3153">
        <v>86.84</v>
      </c>
      <c r="Q3153">
        <v>0</v>
      </c>
      <c r="R3153" s="1" t="s">
        <v>4644</v>
      </c>
      <c r="S3153" s="1" t="s">
        <v>8157</v>
      </c>
      <c r="T3153">
        <v>0.85</v>
      </c>
      <c r="U3153" s="1"/>
      <c r="V3153">
        <v>11976.34152</v>
      </c>
      <c r="W3153">
        <v>385610.43911699997</v>
      </c>
      <c r="X3153">
        <v>63.617887000000003</v>
      </c>
      <c r="Y3153">
        <v>7.9625050000000002</v>
      </c>
      <c r="Z3153">
        <v>166.50549000000001</v>
      </c>
      <c r="AA3153">
        <v>165.76070200000001</v>
      </c>
      <c r="AB3153">
        <v>0</v>
      </c>
    </row>
    <row r="3154" spans="1:28" x14ac:dyDescent="0.25">
      <c r="A3154" s="1" t="s">
        <v>492</v>
      </c>
      <c r="B3154">
        <v>314</v>
      </c>
      <c r="C3154" s="1" t="s">
        <v>4025</v>
      </c>
      <c r="D3154">
        <v>5.0999999999999996</v>
      </c>
      <c r="E3154">
        <v>0</v>
      </c>
      <c r="F3154">
        <v>0.36</v>
      </c>
      <c r="G3154">
        <v>578</v>
      </c>
      <c r="H3154" s="1" t="s">
        <v>4164</v>
      </c>
      <c r="I3154">
        <v>92.78</v>
      </c>
      <c r="J3154">
        <v>14.89</v>
      </c>
      <c r="K3154">
        <v>264</v>
      </c>
      <c r="L3154">
        <v>1809.62</v>
      </c>
      <c r="M3154">
        <v>88</v>
      </c>
      <c r="N3154">
        <v>3</v>
      </c>
      <c r="O3154">
        <v>0</v>
      </c>
      <c r="P3154">
        <v>158.94</v>
      </c>
      <c r="Q3154">
        <v>0</v>
      </c>
      <c r="R3154" s="1" t="s">
        <v>4647</v>
      </c>
      <c r="S3154" s="1" t="s">
        <v>8157</v>
      </c>
      <c r="T3154">
        <v>1.25</v>
      </c>
      <c r="U3154" s="1"/>
      <c r="V3154">
        <v>24477.105987999999</v>
      </c>
      <c r="W3154">
        <v>924587.74023600004</v>
      </c>
      <c r="X3154">
        <v>133.26128499999999</v>
      </c>
      <c r="Y3154">
        <v>19.801076999999999</v>
      </c>
      <c r="Z3154">
        <v>401.22175099999998</v>
      </c>
      <c r="AA3154">
        <v>397.44406500000002</v>
      </c>
      <c r="AB3154">
        <v>0</v>
      </c>
    </row>
    <row r="3155" spans="1:28" x14ac:dyDescent="0.25">
      <c r="A3155" s="1" t="s">
        <v>496</v>
      </c>
      <c r="B3155">
        <v>437</v>
      </c>
      <c r="C3155" s="1" t="s">
        <v>4012</v>
      </c>
      <c r="D3155">
        <v>5.0999999999999996</v>
      </c>
      <c r="E3155">
        <v>0</v>
      </c>
      <c r="F3155">
        <v>5.75</v>
      </c>
      <c r="G3155">
        <v>581</v>
      </c>
      <c r="H3155" s="1" t="s">
        <v>4084</v>
      </c>
      <c r="I3155">
        <v>105.53</v>
      </c>
      <c r="J3155">
        <v>18.95</v>
      </c>
      <c r="K3155">
        <v>144</v>
      </c>
      <c r="L3155">
        <v>825.33</v>
      </c>
      <c r="M3155">
        <v>75</v>
      </c>
      <c r="N3155">
        <v>2</v>
      </c>
      <c r="O3155">
        <v>0</v>
      </c>
      <c r="P3155">
        <v>100.9</v>
      </c>
      <c r="Q3155">
        <v>0</v>
      </c>
      <c r="R3155" s="1" t="s">
        <v>4651</v>
      </c>
      <c r="S3155" s="1" t="s">
        <v>8157</v>
      </c>
      <c r="T3155">
        <v>1.58</v>
      </c>
      <c r="U3155" s="1"/>
      <c r="V3155">
        <v>17091.764758000001</v>
      </c>
      <c r="W3155">
        <v>560638.14988000004</v>
      </c>
      <c r="X3155">
        <v>91.278317999999999</v>
      </c>
      <c r="Y3155">
        <v>12.628458999999999</v>
      </c>
      <c r="Z3155">
        <v>246.78777600000001</v>
      </c>
      <c r="AA3155">
        <v>240.99744899999999</v>
      </c>
      <c r="AB3155">
        <v>0</v>
      </c>
    </row>
    <row r="3156" spans="1:28" x14ac:dyDescent="0.25">
      <c r="A3156" s="1" t="s">
        <v>500</v>
      </c>
      <c r="B3156">
        <v>324</v>
      </c>
      <c r="C3156" s="1" t="s">
        <v>4042</v>
      </c>
      <c r="D3156">
        <v>5.0999999999999996</v>
      </c>
      <c r="E3156">
        <v>0</v>
      </c>
      <c r="F3156">
        <v>0.56000000000000005</v>
      </c>
      <c r="G3156">
        <v>583</v>
      </c>
      <c r="H3156" s="1" t="s">
        <v>4126</v>
      </c>
      <c r="I3156">
        <v>99.09</v>
      </c>
      <c r="J3156">
        <v>13.51</v>
      </c>
      <c r="K3156">
        <v>259</v>
      </c>
      <c r="L3156">
        <v>1144.6400000000001</v>
      </c>
      <c r="M3156">
        <v>145</v>
      </c>
      <c r="N3156">
        <v>4</v>
      </c>
      <c r="O3156">
        <v>0</v>
      </c>
      <c r="P3156">
        <v>181.54</v>
      </c>
      <c r="Q3156">
        <v>0</v>
      </c>
      <c r="R3156" s="1" t="s">
        <v>4655</v>
      </c>
      <c r="S3156" s="1" t="s">
        <v>8157</v>
      </c>
      <c r="T3156">
        <v>1.0900000000000001</v>
      </c>
      <c r="U3156" s="1"/>
      <c r="V3156">
        <v>28435.014574000001</v>
      </c>
      <c r="W3156">
        <v>790600.98444000003</v>
      </c>
      <c r="X3156">
        <v>148.27789200000001</v>
      </c>
      <c r="Y3156">
        <v>17.922937000000001</v>
      </c>
      <c r="Z3156">
        <v>350.49361199999998</v>
      </c>
      <c r="AA3156">
        <v>339.85324700000001</v>
      </c>
      <c r="AB3156">
        <v>0</v>
      </c>
    </row>
    <row r="3157" spans="1:28" x14ac:dyDescent="0.25">
      <c r="A3157" s="1" t="s">
        <v>502</v>
      </c>
      <c r="B3157">
        <v>192</v>
      </c>
      <c r="C3157" s="1" t="s">
        <v>4063</v>
      </c>
      <c r="D3157">
        <v>5.0999999999999996</v>
      </c>
      <c r="E3157">
        <v>0</v>
      </c>
      <c r="F3157">
        <v>0.33</v>
      </c>
      <c r="G3157">
        <v>588</v>
      </c>
      <c r="H3157" s="1" t="s">
        <v>4119</v>
      </c>
      <c r="I3157">
        <v>17.75</v>
      </c>
      <c r="J3157">
        <v>15.29</v>
      </c>
      <c r="K3157">
        <v>396</v>
      </c>
      <c r="L3157">
        <v>2100.81</v>
      </c>
      <c r="M3157">
        <v>202</v>
      </c>
      <c r="N3157">
        <v>7</v>
      </c>
      <c r="O3157">
        <v>0</v>
      </c>
      <c r="P3157">
        <v>280.85000000000002</v>
      </c>
      <c r="Q3157">
        <v>0</v>
      </c>
      <c r="R3157" s="1" t="s">
        <v>4657</v>
      </c>
      <c r="S3157" s="1" t="s">
        <v>8157</v>
      </c>
      <c r="T3157">
        <v>1.33</v>
      </c>
      <c r="U3157" s="1"/>
      <c r="V3157">
        <v>42205.964794</v>
      </c>
      <c r="W3157">
        <v>1311073.6128750001</v>
      </c>
      <c r="X3157">
        <v>223.382623</v>
      </c>
      <c r="Y3157">
        <v>29.285691</v>
      </c>
      <c r="Z3157">
        <v>576.26013499999999</v>
      </c>
      <c r="AA3157">
        <v>563.58387900000002</v>
      </c>
      <c r="AB3157">
        <v>0</v>
      </c>
    </row>
    <row r="3158" spans="1:28" x14ac:dyDescent="0.25">
      <c r="A3158" s="1" t="s">
        <v>508</v>
      </c>
      <c r="B3158">
        <v>414</v>
      </c>
      <c r="C3158" s="1" t="s">
        <v>4016</v>
      </c>
      <c r="D3158">
        <v>5.0999999999999996</v>
      </c>
      <c r="E3158">
        <v>0</v>
      </c>
      <c r="F3158">
        <v>0</v>
      </c>
      <c r="G3158">
        <v>591</v>
      </c>
      <c r="H3158" s="1" t="s">
        <v>4092</v>
      </c>
      <c r="I3158">
        <v>182.21</v>
      </c>
      <c r="J3158">
        <v>9.42</v>
      </c>
      <c r="K3158">
        <v>177</v>
      </c>
      <c r="L3158">
        <v>905.52</v>
      </c>
      <c r="M3158">
        <v>57</v>
      </c>
      <c r="N3158">
        <v>2</v>
      </c>
      <c r="O3158">
        <v>0</v>
      </c>
      <c r="P3158">
        <v>82.94</v>
      </c>
      <c r="Q3158">
        <v>0</v>
      </c>
      <c r="R3158" s="1" t="s">
        <v>4663</v>
      </c>
      <c r="S3158" s="1" t="s">
        <v>8157</v>
      </c>
      <c r="T3158">
        <v>0.7</v>
      </c>
      <c r="U3158" s="1"/>
      <c r="V3158">
        <v>12654.612606999999</v>
      </c>
      <c r="W3158">
        <v>383745.60756199999</v>
      </c>
      <c r="X3158">
        <v>66.562638000000007</v>
      </c>
      <c r="Y3158">
        <v>7.5378170000000004</v>
      </c>
      <c r="Z3158">
        <v>163.39001999999999</v>
      </c>
      <c r="AA3158">
        <v>164.96027599999999</v>
      </c>
      <c r="AB3158">
        <v>0</v>
      </c>
    </row>
    <row r="3159" spans="1:28" x14ac:dyDescent="0.25">
      <c r="A3159" s="1" t="s">
        <v>519</v>
      </c>
      <c r="B3159">
        <v>345</v>
      </c>
      <c r="C3159" s="1" t="s">
        <v>4042</v>
      </c>
      <c r="D3159">
        <v>5.0999999999999996</v>
      </c>
      <c r="E3159">
        <v>0</v>
      </c>
      <c r="F3159">
        <v>0</v>
      </c>
      <c r="G3159">
        <v>601</v>
      </c>
      <c r="H3159" s="1" t="s">
        <v>4137</v>
      </c>
      <c r="I3159">
        <v>126.24</v>
      </c>
      <c r="J3159">
        <v>18.48</v>
      </c>
      <c r="K3159">
        <v>256</v>
      </c>
      <c r="L3159">
        <v>1292.6600000000001</v>
      </c>
      <c r="M3159">
        <v>164</v>
      </c>
      <c r="N3159">
        <v>4</v>
      </c>
      <c r="O3159">
        <v>0</v>
      </c>
      <c r="P3159">
        <v>188.82</v>
      </c>
      <c r="Q3159">
        <v>0</v>
      </c>
      <c r="R3159" s="1" t="s">
        <v>4674</v>
      </c>
      <c r="S3159" s="1" t="s">
        <v>8157</v>
      </c>
      <c r="T3159">
        <v>1.54</v>
      </c>
      <c r="U3159" s="1"/>
      <c r="V3159">
        <v>31381.916146</v>
      </c>
      <c r="W3159">
        <v>861084.97876199998</v>
      </c>
      <c r="X3159">
        <v>163.47760700000001</v>
      </c>
      <c r="Y3159">
        <v>19.809035999999999</v>
      </c>
      <c r="Z3159">
        <v>380.45442200000002</v>
      </c>
      <c r="AA3159">
        <v>370.15223099999997</v>
      </c>
      <c r="AB3159">
        <v>0</v>
      </c>
    </row>
    <row r="3160" spans="1:28" x14ac:dyDescent="0.25">
      <c r="A3160" s="1" t="s">
        <v>523</v>
      </c>
      <c r="B3160">
        <v>177</v>
      </c>
      <c r="C3160" s="1" t="s">
        <v>4046</v>
      </c>
      <c r="D3160">
        <v>5.0999999999999996</v>
      </c>
      <c r="E3160">
        <v>0</v>
      </c>
      <c r="F3160">
        <v>0.08</v>
      </c>
      <c r="G3160">
        <v>610</v>
      </c>
      <c r="H3160" s="1" t="s">
        <v>4095</v>
      </c>
      <c r="I3160">
        <v>63.59</v>
      </c>
      <c r="J3160">
        <v>16.82</v>
      </c>
      <c r="K3160">
        <v>433</v>
      </c>
      <c r="L3160">
        <v>3164.06</v>
      </c>
      <c r="M3160">
        <v>140</v>
      </c>
      <c r="N3160">
        <v>4</v>
      </c>
      <c r="O3160">
        <v>0</v>
      </c>
      <c r="P3160">
        <v>262.04000000000002</v>
      </c>
      <c r="Q3160">
        <v>0</v>
      </c>
      <c r="R3160" s="1" t="s">
        <v>4678</v>
      </c>
      <c r="S3160" s="1" t="s">
        <v>8157</v>
      </c>
      <c r="T3160">
        <v>1.34</v>
      </c>
      <c r="U3160" s="1"/>
      <c r="V3160">
        <v>38279.770450000004</v>
      </c>
      <c r="W3160">
        <v>1425830.9635670001</v>
      </c>
      <c r="X3160">
        <v>208.21489099999999</v>
      </c>
      <c r="Y3160">
        <v>30.53229</v>
      </c>
      <c r="Z3160">
        <v>615.64657199999999</v>
      </c>
      <c r="AA3160">
        <v>612.90972899999997</v>
      </c>
      <c r="AB3160">
        <v>0</v>
      </c>
    </row>
    <row r="3161" spans="1:28" x14ac:dyDescent="0.25">
      <c r="A3161" s="1" t="s">
        <v>535</v>
      </c>
      <c r="B3161">
        <v>260</v>
      </c>
      <c r="C3161" s="1" t="s">
        <v>4004</v>
      </c>
      <c r="D3161">
        <v>5.0999999999999996</v>
      </c>
      <c r="E3161">
        <v>0</v>
      </c>
      <c r="F3161">
        <v>0</v>
      </c>
      <c r="G3161">
        <v>619</v>
      </c>
      <c r="H3161" s="1" t="s">
        <v>4100</v>
      </c>
      <c r="I3161">
        <v>91.57</v>
      </c>
      <c r="J3161">
        <v>15.52</v>
      </c>
      <c r="K3161">
        <v>359</v>
      </c>
      <c r="L3161">
        <v>2205.37</v>
      </c>
      <c r="M3161">
        <v>106</v>
      </c>
      <c r="N3161">
        <v>7</v>
      </c>
      <c r="O3161">
        <v>0</v>
      </c>
      <c r="P3161">
        <v>218.77</v>
      </c>
      <c r="Q3161">
        <v>0</v>
      </c>
      <c r="R3161" s="1" t="s">
        <v>4690</v>
      </c>
      <c r="S3161" s="1" t="s">
        <v>8157</v>
      </c>
      <c r="T3161">
        <v>1.1499999999999999</v>
      </c>
      <c r="U3161" s="1"/>
      <c r="V3161">
        <v>29581.877530000002</v>
      </c>
      <c r="W3161">
        <v>1122244.975504</v>
      </c>
      <c r="X3161">
        <v>161.38747000000001</v>
      </c>
      <c r="Y3161">
        <v>23.74607</v>
      </c>
      <c r="Z3161">
        <v>486.91600499999998</v>
      </c>
      <c r="AA3161">
        <v>482.40937300000002</v>
      </c>
      <c r="AB3161">
        <v>0</v>
      </c>
    </row>
    <row r="3162" spans="1:28" x14ac:dyDescent="0.25">
      <c r="A3162" s="1" t="s">
        <v>542</v>
      </c>
      <c r="B3162">
        <v>540</v>
      </c>
      <c r="C3162" s="1" t="s">
        <v>4003</v>
      </c>
      <c r="D3162">
        <v>5.0999999999999996</v>
      </c>
      <c r="E3162">
        <v>0</v>
      </c>
      <c r="F3162">
        <v>0.94</v>
      </c>
      <c r="G3162">
        <v>624</v>
      </c>
      <c r="H3162" s="1" t="s">
        <v>4095</v>
      </c>
      <c r="I3162">
        <v>63.59</v>
      </c>
      <c r="J3162">
        <v>13.36</v>
      </c>
      <c r="K3162">
        <v>84</v>
      </c>
      <c r="L3162">
        <v>762.07</v>
      </c>
      <c r="M3162">
        <v>3</v>
      </c>
      <c r="N3162">
        <v>1</v>
      </c>
      <c r="O3162">
        <v>0</v>
      </c>
      <c r="P3162">
        <v>29.09</v>
      </c>
      <c r="Q3162">
        <v>0</v>
      </c>
      <c r="R3162" s="1" t="s">
        <v>4697</v>
      </c>
      <c r="S3162" s="1" t="s">
        <v>8157</v>
      </c>
      <c r="T3162">
        <v>0.98</v>
      </c>
      <c r="U3162" s="1"/>
      <c r="V3162">
        <v>4518.6005809999997</v>
      </c>
      <c r="W3162">
        <v>263847.74174799997</v>
      </c>
      <c r="X3162">
        <v>26.844099</v>
      </c>
      <c r="Y3162">
        <v>5.1131640000000003</v>
      </c>
      <c r="Z3162">
        <v>111.39892399999999</v>
      </c>
      <c r="AA3162">
        <v>113.416499</v>
      </c>
      <c r="AB3162">
        <v>0</v>
      </c>
    </row>
    <row r="3163" spans="1:28" x14ac:dyDescent="0.25">
      <c r="A3163" s="1" t="s">
        <v>551</v>
      </c>
      <c r="B3163">
        <v>165</v>
      </c>
      <c r="C3163" s="1" t="s">
        <v>4041</v>
      </c>
      <c r="D3163">
        <v>0.2</v>
      </c>
      <c r="E3163">
        <v>0</v>
      </c>
      <c r="F3163">
        <v>0.72</v>
      </c>
      <c r="G3163">
        <v>632</v>
      </c>
      <c r="H3163" s="1" t="s">
        <v>4099</v>
      </c>
      <c r="I3163">
        <v>147.79</v>
      </c>
      <c r="J3163">
        <v>11.32</v>
      </c>
      <c r="K3163">
        <v>467</v>
      </c>
      <c r="L3163">
        <v>2475.6999999999998</v>
      </c>
      <c r="M3163">
        <v>177</v>
      </c>
      <c r="N3163">
        <v>7</v>
      </c>
      <c r="O3163">
        <v>0</v>
      </c>
      <c r="P3163">
        <v>245.95</v>
      </c>
      <c r="Q3163">
        <v>0</v>
      </c>
      <c r="R3163" s="1" t="s">
        <v>4706</v>
      </c>
      <c r="S3163" s="1" t="s">
        <v>8157</v>
      </c>
      <c r="T3163">
        <v>0.82</v>
      </c>
      <c r="U3163" s="1"/>
      <c r="V3163">
        <v>38151.732973999999</v>
      </c>
      <c r="W3163">
        <v>1134871.8341320001</v>
      </c>
      <c r="X3163">
        <v>200.37470500000001</v>
      </c>
      <c r="Y3163">
        <v>23.410717999999999</v>
      </c>
      <c r="Z3163">
        <v>489.18178699999999</v>
      </c>
      <c r="AA3163">
        <v>487.84507300000001</v>
      </c>
      <c r="AB3163">
        <v>0</v>
      </c>
    </row>
    <row r="3164" spans="1:28" x14ac:dyDescent="0.25">
      <c r="A3164" s="1" t="s">
        <v>558</v>
      </c>
      <c r="B3164">
        <v>540</v>
      </c>
      <c r="C3164" s="1" t="s">
        <v>4009</v>
      </c>
      <c r="D3164">
        <v>5.0999999999999996</v>
      </c>
      <c r="E3164">
        <v>0</v>
      </c>
      <c r="F3164">
        <v>0.94</v>
      </c>
      <c r="G3164">
        <v>637</v>
      </c>
      <c r="H3164" s="1" t="s">
        <v>4081</v>
      </c>
      <c r="I3164">
        <v>19.239999999999998</v>
      </c>
      <c r="J3164">
        <v>11.57</v>
      </c>
      <c r="K3164">
        <v>97</v>
      </c>
      <c r="L3164">
        <v>738.31</v>
      </c>
      <c r="M3164">
        <v>3</v>
      </c>
      <c r="N3164">
        <v>2</v>
      </c>
      <c r="O3164">
        <v>0</v>
      </c>
      <c r="P3164">
        <v>51.18</v>
      </c>
      <c r="Q3164">
        <v>0</v>
      </c>
      <c r="R3164" s="1" t="s">
        <v>4713</v>
      </c>
      <c r="S3164" s="1" t="s">
        <v>8157</v>
      </c>
      <c r="T3164">
        <v>1.17</v>
      </c>
      <c r="U3164" s="1"/>
      <c r="V3164">
        <v>6104.2321819999997</v>
      </c>
      <c r="W3164">
        <v>285321.4338</v>
      </c>
      <c r="X3164">
        <v>34.550024000000001</v>
      </c>
      <c r="Y3164">
        <v>5.8309980000000001</v>
      </c>
      <c r="Z3164">
        <v>122.557227</v>
      </c>
      <c r="AA3164">
        <v>122.64765</v>
      </c>
      <c r="AB3164">
        <v>0</v>
      </c>
    </row>
    <row r="3165" spans="1:28" x14ac:dyDescent="0.25">
      <c r="A3165" s="1" t="s">
        <v>559</v>
      </c>
      <c r="B3165">
        <v>386</v>
      </c>
      <c r="C3165" s="1" t="s">
        <v>4039</v>
      </c>
      <c r="D3165">
        <v>5.0999999999999996</v>
      </c>
      <c r="E3165">
        <v>0</v>
      </c>
      <c r="F3165">
        <v>2.67</v>
      </c>
      <c r="G3165">
        <v>638</v>
      </c>
      <c r="H3165" s="1" t="s">
        <v>4111</v>
      </c>
      <c r="I3165">
        <v>13.29</v>
      </c>
      <c r="J3165">
        <v>12.94</v>
      </c>
      <c r="K3165">
        <v>252</v>
      </c>
      <c r="L3165">
        <v>1792.38</v>
      </c>
      <c r="M3165">
        <v>55</v>
      </c>
      <c r="N3165">
        <v>3</v>
      </c>
      <c r="O3165">
        <v>0</v>
      </c>
      <c r="P3165">
        <v>122.32</v>
      </c>
      <c r="Q3165">
        <v>0</v>
      </c>
      <c r="R3165" s="1" t="s">
        <v>4714</v>
      </c>
      <c r="S3165" s="1" t="s">
        <v>8157</v>
      </c>
      <c r="T3165">
        <v>0.99</v>
      </c>
      <c r="U3165" s="1"/>
      <c r="V3165">
        <v>18364.742182999998</v>
      </c>
      <c r="W3165">
        <v>774185.49790099997</v>
      </c>
      <c r="X3165">
        <v>102.016668</v>
      </c>
      <c r="Y3165">
        <v>15.858301000000001</v>
      </c>
      <c r="Z3165">
        <v>333.02420100000001</v>
      </c>
      <c r="AA3165">
        <v>332.79117400000001</v>
      </c>
      <c r="AB3165">
        <v>0</v>
      </c>
    </row>
    <row r="3166" spans="1:28" x14ac:dyDescent="0.25">
      <c r="A3166" s="1" t="s">
        <v>561</v>
      </c>
      <c r="B3166">
        <v>389</v>
      </c>
      <c r="C3166" s="1" t="s">
        <v>4029</v>
      </c>
      <c r="D3166">
        <v>5.0999999999999996</v>
      </c>
      <c r="E3166">
        <v>0</v>
      </c>
      <c r="F3166">
        <v>5.67</v>
      </c>
      <c r="G3166">
        <v>640</v>
      </c>
      <c r="H3166" s="1" t="s">
        <v>4111</v>
      </c>
      <c r="I3166">
        <v>13.29</v>
      </c>
      <c r="J3166">
        <v>19.100000000000001</v>
      </c>
      <c r="K3166">
        <v>251</v>
      </c>
      <c r="L3166">
        <v>1878.37</v>
      </c>
      <c r="M3166">
        <v>93</v>
      </c>
      <c r="N3166">
        <v>3</v>
      </c>
      <c r="O3166">
        <v>0</v>
      </c>
      <c r="P3166">
        <v>152.94999999999999</v>
      </c>
      <c r="Q3166">
        <v>0</v>
      </c>
      <c r="R3166" s="1" t="s">
        <v>4716</v>
      </c>
      <c r="S3166" s="1" t="s">
        <v>8157</v>
      </c>
      <c r="T3166">
        <v>1.47</v>
      </c>
      <c r="U3166" s="1"/>
      <c r="V3166">
        <v>25396.654449000001</v>
      </c>
      <c r="W3166">
        <v>974210.36284800002</v>
      </c>
      <c r="X3166">
        <v>139.053979</v>
      </c>
      <c r="Y3166">
        <v>21.550598000000001</v>
      </c>
      <c r="Z3166">
        <v>425.89734199999998</v>
      </c>
      <c r="AA3166">
        <v>418.77368799999999</v>
      </c>
      <c r="AB3166">
        <v>0</v>
      </c>
    </row>
    <row r="3167" spans="1:28" x14ac:dyDescent="0.25">
      <c r="A3167" s="1" t="s">
        <v>570</v>
      </c>
      <c r="B3167">
        <v>349</v>
      </c>
      <c r="C3167" s="1" t="s">
        <v>4018</v>
      </c>
      <c r="D3167">
        <v>5.0999999999999996</v>
      </c>
      <c r="E3167">
        <v>0</v>
      </c>
      <c r="F3167">
        <v>4</v>
      </c>
      <c r="G3167">
        <v>643</v>
      </c>
      <c r="H3167" s="1" t="s">
        <v>4095</v>
      </c>
      <c r="I3167">
        <v>63.59</v>
      </c>
      <c r="J3167">
        <v>14.7</v>
      </c>
      <c r="K3167">
        <v>294</v>
      </c>
      <c r="L3167">
        <v>1936.73</v>
      </c>
      <c r="M3167">
        <v>87</v>
      </c>
      <c r="N3167">
        <v>4</v>
      </c>
      <c r="O3167">
        <v>0</v>
      </c>
      <c r="P3167">
        <v>172.14</v>
      </c>
      <c r="Q3167">
        <v>0</v>
      </c>
      <c r="R3167" s="1" t="s">
        <v>4725</v>
      </c>
      <c r="S3167" s="1" t="s">
        <v>8157</v>
      </c>
      <c r="T3167">
        <v>1.1499999999999999</v>
      </c>
      <c r="U3167" s="1"/>
      <c r="V3167">
        <v>23854.403491000001</v>
      </c>
      <c r="W3167">
        <v>890135.68568800006</v>
      </c>
      <c r="X3167">
        <v>129.76671099999999</v>
      </c>
      <c r="Y3167">
        <v>18.596283</v>
      </c>
      <c r="Z3167">
        <v>384.45457900000002</v>
      </c>
      <c r="AA3167">
        <v>382.63536299999998</v>
      </c>
      <c r="AB3167">
        <v>0</v>
      </c>
    </row>
    <row r="3168" spans="1:28" x14ac:dyDescent="0.25">
      <c r="A3168" s="1" t="s">
        <v>580</v>
      </c>
      <c r="B3168">
        <v>345</v>
      </c>
      <c r="C3168" s="1" t="s">
        <v>4040</v>
      </c>
      <c r="D3168">
        <v>5.0999999999999996</v>
      </c>
      <c r="E3168">
        <v>0</v>
      </c>
      <c r="F3168">
        <v>0</v>
      </c>
      <c r="G3168">
        <v>647</v>
      </c>
      <c r="H3168" s="1" t="s">
        <v>4096</v>
      </c>
      <c r="I3168">
        <v>121.36</v>
      </c>
      <c r="J3168">
        <v>12.94</v>
      </c>
      <c r="K3168">
        <v>302</v>
      </c>
      <c r="L3168">
        <v>1561.24</v>
      </c>
      <c r="M3168">
        <v>139</v>
      </c>
      <c r="N3168">
        <v>5</v>
      </c>
      <c r="O3168">
        <v>0</v>
      </c>
      <c r="P3168">
        <v>220.79</v>
      </c>
      <c r="Q3168">
        <v>0</v>
      </c>
      <c r="R3168" s="1" t="s">
        <v>4735</v>
      </c>
      <c r="S3168" s="1" t="s">
        <v>8157</v>
      </c>
      <c r="T3168">
        <v>1.55</v>
      </c>
      <c r="U3168" s="1"/>
      <c r="V3168">
        <v>32296.580357999999</v>
      </c>
      <c r="W3168">
        <v>995690.35079699999</v>
      </c>
      <c r="X3168">
        <v>170.87384299999999</v>
      </c>
      <c r="Y3168">
        <v>22.498343999999999</v>
      </c>
      <c r="Z3168">
        <v>440.84173099999998</v>
      </c>
      <c r="AA3168">
        <v>428.01151399999998</v>
      </c>
      <c r="AB3168">
        <v>0</v>
      </c>
    </row>
    <row r="3169" spans="1:28" x14ac:dyDescent="0.25">
      <c r="A3169" s="1" t="s">
        <v>594</v>
      </c>
      <c r="B3169">
        <v>432</v>
      </c>
      <c r="C3169" s="1" t="s">
        <v>4033</v>
      </c>
      <c r="D3169">
        <v>5.0999999999999996</v>
      </c>
      <c r="E3169">
        <v>0</v>
      </c>
      <c r="F3169">
        <v>0.75</v>
      </c>
      <c r="G3169">
        <v>663</v>
      </c>
      <c r="H3169" s="1" t="s">
        <v>4131</v>
      </c>
      <c r="I3169">
        <v>194.58</v>
      </c>
      <c r="J3169">
        <v>14.38</v>
      </c>
      <c r="K3169">
        <v>231</v>
      </c>
      <c r="L3169">
        <v>2216.48</v>
      </c>
      <c r="M3169">
        <v>35</v>
      </c>
      <c r="N3169">
        <v>4</v>
      </c>
      <c r="O3169">
        <v>0</v>
      </c>
      <c r="P3169">
        <v>89.87</v>
      </c>
      <c r="Q3169">
        <v>0</v>
      </c>
      <c r="R3169" s="1" t="s">
        <v>4749</v>
      </c>
      <c r="S3169" s="1" t="s">
        <v>8157</v>
      </c>
      <c r="T3169">
        <v>1.1399999999999999</v>
      </c>
      <c r="U3169" s="1"/>
      <c r="V3169">
        <v>15138.148496</v>
      </c>
      <c r="W3169">
        <v>749882.605232</v>
      </c>
      <c r="X3169">
        <v>86.723085999999995</v>
      </c>
      <c r="Y3169">
        <v>15.163103</v>
      </c>
      <c r="Z3169">
        <v>318.46964600000001</v>
      </c>
      <c r="AA3169">
        <v>322.342647</v>
      </c>
      <c r="AB3169">
        <v>0</v>
      </c>
    </row>
    <row r="3170" spans="1:28" x14ac:dyDescent="0.25">
      <c r="A3170" s="1" t="s">
        <v>598</v>
      </c>
      <c r="B3170">
        <v>364</v>
      </c>
      <c r="C3170" s="1" t="s">
        <v>4021</v>
      </c>
      <c r="D3170">
        <v>5.0999999999999996</v>
      </c>
      <c r="E3170">
        <v>0</v>
      </c>
      <c r="F3170">
        <v>0.84</v>
      </c>
      <c r="G3170">
        <v>666</v>
      </c>
      <c r="H3170" s="1" t="s">
        <v>4101</v>
      </c>
      <c r="I3170">
        <v>76.69</v>
      </c>
      <c r="J3170">
        <v>8.48</v>
      </c>
      <c r="K3170">
        <v>302</v>
      </c>
      <c r="L3170">
        <v>1564.11</v>
      </c>
      <c r="M3170">
        <v>112</v>
      </c>
      <c r="N3170">
        <v>3</v>
      </c>
      <c r="O3170">
        <v>0</v>
      </c>
      <c r="P3170">
        <v>149.93</v>
      </c>
      <c r="Q3170">
        <v>0</v>
      </c>
      <c r="R3170" s="1" t="s">
        <v>4753</v>
      </c>
      <c r="S3170" s="1" t="s">
        <v>8157</v>
      </c>
      <c r="T3170">
        <v>0.73</v>
      </c>
      <c r="U3170" s="1"/>
      <c r="V3170">
        <v>23964.006791</v>
      </c>
      <c r="W3170">
        <v>705750.92975400004</v>
      </c>
      <c r="X3170">
        <v>125.66285999999999</v>
      </c>
      <c r="Y3170">
        <v>14.466858</v>
      </c>
      <c r="Z3170">
        <v>304.00036999999998</v>
      </c>
      <c r="AA3170">
        <v>303.38003700000002</v>
      </c>
      <c r="AB3170">
        <v>0</v>
      </c>
    </row>
    <row r="3171" spans="1:28" x14ac:dyDescent="0.25">
      <c r="A3171" s="1" t="s">
        <v>603</v>
      </c>
      <c r="B3171">
        <v>531</v>
      </c>
      <c r="C3171" s="1" t="s">
        <v>4005</v>
      </c>
      <c r="D3171">
        <v>5.0999999999999996</v>
      </c>
      <c r="E3171">
        <v>0</v>
      </c>
      <c r="F3171">
        <v>0.23</v>
      </c>
      <c r="G3171">
        <v>674</v>
      </c>
      <c r="H3171" s="1" t="s">
        <v>4075</v>
      </c>
      <c r="I3171">
        <v>89.74</v>
      </c>
      <c r="J3171">
        <v>17.21</v>
      </c>
      <c r="K3171">
        <v>143</v>
      </c>
      <c r="L3171">
        <v>698.34</v>
      </c>
      <c r="M3171">
        <v>47</v>
      </c>
      <c r="N3171">
        <v>2</v>
      </c>
      <c r="O3171">
        <v>0</v>
      </c>
      <c r="P3171">
        <v>103.74</v>
      </c>
      <c r="Q3171">
        <v>0</v>
      </c>
      <c r="R3171" s="1" t="s">
        <v>4758</v>
      </c>
      <c r="S3171" s="1" t="s">
        <v>8157</v>
      </c>
      <c r="T3171">
        <v>1.3</v>
      </c>
      <c r="U3171" s="1"/>
      <c r="V3171">
        <v>12725.875109000001</v>
      </c>
      <c r="W3171">
        <v>413059.43020499998</v>
      </c>
      <c r="X3171">
        <v>67.754642000000004</v>
      </c>
      <c r="Y3171">
        <v>8.8946749999999994</v>
      </c>
      <c r="Z3171">
        <v>180.48657700000001</v>
      </c>
      <c r="AA3171">
        <v>177.55946</v>
      </c>
      <c r="AB3171">
        <v>0</v>
      </c>
    </row>
    <row r="3172" spans="1:28" x14ac:dyDescent="0.25">
      <c r="A3172" s="1" t="s">
        <v>606</v>
      </c>
      <c r="B3172">
        <v>384</v>
      </c>
      <c r="C3172" s="1" t="s">
        <v>4033</v>
      </c>
      <c r="D3172">
        <v>5.0999999999999996</v>
      </c>
      <c r="E3172">
        <v>0</v>
      </c>
      <c r="F3172">
        <v>0.67</v>
      </c>
      <c r="G3172">
        <v>680</v>
      </c>
      <c r="H3172" s="1" t="s">
        <v>4114</v>
      </c>
      <c r="I3172">
        <v>159.35</v>
      </c>
      <c r="J3172">
        <v>13.57</v>
      </c>
      <c r="K3172">
        <v>296</v>
      </c>
      <c r="L3172">
        <v>1983.05</v>
      </c>
      <c r="M3172">
        <v>113</v>
      </c>
      <c r="N3172">
        <v>3</v>
      </c>
      <c r="O3172">
        <v>0</v>
      </c>
      <c r="P3172">
        <v>156.41999999999999</v>
      </c>
      <c r="Q3172">
        <v>0</v>
      </c>
      <c r="R3172" s="1" t="s">
        <v>4761</v>
      </c>
      <c r="S3172" s="1" t="s">
        <v>8157</v>
      </c>
      <c r="T3172">
        <v>1.04</v>
      </c>
      <c r="U3172" s="1"/>
      <c r="V3172">
        <v>25362.006738</v>
      </c>
      <c r="W3172">
        <v>862668.23624100001</v>
      </c>
      <c r="X3172">
        <v>135.90702899999999</v>
      </c>
      <c r="Y3172">
        <v>18.011623</v>
      </c>
      <c r="Z3172">
        <v>370.856312</v>
      </c>
      <c r="AA3172">
        <v>370.83026000000001</v>
      </c>
      <c r="AB3172">
        <v>0</v>
      </c>
    </row>
    <row r="3173" spans="1:28" x14ac:dyDescent="0.25">
      <c r="A3173" s="1" t="s">
        <v>612</v>
      </c>
      <c r="B3173">
        <v>460</v>
      </c>
      <c r="C3173" s="1" t="s">
        <v>4004</v>
      </c>
      <c r="D3173">
        <v>5.0999999999999996</v>
      </c>
      <c r="E3173">
        <v>0</v>
      </c>
      <c r="F3173">
        <v>0</v>
      </c>
      <c r="G3173">
        <v>686</v>
      </c>
      <c r="H3173" s="1" t="s">
        <v>4124</v>
      </c>
      <c r="I3173">
        <v>71.64</v>
      </c>
      <c r="J3173">
        <v>13.75</v>
      </c>
      <c r="K3173">
        <v>226</v>
      </c>
      <c r="L3173">
        <v>1309.74</v>
      </c>
      <c r="M3173">
        <v>99</v>
      </c>
      <c r="N3173">
        <v>2</v>
      </c>
      <c r="O3173">
        <v>0</v>
      </c>
      <c r="P3173">
        <v>137.96</v>
      </c>
      <c r="Q3173">
        <v>0</v>
      </c>
      <c r="R3173" s="1" t="s">
        <v>4767</v>
      </c>
      <c r="S3173" s="1" t="s">
        <v>8157</v>
      </c>
      <c r="T3173">
        <v>1.08</v>
      </c>
      <c r="U3173" s="1"/>
      <c r="V3173">
        <v>21176.845594999999</v>
      </c>
      <c r="W3173">
        <v>660522.939885</v>
      </c>
      <c r="X3173">
        <v>112.07932700000001</v>
      </c>
      <c r="Y3173">
        <v>14.070596999999999</v>
      </c>
      <c r="Z3173">
        <v>286.08885800000002</v>
      </c>
      <c r="AA3173">
        <v>283.93626399999999</v>
      </c>
      <c r="AB3173">
        <v>0</v>
      </c>
    </row>
    <row r="3174" spans="1:28" x14ac:dyDescent="0.25">
      <c r="A3174" s="1" t="s">
        <v>620</v>
      </c>
      <c r="B3174">
        <v>11</v>
      </c>
      <c r="C3174" s="1" t="s">
        <v>4062</v>
      </c>
      <c r="D3174">
        <v>5.0999999999999996</v>
      </c>
      <c r="E3174">
        <v>0</v>
      </c>
      <c r="F3174">
        <v>11</v>
      </c>
      <c r="G3174">
        <v>690</v>
      </c>
      <c r="H3174" s="1" t="s">
        <v>4156</v>
      </c>
      <c r="I3174">
        <v>94.39</v>
      </c>
      <c r="J3174">
        <v>12.32</v>
      </c>
      <c r="K3174">
        <v>679</v>
      </c>
      <c r="L3174">
        <v>2590.9299999999998</v>
      </c>
      <c r="M3174">
        <v>375</v>
      </c>
      <c r="N3174">
        <v>12</v>
      </c>
      <c r="O3174">
        <v>0</v>
      </c>
      <c r="P3174">
        <v>511.98</v>
      </c>
      <c r="Q3174">
        <v>0</v>
      </c>
      <c r="R3174" s="1" t="s">
        <v>4775</v>
      </c>
      <c r="S3174" s="1" t="s">
        <v>8157</v>
      </c>
      <c r="T3174">
        <v>1.04</v>
      </c>
      <c r="U3174" s="1"/>
      <c r="V3174">
        <v>69308.098310000001</v>
      </c>
      <c r="W3174">
        <v>1679597.404051</v>
      </c>
      <c r="X3174">
        <v>355.26052199999998</v>
      </c>
      <c r="Y3174">
        <v>37.753335</v>
      </c>
      <c r="Z3174">
        <v>741.17755199999999</v>
      </c>
      <c r="AA3174">
        <v>722.01169800000002</v>
      </c>
      <c r="AB3174">
        <v>0</v>
      </c>
    </row>
    <row r="3175" spans="1:28" x14ac:dyDescent="0.25">
      <c r="A3175" s="1" t="s">
        <v>625</v>
      </c>
      <c r="B3175">
        <v>552</v>
      </c>
      <c r="C3175" s="1" t="s">
        <v>4016</v>
      </c>
      <c r="D3175">
        <v>5.0999999999999996</v>
      </c>
      <c r="E3175">
        <v>0</v>
      </c>
      <c r="F3175">
        <v>0</v>
      </c>
      <c r="G3175">
        <v>695</v>
      </c>
      <c r="H3175" s="1" t="s">
        <v>4089</v>
      </c>
      <c r="I3175">
        <v>182.21</v>
      </c>
      <c r="J3175">
        <v>15.86</v>
      </c>
      <c r="K3175">
        <v>143</v>
      </c>
      <c r="L3175">
        <v>905.52</v>
      </c>
      <c r="M3175">
        <v>53</v>
      </c>
      <c r="N3175">
        <v>2</v>
      </c>
      <c r="O3175">
        <v>0</v>
      </c>
      <c r="P3175">
        <v>90.47</v>
      </c>
      <c r="Q3175">
        <v>0</v>
      </c>
      <c r="R3175" s="1" t="s">
        <v>4780</v>
      </c>
      <c r="S3175" s="1" t="s">
        <v>8157</v>
      </c>
      <c r="T3175">
        <v>1.26</v>
      </c>
      <c r="U3175" s="1"/>
      <c r="V3175">
        <v>13210.289564999999</v>
      </c>
      <c r="W3175">
        <v>449266.03863199998</v>
      </c>
      <c r="X3175">
        <v>70.738112999999998</v>
      </c>
      <c r="Y3175">
        <v>9.5879480000000008</v>
      </c>
      <c r="Z3175">
        <v>194.652399</v>
      </c>
      <c r="AA3175">
        <v>193.12307200000001</v>
      </c>
      <c r="AB3175">
        <v>0</v>
      </c>
    </row>
    <row r="3176" spans="1:28" x14ac:dyDescent="0.25">
      <c r="A3176" s="1" t="s">
        <v>630</v>
      </c>
      <c r="B3176">
        <v>384</v>
      </c>
      <c r="C3176" s="1" t="s">
        <v>4063</v>
      </c>
      <c r="D3176">
        <v>5.0999999999999996</v>
      </c>
      <c r="E3176">
        <v>0</v>
      </c>
      <c r="F3176">
        <v>0.67</v>
      </c>
      <c r="G3176">
        <v>703</v>
      </c>
      <c r="H3176" s="1" t="s">
        <v>4119</v>
      </c>
      <c r="I3176">
        <v>17.75</v>
      </c>
      <c r="J3176">
        <v>11.03</v>
      </c>
      <c r="K3176">
        <v>319</v>
      </c>
      <c r="L3176">
        <v>2100.8200000000002</v>
      </c>
      <c r="M3176">
        <v>101</v>
      </c>
      <c r="N3176">
        <v>7</v>
      </c>
      <c r="O3176">
        <v>0</v>
      </c>
      <c r="P3176">
        <v>163.22999999999999</v>
      </c>
      <c r="Q3176">
        <v>0</v>
      </c>
      <c r="R3176" s="1" t="s">
        <v>4785</v>
      </c>
      <c r="S3176" s="1" t="s">
        <v>8157</v>
      </c>
      <c r="T3176">
        <v>0.98</v>
      </c>
      <c r="U3176" s="1"/>
      <c r="V3176">
        <v>23857.798323999999</v>
      </c>
      <c r="W3176">
        <v>885804.41521899996</v>
      </c>
      <c r="X3176">
        <v>129.638317</v>
      </c>
      <c r="Y3176">
        <v>18.274262</v>
      </c>
      <c r="Z3176">
        <v>380.600234</v>
      </c>
      <c r="AA3176">
        <v>380.774022</v>
      </c>
      <c r="AB3176">
        <v>0</v>
      </c>
    </row>
    <row r="3177" spans="1:28" x14ac:dyDescent="0.25">
      <c r="A3177" s="1" t="s">
        <v>633</v>
      </c>
      <c r="B3177">
        <v>384</v>
      </c>
      <c r="C3177" s="1" t="s">
        <v>4003</v>
      </c>
      <c r="D3177">
        <v>5.0999999999999996</v>
      </c>
      <c r="E3177">
        <v>0</v>
      </c>
      <c r="F3177">
        <v>0.67</v>
      </c>
      <c r="G3177">
        <v>707</v>
      </c>
      <c r="H3177" s="1" t="s">
        <v>4122</v>
      </c>
      <c r="I3177">
        <v>159.35</v>
      </c>
      <c r="J3177">
        <v>10.24</v>
      </c>
      <c r="K3177">
        <v>323</v>
      </c>
      <c r="L3177">
        <v>1416.09</v>
      </c>
      <c r="M3177">
        <v>142</v>
      </c>
      <c r="N3177">
        <v>9</v>
      </c>
      <c r="O3177">
        <v>0</v>
      </c>
      <c r="P3177">
        <v>208.1</v>
      </c>
      <c r="Q3177">
        <v>0</v>
      </c>
      <c r="R3177" s="1" t="s">
        <v>4788</v>
      </c>
      <c r="S3177" s="1" t="s">
        <v>8157</v>
      </c>
      <c r="T3177">
        <v>0.87</v>
      </c>
      <c r="U3177" s="1"/>
      <c r="V3177">
        <v>26775.682107000001</v>
      </c>
      <c r="W3177">
        <v>744566.17174400005</v>
      </c>
      <c r="X3177">
        <v>139.442184</v>
      </c>
      <c r="Y3177">
        <v>15.766218</v>
      </c>
      <c r="Z3177">
        <v>322.97851900000001</v>
      </c>
      <c r="AA3177">
        <v>320.06609600000002</v>
      </c>
      <c r="AB3177">
        <v>0</v>
      </c>
    </row>
    <row r="3178" spans="1:28" x14ac:dyDescent="0.25">
      <c r="A3178" s="1" t="s">
        <v>635</v>
      </c>
      <c r="B3178">
        <v>432</v>
      </c>
      <c r="C3178" s="1" t="s">
        <v>4042</v>
      </c>
      <c r="D3178">
        <v>5.0999999999999996</v>
      </c>
      <c r="E3178">
        <v>0</v>
      </c>
      <c r="F3178">
        <v>0.75</v>
      </c>
      <c r="G3178">
        <v>708</v>
      </c>
      <c r="H3178" s="1" t="s">
        <v>4126</v>
      </c>
      <c r="I3178">
        <v>99.09</v>
      </c>
      <c r="J3178">
        <v>12.36</v>
      </c>
      <c r="K3178">
        <v>276</v>
      </c>
      <c r="L3178">
        <v>1144.6400000000001</v>
      </c>
      <c r="M3178">
        <v>135</v>
      </c>
      <c r="N3178">
        <v>5</v>
      </c>
      <c r="O3178">
        <v>0</v>
      </c>
      <c r="P3178">
        <v>183.37</v>
      </c>
      <c r="Q3178">
        <v>0</v>
      </c>
      <c r="R3178" s="1" t="s">
        <v>4790</v>
      </c>
      <c r="S3178" s="1" t="s">
        <v>8157</v>
      </c>
      <c r="T3178">
        <v>0.91</v>
      </c>
      <c r="U3178" s="1"/>
      <c r="V3178">
        <v>26899.716156999999</v>
      </c>
      <c r="W3178">
        <v>694410.77789999999</v>
      </c>
      <c r="X3178">
        <v>138.81360699999999</v>
      </c>
      <c r="Y3178">
        <v>14.962306</v>
      </c>
      <c r="Z3178">
        <v>303.15947</v>
      </c>
      <c r="AA3178">
        <v>298.50706200000002</v>
      </c>
      <c r="AB3178">
        <v>0</v>
      </c>
    </row>
    <row r="3179" spans="1:28" x14ac:dyDescent="0.25">
      <c r="A3179" s="1" t="s">
        <v>636</v>
      </c>
      <c r="B3179">
        <v>518</v>
      </c>
      <c r="C3179" s="1" t="s">
        <v>4042</v>
      </c>
      <c r="D3179">
        <v>5.0999999999999996</v>
      </c>
      <c r="E3179">
        <v>0</v>
      </c>
      <c r="F3179">
        <v>0.5</v>
      </c>
      <c r="G3179">
        <v>708</v>
      </c>
      <c r="H3179" s="1" t="s">
        <v>4134</v>
      </c>
      <c r="I3179">
        <v>126.24</v>
      </c>
      <c r="J3179">
        <v>11.16</v>
      </c>
      <c r="K3179">
        <v>190</v>
      </c>
      <c r="L3179">
        <v>1292.6600000000001</v>
      </c>
      <c r="M3179">
        <v>56</v>
      </c>
      <c r="N3179">
        <v>3</v>
      </c>
      <c r="O3179">
        <v>0</v>
      </c>
      <c r="P3179">
        <v>92.02</v>
      </c>
      <c r="Q3179">
        <v>0</v>
      </c>
      <c r="R3179" s="1" t="s">
        <v>4791</v>
      </c>
      <c r="S3179" s="1" t="s">
        <v>8157</v>
      </c>
      <c r="T3179">
        <v>0.96</v>
      </c>
      <c r="U3179" s="1"/>
      <c r="V3179">
        <v>13796.872217</v>
      </c>
      <c r="W3179">
        <v>523470.11584400001</v>
      </c>
      <c r="X3179">
        <v>75.207222000000002</v>
      </c>
      <c r="Y3179">
        <v>10.623958</v>
      </c>
      <c r="Z3179">
        <v>224.00850199999999</v>
      </c>
      <c r="AA3179">
        <v>225.02011300000001</v>
      </c>
      <c r="AB3179">
        <v>0</v>
      </c>
    </row>
    <row r="3180" spans="1:28" x14ac:dyDescent="0.25">
      <c r="A3180" s="1" t="s">
        <v>638</v>
      </c>
      <c r="B3180">
        <v>432</v>
      </c>
      <c r="C3180" s="1" t="s">
        <v>4049</v>
      </c>
      <c r="D3180">
        <v>5.0999999999999996</v>
      </c>
      <c r="E3180">
        <v>0</v>
      </c>
      <c r="F3180">
        <v>0.75</v>
      </c>
      <c r="G3180">
        <v>709</v>
      </c>
      <c r="H3180" s="1" t="s">
        <v>4125</v>
      </c>
      <c r="I3180">
        <v>87.33</v>
      </c>
      <c r="J3180">
        <v>10.97</v>
      </c>
      <c r="K3180">
        <v>277</v>
      </c>
      <c r="L3180">
        <v>2065.29</v>
      </c>
      <c r="M3180">
        <v>43</v>
      </c>
      <c r="N3180">
        <v>6</v>
      </c>
      <c r="O3180">
        <v>0</v>
      </c>
      <c r="P3180">
        <v>106.08</v>
      </c>
      <c r="Q3180">
        <v>0</v>
      </c>
      <c r="R3180" s="1" t="s">
        <v>4793</v>
      </c>
      <c r="S3180" s="1" t="s">
        <v>8157</v>
      </c>
      <c r="T3180">
        <v>0.88</v>
      </c>
      <c r="U3180" s="1"/>
      <c r="V3180">
        <v>16010.054499</v>
      </c>
      <c r="W3180">
        <v>701563.41362600005</v>
      </c>
      <c r="X3180">
        <v>89.505740000000003</v>
      </c>
      <c r="Y3180">
        <v>13.943218999999999</v>
      </c>
      <c r="Z3180">
        <v>299.04808400000002</v>
      </c>
      <c r="AA3180">
        <v>301.57397400000002</v>
      </c>
      <c r="AB3180">
        <v>0</v>
      </c>
    </row>
    <row r="3181" spans="1:28" x14ac:dyDescent="0.25">
      <c r="A3181" s="1" t="s">
        <v>644</v>
      </c>
      <c r="B3181">
        <v>483</v>
      </c>
      <c r="C3181" s="1" t="s">
        <v>4006</v>
      </c>
      <c r="D3181">
        <v>5.0999999999999996</v>
      </c>
      <c r="E3181">
        <v>0</v>
      </c>
      <c r="F3181">
        <v>0</v>
      </c>
      <c r="G3181">
        <v>718</v>
      </c>
      <c r="H3181" s="1" t="s">
        <v>4077</v>
      </c>
      <c r="I3181">
        <v>54.88</v>
      </c>
      <c r="J3181">
        <v>11.42</v>
      </c>
      <c r="K3181">
        <v>235</v>
      </c>
      <c r="L3181">
        <v>876.34</v>
      </c>
      <c r="M3181">
        <v>106</v>
      </c>
      <c r="N3181">
        <v>5</v>
      </c>
      <c r="O3181">
        <v>0</v>
      </c>
      <c r="P3181">
        <v>167.75</v>
      </c>
      <c r="Q3181">
        <v>0</v>
      </c>
      <c r="R3181" s="1" t="s">
        <v>4799</v>
      </c>
      <c r="S3181" s="1" t="s">
        <v>8157</v>
      </c>
      <c r="T3181">
        <v>0.94</v>
      </c>
      <c r="U3181" s="1"/>
      <c r="V3181">
        <v>23116.113884999999</v>
      </c>
      <c r="W3181">
        <v>611025.47787199996</v>
      </c>
      <c r="X3181">
        <v>119.690375</v>
      </c>
      <c r="Y3181">
        <v>13.469155000000001</v>
      </c>
      <c r="Z3181">
        <v>269.35846500000002</v>
      </c>
      <c r="AA3181">
        <v>262.661135</v>
      </c>
      <c r="AB3181">
        <v>0</v>
      </c>
    </row>
    <row r="3182" spans="1:28" x14ac:dyDescent="0.25">
      <c r="A3182" s="1" t="s">
        <v>645</v>
      </c>
      <c r="B3182">
        <v>347</v>
      </c>
      <c r="C3182" s="1" t="s">
        <v>4062</v>
      </c>
      <c r="D3182">
        <v>5.0999999999999996</v>
      </c>
      <c r="E3182">
        <v>0</v>
      </c>
      <c r="F3182">
        <v>2</v>
      </c>
      <c r="G3182">
        <v>719</v>
      </c>
      <c r="H3182" s="1" t="s">
        <v>4156</v>
      </c>
      <c r="I3182">
        <v>94.39</v>
      </c>
      <c r="J3182">
        <v>17.61</v>
      </c>
      <c r="K3182">
        <v>372</v>
      </c>
      <c r="L3182">
        <v>2590.9299999999998</v>
      </c>
      <c r="M3182">
        <v>195</v>
      </c>
      <c r="N3182">
        <v>4</v>
      </c>
      <c r="O3182">
        <v>0</v>
      </c>
      <c r="P3182">
        <v>233.19</v>
      </c>
      <c r="Q3182">
        <v>0</v>
      </c>
      <c r="R3182" s="1" t="s">
        <v>4800</v>
      </c>
      <c r="S3182" s="1" t="s">
        <v>8157</v>
      </c>
      <c r="T3182">
        <v>1.36</v>
      </c>
      <c r="U3182" s="1"/>
      <c r="V3182">
        <v>37958.217989999997</v>
      </c>
      <c r="W3182">
        <v>1147464.6858910001</v>
      </c>
      <c r="X3182">
        <v>200.033345</v>
      </c>
      <c r="Y3182">
        <v>25.310289000000001</v>
      </c>
      <c r="Z3182">
        <v>496.85004700000002</v>
      </c>
      <c r="AA3182">
        <v>493.25613299999998</v>
      </c>
      <c r="AB3182">
        <v>0</v>
      </c>
    </row>
    <row r="3183" spans="1:28" x14ac:dyDescent="0.25">
      <c r="A3183" s="1" t="s">
        <v>651</v>
      </c>
      <c r="B3183">
        <v>552</v>
      </c>
      <c r="C3183" s="1" t="s">
        <v>4006</v>
      </c>
      <c r="D3183">
        <v>5.0999999999999996</v>
      </c>
      <c r="E3183">
        <v>0</v>
      </c>
      <c r="F3183">
        <v>0</v>
      </c>
      <c r="G3183">
        <v>724</v>
      </c>
      <c r="H3183" s="1" t="s">
        <v>4077</v>
      </c>
      <c r="I3183">
        <v>54.88</v>
      </c>
      <c r="J3183">
        <v>11.28</v>
      </c>
      <c r="K3183">
        <v>172</v>
      </c>
      <c r="L3183">
        <v>876.34</v>
      </c>
      <c r="M3183">
        <v>43</v>
      </c>
      <c r="N3183">
        <v>4</v>
      </c>
      <c r="O3183">
        <v>0</v>
      </c>
      <c r="P3183">
        <v>102.66</v>
      </c>
      <c r="Q3183">
        <v>0</v>
      </c>
      <c r="R3183" s="1" t="s">
        <v>4806</v>
      </c>
      <c r="S3183" s="1" t="s">
        <v>8157</v>
      </c>
      <c r="T3183">
        <v>0.92</v>
      </c>
      <c r="U3183" s="1"/>
      <c r="V3183">
        <v>11390.928173</v>
      </c>
      <c r="W3183">
        <v>378441.12799499999</v>
      </c>
      <c r="X3183">
        <v>60.763630999999997</v>
      </c>
      <c r="Y3183">
        <v>7.622725</v>
      </c>
      <c r="Z3183">
        <v>161.76032799999999</v>
      </c>
      <c r="AA3183">
        <v>162.678887</v>
      </c>
      <c r="AB3183">
        <v>0</v>
      </c>
    </row>
    <row r="3184" spans="1:28" x14ac:dyDescent="0.25">
      <c r="A3184" s="1" t="s">
        <v>662</v>
      </c>
      <c r="B3184">
        <v>468</v>
      </c>
      <c r="C3184" s="1" t="s">
        <v>4028</v>
      </c>
      <c r="D3184">
        <v>5.0999999999999996</v>
      </c>
      <c r="E3184">
        <v>0</v>
      </c>
      <c r="F3184">
        <v>3.72</v>
      </c>
      <c r="G3184">
        <v>731</v>
      </c>
      <c r="H3184" s="1" t="s">
        <v>4109</v>
      </c>
      <c r="I3184">
        <v>23.46</v>
      </c>
      <c r="J3184">
        <v>11.11</v>
      </c>
      <c r="K3184">
        <v>263</v>
      </c>
      <c r="L3184">
        <v>1564.07</v>
      </c>
      <c r="M3184">
        <v>70</v>
      </c>
      <c r="N3184">
        <v>5</v>
      </c>
      <c r="O3184">
        <v>0</v>
      </c>
      <c r="P3184">
        <v>135.35</v>
      </c>
      <c r="Q3184">
        <v>0</v>
      </c>
      <c r="R3184" s="1" t="s">
        <v>4817</v>
      </c>
      <c r="S3184" s="1" t="s">
        <v>8157</v>
      </c>
      <c r="T3184">
        <v>0.9</v>
      </c>
      <c r="U3184" s="1"/>
      <c r="V3184">
        <v>19232.025905999999</v>
      </c>
      <c r="W3184">
        <v>652020.56625799998</v>
      </c>
      <c r="X3184">
        <v>102.932089</v>
      </c>
      <c r="Y3184">
        <v>13.260895</v>
      </c>
      <c r="Z3184">
        <v>279.719741</v>
      </c>
      <c r="AA3184">
        <v>280.28077100000002</v>
      </c>
      <c r="AB3184">
        <v>0</v>
      </c>
    </row>
    <row r="3185" spans="1:28" x14ac:dyDescent="0.25">
      <c r="A3185" s="1" t="s">
        <v>663</v>
      </c>
      <c r="B3185">
        <v>432</v>
      </c>
      <c r="C3185" s="1" t="s">
        <v>4041</v>
      </c>
      <c r="D3185">
        <v>0.2</v>
      </c>
      <c r="E3185">
        <v>0</v>
      </c>
      <c r="F3185">
        <v>0.75</v>
      </c>
      <c r="G3185">
        <v>732</v>
      </c>
      <c r="H3185" s="1" t="s">
        <v>4123</v>
      </c>
      <c r="I3185">
        <v>46.68</v>
      </c>
      <c r="J3185">
        <v>18.690000000000001</v>
      </c>
      <c r="K3185">
        <v>300</v>
      </c>
      <c r="L3185">
        <v>1704.6</v>
      </c>
      <c r="M3185">
        <v>109</v>
      </c>
      <c r="N3185">
        <v>4</v>
      </c>
      <c r="O3185">
        <v>0</v>
      </c>
      <c r="P3185">
        <v>156.97999999999999</v>
      </c>
      <c r="Q3185">
        <v>0</v>
      </c>
      <c r="R3185" s="1" t="s">
        <v>4818</v>
      </c>
      <c r="S3185" s="1" t="s">
        <v>8157</v>
      </c>
      <c r="T3185">
        <v>0.86</v>
      </c>
      <c r="U3185" s="1"/>
      <c r="V3185">
        <v>24159.392394999999</v>
      </c>
      <c r="W3185">
        <v>776451.93455899996</v>
      </c>
      <c r="X3185">
        <v>128.31817100000001</v>
      </c>
      <c r="Y3185">
        <v>16.057718000000001</v>
      </c>
      <c r="Z3185">
        <v>334.46885400000002</v>
      </c>
      <c r="AA3185">
        <v>333.77015699999998</v>
      </c>
      <c r="AB3185">
        <v>0</v>
      </c>
    </row>
    <row r="3186" spans="1:28" x14ac:dyDescent="0.25">
      <c r="A3186" s="1" t="s">
        <v>667</v>
      </c>
      <c r="B3186">
        <v>647</v>
      </c>
      <c r="C3186" s="1" t="s">
        <v>4009</v>
      </c>
      <c r="D3186">
        <v>5.0999999999999996</v>
      </c>
      <c r="E3186">
        <v>0</v>
      </c>
      <c r="F3186">
        <v>0.13</v>
      </c>
      <c r="G3186">
        <v>735</v>
      </c>
      <c r="H3186" s="1" t="s">
        <v>4081</v>
      </c>
      <c r="I3186">
        <v>19.239999999999998</v>
      </c>
      <c r="J3186">
        <v>10.19</v>
      </c>
      <c r="K3186">
        <v>88</v>
      </c>
      <c r="L3186">
        <v>738.31</v>
      </c>
      <c r="M3186">
        <v>1</v>
      </c>
      <c r="N3186">
        <v>1</v>
      </c>
      <c r="O3186">
        <v>0</v>
      </c>
      <c r="P3186">
        <v>30.21</v>
      </c>
      <c r="Q3186">
        <v>0</v>
      </c>
      <c r="R3186" s="1" t="s">
        <v>4822</v>
      </c>
      <c r="S3186" s="1" t="s">
        <v>8157</v>
      </c>
      <c r="T3186">
        <v>0.94</v>
      </c>
      <c r="U3186" s="1"/>
      <c r="V3186">
        <v>5092.6387690000001</v>
      </c>
      <c r="W3186">
        <v>269786.03652099997</v>
      </c>
      <c r="X3186">
        <v>29.609691000000002</v>
      </c>
      <c r="Y3186">
        <v>5.389221</v>
      </c>
      <c r="Z3186">
        <v>115.342401</v>
      </c>
      <c r="AA3186">
        <v>115.969227</v>
      </c>
      <c r="AB3186">
        <v>0</v>
      </c>
    </row>
    <row r="3187" spans="1:28" x14ac:dyDescent="0.25">
      <c r="A3187" s="1" t="s">
        <v>672</v>
      </c>
      <c r="B3187">
        <v>460</v>
      </c>
      <c r="C3187" s="1" t="s">
        <v>4022</v>
      </c>
      <c r="D3187">
        <v>5.0999999999999996</v>
      </c>
      <c r="E3187">
        <v>0</v>
      </c>
      <c r="F3187">
        <v>0</v>
      </c>
      <c r="G3187">
        <v>742</v>
      </c>
      <c r="H3187" s="1" t="s">
        <v>4136</v>
      </c>
      <c r="I3187">
        <v>86.22</v>
      </c>
      <c r="J3187">
        <v>18.37</v>
      </c>
      <c r="K3187">
        <v>282</v>
      </c>
      <c r="L3187">
        <v>2997.17</v>
      </c>
      <c r="M3187">
        <v>25</v>
      </c>
      <c r="N3187">
        <v>3</v>
      </c>
      <c r="O3187">
        <v>0</v>
      </c>
      <c r="P3187">
        <v>104.64</v>
      </c>
      <c r="Q3187">
        <v>0</v>
      </c>
      <c r="R3187" s="1" t="s">
        <v>4827</v>
      </c>
      <c r="S3187" s="1" t="s">
        <v>8157</v>
      </c>
      <c r="T3187">
        <v>1.1599999999999999</v>
      </c>
      <c r="U3187" s="1"/>
      <c r="V3187">
        <v>19351.972729000001</v>
      </c>
      <c r="W3187">
        <v>1086121.9939240001</v>
      </c>
      <c r="X3187">
        <v>114.146349</v>
      </c>
      <c r="Y3187">
        <v>22.375416999999999</v>
      </c>
      <c r="Z3187">
        <v>463.15965999999997</v>
      </c>
      <c r="AA3187">
        <v>466.87492700000001</v>
      </c>
      <c r="AB3187">
        <v>0</v>
      </c>
    </row>
    <row r="3188" spans="1:28" x14ac:dyDescent="0.25">
      <c r="A3188" s="1" t="s">
        <v>673</v>
      </c>
      <c r="B3188">
        <v>611</v>
      </c>
      <c r="C3188" s="1" t="s">
        <v>4001</v>
      </c>
      <c r="D3188">
        <v>0.2</v>
      </c>
      <c r="E3188">
        <v>0</v>
      </c>
      <c r="F3188">
        <v>2.1800000000000002</v>
      </c>
      <c r="G3188">
        <v>746</v>
      </c>
      <c r="H3188" s="1" t="s">
        <v>4071</v>
      </c>
      <c r="I3188">
        <v>108.49</v>
      </c>
      <c r="J3188">
        <v>10.02</v>
      </c>
      <c r="K3188">
        <v>135</v>
      </c>
      <c r="L3188">
        <v>419.77</v>
      </c>
      <c r="M3188">
        <v>80</v>
      </c>
      <c r="N3188">
        <v>3</v>
      </c>
      <c r="O3188">
        <v>0</v>
      </c>
      <c r="P3188">
        <v>102.95</v>
      </c>
      <c r="Q3188">
        <v>0</v>
      </c>
      <c r="R3188" s="1" t="s">
        <v>4828</v>
      </c>
      <c r="S3188" s="1" t="s">
        <v>8157</v>
      </c>
      <c r="T3188">
        <v>0.88</v>
      </c>
      <c r="U3188" s="1"/>
      <c r="V3188">
        <v>13952.924939</v>
      </c>
      <c r="W3188">
        <v>338836.30285099999</v>
      </c>
      <c r="X3188">
        <v>71.535213999999996</v>
      </c>
      <c r="Y3188">
        <v>7.5973449999999998</v>
      </c>
      <c r="Z3188">
        <v>149.67292800000001</v>
      </c>
      <c r="AA3188">
        <v>145.65617599999999</v>
      </c>
      <c r="AB3188">
        <v>0</v>
      </c>
    </row>
    <row r="3189" spans="1:28" x14ac:dyDescent="0.25">
      <c r="A3189" s="1" t="s">
        <v>676</v>
      </c>
      <c r="B3189">
        <v>647</v>
      </c>
      <c r="C3189" s="1" t="s">
        <v>4003</v>
      </c>
      <c r="D3189">
        <v>5.0999999999999996</v>
      </c>
      <c r="E3189">
        <v>0</v>
      </c>
      <c r="F3189">
        <v>0.13</v>
      </c>
      <c r="G3189">
        <v>748</v>
      </c>
      <c r="H3189" s="1" t="s">
        <v>4095</v>
      </c>
      <c r="I3189">
        <v>63.59</v>
      </c>
      <c r="J3189">
        <v>12.45</v>
      </c>
      <c r="K3189">
        <v>101</v>
      </c>
      <c r="L3189">
        <v>762.07</v>
      </c>
      <c r="M3189">
        <v>25</v>
      </c>
      <c r="N3189">
        <v>1</v>
      </c>
      <c r="O3189">
        <v>0</v>
      </c>
      <c r="P3189">
        <v>44.75</v>
      </c>
      <c r="Q3189">
        <v>0</v>
      </c>
      <c r="R3189" s="1" t="s">
        <v>4831</v>
      </c>
      <c r="S3189" s="1" t="s">
        <v>8157</v>
      </c>
      <c r="T3189">
        <v>0.95</v>
      </c>
      <c r="U3189" s="1"/>
      <c r="V3189">
        <v>7173.0933990000003</v>
      </c>
      <c r="W3189">
        <v>297525.19196099997</v>
      </c>
      <c r="X3189">
        <v>39.732686000000001</v>
      </c>
      <c r="Y3189">
        <v>6.0907150000000003</v>
      </c>
      <c r="Z3189">
        <v>127.399976</v>
      </c>
      <c r="AA3189">
        <v>127.894263</v>
      </c>
      <c r="AB3189">
        <v>0</v>
      </c>
    </row>
    <row r="3190" spans="1:28" x14ac:dyDescent="0.25">
      <c r="A3190" s="1" t="s">
        <v>677</v>
      </c>
      <c r="B3190">
        <v>268</v>
      </c>
      <c r="C3190" s="1" t="s">
        <v>4020</v>
      </c>
      <c r="D3190">
        <v>5.0999999999999996</v>
      </c>
      <c r="E3190">
        <v>0</v>
      </c>
      <c r="F3190">
        <v>2.62</v>
      </c>
      <c r="G3190">
        <v>750</v>
      </c>
      <c r="H3190" s="1" t="s">
        <v>4129</v>
      </c>
      <c r="I3190">
        <v>135.09</v>
      </c>
      <c r="J3190">
        <v>11.63</v>
      </c>
      <c r="K3190">
        <v>482</v>
      </c>
      <c r="L3190">
        <v>2788.36</v>
      </c>
      <c r="M3190">
        <v>176</v>
      </c>
      <c r="N3190">
        <v>11</v>
      </c>
      <c r="O3190">
        <v>0</v>
      </c>
      <c r="P3190">
        <v>255.3</v>
      </c>
      <c r="Q3190">
        <v>0</v>
      </c>
      <c r="R3190" s="1" t="s">
        <v>4832</v>
      </c>
      <c r="S3190" s="1" t="s">
        <v>8157</v>
      </c>
      <c r="T3190">
        <v>0.89</v>
      </c>
      <c r="U3190" s="1"/>
      <c r="V3190">
        <v>36098.096874000003</v>
      </c>
      <c r="W3190">
        <v>1153325.893986</v>
      </c>
      <c r="X3190">
        <v>191.517325</v>
      </c>
      <c r="Y3190">
        <v>23.582076000000001</v>
      </c>
      <c r="Z3190">
        <v>494.52201300000002</v>
      </c>
      <c r="AA3190">
        <v>495.77604600000001</v>
      </c>
      <c r="AB3190">
        <v>0</v>
      </c>
    </row>
    <row r="3191" spans="1:28" x14ac:dyDescent="0.25">
      <c r="A3191" s="1" t="s">
        <v>679</v>
      </c>
      <c r="B3191">
        <v>329</v>
      </c>
      <c r="C3191" s="1" t="s">
        <v>4041</v>
      </c>
      <c r="D3191">
        <v>0.2</v>
      </c>
      <c r="E3191">
        <v>0</v>
      </c>
      <c r="F3191">
        <v>0.43</v>
      </c>
      <c r="G3191">
        <v>754</v>
      </c>
      <c r="H3191" s="1" t="s">
        <v>4099</v>
      </c>
      <c r="I3191">
        <v>147.79</v>
      </c>
      <c r="J3191">
        <v>7.54</v>
      </c>
      <c r="K3191">
        <v>425</v>
      </c>
      <c r="L3191">
        <v>2475.6999999999998</v>
      </c>
      <c r="M3191">
        <v>68</v>
      </c>
      <c r="N3191">
        <v>2</v>
      </c>
      <c r="O3191">
        <v>0</v>
      </c>
      <c r="P3191">
        <v>139.72</v>
      </c>
      <c r="Q3191">
        <v>0</v>
      </c>
      <c r="R3191" s="1" t="s">
        <v>4834</v>
      </c>
      <c r="S3191" s="1" t="s">
        <v>8157</v>
      </c>
      <c r="T3191">
        <v>0.63</v>
      </c>
      <c r="U3191" s="1"/>
      <c r="V3191">
        <v>24829.995331999999</v>
      </c>
      <c r="W3191">
        <v>871197.09145900002</v>
      </c>
      <c r="X3191">
        <v>133.30958100000001</v>
      </c>
      <c r="Y3191">
        <v>16.344152000000001</v>
      </c>
      <c r="Z3191">
        <v>367.326234</v>
      </c>
      <c r="AA3191">
        <v>374.49817300000001</v>
      </c>
      <c r="AB3191">
        <v>0</v>
      </c>
    </row>
    <row r="3192" spans="1:28" x14ac:dyDescent="0.25">
      <c r="A3192" s="1" t="s">
        <v>681</v>
      </c>
      <c r="B3192">
        <v>691</v>
      </c>
      <c r="C3192" s="1" t="s">
        <v>4004</v>
      </c>
      <c r="D3192">
        <v>5.0999999999999996</v>
      </c>
      <c r="E3192">
        <v>0</v>
      </c>
      <c r="F3192">
        <v>1</v>
      </c>
      <c r="G3192">
        <v>755</v>
      </c>
      <c r="H3192" s="1" t="s">
        <v>4074</v>
      </c>
      <c r="I3192">
        <v>0.2</v>
      </c>
      <c r="J3192">
        <v>8.49</v>
      </c>
      <c r="K3192">
        <v>64</v>
      </c>
      <c r="L3192">
        <v>420.4</v>
      </c>
      <c r="M3192">
        <v>5</v>
      </c>
      <c r="N3192">
        <v>2</v>
      </c>
      <c r="O3192">
        <v>0</v>
      </c>
      <c r="P3192">
        <v>15.82</v>
      </c>
      <c r="Q3192">
        <v>0</v>
      </c>
      <c r="R3192" s="1" t="s">
        <v>4836</v>
      </c>
      <c r="S3192" s="1" t="s">
        <v>8157</v>
      </c>
      <c r="T3192">
        <v>0.64</v>
      </c>
      <c r="U3192" s="1"/>
      <c r="V3192">
        <v>3066.360459</v>
      </c>
      <c r="W3192">
        <v>136679.798086</v>
      </c>
      <c r="X3192">
        <v>17.141672</v>
      </c>
      <c r="Y3192">
        <v>2.4532029999999998</v>
      </c>
      <c r="Z3192">
        <v>56.999505999999997</v>
      </c>
      <c r="AA3192">
        <v>58.753475000000002</v>
      </c>
      <c r="AB3192">
        <v>0</v>
      </c>
    </row>
    <row r="3193" spans="1:28" x14ac:dyDescent="0.25">
      <c r="A3193" s="1" t="s">
        <v>685</v>
      </c>
      <c r="B3193">
        <v>460</v>
      </c>
      <c r="C3193" s="1" t="s">
        <v>4026</v>
      </c>
      <c r="D3193">
        <v>0.2</v>
      </c>
      <c r="E3193">
        <v>0</v>
      </c>
      <c r="F3193">
        <v>0</v>
      </c>
      <c r="G3193">
        <v>761</v>
      </c>
      <c r="H3193" s="1" t="s">
        <v>4106</v>
      </c>
      <c r="I3193">
        <v>88.81</v>
      </c>
      <c r="J3193">
        <v>8.92</v>
      </c>
      <c r="K3193">
        <v>301</v>
      </c>
      <c r="L3193">
        <v>2051.67</v>
      </c>
      <c r="M3193">
        <v>59</v>
      </c>
      <c r="N3193">
        <v>1</v>
      </c>
      <c r="O3193">
        <v>0</v>
      </c>
      <c r="P3193">
        <v>110.65</v>
      </c>
      <c r="Q3193">
        <v>0</v>
      </c>
      <c r="R3193" s="1" t="s">
        <v>4840</v>
      </c>
      <c r="S3193" s="1" t="s">
        <v>8157</v>
      </c>
      <c r="T3193">
        <v>0.7</v>
      </c>
      <c r="U3193" s="1"/>
      <c r="V3193">
        <v>20141.377161</v>
      </c>
      <c r="W3193">
        <v>761219.87916799996</v>
      </c>
      <c r="X3193">
        <v>109.581006</v>
      </c>
      <c r="Y3193">
        <v>14.888574</v>
      </c>
      <c r="Z3193">
        <v>322.91549300000003</v>
      </c>
      <c r="AA3193">
        <v>327.22063100000003</v>
      </c>
      <c r="AB3193">
        <v>0</v>
      </c>
    </row>
    <row r="3194" spans="1:28" x14ac:dyDescent="0.25">
      <c r="A3194" s="1" t="s">
        <v>696</v>
      </c>
      <c r="B3194">
        <v>316</v>
      </c>
      <c r="C3194" s="1" t="s">
        <v>4032</v>
      </c>
      <c r="D3194">
        <v>5.0999999999999996</v>
      </c>
      <c r="E3194">
        <v>0</v>
      </c>
      <c r="F3194">
        <v>2.36</v>
      </c>
      <c r="G3194">
        <v>769</v>
      </c>
      <c r="H3194" s="1" t="s">
        <v>4113</v>
      </c>
      <c r="I3194">
        <v>0.2</v>
      </c>
      <c r="J3194">
        <v>4.18</v>
      </c>
      <c r="K3194">
        <v>453</v>
      </c>
      <c r="L3194">
        <v>1269.6500000000001</v>
      </c>
      <c r="M3194">
        <v>167</v>
      </c>
      <c r="N3194">
        <v>3</v>
      </c>
      <c r="O3194">
        <v>0</v>
      </c>
      <c r="P3194">
        <v>244.15</v>
      </c>
      <c r="Q3194">
        <v>0</v>
      </c>
      <c r="R3194" s="1" t="s">
        <v>4851</v>
      </c>
      <c r="S3194" s="1" t="s">
        <v>8157</v>
      </c>
      <c r="T3194">
        <v>0.44</v>
      </c>
      <c r="U3194" s="1"/>
      <c r="V3194">
        <v>39715.095208999999</v>
      </c>
      <c r="W3194">
        <v>877101.98876500002</v>
      </c>
      <c r="X3194">
        <v>201.21053900000001</v>
      </c>
      <c r="Y3194">
        <v>18.702607</v>
      </c>
      <c r="Z3194">
        <v>384.27186999999998</v>
      </c>
      <c r="AA3194">
        <v>377.04565400000001</v>
      </c>
      <c r="AB3194">
        <v>0</v>
      </c>
    </row>
    <row r="3195" spans="1:28" x14ac:dyDescent="0.25">
      <c r="A3195" s="1" t="s">
        <v>700</v>
      </c>
      <c r="B3195">
        <v>493</v>
      </c>
      <c r="C3195" s="1" t="s">
        <v>4015</v>
      </c>
      <c r="D3195">
        <v>5.0999999999999996</v>
      </c>
      <c r="E3195">
        <v>0</v>
      </c>
      <c r="F3195">
        <v>0.14000000000000001</v>
      </c>
      <c r="G3195">
        <v>772</v>
      </c>
      <c r="H3195" s="1" t="s">
        <v>4131</v>
      </c>
      <c r="I3195">
        <v>194.58</v>
      </c>
      <c r="J3195">
        <v>6.99</v>
      </c>
      <c r="K3195">
        <v>279</v>
      </c>
      <c r="L3195">
        <v>1448.27</v>
      </c>
      <c r="M3195">
        <v>99</v>
      </c>
      <c r="N3195">
        <v>5</v>
      </c>
      <c r="O3195">
        <v>0</v>
      </c>
      <c r="P3195">
        <v>203.72</v>
      </c>
      <c r="Q3195">
        <v>0</v>
      </c>
      <c r="R3195" s="1" t="s">
        <v>4855</v>
      </c>
      <c r="S3195" s="1" t="s">
        <v>8157</v>
      </c>
      <c r="T3195">
        <v>1.4</v>
      </c>
      <c r="U3195" s="1"/>
      <c r="V3195">
        <v>27729.837852000001</v>
      </c>
      <c r="W3195">
        <v>966425.98687400005</v>
      </c>
      <c r="X3195">
        <v>149.41969599999999</v>
      </c>
      <c r="Y3195">
        <v>21.602685000000001</v>
      </c>
      <c r="Z3195">
        <v>427.08345600000001</v>
      </c>
      <c r="AA3195">
        <v>415.42900100000003</v>
      </c>
      <c r="AB3195">
        <v>0</v>
      </c>
    </row>
    <row r="3196" spans="1:28" x14ac:dyDescent="0.25">
      <c r="A3196" s="1" t="s">
        <v>705</v>
      </c>
      <c r="B3196">
        <v>89</v>
      </c>
      <c r="C3196" s="1" t="s">
        <v>4046</v>
      </c>
      <c r="D3196">
        <v>5.0999999999999996</v>
      </c>
      <c r="E3196">
        <v>0</v>
      </c>
      <c r="F3196">
        <v>0.54</v>
      </c>
      <c r="G3196">
        <v>776</v>
      </c>
      <c r="H3196" s="1" t="s">
        <v>4095</v>
      </c>
      <c r="I3196">
        <v>63.59</v>
      </c>
      <c r="J3196">
        <v>5.72</v>
      </c>
      <c r="K3196">
        <v>687</v>
      </c>
      <c r="L3196">
        <v>3164.06</v>
      </c>
      <c r="M3196">
        <v>167</v>
      </c>
      <c r="N3196">
        <v>6</v>
      </c>
      <c r="O3196">
        <v>0</v>
      </c>
      <c r="P3196">
        <v>262.13</v>
      </c>
      <c r="Q3196">
        <v>0</v>
      </c>
      <c r="R3196" s="1" t="s">
        <v>4860</v>
      </c>
      <c r="S3196" s="1" t="s">
        <v>8157</v>
      </c>
      <c r="T3196">
        <v>0.54</v>
      </c>
      <c r="U3196" s="1"/>
      <c r="V3196">
        <v>46890.578828999998</v>
      </c>
      <c r="W3196">
        <v>1342080.951416</v>
      </c>
      <c r="X3196">
        <v>244.59090699999999</v>
      </c>
      <c r="Y3196">
        <v>25.996828000000001</v>
      </c>
      <c r="Z3196">
        <v>571.70343100000002</v>
      </c>
      <c r="AA3196">
        <v>576.92130799999995</v>
      </c>
      <c r="AB3196">
        <v>0</v>
      </c>
    </row>
    <row r="3197" spans="1:28" x14ac:dyDescent="0.25">
      <c r="A3197" s="1" t="s">
        <v>722</v>
      </c>
      <c r="B3197">
        <v>2</v>
      </c>
      <c r="C3197" s="1" t="s">
        <v>4046</v>
      </c>
      <c r="D3197">
        <v>5.0999999999999996</v>
      </c>
      <c r="E3197">
        <v>0</v>
      </c>
      <c r="F3197">
        <v>2</v>
      </c>
      <c r="G3197">
        <v>791</v>
      </c>
      <c r="H3197" s="1" t="s">
        <v>4095</v>
      </c>
      <c r="I3197">
        <v>63.59</v>
      </c>
      <c r="J3197">
        <v>6.77</v>
      </c>
      <c r="K3197">
        <v>789</v>
      </c>
      <c r="L3197">
        <v>3164.07</v>
      </c>
      <c r="M3197">
        <v>232</v>
      </c>
      <c r="N3197">
        <v>8</v>
      </c>
      <c r="O3197">
        <v>0</v>
      </c>
      <c r="P3197">
        <v>343.47</v>
      </c>
      <c r="Q3197">
        <v>0</v>
      </c>
      <c r="R3197" s="1" t="s">
        <v>4877</v>
      </c>
      <c r="S3197" s="1" t="s">
        <v>8157</v>
      </c>
      <c r="T3197">
        <v>0.51</v>
      </c>
      <c r="U3197" s="1"/>
      <c r="V3197">
        <v>58349.318001</v>
      </c>
      <c r="W3197">
        <v>1517645.067755</v>
      </c>
      <c r="X3197">
        <v>300.83785</v>
      </c>
      <c r="Y3197">
        <v>30.255894000000001</v>
      </c>
      <c r="Z3197">
        <v>651.91365699999994</v>
      </c>
      <c r="AA3197">
        <v>652.39443900000003</v>
      </c>
      <c r="AB3197">
        <v>0</v>
      </c>
    </row>
    <row r="3198" spans="1:28" x14ac:dyDescent="0.25">
      <c r="A3198" s="1" t="s">
        <v>728</v>
      </c>
      <c r="B3198">
        <v>493</v>
      </c>
      <c r="C3198" s="1" t="s">
        <v>4019</v>
      </c>
      <c r="D3198">
        <v>5.0999999999999996</v>
      </c>
      <c r="E3198">
        <v>0</v>
      </c>
      <c r="F3198">
        <v>0.14000000000000001</v>
      </c>
      <c r="G3198">
        <v>796</v>
      </c>
      <c r="H3198" s="1" t="s">
        <v>4120</v>
      </c>
      <c r="I3198">
        <v>34.18</v>
      </c>
      <c r="J3198">
        <v>14.84</v>
      </c>
      <c r="K3198">
        <v>303</v>
      </c>
      <c r="L3198">
        <v>2468.91</v>
      </c>
      <c r="M3198">
        <v>62</v>
      </c>
      <c r="N3198">
        <v>4</v>
      </c>
      <c r="O3198">
        <v>0</v>
      </c>
      <c r="P3198">
        <v>142.28</v>
      </c>
      <c r="Q3198">
        <v>0</v>
      </c>
      <c r="R3198" s="1" t="s">
        <v>4883</v>
      </c>
      <c r="S3198" s="1" t="s">
        <v>8157</v>
      </c>
      <c r="T3198">
        <v>1.1100000000000001</v>
      </c>
      <c r="U3198" s="1"/>
      <c r="V3198">
        <v>21121.44788</v>
      </c>
      <c r="W3198">
        <v>905889.73500999995</v>
      </c>
      <c r="X3198">
        <v>117.587298</v>
      </c>
      <c r="Y3198">
        <v>18.574891000000001</v>
      </c>
      <c r="Z3198">
        <v>386.73887500000001</v>
      </c>
      <c r="AA3198">
        <v>389.40546599999999</v>
      </c>
      <c r="AB3198">
        <v>0</v>
      </c>
    </row>
    <row r="3199" spans="1:28" x14ac:dyDescent="0.25">
      <c r="A3199" s="1" t="s">
        <v>734</v>
      </c>
      <c r="B3199">
        <v>515</v>
      </c>
      <c r="C3199" s="1" t="s">
        <v>4036</v>
      </c>
      <c r="D3199">
        <v>5.0999999999999996</v>
      </c>
      <c r="E3199">
        <v>0</v>
      </c>
      <c r="F3199">
        <v>0.72</v>
      </c>
      <c r="G3199">
        <v>799</v>
      </c>
      <c r="H3199" s="1" t="s">
        <v>4131</v>
      </c>
      <c r="I3199">
        <v>194.58</v>
      </c>
      <c r="J3199">
        <v>15.67</v>
      </c>
      <c r="K3199">
        <v>284</v>
      </c>
      <c r="L3199">
        <v>2235.6799999999998</v>
      </c>
      <c r="M3199">
        <v>36</v>
      </c>
      <c r="N3199">
        <v>3</v>
      </c>
      <c r="O3199">
        <v>0</v>
      </c>
      <c r="P3199">
        <v>150.47</v>
      </c>
      <c r="Q3199">
        <v>0</v>
      </c>
      <c r="R3199" s="1" t="s">
        <v>4889</v>
      </c>
      <c r="S3199" s="1" t="s">
        <v>8157</v>
      </c>
      <c r="T3199">
        <v>1.21</v>
      </c>
      <c r="U3199" s="1"/>
      <c r="V3199">
        <v>20347.565465</v>
      </c>
      <c r="W3199">
        <v>953843.39517200005</v>
      </c>
      <c r="X3199">
        <v>115.385791</v>
      </c>
      <c r="Y3199">
        <v>19.567</v>
      </c>
      <c r="Z3199">
        <v>409.44752099999999</v>
      </c>
      <c r="AA3199">
        <v>410.01698199999998</v>
      </c>
      <c r="AB3199">
        <v>0</v>
      </c>
    </row>
    <row r="3200" spans="1:28" x14ac:dyDescent="0.25">
      <c r="A3200" s="1" t="s">
        <v>736</v>
      </c>
      <c r="B3200">
        <v>690</v>
      </c>
      <c r="C3200" s="1" t="s">
        <v>4010</v>
      </c>
      <c r="D3200">
        <v>5.0999999999999996</v>
      </c>
      <c r="E3200">
        <v>0</v>
      </c>
      <c r="F3200">
        <v>0</v>
      </c>
      <c r="G3200">
        <v>799</v>
      </c>
      <c r="H3200" s="1" t="s">
        <v>4083</v>
      </c>
      <c r="I3200">
        <v>73.11</v>
      </c>
      <c r="J3200">
        <v>12.51</v>
      </c>
      <c r="K3200">
        <v>109</v>
      </c>
      <c r="L3200">
        <v>900.39</v>
      </c>
      <c r="M3200">
        <v>15</v>
      </c>
      <c r="N3200">
        <v>2</v>
      </c>
      <c r="O3200">
        <v>0</v>
      </c>
      <c r="P3200">
        <v>47.34</v>
      </c>
      <c r="Q3200">
        <v>0</v>
      </c>
      <c r="R3200" s="1" t="s">
        <v>4891</v>
      </c>
      <c r="S3200" s="1" t="s">
        <v>8157</v>
      </c>
      <c r="T3200">
        <v>1.06</v>
      </c>
      <c r="U3200" s="1"/>
      <c r="V3200">
        <v>7514.1916090000004</v>
      </c>
      <c r="W3200">
        <v>373931.446864</v>
      </c>
      <c r="X3200">
        <v>43.138191999999997</v>
      </c>
      <c r="Y3200">
        <v>7.6400519999999998</v>
      </c>
      <c r="Z3200">
        <v>160.666843</v>
      </c>
      <c r="AA3200">
        <v>160.73694900000001</v>
      </c>
      <c r="AB3200">
        <v>0</v>
      </c>
    </row>
    <row r="3201" spans="1:28" x14ac:dyDescent="0.25">
      <c r="A3201" s="1" t="s">
        <v>737</v>
      </c>
      <c r="B3201">
        <v>432</v>
      </c>
      <c r="C3201" s="1" t="s">
        <v>4037</v>
      </c>
      <c r="D3201">
        <v>5.0999999999999996</v>
      </c>
      <c r="E3201">
        <v>0</v>
      </c>
      <c r="F3201">
        <v>0.75</v>
      </c>
      <c r="G3201">
        <v>800</v>
      </c>
      <c r="H3201" s="1" t="s">
        <v>4165</v>
      </c>
      <c r="I3201">
        <v>135.09</v>
      </c>
      <c r="J3201">
        <v>12.99</v>
      </c>
      <c r="K3201">
        <v>368</v>
      </c>
      <c r="L3201">
        <v>1953.85</v>
      </c>
      <c r="M3201">
        <v>140</v>
      </c>
      <c r="N3201">
        <v>3</v>
      </c>
      <c r="O3201">
        <v>0</v>
      </c>
      <c r="P3201">
        <v>217.92</v>
      </c>
      <c r="Q3201">
        <v>0</v>
      </c>
      <c r="R3201" s="1" t="s">
        <v>4892</v>
      </c>
      <c r="S3201" s="1" t="s">
        <v>8157</v>
      </c>
      <c r="T3201">
        <v>0.94</v>
      </c>
      <c r="U3201" s="1"/>
      <c r="V3201">
        <v>31950.982567999999</v>
      </c>
      <c r="W3201">
        <v>984477.83984899998</v>
      </c>
      <c r="X3201">
        <v>168.69943599999999</v>
      </c>
      <c r="Y3201">
        <v>20.534400999999999</v>
      </c>
      <c r="Z3201">
        <v>424.67424899999997</v>
      </c>
      <c r="AA3201">
        <v>423.19430199999999</v>
      </c>
      <c r="AB3201">
        <v>0</v>
      </c>
    </row>
    <row r="3202" spans="1:28" x14ac:dyDescent="0.25">
      <c r="A3202" s="1" t="s">
        <v>747</v>
      </c>
      <c r="B3202">
        <v>575</v>
      </c>
      <c r="C3202" s="1" t="s">
        <v>4020</v>
      </c>
      <c r="D3202">
        <v>5.0999999999999996</v>
      </c>
      <c r="E3202">
        <v>0</v>
      </c>
      <c r="F3202">
        <v>0</v>
      </c>
      <c r="G3202">
        <v>805</v>
      </c>
      <c r="H3202" s="1" t="s">
        <v>4116</v>
      </c>
      <c r="I3202">
        <v>87.33</v>
      </c>
      <c r="J3202">
        <v>11.6</v>
      </c>
      <c r="K3202">
        <v>230</v>
      </c>
      <c r="L3202">
        <v>1635.43</v>
      </c>
      <c r="M3202">
        <v>52</v>
      </c>
      <c r="N3202">
        <v>3</v>
      </c>
      <c r="O3202">
        <v>0</v>
      </c>
      <c r="P3202">
        <v>95.11</v>
      </c>
      <c r="Q3202">
        <v>0</v>
      </c>
      <c r="R3202" s="1" t="s">
        <v>4902</v>
      </c>
      <c r="S3202" s="1" t="s">
        <v>8157</v>
      </c>
      <c r="T3202">
        <v>0.88</v>
      </c>
      <c r="U3202" s="1"/>
      <c r="V3202">
        <v>15273.31092</v>
      </c>
      <c r="W3202">
        <v>602750.26229400001</v>
      </c>
      <c r="X3202">
        <v>83.760451000000003</v>
      </c>
      <c r="Y3202">
        <v>11.901956999999999</v>
      </c>
      <c r="Z3202">
        <v>255.80080599999999</v>
      </c>
      <c r="AA3202">
        <v>259.09964600000001</v>
      </c>
      <c r="AB3202">
        <v>0</v>
      </c>
    </row>
    <row r="3203" spans="1:28" x14ac:dyDescent="0.25">
      <c r="A3203" s="1" t="s">
        <v>751</v>
      </c>
      <c r="B3203">
        <v>432</v>
      </c>
      <c r="C3203" s="1" t="s">
        <v>4022</v>
      </c>
      <c r="D3203">
        <v>5.0999999999999996</v>
      </c>
      <c r="E3203">
        <v>0</v>
      </c>
      <c r="F3203">
        <v>0.75</v>
      </c>
      <c r="G3203">
        <v>813</v>
      </c>
      <c r="H3203" s="1" t="s">
        <v>4133</v>
      </c>
      <c r="I3203">
        <v>20.190000000000001</v>
      </c>
      <c r="J3203">
        <v>14.02</v>
      </c>
      <c r="K3203">
        <v>381</v>
      </c>
      <c r="L3203">
        <v>2376.66</v>
      </c>
      <c r="M3203">
        <v>69</v>
      </c>
      <c r="N3203">
        <v>6</v>
      </c>
      <c r="O3203">
        <v>0</v>
      </c>
      <c r="P3203">
        <v>227.88</v>
      </c>
      <c r="Q3203">
        <v>0</v>
      </c>
      <c r="R3203" s="1" t="s">
        <v>4906</v>
      </c>
      <c r="S3203" s="1" t="s">
        <v>8157</v>
      </c>
      <c r="T3203">
        <v>1.1100000000000001</v>
      </c>
      <c r="U3203" s="1"/>
      <c r="V3203">
        <v>28275.369757</v>
      </c>
      <c r="W3203">
        <v>1071288.2572560001</v>
      </c>
      <c r="X3203">
        <v>154.07651300000001</v>
      </c>
      <c r="Y3203">
        <v>22.165241000000002</v>
      </c>
      <c r="Z3203">
        <v>460.93200300000001</v>
      </c>
      <c r="AA3203">
        <v>460.50591900000001</v>
      </c>
      <c r="AB3203">
        <v>0</v>
      </c>
    </row>
    <row r="3204" spans="1:28" x14ac:dyDescent="0.25">
      <c r="A3204" s="1" t="s">
        <v>767</v>
      </c>
      <c r="B3204">
        <v>600</v>
      </c>
      <c r="C3204" s="1" t="s">
        <v>4008</v>
      </c>
      <c r="D3204">
        <v>5.0999999999999996</v>
      </c>
      <c r="E3204">
        <v>0</v>
      </c>
      <c r="F3204">
        <v>0</v>
      </c>
      <c r="G3204">
        <v>824</v>
      </c>
      <c r="H3204" s="1" t="s">
        <v>4080</v>
      </c>
      <c r="I3204">
        <v>0.2</v>
      </c>
      <c r="J3204">
        <v>5.76</v>
      </c>
      <c r="K3204">
        <v>224</v>
      </c>
      <c r="L3204">
        <v>660.09</v>
      </c>
      <c r="M3204">
        <v>141</v>
      </c>
      <c r="N3204">
        <v>4</v>
      </c>
      <c r="O3204">
        <v>0</v>
      </c>
      <c r="P3204">
        <v>167.31</v>
      </c>
      <c r="Q3204">
        <v>0</v>
      </c>
      <c r="R3204" s="1" t="s">
        <v>4922</v>
      </c>
      <c r="S3204" s="1" t="s">
        <v>8157</v>
      </c>
      <c r="T3204">
        <v>0.88</v>
      </c>
      <c r="U3204" s="1"/>
      <c r="V3204">
        <v>24731.914518000001</v>
      </c>
      <c r="W3204">
        <v>576369.12899</v>
      </c>
      <c r="X3204">
        <v>126.226657</v>
      </c>
      <c r="Y3204">
        <v>13.125159</v>
      </c>
      <c r="Z3204">
        <v>256.41267900000003</v>
      </c>
      <c r="AA3204">
        <v>247.76533499999999</v>
      </c>
      <c r="AB3204">
        <v>0</v>
      </c>
    </row>
    <row r="3205" spans="1:28" x14ac:dyDescent="0.25">
      <c r="A3205" s="1" t="s">
        <v>769</v>
      </c>
      <c r="B3205">
        <v>621</v>
      </c>
      <c r="C3205" s="1" t="s">
        <v>4006</v>
      </c>
      <c r="D3205">
        <v>5.0999999999999996</v>
      </c>
      <c r="E3205">
        <v>0</v>
      </c>
      <c r="F3205">
        <v>0</v>
      </c>
      <c r="G3205">
        <v>827</v>
      </c>
      <c r="H3205" s="1" t="s">
        <v>4077</v>
      </c>
      <c r="I3205">
        <v>54.88</v>
      </c>
      <c r="J3205">
        <v>10.02</v>
      </c>
      <c r="K3205">
        <v>206</v>
      </c>
      <c r="L3205">
        <v>876.34</v>
      </c>
      <c r="M3205">
        <v>109</v>
      </c>
      <c r="N3205">
        <v>4</v>
      </c>
      <c r="O3205">
        <v>0</v>
      </c>
      <c r="P3205">
        <v>140.49</v>
      </c>
      <c r="Q3205">
        <v>0</v>
      </c>
      <c r="R3205" s="1" t="s">
        <v>4924</v>
      </c>
      <c r="S3205" s="1" t="s">
        <v>8157</v>
      </c>
      <c r="T3205">
        <v>0.96</v>
      </c>
      <c r="U3205" s="1"/>
      <c r="V3205">
        <v>20235.385553</v>
      </c>
      <c r="W3205">
        <v>535488.37318</v>
      </c>
      <c r="X3205">
        <v>104.794167</v>
      </c>
      <c r="Y3205">
        <v>11.770393</v>
      </c>
      <c r="Z3205">
        <v>235.113392</v>
      </c>
      <c r="AA3205">
        <v>230.190155</v>
      </c>
      <c r="AB3205">
        <v>0</v>
      </c>
    </row>
    <row r="3206" spans="1:28" x14ac:dyDescent="0.25">
      <c r="A3206" s="1" t="s">
        <v>770</v>
      </c>
      <c r="B3206">
        <v>755</v>
      </c>
      <c r="C3206" s="1" t="s">
        <v>4003</v>
      </c>
      <c r="D3206">
        <v>5.0999999999999996</v>
      </c>
      <c r="E3206">
        <v>0</v>
      </c>
      <c r="F3206">
        <v>0.32</v>
      </c>
      <c r="G3206">
        <v>827</v>
      </c>
      <c r="H3206" s="1" t="s">
        <v>4095</v>
      </c>
      <c r="I3206">
        <v>63.59</v>
      </c>
      <c r="J3206">
        <v>17.22</v>
      </c>
      <c r="K3206">
        <v>72</v>
      </c>
      <c r="L3206">
        <v>762.07</v>
      </c>
      <c r="M3206">
        <v>2</v>
      </c>
      <c r="N3206">
        <v>2</v>
      </c>
      <c r="O3206">
        <v>0</v>
      </c>
      <c r="P3206">
        <v>29.98</v>
      </c>
      <c r="Q3206">
        <v>0</v>
      </c>
      <c r="R3206" s="1" t="s">
        <v>4925</v>
      </c>
      <c r="S3206" s="1" t="s">
        <v>8157</v>
      </c>
      <c r="T3206">
        <v>1.34</v>
      </c>
      <c r="U3206" s="1"/>
      <c r="V3206">
        <v>5739.2754180000002</v>
      </c>
      <c r="W3206">
        <v>316633.63797099999</v>
      </c>
      <c r="X3206">
        <v>33.751648000000003</v>
      </c>
      <c r="Y3206">
        <v>6.6382099999999999</v>
      </c>
      <c r="Z3206">
        <v>136.40677099999999</v>
      </c>
      <c r="AA3206">
        <v>136.10638499999999</v>
      </c>
      <c r="AB3206">
        <v>0</v>
      </c>
    </row>
    <row r="3207" spans="1:28" x14ac:dyDescent="0.25">
      <c r="A3207" s="1" t="s">
        <v>775</v>
      </c>
      <c r="B3207">
        <v>512</v>
      </c>
      <c r="C3207" s="1" t="s">
        <v>4039</v>
      </c>
      <c r="D3207">
        <v>5.0999999999999996</v>
      </c>
      <c r="E3207">
        <v>0</v>
      </c>
      <c r="F3207">
        <v>0.89</v>
      </c>
      <c r="G3207">
        <v>832</v>
      </c>
      <c r="H3207" s="1" t="s">
        <v>4111</v>
      </c>
      <c r="I3207">
        <v>13.29</v>
      </c>
      <c r="J3207">
        <v>10.36</v>
      </c>
      <c r="K3207">
        <v>320</v>
      </c>
      <c r="L3207">
        <v>1792.38</v>
      </c>
      <c r="M3207">
        <v>101</v>
      </c>
      <c r="N3207">
        <v>3</v>
      </c>
      <c r="O3207">
        <v>0</v>
      </c>
      <c r="P3207">
        <v>166.51</v>
      </c>
      <c r="Q3207">
        <v>0</v>
      </c>
      <c r="R3207" s="1" t="s">
        <v>4930</v>
      </c>
      <c r="S3207" s="1" t="s">
        <v>8157</v>
      </c>
      <c r="T3207">
        <v>0.84</v>
      </c>
      <c r="U3207" s="1"/>
      <c r="V3207">
        <v>26176.005985</v>
      </c>
      <c r="W3207">
        <v>845733.74500200001</v>
      </c>
      <c r="X3207">
        <v>139.15805700000001</v>
      </c>
      <c r="Y3207">
        <v>17.684421</v>
      </c>
      <c r="Z3207">
        <v>366.76147900000001</v>
      </c>
      <c r="AA3207">
        <v>363.55149999999998</v>
      </c>
      <c r="AB3207">
        <v>0</v>
      </c>
    </row>
    <row r="3208" spans="1:28" x14ac:dyDescent="0.25">
      <c r="A3208" s="1" t="s">
        <v>778</v>
      </c>
      <c r="B3208">
        <v>628</v>
      </c>
      <c r="C3208" s="1" t="s">
        <v>4025</v>
      </c>
      <c r="D3208">
        <v>5.0999999999999996</v>
      </c>
      <c r="E3208">
        <v>0</v>
      </c>
      <c r="F3208">
        <v>0.73</v>
      </c>
      <c r="G3208">
        <v>834</v>
      </c>
      <c r="H3208" s="1" t="s">
        <v>4164</v>
      </c>
      <c r="I3208">
        <v>92.78</v>
      </c>
      <c r="J3208">
        <v>16.850000000000001</v>
      </c>
      <c r="K3208">
        <v>206</v>
      </c>
      <c r="L3208">
        <v>1809.62</v>
      </c>
      <c r="M3208">
        <v>24</v>
      </c>
      <c r="N3208">
        <v>1</v>
      </c>
      <c r="O3208">
        <v>0</v>
      </c>
      <c r="P3208">
        <v>104.45</v>
      </c>
      <c r="Q3208">
        <v>0</v>
      </c>
      <c r="R3208" s="1" t="s">
        <v>4933</v>
      </c>
      <c r="S3208" s="1" t="s">
        <v>8157</v>
      </c>
      <c r="T3208">
        <v>1.3</v>
      </c>
      <c r="U3208" s="1"/>
      <c r="V3208">
        <v>14957.389386999999</v>
      </c>
      <c r="W3208">
        <v>737013.06385399995</v>
      </c>
      <c r="X3208">
        <v>85.673275000000004</v>
      </c>
      <c r="Y3208">
        <v>15.214009000000001</v>
      </c>
      <c r="Z3208">
        <v>315.93825099999998</v>
      </c>
      <c r="AA3208">
        <v>316.81008100000003</v>
      </c>
      <c r="AB3208">
        <v>0</v>
      </c>
    </row>
    <row r="3209" spans="1:28" x14ac:dyDescent="0.25">
      <c r="A3209" s="1" t="s">
        <v>781</v>
      </c>
      <c r="B3209">
        <v>755</v>
      </c>
      <c r="C3209" s="1" t="s">
        <v>4009</v>
      </c>
      <c r="D3209">
        <v>5.0999999999999996</v>
      </c>
      <c r="E3209">
        <v>0</v>
      </c>
      <c r="F3209">
        <v>0.32</v>
      </c>
      <c r="G3209">
        <v>839</v>
      </c>
      <c r="H3209" s="1" t="s">
        <v>4082</v>
      </c>
      <c r="I3209">
        <v>19.239999999999998</v>
      </c>
      <c r="J3209">
        <v>18.34</v>
      </c>
      <c r="K3209">
        <v>84</v>
      </c>
      <c r="L3209">
        <v>738.31</v>
      </c>
      <c r="M3209">
        <v>1</v>
      </c>
      <c r="N3209">
        <v>1</v>
      </c>
      <c r="O3209">
        <v>0</v>
      </c>
      <c r="P3209">
        <v>45.7</v>
      </c>
      <c r="Q3209">
        <v>0</v>
      </c>
      <c r="R3209" s="1" t="s">
        <v>4936</v>
      </c>
      <c r="S3209" s="1" t="s">
        <v>8157</v>
      </c>
      <c r="T3209">
        <v>1.52</v>
      </c>
      <c r="U3209" s="1"/>
      <c r="V3209">
        <v>7617.118684</v>
      </c>
      <c r="W3209">
        <v>388068.59964600002</v>
      </c>
      <c r="X3209">
        <v>44.040764000000003</v>
      </c>
      <c r="Y3209">
        <v>8.3967559999999999</v>
      </c>
      <c r="Z3209">
        <v>169.67245700000001</v>
      </c>
      <c r="AA3209">
        <v>166.813039</v>
      </c>
      <c r="AB3209">
        <v>0</v>
      </c>
    </row>
    <row r="3210" spans="1:28" x14ac:dyDescent="0.25">
      <c r="A3210" s="1" t="s">
        <v>785</v>
      </c>
      <c r="B3210">
        <v>577</v>
      </c>
      <c r="C3210" s="1" t="s">
        <v>4033</v>
      </c>
      <c r="D3210">
        <v>5.0999999999999996</v>
      </c>
      <c r="E3210">
        <v>0</v>
      </c>
      <c r="F3210">
        <v>2</v>
      </c>
      <c r="G3210">
        <v>844</v>
      </c>
      <c r="H3210" s="1" t="s">
        <v>4122</v>
      </c>
      <c r="I3210">
        <v>159.35</v>
      </c>
      <c r="J3210">
        <v>12.76</v>
      </c>
      <c r="K3210">
        <v>267</v>
      </c>
      <c r="L3210">
        <v>1983.05</v>
      </c>
      <c r="M3210">
        <v>66</v>
      </c>
      <c r="N3210">
        <v>3</v>
      </c>
      <c r="O3210">
        <v>0</v>
      </c>
      <c r="P3210">
        <v>116.61</v>
      </c>
      <c r="Q3210">
        <v>0</v>
      </c>
      <c r="R3210" s="1" t="s">
        <v>4940</v>
      </c>
      <c r="S3210" s="1" t="s">
        <v>8157</v>
      </c>
      <c r="T3210">
        <v>0.96</v>
      </c>
      <c r="U3210" s="1"/>
      <c r="V3210">
        <v>18322.308147</v>
      </c>
      <c r="W3210">
        <v>740305.21182800003</v>
      </c>
      <c r="X3210">
        <v>100.92170900000001</v>
      </c>
      <c r="Y3210">
        <v>14.745281</v>
      </c>
      <c r="Z3210">
        <v>314.311576</v>
      </c>
      <c r="AA3210">
        <v>318.22884099999999</v>
      </c>
      <c r="AB3210">
        <v>0</v>
      </c>
    </row>
    <row r="3211" spans="1:28" x14ac:dyDescent="0.25">
      <c r="A3211" s="1" t="s">
        <v>788</v>
      </c>
      <c r="B3211">
        <v>630</v>
      </c>
      <c r="C3211" s="1" t="s">
        <v>4032</v>
      </c>
      <c r="D3211">
        <v>5.0999999999999996</v>
      </c>
      <c r="E3211">
        <v>0</v>
      </c>
      <c r="F3211">
        <v>2.73</v>
      </c>
      <c r="G3211">
        <v>846</v>
      </c>
      <c r="H3211" s="1" t="s">
        <v>4162</v>
      </c>
      <c r="I3211">
        <v>0.2</v>
      </c>
      <c r="J3211">
        <v>15.57</v>
      </c>
      <c r="K3211">
        <v>216</v>
      </c>
      <c r="L3211">
        <v>1269.6500000000001</v>
      </c>
      <c r="M3211">
        <v>88</v>
      </c>
      <c r="N3211">
        <v>4</v>
      </c>
      <c r="O3211">
        <v>0</v>
      </c>
      <c r="P3211">
        <v>139.09</v>
      </c>
      <c r="Q3211">
        <v>0</v>
      </c>
      <c r="R3211" s="1" t="s">
        <v>4943</v>
      </c>
      <c r="S3211" s="1" t="s">
        <v>8157</v>
      </c>
      <c r="T3211">
        <v>1.19</v>
      </c>
      <c r="U3211" s="1"/>
      <c r="V3211">
        <v>19984.476839999999</v>
      </c>
      <c r="W3211">
        <v>667835.41706100001</v>
      </c>
      <c r="X3211">
        <v>106.950514</v>
      </c>
      <c r="Y3211">
        <v>14.68474</v>
      </c>
      <c r="Z3211">
        <v>292.58716299999998</v>
      </c>
      <c r="AA3211">
        <v>287.07768900000002</v>
      </c>
      <c r="AB3211">
        <v>0</v>
      </c>
    </row>
    <row r="3212" spans="1:28" x14ac:dyDescent="0.25">
      <c r="A3212" s="1" t="s">
        <v>790</v>
      </c>
      <c r="B3212">
        <v>266</v>
      </c>
      <c r="C3212" s="1" t="s">
        <v>4046</v>
      </c>
      <c r="D3212">
        <v>5.0999999999999996</v>
      </c>
      <c r="E3212">
        <v>0</v>
      </c>
      <c r="F3212">
        <v>0.62</v>
      </c>
      <c r="G3212">
        <v>850</v>
      </c>
      <c r="H3212" s="1" t="s">
        <v>4095</v>
      </c>
      <c r="I3212">
        <v>63.59</v>
      </c>
      <c r="J3212">
        <v>7.9</v>
      </c>
      <c r="K3212">
        <v>584</v>
      </c>
      <c r="L3212">
        <v>3164.06</v>
      </c>
      <c r="M3212">
        <v>130</v>
      </c>
      <c r="N3212">
        <v>4</v>
      </c>
      <c r="O3212">
        <v>0</v>
      </c>
      <c r="P3212">
        <v>202.41</v>
      </c>
      <c r="Q3212">
        <v>0</v>
      </c>
      <c r="R3212" s="1" t="s">
        <v>4945</v>
      </c>
      <c r="S3212" s="1" t="s">
        <v>8157</v>
      </c>
      <c r="T3212">
        <v>0.6</v>
      </c>
      <c r="U3212" s="1"/>
      <c r="V3212">
        <v>36915.351050999998</v>
      </c>
      <c r="W3212">
        <v>1156519.612403</v>
      </c>
      <c r="X3212">
        <v>194.927483</v>
      </c>
      <c r="Y3212">
        <v>22.085239000000001</v>
      </c>
      <c r="Z3212">
        <v>489.97017399999999</v>
      </c>
      <c r="AA3212">
        <v>497.15148399999998</v>
      </c>
      <c r="AB3212">
        <v>0</v>
      </c>
    </row>
    <row r="3213" spans="1:28" x14ac:dyDescent="0.25">
      <c r="A3213" s="1" t="s">
        <v>792</v>
      </c>
      <c r="B3213">
        <v>693</v>
      </c>
      <c r="C3213" s="1" t="s">
        <v>4006</v>
      </c>
      <c r="D3213">
        <v>5.0999999999999996</v>
      </c>
      <c r="E3213">
        <v>0</v>
      </c>
      <c r="F3213">
        <v>3</v>
      </c>
      <c r="G3213">
        <v>850</v>
      </c>
      <c r="H3213" s="1" t="s">
        <v>4077</v>
      </c>
      <c r="I3213">
        <v>54.88</v>
      </c>
      <c r="J3213">
        <v>10.08</v>
      </c>
      <c r="K3213">
        <v>157</v>
      </c>
      <c r="L3213">
        <v>876.34</v>
      </c>
      <c r="M3213">
        <v>58</v>
      </c>
      <c r="N3213">
        <v>1</v>
      </c>
      <c r="O3213">
        <v>0</v>
      </c>
      <c r="P3213">
        <v>74.05</v>
      </c>
      <c r="Q3213">
        <v>0</v>
      </c>
      <c r="R3213" s="1" t="s">
        <v>4947</v>
      </c>
      <c r="S3213" s="1" t="s">
        <v>8157</v>
      </c>
      <c r="T3213">
        <v>0.77</v>
      </c>
      <c r="U3213" s="1"/>
      <c r="V3213">
        <v>12599.369688000001</v>
      </c>
      <c r="W3213">
        <v>366761.625497</v>
      </c>
      <c r="X3213">
        <v>65.922134999999997</v>
      </c>
      <c r="Y3213">
        <v>7.2750079999999997</v>
      </c>
      <c r="Z3213">
        <v>156.053887</v>
      </c>
      <c r="AA3213">
        <v>157.659774</v>
      </c>
      <c r="AB3213">
        <v>0</v>
      </c>
    </row>
    <row r="3214" spans="1:28" x14ac:dyDescent="0.25">
      <c r="A3214" s="1" t="s">
        <v>797</v>
      </c>
      <c r="B3214">
        <v>690</v>
      </c>
      <c r="C3214" s="1" t="s">
        <v>4016</v>
      </c>
      <c r="D3214">
        <v>5.0999999999999996</v>
      </c>
      <c r="E3214">
        <v>0</v>
      </c>
      <c r="F3214">
        <v>0</v>
      </c>
      <c r="G3214">
        <v>857</v>
      </c>
      <c r="H3214" s="1" t="s">
        <v>4089</v>
      </c>
      <c r="I3214">
        <v>182.21</v>
      </c>
      <c r="J3214">
        <v>5.82</v>
      </c>
      <c r="K3214">
        <v>167</v>
      </c>
      <c r="L3214">
        <v>905.52</v>
      </c>
      <c r="M3214">
        <v>76</v>
      </c>
      <c r="N3214">
        <v>2</v>
      </c>
      <c r="O3214">
        <v>0</v>
      </c>
      <c r="P3214">
        <v>107.21</v>
      </c>
      <c r="Q3214">
        <v>0</v>
      </c>
      <c r="R3214" s="1" t="s">
        <v>4952</v>
      </c>
      <c r="S3214" s="1" t="s">
        <v>8157</v>
      </c>
      <c r="T3214">
        <v>1.0900000000000001</v>
      </c>
      <c r="U3214" s="1"/>
      <c r="V3214">
        <v>15675.786891</v>
      </c>
      <c r="W3214">
        <v>452358.78516199999</v>
      </c>
      <c r="X3214">
        <v>82.051055000000005</v>
      </c>
      <c r="Y3214">
        <v>9.6365770000000008</v>
      </c>
      <c r="Z3214">
        <v>195.711637</v>
      </c>
      <c r="AA3214">
        <v>194.454623</v>
      </c>
      <c r="AB3214">
        <v>0</v>
      </c>
    </row>
    <row r="3215" spans="1:28" x14ac:dyDescent="0.25">
      <c r="A3215" s="1" t="s">
        <v>808</v>
      </c>
      <c r="B3215">
        <v>814</v>
      </c>
      <c r="C3215" s="1" t="s">
        <v>4001</v>
      </c>
      <c r="D3215">
        <v>0.2</v>
      </c>
      <c r="E3215">
        <v>0</v>
      </c>
      <c r="F3215">
        <v>2.2400000000000002</v>
      </c>
      <c r="G3215">
        <v>871</v>
      </c>
      <c r="H3215" s="1" t="s">
        <v>4071</v>
      </c>
      <c r="I3215">
        <v>108.49</v>
      </c>
      <c r="J3215">
        <v>15.46</v>
      </c>
      <c r="K3215">
        <v>57</v>
      </c>
      <c r="L3215">
        <v>419.77</v>
      </c>
      <c r="M3215">
        <v>18</v>
      </c>
      <c r="N3215">
        <v>2</v>
      </c>
      <c r="O3215">
        <v>0</v>
      </c>
      <c r="P3215">
        <v>32.36</v>
      </c>
      <c r="Q3215">
        <v>0</v>
      </c>
      <c r="R3215" s="1" t="s">
        <v>4963</v>
      </c>
      <c r="S3215" s="1" t="s">
        <v>8157</v>
      </c>
      <c r="T3215">
        <v>1.2</v>
      </c>
      <c r="U3215" s="1"/>
      <c r="V3215">
        <v>3677.6251259999999</v>
      </c>
      <c r="W3215">
        <v>178903.271794</v>
      </c>
      <c r="X3215">
        <v>20.972791999999998</v>
      </c>
      <c r="Y3215">
        <v>3.6102590000000001</v>
      </c>
      <c r="Z3215">
        <v>75.723094000000003</v>
      </c>
      <c r="AA3215">
        <v>76.902996000000002</v>
      </c>
      <c r="AB3215">
        <v>0</v>
      </c>
    </row>
    <row r="3216" spans="1:28" x14ac:dyDescent="0.25">
      <c r="A3216" s="1" t="s">
        <v>818</v>
      </c>
      <c r="B3216">
        <v>354</v>
      </c>
      <c r="C3216" s="1" t="s">
        <v>4046</v>
      </c>
      <c r="D3216">
        <v>5.0999999999999996</v>
      </c>
      <c r="E3216">
        <v>0</v>
      </c>
      <c r="F3216">
        <v>0.16</v>
      </c>
      <c r="G3216">
        <v>878</v>
      </c>
      <c r="H3216" s="1" t="s">
        <v>4095</v>
      </c>
      <c r="I3216">
        <v>63.59</v>
      </c>
      <c r="J3216">
        <v>11.43</v>
      </c>
      <c r="K3216">
        <v>524</v>
      </c>
      <c r="L3216">
        <v>3164.06</v>
      </c>
      <c r="M3216">
        <v>144</v>
      </c>
      <c r="N3216">
        <v>7</v>
      </c>
      <c r="O3216">
        <v>0</v>
      </c>
      <c r="P3216">
        <v>250.21</v>
      </c>
      <c r="Q3216">
        <v>0</v>
      </c>
      <c r="R3216" s="1" t="s">
        <v>4973</v>
      </c>
      <c r="S3216" s="1" t="s">
        <v>8157</v>
      </c>
      <c r="T3216">
        <v>0.84</v>
      </c>
      <c r="U3216" s="1"/>
      <c r="V3216">
        <v>35668.063750000001</v>
      </c>
      <c r="W3216">
        <v>1239042.731777</v>
      </c>
      <c r="X3216">
        <v>191.432984</v>
      </c>
      <c r="Y3216">
        <v>24.213963</v>
      </c>
      <c r="Z3216">
        <v>525.53059099999996</v>
      </c>
      <c r="AA3216">
        <v>532.62172699999996</v>
      </c>
      <c r="AB3216">
        <v>0</v>
      </c>
    </row>
    <row r="3217" spans="1:28" x14ac:dyDescent="0.25">
      <c r="A3217" s="1" t="s">
        <v>824</v>
      </c>
      <c r="B3217">
        <v>575</v>
      </c>
      <c r="C3217" s="1" t="s">
        <v>4033</v>
      </c>
      <c r="D3217">
        <v>5.0999999999999996</v>
      </c>
      <c r="E3217">
        <v>0</v>
      </c>
      <c r="F3217">
        <v>0</v>
      </c>
      <c r="G3217">
        <v>882</v>
      </c>
      <c r="H3217" s="1" t="s">
        <v>4088</v>
      </c>
      <c r="I3217">
        <v>194.58</v>
      </c>
      <c r="J3217">
        <v>11.64</v>
      </c>
      <c r="K3217">
        <v>307</v>
      </c>
      <c r="L3217">
        <v>2216.48</v>
      </c>
      <c r="M3217">
        <v>74</v>
      </c>
      <c r="N3217">
        <v>5</v>
      </c>
      <c r="O3217">
        <v>0</v>
      </c>
      <c r="P3217">
        <v>136.09</v>
      </c>
      <c r="Q3217">
        <v>0</v>
      </c>
      <c r="R3217" s="1" t="s">
        <v>4979</v>
      </c>
      <c r="S3217" s="1" t="s">
        <v>8157</v>
      </c>
      <c r="T3217">
        <v>0.94</v>
      </c>
      <c r="U3217" s="1"/>
      <c r="V3217">
        <v>21904.175251000001</v>
      </c>
      <c r="W3217">
        <v>874691.11584600003</v>
      </c>
      <c r="X3217">
        <v>120.450847</v>
      </c>
      <c r="Y3217">
        <v>17.667313</v>
      </c>
      <c r="Z3217">
        <v>373.775508</v>
      </c>
      <c r="AA3217">
        <v>375.99595299999999</v>
      </c>
      <c r="AB3217">
        <v>0</v>
      </c>
    </row>
    <row r="3218" spans="1:28" x14ac:dyDescent="0.25">
      <c r="A3218" s="1" t="s">
        <v>833</v>
      </c>
      <c r="B3218">
        <v>577</v>
      </c>
      <c r="C3218" s="1" t="s">
        <v>4024</v>
      </c>
      <c r="D3218">
        <v>5.0999999999999996</v>
      </c>
      <c r="E3218">
        <v>0</v>
      </c>
      <c r="F3218">
        <v>2</v>
      </c>
      <c r="G3218">
        <v>888</v>
      </c>
      <c r="H3218" s="1" t="s">
        <v>4100</v>
      </c>
      <c r="I3218">
        <v>91.57</v>
      </c>
      <c r="J3218">
        <v>15.85</v>
      </c>
      <c r="K3218">
        <v>311</v>
      </c>
      <c r="L3218">
        <v>1444.8</v>
      </c>
      <c r="M3218">
        <v>135</v>
      </c>
      <c r="N3218">
        <v>8</v>
      </c>
      <c r="O3218">
        <v>0</v>
      </c>
      <c r="P3218">
        <v>227.56</v>
      </c>
      <c r="Q3218">
        <v>0</v>
      </c>
      <c r="R3218" s="1" t="s">
        <v>4988</v>
      </c>
      <c r="S3218" s="1" t="s">
        <v>8157</v>
      </c>
      <c r="T3218">
        <v>1.3</v>
      </c>
      <c r="U3218" s="1"/>
      <c r="V3218">
        <v>30682.034661000002</v>
      </c>
      <c r="W3218">
        <v>957697.72242100001</v>
      </c>
      <c r="X3218">
        <v>162.583641</v>
      </c>
      <c r="Y3218">
        <v>21.355505999999998</v>
      </c>
      <c r="Z3218">
        <v>421.29769499999998</v>
      </c>
      <c r="AA3218">
        <v>411.680048</v>
      </c>
      <c r="AB3218">
        <v>0</v>
      </c>
    </row>
    <row r="3219" spans="1:28" x14ac:dyDescent="0.25">
      <c r="A3219" s="1" t="s">
        <v>834</v>
      </c>
      <c r="B3219">
        <v>493</v>
      </c>
      <c r="C3219" s="1" t="s">
        <v>4041</v>
      </c>
      <c r="D3219">
        <v>0.2</v>
      </c>
      <c r="E3219">
        <v>0</v>
      </c>
      <c r="F3219">
        <v>0.15</v>
      </c>
      <c r="G3219">
        <v>889</v>
      </c>
      <c r="H3219" s="1" t="s">
        <v>4099</v>
      </c>
      <c r="I3219">
        <v>147.79</v>
      </c>
      <c r="J3219">
        <v>12.64</v>
      </c>
      <c r="K3219">
        <v>396</v>
      </c>
      <c r="L3219">
        <v>2480.9</v>
      </c>
      <c r="M3219">
        <v>125</v>
      </c>
      <c r="N3219">
        <v>8</v>
      </c>
      <c r="O3219">
        <v>0</v>
      </c>
      <c r="P3219">
        <v>227.4</v>
      </c>
      <c r="Q3219">
        <v>0</v>
      </c>
      <c r="R3219" s="1" t="s">
        <v>4989</v>
      </c>
      <c r="S3219" s="1" t="s">
        <v>8157</v>
      </c>
      <c r="T3219">
        <v>1.07</v>
      </c>
      <c r="U3219" s="1"/>
      <c r="V3219">
        <v>32020.669184999999</v>
      </c>
      <c r="W3219">
        <v>1141238.211566</v>
      </c>
      <c r="X3219">
        <v>172.92026999999999</v>
      </c>
      <c r="Y3219">
        <v>24.124603</v>
      </c>
      <c r="Z3219">
        <v>494.30945000000003</v>
      </c>
      <c r="AA3219">
        <v>490.57559700000002</v>
      </c>
      <c r="AB3219">
        <v>0</v>
      </c>
    </row>
    <row r="3220" spans="1:28" x14ac:dyDescent="0.25">
      <c r="A3220" s="1" t="s">
        <v>841</v>
      </c>
      <c r="B3220">
        <v>575</v>
      </c>
      <c r="C3220" s="1" t="s">
        <v>4024</v>
      </c>
      <c r="D3220">
        <v>5.0999999999999996</v>
      </c>
      <c r="E3220">
        <v>0</v>
      </c>
      <c r="F3220">
        <v>0</v>
      </c>
      <c r="G3220">
        <v>897</v>
      </c>
      <c r="H3220" s="1" t="s">
        <v>4118</v>
      </c>
      <c r="I3220">
        <v>23.77</v>
      </c>
      <c r="J3220">
        <v>4.6100000000000003</v>
      </c>
      <c r="K3220">
        <v>322</v>
      </c>
      <c r="L3220">
        <v>1450.54</v>
      </c>
      <c r="M3220">
        <v>133</v>
      </c>
      <c r="N3220">
        <v>9</v>
      </c>
      <c r="O3220">
        <v>0</v>
      </c>
      <c r="P3220">
        <v>199.62</v>
      </c>
      <c r="Q3220">
        <v>0</v>
      </c>
      <c r="R3220" s="1" t="s">
        <v>4996</v>
      </c>
      <c r="S3220" s="1" t="s">
        <v>8157</v>
      </c>
      <c r="T3220">
        <v>0.87</v>
      </c>
      <c r="U3220" s="1"/>
      <c r="V3220">
        <v>27345.805389000001</v>
      </c>
      <c r="W3220">
        <v>794925.12038900005</v>
      </c>
      <c r="X3220">
        <v>143.28384800000001</v>
      </c>
      <c r="Y3220">
        <v>17.000824000000001</v>
      </c>
      <c r="Z3220">
        <v>346.554371</v>
      </c>
      <c r="AA3220">
        <v>341.71247299999999</v>
      </c>
      <c r="AB3220">
        <v>0</v>
      </c>
    </row>
    <row r="3221" spans="1:28" x14ac:dyDescent="0.25">
      <c r="A3221" s="1" t="s">
        <v>853</v>
      </c>
      <c r="B3221">
        <v>540</v>
      </c>
      <c r="C3221" s="1" t="s">
        <v>4042</v>
      </c>
      <c r="D3221">
        <v>5.0999999999999996</v>
      </c>
      <c r="E3221">
        <v>0</v>
      </c>
      <c r="F3221">
        <v>0.94</v>
      </c>
      <c r="G3221">
        <v>907</v>
      </c>
      <c r="H3221" s="1" t="s">
        <v>4126</v>
      </c>
      <c r="I3221">
        <v>99.09</v>
      </c>
      <c r="J3221">
        <v>6.22</v>
      </c>
      <c r="K3221">
        <v>367</v>
      </c>
      <c r="L3221">
        <v>1144.6400000000001</v>
      </c>
      <c r="M3221">
        <v>137</v>
      </c>
      <c r="N3221">
        <v>6</v>
      </c>
      <c r="O3221">
        <v>0</v>
      </c>
      <c r="P3221">
        <v>198.24</v>
      </c>
      <c r="Q3221">
        <v>0</v>
      </c>
      <c r="R3221" s="1" t="s">
        <v>5008</v>
      </c>
      <c r="S3221" s="1" t="s">
        <v>8157</v>
      </c>
      <c r="T3221">
        <v>0.5</v>
      </c>
      <c r="U3221" s="1"/>
      <c r="V3221">
        <v>31149.113826000001</v>
      </c>
      <c r="W3221">
        <v>713467.249649</v>
      </c>
      <c r="X3221">
        <v>158.42588599999999</v>
      </c>
      <c r="Y3221">
        <v>15.121243</v>
      </c>
      <c r="Z3221">
        <v>311.79865699999999</v>
      </c>
      <c r="AA3221">
        <v>306.70207299999998</v>
      </c>
      <c r="AB3221">
        <v>0</v>
      </c>
    </row>
    <row r="3222" spans="1:28" x14ac:dyDescent="0.25">
      <c r="A3222" s="1" t="s">
        <v>858</v>
      </c>
      <c r="B3222">
        <v>647</v>
      </c>
      <c r="C3222" s="1" t="s">
        <v>4042</v>
      </c>
      <c r="D3222">
        <v>5.0999999999999996</v>
      </c>
      <c r="E3222">
        <v>0</v>
      </c>
      <c r="F3222">
        <v>0.13</v>
      </c>
      <c r="G3222">
        <v>909</v>
      </c>
      <c r="H3222" s="1" t="s">
        <v>4126</v>
      </c>
      <c r="I3222">
        <v>99.09</v>
      </c>
      <c r="J3222">
        <v>10.59</v>
      </c>
      <c r="K3222">
        <v>262</v>
      </c>
      <c r="L3222">
        <v>1144.6400000000001</v>
      </c>
      <c r="M3222">
        <v>110</v>
      </c>
      <c r="N3222">
        <v>3</v>
      </c>
      <c r="O3222">
        <v>0</v>
      </c>
      <c r="P3222">
        <v>173.45</v>
      </c>
      <c r="Q3222">
        <v>0</v>
      </c>
      <c r="R3222" s="1" t="s">
        <v>5013</v>
      </c>
      <c r="S3222" s="1" t="s">
        <v>8157</v>
      </c>
      <c r="T3222">
        <v>0.95</v>
      </c>
      <c r="U3222" s="1"/>
      <c r="V3222">
        <v>23352.631979000002</v>
      </c>
      <c r="W3222">
        <v>645508.23445900006</v>
      </c>
      <c r="X3222">
        <v>121.529268</v>
      </c>
      <c r="Y3222">
        <v>13.769703</v>
      </c>
      <c r="Z3222">
        <v>281.35891400000003</v>
      </c>
      <c r="AA3222">
        <v>277.48402800000002</v>
      </c>
      <c r="AB3222">
        <v>0</v>
      </c>
    </row>
    <row r="3223" spans="1:28" x14ac:dyDescent="0.25">
      <c r="A3223" s="1" t="s">
        <v>861</v>
      </c>
      <c r="B3223">
        <v>545</v>
      </c>
      <c r="C3223" s="1" t="s">
        <v>4021</v>
      </c>
      <c r="D3223">
        <v>5.0999999999999996</v>
      </c>
      <c r="E3223">
        <v>0</v>
      </c>
      <c r="F3223">
        <v>0.27</v>
      </c>
      <c r="G3223">
        <v>910</v>
      </c>
      <c r="H3223" s="1" t="s">
        <v>4097</v>
      </c>
      <c r="I3223">
        <v>76.69</v>
      </c>
      <c r="J3223">
        <v>12.55</v>
      </c>
      <c r="K3223">
        <v>365</v>
      </c>
      <c r="L3223">
        <v>1564.11</v>
      </c>
      <c r="M3223">
        <v>80</v>
      </c>
      <c r="N3223">
        <v>6</v>
      </c>
      <c r="O3223">
        <v>0</v>
      </c>
      <c r="P3223">
        <v>249.89</v>
      </c>
      <c r="Q3223">
        <v>0</v>
      </c>
      <c r="R3223" s="1" t="s">
        <v>5016</v>
      </c>
      <c r="S3223" s="1" t="s">
        <v>8157</v>
      </c>
      <c r="T3223">
        <v>0.97</v>
      </c>
      <c r="U3223" s="1"/>
      <c r="V3223">
        <v>26125.315954000002</v>
      </c>
      <c r="W3223">
        <v>868566.65691599995</v>
      </c>
      <c r="X3223">
        <v>139.46407600000001</v>
      </c>
      <c r="Y3223">
        <v>18.119655000000002</v>
      </c>
      <c r="Z3223">
        <v>377.530281</v>
      </c>
      <c r="AA3223">
        <v>373.36587200000002</v>
      </c>
      <c r="AB3223">
        <v>0</v>
      </c>
    </row>
    <row r="3224" spans="1:28" x14ac:dyDescent="0.25">
      <c r="A3224" s="1" t="s">
        <v>888</v>
      </c>
      <c r="B3224">
        <v>694</v>
      </c>
      <c r="C3224" s="1" t="s">
        <v>4018</v>
      </c>
      <c r="D3224">
        <v>5.0999999999999996</v>
      </c>
      <c r="E3224">
        <v>0</v>
      </c>
      <c r="F3224">
        <v>4</v>
      </c>
      <c r="G3224">
        <v>939</v>
      </c>
      <c r="H3224" s="1" t="s">
        <v>4095</v>
      </c>
      <c r="I3224">
        <v>63.59</v>
      </c>
      <c r="J3224">
        <v>15.38</v>
      </c>
      <c r="K3224">
        <v>245</v>
      </c>
      <c r="L3224">
        <v>1936.73</v>
      </c>
      <c r="M3224">
        <v>34</v>
      </c>
      <c r="N3224">
        <v>2</v>
      </c>
      <c r="O3224">
        <v>0</v>
      </c>
      <c r="P3224">
        <v>144.65</v>
      </c>
      <c r="Q3224">
        <v>0</v>
      </c>
      <c r="R3224" s="1" t="s">
        <v>5043</v>
      </c>
      <c r="S3224" s="1" t="s">
        <v>8157</v>
      </c>
      <c r="T3224">
        <v>1.63</v>
      </c>
      <c r="U3224" s="1"/>
      <c r="V3224">
        <v>17412.449176999999</v>
      </c>
      <c r="W3224">
        <v>788202.73814499995</v>
      </c>
      <c r="X3224">
        <v>98.054231000000001</v>
      </c>
      <c r="Y3224">
        <v>16.352478999999999</v>
      </c>
      <c r="Z3224">
        <v>338.79039599999999</v>
      </c>
      <c r="AA3224">
        <v>338.815361</v>
      </c>
      <c r="AB3224">
        <v>0</v>
      </c>
    </row>
    <row r="3225" spans="1:28" x14ac:dyDescent="0.25">
      <c r="A3225" s="1" t="s">
        <v>890</v>
      </c>
      <c r="B3225">
        <v>867</v>
      </c>
      <c r="C3225" s="1" t="s">
        <v>4003</v>
      </c>
      <c r="D3225">
        <v>5.0999999999999996</v>
      </c>
      <c r="E3225">
        <v>0</v>
      </c>
      <c r="F3225">
        <v>4.5</v>
      </c>
      <c r="G3225">
        <v>941</v>
      </c>
      <c r="H3225" s="1" t="s">
        <v>4095</v>
      </c>
      <c r="I3225">
        <v>63.59</v>
      </c>
      <c r="J3225">
        <v>14.64</v>
      </c>
      <c r="K3225">
        <v>74</v>
      </c>
      <c r="L3225">
        <v>762.07</v>
      </c>
      <c r="M3225">
        <v>2</v>
      </c>
      <c r="N3225">
        <v>1</v>
      </c>
      <c r="O3225">
        <v>0</v>
      </c>
      <c r="P3225">
        <v>26.72</v>
      </c>
      <c r="Q3225">
        <v>0</v>
      </c>
      <c r="R3225" s="1" t="s">
        <v>5045</v>
      </c>
      <c r="S3225" s="1" t="s">
        <v>8157</v>
      </c>
      <c r="T3225">
        <v>1.17</v>
      </c>
      <c r="U3225" s="1"/>
      <c r="V3225">
        <v>5468.03215</v>
      </c>
      <c r="W3225">
        <v>308464.56936099997</v>
      </c>
      <c r="X3225">
        <v>32.282730999999998</v>
      </c>
      <c r="Y3225">
        <v>6.4225199999999996</v>
      </c>
      <c r="Z3225">
        <v>132.684303</v>
      </c>
      <c r="AA3225">
        <v>132.59482199999999</v>
      </c>
      <c r="AB3225">
        <v>0</v>
      </c>
    </row>
    <row r="3226" spans="1:28" x14ac:dyDescent="0.25">
      <c r="A3226" s="1" t="s">
        <v>892</v>
      </c>
      <c r="B3226">
        <v>800</v>
      </c>
      <c r="C3226" s="1" t="s">
        <v>4008</v>
      </c>
      <c r="D3226">
        <v>5.0999999999999996</v>
      </c>
      <c r="E3226">
        <v>0</v>
      </c>
      <c r="F3226">
        <v>0</v>
      </c>
      <c r="G3226">
        <v>947</v>
      </c>
      <c r="H3226" s="1" t="s">
        <v>4080</v>
      </c>
      <c r="I3226">
        <v>0.2</v>
      </c>
      <c r="J3226">
        <v>4.4400000000000004</v>
      </c>
      <c r="K3226">
        <v>147</v>
      </c>
      <c r="L3226">
        <v>660.09</v>
      </c>
      <c r="M3226">
        <v>49</v>
      </c>
      <c r="N3226">
        <v>4</v>
      </c>
      <c r="O3226">
        <v>0</v>
      </c>
      <c r="P3226">
        <v>76.06</v>
      </c>
      <c r="Q3226">
        <v>0</v>
      </c>
      <c r="R3226" s="1" t="s">
        <v>5047</v>
      </c>
      <c r="S3226" s="1" t="s">
        <v>8157</v>
      </c>
      <c r="T3226">
        <v>0.7</v>
      </c>
      <c r="U3226" s="1"/>
      <c r="V3226">
        <v>11195.255945999999</v>
      </c>
      <c r="W3226">
        <v>334853.759548</v>
      </c>
      <c r="X3226">
        <v>58.811757999999998</v>
      </c>
      <c r="Y3226">
        <v>6.79765</v>
      </c>
      <c r="Z3226">
        <v>144.29414499999999</v>
      </c>
      <c r="AA3226">
        <v>143.942958</v>
      </c>
      <c r="AB3226">
        <v>0</v>
      </c>
    </row>
    <row r="3227" spans="1:28" x14ac:dyDescent="0.25">
      <c r="A3227" s="1" t="s">
        <v>894</v>
      </c>
      <c r="B3227">
        <v>759</v>
      </c>
      <c r="C3227" s="1" t="s">
        <v>4006</v>
      </c>
      <c r="D3227">
        <v>5.0999999999999996</v>
      </c>
      <c r="E3227">
        <v>0</v>
      </c>
      <c r="F3227">
        <v>0</v>
      </c>
      <c r="G3227">
        <v>948</v>
      </c>
      <c r="H3227" s="1" t="s">
        <v>4077</v>
      </c>
      <c r="I3227">
        <v>54.88</v>
      </c>
      <c r="J3227">
        <v>12.5</v>
      </c>
      <c r="K3227">
        <v>189</v>
      </c>
      <c r="L3227">
        <v>876.34</v>
      </c>
      <c r="M3227">
        <v>88</v>
      </c>
      <c r="N3227">
        <v>4</v>
      </c>
      <c r="O3227">
        <v>0</v>
      </c>
      <c r="P3227">
        <v>120.23</v>
      </c>
      <c r="Q3227">
        <v>0</v>
      </c>
      <c r="R3227" s="1" t="s">
        <v>5049</v>
      </c>
      <c r="S3227" s="1" t="s">
        <v>8157</v>
      </c>
      <c r="T3227">
        <v>0.93</v>
      </c>
      <c r="U3227" s="1"/>
      <c r="V3227">
        <v>18222.988915999998</v>
      </c>
      <c r="W3227">
        <v>507289.78561999998</v>
      </c>
      <c r="X3227">
        <v>94.915499999999994</v>
      </c>
      <c r="Y3227">
        <v>10.744915000000001</v>
      </c>
      <c r="Z3227">
        <v>220.08834200000001</v>
      </c>
      <c r="AA3227">
        <v>218.068253</v>
      </c>
      <c r="AB3227">
        <v>0</v>
      </c>
    </row>
    <row r="3228" spans="1:28" x14ac:dyDescent="0.25">
      <c r="A3228" s="1" t="s">
        <v>900</v>
      </c>
      <c r="B3228">
        <v>828</v>
      </c>
      <c r="C3228" s="1" t="s">
        <v>4006</v>
      </c>
      <c r="D3228">
        <v>5.0999999999999996</v>
      </c>
      <c r="E3228">
        <v>0</v>
      </c>
      <c r="F3228">
        <v>0</v>
      </c>
      <c r="G3228">
        <v>955</v>
      </c>
      <c r="H3228" s="1" t="s">
        <v>4077</v>
      </c>
      <c r="I3228">
        <v>54.88</v>
      </c>
      <c r="J3228">
        <v>11.02</v>
      </c>
      <c r="K3228">
        <v>127</v>
      </c>
      <c r="L3228">
        <v>876.34</v>
      </c>
      <c r="M3228">
        <v>41</v>
      </c>
      <c r="N3228">
        <v>1</v>
      </c>
      <c r="O3228">
        <v>0</v>
      </c>
      <c r="P3228">
        <v>58.61</v>
      </c>
      <c r="Q3228">
        <v>0</v>
      </c>
      <c r="R3228" s="1" t="s">
        <v>5055</v>
      </c>
      <c r="S3228" s="1" t="s">
        <v>8157</v>
      </c>
      <c r="T3228">
        <v>0.93</v>
      </c>
      <c r="U3228" s="1"/>
      <c r="V3228">
        <v>10297.533203999999</v>
      </c>
      <c r="W3228">
        <v>380400.89334200002</v>
      </c>
      <c r="X3228">
        <v>55.886806999999997</v>
      </c>
      <c r="Y3228">
        <v>7.7468250000000003</v>
      </c>
      <c r="Z3228">
        <v>162.85994500000001</v>
      </c>
      <c r="AA3228">
        <v>163.52023700000001</v>
      </c>
      <c r="AB3228">
        <v>0</v>
      </c>
    </row>
    <row r="3229" spans="1:28" x14ac:dyDescent="0.25">
      <c r="A3229" s="1" t="s">
        <v>905</v>
      </c>
      <c r="B3229">
        <v>465</v>
      </c>
      <c r="C3229" s="1" t="s">
        <v>4033</v>
      </c>
      <c r="D3229">
        <v>5.0999999999999996</v>
      </c>
      <c r="E3229">
        <v>0</v>
      </c>
      <c r="F3229">
        <v>0.72</v>
      </c>
      <c r="G3229">
        <v>958</v>
      </c>
      <c r="H3229" s="1" t="s">
        <v>4096</v>
      </c>
      <c r="I3229">
        <v>121.36</v>
      </c>
      <c r="J3229">
        <v>13.55</v>
      </c>
      <c r="K3229">
        <v>493</v>
      </c>
      <c r="L3229">
        <v>2850.35</v>
      </c>
      <c r="M3229">
        <v>188</v>
      </c>
      <c r="N3229">
        <v>8</v>
      </c>
      <c r="O3229">
        <v>0</v>
      </c>
      <c r="P3229">
        <v>299.88</v>
      </c>
      <c r="Q3229">
        <v>0</v>
      </c>
      <c r="R3229" s="1" t="s">
        <v>5060</v>
      </c>
      <c r="S3229" s="1" t="s">
        <v>8157</v>
      </c>
      <c r="T3229">
        <v>1.0900000000000001</v>
      </c>
      <c r="U3229" s="1"/>
      <c r="V3229">
        <v>43525.542110000002</v>
      </c>
      <c r="W3229">
        <v>1402962.627234</v>
      </c>
      <c r="X3229">
        <v>231.32817600000001</v>
      </c>
      <c r="Y3229">
        <v>29.901308</v>
      </c>
      <c r="Z3229">
        <v>608.28562399999998</v>
      </c>
      <c r="AA3229">
        <v>603.08439099999998</v>
      </c>
      <c r="AB3229">
        <v>0</v>
      </c>
    </row>
    <row r="3230" spans="1:28" x14ac:dyDescent="0.25">
      <c r="A3230" s="1" t="s">
        <v>913</v>
      </c>
      <c r="B3230">
        <v>493</v>
      </c>
      <c r="C3230" s="1" t="s">
        <v>4020</v>
      </c>
      <c r="D3230">
        <v>5.0999999999999996</v>
      </c>
      <c r="E3230">
        <v>0</v>
      </c>
      <c r="F3230">
        <v>0.14000000000000001</v>
      </c>
      <c r="G3230">
        <v>971</v>
      </c>
      <c r="H3230" s="1" t="s">
        <v>4129</v>
      </c>
      <c r="I3230">
        <v>135.09</v>
      </c>
      <c r="J3230">
        <v>16.309999999999999</v>
      </c>
      <c r="K3230">
        <v>478</v>
      </c>
      <c r="L3230">
        <v>2788.36</v>
      </c>
      <c r="M3230">
        <v>154</v>
      </c>
      <c r="N3230">
        <v>9</v>
      </c>
      <c r="O3230">
        <v>0</v>
      </c>
      <c r="P3230">
        <v>319.35000000000002</v>
      </c>
      <c r="Q3230">
        <v>0</v>
      </c>
      <c r="R3230" s="1" t="s">
        <v>5068</v>
      </c>
      <c r="S3230" s="1" t="s">
        <v>8157</v>
      </c>
      <c r="T3230">
        <v>1.28</v>
      </c>
      <c r="U3230" s="1"/>
      <c r="V3230">
        <v>40150.148037999999</v>
      </c>
      <c r="W3230">
        <v>1383888.8655890001</v>
      </c>
      <c r="X3230">
        <v>215.49779799999999</v>
      </c>
      <c r="Y3230">
        <v>29.462790999999999</v>
      </c>
      <c r="Z3230">
        <v>600.304754</v>
      </c>
      <c r="AA3230">
        <v>594.88285099999996</v>
      </c>
      <c r="AB3230">
        <v>0</v>
      </c>
    </row>
    <row r="3231" spans="1:28" x14ac:dyDescent="0.25">
      <c r="A3231" s="1" t="s">
        <v>925</v>
      </c>
      <c r="B3231">
        <v>639</v>
      </c>
      <c r="C3231" s="1" t="s">
        <v>4039</v>
      </c>
      <c r="D3231">
        <v>5.0999999999999996</v>
      </c>
      <c r="E3231">
        <v>0</v>
      </c>
      <c r="F3231">
        <v>0.12</v>
      </c>
      <c r="G3231">
        <v>978</v>
      </c>
      <c r="H3231" s="1" t="s">
        <v>4111</v>
      </c>
      <c r="I3231">
        <v>13.29</v>
      </c>
      <c r="J3231">
        <v>14.85</v>
      </c>
      <c r="K3231">
        <v>339</v>
      </c>
      <c r="L3231">
        <v>1792.38</v>
      </c>
      <c r="M3231">
        <v>178</v>
      </c>
      <c r="N3231">
        <v>6</v>
      </c>
      <c r="O3231">
        <v>0</v>
      </c>
      <c r="P3231">
        <v>234.42</v>
      </c>
      <c r="Q3231">
        <v>0</v>
      </c>
      <c r="R3231" s="1" t="s">
        <v>5080</v>
      </c>
      <c r="S3231" s="1" t="s">
        <v>8157</v>
      </c>
      <c r="T3231">
        <v>1.24</v>
      </c>
      <c r="U3231" s="1"/>
      <c r="V3231">
        <v>36333.706208000003</v>
      </c>
      <c r="W3231">
        <v>1104522.192819</v>
      </c>
      <c r="X3231">
        <v>191.760469</v>
      </c>
      <c r="Y3231">
        <v>24.841577999999998</v>
      </c>
      <c r="Z3231">
        <v>486.49876499999999</v>
      </c>
      <c r="AA3231">
        <v>474.79519299999998</v>
      </c>
      <c r="AB3231">
        <v>0</v>
      </c>
    </row>
    <row r="3232" spans="1:28" x14ac:dyDescent="0.25">
      <c r="A3232" s="1" t="s">
        <v>932</v>
      </c>
      <c r="B3232">
        <v>767</v>
      </c>
      <c r="C3232" s="1" t="s">
        <v>4003</v>
      </c>
      <c r="D3232">
        <v>5.0999999999999996</v>
      </c>
      <c r="E3232">
        <v>0</v>
      </c>
      <c r="F3232">
        <v>0.33</v>
      </c>
      <c r="G3232">
        <v>987</v>
      </c>
      <c r="H3232" s="1" t="s">
        <v>4122</v>
      </c>
      <c r="I3232">
        <v>159.35</v>
      </c>
      <c r="J3232">
        <v>11.35</v>
      </c>
      <c r="K3232">
        <v>220</v>
      </c>
      <c r="L3232">
        <v>1416.09</v>
      </c>
      <c r="M3232">
        <v>88</v>
      </c>
      <c r="N3232">
        <v>3</v>
      </c>
      <c r="O3232">
        <v>0</v>
      </c>
      <c r="P3232">
        <v>115.87</v>
      </c>
      <c r="Q3232">
        <v>0</v>
      </c>
      <c r="R3232" s="1" t="s">
        <v>5087</v>
      </c>
      <c r="S3232" s="1" t="s">
        <v>8157</v>
      </c>
      <c r="T3232">
        <v>0.96</v>
      </c>
      <c r="U3232" s="1"/>
      <c r="V3232">
        <v>18627.710102000001</v>
      </c>
      <c r="W3232">
        <v>593919.54092399997</v>
      </c>
      <c r="X3232">
        <v>98.863561000000004</v>
      </c>
      <c r="Y3232">
        <v>12.406457</v>
      </c>
      <c r="Z3232">
        <v>255.38405900000001</v>
      </c>
      <c r="AA3232">
        <v>255.30578600000001</v>
      </c>
      <c r="AB3232">
        <v>0</v>
      </c>
    </row>
    <row r="3233" spans="1:28" x14ac:dyDescent="0.25">
      <c r="A3233" s="1" t="s">
        <v>936</v>
      </c>
      <c r="B3233">
        <v>575</v>
      </c>
      <c r="C3233" s="1" t="s">
        <v>4056</v>
      </c>
      <c r="D3233">
        <v>2</v>
      </c>
      <c r="E3233">
        <v>0</v>
      </c>
      <c r="F3233">
        <v>0</v>
      </c>
      <c r="G3233">
        <v>990</v>
      </c>
      <c r="H3233" s="1" t="s">
        <v>4154</v>
      </c>
      <c r="I3233">
        <v>4.38</v>
      </c>
      <c r="J3233">
        <v>19.12</v>
      </c>
      <c r="K3233">
        <v>415</v>
      </c>
      <c r="L3233">
        <v>2242.88</v>
      </c>
      <c r="M3233">
        <v>172</v>
      </c>
      <c r="N3233">
        <v>8</v>
      </c>
      <c r="O3233">
        <v>0</v>
      </c>
      <c r="P3233">
        <v>290.73</v>
      </c>
      <c r="Q3233">
        <v>0</v>
      </c>
      <c r="R3233" s="1" t="s">
        <v>5091</v>
      </c>
      <c r="S3233" s="1" t="s">
        <v>8157</v>
      </c>
      <c r="T3233">
        <v>1.31</v>
      </c>
      <c r="U3233" s="1"/>
      <c r="V3233">
        <v>38758.263974000001</v>
      </c>
      <c r="W3233">
        <v>1247764.3988399999</v>
      </c>
      <c r="X3233">
        <v>206.190292</v>
      </c>
      <c r="Y3233">
        <v>27.227256000000001</v>
      </c>
      <c r="Z3233">
        <v>546.26255900000001</v>
      </c>
      <c r="AA3233">
        <v>536.36909600000001</v>
      </c>
      <c r="AB3233">
        <v>0</v>
      </c>
    </row>
    <row r="3234" spans="1:28" x14ac:dyDescent="0.25">
      <c r="A3234" s="1" t="s">
        <v>938</v>
      </c>
      <c r="B3234">
        <v>797</v>
      </c>
      <c r="C3234" s="1" t="s">
        <v>4005</v>
      </c>
      <c r="D3234">
        <v>5.0999999999999996</v>
      </c>
      <c r="E3234">
        <v>0</v>
      </c>
      <c r="F3234">
        <v>0.85</v>
      </c>
      <c r="G3234">
        <v>991</v>
      </c>
      <c r="H3234" s="1" t="s">
        <v>4075</v>
      </c>
      <c r="I3234">
        <v>89.74</v>
      </c>
      <c r="J3234">
        <v>11.46</v>
      </c>
      <c r="K3234">
        <v>194</v>
      </c>
      <c r="L3234">
        <v>698.35</v>
      </c>
      <c r="M3234">
        <v>97</v>
      </c>
      <c r="N3234">
        <v>7</v>
      </c>
      <c r="O3234">
        <v>0</v>
      </c>
      <c r="P3234">
        <v>139.33000000000001</v>
      </c>
      <c r="Q3234">
        <v>0</v>
      </c>
      <c r="R3234" s="1" t="s">
        <v>5093</v>
      </c>
      <c r="S3234" s="1" t="s">
        <v>8157</v>
      </c>
      <c r="T3234">
        <v>0.94</v>
      </c>
      <c r="U3234" s="1"/>
      <c r="V3234">
        <v>19894.999059000002</v>
      </c>
      <c r="W3234">
        <v>487308.268598</v>
      </c>
      <c r="X3234">
        <v>102.077372</v>
      </c>
      <c r="Y3234">
        <v>10.827119</v>
      </c>
      <c r="Z3234">
        <v>215.07179099999999</v>
      </c>
      <c r="AA3234">
        <v>209.48004599999999</v>
      </c>
      <c r="AB3234">
        <v>0</v>
      </c>
    </row>
    <row r="3235" spans="1:28" x14ac:dyDescent="0.25">
      <c r="A3235" s="1" t="s">
        <v>943</v>
      </c>
      <c r="B3235">
        <v>533</v>
      </c>
      <c r="C3235" s="1" t="s">
        <v>4020</v>
      </c>
      <c r="D3235">
        <v>5.0999999999999996</v>
      </c>
      <c r="E3235">
        <v>0</v>
      </c>
      <c r="F3235">
        <v>2.23</v>
      </c>
      <c r="G3235">
        <v>993</v>
      </c>
      <c r="H3235" s="1" t="s">
        <v>4165</v>
      </c>
      <c r="I3235">
        <v>135.09</v>
      </c>
      <c r="J3235">
        <v>8.4600000000000009</v>
      </c>
      <c r="K3235">
        <v>460</v>
      </c>
      <c r="L3235">
        <v>2788.36</v>
      </c>
      <c r="M3235">
        <v>107</v>
      </c>
      <c r="N3235">
        <v>6</v>
      </c>
      <c r="O3235">
        <v>0</v>
      </c>
      <c r="P3235">
        <v>178.02</v>
      </c>
      <c r="Q3235">
        <v>0</v>
      </c>
      <c r="R3235" s="1" t="s">
        <v>5098</v>
      </c>
      <c r="S3235" s="1" t="s">
        <v>8157</v>
      </c>
      <c r="T3235">
        <v>0.72</v>
      </c>
      <c r="U3235" s="1"/>
      <c r="V3235">
        <v>28793.913091999999</v>
      </c>
      <c r="W3235">
        <v>1033406.1868349999</v>
      </c>
      <c r="X3235">
        <v>155.28196</v>
      </c>
      <c r="Y3235">
        <v>19.965722</v>
      </c>
      <c r="Z3235">
        <v>438.05012900000003</v>
      </c>
      <c r="AA3235">
        <v>444.225077</v>
      </c>
      <c r="AB3235">
        <v>0</v>
      </c>
    </row>
    <row r="3236" spans="1:28" x14ac:dyDescent="0.25">
      <c r="A3236" s="1" t="s">
        <v>945</v>
      </c>
      <c r="B3236">
        <v>555</v>
      </c>
      <c r="C3236" s="1" t="s">
        <v>4006</v>
      </c>
      <c r="D3236">
        <v>5.0999999999999996</v>
      </c>
      <c r="E3236">
        <v>0</v>
      </c>
      <c r="F3236">
        <v>0</v>
      </c>
      <c r="G3236">
        <v>994</v>
      </c>
      <c r="H3236" s="1" t="s">
        <v>4116</v>
      </c>
      <c r="I3236">
        <v>87.33</v>
      </c>
      <c r="J3236">
        <v>7.07</v>
      </c>
      <c r="K3236">
        <v>439</v>
      </c>
      <c r="L3236">
        <v>2329.4899999999998</v>
      </c>
      <c r="M3236">
        <v>69</v>
      </c>
      <c r="N3236">
        <v>8</v>
      </c>
      <c r="O3236">
        <v>0</v>
      </c>
      <c r="P3236">
        <v>223.11</v>
      </c>
      <c r="Q3236">
        <v>0</v>
      </c>
      <c r="R3236" s="1" t="s">
        <v>5100</v>
      </c>
      <c r="S3236" s="1" t="s">
        <v>8157</v>
      </c>
      <c r="T3236">
        <v>0.77</v>
      </c>
      <c r="U3236" s="1"/>
      <c r="V3236">
        <v>26881.915873000002</v>
      </c>
      <c r="W3236">
        <v>964923.55249699997</v>
      </c>
      <c r="X3236">
        <v>145.036025</v>
      </c>
      <c r="Y3236">
        <v>19.035785000000001</v>
      </c>
      <c r="Z3236">
        <v>412.48729200000002</v>
      </c>
      <c r="AA3236">
        <v>414.78609299999999</v>
      </c>
      <c r="AB3236">
        <v>0</v>
      </c>
    </row>
    <row r="3237" spans="1:28" x14ac:dyDescent="0.25">
      <c r="A3237" s="1" t="s">
        <v>959</v>
      </c>
      <c r="B3237">
        <v>690</v>
      </c>
      <c r="C3237" s="1" t="s">
        <v>4042</v>
      </c>
      <c r="D3237">
        <v>5.0999999999999996</v>
      </c>
      <c r="E3237">
        <v>0</v>
      </c>
      <c r="F3237">
        <v>0</v>
      </c>
      <c r="G3237">
        <v>1004</v>
      </c>
      <c r="H3237" s="1" t="s">
        <v>4134</v>
      </c>
      <c r="I3237">
        <v>126.24</v>
      </c>
      <c r="J3237">
        <v>9.0399999999999991</v>
      </c>
      <c r="K3237">
        <v>314</v>
      </c>
      <c r="L3237">
        <v>1296.01</v>
      </c>
      <c r="M3237">
        <v>143</v>
      </c>
      <c r="N3237">
        <v>7</v>
      </c>
      <c r="O3237">
        <v>0</v>
      </c>
      <c r="P3237">
        <v>187.91</v>
      </c>
      <c r="Q3237">
        <v>0</v>
      </c>
      <c r="R3237" s="1" t="s">
        <v>5114</v>
      </c>
      <c r="S3237" s="1" t="s">
        <v>8157</v>
      </c>
      <c r="T3237">
        <v>0.75</v>
      </c>
      <c r="U3237" s="1"/>
      <c r="V3237">
        <v>27943.007642</v>
      </c>
      <c r="W3237">
        <v>717719.55532799999</v>
      </c>
      <c r="X3237">
        <v>144.09032199999999</v>
      </c>
      <c r="Y3237">
        <v>15.426462000000001</v>
      </c>
      <c r="Z3237">
        <v>313.76904999999999</v>
      </c>
      <c r="AA3237">
        <v>308.52693699999998</v>
      </c>
      <c r="AB3237">
        <v>0</v>
      </c>
    </row>
    <row r="3238" spans="1:28" x14ac:dyDescent="0.25">
      <c r="A3238" s="1" t="s">
        <v>961</v>
      </c>
      <c r="B3238">
        <v>443</v>
      </c>
      <c r="C3238" s="1" t="s">
        <v>4046</v>
      </c>
      <c r="D3238">
        <v>5.0999999999999996</v>
      </c>
      <c r="E3238">
        <v>0</v>
      </c>
      <c r="F3238">
        <v>0.7</v>
      </c>
      <c r="G3238">
        <v>1005</v>
      </c>
      <c r="H3238" s="1" t="s">
        <v>4095</v>
      </c>
      <c r="I3238">
        <v>63.59</v>
      </c>
      <c r="J3238">
        <v>11.01</v>
      </c>
      <c r="K3238">
        <v>562</v>
      </c>
      <c r="L3238">
        <v>3164.06</v>
      </c>
      <c r="M3238">
        <v>296</v>
      </c>
      <c r="N3238">
        <v>8</v>
      </c>
      <c r="O3238">
        <v>0</v>
      </c>
      <c r="P3238">
        <v>377.51</v>
      </c>
      <c r="Q3238">
        <v>0</v>
      </c>
      <c r="R3238" s="1" t="s">
        <v>5116</v>
      </c>
      <c r="S3238" s="1" t="s">
        <v>8157</v>
      </c>
      <c r="T3238">
        <v>1.24</v>
      </c>
      <c r="U3238" s="1"/>
      <c r="V3238">
        <v>57293.386136000001</v>
      </c>
      <c r="W3238">
        <v>1672928.7156169999</v>
      </c>
      <c r="X3238">
        <v>300.52834300000001</v>
      </c>
      <c r="Y3238">
        <v>36.919611000000003</v>
      </c>
      <c r="Z3238">
        <v>730.26882599999999</v>
      </c>
      <c r="AA3238">
        <v>719.13635799999997</v>
      </c>
      <c r="AB3238">
        <v>0</v>
      </c>
    </row>
    <row r="3239" spans="1:28" x14ac:dyDescent="0.25">
      <c r="A3239" s="1" t="s">
        <v>962</v>
      </c>
      <c r="B3239">
        <v>863</v>
      </c>
      <c r="C3239" s="1" t="s">
        <v>4009</v>
      </c>
      <c r="D3239">
        <v>5.0999999999999996</v>
      </c>
      <c r="E3239">
        <v>0</v>
      </c>
      <c r="F3239">
        <v>0.5</v>
      </c>
      <c r="G3239">
        <v>1006</v>
      </c>
      <c r="H3239" s="1" t="s">
        <v>4082</v>
      </c>
      <c r="I3239">
        <v>19.239999999999998</v>
      </c>
      <c r="J3239">
        <v>12.15</v>
      </c>
      <c r="K3239">
        <v>143</v>
      </c>
      <c r="L3239">
        <v>738.31</v>
      </c>
      <c r="M3239">
        <v>32</v>
      </c>
      <c r="N3239">
        <v>4</v>
      </c>
      <c r="O3239">
        <v>0</v>
      </c>
      <c r="P3239">
        <v>85.83</v>
      </c>
      <c r="Q3239">
        <v>0</v>
      </c>
      <c r="R3239" s="1" t="s">
        <v>5117</v>
      </c>
      <c r="S3239" s="1" t="s">
        <v>8157</v>
      </c>
      <c r="T3239">
        <v>0.95</v>
      </c>
      <c r="U3239" s="1"/>
      <c r="V3239">
        <v>10973.835513</v>
      </c>
      <c r="W3239">
        <v>377092.10584199999</v>
      </c>
      <c r="X3239">
        <v>58.900222999999997</v>
      </c>
      <c r="Y3239">
        <v>7.9245150000000004</v>
      </c>
      <c r="Z3239">
        <v>163.802818</v>
      </c>
      <c r="AA3239">
        <v>162.09811199999999</v>
      </c>
      <c r="AB3239">
        <v>0</v>
      </c>
    </row>
    <row r="3240" spans="1:28" x14ac:dyDescent="0.25">
      <c r="A3240" s="1" t="s">
        <v>977</v>
      </c>
      <c r="B3240">
        <v>692</v>
      </c>
      <c r="C3240" s="1" t="s">
        <v>4004</v>
      </c>
      <c r="D3240">
        <v>5.0999999999999996</v>
      </c>
      <c r="E3240">
        <v>0</v>
      </c>
      <c r="F3240">
        <v>2</v>
      </c>
      <c r="G3240">
        <v>1028</v>
      </c>
      <c r="H3240" s="1" t="s">
        <v>4124</v>
      </c>
      <c r="I3240">
        <v>71.64</v>
      </c>
      <c r="J3240">
        <v>6.09</v>
      </c>
      <c r="K3240">
        <v>336</v>
      </c>
      <c r="L3240">
        <v>1309.74</v>
      </c>
      <c r="M3240">
        <v>82</v>
      </c>
      <c r="N3240">
        <v>4</v>
      </c>
      <c r="O3240">
        <v>0</v>
      </c>
      <c r="P3240">
        <v>134.4</v>
      </c>
      <c r="Q3240">
        <v>0</v>
      </c>
      <c r="R3240" s="1" t="s">
        <v>5132</v>
      </c>
      <c r="S3240" s="1" t="s">
        <v>8157</v>
      </c>
      <c r="T3240">
        <v>0.47</v>
      </c>
      <c r="U3240" s="1"/>
      <c r="V3240">
        <v>23581.118016</v>
      </c>
      <c r="W3240">
        <v>641630.96526800003</v>
      </c>
      <c r="X3240">
        <v>122.247192</v>
      </c>
      <c r="Y3240">
        <v>12.722982999999999</v>
      </c>
      <c r="Z3240">
        <v>275.68746900000002</v>
      </c>
      <c r="AA3240">
        <v>275.81886400000002</v>
      </c>
      <c r="AB3240">
        <v>0</v>
      </c>
    </row>
    <row r="3241" spans="1:28" x14ac:dyDescent="0.25">
      <c r="A3241" s="1" t="s">
        <v>986</v>
      </c>
      <c r="B3241">
        <v>828</v>
      </c>
      <c r="C3241" s="1" t="s">
        <v>4016</v>
      </c>
      <c r="D3241">
        <v>5.0999999999999996</v>
      </c>
      <c r="E3241">
        <v>0</v>
      </c>
      <c r="F3241">
        <v>0</v>
      </c>
      <c r="G3241">
        <v>1037</v>
      </c>
      <c r="H3241" s="1" t="s">
        <v>4089</v>
      </c>
      <c r="I3241">
        <v>182.21</v>
      </c>
      <c r="J3241">
        <v>6.06</v>
      </c>
      <c r="K3241">
        <v>209</v>
      </c>
      <c r="L3241">
        <v>905.52</v>
      </c>
      <c r="M3241">
        <v>112</v>
      </c>
      <c r="N3241">
        <v>2</v>
      </c>
      <c r="O3241">
        <v>0</v>
      </c>
      <c r="P3241">
        <v>156.15</v>
      </c>
      <c r="Q3241">
        <v>0</v>
      </c>
      <c r="R3241" s="1" t="s">
        <v>5141</v>
      </c>
      <c r="S3241" s="1" t="s">
        <v>8157</v>
      </c>
      <c r="T3241">
        <v>1.24</v>
      </c>
      <c r="U3241" s="1"/>
      <c r="V3241">
        <v>23300.807138</v>
      </c>
      <c r="W3241">
        <v>625043.34649000003</v>
      </c>
      <c r="X3241">
        <v>120.935502</v>
      </c>
      <c r="Y3241">
        <v>14.145281000000001</v>
      </c>
      <c r="Z3241">
        <v>276.68535000000003</v>
      </c>
      <c r="AA3241">
        <v>268.68625300000002</v>
      </c>
      <c r="AB3241">
        <v>0</v>
      </c>
    </row>
    <row r="3242" spans="1:28" x14ac:dyDescent="0.25">
      <c r="A3242" s="1" t="s">
        <v>990</v>
      </c>
      <c r="B3242">
        <v>692</v>
      </c>
      <c r="C3242" s="1" t="s">
        <v>4022</v>
      </c>
      <c r="D3242">
        <v>5.0999999999999996</v>
      </c>
      <c r="E3242">
        <v>0</v>
      </c>
      <c r="F3242">
        <v>2</v>
      </c>
      <c r="G3242">
        <v>1040</v>
      </c>
      <c r="H3242" s="1" t="s">
        <v>4136</v>
      </c>
      <c r="I3242">
        <v>86.22</v>
      </c>
      <c r="J3242">
        <v>18.399999999999999</v>
      </c>
      <c r="K3242">
        <v>348</v>
      </c>
      <c r="L3242">
        <v>2997.17</v>
      </c>
      <c r="M3242">
        <v>46</v>
      </c>
      <c r="N3242">
        <v>3</v>
      </c>
      <c r="O3242">
        <v>0</v>
      </c>
      <c r="P3242">
        <v>117.36</v>
      </c>
      <c r="Q3242">
        <v>0</v>
      </c>
      <c r="R3242" s="1" t="s">
        <v>5145</v>
      </c>
      <c r="S3242" s="1" t="s">
        <v>8157</v>
      </c>
      <c r="T3242">
        <v>0.83</v>
      </c>
      <c r="U3242" s="1"/>
      <c r="V3242">
        <v>19732.428509000001</v>
      </c>
      <c r="W3242">
        <v>1000082.493964</v>
      </c>
      <c r="X3242">
        <v>113.544014</v>
      </c>
      <c r="Y3242">
        <v>19.479296000000001</v>
      </c>
      <c r="Z3242">
        <v>420.72083300000003</v>
      </c>
      <c r="AA3242">
        <v>429.89362199999999</v>
      </c>
      <c r="AB3242">
        <v>0</v>
      </c>
    </row>
    <row r="3243" spans="1:28" x14ac:dyDescent="0.25">
      <c r="A3243" s="1" t="s">
        <v>991</v>
      </c>
      <c r="B3243">
        <v>767</v>
      </c>
      <c r="C3243" s="1" t="s">
        <v>4033</v>
      </c>
      <c r="D3243">
        <v>5.0999999999999996</v>
      </c>
      <c r="E3243">
        <v>0</v>
      </c>
      <c r="F3243">
        <v>0.34</v>
      </c>
      <c r="G3243">
        <v>1040</v>
      </c>
      <c r="H3243" s="1" t="s">
        <v>4122</v>
      </c>
      <c r="I3243">
        <v>159.35</v>
      </c>
      <c r="J3243">
        <v>9.73</v>
      </c>
      <c r="K3243">
        <v>273</v>
      </c>
      <c r="L3243">
        <v>1983.05</v>
      </c>
      <c r="M3243">
        <v>38</v>
      </c>
      <c r="N3243">
        <v>4</v>
      </c>
      <c r="O3243">
        <v>0</v>
      </c>
      <c r="P3243">
        <v>81.47</v>
      </c>
      <c r="Q3243">
        <v>0</v>
      </c>
      <c r="R3243" s="1" t="s">
        <v>5146</v>
      </c>
      <c r="S3243" s="1" t="s">
        <v>8157</v>
      </c>
      <c r="T3243">
        <v>0.76</v>
      </c>
      <c r="U3243" s="1"/>
      <c r="V3243">
        <v>13753.853583</v>
      </c>
      <c r="W3243">
        <v>612973.33749299997</v>
      </c>
      <c r="X3243">
        <v>76.938367</v>
      </c>
      <c r="Y3243">
        <v>11.167927000000001</v>
      </c>
      <c r="Z3243">
        <v>255.293353</v>
      </c>
      <c r="AA3243">
        <v>263.493944</v>
      </c>
      <c r="AB3243">
        <v>0</v>
      </c>
    </row>
    <row r="3244" spans="1:28" x14ac:dyDescent="0.25">
      <c r="A3244" s="1" t="s">
        <v>1007</v>
      </c>
      <c r="B3244">
        <v>719</v>
      </c>
      <c r="C3244" s="1" t="s">
        <v>4033</v>
      </c>
      <c r="D3244">
        <v>5.0999999999999996</v>
      </c>
      <c r="E3244">
        <v>0</v>
      </c>
      <c r="F3244">
        <v>0.25</v>
      </c>
      <c r="G3244">
        <v>1045</v>
      </c>
      <c r="H3244" s="1" t="s">
        <v>4131</v>
      </c>
      <c r="I3244">
        <v>194.58</v>
      </c>
      <c r="J3244">
        <v>8.77</v>
      </c>
      <c r="K3244">
        <v>326</v>
      </c>
      <c r="L3244">
        <v>2216.48</v>
      </c>
      <c r="M3244">
        <v>48</v>
      </c>
      <c r="N3244">
        <v>6</v>
      </c>
      <c r="O3244">
        <v>0</v>
      </c>
      <c r="P3244">
        <v>100.23</v>
      </c>
      <c r="Q3244">
        <v>0</v>
      </c>
      <c r="R3244" s="1" t="s">
        <v>5162</v>
      </c>
      <c r="S3244" s="1" t="s">
        <v>8157</v>
      </c>
      <c r="T3244">
        <v>0.71</v>
      </c>
      <c r="U3244" s="1"/>
      <c r="V3244">
        <v>17105.785963999999</v>
      </c>
      <c r="W3244">
        <v>712247.07199700002</v>
      </c>
      <c r="X3244">
        <v>94.508797000000001</v>
      </c>
      <c r="Y3244">
        <v>13.133138000000001</v>
      </c>
      <c r="Z3244">
        <v>298.04704500000003</v>
      </c>
      <c r="AA3244">
        <v>306.168632</v>
      </c>
      <c r="AB3244">
        <v>0</v>
      </c>
    </row>
    <row r="3245" spans="1:28" x14ac:dyDescent="0.25">
      <c r="A3245" s="1" t="s">
        <v>1017</v>
      </c>
      <c r="B3245">
        <v>530</v>
      </c>
      <c r="C3245" s="1" t="s">
        <v>4031</v>
      </c>
      <c r="D3245">
        <v>5.0999999999999996</v>
      </c>
      <c r="E3245">
        <v>0</v>
      </c>
      <c r="F3245">
        <v>0</v>
      </c>
      <c r="G3245">
        <v>1059</v>
      </c>
      <c r="H3245" s="1" t="s">
        <v>4076</v>
      </c>
      <c r="I3245">
        <v>1.4</v>
      </c>
      <c r="J3245">
        <v>9.33</v>
      </c>
      <c r="K3245">
        <v>529</v>
      </c>
      <c r="L3245">
        <v>2407.63</v>
      </c>
      <c r="M3245">
        <v>165</v>
      </c>
      <c r="N3245">
        <v>6</v>
      </c>
      <c r="O3245">
        <v>0</v>
      </c>
      <c r="P3245">
        <v>301.33999999999997</v>
      </c>
      <c r="Q3245">
        <v>0</v>
      </c>
      <c r="R3245" s="1" t="s">
        <v>5172</v>
      </c>
      <c r="S3245" s="1" t="s">
        <v>8157</v>
      </c>
      <c r="T3245">
        <v>0.75</v>
      </c>
      <c r="U3245" s="1"/>
      <c r="V3245">
        <v>39823.084668000003</v>
      </c>
      <c r="W3245">
        <v>1163805.2040260001</v>
      </c>
      <c r="X3245">
        <v>208.62914900000001</v>
      </c>
      <c r="Y3245">
        <v>24.039987</v>
      </c>
      <c r="Z3245">
        <v>503.21260000000001</v>
      </c>
      <c r="AA3245">
        <v>500.28300999999999</v>
      </c>
      <c r="AB3245">
        <v>0</v>
      </c>
    </row>
    <row r="3246" spans="1:28" x14ac:dyDescent="0.25">
      <c r="A3246" s="1" t="s">
        <v>1024</v>
      </c>
      <c r="B3246">
        <v>897</v>
      </c>
      <c r="C3246" s="1" t="s">
        <v>4006</v>
      </c>
      <c r="D3246">
        <v>5.0999999999999996</v>
      </c>
      <c r="E3246">
        <v>0</v>
      </c>
      <c r="F3246">
        <v>0</v>
      </c>
      <c r="G3246">
        <v>1066</v>
      </c>
      <c r="H3246" s="1" t="s">
        <v>4077</v>
      </c>
      <c r="I3246">
        <v>54.88</v>
      </c>
      <c r="J3246">
        <v>10.23</v>
      </c>
      <c r="K3246">
        <v>169</v>
      </c>
      <c r="L3246">
        <v>876.34</v>
      </c>
      <c r="M3246">
        <v>68</v>
      </c>
      <c r="N3246">
        <v>1</v>
      </c>
      <c r="O3246">
        <v>0</v>
      </c>
      <c r="P3246">
        <v>82.92</v>
      </c>
      <c r="Q3246">
        <v>0</v>
      </c>
      <c r="R3246" s="1" t="s">
        <v>5179</v>
      </c>
      <c r="S3246" s="1" t="s">
        <v>8157</v>
      </c>
      <c r="T3246">
        <v>0.74</v>
      </c>
      <c r="U3246" s="1"/>
      <c r="V3246">
        <v>14618.039707</v>
      </c>
      <c r="W3246">
        <v>410278.73903300002</v>
      </c>
      <c r="X3246">
        <v>76.156537999999998</v>
      </c>
      <c r="Y3246">
        <v>8.3839030000000001</v>
      </c>
      <c r="Z3246">
        <v>176.394396</v>
      </c>
      <c r="AA3246">
        <v>176.36651800000001</v>
      </c>
      <c r="AB3246">
        <v>0</v>
      </c>
    </row>
    <row r="3247" spans="1:28" x14ac:dyDescent="0.25">
      <c r="A3247" s="1" t="s">
        <v>1025</v>
      </c>
      <c r="B3247">
        <v>697</v>
      </c>
      <c r="C3247" s="1" t="s">
        <v>4028</v>
      </c>
      <c r="D3247">
        <v>5.0999999999999996</v>
      </c>
      <c r="E3247">
        <v>0</v>
      </c>
      <c r="F3247">
        <v>0.56999999999999995</v>
      </c>
      <c r="G3247">
        <v>1067</v>
      </c>
      <c r="H3247" s="1" t="s">
        <v>4173</v>
      </c>
      <c r="I3247">
        <v>23.46</v>
      </c>
      <c r="J3247">
        <v>10.87</v>
      </c>
      <c r="K3247">
        <v>370</v>
      </c>
      <c r="L3247">
        <v>1564.07</v>
      </c>
      <c r="M3247">
        <v>146</v>
      </c>
      <c r="N3247">
        <v>7</v>
      </c>
      <c r="O3247">
        <v>0</v>
      </c>
      <c r="P3247">
        <v>244.77</v>
      </c>
      <c r="Q3247">
        <v>0</v>
      </c>
      <c r="R3247" s="1" t="s">
        <v>5180</v>
      </c>
      <c r="S3247" s="1" t="s">
        <v>8157</v>
      </c>
      <c r="T3247">
        <v>0.91</v>
      </c>
      <c r="U3247" s="1"/>
      <c r="V3247">
        <v>32911.81151</v>
      </c>
      <c r="W3247">
        <v>946746.58924700005</v>
      </c>
      <c r="X3247">
        <v>172.26145199999999</v>
      </c>
      <c r="Y3247">
        <v>20.608578999999999</v>
      </c>
      <c r="Z3247">
        <v>415.74588</v>
      </c>
      <c r="AA3247">
        <v>406.97526099999999</v>
      </c>
      <c r="AB3247">
        <v>0</v>
      </c>
    </row>
    <row r="3248" spans="1:28" x14ac:dyDescent="0.25">
      <c r="A3248" s="1" t="s">
        <v>1032</v>
      </c>
      <c r="B3248">
        <v>920</v>
      </c>
      <c r="C3248" s="1" t="s">
        <v>4010</v>
      </c>
      <c r="D3248">
        <v>5.0999999999999996</v>
      </c>
      <c r="E3248">
        <v>0</v>
      </c>
      <c r="F3248">
        <v>0</v>
      </c>
      <c r="G3248">
        <v>1075</v>
      </c>
      <c r="H3248" s="1" t="s">
        <v>4083</v>
      </c>
      <c r="I3248">
        <v>73.11</v>
      </c>
      <c r="J3248">
        <v>9.6300000000000008</v>
      </c>
      <c r="K3248">
        <v>155</v>
      </c>
      <c r="L3248">
        <v>900.39</v>
      </c>
      <c r="M3248">
        <v>3</v>
      </c>
      <c r="N3248">
        <v>3</v>
      </c>
      <c r="O3248">
        <v>0</v>
      </c>
      <c r="P3248">
        <v>73.209999999999994</v>
      </c>
      <c r="Q3248">
        <v>0</v>
      </c>
      <c r="R3248" s="1" t="s">
        <v>5187</v>
      </c>
      <c r="S3248" s="1" t="s">
        <v>8157</v>
      </c>
      <c r="T3248">
        <v>0.79</v>
      </c>
      <c r="U3248" s="1"/>
      <c r="V3248">
        <v>8500.0008639999996</v>
      </c>
      <c r="W3248">
        <v>352644.69301400002</v>
      </c>
      <c r="X3248">
        <v>46.973699000000003</v>
      </c>
      <c r="Y3248">
        <v>6.767188</v>
      </c>
      <c r="Z3248">
        <v>149.863361</v>
      </c>
      <c r="AA3248">
        <v>151.58845099999999</v>
      </c>
      <c r="AB3248">
        <v>0</v>
      </c>
    </row>
    <row r="3249" spans="1:28" x14ac:dyDescent="0.25">
      <c r="A3249" s="1" t="s">
        <v>1038</v>
      </c>
      <c r="B3249">
        <v>692</v>
      </c>
      <c r="C3249" s="1" t="s">
        <v>4040</v>
      </c>
      <c r="D3249">
        <v>5.0999999999999996</v>
      </c>
      <c r="E3249">
        <v>0</v>
      </c>
      <c r="F3249">
        <v>2</v>
      </c>
      <c r="G3249">
        <v>1079</v>
      </c>
      <c r="H3249" s="1" t="s">
        <v>4096</v>
      </c>
      <c r="I3249">
        <v>121.36</v>
      </c>
      <c r="J3249">
        <v>11.82</v>
      </c>
      <c r="K3249">
        <v>387</v>
      </c>
      <c r="L3249">
        <v>1561.25</v>
      </c>
      <c r="M3249">
        <v>164</v>
      </c>
      <c r="N3249">
        <v>9</v>
      </c>
      <c r="O3249">
        <v>0</v>
      </c>
      <c r="P3249">
        <v>273.33</v>
      </c>
      <c r="Q3249">
        <v>0</v>
      </c>
      <c r="R3249" s="1" t="s">
        <v>5193</v>
      </c>
      <c r="S3249" s="1" t="s">
        <v>8157</v>
      </c>
      <c r="T3249">
        <v>1.01</v>
      </c>
      <c r="U3249" s="1"/>
      <c r="V3249">
        <v>33588.377001000001</v>
      </c>
      <c r="W3249">
        <v>943321.32429400005</v>
      </c>
      <c r="X3249">
        <v>175.25461999999999</v>
      </c>
      <c r="Y3249">
        <v>20.630765</v>
      </c>
      <c r="Z3249">
        <v>414.92408899999998</v>
      </c>
      <c r="AA3249">
        <v>405.503379</v>
      </c>
      <c r="AB3249">
        <v>0</v>
      </c>
    </row>
    <row r="3250" spans="1:28" x14ac:dyDescent="0.25">
      <c r="A3250" s="1" t="s">
        <v>1048</v>
      </c>
      <c r="B3250">
        <v>911</v>
      </c>
      <c r="C3250" s="1" t="s">
        <v>4021</v>
      </c>
      <c r="D3250">
        <v>5.0999999999999996</v>
      </c>
      <c r="E3250">
        <v>0</v>
      </c>
      <c r="F3250">
        <v>3.11</v>
      </c>
      <c r="G3250">
        <v>1085</v>
      </c>
      <c r="H3250" s="1" t="s">
        <v>4097</v>
      </c>
      <c r="I3250">
        <v>76.69</v>
      </c>
      <c r="J3250">
        <v>11.5</v>
      </c>
      <c r="K3250">
        <v>174</v>
      </c>
      <c r="L3250">
        <v>1564.11</v>
      </c>
      <c r="M3250">
        <v>21</v>
      </c>
      <c r="N3250">
        <v>4</v>
      </c>
      <c r="O3250">
        <v>0</v>
      </c>
      <c r="P3250">
        <v>93.48</v>
      </c>
      <c r="Q3250">
        <v>0</v>
      </c>
      <c r="R3250" s="1" t="s">
        <v>5203</v>
      </c>
      <c r="S3250" s="1" t="s">
        <v>8157</v>
      </c>
      <c r="T3250">
        <v>1.51</v>
      </c>
      <c r="U3250" s="1"/>
      <c r="V3250">
        <v>11877.949825</v>
      </c>
      <c r="W3250">
        <v>648200.39631500002</v>
      </c>
      <c r="X3250">
        <v>69.680885000000004</v>
      </c>
      <c r="Y3250">
        <v>13.737949</v>
      </c>
      <c r="Z3250">
        <v>280.08643699999999</v>
      </c>
      <c r="AA3250">
        <v>278.63172900000001</v>
      </c>
      <c r="AB3250">
        <v>0</v>
      </c>
    </row>
    <row r="3251" spans="1:28" x14ac:dyDescent="0.25">
      <c r="A3251" s="1" t="s">
        <v>1049</v>
      </c>
      <c r="B3251">
        <v>966</v>
      </c>
      <c r="C3251" s="1" t="s">
        <v>4006</v>
      </c>
      <c r="D3251">
        <v>5.0999999999999996</v>
      </c>
      <c r="E3251">
        <v>0</v>
      </c>
      <c r="F3251">
        <v>0</v>
      </c>
      <c r="G3251">
        <v>1085</v>
      </c>
      <c r="H3251" s="1" t="s">
        <v>4077</v>
      </c>
      <c r="I3251">
        <v>54.88</v>
      </c>
      <c r="J3251">
        <v>9.23</v>
      </c>
      <c r="K3251">
        <v>119</v>
      </c>
      <c r="L3251">
        <v>876.34</v>
      </c>
      <c r="M3251">
        <v>37</v>
      </c>
      <c r="N3251">
        <v>3</v>
      </c>
      <c r="O3251">
        <v>0</v>
      </c>
      <c r="P3251">
        <v>65.16</v>
      </c>
      <c r="Q3251">
        <v>0</v>
      </c>
      <c r="R3251" s="1" t="s">
        <v>5204</v>
      </c>
      <c r="S3251" s="1" t="s">
        <v>8157</v>
      </c>
      <c r="T3251">
        <v>1.18</v>
      </c>
      <c r="U3251" s="1"/>
      <c r="V3251">
        <v>9714.5724680000003</v>
      </c>
      <c r="W3251">
        <v>369976.06693600002</v>
      </c>
      <c r="X3251">
        <v>53.062306999999997</v>
      </c>
      <c r="Y3251">
        <v>7.8274530000000002</v>
      </c>
      <c r="Z3251">
        <v>159.57105999999999</v>
      </c>
      <c r="AA3251">
        <v>159.03836100000001</v>
      </c>
      <c r="AB3251">
        <v>0</v>
      </c>
    </row>
    <row r="3252" spans="1:28" x14ac:dyDescent="0.25">
      <c r="A3252" s="1" t="s">
        <v>1055</v>
      </c>
      <c r="B3252">
        <v>863</v>
      </c>
      <c r="C3252" s="1" t="s">
        <v>4012</v>
      </c>
      <c r="D3252">
        <v>5.0999999999999996</v>
      </c>
      <c r="E3252">
        <v>0</v>
      </c>
      <c r="F3252">
        <v>0.5</v>
      </c>
      <c r="G3252">
        <v>1090</v>
      </c>
      <c r="H3252" s="1" t="s">
        <v>4143</v>
      </c>
      <c r="I3252">
        <v>105.53</v>
      </c>
      <c r="J3252">
        <v>9.25</v>
      </c>
      <c r="K3252">
        <v>227</v>
      </c>
      <c r="L3252">
        <v>825.33</v>
      </c>
      <c r="M3252">
        <v>81</v>
      </c>
      <c r="N3252">
        <v>7</v>
      </c>
      <c r="O3252">
        <v>0</v>
      </c>
      <c r="P3252">
        <v>147.79</v>
      </c>
      <c r="Q3252">
        <v>0</v>
      </c>
      <c r="R3252" s="1" t="s">
        <v>5210</v>
      </c>
      <c r="S3252" s="1" t="s">
        <v>8157</v>
      </c>
      <c r="T3252">
        <v>0.76</v>
      </c>
      <c r="U3252" s="1"/>
      <c r="V3252">
        <v>18468.792750000001</v>
      </c>
      <c r="W3252">
        <v>492584.69839400001</v>
      </c>
      <c r="X3252">
        <v>95.693957999999995</v>
      </c>
      <c r="Y3252">
        <v>10.663163000000001</v>
      </c>
      <c r="Z3252">
        <v>216.213628</v>
      </c>
      <c r="AA3252">
        <v>211.74719300000001</v>
      </c>
      <c r="AB3252">
        <v>0</v>
      </c>
    </row>
    <row r="3253" spans="1:28" x14ac:dyDescent="0.25">
      <c r="A3253" s="1" t="s">
        <v>1056</v>
      </c>
      <c r="B3253">
        <v>972</v>
      </c>
      <c r="C3253" s="1" t="s">
        <v>4009</v>
      </c>
      <c r="D3253">
        <v>5.0999999999999996</v>
      </c>
      <c r="E3253">
        <v>0</v>
      </c>
      <c r="F3253">
        <v>1.69</v>
      </c>
      <c r="G3253">
        <v>1090</v>
      </c>
      <c r="H3253" s="1" t="s">
        <v>4082</v>
      </c>
      <c r="I3253">
        <v>19.239999999999998</v>
      </c>
      <c r="J3253">
        <v>13.8</v>
      </c>
      <c r="K3253">
        <v>118</v>
      </c>
      <c r="L3253">
        <v>738.31</v>
      </c>
      <c r="M3253">
        <v>24</v>
      </c>
      <c r="N3253">
        <v>5</v>
      </c>
      <c r="O3253">
        <v>0</v>
      </c>
      <c r="P3253">
        <v>66.14</v>
      </c>
      <c r="Q3253">
        <v>0</v>
      </c>
      <c r="R3253" s="1" t="s">
        <v>5211</v>
      </c>
      <c r="S3253" s="1" t="s">
        <v>8157</v>
      </c>
      <c r="T3253">
        <v>1.05</v>
      </c>
      <c r="U3253" s="1"/>
      <c r="V3253">
        <v>7949.552522</v>
      </c>
      <c r="W3253">
        <v>346765.58849200001</v>
      </c>
      <c r="X3253">
        <v>44.433084999999998</v>
      </c>
      <c r="Y3253">
        <v>7.1167689999999997</v>
      </c>
      <c r="Z3253">
        <v>149.09030799999999</v>
      </c>
      <c r="AA3253">
        <v>149.06032099999999</v>
      </c>
      <c r="AB3253">
        <v>0</v>
      </c>
    </row>
    <row r="3254" spans="1:28" x14ac:dyDescent="0.25">
      <c r="A3254" s="1" t="s">
        <v>1057</v>
      </c>
      <c r="B3254">
        <v>1035</v>
      </c>
      <c r="C3254" s="1" t="s">
        <v>4004</v>
      </c>
      <c r="D3254">
        <v>5.0999999999999996</v>
      </c>
      <c r="E3254">
        <v>0</v>
      </c>
      <c r="F3254">
        <v>0</v>
      </c>
      <c r="G3254">
        <v>1091</v>
      </c>
      <c r="H3254" s="1" t="s">
        <v>4168</v>
      </c>
      <c r="I3254">
        <v>0.2</v>
      </c>
      <c r="J3254">
        <v>14.7</v>
      </c>
      <c r="K3254">
        <v>56</v>
      </c>
      <c r="L3254">
        <v>420.4</v>
      </c>
      <c r="M3254">
        <v>7</v>
      </c>
      <c r="N3254">
        <v>4</v>
      </c>
      <c r="O3254">
        <v>0</v>
      </c>
      <c r="P3254">
        <v>26.53</v>
      </c>
      <c r="Q3254">
        <v>0</v>
      </c>
      <c r="R3254" s="1" t="s">
        <v>5212</v>
      </c>
      <c r="S3254" s="1" t="s">
        <v>8157</v>
      </c>
      <c r="T3254">
        <v>1.06</v>
      </c>
      <c r="U3254" s="1"/>
      <c r="V3254">
        <v>4572.0781939999997</v>
      </c>
      <c r="W3254">
        <v>206137.37871300001</v>
      </c>
      <c r="X3254">
        <v>25.757798000000001</v>
      </c>
      <c r="Y3254">
        <v>4.3922299999999996</v>
      </c>
      <c r="Z3254">
        <v>89.833061999999998</v>
      </c>
      <c r="AA3254">
        <v>88.609621000000004</v>
      </c>
      <c r="AB3254">
        <v>0</v>
      </c>
    </row>
    <row r="3255" spans="1:28" x14ac:dyDescent="0.25">
      <c r="A3255" s="1" t="s">
        <v>1058</v>
      </c>
      <c r="B3255">
        <v>863</v>
      </c>
      <c r="C3255" s="1" t="s">
        <v>4020</v>
      </c>
      <c r="D3255">
        <v>5.0999999999999996</v>
      </c>
      <c r="E3255">
        <v>0</v>
      </c>
      <c r="F3255">
        <v>0.5</v>
      </c>
      <c r="G3255">
        <v>1093</v>
      </c>
      <c r="H3255" s="1" t="s">
        <v>4116</v>
      </c>
      <c r="I3255">
        <v>87.33</v>
      </c>
      <c r="J3255">
        <v>19.36</v>
      </c>
      <c r="K3255">
        <v>230</v>
      </c>
      <c r="L3255">
        <v>1632.51</v>
      </c>
      <c r="M3255">
        <v>37</v>
      </c>
      <c r="N3255">
        <v>3</v>
      </c>
      <c r="O3255">
        <v>0</v>
      </c>
      <c r="P3255">
        <v>145.44</v>
      </c>
      <c r="Q3255">
        <v>0</v>
      </c>
      <c r="R3255" s="1" t="s">
        <v>5213</v>
      </c>
      <c r="S3255" s="1" t="s">
        <v>8157</v>
      </c>
      <c r="T3255">
        <v>1.48</v>
      </c>
      <c r="U3255" s="1"/>
      <c r="V3255">
        <v>17540.679573000001</v>
      </c>
      <c r="W3255">
        <v>746820.89418499998</v>
      </c>
      <c r="X3255">
        <v>97.699752000000004</v>
      </c>
      <c r="Y3255">
        <v>15.766491</v>
      </c>
      <c r="Z3255">
        <v>322.96066000000002</v>
      </c>
      <c r="AA3255">
        <v>321.02749899999998</v>
      </c>
      <c r="AB3255">
        <v>0</v>
      </c>
    </row>
    <row r="3256" spans="1:28" x14ac:dyDescent="0.25">
      <c r="A3256" s="1" t="s">
        <v>1062</v>
      </c>
      <c r="B3256">
        <v>769</v>
      </c>
      <c r="C3256" s="1" t="s">
        <v>4039</v>
      </c>
      <c r="D3256">
        <v>5.0999999999999996</v>
      </c>
      <c r="E3256">
        <v>0</v>
      </c>
      <c r="F3256">
        <v>2.34</v>
      </c>
      <c r="G3256">
        <v>1097</v>
      </c>
      <c r="H3256" s="1" t="s">
        <v>4111</v>
      </c>
      <c r="I3256">
        <v>13.29</v>
      </c>
      <c r="J3256">
        <v>18.14</v>
      </c>
      <c r="K3256">
        <v>328</v>
      </c>
      <c r="L3256">
        <v>1792.38</v>
      </c>
      <c r="M3256">
        <v>153</v>
      </c>
      <c r="N3256">
        <v>5</v>
      </c>
      <c r="O3256">
        <v>0</v>
      </c>
      <c r="P3256">
        <v>235.2</v>
      </c>
      <c r="Q3256">
        <v>0</v>
      </c>
      <c r="R3256" s="1" t="s">
        <v>5217</v>
      </c>
      <c r="S3256" s="1" t="s">
        <v>8157</v>
      </c>
      <c r="T3256">
        <v>1.41</v>
      </c>
      <c r="U3256" s="1"/>
      <c r="V3256">
        <v>33442.888854999997</v>
      </c>
      <c r="W3256">
        <v>1066339.4524010001</v>
      </c>
      <c r="X3256">
        <v>177.624831</v>
      </c>
      <c r="Y3256">
        <v>23.547533999999999</v>
      </c>
      <c r="Z3256">
        <v>466.36765500000001</v>
      </c>
      <c r="AA3256">
        <v>458.38108899999997</v>
      </c>
      <c r="AB3256">
        <v>0</v>
      </c>
    </row>
    <row r="3257" spans="1:28" x14ac:dyDescent="0.25">
      <c r="A3257" s="1" t="s">
        <v>1063</v>
      </c>
      <c r="B3257">
        <v>660</v>
      </c>
      <c r="C3257" s="1" t="s">
        <v>4024</v>
      </c>
      <c r="D3257">
        <v>5.0999999999999996</v>
      </c>
      <c r="E3257">
        <v>0</v>
      </c>
      <c r="F3257">
        <v>0</v>
      </c>
      <c r="G3257">
        <v>1098</v>
      </c>
      <c r="H3257" s="1" t="s">
        <v>4095</v>
      </c>
      <c r="I3257">
        <v>63.59</v>
      </c>
      <c r="J3257">
        <v>12.04</v>
      </c>
      <c r="K3257">
        <v>438</v>
      </c>
      <c r="L3257">
        <v>2065.9899999999998</v>
      </c>
      <c r="M3257">
        <v>92</v>
      </c>
      <c r="N3257">
        <v>6</v>
      </c>
      <c r="O3257">
        <v>0</v>
      </c>
      <c r="P3257">
        <v>287.83999999999997</v>
      </c>
      <c r="Q3257">
        <v>0</v>
      </c>
      <c r="R3257" s="1" t="s">
        <v>5218</v>
      </c>
      <c r="S3257" s="1" t="s">
        <v>8157</v>
      </c>
      <c r="T3257">
        <v>1</v>
      </c>
      <c r="U3257" s="1"/>
      <c r="V3257">
        <v>31801.179545999999</v>
      </c>
      <c r="W3257">
        <v>1031286.215556</v>
      </c>
      <c r="X3257">
        <v>169.127375</v>
      </c>
      <c r="Y3257">
        <v>21.492357999999999</v>
      </c>
      <c r="Z3257">
        <v>446.95153299999998</v>
      </c>
      <c r="AA3257">
        <v>443.31403599999999</v>
      </c>
      <c r="AB3257">
        <v>0</v>
      </c>
    </row>
    <row r="3258" spans="1:28" x14ac:dyDescent="0.25">
      <c r="A3258" s="1" t="s">
        <v>1067</v>
      </c>
      <c r="B3258">
        <v>863</v>
      </c>
      <c r="C3258" s="1" t="s">
        <v>4033</v>
      </c>
      <c r="D3258">
        <v>5.0999999999999996</v>
      </c>
      <c r="E3258">
        <v>0</v>
      </c>
      <c r="F3258">
        <v>0.5</v>
      </c>
      <c r="G3258">
        <v>1101</v>
      </c>
      <c r="H3258" s="1" t="s">
        <v>4131</v>
      </c>
      <c r="I3258">
        <v>194.58</v>
      </c>
      <c r="J3258">
        <v>14.89</v>
      </c>
      <c r="K3258">
        <v>238</v>
      </c>
      <c r="L3258">
        <v>2216.48</v>
      </c>
      <c r="M3258">
        <v>24</v>
      </c>
      <c r="N3258">
        <v>3</v>
      </c>
      <c r="O3258">
        <v>0</v>
      </c>
      <c r="P3258">
        <v>120.41</v>
      </c>
      <c r="Q3258">
        <v>0</v>
      </c>
      <c r="R3258" s="1" t="s">
        <v>5222</v>
      </c>
      <c r="S3258" s="1" t="s">
        <v>8157</v>
      </c>
      <c r="T3258">
        <v>1.37</v>
      </c>
      <c r="U3258" s="1"/>
      <c r="V3258">
        <v>15378.874051999999</v>
      </c>
      <c r="W3258">
        <v>772139.56396399997</v>
      </c>
      <c r="X3258">
        <v>88.446725000000001</v>
      </c>
      <c r="Y3258">
        <v>15.81335</v>
      </c>
      <c r="Z3258">
        <v>326.99584700000003</v>
      </c>
      <c r="AA3258">
        <v>331.909718</v>
      </c>
      <c r="AB3258">
        <v>0</v>
      </c>
    </row>
    <row r="3259" spans="1:28" x14ac:dyDescent="0.25">
      <c r="A3259" s="1" t="s">
        <v>1069</v>
      </c>
      <c r="B3259">
        <v>727</v>
      </c>
      <c r="C3259" s="1" t="s">
        <v>4021</v>
      </c>
      <c r="D3259">
        <v>5.0999999999999996</v>
      </c>
      <c r="E3259">
        <v>0</v>
      </c>
      <c r="F3259">
        <v>0.69</v>
      </c>
      <c r="G3259">
        <v>1102</v>
      </c>
      <c r="H3259" s="1" t="s">
        <v>4101</v>
      </c>
      <c r="I3259">
        <v>76.69</v>
      </c>
      <c r="J3259">
        <v>5.21</v>
      </c>
      <c r="K3259">
        <v>375</v>
      </c>
      <c r="L3259">
        <v>1564.11</v>
      </c>
      <c r="M3259">
        <v>111</v>
      </c>
      <c r="N3259">
        <v>3</v>
      </c>
      <c r="O3259">
        <v>0</v>
      </c>
      <c r="P3259">
        <v>163.46</v>
      </c>
      <c r="Q3259">
        <v>0</v>
      </c>
      <c r="R3259" s="1" t="s">
        <v>5224</v>
      </c>
      <c r="S3259" s="1" t="s">
        <v>8157</v>
      </c>
      <c r="T3259">
        <v>0.52</v>
      </c>
      <c r="U3259" s="1"/>
      <c r="V3259">
        <v>27581.502553999999</v>
      </c>
      <c r="W3259">
        <v>735295.46158300003</v>
      </c>
      <c r="X3259">
        <v>142.700141</v>
      </c>
      <c r="Y3259">
        <v>14.951943</v>
      </c>
      <c r="Z3259">
        <v>317.55425300000002</v>
      </c>
      <c r="AA3259">
        <v>316.08255200000002</v>
      </c>
      <c r="AB3259">
        <v>0</v>
      </c>
    </row>
    <row r="3260" spans="1:28" x14ac:dyDescent="0.25">
      <c r="A3260" s="1" t="s">
        <v>1072</v>
      </c>
      <c r="B3260">
        <v>755</v>
      </c>
      <c r="C3260" s="1" t="s">
        <v>4042</v>
      </c>
      <c r="D3260">
        <v>5.0999999999999996</v>
      </c>
      <c r="E3260">
        <v>0</v>
      </c>
      <c r="F3260">
        <v>0.32</v>
      </c>
      <c r="G3260">
        <v>1105</v>
      </c>
      <c r="H3260" s="1" t="s">
        <v>4126</v>
      </c>
      <c r="I3260">
        <v>99.09</v>
      </c>
      <c r="J3260">
        <v>7.81</v>
      </c>
      <c r="K3260">
        <v>350</v>
      </c>
      <c r="L3260">
        <v>1144.6400000000001</v>
      </c>
      <c r="M3260">
        <v>155</v>
      </c>
      <c r="N3260">
        <v>7</v>
      </c>
      <c r="O3260">
        <v>0</v>
      </c>
      <c r="P3260">
        <v>204.3</v>
      </c>
      <c r="Q3260">
        <v>0</v>
      </c>
      <c r="R3260" s="1" t="s">
        <v>5227</v>
      </c>
      <c r="S3260" s="1" t="s">
        <v>8157</v>
      </c>
      <c r="T3260">
        <v>0.57999999999999996</v>
      </c>
      <c r="U3260" s="1"/>
      <c r="V3260">
        <v>32072.865241</v>
      </c>
      <c r="W3260">
        <v>756740.68967899994</v>
      </c>
      <c r="X3260">
        <v>163.68700799999999</v>
      </c>
      <c r="Y3260">
        <v>16.102146000000001</v>
      </c>
      <c r="Z3260">
        <v>330.668297</v>
      </c>
      <c r="AA3260">
        <v>325.30338699999999</v>
      </c>
      <c r="AB3260">
        <v>0</v>
      </c>
    </row>
    <row r="3261" spans="1:28" x14ac:dyDescent="0.25">
      <c r="A3261" s="1" t="s">
        <v>1075</v>
      </c>
      <c r="B3261">
        <v>943</v>
      </c>
      <c r="C3261" s="1" t="s">
        <v>4032</v>
      </c>
      <c r="D3261">
        <v>5.0999999999999996</v>
      </c>
      <c r="E3261">
        <v>0</v>
      </c>
      <c r="F3261">
        <v>2.09</v>
      </c>
      <c r="G3261">
        <v>1106</v>
      </c>
      <c r="H3261" s="1" t="s">
        <v>4113</v>
      </c>
      <c r="I3261">
        <v>0.2</v>
      </c>
      <c r="J3261">
        <v>9.99</v>
      </c>
      <c r="K3261">
        <v>163</v>
      </c>
      <c r="L3261">
        <v>1269.6500000000001</v>
      </c>
      <c r="M3261">
        <v>47</v>
      </c>
      <c r="N3261">
        <v>2</v>
      </c>
      <c r="O3261">
        <v>0</v>
      </c>
      <c r="P3261">
        <v>97.36</v>
      </c>
      <c r="Q3261">
        <v>0</v>
      </c>
      <c r="R3261" s="1" t="s">
        <v>5230</v>
      </c>
      <c r="S3261" s="1" t="s">
        <v>8157</v>
      </c>
      <c r="T3261">
        <v>1.4</v>
      </c>
      <c r="U3261" s="1"/>
      <c r="V3261">
        <v>13057.606839</v>
      </c>
      <c r="W3261">
        <v>529960.156953</v>
      </c>
      <c r="X3261">
        <v>72.105587999999997</v>
      </c>
      <c r="Y3261">
        <v>11.201383999999999</v>
      </c>
      <c r="Z3261">
        <v>227.47997000000001</v>
      </c>
      <c r="AA3261">
        <v>227.80869799999999</v>
      </c>
      <c r="AB3261">
        <v>0</v>
      </c>
    </row>
    <row r="3262" spans="1:28" x14ac:dyDescent="0.25">
      <c r="A3262" s="1" t="s">
        <v>1090</v>
      </c>
      <c r="B3262">
        <v>920</v>
      </c>
      <c r="C3262" s="1" t="s">
        <v>4004</v>
      </c>
      <c r="D3262">
        <v>5.0999999999999996</v>
      </c>
      <c r="E3262">
        <v>0</v>
      </c>
      <c r="F3262">
        <v>0</v>
      </c>
      <c r="G3262">
        <v>1117</v>
      </c>
      <c r="H3262" s="1" t="s">
        <v>4124</v>
      </c>
      <c r="I3262">
        <v>71.64</v>
      </c>
      <c r="J3262">
        <v>11.82</v>
      </c>
      <c r="K3262">
        <v>197</v>
      </c>
      <c r="L3262">
        <v>1309.74</v>
      </c>
      <c r="M3262">
        <v>26</v>
      </c>
      <c r="N3262">
        <v>6</v>
      </c>
      <c r="O3262">
        <v>0</v>
      </c>
      <c r="P3262">
        <v>124.43</v>
      </c>
      <c r="Q3262">
        <v>0</v>
      </c>
      <c r="R3262" s="1" t="s">
        <v>5245</v>
      </c>
      <c r="S3262" s="1" t="s">
        <v>8157</v>
      </c>
      <c r="T3262">
        <v>1.31</v>
      </c>
      <c r="U3262" s="1"/>
      <c r="V3262">
        <v>12416.152542</v>
      </c>
      <c r="W3262">
        <v>555918.55213199998</v>
      </c>
      <c r="X3262">
        <v>69.806994000000003</v>
      </c>
      <c r="Y3262">
        <v>11.602156000000001</v>
      </c>
      <c r="Z3262">
        <v>240.674341</v>
      </c>
      <c r="AA3262">
        <v>238.96599900000001</v>
      </c>
      <c r="AB3262">
        <v>0</v>
      </c>
    </row>
    <row r="3263" spans="1:28" x14ac:dyDescent="0.25">
      <c r="A3263" s="1" t="s">
        <v>1101</v>
      </c>
      <c r="B3263">
        <v>1017</v>
      </c>
      <c r="C3263" s="1" t="s">
        <v>4001</v>
      </c>
      <c r="D3263">
        <v>0.2</v>
      </c>
      <c r="E3263">
        <v>0</v>
      </c>
      <c r="F3263">
        <v>2.2999999999999998</v>
      </c>
      <c r="G3263">
        <v>1128</v>
      </c>
      <c r="H3263" s="1" t="s">
        <v>4071</v>
      </c>
      <c r="I3263">
        <v>108.49</v>
      </c>
      <c r="J3263">
        <v>14.77</v>
      </c>
      <c r="K3263">
        <v>111</v>
      </c>
      <c r="L3263">
        <v>419.77</v>
      </c>
      <c r="M3263">
        <v>52</v>
      </c>
      <c r="N3263">
        <v>4</v>
      </c>
      <c r="O3263">
        <v>0</v>
      </c>
      <c r="P3263">
        <v>84.69</v>
      </c>
      <c r="Q3263">
        <v>0</v>
      </c>
      <c r="R3263" s="1" t="s">
        <v>5256</v>
      </c>
      <c r="S3263" s="1" t="s">
        <v>8157</v>
      </c>
      <c r="T3263">
        <v>1.1299999999999999</v>
      </c>
      <c r="U3263" s="1"/>
      <c r="V3263">
        <v>9437.2612759999993</v>
      </c>
      <c r="W3263">
        <v>269055.29147</v>
      </c>
      <c r="X3263">
        <v>49.343159999999997</v>
      </c>
      <c r="Y3263">
        <v>5.8583949999999998</v>
      </c>
      <c r="Z3263">
        <v>117.651084</v>
      </c>
      <c r="AA3263">
        <v>115.65815499999999</v>
      </c>
      <c r="AB3263">
        <v>0</v>
      </c>
    </row>
    <row r="3264" spans="1:28" x14ac:dyDescent="0.25">
      <c r="A3264" s="1" t="s">
        <v>1115</v>
      </c>
      <c r="B3264">
        <v>769</v>
      </c>
      <c r="C3264" s="1" t="s">
        <v>4029</v>
      </c>
      <c r="D3264">
        <v>5.0999999999999996</v>
      </c>
      <c r="E3264">
        <v>0</v>
      </c>
      <c r="F3264">
        <v>2.33</v>
      </c>
      <c r="G3264">
        <v>1143</v>
      </c>
      <c r="H3264" s="1" t="s">
        <v>4111</v>
      </c>
      <c r="I3264">
        <v>13.29</v>
      </c>
      <c r="J3264">
        <v>6.27</v>
      </c>
      <c r="K3264">
        <v>374</v>
      </c>
      <c r="L3264">
        <v>1878.37</v>
      </c>
      <c r="M3264">
        <v>80</v>
      </c>
      <c r="N3264">
        <v>7</v>
      </c>
      <c r="O3264">
        <v>0</v>
      </c>
      <c r="P3264">
        <v>144.41999999999999</v>
      </c>
      <c r="Q3264">
        <v>0</v>
      </c>
      <c r="R3264" s="1" t="s">
        <v>5270</v>
      </c>
      <c r="S3264" s="1" t="s">
        <v>8157</v>
      </c>
      <c r="T3264">
        <v>0.57999999999999996</v>
      </c>
      <c r="U3264" s="1"/>
      <c r="V3264">
        <v>23005.676613</v>
      </c>
      <c r="W3264">
        <v>744009.40610000002</v>
      </c>
      <c r="X3264">
        <v>122.03684800000001</v>
      </c>
      <c r="Y3264">
        <v>14.193944</v>
      </c>
      <c r="Z3264">
        <v>315.24656800000002</v>
      </c>
      <c r="AA3264">
        <v>319.82566500000001</v>
      </c>
      <c r="AB3264">
        <v>0</v>
      </c>
    </row>
    <row r="3265" spans="1:28" x14ac:dyDescent="0.25">
      <c r="A3265" s="1" t="s">
        <v>1118</v>
      </c>
      <c r="B3265">
        <v>966</v>
      </c>
      <c r="C3265" s="1" t="s">
        <v>4016</v>
      </c>
      <c r="D3265">
        <v>5.0999999999999996</v>
      </c>
      <c r="E3265">
        <v>0</v>
      </c>
      <c r="F3265">
        <v>0</v>
      </c>
      <c r="G3265">
        <v>1151</v>
      </c>
      <c r="H3265" s="1" t="s">
        <v>4092</v>
      </c>
      <c r="I3265">
        <v>182.21</v>
      </c>
      <c r="J3265">
        <v>11.73</v>
      </c>
      <c r="K3265">
        <v>185</v>
      </c>
      <c r="L3265">
        <v>905.52</v>
      </c>
      <c r="M3265">
        <v>89</v>
      </c>
      <c r="N3265">
        <v>2</v>
      </c>
      <c r="O3265">
        <v>0</v>
      </c>
      <c r="P3265">
        <v>107.62</v>
      </c>
      <c r="Q3265">
        <v>0</v>
      </c>
      <c r="R3265" s="1" t="s">
        <v>5273</v>
      </c>
      <c r="S3265" s="1" t="s">
        <v>8157</v>
      </c>
      <c r="T3265">
        <v>0.85</v>
      </c>
      <c r="U3265" s="1"/>
      <c r="V3265">
        <v>17148.940084000002</v>
      </c>
      <c r="W3265">
        <v>459024.921011</v>
      </c>
      <c r="X3265">
        <v>88.882453999999996</v>
      </c>
      <c r="Y3265">
        <v>9.7821840000000009</v>
      </c>
      <c r="Z3265">
        <v>199.39741100000001</v>
      </c>
      <c r="AA3265">
        <v>197.32116199999999</v>
      </c>
      <c r="AB3265">
        <v>0</v>
      </c>
    </row>
    <row r="3266" spans="1:28" x14ac:dyDescent="0.25">
      <c r="A3266" s="1" t="s">
        <v>1123</v>
      </c>
      <c r="B3266">
        <v>575</v>
      </c>
      <c r="C3266" s="1" t="s">
        <v>4063</v>
      </c>
      <c r="D3266">
        <v>5.0999999999999996</v>
      </c>
      <c r="E3266">
        <v>0</v>
      </c>
      <c r="F3266">
        <v>0</v>
      </c>
      <c r="G3266">
        <v>1158</v>
      </c>
      <c r="H3266" s="1" t="s">
        <v>4119</v>
      </c>
      <c r="I3266">
        <v>17.75</v>
      </c>
      <c r="J3266">
        <v>10.17</v>
      </c>
      <c r="K3266">
        <v>583</v>
      </c>
      <c r="L3266">
        <v>2100.8200000000002</v>
      </c>
      <c r="M3266">
        <v>342</v>
      </c>
      <c r="N3266">
        <v>8</v>
      </c>
      <c r="O3266">
        <v>0</v>
      </c>
      <c r="P3266">
        <v>397.34</v>
      </c>
      <c r="Q3266">
        <v>0</v>
      </c>
      <c r="R3266" s="1" t="s">
        <v>5278</v>
      </c>
      <c r="S3266" s="1" t="s">
        <v>8157</v>
      </c>
      <c r="T3266">
        <v>0.83</v>
      </c>
      <c r="U3266" s="1"/>
      <c r="V3266">
        <v>61042.741052999998</v>
      </c>
      <c r="W3266">
        <v>1433244.138363</v>
      </c>
      <c r="X3266">
        <v>311.64706899999999</v>
      </c>
      <c r="Y3266">
        <v>31.717680999999999</v>
      </c>
      <c r="Z3266">
        <v>631.06458699999996</v>
      </c>
      <c r="AA3266">
        <v>616.11355800000001</v>
      </c>
      <c r="AB3266">
        <v>0</v>
      </c>
    </row>
    <row r="3267" spans="1:28" x14ac:dyDescent="0.25">
      <c r="A3267" s="1" t="s">
        <v>1131</v>
      </c>
      <c r="B3267">
        <v>690</v>
      </c>
      <c r="C3267" s="1" t="s">
        <v>4005</v>
      </c>
      <c r="D3267">
        <v>5.0999999999999996</v>
      </c>
      <c r="E3267">
        <v>0</v>
      </c>
      <c r="F3267">
        <v>0</v>
      </c>
      <c r="G3267">
        <v>1163</v>
      </c>
      <c r="H3267" s="1" t="s">
        <v>4099</v>
      </c>
      <c r="I3267">
        <v>147.79</v>
      </c>
      <c r="J3267">
        <v>13.67</v>
      </c>
      <c r="K3267">
        <v>473</v>
      </c>
      <c r="L3267">
        <v>2573.7399999999998</v>
      </c>
      <c r="M3267">
        <v>189</v>
      </c>
      <c r="N3267">
        <v>8</v>
      </c>
      <c r="O3267">
        <v>0</v>
      </c>
      <c r="P3267">
        <v>299.89</v>
      </c>
      <c r="Q3267">
        <v>0</v>
      </c>
      <c r="R3267" s="1" t="s">
        <v>5286</v>
      </c>
      <c r="S3267" s="1" t="s">
        <v>8157</v>
      </c>
      <c r="T3267">
        <v>1.08</v>
      </c>
      <c r="U3267" s="1"/>
      <c r="V3267">
        <v>43138.670908</v>
      </c>
      <c r="W3267">
        <v>1350532.8119300001</v>
      </c>
      <c r="X3267">
        <v>228.43343200000001</v>
      </c>
      <c r="Y3267">
        <v>28.932782</v>
      </c>
      <c r="Z3267">
        <v>587.92607699999996</v>
      </c>
      <c r="AA3267">
        <v>580.54736600000001</v>
      </c>
      <c r="AB3267">
        <v>0</v>
      </c>
    </row>
    <row r="3268" spans="1:28" x14ac:dyDescent="0.25">
      <c r="A3268" s="1" t="s">
        <v>1142</v>
      </c>
      <c r="B3268">
        <v>959</v>
      </c>
      <c r="C3268" s="1" t="s">
        <v>4033</v>
      </c>
      <c r="D3268">
        <v>5.0999999999999996</v>
      </c>
      <c r="E3268">
        <v>0</v>
      </c>
      <c r="F3268">
        <v>0.67</v>
      </c>
      <c r="G3268">
        <v>1176</v>
      </c>
      <c r="H3268" s="1" t="s">
        <v>4114</v>
      </c>
      <c r="I3268">
        <v>159.35</v>
      </c>
      <c r="J3268">
        <v>11.15</v>
      </c>
      <c r="K3268">
        <v>217</v>
      </c>
      <c r="L3268">
        <v>1983.05</v>
      </c>
      <c r="M3268">
        <v>15</v>
      </c>
      <c r="N3268">
        <v>6</v>
      </c>
      <c r="O3268">
        <v>0</v>
      </c>
      <c r="P3268">
        <v>56.38</v>
      </c>
      <c r="Q3268">
        <v>0</v>
      </c>
      <c r="R3268" s="1" t="s">
        <v>5297</v>
      </c>
      <c r="S3268" s="1" t="s">
        <v>8157</v>
      </c>
      <c r="T3268">
        <v>0.9</v>
      </c>
      <c r="U3268" s="1"/>
      <c r="V3268">
        <v>9076.8718950000002</v>
      </c>
      <c r="W3268">
        <v>551095.58360799996</v>
      </c>
      <c r="X3268">
        <v>54.307585000000003</v>
      </c>
      <c r="Y3268">
        <v>9.9689189999999996</v>
      </c>
      <c r="Z3268">
        <v>227.49493100000001</v>
      </c>
      <c r="AA3268">
        <v>236.89250799999999</v>
      </c>
      <c r="AB3268">
        <v>0</v>
      </c>
    </row>
    <row r="3269" spans="1:28" x14ac:dyDescent="0.25">
      <c r="A3269" s="1" t="s">
        <v>1145</v>
      </c>
      <c r="B3269">
        <v>667</v>
      </c>
      <c r="C3269" s="1" t="s">
        <v>4022</v>
      </c>
      <c r="D3269">
        <v>5.0999999999999996</v>
      </c>
      <c r="E3269">
        <v>0</v>
      </c>
      <c r="F3269">
        <v>0</v>
      </c>
      <c r="G3269">
        <v>1179</v>
      </c>
      <c r="H3269" s="1" t="s">
        <v>4128</v>
      </c>
      <c r="I3269">
        <v>116.2</v>
      </c>
      <c r="J3269">
        <v>17.420000000000002</v>
      </c>
      <c r="K3269">
        <v>512</v>
      </c>
      <c r="L3269">
        <v>3378.88</v>
      </c>
      <c r="M3269">
        <v>166</v>
      </c>
      <c r="N3269">
        <v>11</v>
      </c>
      <c r="O3269">
        <v>0</v>
      </c>
      <c r="P3269">
        <v>320.60000000000002</v>
      </c>
      <c r="Q3269">
        <v>0</v>
      </c>
      <c r="R3269" s="1" t="s">
        <v>5300</v>
      </c>
      <c r="S3269" s="1" t="s">
        <v>8157</v>
      </c>
      <c r="T3269">
        <v>1.27</v>
      </c>
      <c r="U3269" s="1"/>
      <c r="V3269">
        <v>40328.946250000001</v>
      </c>
      <c r="W3269">
        <v>1501596.880654</v>
      </c>
      <c r="X3269">
        <v>219.225123</v>
      </c>
      <c r="Y3269">
        <v>31.726264</v>
      </c>
      <c r="Z3269">
        <v>648.64887499999998</v>
      </c>
      <c r="AA3269">
        <v>645.47892400000001</v>
      </c>
      <c r="AB3269">
        <v>0</v>
      </c>
    </row>
    <row r="3270" spans="1:28" x14ac:dyDescent="0.25">
      <c r="A3270" s="1" t="s">
        <v>1147</v>
      </c>
      <c r="B3270">
        <v>863</v>
      </c>
      <c r="C3270" s="1" t="s">
        <v>4041</v>
      </c>
      <c r="D3270">
        <v>0.2</v>
      </c>
      <c r="E3270">
        <v>0</v>
      </c>
      <c r="F3270">
        <v>0.5</v>
      </c>
      <c r="G3270">
        <v>1180</v>
      </c>
      <c r="H3270" s="1" t="s">
        <v>4123</v>
      </c>
      <c r="I3270">
        <v>46.68</v>
      </c>
      <c r="J3270">
        <v>18.21</v>
      </c>
      <c r="K3270">
        <v>317</v>
      </c>
      <c r="L3270">
        <v>1704.6</v>
      </c>
      <c r="M3270">
        <v>129</v>
      </c>
      <c r="N3270">
        <v>5</v>
      </c>
      <c r="O3270">
        <v>0</v>
      </c>
      <c r="P3270">
        <v>170.27</v>
      </c>
      <c r="Q3270">
        <v>0</v>
      </c>
      <c r="R3270" s="1" t="s">
        <v>5302</v>
      </c>
      <c r="S3270" s="1" t="s">
        <v>8157</v>
      </c>
      <c r="T3270">
        <v>0.84</v>
      </c>
      <c r="U3270" s="1"/>
      <c r="V3270">
        <v>27259.135951</v>
      </c>
      <c r="W3270">
        <v>833017.87646399997</v>
      </c>
      <c r="X3270">
        <v>143.783592</v>
      </c>
      <c r="Y3270">
        <v>17.539200000000001</v>
      </c>
      <c r="Z3270">
        <v>360.99496599999998</v>
      </c>
      <c r="AA3270">
        <v>358.08657799999997</v>
      </c>
      <c r="AB3270">
        <v>0</v>
      </c>
    </row>
    <row r="3271" spans="1:28" x14ac:dyDescent="0.25">
      <c r="A3271" s="1" t="s">
        <v>1151</v>
      </c>
      <c r="B3271">
        <v>1079</v>
      </c>
      <c r="C3271" s="1" t="s">
        <v>4009</v>
      </c>
      <c r="D3271">
        <v>5.0999999999999996</v>
      </c>
      <c r="E3271">
        <v>0</v>
      </c>
      <c r="F3271">
        <v>0.88</v>
      </c>
      <c r="G3271">
        <v>1182</v>
      </c>
      <c r="H3271" s="1" t="s">
        <v>4081</v>
      </c>
      <c r="I3271">
        <v>19.239999999999998</v>
      </c>
      <c r="J3271">
        <v>8.0399999999999991</v>
      </c>
      <c r="K3271">
        <v>103</v>
      </c>
      <c r="L3271">
        <v>738.31</v>
      </c>
      <c r="M3271">
        <v>20</v>
      </c>
      <c r="N3271">
        <v>1</v>
      </c>
      <c r="O3271">
        <v>0</v>
      </c>
      <c r="P3271">
        <v>47.44</v>
      </c>
      <c r="Q3271">
        <v>0</v>
      </c>
      <c r="R3271" s="1" t="s">
        <v>5306</v>
      </c>
      <c r="S3271" s="1" t="s">
        <v>8157</v>
      </c>
      <c r="T3271">
        <v>0.98</v>
      </c>
      <c r="U3271" s="1"/>
      <c r="V3271">
        <v>7319.380185</v>
      </c>
      <c r="W3271">
        <v>294442.95467599999</v>
      </c>
      <c r="X3271">
        <v>40.314870999999997</v>
      </c>
      <c r="Y3271">
        <v>6.0812799999999996</v>
      </c>
      <c r="Z3271">
        <v>127.105495</v>
      </c>
      <c r="AA3271">
        <v>126.569367</v>
      </c>
      <c r="AB3271">
        <v>0</v>
      </c>
    </row>
    <row r="3272" spans="1:28" x14ac:dyDescent="0.25">
      <c r="A3272" s="1" t="s">
        <v>1152</v>
      </c>
      <c r="B3272">
        <v>800</v>
      </c>
      <c r="C3272" s="1" t="s">
        <v>4030</v>
      </c>
      <c r="D3272">
        <v>5.0999999999999996</v>
      </c>
      <c r="E3272">
        <v>0</v>
      </c>
      <c r="F3272">
        <v>0</v>
      </c>
      <c r="G3272">
        <v>1183</v>
      </c>
      <c r="H3272" s="1" t="s">
        <v>4123</v>
      </c>
      <c r="I3272">
        <v>46.68</v>
      </c>
      <c r="J3272">
        <v>19.239999999999998</v>
      </c>
      <c r="K3272">
        <v>383</v>
      </c>
      <c r="L3272">
        <v>2939.5</v>
      </c>
      <c r="M3272">
        <v>130</v>
      </c>
      <c r="N3272">
        <v>8</v>
      </c>
      <c r="O3272">
        <v>0</v>
      </c>
      <c r="P3272">
        <v>227.61</v>
      </c>
      <c r="Q3272">
        <v>0</v>
      </c>
      <c r="R3272" s="1" t="s">
        <v>5307</v>
      </c>
      <c r="S3272" s="1" t="s">
        <v>8157</v>
      </c>
      <c r="T3272">
        <v>1.38</v>
      </c>
      <c r="U3272" s="1"/>
      <c r="V3272">
        <v>32503.546493999998</v>
      </c>
      <c r="W3272">
        <v>1184835.9341249999</v>
      </c>
      <c r="X3272">
        <v>176.11367200000001</v>
      </c>
      <c r="Y3272">
        <v>25.761438999999999</v>
      </c>
      <c r="Z3272">
        <v>512.06115999999997</v>
      </c>
      <c r="AA3272">
        <v>509.31544500000001</v>
      </c>
      <c r="AB3272">
        <v>0</v>
      </c>
    </row>
    <row r="3273" spans="1:28" x14ac:dyDescent="0.25">
      <c r="A3273" s="1" t="s">
        <v>1154</v>
      </c>
      <c r="B3273">
        <v>863</v>
      </c>
      <c r="C3273" s="1" t="s">
        <v>4022</v>
      </c>
      <c r="D3273">
        <v>5.0999999999999996</v>
      </c>
      <c r="E3273">
        <v>0</v>
      </c>
      <c r="F3273">
        <v>0.5</v>
      </c>
      <c r="G3273">
        <v>1183</v>
      </c>
      <c r="H3273" s="1" t="s">
        <v>4133</v>
      </c>
      <c r="I3273">
        <v>20.190000000000001</v>
      </c>
      <c r="J3273">
        <v>12.33</v>
      </c>
      <c r="K3273">
        <v>320</v>
      </c>
      <c r="L3273">
        <v>2376.66</v>
      </c>
      <c r="M3273">
        <v>56</v>
      </c>
      <c r="N3273">
        <v>6</v>
      </c>
      <c r="O3273">
        <v>0</v>
      </c>
      <c r="P3273">
        <v>146.43</v>
      </c>
      <c r="Q3273">
        <v>0</v>
      </c>
      <c r="R3273" s="1" t="s">
        <v>5309</v>
      </c>
      <c r="S3273" s="1" t="s">
        <v>8157</v>
      </c>
      <c r="T3273">
        <v>0.97</v>
      </c>
      <c r="U3273" s="1"/>
      <c r="V3273">
        <v>19871.414218999998</v>
      </c>
      <c r="W3273">
        <v>893269.02822600002</v>
      </c>
      <c r="X3273">
        <v>111.611631</v>
      </c>
      <c r="Y3273">
        <v>17.537631000000001</v>
      </c>
      <c r="Z3273">
        <v>378.57855499999999</v>
      </c>
      <c r="AA3273">
        <v>383.980502</v>
      </c>
      <c r="AB3273">
        <v>0</v>
      </c>
    </row>
    <row r="3274" spans="1:28" x14ac:dyDescent="0.25">
      <c r="A3274" s="1" t="s">
        <v>1156</v>
      </c>
      <c r="B3274">
        <v>531</v>
      </c>
      <c r="C3274" s="1" t="s">
        <v>4046</v>
      </c>
      <c r="D3274">
        <v>5.0999999999999996</v>
      </c>
      <c r="E3274">
        <v>0</v>
      </c>
      <c r="F3274">
        <v>0.23</v>
      </c>
      <c r="G3274">
        <v>1187</v>
      </c>
      <c r="H3274" s="1" t="s">
        <v>4095</v>
      </c>
      <c r="I3274">
        <v>63.59</v>
      </c>
      <c r="J3274">
        <v>12.23</v>
      </c>
      <c r="K3274">
        <v>656</v>
      </c>
      <c r="L3274">
        <v>3164.07</v>
      </c>
      <c r="M3274">
        <v>339</v>
      </c>
      <c r="N3274">
        <v>11</v>
      </c>
      <c r="O3274">
        <v>0</v>
      </c>
      <c r="P3274">
        <v>480.75</v>
      </c>
      <c r="Q3274">
        <v>0</v>
      </c>
      <c r="R3274" s="1" t="s">
        <v>5311</v>
      </c>
      <c r="S3274" s="1" t="s">
        <v>8157</v>
      </c>
      <c r="T3274">
        <v>1.31</v>
      </c>
      <c r="U3274" s="1"/>
      <c r="V3274">
        <v>67920.623527000003</v>
      </c>
      <c r="W3274">
        <v>1890970.136283</v>
      </c>
      <c r="X3274">
        <v>354.13124800000003</v>
      </c>
      <c r="Y3274">
        <v>42.163955000000001</v>
      </c>
      <c r="Z3274">
        <v>831.10138099999995</v>
      </c>
      <c r="AA3274">
        <v>812.86686999999995</v>
      </c>
      <c r="AB3274">
        <v>0</v>
      </c>
    </row>
    <row r="3275" spans="1:28" x14ac:dyDescent="0.25">
      <c r="A3275" s="1" t="s">
        <v>1160</v>
      </c>
      <c r="B3275">
        <v>620</v>
      </c>
      <c r="C3275" s="1" t="s">
        <v>4046</v>
      </c>
      <c r="D3275">
        <v>5.0999999999999996</v>
      </c>
      <c r="E3275">
        <v>0</v>
      </c>
      <c r="F3275">
        <v>0.77</v>
      </c>
      <c r="G3275">
        <v>1189</v>
      </c>
      <c r="H3275" s="1" t="s">
        <v>4095</v>
      </c>
      <c r="I3275">
        <v>63.59</v>
      </c>
      <c r="J3275">
        <v>12.89</v>
      </c>
      <c r="K3275">
        <v>569</v>
      </c>
      <c r="L3275">
        <v>3164.07</v>
      </c>
      <c r="M3275">
        <v>256</v>
      </c>
      <c r="N3275">
        <v>7</v>
      </c>
      <c r="O3275">
        <v>0</v>
      </c>
      <c r="P3275">
        <v>329.47</v>
      </c>
      <c r="Q3275">
        <v>0</v>
      </c>
      <c r="R3275" s="1" t="s">
        <v>5315</v>
      </c>
      <c r="S3275" s="1" t="s">
        <v>8157</v>
      </c>
      <c r="T3275">
        <v>0.96</v>
      </c>
      <c r="U3275" s="1"/>
      <c r="V3275">
        <v>51312.789529000001</v>
      </c>
      <c r="W3275">
        <v>1502120.605895</v>
      </c>
      <c r="X3275">
        <v>269.10180600000001</v>
      </c>
      <c r="Y3275">
        <v>31.804188</v>
      </c>
      <c r="Z3275">
        <v>650.04504399999996</v>
      </c>
      <c r="AA3275">
        <v>645.71329600000001</v>
      </c>
      <c r="AB3275">
        <v>0</v>
      </c>
    </row>
    <row r="3276" spans="1:28" x14ac:dyDescent="0.25">
      <c r="A3276" s="1" t="s">
        <v>1162</v>
      </c>
      <c r="B3276">
        <v>1000</v>
      </c>
      <c r="C3276" s="1" t="s">
        <v>4008</v>
      </c>
      <c r="D3276">
        <v>5.0999999999999996</v>
      </c>
      <c r="E3276">
        <v>0</v>
      </c>
      <c r="F3276">
        <v>0</v>
      </c>
      <c r="G3276">
        <v>1189</v>
      </c>
      <c r="H3276" s="1" t="s">
        <v>4080</v>
      </c>
      <c r="I3276">
        <v>0.2</v>
      </c>
      <c r="J3276">
        <v>2.81</v>
      </c>
      <c r="K3276">
        <v>189</v>
      </c>
      <c r="L3276">
        <v>660.09</v>
      </c>
      <c r="M3276">
        <v>95</v>
      </c>
      <c r="N3276">
        <v>2</v>
      </c>
      <c r="O3276">
        <v>0</v>
      </c>
      <c r="P3276">
        <v>116.4</v>
      </c>
      <c r="Q3276">
        <v>0</v>
      </c>
      <c r="R3276" s="1" t="s">
        <v>5317</v>
      </c>
      <c r="S3276" s="1" t="s">
        <v>8157</v>
      </c>
      <c r="T3276">
        <v>0.69</v>
      </c>
      <c r="U3276" s="1"/>
      <c r="V3276">
        <v>18524.211266999999</v>
      </c>
      <c r="W3276">
        <v>448934.91884300002</v>
      </c>
      <c r="X3276">
        <v>94.846504999999993</v>
      </c>
      <c r="Y3276">
        <v>9.5933209999999995</v>
      </c>
      <c r="Z3276">
        <v>196.004345</v>
      </c>
      <c r="AA3276">
        <v>192.98514399999999</v>
      </c>
      <c r="AB3276">
        <v>0</v>
      </c>
    </row>
    <row r="3277" spans="1:28" x14ac:dyDescent="0.25">
      <c r="A3277" s="1" t="s">
        <v>1164</v>
      </c>
      <c r="B3277">
        <v>822</v>
      </c>
      <c r="C3277" s="1" t="s">
        <v>4041</v>
      </c>
      <c r="D3277">
        <v>0.2</v>
      </c>
      <c r="E3277">
        <v>0</v>
      </c>
      <c r="F3277">
        <v>0.57999999999999996</v>
      </c>
      <c r="G3277">
        <v>1190</v>
      </c>
      <c r="H3277" s="1" t="s">
        <v>4099</v>
      </c>
      <c r="I3277">
        <v>147.79</v>
      </c>
      <c r="J3277">
        <v>12.26</v>
      </c>
      <c r="K3277">
        <v>368</v>
      </c>
      <c r="L3277">
        <v>2475.6999999999998</v>
      </c>
      <c r="M3277">
        <v>89</v>
      </c>
      <c r="N3277">
        <v>6</v>
      </c>
      <c r="O3277">
        <v>0</v>
      </c>
      <c r="P3277">
        <v>171.21</v>
      </c>
      <c r="Q3277">
        <v>0</v>
      </c>
      <c r="R3277" s="1" t="s">
        <v>5319</v>
      </c>
      <c r="S3277" s="1" t="s">
        <v>8157</v>
      </c>
      <c r="T3277">
        <v>0.92</v>
      </c>
      <c r="U3277" s="1"/>
      <c r="V3277">
        <v>25385.574918999999</v>
      </c>
      <c r="W3277">
        <v>966942.19464899995</v>
      </c>
      <c r="X3277">
        <v>138.42267000000001</v>
      </c>
      <c r="Y3277">
        <v>19.397953000000001</v>
      </c>
      <c r="Z3277">
        <v>412.573556</v>
      </c>
      <c r="AA3277">
        <v>415.65231199999999</v>
      </c>
      <c r="AB3277">
        <v>0</v>
      </c>
    </row>
    <row r="3278" spans="1:28" x14ac:dyDescent="0.25">
      <c r="A3278" s="1" t="s">
        <v>1168</v>
      </c>
      <c r="B3278">
        <v>941</v>
      </c>
      <c r="C3278" s="1" t="s">
        <v>4025</v>
      </c>
      <c r="D3278">
        <v>5.0999999999999996</v>
      </c>
      <c r="E3278">
        <v>0</v>
      </c>
      <c r="F3278">
        <v>0.09</v>
      </c>
      <c r="G3278">
        <v>1191</v>
      </c>
      <c r="H3278" s="1" t="s">
        <v>4103</v>
      </c>
      <c r="I3278">
        <v>92.78</v>
      </c>
      <c r="J3278">
        <v>10.33</v>
      </c>
      <c r="K3278">
        <v>250</v>
      </c>
      <c r="L3278">
        <v>1809.62</v>
      </c>
      <c r="M3278">
        <v>59</v>
      </c>
      <c r="N3278">
        <v>2</v>
      </c>
      <c r="O3278">
        <v>0</v>
      </c>
      <c r="P3278">
        <v>104.06</v>
      </c>
      <c r="Q3278">
        <v>0</v>
      </c>
      <c r="R3278" s="1" t="s">
        <v>5323</v>
      </c>
      <c r="S3278" s="1" t="s">
        <v>8157</v>
      </c>
      <c r="T3278">
        <v>0.89</v>
      </c>
      <c r="U3278" s="1"/>
      <c r="V3278">
        <v>17295.433085000001</v>
      </c>
      <c r="W3278">
        <v>689198.02959599998</v>
      </c>
      <c r="X3278">
        <v>95.005679000000001</v>
      </c>
      <c r="Y3278">
        <v>13.590672</v>
      </c>
      <c r="Z3278">
        <v>292.54560400000003</v>
      </c>
      <c r="AA3278">
        <v>296.26015200000001</v>
      </c>
      <c r="AB3278">
        <v>0</v>
      </c>
    </row>
    <row r="3279" spans="1:28" x14ac:dyDescent="0.25">
      <c r="A3279" s="1" t="s">
        <v>1182</v>
      </c>
      <c r="B3279">
        <v>863</v>
      </c>
      <c r="C3279" s="1" t="s">
        <v>4037</v>
      </c>
      <c r="D3279">
        <v>5.0999999999999996</v>
      </c>
      <c r="E3279">
        <v>0</v>
      </c>
      <c r="F3279">
        <v>0.5</v>
      </c>
      <c r="G3279">
        <v>1203</v>
      </c>
      <c r="H3279" s="1" t="s">
        <v>4129</v>
      </c>
      <c r="I3279">
        <v>135.09</v>
      </c>
      <c r="J3279">
        <v>10.59</v>
      </c>
      <c r="K3279">
        <v>340</v>
      </c>
      <c r="L3279">
        <v>1953.85</v>
      </c>
      <c r="M3279">
        <v>103</v>
      </c>
      <c r="N3279">
        <v>5</v>
      </c>
      <c r="O3279">
        <v>0</v>
      </c>
      <c r="P3279">
        <v>160.57</v>
      </c>
      <c r="Q3279">
        <v>0</v>
      </c>
      <c r="R3279" s="1" t="s">
        <v>5337</v>
      </c>
      <c r="S3279" s="1" t="s">
        <v>8157</v>
      </c>
      <c r="T3279">
        <v>0.79</v>
      </c>
      <c r="U3279" s="1"/>
      <c r="V3279">
        <v>25182.892092999999</v>
      </c>
      <c r="W3279">
        <v>811491.56466699997</v>
      </c>
      <c r="X3279">
        <v>133.64926299999999</v>
      </c>
      <c r="Y3279">
        <v>15.998049</v>
      </c>
      <c r="Z3279">
        <v>344.91515299999998</v>
      </c>
      <c r="AA3279">
        <v>348.83359400000001</v>
      </c>
      <c r="AB3279">
        <v>0</v>
      </c>
    </row>
    <row r="3280" spans="1:28" x14ac:dyDescent="0.25">
      <c r="A3280" s="1" t="s">
        <v>1198</v>
      </c>
      <c r="B3280">
        <v>1039</v>
      </c>
      <c r="C3280" s="1" t="s">
        <v>4006</v>
      </c>
      <c r="D3280">
        <v>5.0999999999999996</v>
      </c>
      <c r="E3280">
        <v>0</v>
      </c>
      <c r="F3280">
        <v>4</v>
      </c>
      <c r="G3280">
        <v>1225</v>
      </c>
      <c r="H3280" s="1" t="s">
        <v>4077</v>
      </c>
      <c r="I3280">
        <v>54.88</v>
      </c>
      <c r="J3280">
        <v>14.46</v>
      </c>
      <c r="K3280">
        <v>186</v>
      </c>
      <c r="L3280">
        <v>876.34</v>
      </c>
      <c r="M3280">
        <v>94</v>
      </c>
      <c r="N3280">
        <v>6</v>
      </c>
      <c r="O3280">
        <v>0</v>
      </c>
      <c r="P3280">
        <v>127.3</v>
      </c>
      <c r="Q3280">
        <v>0</v>
      </c>
      <c r="R3280" s="1" t="s">
        <v>5353</v>
      </c>
      <c r="S3280" s="1" t="s">
        <v>8157</v>
      </c>
      <c r="T3280">
        <v>1.08</v>
      </c>
      <c r="U3280" s="1"/>
      <c r="V3280">
        <v>17492.759685000001</v>
      </c>
      <c r="W3280">
        <v>503083.67358</v>
      </c>
      <c r="X3280">
        <v>91.546312</v>
      </c>
      <c r="Y3280">
        <v>10.897035000000001</v>
      </c>
      <c r="Z3280">
        <v>219.32870700000001</v>
      </c>
      <c r="AA3280">
        <v>216.25935899999999</v>
      </c>
      <c r="AB3280">
        <v>0</v>
      </c>
    </row>
    <row r="3281" spans="1:28" x14ac:dyDescent="0.25">
      <c r="A3281" s="1" t="s">
        <v>1218</v>
      </c>
      <c r="B3281">
        <v>867</v>
      </c>
      <c r="C3281" s="1" t="s">
        <v>4042</v>
      </c>
      <c r="D3281">
        <v>5.0999999999999996</v>
      </c>
      <c r="E3281">
        <v>0</v>
      </c>
      <c r="F3281">
        <v>4.5</v>
      </c>
      <c r="G3281">
        <v>1239</v>
      </c>
      <c r="H3281" s="1" t="s">
        <v>4137</v>
      </c>
      <c r="I3281">
        <v>126.24</v>
      </c>
      <c r="J3281">
        <v>10.96</v>
      </c>
      <c r="K3281">
        <v>372</v>
      </c>
      <c r="L3281">
        <v>1292.6600000000001</v>
      </c>
      <c r="M3281">
        <v>206</v>
      </c>
      <c r="N3281">
        <v>7</v>
      </c>
      <c r="O3281">
        <v>0</v>
      </c>
      <c r="P3281">
        <v>270.33999999999997</v>
      </c>
      <c r="Q3281">
        <v>0</v>
      </c>
      <c r="R3281" s="1" t="s">
        <v>5373</v>
      </c>
      <c r="S3281" s="1" t="s">
        <v>8157</v>
      </c>
      <c r="T3281">
        <v>0.93</v>
      </c>
      <c r="U3281" s="1"/>
      <c r="V3281">
        <v>38342.462380999998</v>
      </c>
      <c r="W3281">
        <v>911204.13089999999</v>
      </c>
      <c r="X3281">
        <v>196.029788</v>
      </c>
      <c r="Y3281">
        <v>20.182364</v>
      </c>
      <c r="Z3281">
        <v>401.21712400000001</v>
      </c>
      <c r="AA3281">
        <v>391.70202</v>
      </c>
      <c r="AB3281">
        <v>0</v>
      </c>
    </row>
    <row r="3282" spans="1:28" x14ac:dyDescent="0.25">
      <c r="A3282" s="1" t="s">
        <v>1226</v>
      </c>
      <c r="B3282">
        <v>929</v>
      </c>
      <c r="C3282" s="1" t="s">
        <v>4028</v>
      </c>
      <c r="D3282">
        <v>5.0999999999999996</v>
      </c>
      <c r="E3282">
        <v>0</v>
      </c>
      <c r="F3282">
        <v>0.43</v>
      </c>
      <c r="G3282">
        <v>1248</v>
      </c>
      <c r="H3282" s="1" t="s">
        <v>4109</v>
      </c>
      <c r="I3282">
        <v>23.46</v>
      </c>
      <c r="J3282">
        <v>14.66</v>
      </c>
      <c r="K3282">
        <v>319</v>
      </c>
      <c r="L3282">
        <v>1564.07</v>
      </c>
      <c r="M3282">
        <v>82</v>
      </c>
      <c r="N3282">
        <v>9</v>
      </c>
      <c r="O3282">
        <v>0</v>
      </c>
      <c r="P3282">
        <v>224.03</v>
      </c>
      <c r="Q3282">
        <v>0</v>
      </c>
      <c r="R3282" s="1" t="s">
        <v>5381</v>
      </c>
      <c r="S3282" s="1" t="s">
        <v>8157</v>
      </c>
      <c r="T3282">
        <v>1.21</v>
      </c>
      <c r="U3282" s="1"/>
      <c r="V3282">
        <v>24741.512677999999</v>
      </c>
      <c r="W3282">
        <v>820142.00578600005</v>
      </c>
      <c r="X3282">
        <v>132.073395</v>
      </c>
      <c r="Y3282">
        <v>17.471387</v>
      </c>
      <c r="Z3282">
        <v>356.67832299999998</v>
      </c>
      <c r="AA3282">
        <v>352.54956299999998</v>
      </c>
      <c r="AB3282">
        <v>0</v>
      </c>
    </row>
    <row r="3283" spans="1:28" x14ac:dyDescent="0.25">
      <c r="A3283" s="1" t="s">
        <v>1235</v>
      </c>
      <c r="B3283">
        <v>863</v>
      </c>
      <c r="C3283" s="1" t="s">
        <v>4013</v>
      </c>
      <c r="D3283">
        <v>5.0999999999999996</v>
      </c>
      <c r="E3283">
        <v>0</v>
      </c>
      <c r="F3283">
        <v>0.5</v>
      </c>
      <c r="G3283">
        <v>1257</v>
      </c>
      <c r="H3283" s="1" t="s">
        <v>4100</v>
      </c>
      <c r="I3283">
        <v>91.57</v>
      </c>
      <c r="J3283">
        <v>8.93</v>
      </c>
      <c r="K3283">
        <v>394</v>
      </c>
      <c r="L3283">
        <v>1527.8</v>
      </c>
      <c r="M3283">
        <v>159</v>
      </c>
      <c r="N3283">
        <v>6</v>
      </c>
      <c r="O3283">
        <v>0</v>
      </c>
      <c r="P3283">
        <v>235.49</v>
      </c>
      <c r="Q3283">
        <v>0</v>
      </c>
      <c r="R3283" s="1" t="s">
        <v>5390</v>
      </c>
      <c r="S3283" s="1" t="s">
        <v>8157</v>
      </c>
      <c r="T3283">
        <v>0.71</v>
      </c>
      <c r="U3283" s="1"/>
      <c r="V3283">
        <v>33904.908821999998</v>
      </c>
      <c r="W3283">
        <v>885529.95838199998</v>
      </c>
      <c r="X3283">
        <v>175.148403</v>
      </c>
      <c r="Y3283">
        <v>18.848752000000001</v>
      </c>
      <c r="Z3283">
        <v>386.69643400000001</v>
      </c>
      <c r="AA3283">
        <v>380.66350399999999</v>
      </c>
      <c r="AB3283">
        <v>0</v>
      </c>
    </row>
    <row r="3284" spans="1:28" x14ac:dyDescent="0.25">
      <c r="A3284" s="1" t="s">
        <v>1239</v>
      </c>
      <c r="B3284">
        <v>1150</v>
      </c>
      <c r="C3284" s="1" t="s">
        <v>4010</v>
      </c>
      <c r="D3284">
        <v>5.0999999999999996</v>
      </c>
      <c r="E3284">
        <v>0</v>
      </c>
      <c r="F3284">
        <v>0</v>
      </c>
      <c r="G3284">
        <v>1259</v>
      </c>
      <c r="H3284" s="1" t="s">
        <v>4083</v>
      </c>
      <c r="I3284">
        <v>73.11</v>
      </c>
      <c r="J3284">
        <v>10.46</v>
      </c>
      <c r="K3284">
        <v>109</v>
      </c>
      <c r="L3284">
        <v>900.39</v>
      </c>
      <c r="M3284">
        <v>3</v>
      </c>
      <c r="N3284">
        <v>1</v>
      </c>
      <c r="O3284">
        <v>0</v>
      </c>
      <c r="P3284">
        <v>35.700000000000003</v>
      </c>
      <c r="Q3284">
        <v>0</v>
      </c>
      <c r="R3284" s="1" t="s">
        <v>5394</v>
      </c>
      <c r="S3284" s="1" t="s">
        <v>8157</v>
      </c>
      <c r="T3284">
        <v>0.9</v>
      </c>
      <c r="U3284" s="1"/>
      <c r="V3284">
        <v>4918.0060530000001</v>
      </c>
      <c r="W3284">
        <v>277911.16061399999</v>
      </c>
      <c r="X3284">
        <v>28.922027</v>
      </c>
      <c r="Y3284">
        <v>5.0361669999999998</v>
      </c>
      <c r="Z3284">
        <v>115.250372</v>
      </c>
      <c r="AA3284">
        <v>119.462394</v>
      </c>
      <c r="AB3284">
        <v>0</v>
      </c>
    </row>
    <row r="3285" spans="1:28" x14ac:dyDescent="0.25">
      <c r="A3285" s="1" t="s">
        <v>1244</v>
      </c>
      <c r="B3285">
        <v>971</v>
      </c>
      <c r="C3285" s="1" t="s">
        <v>4003</v>
      </c>
      <c r="D3285">
        <v>5.0999999999999996</v>
      </c>
      <c r="E3285">
        <v>0</v>
      </c>
      <c r="F3285">
        <v>0.69</v>
      </c>
      <c r="G3285">
        <v>1263</v>
      </c>
      <c r="H3285" s="1" t="s">
        <v>4095</v>
      </c>
      <c r="I3285">
        <v>63.59</v>
      </c>
      <c r="J3285">
        <v>8.09</v>
      </c>
      <c r="K3285">
        <v>292</v>
      </c>
      <c r="L3285">
        <v>762.07</v>
      </c>
      <c r="M3285">
        <v>139</v>
      </c>
      <c r="N3285">
        <v>7</v>
      </c>
      <c r="O3285">
        <v>0</v>
      </c>
      <c r="P3285">
        <v>214.25</v>
      </c>
      <c r="Q3285">
        <v>0</v>
      </c>
      <c r="R3285" s="1" t="s">
        <v>5399</v>
      </c>
      <c r="S3285" s="1" t="s">
        <v>8157</v>
      </c>
      <c r="T3285">
        <v>0.68</v>
      </c>
      <c r="U3285" s="1"/>
      <c r="V3285">
        <v>25894.073784</v>
      </c>
      <c r="W3285">
        <v>612837.58469000005</v>
      </c>
      <c r="X3285">
        <v>132.284029</v>
      </c>
      <c r="Y3285">
        <v>13.475574</v>
      </c>
      <c r="Z3285">
        <v>270.551176</v>
      </c>
      <c r="AA3285">
        <v>263.44241</v>
      </c>
      <c r="AB3285">
        <v>0</v>
      </c>
    </row>
    <row r="3286" spans="1:28" x14ac:dyDescent="0.25">
      <c r="A3286" s="1" t="s">
        <v>1247</v>
      </c>
      <c r="B3286">
        <v>863</v>
      </c>
      <c r="C3286" s="1" t="s">
        <v>4057</v>
      </c>
      <c r="D3286">
        <v>5.0999999999999996</v>
      </c>
      <c r="E3286">
        <v>0</v>
      </c>
      <c r="F3286">
        <v>0.5</v>
      </c>
      <c r="G3286">
        <v>1265</v>
      </c>
      <c r="H3286" s="1" t="s">
        <v>4176</v>
      </c>
      <c r="I3286">
        <v>65</v>
      </c>
      <c r="J3286">
        <v>11.25</v>
      </c>
      <c r="K3286">
        <v>402</v>
      </c>
      <c r="L3286">
        <v>2027.9</v>
      </c>
      <c r="M3286">
        <v>170</v>
      </c>
      <c r="N3286">
        <v>4</v>
      </c>
      <c r="O3286">
        <v>0</v>
      </c>
      <c r="P3286">
        <v>240.41</v>
      </c>
      <c r="Q3286">
        <v>0</v>
      </c>
      <c r="R3286" s="1" t="s">
        <v>5402</v>
      </c>
      <c r="S3286" s="1" t="s">
        <v>8157</v>
      </c>
      <c r="T3286">
        <v>0.91</v>
      </c>
      <c r="U3286" s="1"/>
      <c r="V3286">
        <v>35419.932247999997</v>
      </c>
      <c r="W3286">
        <v>1003547.0256169999</v>
      </c>
      <c r="X3286">
        <v>184.870453</v>
      </c>
      <c r="Y3286">
        <v>20.999737</v>
      </c>
      <c r="Z3286">
        <v>433.64300400000002</v>
      </c>
      <c r="AA3286">
        <v>431.39381600000002</v>
      </c>
      <c r="AB3286">
        <v>0</v>
      </c>
    </row>
    <row r="3287" spans="1:28" x14ac:dyDescent="0.25">
      <c r="A3287" s="1" t="s">
        <v>1248</v>
      </c>
      <c r="B3287">
        <v>1079</v>
      </c>
      <c r="C3287" s="1" t="s">
        <v>4003</v>
      </c>
      <c r="D3287">
        <v>5.0999999999999996</v>
      </c>
      <c r="E3287">
        <v>0</v>
      </c>
      <c r="F3287">
        <v>0.88</v>
      </c>
      <c r="G3287">
        <v>1265</v>
      </c>
      <c r="H3287" s="1" t="s">
        <v>4095</v>
      </c>
      <c r="I3287">
        <v>63.59</v>
      </c>
      <c r="J3287">
        <v>9.41</v>
      </c>
      <c r="K3287">
        <v>186</v>
      </c>
      <c r="L3287">
        <v>762.07</v>
      </c>
      <c r="M3287">
        <v>32</v>
      </c>
      <c r="N3287">
        <v>5</v>
      </c>
      <c r="O3287">
        <v>0</v>
      </c>
      <c r="P3287">
        <v>111.27</v>
      </c>
      <c r="Q3287">
        <v>0</v>
      </c>
      <c r="R3287" s="1" t="s">
        <v>5403</v>
      </c>
      <c r="S3287" s="1" t="s">
        <v>8157</v>
      </c>
      <c r="T3287">
        <v>0.7</v>
      </c>
      <c r="U3287" s="1"/>
      <c r="V3287">
        <v>10992.407472000001</v>
      </c>
      <c r="W3287">
        <v>371438.69328499999</v>
      </c>
      <c r="X3287">
        <v>58.773198000000001</v>
      </c>
      <c r="Y3287">
        <v>7.4934909999999997</v>
      </c>
      <c r="Z3287">
        <v>160.11465000000001</v>
      </c>
      <c r="AA3287">
        <v>159.66846899999999</v>
      </c>
      <c r="AB3287">
        <v>0</v>
      </c>
    </row>
    <row r="3288" spans="1:28" x14ac:dyDescent="0.25">
      <c r="A3288" s="1" t="s">
        <v>1258</v>
      </c>
      <c r="B3288">
        <v>1186</v>
      </c>
      <c r="C3288" s="1" t="s">
        <v>4009</v>
      </c>
      <c r="D3288">
        <v>5.0999999999999996</v>
      </c>
      <c r="E3288">
        <v>0</v>
      </c>
      <c r="F3288">
        <v>7.0000000000000007E-2</v>
      </c>
      <c r="G3288">
        <v>1271</v>
      </c>
      <c r="H3288" s="1" t="s">
        <v>4082</v>
      </c>
      <c r="I3288">
        <v>19.239999999999998</v>
      </c>
      <c r="J3288">
        <v>12.34</v>
      </c>
      <c r="K3288">
        <v>85</v>
      </c>
      <c r="L3288">
        <v>738.31</v>
      </c>
      <c r="M3288">
        <v>2</v>
      </c>
      <c r="N3288">
        <v>2</v>
      </c>
      <c r="O3288">
        <v>0</v>
      </c>
      <c r="P3288">
        <v>31.92</v>
      </c>
      <c r="Q3288">
        <v>0</v>
      </c>
      <c r="R3288" s="1" t="s">
        <v>5413</v>
      </c>
      <c r="S3288" s="1" t="s">
        <v>8157</v>
      </c>
      <c r="T3288">
        <v>1.02</v>
      </c>
      <c r="U3288" s="1"/>
      <c r="V3288">
        <v>5304.1513000000004</v>
      </c>
      <c r="W3288">
        <v>286413.67468699999</v>
      </c>
      <c r="X3288">
        <v>30.993344</v>
      </c>
      <c r="Y3288">
        <v>5.827121</v>
      </c>
      <c r="Z3288">
        <v>123.04898</v>
      </c>
      <c r="AA3288">
        <v>123.116482</v>
      </c>
      <c r="AB3288">
        <v>0</v>
      </c>
    </row>
    <row r="3289" spans="1:28" x14ac:dyDescent="0.25">
      <c r="A3289" s="1" t="s">
        <v>1264</v>
      </c>
      <c r="B3289">
        <v>895</v>
      </c>
      <c r="C3289" s="1" t="s">
        <v>4039</v>
      </c>
      <c r="D3289">
        <v>5.0999999999999996</v>
      </c>
      <c r="E3289">
        <v>0</v>
      </c>
      <c r="F3289">
        <v>0.56000000000000005</v>
      </c>
      <c r="G3289">
        <v>1275</v>
      </c>
      <c r="H3289" s="1" t="s">
        <v>4111</v>
      </c>
      <c r="I3289">
        <v>13.29</v>
      </c>
      <c r="J3289">
        <v>17.829999999999998</v>
      </c>
      <c r="K3289">
        <v>380</v>
      </c>
      <c r="L3289">
        <v>1792.39</v>
      </c>
      <c r="M3289">
        <v>192</v>
      </c>
      <c r="N3289">
        <v>8</v>
      </c>
      <c r="O3289">
        <v>0</v>
      </c>
      <c r="P3289">
        <v>279.41000000000003</v>
      </c>
      <c r="Q3289">
        <v>0</v>
      </c>
      <c r="R3289" s="1" t="s">
        <v>5419</v>
      </c>
      <c r="S3289" s="1" t="s">
        <v>8157</v>
      </c>
      <c r="T3289">
        <v>1.3</v>
      </c>
      <c r="U3289" s="1"/>
      <c r="V3289">
        <v>41268.345555</v>
      </c>
      <c r="W3289">
        <v>1225547.9077959999</v>
      </c>
      <c r="X3289">
        <v>216.99382800000001</v>
      </c>
      <c r="Y3289">
        <v>27.421171000000001</v>
      </c>
      <c r="Z3289">
        <v>539.76981499999999</v>
      </c>
      <c r="AA3289">
        <v>526.82081800000003</v>
      </c>
      <c r="AB3289">
        <v>0</v>
      </c>
    </row>
    <row r="3290" spans="1:28" x14ac:dyDescent="0.25">
      <c r="A3290" s="1" t="s">
        <v>1269</v>
      </c>
      <c r="B3290">
        <v>1220</v>
      </c>
      <c r="C3290" s="1" t="s">
        <v>4001</v>
      </c>
      <c r="D3290">
        <v>0.2</v>
      </c>
      <c r="E3290">
        <v>0</v>
      </c>
      <c r="F3290">
        <v>2.35</v>
      </c>
      <c r="G3290">
        <v>1283</v>
      </c>
      <c r="H3290" s="1" t="s">
        <v>4071</v>
      </c>
      <c r="I3290">
        <v>108.49</v>
      </c>
      <c r="J3290">
        <v>13.48</v>
      </c>
      <c r="K3290">
        <v>63</v>
      </c>
      <c r="L3290">
        <v>419.77</v>
      </c>
      <c r="M3290">
        <v>9</v>
      </c>
      <c r="N3290">
        <v>1</v>
      </c>
      <c r="O3290">
        <v>0</v>
      </c>
      <c r="P3290">
        <v>33.799999999999997</v>
      </c>
      <c r="Q3290">
        <v>0</v>
      </c>
      <c r="R3290" s="1" t="s">
        <v>5424</v>
      </c>
      <c r="S3290" s="1" t="s">
        <v>8157</v>
      </c>
      <c r="T3290">
        <v>0.99</v>
      </c>
      <c r="U3290" s="1"/>
      <c r="V3290">
        <v>3759.3428549999999</v>
      </c>
      <c r="W3290">
        <v>172208.07714099999</v>
      </c>
      <c r="X3290">
        <v>21.225648</v>
      </c>
      <c r="Y3290">
        <v>3.5469599999999999</v>
      </c>
      <c r="Z3290">
        <v>74.037306000000001</v>
      </c>
      <c r="AA3290">
        <v>74.025028000000006</v>
      </c>
      <c r="AB3290">
        <v>0</v>
      </c>
    </row>
    <row r="3291" spans="1:28" x14ac:dyDescent="0.25">
      <c r="A3291" s="1" t="s">
        <v>1279</v>
      </c>
      <c r="B3291">
        <v>1186</v>
      </c>
      <c r="C3291" s="1" t="s">
        <v>4003</v>
      </c>
      <c r="D3291">
        <v>5.0999999999999996</v>
      </c>
      <c r="E3291">
        <v>0</v>
      </c>
      <c r="F3291">
        <v>7.0000000000000007E-2</v>
      </c>
      <c r="G3291">
        <v>1300</v>
      </c>
      <c r="H3291" s="1" t="s">
        <v>4095</v>
      </c>
      <c r="I3291">
        <v>63.59</v>
      </c>
      <c r="J3291">
        <v>12.79</v>
      </c>
      <c r="K3291">
        <v>114</v>
      </c>
      <c r="L3291">
        <v>762.07</v>
      </c>
      <c r="M3291">
        <v>15</v>
      </c>
      <c r="N3291">
        <v>4</v>
      </c>
      <c r="O3291">
        <v>0</v>
      </c>
      <c r="P3291">
        <v>61.3</v>
      </c>
      <c r="Q3291">
        <v>0</v>
      </c>
      <c r="R3291" s="1" t="s">
        <v>5434</v>
      </c>
      <c r="S3291" s="1" t="s">
        <v>8157</v>
      </c>
      <c r="T3291">
        <v>1.03</v>
      </c>
      <c r="U3291" s="1"/>
      <c r="V3291">
        <v>6879.8160310000003</v>
      </c>
      <c r="W3291">
        <v>327839.16345400002</v>
      </c>
      <c r="X3291">
        <v>39.109713999999997</v>
      </c>
      <c r="Y3291">
        <v>6.5262539999999998</v>
      </c>
      <c r="Z3291">
        <v>139.613202</v>
      </c>
      <c r="AA3291">
        <v>140.924398</v>
      </c>
      <c r="AB3291">
        <v>0</v>
      </c>
    </row>
    <row r="3292" spans="1:28" x14ac:dyDescent="0.25">
      <c r="A3292" s="1" t="s">
        <v>1281</v>
      </c>
      <c r="B3292">
        <v>708</v>
      </c>
      <c r="C3292" s="1" t="s">
        <v>4046</v>
      </c>
      <c r="D3292">
        <v>5.0999999999999996</v>
      </c>
      <c r="E3292">
        <v>0</v>
      </c>
      <c r="F3292">
        <v>0.31</v>
      </c>
      <c r="G3292">
        <v>1303</v>
      </c>
      <c r="H3292" s="1" t="s">
        <v>4095</v>
      </c>
      <c r="I3292">
        <v>63.59</v>
      </c>
      <c r="J3292">
        <v>12.11</v>
      </c>
      <c r="K3292">
        <v>595</v>
      </c>
      <c r="L3292">
        <v>3164.06</v>
      </c>
      <c r="M3292">
        <v>259</v>
      </c>
      <c r="N3292">
        <v>6</v>
      </c>
      <c r="O3292">
        <v>0</v>
      </c>
      <c r="P3292">
        <v>333.15</v>
      </c>
      <c r="Q3292">
        <v>0</v>
      </c>
      <c r="R3292" s="1" t="s">
        <v>5436</v>
      </c>
      <c r="S3292" s="1" t="s">
        <v>8157</v>
      </c>
      <c r="T3292">
        <v>0.88</v>
      </c>
      <c r="U3292" s="1"/>
      <c r="V3292">
        <v>51999.726432000003</v>
      </c>
      <c r="W3292">
        <v>1500857.5050059999</v>
      </c>
      <c r="X3292">
        <v>272.11702500000001</v>
      </c>
      <c r="Y3292">
        <v>31.567163999999998</v>
      </c>
      <c r="Z3292">
        <v>649.46570499999996</v>
      </c>
      <c r="AA3292">
        <v>645.17113700000004</v>
      </c>
      <c r="AB3292">
        <v>0</v>
      </c>
    </row>
    <row r="3293" spans="1:28" x14ac:dyDescent="0.25">
      <c r="A3293" s="1" t="s">
        <v>1285</v>
      </c>
      <c r="B3293">
        <v>690</v>
      </c>
      <c r="C3293" s="1" t="s">
        <v>4026</v>
      </c>
      <c r="D3293">
        <v>0.2</v>
      </c>
      <c r="E3293">
        <v>0</v>
      </c>
      <c r="F3293">
        <v>0</v>
      </c>
      <c r="G3293">
        <v>1306</v>
      </c>
      <c r="H3293" s="1" t="s">
        <v>4106</v>
      </c>
      <c r="I3293">
        <v>88.81</v>
      </c>
      <c r="J3293">
        <v>5.1100000000000003</v>
      </c>
      <c r="K3293">
        <v>616</v>
      </c>
      <c r="L3293">
        <v>2051.67</v>
      </c>
      <c r="M3293">
        <v>131</v>
      </c>
      <c r="N3293">
        <v>7</v>
      </c>
      <c r="O3293">
        <v>0</v>
      </c>
      <c r="P3293">
        <v>254.39</v>
      </c>
      <c r="Q3293">
        <v>0</v>
      </c>
      <c r="R3293" s="1" t="s">
        <v>5440</v>
      </c>
      <c r="S3293" s="1" t="s">
        <v>8157</v>
      </c>
      <c r="T3293">
        <v>0.37</v>
      </c>
      <c r="U3293" s="1"/>
      <c r="V3293">
        <v>41069.516202999999</v>
      </c>
      <c r="W3293">
        <v>1035903.389497</v>
      </c>
      <c r="X3293">
        <v>211.01927499999999</v>
      </c>
      <c r="Y3293">
        <v>21.009903000000001</v>
      </c>
      <c r="Z3293">
        <v>447.97743400000002</v>
      </c>
      <c r="AA3293">
        <v>445.30720600000001</v>
      </c>
      <c r="AB3293">
        <v>0</v>
      </c>
    </row>
    <row r="3294" spans="1:28" x14ac:dyDescent="0.25">
      <c r="A3294" s="1" t="s">
        <v>1286</v>
      </c>
      <c r="B3294">
        <v>920</v>
      </c>
      <c r="C3294" s="1" t="s">
        <v>4022</v>
      </c>
      <c r="D3294">
        <v>5.0999999999999996</v>
      </c>
      <c r="E3294">
        <v>0</v>
      </c>
      <c r="F3294">
        <v>0</v>
      </c>
      <c r="G3294">
        <v>1307</v>
      </c>
      <c r="H3294" s="1" t="s">
        <v>4136</v>
      </c>
      <c r="I3294">
        <v>86.22</v>
      </c>
      <c r="J3294">
        <v>17.28</v>
      </c>
      <c r="K3294">
        <v>387</v>
      </c>
      <c r="L3294">
        <v>2997.17</v>
      </c>
      <c r="M3294">
        <v>82</v>
      </c>
      <c r="N3294">
        <v>3</v>
      </c>
      <c r="O3294">
        <v>0</v>
      </c>
      <c r="P3294">
        <v>149.97</v>
      </c>
      <c r="Q3294">
        <v>0</v>
      </c>
      <c r="R3294" s="1" t="s">
        <v>5441</v>
      </c>
      <c r="S3294" s="1" t="s">
        <v>8157</v>
      </c>
      <c r="T3294">
        <v>0.81</v>
      </c>
      <c r="U3294" s="1"/>
      <c r="V3294">
        <v>25889.268548</v>
      </c>
      <c r="W3294">
        <v>1091424.1718319999</v>
      </c>
      <c r="X3294">
        <v>143.70390499999999</v>
      </c>
      <c r="Y3294">
        <v>21.604517999999999</v>
      </c>
      <c r="Z3294">
        <v>462.474492</v>
      </c>
      <c r="AA3294">
        <v>469.16068000000001</v>
      </c>
      <c r="AB3294">
        <v>0</v>
      </c>
    </row>
    <row r="3295" spans="1:28" x14ac:dyDescent="0.25">
      <c r="A3295" s="1" t="s">
        <v>1287</v>
      </c>
      <c r="B3295">
        <v>920</v>
      </c>
      <c r="C3295" s="1" t="s">
        <v>4026</v>
      </c>
      <c r="D3295">
        <v>0.2</v>
      </c>
      <c r="E3295">
        <v>0</v>
      </c>
      <c r="F3295">
        <v>0</v>
      </c>
      <c r="G3295">
        <v>1308</v>
      </c>
      <c r="H3295" s="1" t="s">
        <v>4106</v>
      </c>
      <c r="I3295">
        <v>88.81</v>
      </c>
      <c r="J3295">
        <v>8.4</v>
      </c>
      <c r="K3295">
        <v>388</v>
      </c>
      <c r="L3295">
        <v>2051.67</v>
      </c>
      <c r="M3295">
        <v>58</v>
      </c>
      <c r="N3295">
        <v>4</v>
      </c>
      <c r="O3295">
        <v>0</v>
      </c>
      <c r="P3295">
        <v>276.63</v>
      </c>
      <c r="Q3295">
        <v>0</v>
      </c>
      <c r="R3295" s="1" t="s">
        <v>5442</v>
      </c>
      <c r="S3295" s="1" t="s">
        <v>8157</v>
      </c>
      <c r="T3295">
        <v>1.33</v>
      </c>
      <c r="U3295" s="1"/>
      <c r="V3295">
        <v>28038.686271999999</v>
      </c>
      <c r="W3295">
        <v>1040283.808009</v>
      </c>
      <c r="X3295">
        <v>152.38785799999999</v>
      </c>
      <c r="Y3295">
        <v>21.997465999999999</v>
      </c>
      <c r="Z3295">
        <v>453.98675800000001</v>
      </c>
      <c r="AA3295">
        <v>447.17773499999998</v>
      </c>
      <c r="AB3295">
        <v>0</v>
      </c>
    </row>
    <row r="3296" spans="1:28" x14ac:dyDescent="0.25">
      <c r="A3296" s="1" t="s">
        <v>1289</v>
      </c>
      <c r="B3296">
        <v>767</v>
      </c>
      <c r="C3296" s="1" t="s">
        <v>4063</v>
      </c>
      <c r="D3296">
        <v>5.0999999999999996</v>
      </c>
      <c r="E3296">
        <v>0</v>
      </c>
      <c r="F3296">
        <v>0.34</v>
      </c>
      <c r="G3296">
        <v>1310</v>
      </c>
      <c r="H3296" s="1" t="s">
        <v>4119</v>
      </c>
      <c r="I3296">
        <v>17.75</v>
      </c>
      <c r="J3296">
        <v>11.24</v>
      </c>
      <c r="K3296">
        <v>543</v>
      </c>
      <c r="L3296">
        <v>2100.8200000000002</v>
      </c>
      <c r="M3296">
        <v>317</v>
      </c>
      <c r="N3296">
        <v>10</v>
      </c>
      <c r="O3296">
        <v>0</v>
      </c>
      <c r="P3296">
        <v>427.39</v>
      </c>
      <c r="Q3296">
        <v>0</v>
      </c>
      <c r="R3296" s="1" t="s">
        <v>5444</v>
      </c>
      <c r="S3296" s="1" t="s">
        <v>8157</v>
      </c>
      <c r="T3296">
        <v>1.32</v>
      </c>
      <c r="U3296" s="1"/>
      <c r="V3296">
        <v>61095.757339999996</v>
      </c>
      <c r="W3296">
        <v>1592708.9915110001</v>
      </c>
      <c r="X3296">
        <v>316.06496700000002</v>
      </c>
      <c r="Y3296">
        <v>36.307886000000003</v>
      </c>
      <c r="Z3296">
        <v>706.99078299999996</v>
      </c>
      <c r="AA3296">
        <v>684.65599099999997</v>
      </c>
      <c r="AB3296">
        <v>0</v>
      </c>
    </row>
    <row r="3297" spans="1:28" x14ac:dyDescent="0.25">
      <c r="A3297" s="1" t="s">
        <v>1290</v>
      </c>
      <c r="B3297">
        <v>1104</v>
      </c>
      <c r="C3297" s="1" t="s">
        <v>4006</v>
      </c>
      <c r="D3297">
        <v>5.0999999999999996</v>
      </c>
      <c r="E3297">
        <v>0</v>
      </c>
      <c r="F3297">
        <v>0</v>
      </c>
      <c r="G3297">
        <v>1310</v>
      </c>
      <c r="H3297" s="1" t="s">
        <v>4078</v>
      </c>
      <c r="I3297">
        <v>54.88</v>
      </c>
      <c r="J3297">
        <v>13.05</v>
      </c>
      <c r="K3297">
        <v>206</v>
      </c>
      <c r="L3297">
        <v>876.34</v>
      </c>
      <c r="M3297">
        <v>114</v>
      </c>
      <c r="N3297">
        <v>3</v>
      </c>
      <c r="O3297">
        <v>0</v>
      </c>
      <c r="P3297">
        <v>145.66</v>
      </c>
      <c r="Q3297">
        <v>0</v>
      </c>
      <c r="R3297" s="1" t="s">
        <v>5445</v>
      </c>
      <c r="S3297" s="1" t="s">
        <v>8157</v>
      </c>
      <c r="T3297">
        <v>1.05</v>
      </c>
      <c r="U3297" s="1"/>
      <c r="V3297">
        <v>22245.384355999999</v>
      </c>
      <c r="W3297">
        <v>569324.755091</v>
      </c>
      <c r="X3297">
        <v>114.761396</v>
      </c>
      <c r="Y3297">
        <v>12.673114</v>
      </c>
      <c r="Z3297">
        <v>250.53827899999999</v>
      </c>
      <c r="AA3297">
        <v>244.735817</v>
      </c>
      <c r="AB3297">
        <v>0</v>
      </c>
    </row>
    <row r="3298" spans="1:28" x14ac:dyDescent="0.25">
      <c r="A3298" s="1" t="s">
        <v>1293</v>
      </c>
      <c r="B3298">
        <v>1104</v>
      </c>
      <c r="C3298" s="1" t="s">
        <v>4016</v>
      </c>
      <c r="D3298">
        <v>5.0999999999999996</v>
      </c>
      <c r="E3298">
        <v>0</v>
      </c>
      <c r="F3298">
        <v>0</v>
      </c>
      <c r="G3298">
        <v>1312</v>
      </c>
      <c r="H3298" s="1" t="s">
        <v>4089</v>
      </c>
      <c r="I3298">
        <v>182.21</v>
      </c>
      <c r="J3298">
        <v>10.62</v>
      </c>
      <c r="K3298">
        <v>208</v>
      </c>
      <c r="L3298">
        <v>905.52</v>
      </c>
      <c r="M3298">
        <v>87</v>
      </c>
      <c r="N3298">
        <v>2</v>
      </c>
      <c r="O3298">
        <v>0</v>
      </c>
      <c r="P3298">
        <v>124.19</v>
      </c>
      <c r="Q3298">
        <v>0</v>
      </c>
      <c r="R3298" s="1" t="s">
        <v>5448</v>
      </c>
      <c r="S3298" s="1" t="s">
        <v>8157</v>
      </c>
      <c r="T3298">
        <v>0.78</v>
      </c>
      <c r="U3298" s="1"/>
      <c r="V3298">
        <v>18223.196305000001</v>
      </c>
      <c r="W3298">
        <v>486794.42504200002</v>
      </c>
      <c r="X3298">
        <v>94.388143999999997</v>
      </c>
      <c r="Y3298">
        <v>10.234973</v>
      </c>
      <c r="Z3298">
        <v>211.29286200000001</v>
      </c>
      <c r="AA3298">
        <v>209.258613</v>
      </c>
      <c r="AB3298">
        <v>0</v>
      </c>
    </row>
    <row r="3299" spans="1:28" x14ac:dyDescent="0.25">
      <c r="A3299" s="1" t="s">
        <v>1296</v>
      </c>
      <c r="B3299">
        <v>866</v>
      </c>
      <c r="C3299" s="1" t="s">
        <v>4035</v>
      </c>
      <c r="D3299">
        <v>5.0999999999999996</v>
      </c>
      <c r="E3299">
        <v>0</v>
      </c>
      <c r="F3299">
        <v>3.5</v>
      </c>
      <c r="G3299">
        <v>1314</v>
      </c>
      <c r="H3299" s="1" t="s">
        <v>4119</v>
      </c>
      <c r="I3299">
        <v>17.75</v>
      </c>
      <c r="J3299">
        <v>12.74</v>
      </c>
      <c r="K3299">
        <v>448</v>
      </c>
      <c r="L3299">
        <v>1793.67</v>
      </c>
      <c r="M3299">
        <v>186</v>
      </c>
      <c r="N3299">
        <v>8</v>
      </c>
      <c r="O3299">
        <v>0</v>
      </c>
      <c r="P3299">
        <v>329.08</v>
      </c>
      <c r="Q3299">
        <v>0</v>
      </c>
      <c r="R3299" s="1" t="s">
        <v>5451</v>
      </c>
      <c r="S3299" s="1" t="s">
        <v>8157</v>
      </c>
      <c r="T3299">
        <v>1.1100000000000001</v>
      </c>
      <c r="U3299" s="1"/>
      <c r="V3299">
        <v>40317.021477000002</v>
      </c>
      <c r="W3299">
        <v>1100179.5449639999</v>
      </c>
      <c r="X3299">
        <v>209.56255899999999</v>
      </c>
      <c r="Y3299">
        <v>23.926147</v>
      </c>
      <c r="Z3299">
        <v>481.69817</v>
      </c>
      <c r="AA3299">
        <v>472.93298900000002</v>
      </c>
      <c r="AB3299">
        <v>0</v>
      </c>
    </row>
    <row r="3300" spans="1:28" x14ac:dyDescent="0.25">
      <c r="A3300" s="1" t="s">
        <v>1299</v>
      </c>
      <c r="B3300">
        <v>1007</v>
      </c>
      <c r="C3300" s="1" t="s">
        <v>4033</v>
      </c>
      <c r="D3300">
        <v>5.0999999999999996</v>
      </c>
      <c r="E3300">
        <v>0</v>
      </c>
      <c r="F3300">
        <v>0.75</v>
      </c>
      <c r="G3300">
        <v>1316</v>
      </c>
      <c r="H3300" s="1" t="s">
        <v>4131</v>
      </c>
      <c r="I3300">
        <v>194.58</v>
      </c>
      <c r="J3300">
        <v>9.65</v>
      </c>
      <c r="K3300">
        <v>309</v>
      </c>
      <c r="L3300">
        <v>2216.48</v>
      </c>
      <c r="M3300">
        <v>73</v>
      </c>
      <c r="N3300">
        <v>4</v>
      </c>
      <c r="O3300">
        <v>0</v>
      </c>
      <c r="P3300">
        <v>118.99</v>
      </c>
      <c r="Q3300">
        <v>0</v>
      </c>
      <c r="R3300" s="1" t="s">
        <v>5454</v>
      </c>
      <c r="S3300" s="1" t="s">
        <v>8157</v>
      </c>
      <c r="T3300">
        <v>0.85</v>
      </c>
      <c r="U3300" s="1"/>
      <c r="V3300">
        <v>20131.292057999999</v>
      </c>
      <c r="W3300">
        <v>812201.89522800001</v>
      </c>
      <c r="X3300">
        <v>110.788979</v>
      </c>
      <c r="Y3300">
        <v>15.826636000000001</v>
      </c>
      <c r="Z3300">
        <v>343.61440700000003</v>
      </c>
      <c r="AA3300">
        <v>349.13492600000001</v>
      </c>
      <c r="AB3300">
        <v>0</v>
      </c>
    </row>
    <row r="3301" spans="1:28" x14ac:dyDescent="0.25">
      <c r="A3301" s="1" t="s">
        <v>1300</v>
      </c>
      <c r="B3301">
        <v>1152</v>
      </c>
      <c r="C3301" s="1" t="s">
        <v>4033</v>
      </c>
      <c r="D3301">
        <v>5.0999999999999996</v>
      </c>
      <c r="E3301">
        <v>0</v>
      </c>
      <c r="F3301">
        <v>2</v>
      </c>
      <c r="G3301">
        <v>1316</v>
      </c>
      <c r="H3301" s="1" t="s">
        <v>4122</v>
      </c>
      <c r="I3301">
        <v>159.35</v>
      </c>
      <c r="J3301">
        <v>17</v>
      </c>
      <c r="K3301">
        <v>164</v>
      </c>
      <c r="L3301">
        <v>1983.05</v>
      </c>
      <c r="M3301">
        <v>15</v>
      </c>
      <c r="N3301">
        <v>1</v>
      </c>
      <c r="O3301">
        <v>0</v>
      </c>
      <c r="P3301">
        <v>57.79</v>
      </c>
      <c r="Q3301">
        <v>0</v>
      </c>
      <c r="R3301" s="1" t="s">
        <v>5455</v>
      </c>
      <c r="S3301" s="1" t="s">
        <v>8157</v>
      </c>
      <c r="T3301">
        <v>1.37</v>
      </c>
      <c r="U3301" s="1"/>
      <c r="V3301">
        <v>10546.509123</v>
      </c>
      <c r="W3301">
        <v>637880.17437499994</v>
      </c>
      <c r="X3301">
        <v>63.107182000000002</v>
      </c>
      <c r="Y3301">
        <v>12.936299999999999</v>
      </c>
      <c r="Z3301">
        <v>269.03134399999999</v>
      </c>
      <c r="AA3301">
        <v>274.19570199999998</v>
      </c>
      <c r="AB3301">
        <v>0</v>
      </c>
    </row>
    <row r="3302" spans="1:28" x14ac:dyDescent="0.25">
      <c r="A3302" s="1" t="s">
        <v>1307</v>
      </c>
      <c r="B3302">
        <v>863</v>
      </c>
      <c r="C3302" s="1" t="s">
        <v>4049</v>
      </c>
      <c r="D3302">
        <v>5.0999999999999996</v>
      </c>
      <c r="E3302">
        <v>0</v>
      </c>
      <c r="F3302">
        <v>0.5</v>
      </c>
      <c r="G3302">
        <v>1322</v>
      </c>
      <c r="H3302" s="1" t="s">
        <v>4116</v>
      </c>
      <c r="I3302">
        <v>87.33</v>
      </c>
      <c r="J3302">
        <v>13.06</v>
      </c>
      <c r="K3302">
        <v>459</v>
      </c>
      <c r="L3302">
        <v>2059.02</v>
      </c>
      <c r="M3302">
        <v>230</v>
      </c>
      <c r="N3302">
        <v>10</v>
      </c>
      <c r="O3302">
        <v>0</v>
      </c>
      <c r="P3302">
        <v>323.11</v>
      </c>
      <c r="Q3302">
        <v>0</v>
      </c>
      <c r="R3302" s="1" t="s">
        <v>5462</v>
      </c>
      <c r="S3302" s="1" t="s">
        <v>8157</v>
      </c>
      <c r="T3302">
        <v>1.1000000000000001</v>
      </c>
      <c r="U3302" s="1"/>
      <c r="V3302">
        <v>45435.866843000003</v>
      </c>
      <c r="W3302">
        <v>1221169.6325679999</v>
      </c>
      <c r="X3302">
        <v>235.77788899999999</v>
      </c>
      <c r="Y3302">
        <v>26.854973000000001</v>
      </c>
      <c r="Z3302">
        <v>535.39873699999998</v>
      </c>
      <c r="AA3302">
        <v>524.94312200000002</v>
      </c>
      <c r="AB3302">
        <v>0</v>
      </c>
    </row>
    <row r="3303" spans="1:28" x14ac:dyDescent="0.25">
      <c r="A3303" s="1" t="s">
        <v>1309</v>
      </c>
      <c r="B3303">
        <v>493</v>
      </c>
      <c r="C3303" s="1" t="s">
        <v>4046</v>
      </c>
      <c r="D3303">
        <v>5.0999999999999996</v>
      </c>
      <c r="E3303">
        <v>0</v>
      </c>
      <c r="F3303">
        <v>0.14000000000000001</v>
      </c>
      <c r="G3303">
        <v>1324</v>
      </c>
      <c r="H3303" s="1" t="s">
        <v>4095</v>
      </c>
      <c r="I3303">
        <v>63.59</v>
      </c>
      <c r="J3303">
        <v>6.98</v>
      </c>
      <c r="K3303">
        <v>831</v>
      </c>
      <c r="L3303">
        <v>3164.07</v>
      </c>
      <c r="M3303">
        <v>383</v>
      </c>
      <c r="N3303">
        <v>11</v>
      </c>
      <c r="O3303">
        <v>0</v>
      </c>
      <c r="P3303">
        <v>479.85</v>
      </c>
      <c r="Q3303">
        <v>0</v>
      </c>
      <c r="R3303" s="1" t="s">
        <v>5464</v>
      </c>
      <c r="S3303" s="1" t="s">
        <v>8157</v>
      </c>
      <c r="T3303">
        <v>0.65</v>
      </c>
      <c r="U3303" s="1"/>
      <c r="V3303">
        <v>74806.836091999998</v>
      </c>
      <c r="W3303">
        <v>1790992.248782</v>
      </c>
      <c r="X3303">
        <v>382.39206799999999</v>
      </c>
      <c r="Y3303">
        <v>37.827914</v>
      </c>
      <c r="Z3303">
        <v>779.24408800000003</v>
      </c>
      <c r="AA3303">
        <v>769.90121799999997</v>
      </c>
      <c r="AB3303">
        <v>0</v>
      </c>
    </row>
    <row r="3304" spans="1:28" x14ac:dyDescent="0.25">
      <c r="A3304" s="1" t="s">
        <v>1310</v>
      </c>
      <c r="B3304">
        <v>900</v>
      </c>
      <c r="C3304" s="1" t="s">
        <v>4061</v>
      </c>
      <c r="D3304">
        <v>5.0999999999999996</v>
      </c>
      <c r="E3304">
        <v>0</v>
      </c>
      <c r="F3304">
        <v>0</v>
      </c>
      <c r="G3304">
        <v>1324</v>
      </c>
      <c r="H3304" s="1" t="s">
        <v>4144</v>
      </c>
      <c r="I3304">
        <v>26.09</v>
      </c>
      <c r="J3304">
        <v>9.75</v>
      </c>
      <c r="K3304">
        <v>424</v>
      </c>
      <c r="L3304">
        <v>2556.25</v>
      </c>
      <c r="M3304">
        <v>118</v>
      </c>
      <c r="N3304">
        <v>7</v>
      </c>
      <c r="O3304">
        <v>0</v>
      </c>
      <c r="P3304">
        <v>194.91</v>
      </c>
      <c r="Q3304">
        <v>0</v>
      </c>
      <c r="R3304" s="1" t="s">
        <v>5465</v>
      </c>
      <c r="S3304" s="1" t="s">
        <v>8157</v>
      </c>
      <c r="T3304">
        <v>0.81</v>
      </c>
      <c r="U3304" s="1"/>
      <c r="V3304">
        <v>29484.556117</v>
      </c>
      <c r="W3304">
        <v>1044011.256647</v>
      </c>
      <c r="X3304">
        <v>158.80771300000001</v>
      </c>
      <c r="Y3304">
        <v>20.880635999999999</v>
      </c>
      <c r="Z3304">
        <v>446.60485699999998</v>
      </c>
      <c r="AA3304">
        <v>448.78313300000002</v>
      </c>
      <c r="AB3304">
        <v>0</v>
      </c>
    </row>
    <row r="3305" spans="1:28" x14ac:dyDescent="0.25">
      <c r="A3305" s="1" t="s">
        <v>1316</v>
      </c>
      <c r="B3305">
        <v>1062</v>
      </c>
      <c r="C3305" s="1" t="s">
        <v>4005</v>
      </c>
      <c r="D3305">
        <v>5.0999999999999996</v>
      </c>
      <c r="E3305">
        <v>0</v>
      </c>
      <c r="F3305">
        <v>0.46</v>
      </c>
      <c r="G3305">
        <v>1330</v>
      </c>
      <c r="H3305" s="1" t="s">
        <v>4075</v>
      </c>
      <c r="I3305">
        <v>89.74</v>
      </c>
      <c r="J3305">
        <v>9.98</v>
      </c>
      <c r="K3305">
        <v>268</v>
      </c>
      <c r="L3305">
        <v>698.35</v>
      </c>
      <c r="M3305">
        <v>135</v>
      </c>
      <c r="N3305">
        <v>3</v>
      </c>
      <c r="O3305">
        <v>0</v>
      </c>
      <c r="P3305">
        <v>196.44</v>
      </c>
      <c r="Q3305">
        <v>0</v>
      </c>
      <c r="R3305" s="1" t="s">
        <v>5471</v>
      </c>
      <c r="S3305" s="1" t="s">
        <v>8157</v>
      </c>
      <c r="T3305">
        <v>0.72</v>
      </c>
      <c r="U3305" s="1"/>
      <c r="V3305">
        <v>26628.276254</v>
      </c>
      <c r="W3305">
        <v>574899.59237800003</v>
      </c>
      <c r="X3305">
        <v>134.69024400000001</v>
      </c>
      <c r="Y3305">
        <v>12.732753000000001</v>
      </c>
      <c r="Z3305">
        <v>253.942396</v>
      </c>
      <c r="AA3305">
        <v>247.135794</v>
      </c>
      <c r="AB3305">
        <v>0</v>
      </c>
    </row>
    <row r="3306" spans="1:28" x14ac:dyDescent="0.25">
      <c r="A3306" s="1" t="s">
        <v>1322</v>
      </c>
      <c r="B3306">
        <v>1200</v>
      </c>
      <c r="C3306" s="1" t="s">
        <v>4008</v>
      </c>
      <c r="D3306">
        <v>5.0999999999999996</v>
      </c>
      <c r="E3306">
        <v>0</v>
      </c>
      <c r="F3306">
        <v>0</v>
      </c>
      <c r="G3306">
        <v>1333</v>
      </c>
      <c r="H3306" s="1" t="s">
        <v>4080</v>
      </c>
      <c r="I3306">
        <v>0.2</v>
      </c>
      <c r="J3306">
        <v>5.03</v>
      </c>
      <c r="K3306">
        <v>133</v>
      </c>
      <c r="L3306">
        <v>660.09</v>
      </c>
      <c r="M3306">
        <v>53</v>
      </c>
      <c r="N3306">
        <v>2</v>
      </c>
      <c r="O3306">
        <v>0</v>
      </c>
      <c r="P3306">
        <v>69.94</v>
      </c>
      <c r="Q3306">
        <v>0</v>
      </c>
      <c r="R3306" s="1" t="s">
        <v>5477</v>
      </c>
      <c r="S3306" s="1" t="s">
        <v>8157</v>
      </c>
      <c r="T3306">
        <v>0.8</v>
      </c>
      <c r="U3306" s="1"/>
      <c r="V3306">
        <v>11060.309939999999</v>
      </c>
      <c r="W3306">
        <v>332541.75459999999</v>
      </c>
      <c r="X3306">
        <v>58.189214</v>
      </c>
      <c r="Y3306">
        <v>6.9465399999999997</v>
      </c>
      <c r="Z3306">
        <v>144.13435100000001</v>
      </c>
      <c r="AA3306">
        <v>142.94879700000001</v>
      </c>
      <c r="AB3306">
        <v>0</v>
      </c>
    </row>
    <row r="3307" spans="1:28" x14ac:dyDescent="0.25">
      <c r="A3307" s="1" t="s">
        <v>1329</v>
      </c>
      <c r="B3307">
        <v>986</v>
      </c>
      <c r="C3307" s="1" t="s">
        <v>4015</v>
      </c>
      <c r="D3307">
        <v>5.0999999999999996</v>
      </c>
      <c r="E3307">
        <v>0</v>
      </c>
      <c r="F3307">
        <v>0.28999999999999998</v>
      </c>
      <c r="G3307">
        <v>1337</v>
      </c>
      <c r="H3307" s="1" t="s">
        <v>4088</v>
      </c>
      <c r="I3307">
        <v>194.58</v>
      </c>
      <c r="J3307">
        <v>5.9</v>
      </c>
      <c r="K3307">
        <v>351</v>
      </c>
      <c r="L3307">
        <v>1448.27</v>
      </c>
      <c r="M3307">
        <v>86</v>
      </c>
      <c r="N3307">
        <v>4</v>
      </c>
      <c r="O3307">
        <v>0</v>
      </c>
      <c r="P3307">
        <v>145.57</v>
      </c>
      <c r="Q3307">
        <v>0</v>
      </c>
      <c r="R3307" s="1" t="s">
        <v>5484</v>
      </c>
      <c r="S3307" s="1" t="s">
        <v>8157</v>
      </c>
      <c r="T3307">
        <v>0.51</v>
      </c>
      <c r="U3307" s="1"/>
      <c r="V3307">
        <v>23629.671504999998</v>
      </c>
      <c r="W3307">
        <v>657565.32250899996</v>
      </c>
      <c r="X3307">
        <v>122.89129200000001</v>
      </c>
      <c r="Y3307">
        <v>13.212216</v>
      </c>
      <c r="Z3307">
        <v>283.39846899999998</v>
      </c>
      <c r="AA3307">
        <v>282.66789199999999</v>
      </c>
      <c r="AB3307">
        <v>0</v>
      </c>
    </row>
    <row r="3308" spans="1:28" x14ac:dyDescent="0.25">
      <c r="A3308" s="1" t="s">
        <v>1330</v>
      </c>
      <c r="B3308">
        <v>860</v>
      </c>
      <c r="C3308" s="1" t="s">
        <v>4004</v>
      </c>
      <c r="D3308">
        <v>5.0999999999999996</v>
      </c>
      <c r="E3308">
        <v>0</v>
      </c>
      <c r="F3308">
        <v>0</v>
      </c>
      <c r="G3308">
        <v>1338</v>
      </c>
      <c r="H3308" s="1" t="s">
        <v>4100</v>
      </c>
      <c r="I3308">
        <v>91.57</v>
      </c>
      <c r="J3308">
        <v>11.61</v>
      </c>
      <c r="K3308">
        <v>478</v>
      </c>
      <c r="L3308">
        <v>2205.37</v>
      </c>
      <c r="M3308">
        <v>181</v>
      </c>
      <c r="N3308">
        <v>9</v>
      </c>
      <c r="O3308">
        <v>0</v>
      </c>
      <c r="P3308">
        <v>313.02999999999997</v>
      </c>
      <c r="Q3308">
        <v>0</v>
      </c>
      <c r="R3308" s="1" t="s">
        <v>5485</v>
      </c>
      <c r="S3308" s="1" t="s">
        <v>8157</v>
      </c>
      <c r="T3308">
        <v>0.97</v>
      </c>
      <c r="U3308" s="1"/>
      <c r="V3308">
        <v>41573.087345</v>
      </c>
      <c r="W3308">
        <v>1181068.861326</v>
      </c>
      <c r="X3308">
        <v>217.142978</v>
      </c>
      <c r="Y3308">
        <v>25.214193999999999</v>
      </c>
      <c r="Z3308">
        <v>514.76675899999998</v>
      </c>
      <c r="AA3308">
        <v>507.70397700000001</v>
      </c>
      <c r="AB3308">
        <v>0</v>
      </c>
    </row>
    <row r="3309" spans="1:28" x14ac:dyDescent="0.25">
      <c r="A3309" s="1" t="s">
        <v>1338</v>
      </c>
      <c r="B3309">
        <v>799</v>
      </c>
      <c r="C3309" s="1" t="s">
        <v>4020</v>
      </c>
      <c r="D3309">
        <v>5.0999999999999996</v>
      </c>
      <c r="E3309">
        <v>0</v>
      </c>
      <c r="F3309">
        <v>2.85</v>
      </c>
      <c r="G3309">
        <v>1344</v>
      </c>
      <c r="H3309" s="1" t="s">
        <v>4129</v>
      </c>
      <c r="I3309">
        <v>135.09</v>
      </c>
      <c r="J3309">
        <v>10.74</v>
      </c>
      <c r="K3309">
        <v>545</v>
      </c>
      <c r="L3309">
        <v>2788.36</v>
      </c>
      <c r="M3309">
        <v>196</v>
      </c>
      <c r="N3309">
        <v>12</v>
      </c>
      <c r="O3309">
        <v>0</v>
      </c>
      <c r="P3309">
        <v>303.36</v>
      </c>
      <c r="Q3309">
        <v>0</v>
      </c>
      <c r="R3309" s="1" t="s">
        <v>5493</v>
      </c>
      <c r="S3309" s="1" t="s">
        <v>8157</v>
      </c>
      <c r="T3309">
        <v>0.84</v>
      </c>
      <c r="U3309" s="1"/>
      <c r="V3309">
        <v>40792.360720999997</v>
      </c>
      <c r="W3309">
        <v>1268460.0373470001</v>
      </c>
      <c r="X3309">
        <v>215.58944700000001</v>
      </c>
      <c r="Y3309">
        <v>26.160571000000001</v>
      </c>
      <c r="Z3309">
        <v>546.85577599999999</v>
      </c>
      <c r="AA3309">
        <v>545.268778</v>
      </c>
      <c r="AB3309">
        <v>0</v>
      </c>
    </row>
    <row r="3310" spans="1:28" x14ac:dyDescent="0.25">
      <c r="A3310" s="1" t="s">
        <v>1343</v>
      </c>
      <c r="B3310">
        <v>863</v>
      </c>
      <c r="C3310" s="1" t="s">
        <v>4042</v>
      </c>
      <c r="D3310">
        <v>5.0999999999999996</v>
      </c>
      <c r="E3310">
        <v>0</v>
      </c>
      <c r="F3310">
        <v>0.5</v>
      </c>
      <c r="G3310">
        <v>1345</v>
      </c>
      <c r="H3310" s="1" t="s">
        <v>4126</v>
      </c>
      <c r="I3310">
        <v>99.09</v>
      </c>
      <c r="J3310">
        <v>5.8</v>
      </c>
      <c r="K3310">
        <v>482</v>
      </c>
      <c r="L3310">
        <v>1144.6300000000001</v>
      </c>
      <c r="M3310">
        <v>231</v>
      </c>
      <c r="N3310">
        <v>9</v>
      </c>
      <c r="O3310">
        <v>0</v>
      </c>
      <c r="P3310">
        <v>294.89</v>
      </c>
      <c r="Q3310">
        <v>0</v>
      </c>
      <c r="R3310" s="1" t="s">
        <v>5498</v>
      </c>
      <c r="S3310" s="1" t="s">
        <v>8157</v>
      </c>
      <c r="T3310">
        <v>0.45</v>
      </c>
      <c r="U3310" s="1"/>
      <c r="V3310">
        <v>46279.330073999998</v>
      </c>
      <c r="W3310">
        <v>970394.39031199994</v>
      </c>
      <c r="X3310">
        <v>233.356911</v>
      </c>
      <c r="Y3310">
        <v>21.474391000000001</v>
      </c>
      <c r="Z3310">
        <v>429.51684</v>
      </c>
      <c r="AA3310">
        <v>417.150756</v>
      </c>
      <c r="AB3310">
        <v>0</v>
      </c>
    </row>
    <row r="3311" spans="1:28" x14ac:dyDescent="0.25">
      <c r="A3311" s="1" t="s">
        <v>1345</v>
      </c>
      <c r="B3311">
        <v>1079</v>
      </c>
      <c r="C3311" s="1" t="s">
        <v>4042</v>
      </c>
      <c r="D3311">
        <v>5.0999999999999996</v>
      </c>
      <c r="E3311">
        <v>0</v>
      </c>
      <c r="F3311">
        <v>0.88</v>
      </c>
      <c r="G3311">
        <v>1347</v>
      </c>
      <c r="H3311" s="1" t="s">
        <v>4126</v>
      </c>
      <c r="I3311">
        <v>99.09</v>
      </c>
      <c r="J3311">
        <v>10.64</v>
      </c>
      <c r="K3311">
        <v>268</v>
      </c>
      <c r="L3311">
        <v>1144.6400000000001</v>
      </c>
      <c r="M3311">
        <v>99</v>
      </c>
      <c r="N3311">
        <v>7</v>
      </c>
      <c r="O3311">
        <v>0</v>
      </c>
      <c r="P3311">
        <v>188.29</v>
      </c>
      <c r="Q3311">
        <v>0</v>
      </c>
      <c r="R3311" s="1" t="s">
        <v>5500</v>
      </c>
      <c r="S3311" s="1" t="s">
        <v>8157</v>
      </c>
      <c r="T3311">
        <v>1.05</v>
      </c>
      <c r="U3311" s="1"/>
      <c r="V3311">
        <v>22906.778381</v>
      </c>
      <c r="W3311">
        <v>659807.529171</v>
      </c>
      <c r="X3311">
        <v>119.851421</v>
      </c>
      <c r="Y3311">
        <v>14.1205</v>
      </c>
      <c r="Z3311">
        <v>287.48527300000001</v>
      </c>
      <c r="AA3311">
        <v>283.62999500000001</v>
      </c>
      <c r="AB3311">
        <v>0</v>
      </c>
    </row>
    <row r="3312" spans="1:28" x14ac:dyDescent="0.25">
      <c r="A3312" s="1" t="s">
        <v>1363</v>
      </c>
      <c r="B3312">
        <v>863</v>
      </c>
      <c r="C3312" s="1" t="s">
        <v>4040</v>
      </c>
      <c r="D3312">
        <v>5.0999999999999996</v>
      </c>
      <c r="E3312">
        <v>0</v>
      </c>
      <c r="F3312">
        <v>0.5</v>
      </c>
      <c r="G3312">
        <v>1359</v>
      </c>
      <c r="H3312" s="1" t="s">
        <v>4161</v>
      </c>
      <c r="I3312">
        <v>168.74</v>
      </c>
      <c r="J3312">
        <v>12.64</v>
      </c>
      <c r="K3312">
        <v>496</v>
      </c>
      <c r="L3312">
        <v>2520.89</v>
      </c>
      <c r="M3312">
        <v>224</v>
      </c>
      <c r="N3312">
        <v>11</v>
      </c>
      <c r="O3312">
        <v>0</v>
      </c>
      <c r="P3312">
        <v>321.12</v>
      </c>
      <c r="Q3312">
        <v>0</v>
      </c>
      <c r="R3312" s="1" t="s">
        <v>5518</v>
      </c>
      <c r="S3312" s="1" t="s">
        <v>8157</v>
      </c>
      <c r="T3312">
        <v>1.05</v>
      </c>
      <c r="U3312" s="1"/>
      <c r="V3312">
        <v>44635.104404999998</v>
      </c>
      <c r="W3312">
        <v>1303155.0271759999</v>
      </c>
      <c r="X3312">
        <v>233.99556999999999</v>
      </c>
      <c r="Y3312">
        <v>27.833326</v>
      </c>
      <c r="Z3312">
        <v>565.06124899999998</v>
      </c>
      <c r="AA3312">
        <v>560.184166</v>
      </c>
      <c r="AB3312">
        <v>0</v>
      </c>
    </row>
    <row r="3313" spans="1:28" x14ac:dyDescent="0.25">
      <c r="A3313" s="1" t="s">
        <v>1377</v>
      </c>
      <c r="B3313">
        <v>1294</v>
      </c>
      <c r="C3313" s="1" t="s">
        <v>4009</v>
      </c>
      <c r="D3313">
        <v>5.0999999999999996</v>
      </c>
      <c r="E3313">
        <v>0</v>
      </c>
      <c r="F3313">
        <v>0.26</v>
      </c>
      <c r="G3313">
        <v>1368</v>
      </c>
      <c r="H3313" s="1" t="s">
        <v>4081</v>
      </c>
      <c r="I3313">
        <v>19.239999999999998</v>
      </c>
      <c r="J3313">
        <v>15.08</v>
      </c>
      <c r="K3313">
        <v>74</v>
      </c>
      <c r="L3313">
        <v>738.31</v>
      </c>
      <c r="M3313">
        <v>2</v>
      </c>
      <c r="N3313">
        <v>2</v>
      </c>
      <c r="O3313">
        <v>0</v>
      </c>
      <c r="P3313">
        <v>29.89</v>
      </c>
      <c r="Q3313">
        <v>0</v>
      </c>
      <c r="R3313" s="1" t="s">
        <v>5532</v>
      </c>
      <c r="S3313" s="1" t="s">
        <v>8157</v>
      </c>
      <c r="T3313">
        <v>1.22</v>
      </c>
      <c r="U3313" s="1"/>
      <c r="V3313">
        <v>5023.1514770000003</v>
      </c>
      <c r="W3313">
        <v>285148.81524199998</v>
      </c>
      <c r="X3313">
        <v>29.704530999999999</v>
      </c>
      <c r="Y3313">
        <v>5.8168990000000003</v>
      </c>
      <c r="Z3313">
        <v>121.94010900000001</v>
      </c>
      <c r="AA3313">
        <v>122.57259999999999</v>
      </c>
      <c r="AB3313">
        <v>0</v>
      </c>
    </row>
    <row r="3314" spans="1:28" x14ac:dyDescent="0.25">
      <c r="A3314" s="1" t="s">
        <v>1385</v>
      </c>
      <c r="B3314">
        <v>1294</v>
      </c>
      <c r="C3314" s="1" t="s">
        <v>4003</v>
      </c>
      <c r="D3314">
        <v>5.0999999999999996</v>
      </c>
      <c r="E3314">
        <v>0</v>
      </c>
      <c r="F3314">
        <v>0.26</v>
      </c>
      <c r="G3314">
        <v>1382</v>
      </c>
      <c r="H3314" s="1" t="s">
        <v>4095</v>
      </c>
      <c r="I3314">
        <v>63.59</v>
      </c>
      <c r="J3314">
        <v>15.11</v>
      </c>
      <c r="K3314">
        <v>88</v>
      </c>
      <c r="L3314">
        <v>762.07</v>
      </c>
      <c r="M3314">
        <v>10</v>
      </c>
      <c r="N3314">
        <v>2</v>
      </c>
      <c r="O3314">
        <v>0</v>
      </c>
      <c r="P3314">
        <v>39.53</v>
      </c>
      <c r="Q3314">
        <v>0</v>
      </c>
      <c r="R3314" s="1" t="s">
        <v>5540</v>
      </c>
      <c r="S3314" s="1" t="s">
        <v>8157</v>
      </c>
      <c r="T3314">
        <v>1.1499999999999999</v>
      </c>
      <c r="U3314" s="1"/>
      <c r="V3314">
        <v>6824.3731660000003</v>
      </c>
      <c r="W3314">
        <v>328467.395227</v>
      </c>
      <c r="X3314">
        <v>38.947516999999998</v>
      </c>
      <c r="Y3314">
        <v>6.8491309999999999</v>
      </c>
      <c r="Z3314">
        <v>141.00144299999999</v>
      </c>
      <c r="AA3314">
        <v>141.194007</v>
      </c>
      <c r="AB3314">
        <v>0</v>
      </c>
    </row>
    <row r="3315" spans="1:28" x14ac:dyDescent="0.25">
      <c r="A3315" s="1" t="s">
        <v>1397</v>
      </c>
      <c r="B3315">
        <v>1150</v>
      </c>
      <c r="C3315" s="1" t="s">
        <v>4026</v>
      </c>
      <c r="D3315">
        <v>0.2</v>
      </c>
      <c r="E3315">
        <v>0</v>
      </c>
      <c r="F3315">
        <v>0</v>
      </c>
      <c r="G3315">
        <v>1392</v>
      </c>
      <c r="H3315" s="1" t="s">
        <v>4106</v>
      </c>
      <c r="I3315">
        <v>88.81</v>
      </c>
      <c r="J3315">
        <v>11.28</v>
      </c>
      <c r="K3315">
        <v>242</v>
      </c>
      <c r="L3315">
        <v>2051.67</v>
      </c>
      <c r="M3315">
        <v>50</v>
      </c>
      <c r="N3315">
        <v>4</v>
      </c>
      <c r="O3315">
        <v>0</v>
      </c>
      <c r="P3315">
        <v>99.21</v>
      </c>
      <c r="Q3315">
        <v>0</v>
      </c>
      <c r="R3315" s="1" t="s">
        <v>5552</v>
      </c>
      <c r="S3315" s="1" t="s">
        <v>8157</v>
      </c>
      <c r="T3315">
        <v>0.96</v>
      </c>
      <c r="U3315" s="1"/>
      <c r="V3315">
        <v>16305.919734999999</v>
      </c>
      <c r="W3315">
        <v>735482.86238900002</v>
      </c>
      <c r="X3315">
        <v>91.723675</v>
      </c>
      <c r="Y3315">
        <v>14.822229</v>
      </c>
      <c r="Z3315">
        <v>312.10932700000001</v>
      </c>
      <c r="AA3315">
        <v>316.15414099999998</v>
      </c>
      <c r="AB3315">
        <v>0</v>
      </c>
    </row>
    <row r="3316" spans="1:28" x14ac:dyDescent="0.25">
      <c r="A3316" s="1" t="s">
        <v>1406</v>
      </c>
      <c r="B3316">
        <v>658</v>
      </c>
      <c r="C3316" s="1" t="s">
        <v>4041</v>
      </c>
      <c r="D3316">
        <v>0.2</v>
      </c>
      <c r="E3316">
        <v>0</v>
      </c>
      <c r="F3316">
        <v>0.86</v>
      </c>
      <c r="G3316">
        <v>1403</v>
      </c>
      <c r="H3316" s="1" t="s">
        <v>4099</v>
      </c>
      <c r="I3316">
        <v>147.79</v>
      </c>
      <c r="J3316">
        <v>3.88</v>
      </c>
      <c r="K3316">
        <v>745</v>
      </c>
      <c r="L3316">
        <v>2475.6999999999998</v>
      </c>
      <c r="M3316">
        <v>169</v>
      </c>
      <c r="N3316">
        <v>9</v>
      </c>
      <c r="O3316">
        <v>0</v>
      </c>
      <c r="P3316">
        <v>313.45999999999998</v>
      </c>
      <c r="Q3316">
        <v>0</v>
      </c>
      <c r="R3316" s="1" t="s">
        <v>5561</v>
      </c>
      <c r="S3316" s="1" t="s">
        <v>8157</v>
      </c>
      <c r="T3316">
        <v>0.42</v>
      </c>
      <c r="U3316" s="1"/>
      <c r="V3316">
        <v>51875.380734999999</v>
      </c>
      <c r="W3316">
        <v>1298490.835367</v>
      </c>
      <c r="X3316">
        <v>266.30372</v>
      </c>
      <c r="Y3316">
        <v>26.392045</v>
      </c>
      <c r="Z3316">
        <v>562.22021400000006</v>
      </c>
      <c r="AA3316">
        <v>558.18675499999995</v>
      </c>
      <c r="AB3316">
        <v>0</v>
      </c>
    </row>
    <row r="3317" spans="1:28" x14ac:dyDescent="0.25">
      <c r="A3317" s="1" t="s">
        <v>1409</v>
      </c>
      <c r="B3317">
        <v>929</v>
      </c>
      <c r="C3317" s="1" t="s">
        <v>4033</v>
      </c>
      <c r="D3317">
        <v>5.0999999999999996</v>
      </c>
      <c r="E3317">
        <v>0</v>
      </c>
      <c r="F3317">
        <v>0.43</v>
      </c>
      <c r="G3317">
        <v>1406</v>
      </c>
      <c r="H3317" s="1" t="s">
        <v>4096</v>
      </c>
      <c r="I3317">
        <v>121.36</v>
      </c>
      <c r="J3317">
        <v>17.46</v>
      </c>
      <c r="K3317">
        <v>477</v>
      </c>
      <c r="L3317">
        <v>2850.35</v>
      </c>
      <c r="M3317">
        <v>179</v>
      </c>
      <c r="N3317">
        <v>10</v>
      </c>
      <c r="O3317">
        <v>0</v>
      </c>
      <c r="P3317">
        <v>322.45999999999998</v>
      </c>
      <c r="Q3317">
        <v>0</v>
      </c>
      <c r="R3317" s="1" t="s">
        <v>5564</v>
      </c>
      <c r="S3317" s="1" t="s">
        <v>8157</v>
      </c>
      <c r="T3317">
        <v>1.36</v>
      </c>
      <c r="U3317" s="1"/>
      <c r="V3317">
        <v>44125.647252000002</v>
      </c>
      <c r="W3317">
        <v>1503980.4857600001</v>
      </c>
      <c r="X3317">
        <v>236.78235799999999</v>
      </c>
      <c r="Y3317">
        <v>33.045001999999997</v>
      </c>
      <c r="Z3317">
        <v>657.40777300000002</v>
      </c>
      <c r="AA3317">
        <v>646.504863</v>
      </c>
      <c r="AB3317">
        <v>0</v>
      </c>
    </row>
    <row r="3318" spans="1:28" x14ac:dyDescent="0.25">
      <c r="A3318" s="1" t="s">
        <v>1410</v>
      </c>
      <c r="B3318">
        <v>959</v>
      </c>
      <c r="C3318" s="1" t="s">
        <v>4063</v>
      </c>
      <c r="D3318">
        <v>5.0999999999999996</v>
      </c>
      <c r="E3318">
        <v>0</v>
      </c>
      <c r="F3318">
        <v>0.67</v>
      </c>
      <c r="G3318">
        <v>1408</v>
      </c>
      <c r="H3318" s="1" t="s">
        <v>4119</v>
      </c>
      <c r="I3318">
        <v>17.75</v>
      </c>
      <c r="J3318">
        <v>12.06</v>
      </c>
      <c r="K3318">
        <v>449</v>
      </c>
      <c r="L3318">
        <v>2100.81</v>
      </c>
      <c r="M3318">
        <v>193</v>
      </c>
      <c r="N3318">
        <v>8</v>
      </c>
      <c r="O3318">
        <v>0</v>
      </c>
      <c r="P3318">
        <v>286.55</v>
      </c>
      <c r="Q3318">
        <v>0</v>
      </c>
      <c r="R3318" s="1" t="s">
        <v>5565</v>
      </c>
      <c r="S3318" s="1" t="s">
        <v>8157</v>
      </c>
      <c r="T3318">
        <v>0.94</v>
      </c>
      <c r="U3318" s="1"/>
      <c r="V3318">
        <v>40315.655901999999</v>
      </c>
      <c r="W3318">
        <v>1186021.63521</v>
      </c>
      <c r="X3318">
        <v>211.61772300000001</v>
      </c>
      <c r="Y3318">
        <v>25.474163999999998</v>
      </c>
      <c r="Z3318">
        <v>517.25010099999997</v>
      </c>
      <c r="AA3318">
        <v>509.83162600000003</v>
      </c>
      <c r="AB3318">
        <v>0</v>
      </c>
    </row>
    <row r="3319" spans="1:28" x14ac:dyDescent="0.25">
      <c r="A3319" s="1" t="s">
        <v>1415</v>
      </c>
      <c r="B3319">
        <v>1040</v>
      </c>
      <c r="C3319" s="1" t="s">
        <v>4018</v>
      </c>
      <c r="D3319">
        <v>5.0999999999999996</v>
      </c>
      <c r="E3319">
        <v>0</v>
      </c>
      <c r="F3319">
        <v>5</v>
      </c>
      <c r="G3319">
        <v>1412</v>
      </c>
      <c r="H3319" s="1" t="s">
        <v>4095</v>
      </c>
      <c r="I3319">
        <v>63.59</v>
      </c>
      <c r="J3319">
        <v>9.0299999999999994</v>
      </c>
      <c r="K3319">
        <v>372</v>
      </c>
      <c r="L3319">
        <v>1936.73</v>
      </c>
      <c r="M3319">
        <v>87</v>
      </c>
      <c r="N3319">
        <v>3</v>
      </c>
      <c r="O3319">
        <v>0</v>
      </c>
      <c r="P3319">
        <v>171.14</v>
      </c>
      <c r="Q3319">
        <v>0</v>
      </c>
      <c r="R3319" s="1" t="s">
        <v>5570</v>
      </c>
      <c r="S3319" s="1" t="s">
        <v>8157</v>
      </c>
      <c r="T3319">
        <v>0.68</v>
      </c>
      <c r="U3319" s="1"/>
      <c r="V3319">
        <v>25440.567490000001</v>
      </c>
      <c r="W3319">
        <v>774422.52908500005</v>
      </c>
      <c r="X3319">
        <v>133.88774699999999</v>
      </c>
      <c r="Y3319">
        <v>15.239924999999999</v>
      </c>
      <c r="Z3319">
        <v>330.275398</v>
      </c>
      <c r="AA3319">
        <v>332.899944</v>
      </c>
      <c r="AB3319">
        <v>0</v>
      </c>
    </row>
    <row r="3320" spans="1:28" x14ac:dyDescent="0.25">
      <c r="A3320" s="1" t="s">
        <v>1420</v>
      </c>
      <c r="B3320">
        <v>1381</v>
      </c>
      <c r="C3320" s="1" t="s">
        <v>4004</v>
      </c>
      <c r="D3320">
        <v>5.0999999999999996</v>
      </c>
      <c r="E3320">
        <v>0</v>
      </c>
      <c r="F3320">
        <v>1</v>
      </c>
      <c r="G3320">
        <v>1418</v>
      </c>
      <c r="H3320" s="1" t="s">
        <v>4074</v>
      </c>
      <c r="I3320">
        <v>0.2</v>
      </c>
      <c r="J3320">
        <v>11.73</v>
      </c>
      <c r="K3320">
        <v>37</v>
      </c>
      <c r="L3320">
        <v>420.4</v>
      </c>
      <c r="M3320">
        <v>0</v>
      </c>
      <c r="N3320">
        <v>0</v>
      </c>
      <c r="O3320">
        <v>0</v>
      </c>
      <c r="P3320">
        <v>14.7</v>
      </c>
      <c r="Q3320">
        <v>0</v>
      </c>
      <c r="R3320" s="1" t="s">
        <v>5575</v>
      </c>
      <c r="S3320" s="1" t="s">
        <v>8157</v>
      </c>
      <c r="T3320">
        <v>1.48</v>
      </c>
      <c r="U3320" s="1"/>
      <c r="V3320">
        <v>3125.255807</v>
      </c>
      <c r="W3320">
        <v>187307.81806300001</v>
      </c>
      <c r="X3320">
        <v>18.743748</v>
      </c>
      <c r="Y3320">
        <v>3.9633129999999999</v>
      </c>
      <c r="Z3320">
        <v>80.946241000000001</v>
      </c>
      <c r="AA3320">
        <v>80.514813000000004</v>
      </c>
      <c r="AB3320">
        <v>0</v>
      </c>
    </row>
    <row r="3321" spans="1:28" x14ac:dyDescent="0.25">
      <c r="A3321" s="1" t="s">
        <v>1431</v>
      </c>
      <c r="B3321">
        <v>1154</v>
      </c>
      <c r="C3321" s="1" t="s">
        <v>4003</v>
      </c>
      <c r="D3321">
        <v>5.0999999999999996</v>
      </c>
      <c r="E3321">
        <v>0</v>
      </c>
      <c r="F3321">
        <v>4</v>
      </c>
      <c r="G3321">
        <v>1429</v>
      </c>
      <c r="H3321" s="1" t="s">
        <v>4122</v>
      </c>
      <c r="I3321">
        <v>159.35</v>
      </c>
      <c r="J3321">
        <v>13.22</v>
      </c>
      <c r="K3321">
        <v>275</v>
      </c>
      <c r="L3321">
        <v>1416.09</v>
      </c>
      <c r="M3321">
        <v>105</v>
      </c>
      <c r="N3321">
        <v>8</v>
      </c>
      <c r="O3321">
        <v>0</v>
      </c>
      <c r="P3321">
        <v>172.03</v>
      </c>
      <c r="Q3321">
        <v>0</v>
      </c>
      <c r="R3321" s="1" t="s">
        <v>5586</v>
      </c>
      <c r="S3321" s="1" t="s">
        <v>8157</v>
      </c>
      <c r="T3321">
        <v>0.97</v>
      </c>
      <c r="U3321" s="1"/>
      <c r="V3321">
        <v>22824.674238</v>
      </c>
      <c r="W3321">
        <v>688469.51368700003</v>
      </c>
      <c r="X3321">
        <v>120.207821</v>
      </c>
      <c r="Y3321">
        <v>14.681792</v>
      </c>
      <c r="Z3321">
        <v>299.48843399999998</v>
      </c>
      <c r="AA3321">
        <v>295.95003700000001</v>
      </c>
      <c r="AB3321">
        <v>0</v>
      </c>
    </row>
    <row r="3322" spans="1:28" x14ac:dyDescent="0.25">
      <c r="A3322" s="1" t="s">
        <v>1434</v>
      </c>
      <c r="B3322">
        <v>1173</v>
      </c>
      <c r="C3322" s="1" t="s">
        <v>4006</v>
      </c>
      <c r="D3322">
        <v>5.0999999999999996</v>
      </c>
      <c r="E3322">
        <v>0</v>
      </c>
      <c r="F3322">
        <v>0</v>
      </c>
      <c r="G3322">
        <v>1433</v>
      </c>
      <c r="H3322" s="1" t="s">
        <v>4077</v>
      </c>
      <c r="I3322">
        <v>54.88</v>
      </c>
      <c r="J3322">
        <v>15.7</v>
      </c>
      <c r="K3322">
        <v>260</v>
      </c>
      <c r="L3322">
        <v>876.34</v>
      </c>
      <c r="M3322">
        <v>171</v>
      </c>
      <c r="N3322">
        <v>3</v>
      </c>
      <c r="O3322">
        <v>0</v>
      </c>
      <c r="P3322">
        <v>204.74</v>
      </c>
      <c r="Q3322">
        <v>0</v>
      </c>
      <c r="R3322" s="1" t="s">
        <v>5589</v>
      </c>
      <c r="S3322" s="1" t="s">
        <v>8157</v>
      </c>
      <c r="T3322">
        <v>1.1499999999999999</v>
      </c>
      <c r="U3322" s="1"/>
      <c r="V3322">
        <v>30752.706418000002</v>
      </c>
      <c r="W3322">
        <v>726926.97492399998</v>
      </c>
      <c r="X3322">
        <v>157.22804199999999</v>
      </c>
      <c r="Y3322">
        <v>16.617502999999999</v>
      </c>
      <c r="Z3322">
        <v>322.83030500000001</v>
      </c>
      <c r="AA3322">
        <v>312.48566299999999</v>
      </c>
      <c r="AB3322">
        <v>0</v>
      </c>
    </row>
    <row r="3323" spans="1:28" x14ac:dyDescent="0.25">
      <c r="A3323" s="1" t="s">
        <v>1436</v>
      </c>
      <c r="B3323">
        <v>1150</v>
      </c>
      <c r="C3323" s="1" t="s">
        <v>4024</v>
      </c>
      <c r="D3323">
        <v>5.0999999999999996</v>
      </c>
      <c r="E3323">
        <v>0</v>
      </c>
      <c r="F3323">
        <v>0</v>
      </c>
      <c r="G3323">
        <v>1438</v>
      </c>
      <c r="H3323" s="1" t="s">
        <v>4147</v>
      </c>
      <c r="I3323">
        <v>23.77</v>
      </c>
      <c r="J3323">
        <v>14.15</v>
      </c>
      <c r="K3323">
        <v>288</v>
      </c>
      <c r="L3323">
        <v>1450.54</v>
      </c>
      <c r="M3323">
        <v>112</v>
      </c>
      <c r="N3323">
        <v>7</v>
      </c>
      <c r="O3323">
        <v>0</v>
      </c>
      <c r="P3323">
        <v>191.49</v>
      </c>
      <c r="Q3323">
        <v>0</v>
      </c>
      <c r="R3323" s="1" t="s">
        <v>5591</v>
      </c>
      <c r="S3323" s="1" t="s">
        <v>8157</v>
      </c>
      <c r="T3323">
        <v>1.1000000000000001</v>
      </c>
      <c r="U3323" s="1"/>
      <c r="V3323">
        <v>24163.168985</v>
      </c>
      <c r="W3323">
        <v>801614.74445300002</v>
      </c>
      <c r="X3323">
        <v>129.09398999999999</v>
      </c>
      <c r="Y3323">
        <v>17.324883</v>
      </c>
      <c r="Z3323">
        <v>350.30705799999998</v>
      </c>
      <c r="AA3323">
        <v>344.58496300000002</v>
      </c>
      <c r="AB3323">
        <v>0</v>
      </c>
    </row>
    <row r="3324" spans="1:28" x14ac:dyDescent="0.25">
      <c r="A3324" s="1" t="s">
        <v>1439</v>
      </c>
      <c r="B3324">
        <v>1311</v>
      </c>
      <c r="C3324" s="1" t="s">
        <v>4006</v>
      </c>
      <c r="D3324">
        <v>5.0999999999999996</v>
      </c>
      <c r="E3324">
        <v>0</v>
      </c>
      <c r="F3324">
        <v>0</v>
      </c>
      <c r="G3324">
        <v>1441</v>
      </c>
      <c r="H3324" s="1" t="s">
        <v>4077</v>
      </c>
      <c r="I3324">
        <v>54.88</v>
      </c>
      <c r="J3324">
        <v>12.03</v>
      </c>
      <c r="K3324">
        <v>130</v>
      </c>
      <c r="L3324">
        <v>876.34</v>
      </c>
      <c r="M3324">
        <v>38</v>
      </c>
      <c r="N3324">
        <v>2</v>
      </c>
      <c r="O3324">
        <v>0</v>
      </c>
      <c r="P3324">
        <v>65.650000000000006</v>
      </c>
      <c r="Q3324">
        <v>0</v>
      </c>
      <c r="R3324" s="1" t="s">
        <v>5594</v>
      </c>
      <c r="S3324" s="1" t="s">
        <v>8157</v>
      </c>
      <c r="T3324">
        <v>0.98</v>
      </c>
      <c r="U3324" s="1"/>
      <c r="V3324">
        <v>9827.7152800000003</v>
      </c>
      <c r="W3324">
        <v>379169.22597500001</v>
      </c>
      <c r="X3324">
        <v>53.751510000000003</v>
      </c>
      <c r="Y3324">
        <v>7.8322139999999996</v>
      </c>
      <c r="Z3324">
        <v>163.146974</v>
      </c>
      <c r="AA3324">
        <v>162.99023600000001</v>
      </c>
      <c r="AB3324">
        <v>0</v>
      </c>
    </row>
    <row r="3325" spans="1:28" x14ac:dyDescent="0.25">
      <c r="A3325" s="1" t="s">
        <v>1443</v>
      </c>
      <c r="B3325">
        <v>1090</v>
      </c>
      <c r="C3325" s="1" t="s">
        <v>4021</v>
      </c>
      <c r="D3325">
        <v>5.0999999999999996</v>
      </c>
      <c r="E3325">
        <v>0</v>
      </c>
      <c r="F3325">
        <v>0.53</v>
      </c>
      <c r="G3325">
        <v>1445</v>
      </c>
      <c r="H3325" s="1" t="s">
        <v>4101</v>
      </c>
      <c r="I3325">
        <v>76.69</v>
      </c>
      <c r="J3325">
        <v>8.76</v>
      </c>
      <c r="K3325">
        <v>355</v>
      </c>
      <c r="L3325">
        <v>1564.11</v>
      </c>
      <c r="M3325">
        <v>159</v>
      </c>
      <c r="N3325">
        <v>6</v>
      </c>
      <c r="O3325">
        <v>0</v>
      </c>
      <c r="P3325">
        <v>208.47</v>
      </c>
      <c r="Q3325">
        <v>0</v>
      </c>
      <c r="R3325" s="1" t="s">
        <v>5598</v>
      </c>
      <c r="S3325" s="1" t="s">
        <v>8157</v>
      </c>
      <c r="T3325">
        <v>0.76</v>
      </c>
      <c r="U3325" s="1"/>
      <c r="V3325">
        <v>31040.423121</v>
      </c>
      <c r="W3325">
        <v>852046.09585499996</v>
      </c>
      <c r="X3325">
        <v>161.388566</v>
      </c>
      <c r="Y3325">
        <v>18.184376</v>
      </c>
      <c r="Z3325">
        <v>371.663364</v>
      </c>
      <c r="AA3325">
        <v>366.268415</v>
      </c>
      <c r="AB3325">
        <v>0</v>
      </c>
    </row>
    <row r="3326" spans="1:28" x14ac:dyDescent="0.25">
      <c r="A3326" s="1" t="s">
        <v>1450</v>
      </c>
      <c r="B3326">
        <v>971</v>
      </c>
      <c r="C3326" s="1" t="s">
        <v>4042</v>
      </c>
      <c r="D3326">
        <v>5.0999999999999996</v>
      </c>
      <c r="E3326">
        <v>0</v>
      </c>
      <c r="F3326">
        <v>0.69</v>
      </c>
      <c r="G3326">
        <v>1450</v>
      </c>
      <c r="H3326" s="1" t="s">
        <v>4126</v>
      </c>
      <c r="I3326">
        <v>99.09</v>
      </c>
      <c r="J3326">
        <v>8.23</v>
      </c>
      <c r="K3326">
        <v>479</v>
      </c>
      <c r="L3326">
        <v>1144.6400000000001</v>
      </c>
      <c r="M3326">
        <v>258</v>
      </c>
      <c r="N3326">
        <v>8</v>
      </c>
      <c r="O3326">
        <v>0</v>
      </c>
      <c r="P3326">
        <v>348.56</v>
      </c>
      <c r="Q3326">
        <v>0</v>
      </c>
      <c r="R3326" s="1" t="s">
        <v>5605</v>
      </c>
      <c r="S3326" s="1" t="s">
        <v>8157</v>
      </c>
      <c r="T3326">
        <v>0.64</v>
      </c>
      <c r="U3326" s="1"/>
      <c r="V3326">
        <v>47947.752133000002</v>
      </c>
      <c r="W3326">
        <v>1015963.297943</v>
      </c>
      <c r="X3326">
        <v>242.117816</v>
      </c>
      <c r="Y3326">
        <v>22.854140999999998</v>
      </c>
      <c r="Z3326">
        <v>451.14248400000002</v>
      </c>
      <c r="AA3326">
        <v>436.73890499999999</v>
      </c>
      <c r="AB3326">
        <v>0</v>
      </c>
    </row>
    <row r="3327" spans="1:28" x14ac:dyDescent="0.25">
      <c r="A3327" s="1" t="s">
        <v>1451</v>
      </c>
      <c r="B3327">
        <v>1242</v>
      </c>
      <c r="C3327" s="1" t="s">
        <v>4006</v>
      </c>
      <c r="D3327">
        <v>5.0999999999999996</v>
      </c>
      <c r="E3327">
        <v>0</v>
      </c>
      <c r="F3327">
        <v>0</v>
      </c>
      <c r="G3327">
        <v>1450</v>
      </c>
      <c r="H3327" s="1" t="s">
        <v>4077</v>
      </c>
      <c r="I3327">
        <v>54.88</v>
      </c>
      <c r="J3327">
        <v>7.97</v>
      </c>
      <c r="K3327">
        <v>208</v>
      </c>
      <c r="L3327">
        <v>876.34</v>
      </c>
      <c r="M3327">
        <v>87</v>
      </c>
      <c r="N3327">
        <v>2</v>
      </c>
      <c r="O3327">
        <v>0</v>
      </c>
      <c r="P3327">
        <v>111.37</v>
      </c>
      <c r="Q3327">
        <v>0</v>
      </c>
      <c r="R3327" s="1" t="s">
        <v>5606</v>
      </c>
      <c r="S3327" s="1" t="s">
        <v>8157</v>
      </c>
      <c r="T3327">
        <v>0.66</v>
      </c>
      <c r="U3327" s="1"/>
      <c r="V3327">
        <v>18579.898858</v>
      </c>
      <c r="W3327">
        <v>482676.12329700001</v>
      </c>
      <c r="X3327">
        <v>95.835684000000001</v>
      </c>
      <c r="Y3327">
        <v>9.8431460000000008</v>
      </c>
      <c r="Z3327">
        <v>207.907938</v>
      </c>
      <c r="AA3327">
        <v>207.48914099999999</v>
      </c>
      <c r="AB3327">
        <v>0</v>
      </c>
    </row>
    <row r="3328" spans="1:28" x14ac:dyDescent="0.25">
      <c r="A3328" s="1" t="s">
        <v>1453</v>
      </c>
      <c r="B3328">
        <v>797</v>
      </c>
      <c r="C3328" s="1" t="s">
        <v>4046</v>
      </c>
      <c r="D3328">
        <v>5.0999999999999996</v>
      </c>
      <c r="E3328">
        <v>0</v>
      </c>
      <c r="F3328">
        <v>0.85</v>
      </c>
      <c r="G3328">
        <v>1452</v>
      </c>
      <c r="H3328" s="1" t="s">
        <v>4095</v>
      </c>
      <c r="I3328">
        <v>63.59</v>
      </c>
      <c r="J3328">
        <v>12.67</v>
      </c>
      <c r="K3328">
        <v>655</v>
      </c>
      <c r="L3328">
        <v>3164.07</v>
      </c>
      <c r="M3328">
        <v>316</v>
      </c>
      <c r="N3328">
        <v>9</v>
      </c>
      <c r="O3328">
        <v>0</v>
      </c>
      <c r="P3328">
        <v>432.14</v>
      </c>
      <c r="Q3328">
        <v>0</v>
      </c>
      <c r="R3328" s="1" t="s">
        <v>5608</v>
      </c>
      <c r="S3328" s="1" t="s">
        <v>8157</v>
      </c>
      <c r="T3328">
        <v>1.03</v>
      </c>
      <c r="U3328" s="1"/>
      <c r="V3328">
        <v>61316.110358999998</v>
      </c>
      <c r="W3328">
        <v>1694413.6124839999</v>
      </c>
      <c r="X3328">
        <v>319.19518199999999</v>
      </c>
      <c r="Y3328">
        <v>36.690938000000003</v>
      </c>
      <c r="Z3328">
        <v>738.35073</v>
      </c>
      <c r="AA3328">
        <v>728.37557200000003</v>
      </c>
      <c r="AB3328">
        <v>0</v>
      </c>
    </row>
    <row r="3329" spans="1:28" x14ac:dyDescent="0.25">
      <c r="A3329" s="1" t="s">
        <v>1456</v>
      </c>
      <c r="B3329">
        <v>1257</v>
      </c>
      <c r="C3329" s="1" t="s">
        <v>4032</v>
      </c>
      <c r="D3329">
        <v>5.0999999999999996</v>
      </c>
      <c r="E3329">
        <v>0</v>
      </c>
      <c r="F3329">
        <v>2.46</v>
      </c>
      <c r="G3329">
        <v>1452</v>
      </c>
      <c r="H3329" s="1" t="s">
        <v>4113</v>
      </c>
      <c r="I3329">
        <v>0.2</v>
      </c>
      <c r="J3329">
        <v>12.92</v>
      </c>
      <c r="K3329">
        <v>195</v>
      </c>
      <c r="L3329">
        <v>1269.6500000000001</v>
      </c>
      <c r="M3329">
        <v>67</v>
      </c>
      <c r="N3329">
        <v>3</v>
      </c>
      <c r="O3329">
        <v>0</v>
      </c>
      <c r="P3329">
        <v>101.07</v>
      </c>
      <c r="Q3329">
        <v>0</v>
      </c>
      <c r="R3329" s="1" t="s">
        <v>5611</v>
      </c>
      <c r="S3329" s="1" t="s">
        <v>8157</v>
      </c>
      <c r="T3329">
        <v>0.98</v>
      </c>
      <c r="U3329" s="1"/>
      <c r="V3329">
        <v>15778.343365000001</v>
      </c>
      <c r="W3329">
        <v>557040.89117099997</v>
      </c>
      <c r="X3329">
        <v>85.050331</v>
      </c>
      <c r="Y3329">
        <v>11.608003</v>
      </c>
      <c r="Z3329">
        <v>240.23261099999999</v>
      </c>
      <c r="AA3329">
        <v>239.451412</v>
      </c>
      <c r="AB3329">
        <v>0</v>
      </c>
    </row>
    <row r="3330" spans="1:28" x14ac:dyDescent="0.25">
      <c r="A3330" s="1" t="s">
        <v>1457</v>
      </c>
      <c r="B3330">
        <v>1023</v>
      </c>
      <c r="C3330" s="1" t="s">
        <v>4039</v>
      </c>
      <c r="D3330">
        <v>5.0999999999999996</v>
      </c>
      <c r="E3330">
        <v>0</v>
      </c>
      <c r="F3330">
        <v>0.78</v>
      </c>
      <c r="G3330">
        <v>1454</v>
      </c>
      <c r="H3330" s="1" t="s">
        <v>4111</v>
      </c>
      <c r="I3330">
        <v>13.29</v>
      </c>
      <c r="J3330">
        <v>9.1199999999999992</v>
      </c>
      <c r="K3330">
        <v>431</v>
      </c>
      <c r="L3330">
        <v>1792.38</v>
      </c>
      <c r="M3330">
        <v>185</v>
      </c>
      <c r="N3330">
        <v>8</v>
      </c>
      <c r="O3330">
        <v>0</v>
      </c>
      <c r="P3330">
        <v>271.58</v>
      </c>
      <c r="Q3330">
        <v>0</v>
      </c>
      <c r="R3330" s="1" t="s">
        <v>5612</v>
      </c>
      <c r="S3330" s="1" t="s">
        <v>8157</v>
      </c>
      <c r="T3330">
        <v>0.8</v>
      </c>
      <c r="U3330" s="1"/>
      <c r="V3330">
        <v>38034.608536</v>
      </c>
      <c r="W3330">
        <v>1038833.607522</v>
      </c>
      <c r="X3330">
        <v>197.64141000000001</v>
      </c>
      <c r="Y3330">
        <v>22.254968999999999</v>
      </c>
      <c r="Z3330">
        <v>453.69430699999998</v>
      </c>
      <c r="AA3330">
        <v>446.56265500000001</v>
      </c>
      <c r="AB3330">
        <v>0</v>
      </c>
    </row>
    <row r="3331" spans="1:28" x14ac:dyDescent="0.25">
      <c r="A3331" s="1" t="s">
        <v>1462</v>
      </c>
      <c r="B3331">
        <v>1150</v>
      </c>
      <c r="C3331" s="1" t="s">
        <v>4022</v>
      </c>
      <c r="D3331">
        <v>5.0999999999999996</v>
      </c>
      <c r="E3331">
        <v>0</v>
      </c>
      <c r="F3331">
        <v>0</v>
      </c>
      <c r="G3331">
        <v>1462</v>
      </c>
      <c r="H3331" s="1" t="s">
        <v>4136</v>
      </c>
      <c r="I3331">
        <v>86.22</v>
      </c>
      <c r="J3331">
        <v>18.75</v>
      </c>
      <c r="K3331">
        <v>312</v>
      </c>
      <c r="L3331">
        <v>2997.17</v>
      </c>
      <c r="M3331">
        <v>33</v>
      </c>
      <c r="N3331">
        <v>2</v>
      </c>
      <c r="O3331">
        <v>0</v>
      </c>
      <c r="P3331">
        <v>131.21</v>
      </c>
      <c r="Q3331">
        <v>0</v>
      </c>
      <c r="R3331" s="1" t="s">
        <v>5617</v>
      </c>
      <c r="S3331" s="1" t="s">
        <v>8157</v>
      </c>
      <c r="T3331">
        <v>1.1399999999999999</v>
      </c>
      <c r="U3331" s="1"/>
      <c r="V3331">
        <v>21545.387685000002</v>
      </c>
      <c r="W3331">
        <v>1103145.260759</v>
      </c>
      <c r="X3331">
        <v>124.393303</v>
      </c>
      <c r="Y3331">
        <v>22.618192000000001</v>
      </c>
      <c r="Z3331">
        <v>470.41827999999998</v>
      </c>
      <c r="AA3331">
        <v>474.19416100000001</v>
      </c>
      <c r="AB3331">
        <v>0</v>
      </c>
    </row>
    <row r="3332" spans="1:28" x14ac:dyDescent="0.25">
      <c r="A3332" s="1" t="s">
        <v>1464</v>
      </c>
      <c r="B3332">
        <v>1150</v>
      </c>
      <c r="C3332" s="1" t="s">
        <v>4020</v>
      </c>
      <c r="D3332">
        <v>5.0999999999999996</v>
      </c>
      <c r="E3332">
        <v>0</v>
      </c>
      <c r="F3332">
        <v>0</v>
      </c>
      <c r="G3332">
        <v>1463</v>
      </c>
      <c r="H3332" s="1" t="s">
        <v>4125</v>
      </c>
      <c r="I3332">
        <v>87.33</v>
      </c>
      <c r="J3332">
        <v>8.1300000000000008</v>
      </c>
      <c r="K3332">
        <v>313</v>
      </c>
      <c r="L3332">
        <v>1632.51</v>
      </c>
      <c r="M3332">
        <v>64</v>
      </c>
      <c r="N3332">
        <v>2</v>
      </c>
      <c r="O3332">
        <v>0</v>
      </c>
      <c r="P3332">
        <v>118.99</v>
      </c>
      <c r="Q3332">
        <v>0</v>
      </c>
      <c r="R3332" s="1" t="s">
        <v>5619</v>
      </c>
      <c r="S3332" s="1" t="s">
        <v>8157</v>
      </c>
      <c r="T3332">
        <v>0.61</v>
      </c>
      <c r="U3332" s="1"/>
      <c r="V3332">
        <v>21087.918470000001</v>
      </c>
      <c r="W3332">
        <v>673259.73974300001</v>
      </c>
      <c r="X3332">
        <v>111.68141799999999</v>
      </c>
      <c r="Y3332">
        <v>12.999097000000001</v>
      </c>
      <c r="Z3332">
        <v>286.35589800000002</v>
      </c>
      <c r="AA3332">
        <v>289.41264899999999</v>
      </c>
      <c r="AB3332">
        <v>0</v>
      </c>
    </row>
    <row r="3333" spans="1:28" x14ac:dyDescent="0.25">
      <c r="A3333" s="1" t="s">
        <v>1466</v>
      </c>
      <c r="B3333">
        <v>1255</v>
      </c>
      <c r="C3333" s="1" t="s">
        <v>4025</v>
      </c>
      <c r="D3333">
        <v>5.0999999999999996</v>
      </c>
      <c r="E3333">
        <v>0</v>
      </c>
      <c r="F3333">
        <v>0.46</v>
      </c>
      <c r="G3333">
        <v>1465</v>
      </c>
      <c r="H3333" s="1" t="s">
        <v>4164</v>
      </c>
      <c r="I3333">
        <v>92.78</v>
      </c>
      <c r="J3333">
        <v>14.15</v>
      </c>
      <c r="K3333">
        <v>210</v>
      </c>
      <c r="L3333">
        <v>1809.62</v>
      </c>
      <c r="M3333">
        <v>33</v>
      </c>
      <c r="N3333">
        <v>3</v>
      </c>
      <c r="O3333">
        <v>0</v>
      </c>
      <c r="P3333">
        <v>85.02</v>
      </c>
      <c r="Q3333">
        <v>0</v>
      </c>
      <c r="R3333" s="1" t="s">
        <v>5621</v>
      </c>
      <c r="S3333" s="1" t="s">
        <v>8157</v>
      </c>
      <c r="T3333">
        <v>1.04</v>
      </c>
      <c r="U3333" s="1"/>
      <c r="V3333">
        <v>14168.603279999999</v>
      </c>
      <c r="W3333">
        <v>691603.39968599996</v>
      </c>
      <c r="X3333">
        <v>81.005842000000001</v>
      </c>
      <c r="Y3333">
        <v>14.103035</v>
      </c>
      <c r="Z3333">
        <v>296.147153</v>
      </c>
      <c r="AA3333">
        <v>297.29073399999999</v>
      </c>
      <c r="AB3333">
        <v>0</v>
      </c>
    </row>
    <row r="3334" spans="1:28" x14ac:dyDescent="0.25">
      <c r="A3334" s="1" t="s">
        <v>1486</v>
      </c>
      <c r="B3334">
        <v>1242</v>
      </c>
      <c r="C3334" s="1" t="s">
        <v>4016</v>
      </c>
      <c r="D3334">
        <v>5.0999999999999996</v>
      </c>
      <c r="E3334">
        <v>0</v>
      </c>
      <c r="F3334">
        <v>0</v>
      </c>
      <c r="G3334">
        <v>1489</v>
      </c>
      <c r="H3334" s="1" t="s">
        <v>4092</v>
      </c>
      <c r="I3334">
        <v>182.21</v>
      </c>
      <c r="J3334">
        <v>7.72</v>
      </c>
      <c r="K3334">
        <v>247</v>
      </c>
      <c r="L3334">
        <v>905.52</v>
      </c>
      <c r="M3334">
        <v>152</v>
      </c>
      <c r="N3334">
        <v>4</v>
      </c>
      <c r="O3334">
        <v>0</v>
      </c>
      <c r="P3334">
        <v>176.45</v>
      </c>
      <c r="Q3334">
        <v>0</v>
      </c>
      <c r="R3334" s="1" t="s">
        <v>5641</v>
      </c>
      <c r="S3334" s="1" t="s">
        <v>8157</v>
      </c>
      <c r="T3334">
        <v>0.93</v>
      </c>
      <c r="U3334" s="1"/>
      <c r="V3334">
        <v>27295.938045999999</v>
      </c>
      <c r="W3334">
        <v>653744.61491799995</v>
      </c>
      <c r="X3334">
        <v>139.672538</v>
      </c>
      <c r="Y3334">
        <v>14.398621</v>
      </c>
      <c r="Z3334">
        <v>286.70895899999999</v>
      </c>
      <c r="AA3334">
        <v>281.02714200000003</v>
      </c>
      <c r="AB3334">
        <v>0</v>
      </c>
    </row>
    <row r="3335" spans="1:28" x14ac:dyDescent="0.25">
      <c r="A3335" s="1" t="s">
        <v>1489</v>
      </c>
      <c r="B3335">
        <v>1380</v>
      </c>
      <c r="C3335" s="1" t="s">
        <v>4010</v>
      </c>
      <c r="D3335">
        <v>5.0999999999999996</v>
      </c>
      <c r="E3335">
        <v>0</v>
      </c>
      <c r="F3335">
        <v>0</v>
      </c>
      <c r="G3335">
        <v>1489</v>
      </c>
      <c r="H3335" s="1" t="s">
        <v>4083</v>
      </c>
      <c r="I3335">
        <v>73.11</v>
      </c>
      <c r="J3335">
        <v>15.37</v>
      </c>
      <c r="K3335">
        <v>109</v>
      </c>
      <c r="L3335">
        <v>900.39</v>
      </c>
      <c r="M3335">
        <v>8</v>
      </c>
      <c r="N3335">
        <v>2</v>
      </c>
      <c r="O3335">
        <v>0</v>
      </c>
      <c r="P3335">
        <v>53.83</v>
      </c>
      <c r="Q3335">
        <v>0</v>
      </c>
      <c r="R3335" s="1" t="s">
        <v>5644</v>
      </c>
      <c r="S3335" s="1" t="s">
        <v>8157</v>
      </c>
      <c r="T3335">
        <v>1.18</v>
      </c>
      <c r="U3335" s="1"/>
      <c r="V3335">
        <v>7010.4281499999997</v>
      </c>
      <c r="W3335">
        <v>371241.80474599998</v>
      </c>
      <c r="X3335">
        <v>40.774583999999997</v>
      </c>
      <c r="Y3335">
        <v>7.6347959999999997</v>
      </c>
      <c r="Z3335">
        <v>159.32768200000001</v>
      </c>
      <c r="AA3335">
        <v>159.58037300000001</v>
      </c>
      <c r="AB3335">
        <v>0</v>
      </c>
    </row>
    <row r="3336" spans="1:28" x14ac:dyDescent="0.25">
      <c r="A3336" s="1" t="s">
        <v>1498</v>
      </c>
      <c r="B3336">
        <v>1380</v>
      </c>
      <c r="C3336" s="1" t="s">
        <v>4016</v>
      </c>
      <c r="D3336">
        <v>5.0999999999999996</v>
      </c>
      <c r="E3336">
        <v>0</v>
      </c>
      <c r="F3336">
        <v>0</v>
      </c>
      <c r="G3336">
        <v>1496</v>
      </c>
      <c r="H3336" s="1" t="s">
        <v>4089</v>
      </c>
      <c r="I3336">
        <v>182.21</v>
      </c>
      <c r="J3336">
        <v>9.1999999999999993</v>
      </c>
      <c r="K3336">
        <v>116</v>
      </c>
      <c r="L3336">
        <v>905.52</v>
      </c>
      <c r="M3336">
        <v>25</v>
      </c>
      <c r="N3336">
        <v>1</v>
      </c>
      <c r="O3336">
        <v>0</v>
      </c>
      <c r="P3336">
        <v>50.54</v>
      </c>
      <c r="Q3336">
        <v>0</v>
      </c>
      <c r="R3336" s="1" t="s">
        <v>5653</v>
      </c>
      <c r="S3336" s="1" t="s">
        <v>8157</v>
      </c>
      <c r="T3336">
        <v>1</v>
      </c>
      <c r="U3336" s="1"/>
      <c r="V3336">
        <v>7568.1275130000004</v>
      </c>
      <c r="W3336">
        <v>317006.96574900002</v>
      </c>
      <c r="X3336">
        <v>41.940215000000002</v>
      </c>
      <c r="Y3336">
        <v>6.171449</v>
      </c>
      <c r="Z3336">
        <v>133.55285599999999</v>
      </c>
      <c r="AA3336">
        <v>136.26913999999999</v>
      </c>
      <c r="AB3336">
        <v>0</v>
      </c>
    </row>
    <row r="3337" spans="1:28" x14ac:dyDescent="0.25">
      <c r="A3337" s="1" t="s">
        <v>1504</v>
      </c>
      <c r="B3337">
        <v>1423</v>
      </c>
      <c r="C3337" s="1" t="s">
        <v>4001</v>
      </c>
      <c r="D3337">
        <v>0.2</v>
      </c>
      <c r="E3337">
        <v>0</v>
      </c>
      <c r="F3337">
        <v>2.41</v>
      </c>
      <c r="G3337">
        <v>1500</v>
      </c>
      <c r="H3337" s="1" t="s">
        <v>4071</v>
      </c>
      <c r="I3337">
        <v>108.49</v>
      </c>
      <c r="J3337">
        <v>14.4</v>
      </c>
      <c r="K3337">
        <v>77</v>
      </c>
      <c r="L3337">
        <v>419.77</v>
      </c>
      <c r="M3337">
        <v>41</v>
      </c>
      <c r="N3337">
        <v>1</v>
      </c>
      <c r="O3337">
        <v>0</v>
      </c>
      <c r="P3337">
        <v>51.24</v>
      </c>
      <c r="Q3337">
        <v>0</v>
      </c>
      <c r="R3337" s="1" t="s">
        <v>5659</v>
      </c>
      <c r="S3337" s="1" t="s">
        <v>8157</v>
      </c>
      <c r="T3337">
        <v>1.18</v>
      </c>
      <c r="U3337" s="1"/>
      <c r="V3337">
        <v>8484.896041</v>
      </c>
      <c r="W3337">
        <v>248935.996816</v>
      </c>
      <c r="X3337">
        <v>44.577302000000003</v>
      </c>
      <c r="Y3337">
        <v>5.6111089999999999</v>
      </c>
      <c r="Z3337">
        <v>109.90371399999999</v>
      </c>
      <c r="AA3337">
        <v>107.009038</v>
      </c>
      <c r="AB3337">
        <v>0</v>
      </c>
    </row>
    <row r="3338" spans="1:28" x14ac:dyDescent="0.25">
      <c r="A3338" s="1" t="s">
        <v>1511</v>
      </c>
      <c r="B3338">
        <v>1402</v>
      </c>
      <c r="C3338" s="1" t="s">
        <v>4003</v>
      </c>
      <c r="D3338">
        <v>5.0999999999999996</v>
      </c>
      <c r="E3338">
        <v>0</v>
      </c>
      <c r="F3338">
        <v>0.44</v>
      </c>
      <c r="G3338">
        <v>1507</v>
      </c>
      <c r="H3338" s="1" t="s">
        <v>4095</v>
      </c>
      <c r="I3338">
        <v>63.59</v>
      </c>
      <c r="J3338">
        <v>16.47</v>
      </c>
      <c r="K3338">
        <v>105</v>
      </c>
      <c r="L3338">
        <v>762.07</v>
      </c>
      <c r="M3338">
        <v>28</v>
      </c>
      <c r="N3338">
        <v>2</v>
      </c>
      <c r="O3338">
        <v>0</v>
      </c>
      <c r="P3338">
        <v>64.13</v>
      </c>
      <c r="Q3338">
        <v>0</v>
      </c>
      <c r="R3338" s="1" t="s">
        <v>5666</v>
      </c>
      <c r="S3338" s="1" t="s">
        <v>8157</v>
      </c>
      <c r="T3338">
        <v>1.38</v>
      </c>
      <c r="U3338" s="1"/>
      <c r="V3338">
        <v>9897.1986749999996</v>
      </c>
      <c r="W3338">
        <v>409508.44666100002</v>
      </c>
      <c r="X3338">
        <v>54.842902000000002</v>
      </c>
      <c r="Y3338">
        <v>8.8757950000000001</v>
      </c>
      <c r="Z3338">
        <v>178.574882</v>
      </c>
      <c r="AA3338">
        <v>176.03067100000001</v>
      </c>
      <c r="AB3338">
        <v>0</v>
      </c>
    </row>
    <row r="3339" spans="1:28" x14ac:dyDescent="0.25">
      <c r="A3339" s="1" t="s">
        <v>1515</v>
      </c>
      <c r="B3339">
        <v>1035</v>
      </c>
      <c r="C3339" s="1" t="s">
        <v>4040</v>
      </c>
      <c r="D3339">
        <v>5.0999999999999996</v>
      </c>
      <c r="E3339">
        <v>0</v>
      </c>
      <c r="F3339">
        <v>0</v>
      </c>
      <c r="G3339">
        <v>1511</v>
      </c>
      <c r="H3339" s="1" t="s">
        <v>4096</v>
      </c>
      <c r="I3339">
        <v>121.36</v>
      </c>
      <c r="J3339">
        <v>14.47</v>
      </c>
      <c r="K3339">
        <v>476</v>
      </c>
      <c r="L3339">
        <v>1561.25</v>
      </c>
      <c r="M3339">
        <v>260</v>
      </c>
      <c r="N3339">
        <v>9</v>
      </c>
      <c r="O3339">
        <v>0</v>
      </c>
      <c r="P3339">
        <v>371.66</v>
      </c>
      <c r="Q3339">
        <v>0</v>
      </c>
      <c r="R3339" s="1" t="s">
        <v>5670</v>
      </c>
      <c r="S3339" s="1" t="s">
        <v>8157</v>
      </c>
      <c r="T3339">
        <v>1.0900000000000001</v>
      </c>
      <c r="U3339" s="1"/>
      <c r="V3339">
        <v>51278.387756999997</v>
      </c>
      <c r="W3339">
        <v>1276926.736512</v>
      </c>
      <c r="X3339">
        <v>263.70538299999998</v>
      </c>
      <c r="Y3339">
        <v>29.001776</v>
      </c>
      <c r="Z3339">
        <v>567.61918200000002</v>
      </c>
      <c r="AA3339">
        <v>548.91300100000001</v>
      </c>
      <c r="AB3339">
        <v>0</v>
      </c>
    </row>
    <row r="3340" spans="1:28" x14ac:dyDescent="0.25">
      <c r="A3340" s="1" t="s">
        <v>1517</v>
      </c>
      <c r="B3340">
        <v>1150</v>
      </c>
      <c r="C3340" s="1" t="s">
        <v>4041</v>
      </c>
      <c r="D3340">
        <v>0.2</v>
      </c>
      <c r="E3340">
        <v>0</v>
      </c>
      <c r="F3340">
        <v>0.01</v>
      </c>
      <c r="G3340">
        <v>1513</v>
      </c>
      <c r="H3340" s="1" t="s">
        <v>4099</v>
      </c>
      <c r="I3340">
        <v>147.79</v>
      </c>
      <c r="J3340">
        <v>18.43</v>
      </c>
      <c r="K3340">
        <v>363</v>
      </c>
      <c r="L3340">
        <v>2475.6999999999998</v>
      </c>
      <c r="M3340">
        <v>74</v>
      </c>
      <c r="N3340">
        <v>6</v>
      </c>
      <c r="O3340">
        <v>0</v>
      </c>
      <c r="P3340">
        <v>234.46</v>
      </c>
      <c r="Q3340">
        <v>0</v>
      </c>
      <c r="R3340" s="1" t="s">
        <v>5672</v>
      </c>
      <c r="S3340" s="1" t="s">
        <v>8157</v>
      </c>
      <c r="T3340">
        <v>1.54</v>
      </c>
      <c r="U3340" s="1"/>
      <c r="V3340">
        <v>27890.676947</v>
      </c>
      <c r="W3340">
        <v>1185385.784578</v>
      </c>
      <c r="X3340">
        <v>155.32534200000001</v>
      </c>
      <c r="Y3340">
        <v>25.185856999999999</v>
      </c>
      <c r="Z3340">
        <v>514.57840899999997</v>
      </c>
      <c r="AA3340">
        <v>509.548159</v>
      </c>
      <c r="AB3340">
        <v>0</v>
      </c>
    </row>
    <row r="3341" spans="1:28" x14ac:dyDescent="0.25">
      <c r="A3341" s="1" t="s">
        <v>1524</v>
      </c>
      <c r="B3341">
        <v>1064</v>
      </c>
      <c r="C3341" s="1" t="s">
        <v>4020</v>
      </c>
      <c r="D3341">
        <v>5.0999999999999996</v>
      </c>
      <c r="E3341">
        <v>0</v>
      </c>
      <c r="F3341">
        <v>2.46</v>
      </c>
      <c r="G3341">
        <v>1519</v>
      </c>
      <c r="H3341" s="1" t="s">
        <v>4165</v>
      </c>
      <c r="I3341">
        <v>135.09</v>
      </c>
      <c r="J3341">
        <v>14.61</v>
      </c>
      <c r="K3341">
        <v>455</v>
      </c>
      <c r="L3341">
        <v>2788.36</v>
      </c>
      <c r="M3341">
        <v>109</v>
      </c>
      <c r="N3341">
        <v>7</v>
      </c>
      <c r="O3341">
        <v>0</v>
      </c>
      <c r="P3341">
        <v>274.85000000000002</v>
      </c>
      <c r="Q3341">
        <v>0</v>
      </c>
      <c r="R3341" s="1" t="s">
        <v>5679</v>
      </c>
      <c r="S3341" s="1" t="s">
        <v>8157</v>
      </c>
      <c r="T3341">
        <v>1.1299999999999999</v>
      </c>
      <c r="U3341" s="1"/>
      <c r="V3341">
        <v>33396.028919999997</v>
      </c>
      <c r="W3341">
        <v>1207457.7751879999</v>
      </c>
      <c r="X3341">
        <v>180.610522</v>
      </c>
      <c r="Y3341">
        <v>24.9682</v>
      </c>
      <c r="Z3341">
        <v>519.18913399999997</v>
      </c>
      <c r="AA3341">
        <v>519.04135699999995</v>
      </c>
      <c r="AB3341">
        <v>0</v>
      </c>
    </row>
    <row r="3342" spans="1:28" x14ac:dyDescent="0.25">
      <c r="A3342" s="1" t="s">
        <v>1533</v>
      </c>
      <c r="B3342">
        <v>692</v>
      </c>
      <c r="C3342" s="1" t="s">
        <v>4062</v>
      </c>
      <c r="D3342">
        <v>5.0999999999999996</v>
      </c>
      <c r="E3342">
        <v>0</v>
      </c>
      <c r="F3342">
        <v>2</v>
      </c>
      <c r="G3342">
        <v>1527</v>
      </c>
      <c r="H3342" s="1" t="s">
        <v>4156</v>
      </c>
      <c r="I3342">
        <v>94.39</v>
      </c>
      <c r="J3342">
        <v>5.36</v>
      </c>
      <c r="K3342">
        <v>835</v>
      </c>
      <c r="L3342">
        <v>2590.9299999999998</v>
      </c>
      <c r="M3342">
        <v>298</v>
      </c>
      <c r="N3342">
        <v>10</v>
      </c>
      <c r="O3342">
        <v>0</v>
      </c>
      <c r="P3342">
        <v>439.18</v>
      </c>
      <c r="Q3342">
        <v>0</v>
      </c>
      <c r="R3342" s="1" t="s">
        <v>5688</v>
      </c>
      <c r="S3342" s="1" t="s">
        <v>8157</v>
      </c>
      <c r="T3342">
        <v>0.41</v>
      </c>
      <c r="U3342" s="1"/>
      <c r="V3342">
        <v>69100.525026999996</v>
      </c>
      <c r="W3342">
        <v>1618711.02407</v>
      </c>
      <c r="X3342">
        <v>352.34099200000003</v>
      </c>
      <c r="Y3342">
        <v>34.344808</v>
      </c>
      <c r="Z3342">
        <v>707.60264700000005</v>
      </c>
      <c r="AA3342">
        <v>695.84277399999996</v>
      </c>
      <c r="AB3342">
        <v>0</v>
      </c>
    </row>
    <row r="3343" spans="1:28" x14ac:dyDescent="0.25">
      <c r="A3343" s="1" t="s">
        <v>1534</v>
      </c>
      <c r="B3343">
        <v>1029</v>
      </c>
      <c r="C3343" s="1" t="s">
        <v>4036</v>
      </c>
      <c r="D3343">
        <v>5.0999999999999996</v>
      </c>
      <c r="E3343">
        <v>0</v>
      </c>
      <c r="F3343">
        <v>0.43</v>
      </c>
      <c r="G3343">
        <v>1527</v>
      </c>
      <c r="H3343" s="1" t="s">
        <v>4088</v>
      </c>
      <c r="I3343">
        <v>194.58</v>
      </c>
      <c r="J3343">
        <v>15.44</v>
      </c>
      <c r="K3343">
        <v>498</v>
      </c>
      <c r="L3343">
        <v>2235.6799999999998</v>
      </c>
      <c r="M3343">
        <v>205</v>
      </c>
      <c r="N3343">
        <v>11</v>
      </c>
      <c r="O3343">
        <v>0</v>
      </c>
      <c r="P3343">
        <v>355.85</v>
      </c>
      <c r="Q3343">
        <v>0</v>
      </c>
      <c r="R3343" s="1" t="s">
        <v>5689</v>
      </c>
      <c r="S3343" s="1" t="s">
        <v>8157</v>
      </c>
      <c r="T3343">
        <v>1.1399999999999999</v>
      </c>
      <c r="U3343" s="1"/>
      <c r="V3343">
        <v>46000.358781000003</v>
      </c>
      <c r="W3343">
        <v>1358825.358157</v>
      </c>
      <c r="X3343">
        <v>241.72637900000001</v>
      </c>
      <c r="Y3343">
        <v>29.816334999999999</v>
      </c>
      <c r="Z3343">
        <v>595.99865499999999</v>
      </c>
      <c r="AA3343">
        <v>584.11320000000001</v>
      </c>
      <c r="AB3343">
        <v>0</v>
      </c>
    </row>
    <row r="3344" spans="1:28" x14ac:dyDescent="0.25">
      <c r="A3344" s="1" t="s">
        <v>1539</v>
      </c>
      <c r="B3344">
        <v>1037</v>
      </c>
      <c r="C3344" s="1" t="s">
        <v>4062</v>
      </c>
      <c r="D3344">
        <v>5.0999999999999996</v>
      </c>
      <c r="E3344">
        <v>0</v>
      </c>
      <c r="F3344">
        <v>2</v>
      </c>
      <c r="G3344">
        <v>1531</v>
      </c>
      <c r="H3344" s="1" t="s">
        <v>4156</v>
      </c>
      <c r="I3344">
        <v>94.39</v>
      </c>
      <c r="J3344">
        <v>10.58</v>
      </c>
      <c r="K3344">
        <v>494</v>
      </c>
      <c r="L3344">
        <v>2590.9299999999998</v>
      </c>
      <c r="M3344">
        <v>214</v>
      </c>
      <c r="N3344">
        <v>6</v>
      </c>
      <c r="O3344">
        <v>0</v>
      </c>
      <c r="P3344">
        <v>293.93</v>
      </c>
      <c r="Q3344">
        <v>0</v>
      </c>
      <c r="R3344" s="1" t="s">
        <v>5694</v>
      </c>
      <c r="S3344" s="1" t="s">
        <v>8157</v>
      </c>
      <c r="T3344">
        <v>0.83</v>
      </c>
      <c r="U3344" s="1"/>
      <c r="V3344">
        <v>43041.523297</v>
      </c>
      <c r="W3344">
        <v>1256688.0044100001</v>
      </c>
      <c r="X3344">
        <v>225.61190999999999</v>
      </c>
      <c r="Y3344">
        <v>26.741406000000001</v>
      </c>
      <c r="Z3344">
        <v>544.29980699999999</v>
      </c>
      <c r="AA3344">
        <v>540.20964200000003</v>
      </c>
      <c r="AB3344">
        <v>0</v>
      </c>
    </row>
    <row r="3345" spans="1:28" x14ac:dyDescent="0.25">
      <c r="A3345" s="1" t="s">
        <v>1540</v>
      </c>
      <c r="B3345">
        <v>986</v>
      </c>
      <c r="C3345" s="1" t="s">
        <v>4020</v>
      </c>
      <c r="D3345">
        <v>5.0999999999999996</v>
      </c>
      <c r="E3345">
        <v>0</v>
      </c>
      <c r="F3345">
        <v>0.28999999999999998</v>
      </c>
      <c r="G3345">
        <v>1532</v>
      </c>
      <c r="H3345" s="1" t="s">
        <v>4129</v>
      </c>
      <c r="I3345">
        <v>135.09</v>
      </c>
      <c r="J3345">
        <v>9.6</v>
      </c>
      <c r="K3345">
        <v>546</v>
      </c>
      <c r="L3345">
        <v>2788.36</v>
      </c>
      <c r="M3345">
        <v>190</v>
      </c>
      <c r="N3345">
        <v>10</v>
      </c>
      <c r="O3345">
        <v>0</v>
      </c>
      <c r="P3345">
        <v>281.32</v>
      </c>
      <c r="Q3345">
        <v>0</v>
      </c>
      <c r="R3345" s="1" t="s">
        <v>5695</v>
      </c>
      <c r="S3345" s="1" t="s">
        <v>8157</v>
      </c>
      <c r="T3345">
        <v>0.77</v>
      </c>
      <c r="U3345" s="1"/>
      <c r="V3345">
        <v>41616.301007000002</v>
      </c>
      <c r="W3345">
        <v>1234879.9356160001</v>
      </c>
      <c r="X3345">
        <v>218.39094800000001</v>
      </c>
      <c r="Y3345">
        <v>24.980740999999998</v>
      </c>
      <c r="Z3345">
        <v>529.76338699999997</v>
      </c>
      <c r="AA3345">
        <v>530.83612700000003</v>
      </c>
      <c r="AB3345">
        <v>0</v>
      </c>
    </row>
    <row r="3346" spans="1:28" x14ac:dyDescent="0.25">
      <c r="A3346" s="1" t="s">
        <v>1542</v>
      </c>
      <c r="B3346">
        <v>1402</v>
      </c>
      <c r="C3346" s="1" t="s">
        <v>4009</v>
      </c>
      <c r="D3346">
        <v>5.0999999999999996</v>
      </c>
      <c r="E3346">
        <v>0</v>
      </c>
      <c r="F3346">
        <v>0.44</v>
      </c>
      <c r="G3346">
        <v>1533</v>
      </c>
      <c r="H3346" s="1" t="s">
        <v>4082</v>
      </c>
      <c r="I3346">
        <v>19.239999999999998</v>
      </c>
      <c r="J3346">
        <v>12.25</v>
      </c>
      <c r="K3346">
        <v>131</v>
      </c>
      <c r="L3346">
        <v>738.31</v>
      </c>
      <c r="M3346">
        <v>61</v>
      </c>
      <c r="N3346">
        <v>2</v>
      </c>
      <c r="O3346">
        <v>0</v>
      </c>
      <c r="P3346">
        <v>79.319999999999993</v>
      </c>
      <c r="Q3346">
        <v>0</v>
      </c>
      <c r="R3346" s="1" t="s">
        <v>5697</v>
      </c>
      <c r="S3346" s="1" t="s">
        <v>8157</v>
      </c>
      <c r="T3346">
        <v>1.04</v>
      </c>
      <c r="U3346" s="1"/>
      <c r="V3346">
        <v>12988.238899</v>
      </c>
      <c r="W3346">
        <v>396651.669521</v>
      </c>
      <c r="X3346">
        <v>68.528711999999999</v>
      </c>
      <c r="Y3346">
        <v>8.4504330000000003</v>
      </c>
      <c r="Z3346">
        <v>172.06741400000001</v>
      </c>
      <c r="AA3346">
        <v>170.507216</v>
      </c>
      <c r="AB3346">
        <v>0</v>
      </c>
    </row>
    <row r="3347" spans="1:28" x14ac:dyDescent="0.25">
      <c r="A3347" s="1" t="s">
        <v>1543</v>
      </c>
      <c r="B3347">
        <v>1294</v>
      </c>
      <c r="C3347" s="1" t="s">
        <v>4037</v>
      </c>
      <c r="D3347">
        <v>5.0999999999999996</v>
      </c>
      <c r="E3347">
        <v>0</v>
      </c>
      <c r="F3347">
        <v>0.25</v>
      </c>
      <c r="G3347">
        <v>1534</v>
      </c>
      <c r="H3347" s="1" t="s">
        <v>4129</v>
      </c>
      <c r="I3347">
        <v>135.09</v>
      </c>
      <c r="J3347">
        <v>14.25</v>
      </c>
      <c r="K3347">
        <v>240</v>
      </c>
      <c r="L3347">
        <v>1953.85</v>
      </c>
      <c r="M3347">
        <v>16</v>
      </c>
      <c r="N3347">
        <v>4</v>
      </c>
      <c r="O3347">
        <v>0</v>
      </c>
      <c r="P3347">
        <v>108.35</v>
      </c>
      <c r="Q3347">
        <v>0</v>
      </c>
      <c r="R3347" s="1" t="s">
        <v>5698</v>
      </c>
      <c r="S3347" s="1" t="s">
        <v>8157</v>
      </c>
      <c r="T3347">
        <v>1.08</v>
      </c>
      <c r="U3347" s="1"/>
      <c r="V3347">
        <v>14401.280634999999</v>
      </c>
      <c r="W3347">
        <v>703597.96105399996</v>
      </c>
      <c r="X3347">
        <v>82.305808999999996</v>
      </c>
      <c r="Y3347">
        <v>14.062900000000001</v>
      </c>
      <c r="Z3347">
        <v>299.146816</v>
      </c>
      <c r="AA3347">
        <v>302.44713899999999</v>
      </c>
      <c r="AB3347">
        <v>0</v>
      </c>
    </row>
    <row r="3348" spans="1:28" x14ac:dyDescent="0.25">
      <c r="A3348" s="1" t="s">
        <v>1547</v>
      </c>
      <c r="B3348">
        <v>1150</v>
      </c>
      <c r="C3348" s="1" t="s">
        <v>4029</v>
      </c>
      <c r="D3348">
        <v>5.0999999999999996</v>
      </c>
      <c r="E3348">
        <v>0</v>
      </c>
      <c r="F3348">
        <v>0</v>
      </c>
      <c r="G3348">
        <v>1541</v>
      </c>
      <c r="H3348" s="1" t="s">
        <v>4111</v>
      </c>
      <c r="I3348">
        <v>13.29</v>
      </c>
      <c r="J3348">
        <v>11.61</v>
      </c>
      <c r="K3348">
        <v>391</v>
      </c>
      <c r="L3348">
        <v>1878.37</v>
      </c>
      <c r="M3348">
        <v>144</v>
      </c>
      <c r="N3348">
        <v>5</v>
      </c>
      <c r="O3348">
        <v>0</v>
      </c>
      <c r="P3348">
        <v>233.63</v>
      </c>
      <c r="Q3348">
        <v>0</v>
      </c>
      <c r="R3348" s="1" t="s">
        <v>5702</v>
      </c>
      <c r="S3348" s="1" t="s">
        <v>8157</v>
      </c>
      <c r="T3348">
        <v>0.85</v>
      </c>
      <c r="U3348" s="1"/>
      <c r="V3348">
        <v>32467.464622</v>
      </c>
      <c r="W3348">
        <v>950419.34662299999</v>
      </c>
      <c r="X3348">
        <v>170.22653700000001</v>
      </c>
      <c r="Y3348">
        <v>20.007254</v>
      </c>
      <c r="Z3348">
        <v>411.93247200000002</v>
      </c>
      <c r="AA3348">
        <v>408.55471699999998</v>
      </c>
      <c r="AB3348">
        <v>0</v>
      </c>
    </row>
    <row r="3349" spans="1:28" x14ac:dyDescent="0.25">
      <c r="A3349" s="1" t="s">
        <v>1548</v>
      </c>
      <c r="B3349">
        <v>1272</v>
      </c>
      <c r="C3349" s="1" t="s">
        <v>4021</v>
      </c>
      <c r="D3349">
        <v>5.0999999999999996</v>
      </c>
      <c r="E3349">
        <v>0</v>
      </c>
      <c r="F3349">
        <v>0.95</v>
      </c>
      <c r="G3349">
        <v>1544</v>
      </c>
      <c r="H3349" s="1" t="s">
        <v>4101</v>
      </c>
      <c r="I3349">
        <v>76.69</v>
      </c>
      <c r="J3349">
        <v>11.04</v>
      </c>
      <c r="K3349">
        <v>272</v>
      </c>
      <c r="L3349">
        <v>1564.11</v>
      </c>
      <c r="M3349">
        <v>75</v>
      </c>
      <c r="N3349">
        <v>2</v>
      </c>
      <c r="O3349">
        <v>0</v>
      </c>
      <c r="P3349">
        <v>139.61000000000001</v>
      </c>
      <c r="Q3349">
        <v>0</v>
      </c>
      <c r="R3349" s="1" t="s">
        <v>5703</v>
      </c>
      <c r="S3349" s="1" t="s">
        <v>8157</v>
      </c>
      <c r="T3349">
        <v>0.84</v>
      </c>
      <c r="U3349" s="1"/>
      <c r="V3349">
        <v>20129.349484999999</v>
      </c>
      <c r="W3349">
        <v>675497.740857</v>
      </c>
      <c r="X3349">
        <v>107.562015</v>
      </c>
      <c r="Y3349">
        <v>13.764018</v>
      </c>
      <c r="Z3349">
        <v>290.470033</v>
      </c>
      <c r="AA3349">
        <v>290.37286699999999</v>
      </c>
      <c r="AB3349">
        <v>0</v>
      </c>
    </row>
    <row r="3350" spans="1:28" x14ac:dyDescent="0.25">
      <c r="A3350" s="1" t="s">
        <v>1556</v>
      </c>
      <c r="B3350">
        <v>986</v>
      </c>
      <c r="C3350" s="1" t="s">
        <v>4041</v>
      </c>
      <c r="D3350">
        <v>0.2</v>
      </c>
      <c r="E3350">
        <v>0</v>
      </c>
      <c r="F3350">
        <v>0.28999999999999998</v>
      </c>
      <c r="G3350">
        <v>1555</v>
      </c>
      <c r="H3350" s="1" t="s">
        <v>4099</v>
      </c>
      <c r="I3350">
        <v>147.79</v>
      </c>
      <c r="J3350">
        <v>5.8</v>
      </c>
      <c r="K3350">
        <v>569</v>
      </c>
      <c r="L3350">
        <v>2475.6999999999998</v>
      </c>
      <c r="M3350">
        <v>158</v>
      </c>
      <c r="N3350">
        <v>6</v>
      </c>
      <c r="O3350">
        <v>0</v>
      </c>
      <c r="P3350">
        <v>242.12</v>
      </c>
      <c r="Q3350">
        <v>0</v>
      </c>
      <c r="R3350" s="1" t="s">
        <v>5711</v>
      </c>
      <c r="S3350" s="1" t="s">
        <v>8157</v>
      </c>
      <c r="T3350">
        <v>0.55000000000000004</v>
      </c>
      <c r="U3350" s="1"/>
      <c r="V3350">
        <v>41050.229908000001</v>
      </c>
      <c r="W3350">
        <v>1131389.0277529999</v>
      </c>
      <c r="X3350">
        <v>213.19144900000001</v>
      </c>
      <c r="Y3350">
        <v>22.514277</v>
      </c>
      <c r="Z3350">
        <v>485.55727300000001</v>
      </c>
      <c r="AA3350">
        <v>486.35143199999999</v>
      </c>
      <c r="AB3350">
        <v>0</v>
      </c>
    </row>
    <row r="3351" spans="1:28" x14ac:dyDescent="0.25">
      <c r="A3351" s="1" t="s">
        <v>1560</v>
      </c>
      <c r="B3351">
        <v>1449</v>
      </c>
      <c r="C3351" s="1" t="s">
        <v>4006</v>
      </c>
      <c r="D3351">
        <v>5.0999999999999996</v>
      </c>
      <c r="E3351">
        <v>0</v>
      </c>
      <c r="F3351">
        <v>0</v>
      </c>
      <c r="G3351">
        <v>1562</v>
      </c>
      <c r="H3351" s="1" t="s">
        <v>4077</v>
      </c>
      <c r="I3351">
        <v>54.88</v>
      </c>
      <c r="J3351">
        <v>10.78</v>
      </c>
      <c r="K3351">
        <v>113</v>
      </c>
      <c r="L3351">
        <v>876.34</v>
      </c>
      <c r="M3351">
        <v>18</v>
      </c>
      <c r="N3351">
        <v>1</v>
      </c>
      <c r="O3351">
        <v>0</v>
      </c>
      <c r="P3351">
        <v>40.85</v>
      </c>
      <c r="Q3351">
        <v>0</v>
      </c>
      <c r="R3351" s="1" t="s">
        <v>5715</v>
      </c>
      <c r="S3351" s="1" t="s">
        <v>8157</v>
      </c>
      <c r="T3351">
        <v>0.88</v>
      </c>
      <c r="U3351" s="1"/>
      <c r="V3351">
        <v>6107.208936</v>
      </c>
      <c r="W3351">
        <v>282148.310214</v>
      </c>
      <c r="X3351">
        <v>34.423039000000003</v>
      </c>
      <c r="Y3351">
        <v>5.1975550000000004</v>
      </c>
      <c r="Z3351">
        <v>117.275229</v>
      </c>
      <c r="AA3351">
        <v>121.284621</v>
      </c>
      <c r="AB3351">
        <v>0</v>
      </c>
    </row>
    <row r="3352" spans="1:28" x14ac:dyDescent="0.25">
      <c r="A3352" s="1" t="s">
        <v>1562</v>
      </c>
      <c r="B3352">
        <v>1382</v>
      </c>
      <c r="C3352" s="1" t="s">
        <v>4006</v>
      </c>
      <c r="D3352">
        <v>5.0999999999999996</v>
      </c>
      <c r="E3352">
        <v>0</v>
      </c>
      <c r="F3352">
        <v>2</v>
      </c>
      <c r="G3352">
        <v>1568</v>
      </c>
      <c r="H3352" s="1" t="s">
        <v>4078</v>
      </c>
      <c r="I3352">
        <v>54.88</v>
      </c>
      <c r="J3352">
        <v>8.15</v>
      </c>
      <c r="K3352">
        <v>186</v>
      </c>
      <c r="L3352">
        <v>876.34</v>
      </c>
      <c r="M3352">
        <v>69</v>
      </c>
      <c r="N3352">
        <v>3</v>
      </c>
      <c r="O3352">
        <v>0</v>
      </c>
      <c r="P3352">
        <v>99.04</v>
      </c>
      <c r="Q3352">
        <v>0</v>
      </c>
      <c r="R3352" s="1" t="s">
        <v>5717</v>
      </c>
      <c r="S3352" s="1" t="s">
        <v>8157</v>
      </c>
      <c r="T3352">
        <v>0.73</v>
      </c>
      <c r="U3352" s="1"/>
      <c r="V3352">
        <v>14224.453303</v>
      </c>
      <c r="W3352">
        <v>402447.49412500003</v>
      </c>
      <c r="X3352">
        <v>74.176276999999999</v>
      </c>
      <c r="Y3352">
        <v>8.2048419999999993</v>
      </c>
      <c r="Z3352">
        <v>173.221205</v>
      </c>
      <c r="AA3352">
        <v>172.999999</v>
      </c>
      <c r="AB3352">
        <v>0</v>
      </c>
    </row>
    <row r="3353" spans="1:28" x14ac:dyDescent="0.25">
      <c r="A3353" s="1" t="s">
        <v>1571</v>
      </c>
      <c r="B3353">
        <v>1342</v>
      </c>
      <c r="C3353" s="1" t="s">
        <v>4033</v>
      </c>
      <c r="D3353">
        <v>5.0999999999999996</v>
      </c>
      <c r="E3353">
        <v>0</v>
      </c>
      <c r="F3353">
        <v>0.34</v>
      </c>
      <c r="G3353">
        <v>1583</v>
      </c>
      <c r="H3353" s="1" t="s">
        <v>4122</v>
      </c>
      <c r="I3353">
        <v>159.35</v>
      </c>
      <c r="J3353">
        <v>12.73</v>
      </c>
      <c r="K3353">
        <v>241</v>
      </c>
      <c r="L3353">
        <v>1983.05</v>
      </c>
      <c r="M3353">
        <v>34</v>
      </c>
      <c r="N3353">
        <v>4</v>
      </c>
      <c r="O3353">
        <v>0</v>
      </c>
      <c r="P3353">
        <v>101.05</v>
      </c>
      <c r="Q3353">
        <v>0</v>
      </c>
      <c r="R3353" s="1" t="s">
        <v>5726</v>
      </c>
      <c r="S3353" s="1" t="s">
        <v>8157</v>
      </c>
      <c r="T3353">
        <v>1.04</v>
      </c>
      <c r="U3353" s="1"/>
      <c r="V3353">
        <v>15023.452691</v>
      </c>
      <c r="W3353">
        <v>694591.79370200005</v>
      </c>
      <c r="X3353">
        <v>84.892064000000005</v>
      </c>
      <c r="Y3353">
        <v>13.897257</v>
      </c>
      <c r="Z3353">
        <v>295.07714099999998</v>
      </c>
      <c r="AA3353">
        <v>298.57646699999998</v>
      </c>
      <c r="AB3353">
        <v>0</v>
      </c>
    </row>
    <row r="3354" spans="1:28" x14ac:dyDescent="0.25">
      <c r="A3354" s="1" t="s">
        <v>1572</v>
      </c>
      <c r="B3354">
        <v>1510</v>
      </c>
      <c r="C3354" s="1" t="s">
        <v>4003</v>
      </c>
      <c r="D3354">
        <v>5.0999999999999996</v>
      </c>
      <c r="E3354">
        <v>0</v>
      </c>
      <c r="F3354">
        <v>0.63</v>
      </c>
      <c r="G3354">
        <v>1583</v>
      </c>
      <c r="H3354" s="1" t="s">
        <v>4095</v>
      </c>
      <c r="I3354">
        <v>63.59</v>
      </c>
      <c r="J3354">
        <v>10.83</v>
      </c>
      <c r="K3354">
        <v>73</v>
      </c>
      <c r="L3354">
        <v>762.07</v>
      </c>
      <c r="M3354">
        <v>1</v>
      </c>
      <c r="N3354">
        <v>1</v>
      </c>
      <c r="O3354">
        <v>0</v>
      </c>
      <c r="P3354">
        <v>14.55</v>
      </c>
      <c r="Q3354">
        <v>0</v>
      </c>
      <c r="R3354" s="1" t="s">
        <v>5727</v>
      </c>
      <c r="S3354" s="1" t="s">
        <v>8157</v>
      </c>
      <c r="T3354">
        <v>0.93</v>
      </c>
      <c r="U3354" s="1"/>
      <c r="V3354">
        <v>4336.6373199999998</v>
      </c>
      <c r="W3354">
        <v>274774.61313900002</v>
      </c>
      <c r="X3354">
        <v>26.285447000000001</v>
      </c>
      <c r="Y3354">
        <v>5.2929279999999999</v>
      </c>
      <c r="Z3354">
        <v>115.46206100000001</v>
      </c>
      <c r="AA3354">
        <v>118.113248</v>
      </c>
      <c r="AB3354">
        <v>0</v>
      </c>
    </row>
    <row r="3355" spans="1:28" x14ac:dyDescent="0.25">
      <c r="A3355" s="1" t="s">
        <v>1601</v>
      </c>
      <c r="B3355">
        <v>1315</v>
      </c>
      <c r="C3355" s="1" t="s">
        <v>4041</v>
      </c>
      <c r="D3355">
        <v>0.2</v>
      </c>
      <c r="E3355">
        <v>0</v>
      </c>
      <c r="F3355">
        <v>0.72</v>
      </c>
      <c r="G3355">
        <v>1630</v>
      </c>
      <c r="H3355" s="1" t="s">
        <v>4099</v>
      </c>
      <c r="I3355">
        <v>147.79</v>
      </c>
      <c r="J3355">
        <v>14.83</v>
      </c>
      <c r="K3355">
        <v>315</v>
      </c>
      <c r="L3355">
        <v>2475.6999999999998</v>
      </c>
      <c r="M3355">
        <v>66</v>
      </c>
      <c r="N3355">
        <v>6</v>
      </c>
      <c r="O3355">
        <v>0</v>
      </c>
      <c r="P3355">
        <v>160.24</v>
      </c>
      <c r="Q3355">
        <v>0</v>
      </c>
      <c r="R3355" s="1" t="s">
        <v>5756</v>
      </c>
      <c r="S3355" s="1" t="s">
        <v>8157</v>
      </c>
      <c r="T3355">
        <v>1.17</v>
      </c>
      <c r="U3355" s="1"/>
      <c r="V3355">
        <v>24023.305817</v>
      </c>
      <c r="W3355">
        <v>1020982.917951</v>
      </c>
      <c r="X3355">
        <v>133.60436799999999</v>
      </c>
      <c r="Y3355">
        <v>21.114208000000001</v>
      </c>
      <c r="Z3355">
        <v>438.26675299999999</v>
      </c>
      <c r="AA3355">
        <v>438.87918200000001</v>
      </c>
      <c r="AB3355">
        <v>0</v>
      </c>
    </row>
    <row r="3356" spans="1:28" x14ac:dyDescent="0.25">
      <c r="A3356" s="1" t="s">
        <v>1604</v>
      </c>
      <c r="B3356">
        <v>1294</v>
      </c>
      <c r="C3356" s="1" t="s">
        <v>4041</v>
      </c>
      <c r="D3356">
        <v>0.2</v>
      </c>
      <c r="E3356">
        <v>0</v>
      </c>
      <c r="F3356">
        <v>0.25</v>
      </c>
      <c r="G3356">
        <v>1633</v>
      </c>
      <c r="H3356" s="1" t="s">
        <v>4123</v>
      </c>
      <c r="I3356">
        <v>46.68</v>
      </c>
      <c r="J3356">
        <v>18.84</v>
      </c>
      <c r="K3356">
        <v>339</v>
      </c>
      <c r="L3356">
        <v>1704.6</v>
      </c>
      <c r="M3356">
        <v>150</v>
      </c>
      <c r="N3356">
        <v>5</v>
      </c>
      <c r="O3356">
        <v>0</v>
      </c>
      <c r="P3356">
        <v>199.99</v>
      </c>
      <c r="Q3356">
        <v>0</v>
      </c>
      <c r="R3356" s="1" t="s">
        <v>5759</v>
      </c>
      <c r="S3356" s="1" t="s">
        <v>8157</v>
      </c>
      <c r="T3356">
        <v>0.9</v>
      </c>
      <c r="U3356" s="1"/>
      <c r="V3356">
        <v>32554.992566000001</v>
      </c>
      <c r="W3356">
        <v>943783.39474000002</v>
      </c>
      <c r="X3356">
        <v>170.54405600000001</v>
      </c>
      <c r="Y3356">
        <v>20.278682</v>
      </c>
      <c r="Z3356">
        <v>411.34506299999998</v>
      </c>
      <c r="AA3356">
        <v>405.70181300000002</v>
      </c>
      <c r="AB3356">
        <v>0</v>
      </c>
    </row>
    <row r="3357" spans="1:28" x14ac:dyDescent="0.25">
      <c r="A3357" s="1" t="s">
        <v>1606</v>
      </c>
      <c r="B3357">
        <v>1510</v>
      </c>
      <c r="C3357" s="1" t="s">
        <v>4009</v>
      </c>
      <c r="D3357">
        <v>5.0999999999999996</v>
      </c>
      <c r="E3357">
        <v>0</v>
      </c>
      <c r="F3357">
        <v>0.63</v>
      </c>
      <c r="G3357">
        <v>1634</v>
      </c>
      <c r="H3357" s="1" t="s">
        <v>4082</v>
      </c>
      <c r="I3357">
        <v>19.239999999999998</v>
      </c>
      <c r="J3357">
        <v>15.09</v>
      </c>
      <c r="K3357">
        <v>124</v>
      </c>
      <c r="L3357">
        <v>738.31</v>
      </c>
      <c r="M3357">
        <v>9</v>
      </c>
      <c r="N3357">
        <v>1</v>
      </c>
      <c r="O3357">
        <v>0</v>
      </c>
      <c r="P3357">
        <v>79.69</v>
      </c>
      <c r="Q3357">
        <v>0</v>
      </c>
      <c r="R3357" s="1" t="s">
        <v>5761</v>
      </c>
      <c r="S3357" s="1" t="s">
        <v>8157</v>
      </c>
      <c r="T3357">
        <v>1.23</v>
      </c>
      <c r="U3357" s="1"/>
      <c r="V3357">
        <v>8848.5496370000001</v>
      </c>
      <c r="W3357">
        <v>388628.32364199997</v>
      </c>
      <c r="X3357">
        <v>49.560876</v>
      </c>
      <c r="Y3357">
        <v>8.1546040000000009</v>
      </c>
      <c r="Z3357">
        <v>169.262922</v>
      </c>
      <c r="AA3357">
        <v>167.054968</v>
      </c>
      <c r="AB3357">
        <v>0</v>
      </c>
    </row>
    <row r="3358" spans="1:28" x14ac:dyDescent="0.25">
      <c r="A3358" s="1" t="s">
        <v>1609</v>
      </c>
      <c r="B3358">
        <v>1294</v>
      </c>
      <c r="C3358" s="1" t="s">
        <v>4022</v>
      </c>
      <c r="D3358">
        <v>5.0999999999999996</v>
      </c>
      <c r="E3358">
        <v>0</v>
      </c>
      <c r="F3358">
        <v>0.25</v>
      </c>
      <c r="G3358">
        <v>1639</v>
      </c>
      <c r="H3358" s="1" t="s">
        <v>4177</v>
      </c>
      <c r="I3358">
        <v>20.190000000000001</v>
      </c>
      <c r="J3358">
        <v>9.6999999999999993</v>
      </c>
      <c r="K3358">
        <v>345</v>
      </c>
      <c r="L3358">
        <v>2376.66</v>
      </c>
      <c r="M3358">
        <v>61</v>
      </c>
      <c r="N3358">
        <v>1</v>
      </c>
      <c r="O3358">
        <v>0</v>
      </c>
      <c r="P3358">
        <v>137.38999999999999</v>
      </c>
      <c r="Q3358">
        <v>0</v>
      </c>
      <c r="R3358" s="1" t="s">
        <v>5764</v>
      </c>
      <c r="S3358" s="1" t="s">
        <v>8157</v>
      </c>
      <c r="T3358">
        <v>0.81</v>
      </c>
      <c r="U3358" s="1"/>
      <c r="V3358">
        <v>21821.192347</v>
      </c>
      <c r="W3358">
        <v>869590.86421200004</v>
      </c>
      <c r="X3358">
        <v>119.821281</v>
      </c>
      <c r="Y3358">
        <v>16.983204000000001</v>
      </c>
      <c r="Z3358">
        <v>368.99712599999998</v>
      </c>
      <c r="AA3358">
        <v>373.80435799999998</v>
      </c>
      <c r="AB3358">
        <v>0</v>
      </c>
    </row>
    <row r="3359" spans="1:28" x14ac:dyDescent="0.25">
      <c r="A3359" s="1" t="s">
        <v>1611</v>
      </c>
      <c r="B3359">
        <v>1453</v>
      </c>
      <c r="C3359" s="1" t="s">
        <v>4021</v>
      </c>
      <c r="D3359">
        <v>5.0999999999999996</v>
      </c>
      <c r="E3359">
        <v>0</v>
      </c>
      <c r="F3359">
        <v>0.38</v>
      </c>
      <c r="G3359">
        <v>1643</v>
      </c>
      <c r="H3359" s="1" t="s">
        <v>4101</v>
      </c>
      <c r="I3359">
        <v>76.69</v>
      </c>
      <c r="J3359">
        <v>11.35</v>
      </c>
      <c r="K3359">
        <v>190</v>
      </c>
      <c r="L3359">
        <v>1564.11</v>
      </c>
      <c r="M3359">
        <v>27</v>
      </c>
      <c r="N3359">
        <v>2</v>
      </c>
      <c r="O3359">
        <v>0</v>
      </c>
      <c r="P3359">
        <v>66.67</v>
      </c>
      <c r="Q3359">
        <v>0</v>
      </c>
      <c r="R3359" s="1" t="s">
        <v>5766</v>
      </c>
      <c r="S3359" s="1" t="s">
        <v>8157</v>
      </c>
      <c r="T3359">
        <v>0.9</v>
      </c>
      <c r="U3359" s="1"/>
      <c r="V3359">
        <v>11553.965431000001</v>
      </c>
      <c r="W3359">
        <v>559184.11898100004</v>
      </c>
      <c r="X3359">
        <v>65.854046999999994</v>
      </c>
      <c r="Y3359">
        <v>10.926054000000001</v>
      </c>
      <c r="Z3359">
        <v>236.61339100000001</v>
      </c>
      <c r="AA3359">
        <v>240.370135</v>
      </c>
      <c r="AB3359">
        <v>0</v>
      </c>
    </row>
    <row r="3360" spans="1:28" x14ac:dyDescent="0.25">
      <c r="A3360" s="1" t="s">
        <v>1618</v>
      </c>
      <c r="B3360">
        <v>885</v>
      </c>
      <c r="C3360" s="1" t="s">
        <v>4046</v>
      </c>
      <c r="D3360">
        <v>5.0999999999999996</v>
      </c>
      <c r="E3360">
        <v>0</v>
      </c>
      <c r="F3360">
        <v>0.39</v>
      </c>
      <c r="G3360">
        <v>1656</v>
      </c>
      <c r="H3360" s="1" t="s">
        <v>4095</v>
      </c>
      <c r="I3360">
        <v>63.59</v>
      </c>
      <c r="J3360">
        <v>7.96</v>
      </c>
      <c r="K3360">
        <v>771</v>
      </c>
      <c r="L3360">
        <v>3164.07</v>
      </c>
      <c r="M3360">
        <v>281</v>
      </c>
      <c r="N3360">
        <v>11</v>
      </c>
      <c r="O3360">
        <v>0</v>
      </c>
      <c r="P3360">
        <v>394.78</v>
      </c>
      <c r="Q3360">
        <v>0</v>
      </c>
      <c r="R3360" s="1" t="s">
        <v>5773</v>
      </c>
      <c r="S3360" s="1" t="s">
        <v>8157</v>
      </c>
      <c r="T3360">
        <v>0.61</v>
      </c>
      <c r="U3360" s="1"/>
      <c r="V3360">
        <v>61039.993419999999</v>
      </c>
      <c r="W3360">
        <v>1574506.1440069999</v>
      </c>
      <c r="X3360">
        <v>314.56303800000001</v>
      </c>
      <c r="Y3360">
        <v>32.131543999999998</v>
      </c>
      <c r="Z3360">
        <v>679.23216000000002</v>
      </c>
      <c r="AA3360">
        <v>676.83696899999995</v>
      </c>
      <c r="AB3360">
        <v>0</v>
      </c>
    </row>
    <row r="3361" spans="1:28" x14ac:dyDescent="0.25">
      <c r="A3361" s="1" t="s">
        <v>1637</v>
      </c>
      <c r="B3361">
        <v>1518</v>
      </c>
      <c r="C3361" s="1" t="s">
        <v>4006</v>
      </c>
      <c r="D3361">
        <v>5.0999999999999996</v>
      </c>
      <c r="E3361">
        <v>0</v>
      </c>
      <c r="F3361">
        <v>0</v>
      </c>
      <c r="G3361">
        <v>1704</v>
      </c>
      <c r="H3361" s="1" t="s">
        <v>4077</v>
      </c>
      <c r="I3361">
        <v>54.88</v>
      </c>
      <c r="J3361">
        <v>9.98</v>
      </c>
      <c r="K3361">
        <v>186</v>
      </c>
      <c r="L3361">
        <v>876.34</v>
      </c>
      <c r="M3361">
        <v>63</v>
      </c>
      <c r="N3361">
        <v>5</v>
      </c>
      <c r="O3361">
        <v>0</v>
      </c>
      <c r="P3361">
        <v>104.17</v>
      </c>
      <c r="Q3361">
        <v>0</v>
      </c>
      <c r="R3361" s="1" t="s">
        <v>5792</v>
      </c>
      <c r="S3361" s="1" t="s">
        <v>8157</v>
      </c>
      <c r="T3361">
        <v>0.78</v>
      </c>
      <c r="U3361" s="1"/>
      <c r="V3361">
        <v>14802.285594999999</v>
      </c>
      <c r="W3361">
        <v>454191.08569199999</v>
      </c>
      <c r="X3361">
        <v>78.072845000000001</v>
      </c>
      <c r="Y3361">
        <v>9.3723749999999999</v>
      </c>
      <c r="Z3361">
        <v>196.47485</v>
      </c>
      <c r="AA3361">
        <v>195.24173400000001</v>
      </c>
      <c r="AB3361">
        <v>0</v>
      </c>
    </row>
    <row r="3362" spans="1:28" x14ac:dyDescent="0.25">
      <c r="A3362" s="1" t="s">
        <v>1645</v>
      </c>
      <c r="B3362">
        <v>1534</v>
      </c>
      <c r="C3362" s="1" t="s">
        <v>4003</v>
      </c>
      <c r="D3362">
        <v>5.0999999999999996</v>
      </c>
      <c r="E3362">
        <v>0</v>
      </c>
      <c r="F3362">
        <v>0.67</v>
      </c>
      <c r="G3362">
        <v>1722</v>
      </c>
      <c r="H3362" s="1" t="s">
        <v>4122</v>
      </c>
      <c r="I3362">
        <v>159.35</v>
      </c>
      <c r="J3362">
        <v>12.32</v>
      </c>
      <c r="K3362">
        <v>188</v>
      </c>
      <c r="L3362">
        <v>1416.09</v>
      </c>
      <c r="M3362">
        <v>58</v>
      </c>
      <c r="N3362">
        <v>2</v>
      </c>
      <c r="O3362">
        <v>0</v>
      </c>
      <c r="P3362">
        <v>89.71</v>
      </c>
      <c r="Q3362">
        <v>0</v>
      </c>
      <c r="R3362" s="1" t="s">
        <v>5800</v>
      </c>
      <c r="S3362" s="1" t="s">
        <v>8157</v>
      </c>
      <c r="T3362">
        <v>1.02</v>
      </c>
      <c r="U3362" s="1"/>
      <c r="V3362">
        <v>14742.013085000001</v>
      </c>
      <c r="W3362">
        <v>577144.18178400001</v>
      </c>
      <c r="X3362">
        <v>80.737707999999998</v>
      </c>
      <c r="Y3362">
        <v>11.708186</v>
      </c>
      <c r="Z3362">
        <v>245.69020399999999</v>
      </c>
      <c r="AA3362">
        <v>248.092297</v>
      </c>
      <c r="AB3362">
        <v>0</v>
      </c>
    </row>
    <row r="3363" spans="1:28" x14ac:dyDescent="0.25">
      <c r="A3363" s="1" t="s">
        <v>1657</v>
      </c>
      <c r="B3363">
        <v>1518</v>
      </c>
      <c r="C3363" s="1" t="s">
        <v>4016</v>
      </c>
      <c r="D3363">
        <v>5.0999999999999996</v>
      </c>
      <c r="E3363">
        <v>0</v>
      </c>
      <c r="F3363">
        <v>0</v>
      </c>
      <c r="G3363">
        <v>1759</v>
      </c>
      <c r="H3363" s="1" t="s">
        <v>4089</v>
      </c>
      <c r="I3363">
        <v>182.21</v>
      </c>
      <c r="J3363">
        <v>6.27</v>
      </c>
      <c r="K3363">
        <v>241</v>
      </c>
      <c r="L3363">
        <v>905.52</v>
      </c>
      <c r="M3363">
        <v>120</v>
      </c>
      <c r="N3363">
        <v>3</v>
      </c>
      <c r="O3363">
        <v>0</v>
      </c>
      <c r="P3363">
        <v>180.34</v>
      </c>
      <c r="Q3363">
        <v>0</v>
      </c>
      <c r="R3363" s="1" t="s">
        <v>5812</v>
      </c>
      <c r="S3363" s="1" t="s">
        <v>8157</v>
      </c>
      <c r="T3363">
        <v>1.08</v>
      </c>
      <c r="U3363" s="1"/>
      <c r="V3363">
        <v>24391.673888000001</v>
      </c>
      <c r="W3363">
        <v>597015.67575900001</v>
      </c>
      <c r="X3363">
        <v>125.139984</v>
      </c>
      <c r="Y3363">
        <v>13.346387</v>
      </c>
      <c r="Z3363">
        <v>263.545321</v>
      </c>
      <c r="AA3363">
        <v>256.64009399999998</v>
      </c>
      <c r="AB3363">
        <v>0</v>
      </c>
    </row>
    <row r="3364" spans="1:28" x14ac:dyDescent="0.25">
      <c r="A3364" s="1" t="s">
        <v>1658</v>
      </c>
      <c r="B3364">
        <v>1534</v>
      </c>
      <c r="C3364" s="1" t="s">
        <v>4033</v>
      </c>
      <c r="D3364">
        <v>5.0999999999999996</v>
      </c>
      <c r="E3364">
        <v>0</v>
      </c>
      <c r="F3364">
        <v>0.67</v>
      </c>
      <c r="G3364">
        <v>1761</v>
      </c>
      <c r="H3364" s="1" t="s">
        <v>4122</v>
      </c>
      <c r="I3364">
        <v>159.35</v>
      </c>
      <c r="J3364">
        <v>13.67</v>
      </c>
      <c r="K3364">
        <v>227</v>
      </c>
      <c r="L3364">
        <v>1983.05</v>
      </c>
      <c r="M3364">
        <v>54</v>
      </c>
      <c r="N3364">
        <v>3</v>
      </c>
      <c r="O3364">
        <v>0</v>
      </c>
      <c r="P3364">
        <v>100.85</v>
      </c>
      <c r="Q3364">
        <v>0</v>
      </c>
      <c r="R3364" s="1" t="s">
        <v>5813</v>
      </c>
      <c r="S3364" s="1" t="s">
        <v>8157</v>
      </c>
      <c r="T3364">
        <v>1.1499999999999999</v>
      </c>
      <c r="U3364" s="1"/>
      <c r="V3364">
        <v>14987.00525</v>
      </c>
      <c r="W3364">
        <v>656008.07217000006</v>
      </c>
      <c r="X3364">
        <v>83.775964999999999</v>
      </c>
      <c r="Y3364">
        <v>13.205109999999999</v>
      </c>
      <c r="Z3364">
        <v>277.53092400000003</v>
      </c>
      <c r="AA3364">
        <v>281.99163600000003</v>
      </c>
      <c r="AB3364">
        <v>0</v>
      </c>
    </row>
    <row r="3365" spans="1:28" x14ac:dyDescent="0.25">
      <c r="A3365" s="1" t="s">
        <v>1669</v>
      </c>
      <c r="B3365">
        <v>1384</v>
      </c>
      <c r="C3365" s="1" t="s">
        <v>4018</v>
      </c>
      <c r="D3365">
        <v>5.0999999999999996</v>
      </c>
      <c r="E3365">
        <v>0</v>
      </c>
      <c r="F3365">
        <v>4</v>
      </c>
      <c r="G3365">
        <v>1768</v>
      </c>
      <c r="H3365" s="1" t="s">
        <v>4095</v>
      </c>
      <c r="I3365">
        <v>63.59</v>
      </c>
      <c r="J3365">
        <v>7.35</v>
      </c>
      <c r="K3365">
        <v>384</v>
      </c>
      <c r="L3365">
        <v>1936.73</v>
      </c>
      <c r="M3365">
        <v>42</v>
      </c>
      <c r="N3365">
        <v>6</v>
      </c>
      <c r="O3365">
        <v>0</v>
      </c>
      <c r="P3365">
        <v>143.46</v>
      </c>
      <c r="Q3365">
        <v>0</v>
      </c>
      <c r="R3365" s="1" t="s">
        <v>5824</v>
      </c>
      <c r="S3365" s="1" t="s">
        <v>8157</v>
      </c>
      <c r="T3365">
        <v>0.56999999999999995</v>
      </c>
      <c r="U3365" s="1"/>
      <c r="V3365">
        <v>20549.279979999999</v>
      </c>
      <c r="W3365">
        <v>725557.33777099999</v>
      </c>
      <c r="X3365">
        <v>110.477919</v>
      </c>
      <c r="Y3365">
        <v>13.892654</v>
      </c>
      <c r="Z3365">
        <v>308.59261700000002</v>
      </c>
      <c r="AA3365">
        <v>311.89193699999998</v>
      </c>
      <c r="AB3365">
        <v>0</v>
      </c>
    </row>
    <row r="3366" spans="1:28" x14ac:dyDescent="0.25">
      <c r="A3366" s="1" t="s">
        <v>1674</v>
      </c>
      <c r="B3366">
        <v>1656</v>
      </c>
      <c r="C3366" s="1" t="s">
        <v>4016</v>
      </c>
      <c r="D3366">
        <v>5.0999999999999996</v>
      </c>
      <c r="E3366">
        <v>0</v>
      </c>
      <c r="F3366">
        <v>0</v>
      </c>
      <c r="G3366">
        <v>1771</v>
      </c>
      <c r="H3366" s="1" t="s">
        <v>4089</v>
      </c>
      <c r="I3366">
        <v>182.21</v>
      </c>
      <c r="J3366">
        <v>11.33</v>
      </c>
      <c r="K3366">
        <v>115</v>
      </c>
      <c r="L3366">
        <v>905.52</v>
      </c>
      <c r="M3366">
        <v>6</v>
      </c>
      <c r="N3366">
        <v>1</v>
      </c>
      <c r="O3366">
        <v>0</v>
      </c>
      <c r="P3366">
        <v>42.97</v>
      </c>
      <c r="Q3366">
        <v>0</v>
      </c>
      <c r="R3366" s="1" t="s">
        <v>5829</v>
      </c>
      <c r="S3366" s="1" t="s">
        <v>8157</v>
      </c>
      <c r="T3366">
        <v>0.91</v>
      </c>
      <c r="U3366" s="1"/>
      <c r="V3366">
        <v>6105.0017159999998</v>
      </c>
      <c r="W3366">
        <v>302309.28155299998</v>
      </c>
      <c r="X3366">
        <v>34.924737999999998</v>
      </c>
      <c r="Y3366">
        <v>5.7097119999999997</v>
      </c>
      <c r="Z3366">
        <v>126.658884</v>
      </c>
      <c r="AA3366">
        <v>129.95044100000001</v>
      </c>
      <c r="AB3366">
        <v>0</v>
      </c>
    </row>
    <row r="3367" spans="1:28" x14ac:dyDescent="0.25">
      <c r="A3367" s="1" t="s">
        <v>1685</v>
      </c>
      <c r="B3367">
        <v>1626</v>
      </c>
      <c r="C3367" s="1" t="s">
        <v>4001</v>
      </c>
      <c r="D3367">
        <v>0.2</v>
      </c>
      <c r="E3367">
        <v>0</v>
      </c>
      <c r="F3367">
        <v>2.4700000000000002</v>
      </c>
      <c r="G3367">
        <v>1793</v>
      </c>
      <c r="H3367" s="1" t="s">
        <v>4071</v>
      </c>
      <c r="I3367">
        <v>108.49</v>
      </c>
      <c r="J3367">
        <v>7.29</v>
      </c>
      <c r="K3367">
        <v>167</v>
      </c>
      <c r="L3367">
        <v>419.77</v>
      </c>
      <c r="M3367">
        <v>72</v>
      </c>
      <c r="N3367">
        <v>6</v>
      </c>
      <c r="O3367">
        <v>0</v>
      </c>
      <c r="P3367">
        <v>121.9</v>
      </c>
      <c r="Q3367">
        <v>0</v>
      </c>
      <c r="R3367" s="1" t="s">
        <v>5840</v>
      </c>
      <c r="S3367" s="1" t="s">
        <v>8157</v>
      </c>
      <c r="T3367">
        <v>0.62</v>
      </c>
      <c r="U3367" s="1"/>
      <c r="V3367">
        <v>15452.991980999999</v>
      </c>
      <c r="W3367">
        <v>363579.00256599998</v>
      </c>
      <c r="X3367">
        <v>78.911865000000006</v>
      </c>
      <c r="Y3367">
        <v>8.1068440000000006</v>
      </c>
      <c r="Z3367">
        <v>161.280812</v>
      </c>
      <c r="AA3367">
        <v>156.292745</v>
      </c>
      <c r="AB3367">
        <v>0</v>
      </c>
    </row>
    <row r="3368" spans="1:28" x14ac:dyDescent="0.25">
      <c r="A3368" s="1" t="s">
        <v>1696</v>
      </c>
      <c r="B3368">
        <v>1621</v>
      </c>
      <c r="C3368" s="1" t="s">
        <v>4009</v>
      </c>
      <c r="D3368">
        <v>5.0999999999999996</v>
      </c>
      <c r="E3368">
        <v>0</v>
      </c>
      <c r="F3368">
        <v>3.82</v>
      </c>
      <c r="G3368">
        <v>1807</v>
      </c>
      <c r="H3368" s="1" t="s">
        <v>4081</v>
      </c>
      <c r="I3368">
        <v>19.239999999999998</v>
      </c>
      <c r="J3368">
        <v>7.51</v>
      </c>
      <c r="K3368">
        <v>186</v>
      </c>
      <c r="L3368">
        <v>738.31</v>
      </c>
      <c r="M3368">
        <v>50</v>
      </c>
      <c r="N3368">
        <v>6</v>
      </c>
      <c r="O3368">
        <v>0</v>
      </c>
      <c r="P3368">
        <v>105.09</v>
      </c>
      <c r="Q3368">
        <v>0</v>
      </c>
      <c r="R3368" s="1" t="s">
        <v>5851</v>
      </c>
      <c r="S3368" s="1" t="s">
        <v>8157</v>
      </c>
      <c r="T3368">
        <v>0.66</v>
      </c>
      <c r="U3368" s="1"/>
      <c r="V3368">
        <v>13666.089334</v>
      </c>
      <c r="W3368">
        <v>403310.86395799997</v>
      </c>
      <c r="X3368">
        <v>71.682085000000001</v>
      </c>
      <c r="Y3368">
        <v>8.3463999999999992</v>
      </c>
      <c r="Z3368">
        <v>175.30661599999999</v>
      </c>
      <c r="AA3368">
        <v>173.37034700000001</v>
      </c>
      <c r="AB3368">
        <v>0</v>
      </c>
    </row>
    <row r="3369" spans="1:28" x14ac:dyDescent="0.25">
      <c r="A3369" s="1" t="s">
        <v>1703</v>
      </c>
      <c r="B3369">
        <v>1656</v>
      </c>
      <c r="C3369" s="1" t="s">
        <v>4006</v>
      </c>
      <c r="D3369">
        <v>5.0999999999999996</v>
      </c>
      <c r="E3369">
        <v>0</v>
      </c>
      <c r="F3369">
        <v>0</v>
      </c>
      <c r="G3369">
        <v>1815</v>
      </c>
      <c r="H3369" s="1" t="s">
        <v>4077</v>
      </c>
      <c r="I3369">
        <v>54.88</v>
      </c>
      <c r="J3369">
        <v>13.52</v>
      </c>
      <c r="K3369">
        <v>159</v>
      </c>
      <c r="L3369">
        <v>876.34</v>
      </c>
      <c r="M3369">
        <v>73</v>
      </c>
      <c r="N3369">
        <v>2</v>
      </c>
      <c r="O3369">
        <v>0</v>
      </c>
      <c r="P3369">
        <v>94.82</v>
      </c>
      <c r="Q3369">
        <v>0</v>
      </c>
      <c r="R3369" s="1" t="s">
        <v>5858</v>
      </c>
      <c r="S3369" s="1" t="s">
        <v>8157</v>
      </c>
      <c r="T3369">
        <v>1</v>
      </c>
      <c r="U3369" s="1"/>
      <c r="V3369">
        <v>15723.200005000001</v>
      </c>
      <c r="W3369">
        <v>465645.46906799998</v>
      </c>
      <c r="X3369">
        <v>82.626823000000002</v>
      </c>
      <c r="Y3369">
        <v>10.151432</v>
      </c>
      <c r="Z3369">
        <v>203.54682</v>
      </c>
      <c r="AA3369">
        <v>200.16537600000001</v>
      </c>
      <c r="AB3369">
        <v>0</v>
      </c>
    </row>
    <row r="3370" spans="1:28" x14ac:dyDescent="0.25">
      <c r="A3370" s="1" t="s">
        <v>1704</v>
      </c>
      <c r="B3370">
        <v>1725</v>
      </c>
      <c r="C3370" s="1" t="s">
        <v>4004</v>
      </c>
      <c r="D3370">
        <v>5.0999999999999996</v>
      </c>
      <c r="E3370">
        <v>0</v>
      </c>
      <c r="F3370">
        <v>0</v>
      </c>
      <c r="G3370">
        <v>1815</v>
      </c>
      <c r="H3370" s="1" t="s">
        <v>4168</v>
      </c>
      <c r="I3370">
        <v>0.2</v>
      </c>
      <c r="J3370">
        <v>6.38</v>
      </c>
      <c r="K3370">
        <v>90</v>
      </c>
      <c r="L3370">
        <v>420.4</v>
      </c>
      <c r="M3370">
        <v>4</v>
      </c>
      <c r="N3370">
        <v>1</v>
      </c>
      <c r="O3370">
        <v>0</v>
      </c>
      <c r="P3370">
        <v>24.38</v>
      </c>
      <c r="Q3370">
        <v>0</v>
      </c>
      <c r="R3370" s="1" t="s">
        <v>5859</v>
      </c>
      <c r="S3370" s="1" t="s">
        <v>8157</v>
      </c>
      <c r="T3370">
        <v>0.47</v>
      </c>
      <c r="U3370" s="1"/>
      <c r="V3370">
        <v>5002.6602370000001</v>
      </c>
      <c r="W3370">
        <v>164897.80987699999</v>
      </c>
      <c r="X3370">
        <v>26.592838</v>
      </c>
      <c r="Y3370">
        <v>3.0759840000000001</v>
      </c>
      <c r="Z3370">
        <v>69.827112</v>
      </c>
      <c r="AA3370">
        <v>70.884236000000001</v>
      </c>
      <c r="AB3370">
        <v>0</v>
      </c>
    </row>
    <row r="3371" spans="1:28" x14ac:dyDescent="0.25">
      <c r="A3371" s="1" t="s">
        <v>1715</v>
      </c>
      <c r="B3371">
        <v>1727</v>
      </c>
      <c r="C3371" s="1" t="s">
        <v>4009</v>
      </c>
      <c r="D3371">
        <v>5.0999999999999996</v>
      </c>
      <c r="E3371">
        <v>0</v>
      </c>
      <c r="F3371">
        <v>2.0099999999999998</v>
      </c>
      <c r="G3371">
        <v>1837</v>
      </c>
      <c r="H3371" s="1" t="s">
        <v>4082</v>
      </c>
      <c r="I3371">
        <v>19.239999999999998</v>
      </c>
      <c r="J3371">
        <v>10.32</v>
      </c>
      <c r="K3371">
        <v>110</v>
      </c>
      <c r="L3371">
        <v>738.31</v>
      </c>
      <c r="M3371">
        <v>2</v>
      </c>
      <c r="N3371">
        <v>2</v>
      </c>
      <c r="O3371">
        <v>0</v>
      </c>
      <c r="P3371">
        <v>47.1</v>
      </c>
      <c r="Q3371">
        <v>0</v>
      </c>
      <c r="R3371" s="1" t="s">
        <v>5870</v>
      </c>
      <c r="S3371" s="1" t="s">
        <v>8157</v>
      </c>
      <c r="T3371">
        <v>0.85</v>
      </c>
      <c r="U3371" s="1"/>
      <c r="V3371">
        <v>5878.0998239999999</v>
      </c>
      <c r="W3371">
        <v>267148.645372</v>
      </c>
      <c r="X3371">
        <v>33.036105999999997</v>
      </c>
      <c r="Y3371">
        <v>5.0460149999999997</v>
      </c>
      <c r="Z3371">
        <v>112.722246</v>
      </c>
      <c r="AA3371">
        <v>114.836646</v>
      </c>
      <c r="AB3371">
        <v>0</v>
      </c>
    </row>
    <row r="3372" spans="1:28" x14ac:dyDescent="0.25">
      <c r="A3372" s="1" t="s">
        <v>1734</v>
      </c>
      <c r="B3372">
        <v>1479</v>
      </c>
      <c r="C3372" s="1" t="s">
        <v>4015</v>
      </c>
      <c r="D3372">
        <v>5.0999999999999996</v>
      </c>
      <c r="E3372">
        <v>0</v>
      </c>
      <c r="F3372">
        <v>0.43</v>
      </c>
      <c r="G3372">
        <v>1859</v>
      </c>
      <c r="H3372" s="1" t="s">
        <v>4088</v>
      </c>
      <c r="I3372">
        <v>194.58</v>
      </c>
      <c r="J3372">
        <v>9.3699999999999992</v>
      </c>
      <c r="K3372">
        <v>380</v>
      </c>
      <c r="L3372">
        <v>1448.27</v>
      </c>
      <c r="M3372">
        <v>172</v>
      </c>
      <c r="N3372">
        <v>9</v>
      </c>
      <c r="O3372">
        <v>0</v>
      </c>
      <c r="P3372">
        <v>240.3</v>
      </c>
      <c r="Q3372">
        <v>0</v>
      </c>
      <c r="R3372" s="1" t="s">
        <v>5889</v>
      </c>
      <c r="S3372" s="1" t="s">
        <v>8157</v>
      </c>
      <c r="T3372">
        <v>0.75</v>
      </c>
      <c r="U3372" s="1"/>
      <c r="V3372">
        <v>33575.397880999997</v>
      </c>
      <c r="W3372">
        <v>888311.45620799996</v>
      </c>
      <c r="X3372">
        <v>173.79257000000001</v>
      </c>
      <c r="Y3372">
        <v>19.221426000000001</v>
      </c>
      <c r="Z3372">
        <v>389.56850800000001</v>
      </c>
      <c r="AA3372">
        <v>381.85837500000002</v>
      </c>
      <c r="AB3372">
        <v>0</v>
      </c>
    </row>
    <row r="3373" spans="1:28" x14ac:dyDescent="0.25">
      <c r="A3373" s="1" t="s">
        <v>1736</v>
      </c>
      <c r="B3373">
        <v>1460</v>
      </c>
      <c r="C3373" s="1" t="s">
        <v>4024</v>
      </c>
      <c r="D3373">
        <v>5.0999999999999996</v>
      </c>
      <c r="E3373">
        <v>0</v>
      </c>
      <c r="F3373">
        <v>0</v>
      </c>
      <c r="G3373">
        <v>1863</v>
      </c>
      <c r="H3373" s="1" t="s">
        <v>4095</v>
      </c>
      <c r="I3373">
        <v>63.59</v>
      </c>
      <c r="J3373">
        <v>11.82</v>
      </c>
      <c r="K3373">
        <v>403</v>
      </c>
      <c r="L3373">
        <v>2068.91</v>
      </c>
      <c r="M3373">
        <v>188</v>
      </c>
      <c r="N3373">
        <v>6</v>
      </c>
      <c r="O3373">
        <v>0</v>
      </c>
      <c r="P3373">
        <v>253.19</v>
      </c>
      <c r="Q3373">
        <v>0</v>
      </c>
      <c r="R3373" s="1" t="s">
        <v>5891</v>
      </c>
      <c r="S3373" s="1" t="s">
        <v>8157</v>
      </c>
      <c r="T3373">
        <v>1</v>
      </c>
      <c r="U3373" s="1"/>
      <c r="V3373">
        <v>38835.084265999998</v>
      </c>
      <c r="W3373">
        <v>1140533.0737079999</v>
      </c>
      <c r="X3373">
        <v>203.890446</v>
      </c>
      <c r="Y3373">
        <v>24.910433000000001</v>
      </c>
      <c r="Z3373">
        <v>499.2724</v>
      </c>
      <c r="AA3373">
        <v>490.27710200000001</v>
      </c>
      <c r="AB3373">
        <v>0</v>
      </c>
    </row>
    <row r="3374" spans="1:28" x14ac:dyDescent="0.25">
      <c r="A3374" s="1" t="s">
        <v>1741</v>
      </c>
      <c r="B3374">
        <v>1382</v>
      </c>
      <c r="C3374" s="1" t="s">
        <v>4062</v>
      </c>
      <c r="D3374">
        <v>5.0999999999999996</v>
      </c>
      <c r="E3374">
        <v>0</v>
      </c>
      <c r="F3374">
        <v>2</v>
      </c>
      <c r="G3374">
        <v>1876</v>
      </c>
      <c r="H3374" s="1" t="s">
        <v>4156</v>
      </c>
      <c r="I3374">
        <v>94.39</v>
      </c>
      <c r="J3374">
        <v>13.8</v>
      </c>
      <c r="K3374">
        <v>494</v>
      </c>
      <c r="L3374">
        <v>2590.9299999999998</v>
      </c>
      <c r="M3374">
        <v>253</v>
      </c>
      <c r="N3374">
        <v>9</v>
      </c>
      <c r="O3374">
        <v>0</v>
      </c>
      <c r="P3374">
        <v>329.24</v>
      </c>
      <c r="Q3374">
        <v>0</v>
      </c>
      <c r="R3374" s="1" t="s">
        <v>5896</v>
      </c>
      <c r="S3374" s="1" t="s">
        <v>8157</v>
      </c>
      <c r="T3374">
        <v>1.06</v>
      </c>
      <c r="U3374" s="1"/>
      <c r="V3374">
        <v>48599.893654</v>
      </c>
      <c r="W3374">
        <v>1365775.9248560001</v>
      </c>
      <c r="X3374">
        <v>253.646806</v>
      </c>
      <c r="Y3374">
        <v>29.979994000000001</v>
      </c>
      <c r="Z3374">
        <v>595.10856999999999</v>
      </c>
      <c r="AA3374">
        <v>587.10342500000002</v>
      </c>
      <c r="AB3374">
        <v>0</v>
      </c>
    </row>
    <row r="3375" spans="1:28" x14ac:dyDescent="0.25">
      <c r="A3375" s="1" t="s">
        <v>1751</v>
      </c>
      <c r="B3375">
        <v>1635</v>
      </c>
      <c r="C3375" s="1" t="s">
        <v>4021</v>
      </c>
      <c r="D3375">
        <v>5.0999999999999996</v>
      </c>
      <c r="E3375">
        <v>0</v>
      </c>
      <c r="F3375">
        <v>0.8</v>
      </c>
      <c r="G3375">
        <v>1909</v>
      </c>
      <c r="H3375" s="1" t="s">
        <v>4101</v>
      </c>
      <c r="I3375">
        <v>76.69</v>
      </c>
      <c r="J3375">
        <v>10.69</v>
      </c>
      <c r="K3375">
        <v>274</v>
      </c>
      <c r="L3375">
        <v>1564.11</v>
      </c>
      <c r="M3375">
        <v>102</v>
      </c>
      <c r="N3375">
        <v>2</v>
      </c>
      <c r="O3375">
        <v>0</v>
      </c>
      <c r="P3375">
        <v>150.68</v>
      </c>
      <c r="Q3375">
        <v>0</v>
      </c>
      <c r="R3375" s="1" t="s">
        <v>5906</v>
      </c>
      <c r="S3375" s="1" t="s">
        <v>8157</v>
      </c>
      <c r="T3375">
        <v>0.9</v>
      </c>
      <c r="U3375" s="1"/>
      <c r="V3375">
        <v>22541.774678999998</v>
      </c>
      <c r="W3375">
        <v>697797.75968699995</v>
      </c>
      <c r="X3375">
        <v>119.044332</v>
      </c>
      <c r="Y3375">
        <v>14.280196</v>
      </c>
      <c r="Z3375">
        <v>299.53902900000003</v>
      </c>
      <c r="AA3375">
        <v>299.96036299999997</v>
      </c>
      <c r="AB3375">
        <v>0</v>
      </c>
    </row>
    <row r="3376" spans="1:28" x14ac:dyDescent="0.25">
      <c r="A3376" s="1" t="s">
        <v>1753</v>
      </c>
      <c r="B3376">
        <v>1543</v>
      </c>
      <c r="C3376" s="1" t="s">
        <v>4036</v>
      </c>
      <c r="D3376">
        <v>5.0999999999999996</v>
      </c>
      <c r="E3376">
        <v>0</v>
      </c>
      <c r="F3376">
        <v>0.15</v>
      </c>
      <c r="G3376">
        <v>1912</v>
      </c>
      <c r="H3376" s="1" t="s">
        <v>4088</v>
      </c>
      <c r="I3376">
        <v>194.58</v>
      </c>
      <c r="J3376">
        <v>10.88</v>
      </c>
      <c r="K3376">
        <v>369</v>
      </c>
      <c r="L3376">
        <v>2235.6799999999998</v>
      </c>
      <c r="M3376">
        <v>100</v>
      </c>
      <c r="N3376">
        <v>4</v>
      </c>
      <c r="O3376">
        <v>0</v>
      </c>
      <c r="P3376">
        <v>169.34</v>
      </c>
      <c r="Q3376">
        <v>0</v>
      </c>
      <c r="R3376" s="1" t="s">
        <v>5908</v>
      </c>
      <c r="S3376" s="1" t="s">
        <v>8157</v>
      </c>
      <c r="T3376">
        <v>0.8</v>
      </c>
      <c r="U3376" s="1"/>
      <c r="V3376">
        <v>27921.473916999999</v>
      </c>
      <c r="W3376">
        <v>962453.266864</v>
      </c>
      <c r="X3376">
        <v>149.80112399999999</v>
      </c>
      <c r="Y3376">
        <v>19.481020000000001</v>
      </c>
      <c r="Z3376">
        <v>412.76907599999998</v>
      </c>
      <c r="AA3376">
        <v>413.72459300000003</v>
      </c>
      <c r="AB3376">
        <v>0</v>
      </c>
    </row>
    <row r="3377" spans="1:28" x14ac:dyDescent="0.25">
      <c r="A3377" s="1" t="s">
        <v>1759</v>
      </c>
      <c r="B3377">
        <v>1587</v>
      </c>
      <c r="C3377" s="1" t="s">
        <v>4006</v>
      </c>
      <c r="D3377">
        <v>5.0999999999999996</v>
      </c>
      <c r="E3377">
        <v>0</v>
      </c>
      <c r="F3377">
        <v>0</v>
      </c>
      <c r="G3377">
        <v>1931</v>
      </c>
      <c r="H3377" s="1" t="s">
        <v>4078</v>
      </c>
      <c r="I3377">
        <v>54.88</v>
      </c>
      <c r="J3377">
        <v>5.43</v>
      </c>
      <c r="K3377">
        <v>344</v>
      </c>
      <c r="L3377">
        <v>876.34</v>
      </c>
      <c r="M3377">
        <v>179</v>
      </c>
      <c r="N3377">
        <v>4</v>
      </c>
      <c r="O3377">
        <v>0</v>
      </c>
      <c r="P3377">
        <v>212.78</v>
      </c>
      <c r="Q3377">
        <v>0</v>
      </c>
      <c r="R3377" s="1" t="s">
        <v>5914</v>
      </c>
      <c r="S3377" s="1" t="s">
        <v>8157</v>
      </c>
      <c r="T3377">
        <v>0.48</v>
      </c>
      <c r="U3377" s="1"/>
      <c r="V3377">
        <v>34038.712568000003</v>
      </c>
      <c r="W3377">
        <v>707030.31235799997</v>
      </c>
      <c r="X3377">
        <v>171.483698</v>
      </c>
      <c r="Y3377">
        <v>15.699154</v>
      </c>
      <c r="Z3377">
        <v>313.014363</v>
      </c>
      <c r="AA3377">
        <v>303.93667399999998</v>
      </c>
      <c r="AB3377">
        <v>0</v>
      </c>
    </row>
    <row r="3378" spans="1:28" x14ac:dyDescent="0.25">
      <c r="A3378" s="1" t="s">
        <v>1769</v>
      </c>
      <c r="B3378">
        <v>1727</v>
      </c>
      <c r="C3378" s="1" t="s">
        <v>4006</v>
      </c>
      <c r="D3378">
        <v>5.0999999999999996</v>
      </c>
      <c r="E3378">
        <v>0</v>
      </c>
      <c r="F3378">
        <v>2</v>
      </c>
      <c r="G3378">
        <v>1942</v>
      </c>
      <c r="H3378" s="1" t="s">
        <v>4078</v>
      </c>
      <c r="I3378">
        <v>54.88</v>
      </c>
      <c r="J3378">
        <v>11.58</v>
      </c>
      <c r="K3378">
        <v>215</v>
      </c>
      <c r="L3378">
        <v>876.34</v>
      </c>
      <c r="M3378">
        <v>99</v>
      </c>
      <c r="N3378">
        <v>2</v>
      </c>
      <c r="O3378">
        <v>0</v>
      </c>
      <c r="P3378">
        <v>140.09</v>
      </c>
      <c r="Q3378">
        <v>0</v>
      </c>
      <c r="R3378" s="1" t="s">
        <v>5924</v>
      </c>
      <c r="S3378" s="1" t="s">
        <v>8157</v>
      </c>
      <c r="T3378">
        <v>0.85</v>
      </c>
      <c r="U3378" s="1"/>
      <c r="V3378">
        <v>20670.377112999999</v>
      </c>
      <c r="W3378">
        <v>562518.24822499999</v>
      </c>
      <c r="X3378">
        <v>107.372873</v>
      </c>
      <c r="Y3378">
        <v>12.12303</v>
      </c>
      <c r="Z3378">
        <v>246.216949</v>
      </c>
      <c r="AA3378">
        <v>241.80925999999999</v>
      </c>
      <c r="AB3378">
        <v>0</v>
      </c>
    </row>
    <row r="3379" spans="1:28" x14ac:dyDescent="0.25">
      <c r="A3379" s="1" t="s">
        <v>1770</v>
      </c>
      <c r="B3379">
        <v>1610</v>
      </c>
      <c r="C3379" s="1" t="s">
        <v>4010</v>
      </c>
      <c r="D3379">
        <v>5.0999999999999996</v>
      </c>
      <c r="E3379">
        <v>0</v>
      </c>
      <c r="F3379">
        <v>0</v>
      </c>
      <c r="G3379">
        <v>1945</v>
      </c>
      <c r="H3379" s="1" t="s">
        <v>4083</v>
      </c>
      <c r="I3379">
        <v>73.11</v>
      </c>
      <c r="J3379">
        <v>10.48</v>
      </c>
      <c r="K3379">
        <v>335</v>
      </c>
      <c r="L3379">
        <v>900.39</v>
      </c>
      <c r="M3379">
        <v>198</v>
      </c>
      <c r="N3379">
        <v>3</v>
      </c>
      <c r="O3379">
        <v>0</v>
      </c>
      <c r="P3379">
        <v>261.39999999999998</v>
      </c>
      <c r="Q3379">
        <v>0</v>
      </c>
      <c r="R3379" s="1" t="s">
        <v>5925</v>
      </c>
      <c r="S3379" s="1" t="s">
        <v>8157</v>
      </c>
      <c r="T3379">
        <v>0.89</v>
      </c>
      <c r="U3379" s="1"/>
      <c r="V3379">
        <v>38269.653613000002</v>
      </c>
      <c r="W3379">
        <v>833437.32409699995</v>
      </c>
      <c r="X3379">
        <v>193.83982800000001</v>
      </c>
      <c r="Y3379">
        <v>18.836749999999999</v>
      </c>
      <c r="Z3379">
        <v>369.65322800000001</v>
      </c>
      <c r="AA3379">
        <v>358.27430900000002</v>
      </c>
      <c r="AB3379">
        <v>0</v>
      </c>
    </row>
    <row r="3380" spans="1:28" x14ac:dyDescent="0.25">
      <c r="A3380" s="1" t="s">
        <v>1772</v>
      </c>
      <c r="B3380">
        <v>1794</v>
      </c>
      <c r="C3380" s="1" t="s">
        <v>4016</v>
      </c>
      <c r="D3380">
        <v>5.0999999999999996</v>
      </c>
      <c r="E3380">
        <v>0</v>
      </c>
      <c r="F3380">
        <v>0</v>
      </c>
      <c r="G3380">
        <v>1946</v>
      </c>
      <c r="H3380" s="1" t="s">
        <v>4089</v>
      </c>
      <c r="I3380">
        <v>182.21</v>
      </c>
      <c r="J3380">
        <v>9.08</v>
      </c>
      <c r="K3380">
        <v>152</v>
      </c>
      <c r="L3380">
        <v>905.52</v>
      </c>
      <c r="M3380">
        <v>47</v>
      </c>
      <c r="N3380">
        <v>3</v>
      </c>
      <c r="O3380">
        <v>0</v>
      </c>
      <c r="P3380">
        <v>79.540000000000006</v>
      </c>
      <c r="Q3380">
        <v>0</v>
      </c>
      <c r="R3380" s="1" t="s">
        <v>5927</v>
      </c>
      <c r="S3380" s="1" t="s">
        <v>8157</v>
      </c>
      <c r="T3380">
        <v>0.91</v>
      </c>
      <c r="U3380" s="1"/>
      <c r="V3380">
        <v>10414.973448999999</v>
      </c>
      <c r="W3380">
        <v>362992.72999000002</v>
      </c>
      <c r="X3380">
        <v>55.996141000000001</v>
      </c>
      <c r="Y3380">
        <v>7.4491420000000002</v>
      </c>
      <c r="Z3380">
        <v>156.21498800000001</v>
      </c>
      <c r="AA3380">
        <v>156.03748400000001</v>
      </c>
      <c r="AB3380">
        <v>0</v>
      </c>
    </row>
    <row r="3381" spans="1:28" x14ac:dyDescent="0.25">
      <c r="A3381" s="1" t="s">
        <v>1775</v>
      </c>
      <c r="B3381">
        <v>1794</v>
      </c>
      <c r="C3381" s="1" t="s">
        <v>4006</v>
      </c>
      <c r="D3381">
        <v>5.0999999999999996</v>
      </c>
      <c r="E3381">
        <v>0</v>
      </c>
      <c r="F3381">
        <v>0</v>
      </c>
      <c r="G3381">
        <v>1947</v>
      </c>
      <c r="H3381" s="1" t="s">
        <v>4077</v>
      </c>
      <c r="I3381">
        <v>54.88</v>
      </c>
      <c r="J3381">
        <v>8.48</v>
      </c>
      <c r="K3381">
        <v>153</v>
      </c>
      <c r="L3381">
        <v>876.34</v>
      </c>
      <c r="M3381">
        <v>58</v>
      </c>
      <c r="N3381">
        <v>1</v>
      </c>
      <c r="O3381">
        <v>0</v>
      </c>
      <c r="P3381">
        <v>88.8</v>
      </c>
      <c r="Q3381">
        <v>0</v>
      </c>
      <c r="R3381" s="1" t="s">
        <v>5930</v>
      </c>
      <c r="S3381" s="1" t="s">
        <v>8157</v>
      </c>
      <c r="T3381">
        <v>0.99</v>
      </c>
      <c r="U3381" s="1"/>
      <c r="V3381">
        <v>13393.299945999999</v>
      </c>
      <c r="W3381">
        <v>410767.12341100001</v>
      </c>
      <c r="X3381">
        <v>70.657998000000006</v>
      </c>
      <c r="Y3381">
        <v>8.5635290000000008</v>
      </c>
      <c r="Z3381">
        <v>177.00953100000001</v>
      </c>
      <c r="AA3381">
        <v>176.57520700000001</v>
      </c>
      <c r="AB3381">
        <v>0</v>
      </c>
    </row>
    <row r="3382" spans="1:28" x14ac:dyDescent="0.25">
      <c r="A3382" s="1" t="s">
        <v>1782</v>
      </c>
      <c r="B3382">
        <v>1571</v>
      </c>
      <c r="C3382" s="1" t="s">
        <v>4032</v>
      </c>
      <c r="D3382">
        <v>5.0999999999999996</v>
      </c>
      <c r="E3382">
        <v>0</v>
      </c>
      <c r="F3382">
        <v>2.82</v>
      </c>
      <c r="G3382">
        <v>1960</v>
      </c>
      <c r="H3382" s="1" t="s">
        <v>4162</v>
      </c>
      <c r="I3382">
        <v>0.2</v>
      </c>
      <c r="J3382">
        <v>5.2</v>
      </c>
      <c r="K3382">
        <v>389</v>
      </c>
      <c r="L3382">
        <v>1269.6500000000001</v>
      </c>
      <c r="M3382">
        <v>138</v>
      </c>
      <c r="N3382">
        <v>3</v>
      </c>
      <c r="O3382">
        <v>0</v>
      </c>
      <c r="P3382">
        <v>190.09</v>
      </c>
      <c r="Q3382">
        <v>0</v>
      </c>
      <c r="R3382" s="1" t="s">
        <v>5937</v>
      </c>
      <c r="S3382" s="1" t="s">
        <v>8157</v>
      </c>
      <c r="T3382">
        <v>0.46</v>
      </c>
      <c r="U3382" s="1"/>
      <c r="V3382">
        <v>32323.312502000001</v>
      </c>
      <c r="W3382">
        <v>753604.82760399999</v>
      </c>
      <c r="X3382">
        <v>164.69129899999999</v>
      </c>
      <c r="Y3382">
        <v>15.828916</v>
      </c>
      <c r="Z3382">
        <v>328.72083300000003</v>
      </c>
      <c r="AA3382">
        <v>323.95592499999998</v>
      </c>
      <c r="AB3382">
        <v>0</v>
      </c>
    </row>
    <row r="3383" spans="1:28" x14ac:dyDescent="0.25">
      <c r="A3383" s="1" t="s">
        <v>1785</v>
      </c>
      <c r="B3383">
        <v>1618</v>
      </c>
      <c r="C3383" s="1" t="s">
        <v>4003</v>
      </c>
      <c r="D3383">
        <v>5.0999999999999996</v>
      </c>
      <c r="E3383">
        <v>0</v>
      </c>
      <c r="F3383">
        <v>0.82</v>
      </c>
      <c r="G3383">
        <v>1971</v>
      </c>
      <c r="H3383" s="1" t="s">
        <v>4095</v>
      </c>
      <c r="I3383">
        <v>63.59</v>
      </c>
      <c r="J3383">
        <v>13.16</v>
      </c>
      <c r="K3383">
        <v>353</v>
      </c>
      <c r="L3383">
        <v>762.07</v>
      </c>
      <c r="M3383">
        <v>249</v>
      </c>
      <c r="N3383">
        <v>6</v>
      </c>
      <c r="O3383">
        <v>0</v>
      </c>
      <c r="P3383">
        <v>298.95999999999998</v>
      </c>
      <c r="Q3383">
        <v>0</v>
      </c>
      <c r="R3383" s="1" t="s">
        <v>5940</v>
      </c>
      <c r="S3383" s="1" t="s">
        <v>8157</v>
      </c>
      <c r="T3383">
        <v>1.01</v>
      </c>
      <c r="U3383" s="1"/>
      <c r="V3383">
        <v>40798.001169000003</v>
      </c>
      <c r="W3383">
        <v>835221.26714000001</v>
      </c>
      <c r="X3383">
        <v>205.46256199999999</v>
      </c>
      <c r="Y3383">
        <v>19.561381000000001</v>
      </c>
      <c r="Z3383">
        <v>373.846521</v>
      </c>
      <c r="AA3383">
        <v>359.04233599999998</v>
      </c>
      <c r="AB3383">
        <v>0</v>
      </c>
    </row>
    <row r="3384" spans="1:28" x14ac:dyDescent="0.25">
      <c r="A3384" s="1" t="s">
        <v>1788</v>
      </c>
      <c r="B3384">
        <v>1840</v>
      </c>
      <c r="C3384" s="1" t="s">
        <v>4010</v>
      </c>
      <c r="D3384">
        <v>5.0999999999999996</v>
      </c>
      <c r="E3384">
        <v>0</v>
      </c>
      <c r="F3384">
        <v>0</v>
      </c>
      <c r="G3384">
        <v>1980</v>
      </c>
      <c r="H3384" s="1" t="s">
        <v>4083</v>
      </c>
      <c r="I3384">
        <v>73.11</v>
      </c>
      <c r="J3384">
        <v>16.440000000000001</v>
      </c>
      <c r="K3384">
        <v>140</v>
      </c>
      <c r="L3384">
        <v>900.39</v>
      </c>
      <c r="M3384">
        <v>37</v>
      </c>
      <c r="N3384">
        <v>3</v>
      </c>
      <c r="O3384">
        <v>0</v>
      </c>
      <c r="P3384">
        <v>91.33</v>
      </c>
      <c r="Q3384">
        <v>0</v>
      </c>
      <c r="R3384" s="1" t="s">
        <v>5943</v>
      </c>
      <c r="S3384" s="1" t="s">
        <v>8157</v>
      </c>
      <c r="T3384">
        <v>1.34</v>
      </c>
      <c r="U3384" s="1"/>
      <c r="V3384">
        <v>11980.696135</v>
      </c>
      <c r="W3384">
        <v>437200.92946399999</v>
      </c>
      <c r="X3384">
        <v>65.005557999999994</v>
      </c>
      <c r="Y3384">
        <v>9.4819849999999999</v>
      </c>
      <c r="Z3384">
        <v>190.65535399999999</v>
      </c>
      <c r="AA3384">
        <v>187.935734</v>
      </c>
      <c r="AB3384">
        <v>0</v>
      </c>
    </row>
    <row r="3385" spans="1:28" x14ac:dyDescent="0.25">
      <c r="A3385" s="1" t="s">
        <v>1794</v>
      </c>
      <c r="B3385">
        <v>1732</v>
      </c>
      <c r="C3385" s="1" t="s">
        <v>4018</v>
      </c>
      <c r="D3385">
        <v>5.0999999999999996</v>
      </c>
      <c r="E3385">
        <v>0</v>
      </c>
      <c r="F3385">
        <v>7</v>
      </c>
      <c r="G3385">
        <v>1985</v>
      </c>
      <c r="H3385" s="1" t="s">
        <v>4095</v>
      </c>
      <c r="I3385">
        <v>63.59</v>
      </c>
      <c r="J3385">
        <v>12.95</v>
      </c>
      <c r="K3385">
        <v>253</v>
      </c>
      <c r="L3385">
        <v>1936.73</v>
      </c>
      <c r="M3385">
        <v>66</v>
      </c>
      <c r="N3385">
        <v>3</v>
      </c>
      <c r="O3385">
        <v>0</v>
      </c>
      <c r="P3385">
        <v>119.66</v>
      </c>
      <c r="Q3385">
        <v>0</v>
      </c>
      <c r="R3385" s="1" t="s">
        <v>5949</v>
      </c>
      <c r="S3385" s="1" t="s">
        <v>8157</v>
      </c>
      <c r="T3385">
        <v>1.04</v>
      </c>
      <c r="U3385" s="1"/>
      <c r="V3385">
        <v>19770.957391</v>
      </c>
      <c r="W3385">
        <v>775110.08412400004</v>
      </c>
      <c r="X3385">
        <v>108.45518300000001</v>
      </c>
      <c r="Y3385">
        <v>16.042075000000001</v>
      </c>
      <c r="Z3385">
        <v>332.68462899999997</v>
      </c>
      <c r="AA3385">
        <v>333.18973699999998</v>
      </c>
      <c r="AB3385">
        <v>0</v>
      </c>
    </row>
    <row r="3386" spans="1:28" x14ac:dyDescent="0.25">
      <c r="A3386" s="1" t="s">
        <v>1795</v>
      </c>
      <c r="B3386">
        <v>1833</v>
      </c>
      <c r="C3386" s="1" t="s">
        <v>4009</v>
      </c>
      <c r="D3386">
        <v>5.0999999999999996</v>
      </c>
      <c r="E3386">
        <v>0</v>
      </c>
      <c r="F3386">
        <v>0.2</v>
      </c>
      <c r="G3386">
        <v>1986</v>
      </c>
      <c r="H3386" s="1" t="s">
        <v>4082</v>
      </c>
      <c r="I3386">
        <v>19.239999999999998</v>
      </c>
      <c r="J3386">
        <v>11.23</v>
      </c>
      <c r="K3386">
        <v>153</v>
      </c>
      <c r="L3386">
        <v>738.31</v>
      </c>
      <c r="M3386">
        <v>36</v>
      </c>
      <c r="N3386">
        <v>4</v>
      </c>
      <c r="O3386">
        <v>0</v>
      </c>
      <c r="P3386">
        <v>96.39</v>
      </c>
      <c r="Q3386">
        <v>0</v>
      </c>
      <c r="R3386" s="1" t="s">
        <v>5950</v>
      </c>
      <c r="S3386" s="1" t="s">
        <v>8157</v>
      </c>
      <c r="T3386">
        <v>0.95</v>
      </c>
      <c r="U3386" s="1"/>
      <c r="V3386">
        <v>11937.457394999999</v>
      </c>
      <c r="W3386">
        <v>376135.74684899999</v>
      </c>
      <c r="X3386">
        <v>63.248117999999998</v>
      </c>
      <c r="Y3386">
        <v>7.9500820000000001</v>
      </c>
      <c r="Z3386">
        <v>163.403414</v>
      </c>
      <c r="AA3386">
        <v>161.687816</v>
      </c>
      <c r="AB3386">
        <v>0</v>
      </c>
    </row>
    <row r="3387" spans="1:28" x14ac:dyDescent="0.25">
      <c r="A3387" s="1" t="s">
        <v>1814</v>
      </c>
      <c r="B3387">
        <v>1460</v>
      </c>
      <c r="C3387" s="1" t="s">
        <v>4016</v>
      </c>
      <c r="D3387">
        <v>5.0999999999999996</v>
      </c>
      <c r="E3387">
        <v>0</v>
      </c>
      <c r="F3387">
        <v>0</v>
      </c>
      <c r="G3387">
        <v>2002</v>
      </c>
      <c r="H3387" s="1" t="s">
        <v>4141</v>
      </c>
      <c r="I3387">
        <v>72.8</v>
      </c>
      <c r="J3387">
        <v>7.5</v>
      </c>
      <c r="K3387">
        <v>542</v>
      </c>
      <c r="L3387">
        <v>2502.91</v>
      </c>
      <c r="M3387">
        <v>148</v>
      </c>
      <c r="N3387">
        <v>14</v>
      </c>
      <c r="O3387">
        <v>0</v>
      </c>
      <c r="P3387">
        <v>268.13</v>
      </c>
      <c r="Q3387">
        <v>0</v>
      </c>
      <c r="R3387" s="1" t="s">
        <v>5969</v>
      </c>
      <c r="S3387" s="1" t="s">
        <v>8157</v>
      </c>
      <c r="T3387">
        <v>0.64</v>
      </c>
      <c r="U3387" s="1"/>
      <c r="V3387">
        <v>35703.852939999997</v>
      </c>
      <c r="W3387">
        <v>1114019.362037</v>
      </c>
      <c r="X3387">
        <v>188.62549799999999</v>
      </c>
      <c r="Y3387">
        <v>22.306369</v>
      </c>
      <c r="Z3387">
        <v>478.250654</v>
      </c>
      <c r="AA3387">
        <v>478.88054699999998</v>
      </c>
      <c r="AB3387">
        <v>0</v>
      </c>
    </row>
    <row r="3388" spans="1:28" x14ac:dyDescent="0.25">
      <c r="A3388" s="1" t="s">
        <v>1819</v>
      </c>
      <c r="B3388">
        <v>1382</v>
      </c>
      <c r="C3388" s="1" t="s">
        <v>4022</v>
      </c>
      <c r="D3388">
        <v>5.0999999999999996</v>
      </c>
      <c r="E3388">
        <v>0</v>
      </c>
      <c r="F3388">
        <v>2</v>
      </c>
      <c r="G3388">
        <v>2009</v>
      </c>
      <c r="H3388" s="1" t="s">
        <v>4136</v>
      </c>
      <c r="I3388">
        <v>86.22</v>
      </c>
      <c r="J3388">
        <v>16.3</v>
      </c>
      <c r="K3388">
        <v>627</v>
      </c>
      <c r="L3388">
        <v>2997.17</v>
      </c>
      <c r="M3388">
        <v>264</v>
      </c>
      <c r="N3388">
        <v>6</v>
      </c>
      <c r="O3388">
        <v>0</v>
      </c>
      <c r="P3388">
        <v>394.68</v>
      </c>
      <c r="Q3388">
        <v>0</v>
      </c>
      <c r="R3388" s="1" t="s">
        <v>5974</v>
      </c>
      <c r="S3388" s="1" t="s">
        <v>8157</v>
      </c>
      <c r="T3388">
        <v>0.83</v>
      </c>
      <c r="U3388" s="1"/>
      <c r="V3388">
        <v>60102.266622000003</v>
      </c>
      <c r="W3388">
        <v>1686094.403045</v>
      </c>
      <c r="X3388">
        <v>313.497343</v>
      </c>
      <c r="Y3388">
        <v>36.423138999999999</v>
      </c>
      <c r="Z3388">
        <v>735.82180000000005</v>
      </c>
      <c r="AA3388">
        <v>724.79858999999999</v>
      </c>
      <c r="AB3388">
        <v>0</v>
      </c>
    </row>
    <row r="3389" spans="1:28" x14ac:dyDescent="0.25">
      <c r="A3389" s="1" t="s">
        <v>1834</v>
      </c>
      <c r="B3389">
        <v>1560</v>
      </c>
      <c r="C3389" s="1" t="s">
        <v>4004</v>
      </c>
      <c r="D3389">
        <v>5.0999999999999996</v>
      </c>
      <c r="E3389">
        <v>0</v>
      </c>
      <c r="F3389">
        <v>0</v>
      </c>
      <c r="G3389">
        <v>2022</v>
      </c>
      <c r="H3389" s="1" t="s">
        <v>4090</v>
      </c>
      <c r="I3389">
        <v>24.41</v>
      </c>
      <c r="J3389">
        <v>13.53</v>
      </c>
      <c r="K3389">
        <v>462</v>
      </c>
      <c r="L3389">
        <v>1286.42</v>
      </c>
      <c r="M3389">
        <v>331</v>
      </c>
      <c r="N3389">
        <v>5</v>
      </c>
      <c r="O3389">
        <v>0</v>
      </c>
      <c r="P3389">
        <v>386.33</v>
      </c>
      <c r="Q3389">
        <v>0</v>
      </c>
      <c r="R3389" s="1" t="s">
        <v>5989</v>
      </c>
      <c r="S3389" s="1" t="s">
        <v>8157</v>
      </c>
      <c r="T3389">
        <v>1.24</v>
      </c>
      <c r="U3389" s="1"/>
      <c r="V3389">
        <v>61524.426629000001</v>
      </c>
      <c r="W3389">
        <v>1334804.690371</v>
      </c>
      <c r="X3389">
        <v>311.58206799999999</v>
      </c>
      <c r="Y3389">
        <v>31.284744</v>
      </c>
      <c r="Z3389">
        <v>597.21234100000004</v>
      </c>
      <c r="AA3389">
        <v>573.79854399999999</v>
      </c>
      <c r="AB3389">
        <v>0</v>
      </c>
    </row>
    <row r="3390" spans="1:28" x14ac:dyDescent="0.25">
      <c r="A3390" s="1" t="s">
        <v>1837</v>
      </c>
      <c r="B3390">
        <v>1152</v>
      </c>
      <c r="C3390" s="1" t="s">
        <v>4024</v>
      </c>
      <c r="D3390">
        <v>5.0999999999999996</v>
      </c>
      <c r="E3390">
        <v>0</v>
      </c>
      <c r="F3390">
        <v>2</v>
      </c>
      <c r="G3390">
        <v>2026</v>
      </c>
      <c r="H3390" s="1" t="s">
        <v>4100</v>
      </c>
      <c r="I3390">
        <v>91.57</v>
      </c>
      <c r="J3390">
        <v>12.15</v>
      </c>
      <c r="K3390">
        <v>874</v>
      </c>
      <c r="L3390">
        <v>1444.8</v>
      </c>
      <c r="M3390">
        <v>673</v>
      </c>
      <c r="N3390">
        <v>6</v>
      </c>
      <c r="O3390">
        <v>0</v>
      </c>
      <c r="P3390">
        <v>764.84</v>
      </c>
      <c r="Q3390">
        <v>0</v>
      </c>
      <c r="R3390" s="1" t="s">
        <v>5992</v>
      </c>
      <c r="S3390" s="1" t="s">
        <v>8157</v>
      </c>
      <c r="T3390">
        <v>0.96</v>
      </c>
      <c r="U3390" s="1"/>
      <c r="V3390">
        <v>92867.085603</v>
      </c>
      <c r="W3390">
        <v>1822593.0226400001</v>
      </c>
      <c r="X3390">
        <v>465.76130799999999</v>
      </c>
      <c r="Y3390">
        <v>42.970638999999998</v>
      </c>
      <c r="Z3390">
        <v>819.01142500000003</v>
      </c>
      <c r="AA3390">
        <v>783.49336200000005</v>
      </c>
      <c r="AB3390">
        <v>0</v>
      </c>
    </row>
    <row r="3391" spans="1:28" x14ac:dyDescent="0.25">
      <c r="A3391" s="1" t="s">
        <v>1847</v>
      </c>
      <c r="B3391">
        <v>1727</v>
      </c>
      <c r="C3391" s="1" t="s">
        <v>4033</v>
      </c>
      <c r="D3391">
        <v>5.0999999999999996</v>
      </c>
      <c r="E3391">
        <v>0</v>
      </c>
      <c r="F3391">
        <v>2.0099999999999998</v>
      </c>
      <c r="G3391">
        <v>2031</v>
      </c>
      <c r="H3391" s="1" t="s">
        <v>4122</v>
      </c>
      <c r="I3391">
        <v>159.35</v>
      </c>
      <c r="J3391">
        <v>6.76</v>
      </c>
      <c r="K3391">
        <v>304</v>
      </c>
      <c r="L3391">
        <v>1983.05</v>
      </c>
      <c r="M3391">
        <v>13</v>
      </c>
      <c r="N3391">
        <v>1</v>
      </c>
      <c r="O3391">
        <v>0</v>
      </c>
      <c r="P3391">
        <v>66.7</v>
      </c>
      <c r="Q3391">
        <v>0</v>
      </c>
      <c r="R3391" s="1" t="s">
        <v>6002</v>
      </c>
      <c r="S3391" s="1" t="s">
        <v>8157</v>
      </c>
      <c r="T3391">
        <v>0.61</v>
      </c>
      <c r="U3391" s="1"/>
      <c r="V3391">
        <v>13174.79406</v>
      </c>
      <c r="W3391">
        <v>575302.91017499997</v>
      </c>
      <c r="X3391">
        <v>73.331354000000005</v>
      </c>
      <c r="Y3391">
        <v>10.174664</v>
      </c>
      <c r="Z3391">
        <v>239.174216</v>
      </c>
      <c r="AA3391">
        <v>247.30139399999999</v>
      </c>
      <c r="AB3391">
        <v>0</v>
      </c>
    </row>
    <row r="3392" spans="1:28" x14ac:dyDescent="0.25">
      <c r="A3392" s="1" t="s">
        <v>1851</v>
      </c>
      <c r="B3392">
        <v>1380</v>
      </c>
      <c r="C3392" s="1" t="s">
        <v>4026</v>
      </c>
      <c r="D3392">
        <v>0.2</v>
      </c>
      <c r="E3392">
        <v>0</v>
      </c>
      <c r="F3392">
        <v>0</v>
      </c>
      <c r="G3392">
        <v>2034</v>
      </c>
      <c r="H3392" s="1" t="s">
        <v>4106</v>
      </c>
      <c r="I3392">
        <v>88.81</v>
      </c>
      <c r="J3392">
        <v>10.25</v>
      </c>
      <c r="K3392">
        <v>654</v>
      </c>
      <c r="L3392">
        <v>2021.22</v>
      </c>
      <c r="M3392">
        <v>422</v>
      </c>
      <c r="N3392">
        <v>11</v>
      </c>
      <c r="O3392">
        <v>0</v>
      </c>
      <c r="P3392">
        <v>501.08</v>
      </c>
      <c r="Q3392">
        <v>0</v>
      </c>
      <c r="R3392" s="1" t="s">
        <v>6006</v>
      </c>
      <c r="S3392" s="1" t="s">
        <v>8157</v>
      </c>
      <c r="T3392">
        <v>0.88</v>
      </c>
      <c r="U3392" s="1"/>
      <c r="V3392">
        <v>78046.801080000005</v>
      </c>
      <c r="W3392">
        <v>1777404.396585</v>
      </c>
      <c r="X3392">
        <v>397.38159899999999</v>
      </c>
      <c r="Y3392">
        <v>40.740499999999997</v>
      </c>
      <c r="Z3392">
        <v>790.54178999999999</v>
      </c>
      <c r="AA3392">
        <v>764.05888300000004</v>
      </c>
      <c r="AB3392">
        <v>0</v>
      </c>
    </row>
    <row r="3393" spans="1:28" x14ac:dyDescent="0.25">
      <c r="A3393" s="1" t="s">
        <v>1860</v>
      </c>
      <c r="B3393">
        <v>1732</v>
      </c>
      <c r="C3393" s="1" t="s">
        <v>4003</v>
      </c>
      <c r="D3393">
        <v>5.0999999999999996</v>
      </c>
      <c r="E3393">
        <v>0</v>
      </c>
      <c r="F3393">
        <v>7.01</v>
      </c>
      <c r="G3393">
        <v>2052</v>
      </c>
      <c r="H3393" s="1" t="s">
        <v>4095</v>
      </c>
      <c r="I3393">
        <v>63.59</v>
      </c>
      <c r="J3393">
        <v>13.77</v>
      </c>
      <c r="K3393">
        <v>320</v>
      </c>
      <c r="L3393">
        <v>762.07</v>
      </c>
      <c r="M3393">
        <v>183</v>
      </c>
      <c r="N3393">
        <v>4</v>
      </c>
      <c r="O3393">
        <v>0</v>
      </c>
      <c r="P3393">
        <v>272.38</v>
      </c>
      <c r="Q3393">
        <v>0</v>
      </c>
      <c r="R3393" s="1" t="s">
        <v>6015</v>
      </c>
      <c r="S3393" s="1" t="s">
        <v>8157</v>
      </c>
      <c r="T3393">
        <v>1.1499999999999999</v>
      </c>
      <c r="U3393" s="1"/>
      <c r="V3393">
        <v>31441.703904000002</v>
      </c>
      <c r="W3393">
        <v>684885.70966399997</v>
      </c>
      <c r="X3393">
        <v>159.260087</v>
      </c>
      <c r="Y3393">
        <v>15.706499000000001</v>
      </c>
      <c r="Z3393">
        <v>304.73490700000002</v>
      </c>
      <c r="AA3393">
        <v>294.41529500000001</v>
      </c>
      <c r="AB3393">
        <v>0</v>
      </c>
    </row>
    <row r="3394" spans="1:28" x14ac:dyDescent="0.25">
      <c r="A3394" s="1" t="s">
        <v>1868</v>
      </c>
      <c r="B3394">
        <v>1863</v>
      </c>
      <c r="C3394" s="1" t="s">
        <v>4006</v>
      </c>
      <c r="D3394">
        <v>5.0999999999999996</v>
      </c>
      <c r="E3394">
        <v>0</v>
      </c>
      <c r="F3394">
        <v>0</v>
      </c>
      <c r="G3394">
        <v>2055</v>
      </c>
      <c r="H3394" s="1" t="s">
        <v>4077</v>
      </c>
      <c r="I3394">
        <v>54.88</v>
      </c>
      <c r="J3394">
        <v>7.36</v>
      </c>
      <c r="K3394">
        <v>192</v>
      </c>
      <c r="L3394">
        <v>876.34</v>
      </c>
      <c r="M3394">
        <v>59</v>
      </c>
      <c r="N3394">
        <v>2</v>
      </c>
      <c r="O3394">
        <v>0</v>
      </c>
      <c r="P3394">
        <v>88.81</v>
      </c>
      <c r="Q3394">
        <v>0</v>
      </c>
      <c r="R3394" s="1" t="s">
        <v>6023</v>
      </c>
      <c r="S3394" s="1" t="s">
        <v>8157</v>
      </c>
      <c r="T3394">
        <v>0.61</v>
      </c>
      <c r="U3394" s="1"/>
      <c r="V3394">
        <v>14315.032866</v>
      </c>
      <c r="W3394">
        <v>401718.41318500001</v>
      </c>
      <c r="X3394">
        <v>74.541255000000007</v>
      </c>
      <c r="Y3394">
        <v>8.0886449999999996</v>
      </c>
      <c r="Z3394">
        <v>172.73757699999999</v>
      </c>
      <c r="AA3394">
        <v>172.68679299999999</v>
      </c>
      <c r="AB3394">
        <v>0</v>
      </c>
    </row>
    <row r="3395" spans="1:28" x14ac:dyDescent="0.25">
      <c r="A3395" s="1" t="s">
        <v>1870</v>
      </c>
      <c r="B3395">
        <v>1360</v>
      </c>
      <c r="C3395" s="1" t="s">
        <v>4028</v>
      </c>
      <c r="D3395">
        <v>5.0999999999999996</v>
      </c>
      <c r="E3395">
        <v>0</v>
      </c>
      <c r="F3395">
        <v>0</v>
      </c>
      <c r="G3395">
        <v>2057</v>
      </c>
      <c r="H3395" s="1" t="s">
        <v>4093</v>
      </c>
      <c r="I3395">
        <v>2.0699999999999998</v>
      </c>
      <c r="J3395">
        <v>12.27</v>
      </c>
      <c r="K3395">
        <v>697</v>
      </c>
      <c r="L3395">
        <v>1916.07</v>
      </c>
      <c r="M3395">
        <v>435</v>
      </c>
      <c r="N3395">
        <v>8</v>
      </c>
      <c r="O3395">
        <v>0</v>
      </c>
      <c r="P3395">
        <v>545.70000000000005</v>
      </c>
      <c r="Q3395">
        <v>0</v>
      </c>
      <c r="R3395" s="1" t="s">
        <v>6025</v>
      </c>
      <c r="S3395" s="1" t="s">
        <v>8157</v>
      </c>
      <c r="T3395">
        <v>0.91</v>
      </c>
      <c r="U3395" s="1"/>
      <c r="V3395">
        <v>77773.203773999994</v>
      </c>
      <c r="W3395">
        <v>1663217.005079</v>
      </c>
      <c r="X3395">
        <v>393.21056099999998</v>
      </c>
      <c r="Y3395">
        <v>37.768858999999999</v>
      </c>
      <c r="Z3395">
        <v>738.38288299999999</v>
      </c>
      <c r="AA3395">
        <v>714.977262</v>
      </c>
      <c r="AB3395">
        <v>0</v>
      </c>
    </row>
    <row r="3396" spans="1:28" x14ac:dyDescent="0.25">
      <c r="A3396" s="1" t="s">
        <v>1880</v>
      </c>
      <c r="B3396">
        <v>1186</v>
      </c>
      <c r="C3396" s="1" t="s">
        <v>4042</v>
      </c>
      <c r="D3396">
        <v>5.0999999999999996</v>
      </c>
      <c r="E3396">
        <v>0</v>
      </c>
      <c r="F3396">
        <v>7.0000000000000007E-2</v>
      </c>
      <c r="G3396">
        <v>2064</v>
      </c>
      <c r="H3396" s="1" t="s">
        <v>4126</v>
      </c>
      <c r="I3396">
        <v>99.09</v>
      </c>
      <c r="J3396">
        <v>7.26</v>
      </c>
      <c r="K3396">
        <v>878</v>
      </c>
      <c r="L3396">
        <v>1144.6300000000001</v>
      </c>
      <c r="M3396">
        <v>692</v>
      </c>
      <c r="N3396">
        <v>7</v>
      </c>
      <c r="O3396">
        <v>0</v>
      </c>
      <c r="P3396">
        <v>753.25</v>
      </c>
      <c r="Q3396">
        <v>0</v>
      </c>
      <c r="R3396" s="1" t="s">
        <v>6035</v>
      </c>
      <c r="S3396" s="1" t="s">
        <v>8157</v>
      </c>
      <c r="T3396">
        <v>0.67</v>
      </c>
      <c r="U3396" s="1"/>
      <c r="V3396">
        <v>115945.546147</v>
      </c>
      <c r="W3396">
        <v>2097810.1526279999</v>
      </c>
      <c r="X3396">
        <v>577.168634</v>
      </c>
      <c r="Y3396">
        <v>50.131594999999997</v>
      </c>
      <c r="Z3396">
        <v>947.67614800000001</v>
      </c>
      <c r="AA3396">
        <v>901.80991400000005</v>
      </c>
      <c r="AB3396">
        <v>0</v>
      </c>
    </row>
    <row r="3397" spans="1:28" x14ac:dyDescent="0.25">
      <c r="A3397" s="1" t="s">
        <v>1890</v>
      </c>
      <c r="B3397">
        <v>1941</v>
      </c>
      <c r="C3397" s="1" t="s">
        <v>4009</v>
      </c>
      <c r="D3397">
        <v>5.0999999999999996</v>
      </c>
      <c r="E3397">
        <v>0</v>
      </c>
      <c r="F3397">
        <v>0.38</v>
      </c>
      <c r="G3397">
        <v>2074</v>
      </c>
      <c r="H3397" s="1" t="s">
        <v>4082</v>
      </c>
      <c r="I3397">
        <v>19.239999999999998</v>
      </c>
      <c r="J3397">
        <v>11.49</v>
      </c>
      <c r="K3397">
        <v>133</v>
      </c>
      <c r="L3397">
        <v>738.31</v>
      </c>
      <c r="M3397">
        <v>47</v>
      </c>
      <c r="N3397">
        <v>2</v>
      </c>
      <c r="O3397">
        <v>0</v>
      </c>
      <c r="P3397">
        <v>73.75</v>
      </c>
      <c r="Q3397">
        <v>0</v>
      </c>
      <c r="R3397" s="1" t="s">
        <v>6045</v>
      </c>
      <c r="S3397" s="1" t="s">
        <v>8157</v>
      </c>
      <c r="T3397">
        <v>0.92</v>
      </c>
      <c r="U3397" s="1"/>
      <c r="V3397">
        <v>11528.725426000001</v>
      </c>
      <c r="W3397">
        <v>389876.44422300003</v>
      </c>
      <c r="X3397">
        <v>61.751677999999998</v>
      </c>
      <c r="Y3397">
        <v>8.3198709999999991</v>
      </c>
      <c r="Z3397">
        <v>169.96720199999999</v>
      </c>
      <c r="AA3397">
        <v>167.593616</v>
      </c>
      <c r="AB3397">
        <v>0</v>
      </c>
    </row>
    <row r="3398" spans="1:28" x14ac:dyDescent="0.25">
      <c r="A3398" s="1" t="s">
        <v>1892</v>
      </c>
      <c r="B3398">
        <v>1816</v>
      </c>
      <c r="C3398" s="1" t="s">
        <v>4021</v>
      </c>
      <c r="D3398">
        <v>5.0999999999999996</v>
      </c>
      <c r="E3398">
        <v>0</v>
      </c>
      <c r="F3398">
        <v>0.22</v>
      </c>
      <c r="G3398">
        <v>2075</v>
      </c>
      <c r="H3398" s="1" t="s">
        <v>4097</v>
      </c>
      <c r="I3398">
        <v>76.69</v>
      </c>
      <c r="J3398">
        <v>5.86</v>
      </c>
      <c r="K3398">
        <v>259</v>
      </c>
      <c r="L3398">
        <v>1564.11</v>
      </c>
      <c r="M3398">
        <v>103</v>
      </c>
      <c r="N3398">
        <v>4</v>
      </c>
      <c r="O3398">
        <v>0</v>
      </c>
      <c r="P3398">
        <v>174.99</v>
      </c>
      <c r="Q3398">
        <v>0</v>
      </c>
      <c r="R3398" s="1" t="s">
        <v>6047</v>
      </c>
      <c r="S3398" s="1" t="s">
        <v>8157</v>
      </c>
      <c r="T3398">
        <v>1.34</v>
      </c>
      <c r="U3398" s="1"/>
      <c r="V3398">
        <v>23559.223693</v>
      </c>
      <c r="W3398">
        <v>784468.67702199996</v>
      </c>
      <c r="X3398">
        <v>125.87801</v>
      </c>
      <c r="Y3398">
        <v>17.129311999999999</v>
      </c>
      <c r="Z3398">
        <v>341.82626099999999</v>
      </c>
      <c r="AA3398">
        <v>337.21434900000003</v>
      </c>
      <c r="AB3398">
        <v>0</v>
      </c>
    </row>
    <row r="3399" spans="1:28" x14ac:dyDescent="0.25">
      <c r="A3399" s="1" t="s">
        <v>1901</v>
      </c>
      <c r="B3399">
        <v>1150</v>
      </c>
      <c r="C3399" s="1" t="s">
        <v>4033</v>
      </c>
      <c r="D3399">
        <v>5.0999999999999996</v>
      </c>
      <c r="E3399">
        <v>0</v>
      </c>
      <c r="F3399">
        <v>0</v>
      </c>
      <c r="G3399">
        <v>2092</v>
      </c>
      <c r="H3399" s="1" t="s">
        <v>4088</v>
      </c>
      <c r="I3399">
        <v>194.58</v>
      </c>
      <c r="J3399">
        <v>5.93</v>
      </c>
      <c r="K3399">
        <v>942</v>
      </c>
      <c r="L3399">
        <v>2216.48</v>
      </c>
      <c r="M3399">
        <v>655</v>
      </c>
      <c r="N3399">
        <v>8</v>
      </c>
      <c r="O3399">
        <v>0</v>
      </c>
      <c r="P3399">
        <v>739.61</v>
      </c>
      <c r="Q3399">
        <v>0</v>
      </c>
      <c r="R3399" s="1" t="s">
        <v>6056</v>
      </c>
      <c r="S3399" s="1" t="s">
        <v>8157</v>
      </c>
      <c r="T3399">
        <v>0.8</v>
      </c>
      <c r="U3399" s="1"/>
      <c r="V3399">
        <v>117438.721816</v>
      </c>
      <c r="W3399">
        <v>2357182.5124949999</v>
      </c>
      <c r="X3399">
        <v>590.093253</v>
      </c>
      <c r="Y3399">
        <v>54.549869000000001</v>
      </c>
      <c r="Z3399">
        <v>1052.970413</v>
      </c>
      <c r="AA3399">
        <v>1013.301077</v>
      </c>
      <c r="AB3399">
        <v>0</v>
      </c>
    </row>
    <row r="3400" spans="1:28" x14ac:dyDescent="0.25">
      <c r="A3400" s="1" t="s">
        <v>1914</v>
      </c>
      <c r="B3400">
        <v>1610</v>
      </c>
      <c r="C3400" s="1" t="s">
        <v>4022</v>
      </c>
      <c r="D3400">
        <v>5.0999999999999996</v>
      </c>
      <c r="E3400">
        <v>0</v>
      </c>
      <c r="F3400">
        <v>0</v>
      </c>
      <c r="G3400">
        <v>2101</v>
      </c>
      <c r="H3400" s="1" t="s">
        <v>4136</v>
      </c>
      <c r="I3400">
        <v>86.22</v>
      </c>
      <c r="J3400">
        <v>12.33</v>
      </c>
      <c r="K3400">
        <v>491</v>
      </c>
      <c r="L3400">
        <v>2997.17</v>
      </c>
      <c r="M3400">
        <v>135</v>
      </c>
      <c r="N3400">
        <v>4</v>
      </c>
      <c r="O3400">
        <v>0</v>
      </c>
      <c r="P3400">
        <v>192.91</v>
      </c>
      <c r="Q3400">
        <v>0</v>
      </c>
      <c r="R3400" s="1" t="s">
        <v>6069</v>
      </c>
      <c r="S3400" s="1" t="s">
        <v>8157</v>
      </c>
      <c r="T3400">
        <v>0.64</v>
      </c>
      <c r="U3400" s="1"/>
      <c r="V3400">
        <v>34163.378735999999</v>
      </c>
      <c r="W3400">
        <v>1148405.3994189999</v>
      </c>
      <c r="X3400">
        <v>182.47662399999999</v>
      </c>
      <c r="Y3400">
        <v>22.729039</v>
      </c>
      <c r="Z3400">
        <v>489.169601</v>
      </c>
      <c r="AA3400">
        <v>493.660348</v>
      </c>
      <c r="AB3400">
        <v>0</v>
      </c>
    </row>
    <row r="3401" spans="1:28" x14ac:dyDescent="0.25">
      <c r="A3401" s="1" t="s">
        <v>1923</v>
      </c>
      <c r="B3401">
        <v>1438</v>
      </c>
      <c r="C3401" s="1" t="s">
        <v>4033</v>
      </c>
      <c r="D3401">
        <v>5.0999999999999996</v>
      </c>
      <c r="E3401">
        <v>0</v>
      </c>
      <c r="F3401">
        <v>0.5</v>
      </c>
      <c r="G3401">
        <v>2113</v>
      </c>
      <c r="H3401" s="1" t="s">
        <v>4131</v>
      </c>
      <c r="I3401">
        <v>194.58</v>
      </c>
      <c r="J3401">
        <v>14.13</v>
      </c>
      <c r="K3401">
        <v>675</v>
      </c>
      <c r="L3401">
        <v>2216.48</v>
      </c>
      <c r="M3401">
        <v>382</v>
      </c>
      <c r="N3401">
        <v>7</v>
      </c>
      <c r="O3401">
        <v>0</v>
      </c>
      <c r="P3401">
        <v>528.02</v>
      </c>
      <c r="Q3401">
        <v>0</v>
      </c>
      <c r="R3401" s="1" t="s">
        <v>6078</v>
      </c>
      <c r="S3401" s="1" t="s">
        <v>8157</v>
      </c>
      <c r="T3401">
        <v>1.1000000000000001</v>
      </c>
      <c r="U3401" s="1"/>
      <c r="V3401">
        <v>76932.682044999994</v>
      </c>
      <c r="W3401">
        <v>1800698.398202</v>
      </c>
      <c r="X3401">
        <v>392.85648099999997</v>
      </c>
      <c r="Y3401">
        <v>41.101725999999999</v>
      </c>
      <c r="Z3401">
        <v>800.512113</v>
      </c>
      <c r="AA3401">
        <v>774.07070999999996</v>
      </c>
      <c r="AB3401">
        <v>0</v>
      </c>
    </row>
    <row r="3402" spans="1:28" x14ac:dyDescent="0.25">
      <c r="A3402" s="1" t="s">
        <v>1928</v>
      </c>
      <c r="B3402">
        <v>2071</v>
      </c>
      <c r="C3402" s="1" t="s">
        <v>4004</v>
      </c>
      <c r="D3402">
        <v>5.0999999999999996</v>
      </c>
      <c r="E3402">
        <v>0</v>
      </c>
      <c r="F3402">
        <v>1</v>
      </c>
      <c r="G3402">
        <v>2119</v>
      </c>
      <c r="H3402" s="1" t="s">
        <v>4074</v>
      </c>
      <c r="I3402">
        <v>0.2</v>
      </c>
      <c r="J3402">
        <v>14.83</v>
      </c>
      <c r="K3402">
        <v>48</v>
      </c>
      <c r="L3402">
        <v>420.4</v>
      </c>
      <c r="M3402">
        <v>0</v>
      </c>
      <c r="N3402">
        <v>0</v>
      </c>
      <c r="O3402">
        <v>0</v>
      </c>
      <c r="P3402">
        <v>19.66</v>
      </c>
      <c r="Q3402">
        <v>0</v>
      </c>
      <c r="R3402" s="1" t="s">
        <v>6083</v>
      </c>
      <c r="S3402" s="1" t="s">
        <v>8157</v>
      </c>
      <c r="T3402">
        <v>1.1000000000000001</v>
      </c>
      <c r="U3402" s="1"/>
      <c r="V3402">
        <v>3143.1989309999999</v>
      </c>
      <c r="W3402">
        <v>168515.020105</v>
      </c>
      <c r="X3402">
        <v>18.254338000000001</v>
      </c>
      <c r="Y3402">
        <v>3.2851759999999999</v>
      </c>
      <c r="Z3402">
        <v>71.217288999999994</v>
      </c>
      <c r="AA3402">
        <v>72.437354999999997</v>
      </c>
      <c r="AB3402">
        <v>0</v>
      </c>
    </row>
    <row r="3403" spans="1:28" x14ac:dyDescent="0.25">
      <c r="A3403" s="1" t="s">
        <v>1930</v>
      </c>
      <c r="B3403">
        <v>1035</v>
      </c>
      <c r="C3403" s="1" t="s">
        <v>4042</v>
      </c>
      <c r="D3403">
        <v>5.0999999999999996</v>
      </c>
      <c r="E3403">
        <v>0</v>
      </c>
      <c r="F3403">
        <v>0</v>
      </c>
      <c r="G3403">
        <v>2122</v>
      </c>
      <c r="H3403" s="1" t="s">
        <v>4137</v>
      </c>
      <c r="I3403">
        <v>126.24</v>
      </c>
      <c r="J3403">
        <v>3.81</v>
      </c>
      <c r="K3403">
        <v>1087</v>
      </c>
      <c r="L3403">
        <v>1285.83</v>
      </c>
      <c r="M3403">
        <v>738</v>
      </c>
      <c r="N3403">
        <v>10</v>
      </c>
      <c r="O3403">
        <v>0</v>
      </c>
      <c r="P3403">
        <v>841.07</v>
      </c>
      <c r="Q3403">
        <v>0</v>
      </c>
      <c r="R3403" s="1" t="s">
        <v>6085</v>
      </c>
      <c r="S3403" s="1" t="s">
        <v>8157</v>
      </c>
      <c r="T3403">
        <v>0.38</v>
      </c>
      <c r="U3403" s="1"/>
      <c r="V3403">
        <v>133737.10054399999</v>
      </c>
      <c r="W3403">
        <v>2379693.7748199999</v>
      </c>
      <c r="X3403">
        <v>664.61156200000005</v>
      </c>
      <c r="Y3403">
        <v>56.411653000000001</v>
      </c>
      <c r="Z3403">
        <v>1073.9008570000001</v>
      </c>
      <c r="AA3403">
        <v>1022.988885</v>
      </c>
      <c r="AB3403">
        <v>0</v>
      </c>
    </row>
    <row r="3404" spans="1:28" x14ac:dyDescent="0.25">
      <c r="A3404" s="1" t="s">
        <v>1932</v>
      </c>
      <c r="B3404">
        <v>1932</v>
      </c>
      <c r="C3404" s="1" t="s">
        <v>4016</v>
      </c>
      <c r="D3404">
        <v>5.0999999999999996</v>
      </c>
      <c r="E3404">
        <v>0</v>
      </c>
      <c r="F3404">
        <v>0</v>
      </c>
      <c r="G3404">
        <v>2124</v>
      </c>
      <c r="H3404" s="1" t="s">
        <v>4089</v>
      </c>
      <c r="I3404">
        <v>182.21</v>
      </c>
      <c r="J3404">
        <v>7.37</v>
      </c>
      <c r="K3404">
        <v>192</v>
      </c>
      <c r="L3404">
        <v>905.52</v>
      </c>
      <c r="M3404">
        <v>49</v>
      </c>
      <c r="N3404">
        <v>2</v>
      </c>
      <c r="O3404">
        <v>0</v>
      </c>
      <c r="P3404">
        <v>87.21</v>
      </c>
      <c r="Q3404">
        <v>0</v>
      </c>
      <c r="R3404" s="1" t="s">
        <v>6087</v>
      </c>
      <c r="S3404" s="1" t="s">
        <v>8157</v>
      </c>
      <c r="T3404">
        <v>0.62</v>
      </c>
      <c r="U3404" s="1"/>
      <c r="V3404">
        <v>13063.201701</v>
      </c>
      <c r="W3404">
        <v>388765.86640100001</v>
      </c>
      <c r="X3404">
        <v>68.502281999999994</v>
      </c>
      <c r="Y3404">
        <v>7.5210970000000001</v>
      </c>
      <c r="Z3404">
        <v>165.320662</v>
      </c>
      <c r="AA3404">
        <v>167.11865700000001</v>
      </c>
      <c r="AB3404">
        <v>0</v>
      </c>
    </row>
    <row r="3405" spans="1:28" x14ac:dyDescent="0.25">
      <c r="A3405" s="1" t="s">
        <v>1956</v>
      </c>
      <c r="B3405">
        <v>1725</v>
      </c>
      <c r="C3405" s="1" t="s">
        <v>4037</v>
      </c>
      <c r="D3405">
        <v>5.0999999999999996</v>
      </c>
      <c r="E3405">
        <v>0</v>
      </c>
      <c r="F3405">
        <v>0</v>
      </c>
      <c r="G3405">
        <v>2142</v>
      </c>
      <c r="H3405" s="1" t="s">
        <v>4129</v>
      </c>
      <c r="I3405">
        <v>135.09</v>
      </c>
      <c r="J3405">
        <v>15.68</v>
      </c>
      <c r="K3405">
        <v>417</v>
      </c>
      <c r="L3405">
        <v>1953.85</v>
      </c>
      <c r="M3405">
        <v>214</v>
      </c>
      <c r="N3405">
        <v>6</v>
      </c>
      <c r="O3405">
        <v>0</v>
      </c>
      <c r="P3405">
        <v>300.61</v>
      </c>
      <c r="Q3405">
        <v>0</v>
      </c>
      <c r="R3405" s="1" t="s">
        <v>6111</v>
      </c>
      <c r="S3405" s="1" t="s">
        <v>8157</v>
      </c>
      <c r="T3405">
        <v>1.23</v>
      </c>
      <c r="U3405" s="1"/>
      <c r="V3405">
        <v>42017.796451000002</v>
      </c>
      <c r="W3405">
        <v>1217537.3194289999</v>
      </c>
      <c r="X3405">
        <v>220.26679300000001</v>
      </c>
      <c r="Y3405">
        <v>27.18939</v>
      </c>
      <c r="Z3405">
        <v>535.19514200000003</v>
      </c>
      <c r="AA3405">
        <v>523.37838299999999</v>
      </c>
      <c r="AB3405">
        <v>0</v>
      </c>
    </row>
    <row r="3406" spans="1:28" x14ac:dyDescent="0.25">
      <c r="A3406" s="1" t="s">
        <v>1961</v>
      </c>
      <c r="B3406">
        <v>1154</v>
      </c>
      <c r="C3406" s="1" t="s">
        <v>4039</v>
      </c>
      <c r="D3406">
        <v>5.0999999999999996</v>
      </c>
      <c r="E3406">
        <v>0</v>
      </c>
      <c r="F3406">
        <v>4.01</v>
      </c>
      <c r="G3406">
        <v>2149</v>
      </c>
      <c r="H3406" s="1" t="s">
        <v>4111</v>
      </c>
      <c r="I3406">
        <v>13.29</v>
      </c>
      <c r="J3406">
        <v>15.38</v>
      </c>
      <c r="K3406">
        <v>995</v>
      </c>
      <c r="L3406">
        <v>1792.38</v>
      </c>
      <c r="M3406">
        <v>800</v>
      </c>
      <c r="N3406">
        <v>11</v>
      </c>
      <c r="O3406">
        <v>0</v>
      </c>
      <c r="P3406">
        <v>888.22</v>
      </c>
      <c r="Q3406">
        <v>0</v>
      </c>
      <c r="R3406" s="1" t="s">
        <v>6116</v>
      </c>
      <c r="S3406" s="1" t="s">
        <v>8157</v>
      </c>
      <c r="T3406">
        <v>1.22</v>
      </c>
      <c r="U3406" s="1"/>
      <c r="V3406">
        <v>120189.55770200001</v>
      </c>
      <c r="W3406">
        <v>2432510.5445559998</v>
      </c>
      <c r="X3406">
        <v>604.72684900000002</v>
      </c>
      <c r="Y3406">
        <v>57.930323000000001</v>
      </c>
      <c r="Z3406">
        <v>1093.966686</v>
      </c>
      <c r="AA3406">
        <v>1045.6799140000001</v>
      </c>
      <c r="AB3406">
        <v>0</v>
      </c>
    </row>
    <row r="3407" spans="1:28" x14ac:dyDescent="0.25">
      <c r="A3407" s="1" t="s">
        <v>1972</v>
      </c>
      <c r="B3407">
        <v>1208</v>
      </c>
      <c r="C3407" s="1" t="s">
        <v>4042</v>
      </c>
      <c r="D3407">
        <v>5.0999999999999996</v>
      </c>
      <c r="E3407">
        <v>0</v>
      </c>
      <c r="F3407">
        <v>0.5</v>
      </c>
      <c r="G3407">
        <v>2163</v>
      </c>
      <c r="H3407" s="1" t="s">
        <v>4134</v>
      </c>
      <c r="I3407">
        <v>126.24</v>
      </c>
      <c r="J3407">
        <v>13.82</v>
      </c>
      <c r="K3407">
        <v>955</v>
      </c>
      <c r="L3407">
        <v>1292.6600000000001</v>
      </c>
      <c r="M3407">
        <v>770</v>
      </c>
      <c r="N3407">
        <v>12</v>
      </c>
      <c r="O3407">
        <v>0</v>
      </c>
      <c r="P3407">
        <v>868.48</v>
      </c>
      <c r="Q3407">
        <v>0</v>
      </c>
      <c r="R3407" s="1" t="s">
        <v>6127</v>
      </c>
      <c r="S3407" s="1" t="s">
        <v>8157</v>
      </c>
      <c r="T3407">
        <v>1.0900000000000001</v>
      </c>
      <c r="U3407" s="1"/>
      <c r="V3407">
        <v>131890.25359000001</v>
      </c>
      <c r="W3407">
        <v>2457766.3077500002</v>
      </c>
      <c r="X3407">
        <v>658.42355899999995</v>
      </c>
      <c r="Y3407">
        <v>59.326269000000003</v>
      </c>
      <c r="Z3407">
        <v>1112.243082</v>
      </c>
      <c r="AA3407">
        <v>1056.544328</v>
      </c>
      <c r="AB3407">
        <v>0</v>
      </c>
    </row>
    <row r="3408" spans="1:28" x14ac:dyDescent="0.25">
      <c r="A3408" s="1" t="s">
        <v>1973</v>
      </c>
      <c r="B3408">
        <v>2075</v>
      </c>
      <c r="C3408" s="1" t="s">
        <v>4010</v>
      </c>
      <c r="D3408">
        <v>5.0999999999999996</v>
      </c>
      <c r="E3408">
        <v>0</v>
      </c>
      <c r="F3408">
        <v>5</v>
      </c>
      <c r="G3408">
        <v>2163</v>
      </c>
      <c r="H3408" s="1" t="s">
        <v>4083</v>
      </c>
      <c r="I3408">
        <v>73.11</v>
      </c>
      <c r="J3408">
        <v>18.36</v>
      </c>
      <c r="K3408">
        <v>88</v>
      </c>
      <c r="L3408">
        <v>900.39</v>
      </c>
      <c r="M3408">
        <v>0</v>
      </c>
      <c r="N3408">
        <v>0</v>
      </c>
      <c r="O3408">
        <v>0</v>
      </c>
      <c r="P3408">
        <v>41.49</v>
      </c>
      <c r="Q3408">
        <v>0</v>
      </c>
      <c r="R3408" s="1" t="s">
        <v>6128</v>
      </c>
      <c r="S3408" s="1" t="s">
        <v>8157</v>
      </c>
      <c r="T3408">
        <v>1.44</v>
      </c>
      <c r="U3408" s="1"/>
      <c r="V3408">
        <v>6248.553132</v>
      </c>
      <c r="W3408">
        <v>341481.89886399999</v>
      </c>
      <c r="X3408">
        <v>36.663305000000001</v>
      </c>
      <c r="Y3408">
        <v>7.1219390000000002</v>
      </c>
      <c r="Z3408">
        <v>146.618211</v>
      </c>
      <c r="AA3408">
        <v>146.787654</v>
      </c>
      <c r="AB3408">
        <v>0</v>
      </c>
    </row>
    <row r="3409" spans="1:28" x14ac:dyDescent="0.25">
      <c r="A3409" s="1" t="s">
        <v>1984</v>
      </c>
      <c r="B3409">
        <v>1257</v>
      </c>
      <c r="C3409" s="1" t="s">
        <v>4031</v>
      </c>
      <c r="D3409">
        <v>5.0999999999999996</v>
      </c>
      <c r="E3409">
        <v>0</v>
      </c>
      <c r="F3409">
        <v>0</v>
      </c>
      <c r="G3409">
        <v>2173</v>
      </c>
      <c r="H3409" s="1" t="s">
        <v>4128</v>
      </c>
      <c r="I3409">
        <v>116.2</v>
      </c>
      <c r="J3409">
        <v>9.58</v>
      </c>
      <c r="K3409">
        <v>916</v>
      </c>
      <c r="L3409">
        <v>2778.54</v>
      </c>
      <c r="M3409">
        <v>531</v>
      </c>
      <c r="N3409">
        <v>10</v>
      </c>
      <c r="O3409">
        <v>0</v>
      </c>
      <c r="P3409">
        <v>671.93</v>
      </c>
      <c r="Q3409">
        <v>0</v>
      </c>
      <c r="R3409" s="1" t="s">
        <v>6139</v>
      </c>
      <c r="S3409" s="1" t="s">
        <v>8157</v>
      </c>
      <c r="T3409">
        <v>0.82</v>
      </c>
      <c r="U3409" s="1"/>
      <c r="V3409">
        <v>97883.348178</v>
      </c>
      <c r="W3409">
        <v>2166184.011682</v>
      </c>
      <c r="X3409">
        <v>496.55232999999998</v>
      </c>
      <c r="Y3409">
        <v>48.481143000000003</v>
      </c>
      <c r="Z3409">
        <v>957.90695500000004</v>
      </c>
      <c r="AA3409">
        <v>931.18884600000001</v>
      </c>
      <c r="AB3409">
        <v>0</v>
      </c>
    </row>
    <row r="3410" spans="1:28" x14ac:dyDescent="0.25">
      <c r="A3410" s="1" t="s">
        <v>1988</v>
      </c>
      <c r="B3410">
        <v>1161</v>
      </c>
      <c r="C3410" s="1" t="s">
        <v>4028</v>
      </c>
      <c r="D3410">
        <v>5.0999999999999996</v>
      </c>
      <c r="E3410">
        <v>0</v>
      </c>
      <c r="F3410">
        <v>0.28999999999999998</v>
      </c>
      <c r="G3410">
        <v>2175</v>
      </c>
      <c r="H3410" s="1" t="s">
        <v>4109</v>
      </c>
      <c r="I3410">
        <v>23.46</v>
      </c>
      <c r="J3410">
        <v>14.7</v>
      </c>
      <c r="K3410">
        <v>1014</v>
      </c>
      <c r="L3410">
        <v>1564.07</v>
      </c>
      <c r="M3410">
        <v>812</v>
      </c>
      <c r="N3410">
        <v>13</v>
      </c>
      <c r="O3410">
        <v>0</v>
      </c>
      <c r="P3410">
        <v>907.81</v>
      </c>
      <c r="Q3410">
        <v>0</v>
      </c>
      <c r="R3410" s="1" t="s">
        <v>6143</v>
      </c>
      <c r="S3410" s="1" t="s">
        <v>8157</v>
      </c>
      <c r="T3410">
        <v>1.08</v>
      </c>
      <c r="U3410" s="1"/>
      <c r="V3410">
        <v>135845.81054400001</v>
      </c>
      <c r="W3410">
        <v>2545070.5705519998</v>
      </c>
      <c r="X3410">
        <v>678.44138499999997</v>
      </c>
      <c r="Y3410">
        <v>60.906143</v>
      </c>
      <c r="Z3410">
        <v>1147.0574570000001</v>
      </c>
      <c r="AA3410">
        <v>1094.0749940000001</v>
      </c>
      <c r="AB3410">
        <v>0</v>
      </c>
    </row>
    <row r="3411" spans="1:28" x14ac:dyDescent="0.25">
      <c r="A3411" s="1" t="s">
        <v>1998</v>
      </c>
      <c r="B3411">
        <v>1932</v>
      </c>
      <c r="C3411" s="1" t="s">
        <v>4006</v>
      </c>
      <c r="D3411">
        <v>5.0999999999999996</v>
      </c>
      <c r="E3411">
        <v>0</v>
      </c>
      <c r="F3411">
        <v>0</v>
      </c>
      <c r="G3411">
        <v>2181</v>
      </c>
      <c r="H3411" s="1" t="s">
        <v>4077</v>
      </c>
      <c r="I3411">
        <v>54.88</v>
      </c>
      <c r="J3411">
        <v>6.54</v>
      </c>
      <c r="K3411">
        <v>249</v>
      </c>
      <c r="L3411">
        <v>876.34</v>
      </c>
      <c r="M3411">
        <v>145</v>
      </c>
      <c r="N3411">
        <v>4</v>
      </c>
      <c r="O3411">
        <v>0</v>
      </c>
      <c r="P3411">
        <v>174.63</v>
      </c>
      <c r="Q3411">
        <v>0</v>
      </c>
      <c r="R3411" s="1" t="s">
        <v>6153</v>
      </c>
      <c r="S3411" s="1" t="s">
        <v>8157</v>
      </c>
      <c r="T3411">
        <v>0.85</v>
      </c>
      <c r="U3411" s="1"/>
      <c r="V3411">
        <v>25102.507457</v>
      </c>
      <c r="W3411">
        <v>607262.13737400004</v>
      </c>
      <c r="X3411">
        <v>128.57919699999999</v>
      </c>
      <c r="Y3411">
        <v>13.322774000000001</v>
      </c>
      <c r="Z3411">
        <v>266.62601100000001</v>
      </c>
      <c r="AA3411">
        <v>261.04537800000003</v>
      </c>
      <c r="AB3411">
        <v>0</v>
      </c>
    </row>
    <row r="3412" spans="1:28" x14ac:dyDescent="0.25">
      <c r="A3412" s="1" t="s">
        <v>2000</v>
      </c>
      <c r="B3412">
        <v>1294</v>
      </c>
      <c r="C3412" s="1" t="s">
        <v>4042</v>
      </c>
      <c r="D3412">
        <v>5.0999999999999996</v>
      </c>
      <c r="E3412">
        <v>0</v>
      </c>
      <c r="F3412">
        <v>0.26</v>
      </c>
      <c r="G3412">
        <v>2185</v>
      </c>
      <c r="H3412" s="1" t="s">
        <v>4126</v>
      </c>
      <c r="I3412">
        <v>99.09</v>
      </c>
      <c r="J3412">
        <v>11.55</v>
      </c>
      <c r="K3412">
        <v>891</v>
      </c>
      <c r="L3412">
        <v>1144.6400000000001</v>
      </c>
      <c r="M3412">
        <v>708</v>
      </c>
      <c r="N3412">
        <v>9</v>
      </c>
      <c r="O3412">
        <v>0</v>
      </c>
      <c r="P3412">
        <v>795.12</v>
      </c>
      <c r="Q3412">
        <v>0</v>
      </c>
      <c r="R3412" s="1" t="s">
        <v>6155</v>
      </c>
      <c r="S3412" s="1" t="s">
        <v>8157</v>
      </c>
      <c r="T3412">
        <v>0.88</v>
      </c>
      <c r="U3412" s="1"/>
      <c r="V3412">
        <v>118461.938046</v>
      </c>
      <c r="W3412">
        <v>2184797.4952400001</v>
      </c>
      <c r="X3412">
        <v>590.75980800000002</v>
      </c>
      <c r="Y3412">
        <v>52.268380000000001</v>
      </c>
      <c r="Z3412">
        <v>986.62410999999997</v>
      </c>
      <c r="AA3412">
        <v>939.20219499999996</v>
      </c>
      <c r="AB3412">
        <v>0</v>
      </c>
    </row>
    <row r="3413" spans="1:28" x14ac:dyDescent="0.25">
      <c r="A3413" s="1" t="s">
        <v>2002</v>
      </c>
      <c r="B3413">
        <v>1400</v>
      </c>
      <c r="C3413" s="1" t="s">
        <v>4008</v>
      </c>
      <c r="D3413">
        <v>5.0999999999999996</v>
      </c>
      <c r="E3413">
        <v>0</v>
      </c>
      <c r="F3413">
        <v>0</v>
      </c>
      <c r="G3413">
        <v>2185</v>
      </c>
      <c r="H3413" s="1" t="s">
        <v>4080</v>
      </c>
      <c r="I3413">
        <v>0.2</v>
      </c>
      <c r="J3413">
        <v>5.56</v>
      </c>
      <c r="K3413">
        <v>785</v>
      </c>
      <c r="L3413">
        <v>660.09</v>
      </c>
      <c r="M3413">
        <v>690</v>
      </c>
      <c r="N3413">
        <v>6</v>
      </c>
      <c r="O3413">
        <v>0</v>
      </c>
      <c r="P3413">
        <v>728.27</v>
      </c>
      <c r="Q3413">
        <v>0</v>
      </c>
      <c r="R3413" s="1" t="s">
        <v>6157</v>
      </c>
      <c r="S3413" s="1" t="s">
        <v>8157</v>
      </c>
      <c r="T3413">
        <v>0.89</v>
      </c>
      <c r="U3413" s="1"/>
      <c r="V3413">
        <v>113741.826418</v>
      </c>
      <c r="W3413">
        <v>2011084.2399919999</v>
      </c>
      <c r="X3413">
        <v>565.21867899999995</v>
      </c>
      <c r="Y3413">
        <v>49.027492000000002</v>
      </c>
      <c r="Z3413">
        <v>913.99463300000002</v>
      </c>
      <c r="AA3413">
        <v>864.52885800000001</v>
      </c>
      <c r="AB3413">
        <v>0</v>
      </c>
    </row>
    <row r="3414" spans="1:28" x14ac:dyDescent="0.25">
      <c r="A3414" s="1" t="s">
        <v>2004</v>
      </c>
      <c r="B3414">
        <v>1884</v>
      </c>
      <c r="C3414" s="1" t="s">
        <v>4032</v>
      </c>
      <c r="D3414">
        <v>5.0999999999999996</v>
      </c>
      <c r="E3414">
        <v>0</v>
      </c>
      <c r="F3414">
        <v>2.1800000000000002</v>
      </c>
      <c r="G3414">
        <v>2185</v>
      </c>
      <c r="H3414" s="1" t="s">
        <v>4113</v>
      </c>
      <c r="I3414">
        <v>0.2</v>
      </c>
      <c r="J3414">
        <v>14.42</v>
      </c>
      <c r="K3414">
        <v>301</v>
      </c>
      <c r="L3414">
        <v>1269.6500000000001</v>
      </c>
      <c r="M3414">
        <v>189</v>
      </c>
      <c r="N3414">
        <v>4</v>
      </c>
      <c r="O3414">
        <v>0</v>
      </c>
      <c r="P3414">
        <v>216.15</v>
      </c>
      <c r="Q3414">
        <v>0</v>
      </c>
      <c r="R3414" s="1" t="s">
        <v>6159</v>
      </c>
      <c r="S3414" s="1" t="s">
        <v>8157</v>
      </c>
      <c r="T3414">
        <v>1.0900000000000001</v>
      </c>
      <c r="U3414" s="1"/>
      <c r="V3414">
        <v>36430.000416000003</v>
      </c>
      <c r="W3414">
        <v>933251.33033999999</v>
      </c>
      <c r="X3414">
        <v>187.93049199999999</v>
      </c>
      <c r="Y3414">
        <v>20.990168000000001</v>
      </c>
      <c r="Z3414">
        <v>411.31027</v>
      </c>
      <c r="AA3414">
        <v>401.17675600000001</v>
      </c>
      <c r="AB3414">
        <v>0</v>
      </c>
    </row>
    <row r="3415" spans="1:28" x14ac:dyDescent="0.25">
      <c r="A3415" s="1" t="s">
        <v>2005</v>
      </c>
      <c r="B3415">
        <v>2049</v>
      </c>
      <c r="C3415" s="1" t="s">
        <v>4009</v>
      </c>
      <c r="D3415">
        <v>5.0999999999999996</v>
      </c>
      <c r="E3415">
        <v>0</v>
      </c>
      <c r="F3415">
        <v>0.56999999999999995</v>
      </c>
      <c r="G3415">
        <v>2185</v>
      </c>
      <c r="H3415" s="1" t="s">
        <v>4081</v>
      </c>
      <c r="I3415">
        <v>19.239999999999998</v>
      </c>
      <c r="J3415">
        <v>6.55</v>
      </c>
      <c r="K3415">
        <v>136</v>
      </c>
      <c r="L3415">
        <v>738.31</v>
      </c>
      <c r="M3415">
        <v>9</v>
      </c>
      <c r="N3415">
        <v>3</v>
      </c>
      <c r="O3415">
        <v>0</v>
      </c>
      <c r="P3415">
        <v>39.19</v>
      </c>
      <c r="Q3415">
        <v>0</v>
      </c>
      <c r="R3415" s="1" t="s">
        <v>6160</v>
      </c>
      <c r="S3415" s="1" t="s">
        <v>8157</v>
      </c>
      <c r="T3415">
        <v>0.56000000000000005</v>
      </c>
      <c r="U3415" s="1"/>
      <c r="V3415">
        <v>7157.526828</v>
      </c>
      <c r="W3415">
        <v>267362.70250299998</v>
      </c>
      <c r="X3415">
        <v>38.790609000000003</v>
      </c>
      <c r="Y3415">
        <v>4.9008240000000001</v>
      </c>
      <c r="Z3415">
        <v>112.41758400000001</v>
      </c>
      <c r="AA3415">
        <v>114.92992099999999</v>
      </c>
      <c r="AB3415">
        <v>0</v>
      </c>
    </row>
    <row r="3416" spans="1:28" x14ac:dyDescent="0.25">
      <c r="A3416" s="1" t="s">
        <v>2010</v>
      </c>
      <c r="B3416">
        <v>2001</v>
      </c>
      <c r="C3416" s="1" t="s">
        <v>4006</v>
      </c>
      <c r="D3416">
        <v>5.0999999999999996</v>
      </c>
      <c r="E3416">
        <v>0</v>
      </c>
      <c r="F3416">
        <v>0</v>
      </c>
      <c r="G3416">
        <v>2197</v>
      </c>
      <c r="H3416" s="1" t="s">
        <v>4077</v>
      </c>
      <c r="I3416">
        <v>54.88</v>
      </c>
      <c r="J3416">
        <v>8.4600000000000009</v>
      </c>
      <c r="K3416">
        <v>196</v>
      </c>
      <c r="L3416">
        <v>876.34</v>
      </c>
      <c r="M3416">
        <v>76</v>
      </c>
      <c r="N3416">
        <v>3</v>
      </c>
      <c r="O3416">
        <v>0</v>
      </c>
      <c r="P3416">
        <v>111.45</v>
      </c>
      <c r="Q3416">
        <v>0</v>
      </c>
      <c r="R3416" s="1" t="s">
        <v>6165</v>
      </c>
      <c r="S3416" s="1" t="s">
        <v>8157</v>
      </c>
      <c r="T3416">
        <v>0.75</v>
      </c>
      <c r="U3416" s="1"/>
      <c r="V3416">
        <v>16869.379271999998</v>
      </c>
      <c r="W3416">
        <v>454867.92678799998</v>
      </c>
      <c r="X3416">
        <v>87.471669000000006</v>
      </c>
      <c r="Y3416">
        <v>9.5403059999999993</v>
      </c>
      <c r="Z3416">
        <v>197.545918</v>
      </c>
      <c r="AA3416">
        <v>195.534223</v>
      </c>
      <c r="AB3416">
        <v>0</v>
      </c>
    </row>
    <row r="3417" spans="1:28" x14ac:dyDescent="0.25">
      <c r="A3417" s="1" t="s">
        <v>2018</v>
      </c>
      <c r="B3417">
        <v>1582</v>
      </c>
      <c r="C3417" s="1" t="s">
        <v>4033</v>
      </c>
      <c r="D3417">
        <v>5.0999999999999996</v>
      </c>
      <c r="E3417">
        <v>0</v>
      </c>
      <c r="F3417">
        <v>0.75</v>
      </c>
      <c r="G3417">
        <v>2204</v>
      </c>
      <c r="H3417" s="1" t="s">
        <v>4131</v>
      </c>
      <c r="I3417">
        <v>194.58</v>
      </c>
      <c r="J3417">
        <v>9.02</v>
      </c>
      <c r="K3417">
        <v>622</v>
      </c>
      <c r="L3417">
        <v>2216.48</v>
      </c>
      <c r="M3417">
        <v>311</v>
      </c>
      <c r="N3417">
        <v>5</v>
      </c>
      <c r="O3417">
        <v>0</v>
      </c>
      <c r="P3417">
        <v>430.85</v>
      </c>
      <c r="Q3417">
        <v>0</v>
      </c>
      <c r="R3417" s="1" t="s">
        <v>6173</v>
      </c>
      <c r="S3417" s="1" t="s">
        <v>8157</v>
      </c>
      <c r="T3417">
        <v>0.84</v>
      </c>
      <c r="U3417" s="1"/>
      <c r="V3417">
        <v>60262.633368000003</v>
      </c>
      <c r="W3417">
        <v>1455084.7822100001</v>
      </c>
      <c r="X3417">
        <v>308.59687400000001</v>
      </c>
      <c r="Y3417">
        <v>31.954722</v>
      </c>
      <c r="Z3417">
        <v>640.15901199999996</v>
      </c>
      <c r="AA3417">
        <v>625.50107200000002</v>
      </c>
      <c r="AB3417">
        <v>0</v>
      </c>
    </row>
    <row r="3418" spans="1:28" x14ac:dyDescent="0.25">
      <c r="A3418" s="1" t="s">
        <v>2023</v>
      </c>
      <c r="B3418">
        <v>1729</v>
      </c>
      <c r="C3418" s="1" t="s">
        <v>4024</v>
      </c>
      <c r="D3418">
        <v>5.0999999999999996</v>
      </c>
      <c r="E3418">
        <v>0</v>
      </c>
      <c r="F3418">
        <v>4</v>
      </c>
      <c r="G3418">
        <v>2208</v>
      </c>
      <c r="H3418" s="1" t="s">
        <v>4147</v>
      </c>
      <c r="I3418">
        <v>23.77</v>
      </c>
      <c r="J3418">
        <v>18.23</v>
      </c>
      <c r="K3418">
        <v>479</v>
      </c>
      <c r="L3418">
        <v>1450.54</v>
      </c>
      <c r="M3418">
        <v>326</v>
      </c>
      <c r="N3418">
        <v>6</v>
      </c>
      <c r="O3418">
        <v>0</v>
      </c>
      <c r="P3418">
        <v>403.87</v>
      </c>
      <c r="Q3418">
        <v>0</v>
      </c>
      <c r="R3418" s="1" t="s">
        <v>6178</v>
      </c>
      <c r="S3418" s="1" t="s">
        <v>8157</v>
      </c>
      <c r="T3418">
        <v>1.62</v>
      </c>
      <c r="U3418" s="1"/>
      <c r="V3418">
        <v>62860.472498000003</v>
      </c>
      <c r="W3418">
        <v>1480059.628026</v>
      </c>
      <c r="X3418">
        <v>321.37790100000001</v>
      </c>
      <c r="Y3418">
        <v>34.655622999999999</v>
      </c>
      <c r="Z3418">
        <v>662.28306299999997</v>
      </c>
      <c r="AA3418">
        <v>636.23540300000002</v>
      </c>
      <c r="AB3418">
        <v>0</v>
      </c>
    </row>
    <row r="3419" spans="1:28" x14ac:dyDescent="0.25">
      <c r="A3419" s="1" t="s">
        <v>2027</v>
      </c>
      <c r="B3419">
        <v>1917</v>
      </c>
      <c r="C3419" s="1" t="s">
        <v>4033</v>
      </c>
      <c r="D3419">
        <v>5.0999999999999996</v>
      </c>
      <c r="E3419">
        <v>0</v>
      </c>
      <c r="F3419">
        <v>0.34</v>
      </c>
      <c r="G3419">
        <v>2210</v>
      </c>
      <c r="H3419" s="1" t="s">
        <v>4122</v>
      </c>
      <c r="I3419">
        <v>159.35</v>
      </c>
      <c r="J3419">
        <v>7.6</v>
      </c>
      <c r="K3419">
        <v>293</v>
      </c>
      <c r="L3419">
        <v>1983.05</v>
      </c>
      <c r="M3419">
        <v>13</v>
      </c>
      <c r="N3419">
        <v>3</v>
      </c>
      <c r="O3419">
        <v>0</v>
      </c>
      <c r="P3419">
        <v>62.42</v>
      </c>
      <c r="Q3419">
        <v>0</v>
      </c>
      <c r="R3419" s="1" t="s">
        <v>6182</v>
      </c>
      <c r="S3419" s="1" t="s">
        <v>8157</v>
      </c>
      <c r="T3419">
        <v>0.63</v>
      </c>
      <c r="U3419" s="1"/>
      <c r="V3419">
        <v>13148.672234</v>
      </c>
      <c r="W3419">
        <v>616262.44861600001</v>
      </c>
      <c r="X3419">
        <v>74.169460000000001</v>
      </c>
      <c r="Y3419">
        <v>10.773215</v>
      </c>
      <c r="Z3419">
        <v>255.25170900000001</v>
      </c>
      <c r="AA3419">
        <v>264.90776299999999</v>
      </c>
      <c r="AB3419">
        <v>0</v>
      </c>
    </row>
    <row r="3420" spans="1:28" x14ac:dyDescent="0.25">
      <c r="A3420" s="1" t="s">
        <v>2029</v>
      </c>
      <c r="B3420">
        <v>986</v>
      </c>
      <c r="C3420" s="1" t="s">
        <v>4046</v>
      </c>
      <c r="D3420">
        <v>5.0999999999999996</v>
      </c>
      <c r="E3420">
        <v>0</v>
      </c>
      <c r="F3420">
        <v>0.28999999999999998</v>
      </c>
      <c r="G3420">
        <v>2212</v>
      </c>
      <c r="H3420" s="1" t="s">
        <v>4095</v>
      </c>
      <c r="I3420">
        <v>63.59</v>
      </c>
      <c r="J3420">
        <v>8.14</v>
      </c>
      <c r="K3420">
        <v>1226</v>
      </c>
      <c r="L3420">
        <v>3164.07</v>
      </c>
      <c r="M3420">
        <v>866</v>
      </c>
      <c r="N3420">
        <v>14</v>
      </c>
      <c r="O3420">
        <v>0</v>
      </c>
      <c r="P3420">
        <v>1021.39</v>
      </c>
      <c r="Q3420">
        <v>0</v>
      </c>
      <c r="R3420" s="1" t="s">
        <v>6184</v>
      </c>
      <c r="S3420" s="1" t="s">
        <v>8157</v>
      </c>
      <c r="T3420">
        <v>1.1200000000000001</v>
      </c>
      <c r="U3420" s="1"/>
      <c r="V3420">
        <v>155007.89693300001</v>
      </c>
      <c r="W3420">
        <v>3251255.4468359998</v>
      </c>
      <c r="X3420">
        <v>782.46110699999997</v>
      </c>
      <c r="Y3420">
        <v>75.817924000000005</v>
      </c>
      <c r="Z3420">
        <v>1452.6638829999999</v>
      </c>
      <c r="AA3420">
        <v>1397.636921</v>
      </c>
      <c r="AB3420">
        <v>0</v>
      </c>
    </row>
    <row r="3421" spans="1:28" x14ac:dyDescent="0.25">
      <c r="A3421" s="1" t="s">
        <v>2032</v>
      </c>
      <c r="B3421">
        <v>974</v>
      </c>
      <c r="C3421" s="1" t="s">
        <v>4046</v>
      </c>
      <c r="D3421">
        <v>5.0999999999999996</v>
      </c>
      <c r="E3421">
        <v>0</v>
      </c>
      <c r="F3421">
        <v>0.93</v>
      </c>
      <c r="G3421">
        <v>2214</v>
      </c>
      <c r="H3421" s="1" t="s">
        <v>4095</v>
      </c>
      <c r="I3421">
        <v>63.59</v>
      </c>
      <c r="J3421">
        <v>8.8000000000000007</v>
      </c>
      <c r="K3421">
        <v>1240</v>
      </c>
      <c r="L3421">
        <v>3164.07</v>
      </c>
      <c r="M3421">
        <v>818</v>
      </c>
      <c r="N3421">
        <v>16</v>
      </c>
      <c r="O3421">
        <v>0</v>
      </c>
      <c r="P3421">
        <v>1026.4100000000001</v>
      </c>
      <c r="Q3421">
        <v>0</v>
      </c>
      <c r="R3421" s="1" t="s">
        <v>6187</v>
      </c>
      <c r="S3421" s="1" t="s">
        <v>8157</v>
      </c>
      <c r="T3421">
        <v>1.07</v>
      </c>
      <c r="U3421" s="1"/>
      <c r="V3421">
        <v>149506.98506800001</v>
      </c>
      <c r="W3421">
        <v>3178659.2174780001</v>
      </c>
      <c r="X3421">
        <v>755.68370100000004</v>
      </c>
      <c r="Y3421">
        <v>73.540368999999998</v>
      </c>
      <c r="Z3421">
        <v>1418.3663200000001</v>
      </c>
      <c r="AA3421">
        <v>1366.4284990000001</v>
      </c>
      <c r="AB3421">
        <v>0</v>
      </c>
    </row>
    <row r="3422" spans="1:28" x14ac:dyDescent="0.25">
      <c r="A3422" s="1" t="s">
        <v>2042</v>
      </c>
      <c r="B3422">
        <v>1331</v>
      </c>
      <c r="C3422" s="1" t="s">
        <v>4005</v>
      </c>
      <c r="D3422">
        <v>5.0999999999999996</v>
      </c>
      <c r="E3422">
        <v>0</v>
      </c>
      <c r="F3422">
        <v>4.08</v>
      </c>
      <c r="G3422">
        <v>2220</v>
      </c>
      <c r="H3422" s="1" t="s">
        <v>4075</v>
      </c>
      <c r="I3422">
        <v>89.74</v>
      </c>
      <c r="J3422">
        <v>12.19</v>
      </c>
      <c r="K3422">
        <v>889</v>
      </c>
      <c r="L3422">
        <v>698.35</v>
      </c>
      <c r="M3422">
        <v>748</v>
      </c>
      <c r="N3422">
        <v>11</v>
      </c>
      <c r="O3422">
        <v>0</v>
      </c>
      <c r="P3422">
        <v>836.48</v>
      </c>
      <c r="Q3422">
        <v>0</v>
      </c>
      <c r="R3422" s="1" t="s">
        <v>6197</v>
      </c>
      <c r="S3422" s="1" t="s">
        <v>8157</v>
      </c>
      <c r="T3422">
        <v>0.97</v>
      </c>
      <c r="U3422" s="1"/>
      <c r="V3422">
        <v>124938.42219100001</v>
      </c>
      <c r="W3422">
        <v>2181194.0505320001</v>
      </c>
      <c r="X3422">
        <v>620.20208300000002</v>
      </c>
      <c r="Y3422">
        <v>53.414465</v>
      </c>
      <c r="Z3422">
        <v>992.78369699999996</v>
      </c>
      <c r="AA3422">
        <v>937.65698799999996</v>
      </c>
      <c r="AB3422">
        <v>0</v>
      </c>
    </row>
    <row r="3423" spans="1:28" x14ac:dyDescent="0.25">
      <c r="A3423" s="1" t="s">
        <v>2044</v>
      </c>
      <c r="B3423">
        <v>1957</v>
      </c>
      <c r="C3423" s="1" t="s">
        <v>4001</v>
      </c>
      <c r="D3423">
        <v>0.2</v>
      </c>
      <c r="E3423">
        <v>0</v>
      </c>
      <c r="F3423">
        <v>130.53</v>
      </c>
      <c r="G3423">
        <v>2220</v>
      </c>
      <c r="H3423" s="1" t="s">
        <v>4148</v>
      </c>
      <c r="I3423">
        <v>108.49</v>
      </c>
      <c r="J3423">
        <v>7.18</v>
      </c>
      <c r="K3423">
        <v>263</v>
      </c>
      <c r="L3423">
        <v>419.77</v>
      </c>
      <c r="M3423">
        <v>161</v>
      </c>
      <c r="N3423">
        <v>9</v>
      </c>
      <c r="O3423">
        <v>0</v>
      </c>
      <c r="P3423">
        <v>217.95</v>
      </c>
      <c r="Q3423">
        <v>0</v>
      </c>
      <c r="R3423" s="1" t="s">
        <v>6199</v>
      </c>
      <c r="S3423" s="1" t="s">
        <v>8157</v>
      </c>
      <c r="T3423">
        <v>0.62</v>
      </c>
      <c r="U3423" s="1"/>
      <c r="V3423">
        <v>26908.217210999999</v>
      </c>
      <c r="W3423">
        <v>519977.741293</v>
      </c>
      <c r="X3423">
        <v>134.71473</v>
      </c>
      <c r="Y3423">
        <v>12.121065</v>
      </c>
      <c r="Z3423">
        <v>233.371047</v>
      </c>
      <c r="AA3423">
        <v>223.52769900000001</v>
      </c>
      <c r="AB3423">
        <v>0</v>
      </c>
    </row>
    <row r="3424" spans="1:28" x14ac:dyDescent="0.25">
      <c r="A3424" s="1" t="s">
        <v>2046</v>
      </c>
      <c r="B3424">
        <v>1941</v>
      </c>
      <c r="C3424" s="1" t="s">
        <v>4003</v>
      </c>
      <c r="D3424">
        <v>5.0999999999999996</v>
      </c>
      <c r="E3424">
        <v>0</v>
      </c>
      <c r="F3424">
        <v>0.38</v>
      </c>
      <c r="G3424">
        <v>2223</v>
      </c>
      <c r="H3424" s="1" t="s">
        <v>4095</v>
      </c>
      <c r="I3424">
        <v>63.59</v>
      </c>
      <c r="J3424">
        <v>8.8000000000000007</v>
      </c>
      <c r="K3424">
        <v>282</v>
      </c>
      <c r="L3424">
        <v>760.34</v>
      </c>
      <c r="M3424">
        <v>151</v>
      </c>
      <c r="N3424">
        <v>5</v>
      </c>
      <c r="O3424">
        <v>0</v>
      </c>
      <c r="P3424">
        <v>201.29</v>
      </c>
      <c r="Q3424">
        <v>0</v>
      </c>
      <c r="R3424" s="1" t="s">
        <v>6201</v>
      </c>
      <c r="S3424" s="1" t="s">
        <v>8157</v>
      </c>
      <c r="T3424">
        <v>0.66</v>
      </c>
      <c r="U3424" s="1"/>
      <c r="V3424">
        <v>28363.182915000001</v>
      </c>
      <c r="W3424">
        <v>632188.45482500002</v>
      </c>
      <c r="X3424">
        <v>143.96507</v>
      </c>
      <c r="Y3424">
        <v>14.041105999999999</v>
      </c>
      <c r="Z3424">
        <v>279.49934000000002</v>
      </c>
      <c r="AA3424">
        <v>271.76208000000003</v>
      </c>
      <c r="AB3424">
        <v>0</v>
      </c>
    </row>
    <row r="3425" spans="1:28" x14ac:dyDescent="0.25">
      <c r="A3425" s="1" t="s">
        <v>2047</v>
      </c>
      <c r="B3425">
        <v>1297</v>
      </c>
      <c r="C3425" s="1" t="s">
        <v>4012</v>
      </c>
      <c r="D3425">
        <v>5.0999999999999996</v>
      </c>
      <c r="E3425">
        <v>0</v>
      </c>
      <c r="F3425">
        <v>3.25</v>
      </c>
      <c r="G3425">
        <v>2224</v>
      </c>
      <c r="H3425" s="1" t="s">
        <v>4084</v>
      </c>
      <c r="I3425">
        <v>105.53</v>
      </c>
      <c r="J3425">
        <v>12.17</v>
      </c>
      <c r="K3425">
        <v>927</v>
      </c>
      <c r="L3425">
        <v>825.33</v>
      </c>
      <c r="M3425">
        <v>727</v>
      </c>
      <c r="N3425">
        <v>13</v>
      </c>
      <c r="O3425">
        <v>0</v>
      </c>
      <c r="P3425">
        <v>861.24</v>
      </c>
      <c r="Q3425">
        <v>0</v>
      </c>
      <c r="R3425" s="1" t="s">
        <v>6202</v>
      </c>
      <c r="S3425" s="1" t="s">
        <v>8157</v>
      </c>
      <c r="T3425">
        <v>0.92</v>
      </c>
      <c r="U3425" s="1"/>
      <c r="V3425">
        <v>123498.127959</v>
      </c>
      <c r="W3425">
        <v>2179544.0614220002</v>
      </c>
      <c r="X3425">
        <v>613.56703100000004</v>
      </c>
      <c r="Y3425">
        <v>52.954588999999999</v>
      </c>
      <c r="Z3425">
        <v>989.19727</v>
      </c>
      <c r="AA3425">
        <v>936.94718899999998</v>
      </c>
      <c r="AB3425">
        <v>0</v>
      </c>
    </row>
    <row r="3426" spans="1:28" x14ac:dyDescent="0.25">
      <c r="A3426" s="1" t="s">
        <v>2050</v>
      </c>
      <c r="B3426">
        <v>2070</v>
      </c>
      <c r="C3426" s="1" t="s">
        <v>4016</v>
      </c>
      <c r="D3426">
        <v>5.0999999999999996</v>
      </c>
      <c r="E3426">
        <v>0</v>
      </c>
      <c r="F3426">
        <v>0</v>
      </c>
      <c r="G3426">
        <v>2225</v>
      </c>
      <c r="H3426" s="1" t="s">
        <v>4089</v>
      </c>
      <c r="I3426">
        <v>182.21</v>
      </c>
      <c r="J3426">
        <v>8.1999999999999993</v>
      </c>
      <c r="K3426">
        <v>155</v>
      </c>
      <c r="L3426">
        <v>905.52</v>
      </c>
      <c r="M3426">
        <v>19</v>
      </c>
      <c r="N3426">
        <v>2</v>
      </c>
      <c r="O3426">
        <v>0</v>
      </c>
      <c r="P3426">
        <v>59.94</v>
      </c>
      <c r="Q3426">
        <v>0</v>
      </c>
      <c r="R3426" s="1" t="s">
        <v>6205</v>
      </c>
      <c r="S3426" s="1" t="s">
        <v>8157</v>
      </c>
      <c r="T3426">
        <v>0.69</v>
      </c>
      <c r="U3426" s="1"/>
      <c r="V3426">
        <v>8155.8131569999996</v>
      </c>
      <c r="W3426">
        <v>309823.69023000001</v>
      </c>
      <c r="X3426">
        <v>44.387900999999999</v>
      </c>
      <c r="Y3426">
        <v>5.9614820000000002</v>
      </c>
      <c r="Z3426">
        <v>131.53751299999999</v>
      </c>
      <c r="AA3426">
        <v>133.18192999999999</v>
      </c>
      <c r="AB3426">
        <v>0</v>
      </c>
    </row>
    <row r="3427" spans="1:28" x14ac:dyDescent="0.25">
      <c r="A3427" s="1" t="s">
        <v>2058</v>
      </c>
      <c r="B3427">
        <v>1294</v>
      </c>
      <c r="C3427" s="1" t="s">
        <v>4033</v>
      </c>
      <c r="D3427">
        <v>5.0999999999999996</v>
      </c>
      <c r="E3427">
        <v>0</v>
      </c>
      <c r="F3427">
        <v>0.25</v>
      </c>
      <c r="G3427">
        <v>2232</v>
      </c>
      <c r="H3427" s="1" t="s">
        <v>4088</v>
      </c>
      <c r="I3427">
        <v>194.58</v>
      </c>
      <c r="J3427">
        <v>2.85</v>
      </c>
      <c r="K3427">
        <v>938</v>
      </c>
      <c r="L3427">
        <v>2216.48</v>
      </c>
      <c r="M3427">
        <v>327</v>
      </c>
      <c r="N3427">
        <v>5</v>
      </c>
      <c r="O3427">
        <v>0</v>
      </c>
      <c r="P3427">
        <v>479.8</v>
      </c>
      <c r="Q3427">
        <v>0</v>
      </c>
      <c r="R3427" s="1" t="s">
        <v>6213</v>
      </c>
      <c r="S3427" s="1" t="s">
        <v>8157</v>
      </c>
      <c r="T3427">
        <v>0.35</v>
      </c>
      <c r="U3427" s="1"/>
      <c r="V3427">
        <v>82370.365353000001</v>
      </c>
      <c r="W3427">
        <v>1728184.09081</v>
      </c>
      <c r="X3427">
        <v>415.20951200000002</v>
      </c>
      <c r="Y3427">
        <v>37.539499999999997</v>
      </c>
      <c r="Z3427">
        <v>761.75439600000004</v>
      </c>
      <c r="AA3427">
        <v>742.90842099999998</v>
      </c>
      <c r="AB3427">
        <v>0</v>
      </c>
    </row>
    <row r="3428" spans="1:28" x14ac:dyDescent="0.25">
      <c r="A3428" s="1" t="s">
        <v>2067</v>
      </c>
      <c r="B3428">
        <v>1382</v>
      </c>
      <c r="C3428" s="1" t="s">
        <v>4040</v>
      </c>
      <c r="D3428">
        <v>5.0999999999999996</v>
      </c>
      <c r="E3428">
        <v>0</v>
      </c>
      <c r="F3428">
        <v>2</v>
      </c>
      <c r="G3428">
        <v>2242</v>
      </c>
      <c r="H3428" s="1" t="s">
        <v>4096</v>
      </c>
      <c r="I3428">
        <v>121.36</v>
      </c>
      <c r="J3428">
        <v>15.37</v>
      </c>
      <c r="K3428">
        <v>860</v>
      </c>
      <c r="L3428">
        <v>1561.25</v>
      </c>
      <c r="M3428">
        <v>642</v>
      </c>
      <c r="N3428">
        <v>8</v>
      </c>
      <c r="O3428">
        <v>0</v>
      </c>
      <c r="P3428">
        <v>760.55</v>
      </c>
      <c r="Q3428">
        <v>0</v>
      </c>
      <c r="R3428" s="1" t="s">
        <v>6222</v>
      </c>
      <c r="S3428" s="1" t="s">
        <v>8157</v>
      </c>
      <c r="T3428">
        <v>1.1599999999999999</v>
      </c>
      <c r="U3428" s="1"/>
      <c r="V3428">
        <v>112720.73225</v>
      </c>
      <c r="W3428">
        <v>2251247.656041</v>
      </c>
      <c r="X3428">
        <v>566.26904100000002</v>
      </c>
      <c r="Y3428">
        <v>53.177402000000001</v>
      </c>
      <c r="Z3428">
        <v>1011.799444</v>
      </c>
      <c r="AA3428">
        <v>967.76090999999997</v>
      </c>
      <c r="AB3428">
        <v>0</v>
      </c>
    </row>
    <row r="3429" spans="1:28" x14ac:dyDescent="0.25">
      <c r="A3429" s="1" t="s">
        <v>2068</v>
      </c>
      <c r="B3429">
        <v>1711</v>
      </c>
      <c r="C3429" s="1" t="s">
        <v>4015</v>
      </c>
      <c r="D3429">
        <v>5.0999999999999996</v>
      </c>
      <c r="E3429">
        <v>0</v>
      </c>
      <c r="F3429">
        <v>0</v>
      </c>
      <c r="G3429">
        <v>2245</v>
      </c>
      <c r="H3429" s="1" t="s">
        <v>4156</v>
      </c>
      <c r="I3429">
        <v>94.39</v>
      </c>
      <c r="J3429">
        <v>12.95</v>
      </c>
      <c r="K3429">
        <v>534</v>
      </c>
      <c r="L3429">
        <v>3271.3</v>
      </c>
      <c r="M3429">
        <v>180</v>
      </c>
      <c r="N3429">
        <v>5</v>
      </c>
      <c r="O3429">
        <v>0</v>
      </c>
      <c r="P3429">
        <v>296.04000000000002</v>
      </c>
      <c r="Q3429">
        <v>0</v>
      </c>
      <c r="R3429" s="1" t="s">
        <v>6223</v>
      </c>
      <c r="S3429" s="1" t="s">
        <v>8157</v>
      </c>
      <c r="T3429">
        <v>0.99</v>
      </c>
      <c r="U3429" s="1"/>
      <c r="V3429">
        <v>43947.359522999999</v>
      </c>
      <c r="W3429">
        <v>1444741.3938140001</v>
      </c>
      <c r="X3429">
        <v>234.26039900000001</v>
      </c>
      <c r="Y3429">
        <v>30.109244</v>
      </c>
      <c r="Z3429">
        <v>623.10109699999998</v>
      </c>
      <c r="AA3429">
        <v>621.04382299999997</v>
      </c>
      <c r="AB3429">
        <v>0</v>
      </c>
    </row>
    <row r="3430" spans="1:28" x14ac:dyDescent="0.25">
      <c r="A3430" s="1" t="s">
        <v>2077</v>
      </c>
      <c r="B3430">
        <v>1438</v>
      </c>
      <c r="C3430" s="1" t="s">
        <v>4020</v>
      </c>
      <c r="D3430">
        <v>5.0999999999999996</v>
      </c>
      <c r="E3430">
        <v>0</v>
      </c>
      <c r="F3430">
        <v>0.5</v>
      </c>
      <c r="G3430">
        <v>2254</v>
      </c>
      <c r="H3430" s="1" t="s">
        <v>4116</v>
      </c>
      <c r="I3430">
        <v>87.33</v>
      </c>
      <c r="J3430">
        <v>14.46</v>
      </c>
      <c r="K3430">
        <v>816</v>
      </c>
      <c r="L3430">
        <v>1635.43</v>
      </c>
      <c r="M3430">
        <v>620</v>
      </c>
      <c r="N3430">
        <v>7</v>
      </c>
      <c r="O3430">
        <v>0</v>
      </c>
      <c r="P3430">
        <v>713.9</v>
      </c>
      <c r="Q3430">
        <v>0</v>
      </c>
      <c r="R3430" s="1" t="s">
        <v>6232</v>
      </c>
      <c r="S3430" s="1" t="s">
        <v>8157</v>
      </c>
      <c r="T3430">
        <v>1.17</v>
      </c>
      <c r="U3430" s="1"/>
      <c r="V3430">
        <v>105619.501278</v>
      </c>
      <c r="W3430">
        <v>2083789.5836360001</v>
      </c>
      <c r="X3430">
        <v>530.09757100000002</v>
      </c>
      <c r="Y3430">
        <v>49.592422999999997</v>
      </c>
      <c r="Z3430">
        <v>938.30670699999996</v>
      </c>
      <c r="AA3430">
        <v>895.77504699999997</v>
      </c>
      <c r="AB3430">
        <v>0</v>
      </c>
    </row>
    <row r="3431" spans="1:28" x14ac:dyDescent="0.25">
      <c r="A3431" s="1" t="s">
        <v>2088</v>
      </c>
      <c r="B3431">
        <v>2157</v>
      </c>
      <c r="C3431" s="1" t="s">
        <v>4009</v>
      </c>
      <c r="D3431">
        <v>5.0999999999999996</v>
      </c>
      <c r="E3431">
        <v>0</v>
      </c>
      <c r="F3431">
        <v>0.76</v>
      </c>
      <c r="G3431">
        <v>2262</v>
      </c>
      <c r="H3431" s="1" t="s">
        <v>4081</v>
      </c>
      <c r="I3431">
        <v>19.239999999999998</v>
      </c>
      <c r="J3431">
        <v>10.55</v>
      </c>
      <c r="K3431">
        <v>105</v>
      </c>
      <c r="L3431">
        <v>738.31</v>
      </c>
      <c r="M3431">
        <v>20</v>
      </c>
      <c r="N3431">
        <v>3</v>
      </c>
      <c r="O3431">
        <v>0</v>
      </c>
      <c r="P3431">
        <v>46.92</v>
      </c>
      <c r="Q3431">
        <v>0</v>
      </c>
      <c r="R3431" s="1" t="s">
        <v>6243</v>
      </c>
      <c r="S3431" s="1" t="s">
        <v>8157</v>
      </c>
      <c r="T3431">
        <v>0.93</v>
      </c>
      <c r="U3431" s="1"/>
      <c r="V3431">
        <v>5745.9857890000003</v>
      </c>
      <c r="W3431">
        <v>257225.60684600001</v>
      </c>
      <c r="X3431">
        <v>32.247146000000001</v>
      </c>
      <c r="Y3431">
        <v>5.053687</v>
      </c>
      <c r="Z3431">
        <v>109.099726</v>
      </c>
      <c r="AA3431">
        <v>110.570973</v>
      </c>
      <c r="AB3431">
        <v>0</v>
      </c>
    </row>
    <row r="3432" spans="1:28" x14ac:dyDescent="0.25">
      <c r="A3432" s="1" t="s">
        <v>2098</v>
      </c>
      <c r="B3432">
        <v>1062</v>
      </c>
      <c r="C3432" s="1" t="s">
        <v>4046</v>
      </c>
      <c r="D3432">
        <v>5.0999999999999996</v>
      </c>
      <c r="E3432">
        <v>0</v>
      </c>
      <c r="F3432">
        <v>0.47</v>
      </c>
      <c r="G3432">
        <v>2272</v>
      </c>
      <c r="H3432" s="1" t="s">
        <v>4095</v>
      </c>
      <c r="I3432">
        <v>63.59</v>
      </c>
      <c r="J3432">
        <v>9.39</v>
      </c>
      <c r="K3432">
        <v>1210</v>
      </c>
      <c r="L3432">
        <v>3164.06</v>
      </c>
      <c r="M3432">
        <v>776</v>
      </c>
      <c r="N3432">
        <v>13</v>
      </c>
      <c r="O3432">
        <v>0</v>
      </c>
      <c r="P3432">
        <v>901.08</v>
      </c>
      <c r="Q3432">
        <v>0</v>
      </c>
      <c r="R3432" s="1" t="s">
        <v>6253</v>
      </c>
      <c r="S3432" s="1" t="s">
        <v>8157</v>
      </c>
      <c r="T3432">
        <v>0.74</v>
      </c>
      <c r="U3432" s="1"/>
      <c r="V3432">
        <v>136739.71110399999</v>
      </c>
      <c r="W3432">
        <v>2800258.0863310001</v>
      </c>
      <c r="X3432">
        <v>688.25565900000004</v>
      </c>
      <c r="Y3432">
        <v>63.674064999999999</v>
      </c>
      <c r="Z3432">
        <v>1244.2418299999999</v>
      </c>
      <c r="AA3432">
        <v>1203.7688390000001</v>
      </c>
      <c r="AB3432">
        <v>0</v>
      </c>
    </row>
    <row r="3433" spans="1:28" x14ac:dyDescent="0.25">
      <c r="A3433" s="1" t="s">
        <v>2103</v>
      </c>
      <c r="B3433">
        <v>1840</v>
      </c>
      <c r="C3433" s="1" t="s">
        <v>4022</v>
      </c>
      <c r="D3433">
        <v>5.0999999999999996</v>
      </c>
      <c r="E3433">
        <v>0</v>
      </c>
      <c r="F3433">
        <v>0</v>
      </c>
      <c r="G3433">
        <v>2274</v>
      </c>
      <c r="H3433" s="1" t="s">
        <v>4136</v>
      </c>
      <c r="I3433">
        <v>86.22</v>
      </c>
      <c r="J3433">
        <v>18.27</v>
      </c>
      <c r="K3433">
        <v>434</v>
      </c>
      <c r="L3433">
        <v>2997.17</v>
      </c>
      <c r="M3433">
        <v>98</v>
      </c>
      <c r="N3433">
        <v>8</v>
      </c>
      <c r="O3433">
        <v>0</v>
      </c>
      <c r="P3433">
        <v>225.32</v>
      </c>
      <c r="Q3433">
        <v>0</v>
      </c>
      <c r="R3433" s="1" t="s">
        <v>6258</v>
      </c>
      <c r="S3433" s="1" t="s">
        <v>8157</v>
      </c>
      <c r="T3433">
        <v>0.94</v>
      </c>
      <c r="U3433" s="1"/>
      <c r="V3433">
        <v>32455.456233000001</v>
      </c>
      <c r="W3433">
        <v>1278379.1147169999</v>
      </c>
      <c r="X3433">
        <v>178.04100700000001</v>
      </c>
      <c r="Y3433">
        <v>26.302085999999999</v>
      </c>
      <c r="Z3433">
        <v>548.77145099999996</v>
      </c>
      <c r="AA3433">
        <v>549.525533</v>
      </c>
      <c r="AB3433">
        <v>0</v>
      </c>
    </row>
    <row r="3434" spans="1:28" x14ac:dyDescent="0.25">
      <c r="A3434" s="1" t="s">
        <v>2108</v>
      </c>
      <c r="B3434">
        <v>1278</v>
      </c>
      <c r="C3434" s="1" t="s">
        <v>4039</v>
      </c>
      <c r="D3434">
        <v>5.0999999999999996</v>
      </c>
      <c r="E3434">
        <v>0</v>
      </c>
      <c r="F3434">
        <v>0.23</v>
      </c>
      <c r="G3434">
        <v>2278</v>
      </c>
      <c r="H3434" s="1" t="s">
        <v>4111</v>
      </c>
      <c r="I3434">
        <v>13.29</v>
      </c>
      <c r="J3434">
        <v>9.6</v>
      </c>
      <c r="K3434">
        <v>1000</v>
      </c>
      <c r="L3434">
        <v>1792.38</v>
      </c>
      <c r="M3434">
        <v>751</v>
      </c>
      <c r="N3434">
        <v>11</v>
      </c>
      <c r="O3434">
        <v>0</v>
      </c>
      <c r="P3434">
        <v>836.34</v>
      </c>
      <c r="Q3434">
        <v>0</v>
      </c>
      <c r="R3434" s="1" t="s">
        <v>6263</v>
      </c>
      <c r="S3434" s="1" t="s">
        <v>8157</v>
      </c>
      <c r="T3434">
        <v>0.78</v>
      </c>
      <c r="U3434" s="1"/>
      <c r="V3434">
        <v>128209.00090499999</v>
      </c>
      <c r="W3434">
        <v>2447932.7920280001</v>
      </c>
      <c r="X3434">
        <v>641.28950299999997</v>
      </c>
      <c r="Y3434">
        <v>57.799027000000002</v>
      </c>
      <c r="Z3434">
        <v>1100.5946200000001</v>
      </c>
      <c r="AA3434">
        <v>1052.316257</v>
      </c>
      <c r="AB3434">
        <v>0</v>
      </c>
    </row>
    <row r="3435" spans="1:28" x14ac:dyDescent="0.25">
      <c r="A3435" s="1" t="s">
        <v>2110</v>
      </c>
      <c r="B3435">
        <v>1150</v>
      </c>
      <c r="C3435" s="1" t="s">
        <v>4056</v>
      </c>
      <c r="D3435">
        <v>2</v>
      </c>
      <c r="E3435">
        <v>0</v>
      </c>
      <c r="F3435">
        <v>0</v>
      </c>
      <c r="G3435">
        <v>2285</v>
      </c>
      <c r="H3435" s="1" t="s">
        <v>4154</v>
      </c>
      <c r="I3435">
        <v>4.38</v>
      </c>
      <c r="J3435">
        <v>19.04</v>
      </c>
      <c r="K3435">
        <v>1135</v>
      </c>
      <c r="L3435">
        <v>2246.23</v>
      </c>
      <c r="M3435">
        <v>833</v>
      </c>
      <c r="N3435">
        <v>16</v>
      </c>
      <c r="O3435">
        <v>0</v>
      </c>
      <c r="P3435">
        <v>991.13</v>
      </c>
      <c r="Q3435">
        <v>0</v>
      </c>
      <c r="R3435" s="1" t="s">
        <v>6265</v>
      </c>
      <c r="S3435" s="1" t="s">
        <v>8157</v>
      </c>
      <c r="T3435">
        <v>1.1200000000000001</v>
      </c>
      <c r="U3435" s="1"/>
      <c r="V3435">
        <v>144693.23972799999</v>
      </c>
      <c r="W3435">
        <v>2920032.192028</v>
      </c>
      <c r="X3435">
        <v>727.70835299999999</v>
      </c>
      <c r="Y3435">
        <v>69.033996999999999</v>
      </c>
      <c r="Z3435">
        <v>1313.163726</v>
      </c>
      <c r="AA3435">
        <v>1255.2549759999999</v>
      </c>
      <c r="AB3435">
        <v>0</v>
      </c>
    </row>
    <row r="3436" spans="1:28" x14ac:dyDescent="0.25">
      <c r="A3436" s="1" t="s">
        <v>2119</v>
      </c>
      <c r="B3436">
        <v>2074</v>
      </c>
      <c r="C3436" s="1" t="s">
        <v>4018</v>
      </c>
      <c r="D3436">
        <v>5.0999999999999996</v>
      </c>
      <c r="E3436">
        <v>0</v>
      </c>
      <c r="F3436">
        <v>4</v>
      </c>
      <c r="G3436">
        <v>2299</v>
      </c>
      <c r="H3436" s="1" t="s">
        <v>4095</v>
      </c>
      <c r="I3436">
        <v>63.59</v>
      </c>
      <c r="J3436">
        <v>16.95</v>
      </c>
      <c r="K3436">
        <v>225</v>
      </c>
      <c r="L3436">
        <v>1936.73</v>
      </c>
      <c r="M3436">
        <v>2</v>
      </c>
      <c r="N3436">
        <v>1</v>
      </c>
      <c r="O3436">
        <v>0</v>
      </c>
      <c r="P3436">
        <v>110.03</v>
      </c>
      <c r="Q3436">
        <v>0</v>
      </c>
      <c r="R3436" s="1" t="s">
        <v>6274</v>
      </c>
      <c r="S3436" s="1" t="s">
        <v>8157</v>
      </c>
      <c r="T3436">
        <v>1.22</v>
      </c>
      <c r="U3436" s="1"/>
      <c r="V3436">
        <v>13566.390433</v>
      </c>
      <c r="W3436">
        <v>710773.103046</v>
      </c>
      <c r="X3436">
        <v>78.648465000000002</v>
      </c>
      <c r="Y3436">
        <v>14.129315</v>
      </c>
      <c r="Z3436">
        <v>302.84109999999998</v>
      </c>
      <c r="AA3436">
        <v>305.53058399999998</v>
      </c>
      <c r="AB3436">
        <v>0</v>
      </c>
    </row>
    <row r="3437" spans="1:28" x14ac:dyDescent="0.25">
      <c r="A3437" s="1" t="s">
        <v>2121</v>
      </c>
      <c r="B3437">
        <v>2141</v>
      </c>
      <c r="C3437" s="1" t="s">
        <v>4006</v>
      </c>
      <c r="D3437">
        <v>5.0999999999999996</v>
      </c>
      <c r="E3437">
        <v>0</v>
      </c>
      <c r="F3437">
        <v>2</v>
      </c>
      <c r="G3437">
        <v>2300</v>
      </c>
      <c r="H3437" s="1" t="s">
        <v>4077</v>
      </c>
      <c r="I3437">
        <v>54.88</v>
      </c>
      <c r="J3437">
        <v>10.6</v>
      </c>
      <c r="K3437">
        <v>159</v>
      </c>
      <c r="L3437">
        <v>876.34</v>
      </c>
      <c r="M3437">
        <v>67</v>
      </c>
      <c r="N3437">
        <v>2</v>
      </c>
      <c r="O3437">
        <v>0</v>
      </c>
      <c r="P3437">
        <v>94.74</v>
      </c>
      <c r="Q3437">
        <v>0</v>
      </c>
      <c r="R3437" s="1" t="s">
        <v>6276</v>
      </c>
      <c r="S3437" s="1" t="s">
        <v>8157</v>
      </c>
      <c r="T3437">
        <v>0.99</v>
      </c>
      <c r="U3437" s="1"/>
      <c r="V3437">
        <v>14842.825412</v>
      </c>
      <c r="W3437">
        <v>463006.79231799999</v>
      </c>
      <c r="X3437">
        <v>78.538991999999993</v>
      </c>
      <c r="Y3437">
        <v>9.7969100000000005</v>
      </c>
      <c r="Z3437">
        <v>200.52727899999999</v>
      </c>
      <c r="AA3437">
        <v>199.03087199999999</v>
      </c>
      <c r="AB3437">
        <v>0</v>
      </c>
    </row>
    <row r="3438" spans="1:28" x14ac:dyDescent="0.25">
      <c r="A3438" s="1" t="s">
        <v>2122</v>
      </c>
      <c r="B3438">
        <v>1150</v>
      </c>
      <c r="C3438" s="1" t="s">
        <v>4063</v>
      </c>
      <c r="D3438">
        <v>5.0999999999999996</v>
      </c>
      <c r="E3438">
        <v>0</v>
      </c>
      <c r="F3438">
        <v>0</v>
      </c>
      <c r="G3438">
        <v>2301</v>
      </c>
      <c r="H3438" s="1" t="s">
        <v>4119</v>
      </c>
      <c r="I3438">
        <v>17.75</v>
      </c>
      <c r="J3438">
        <v>12.48</v>
      </c>
      <c r="K3438">
        <v>1151</v>
      </c>
      <c r="L3438">
        <v>2100.8200000000002</v>
      </c>
      <c r="M3438">
        <v>869</v>
      </c>
      <c r="N3438">
        <v>15</v>
      </c>
      <c r="O3438">
        <v>0</v>
      </c>
      <c r="P3438">
        <v>1005.37</v>
      </c>
      <c r="Q3438">
        <v>0</v>
      </c>
      <c r="R3438" s="1" t="s">
        <v>6277</v>
      </c>
      <c r="S3438" s="1" t="s">
        <v>8157</v>
      </c>
      <c r="T3438">
        <v>1.05</v>
      </c>
      <c r="U3438" s="1"/>
      <c r="V3438">
        <v>147018.794184</v>
      </c>
      <c r="W3438">
        <v>2889432.6930650002</v>
      </c>
      <c r="X3438">
        <v>737.55622600000004</v>
      </c>
      <c r="Y3438">
        <v>68.690517999999997</v>
      </c>
      <c r="Z3438">
        <v>1301.522107</v>
      </c>
      <c r="AA3438">
        <v>1242.1036979999999</v>
      </c>
      <c r="AB3438">
        <v>0</v>
      </c>
    </row>
    <row r="3439" spans="1:28" x14ac:dyDescent="0.25">
      <c r="A3439" s="1" t="s">
        <v>2126</v>
      </c>
      <c r="B3439">
        <v>1833</v>
      </c>
      <c r="C3439" s="1" t="s">
        <v>4003</v>
      </c>
      <c r="D3439">
        <v>5.0999999999999996</v>
      </c>
      <c r="E3439">
        <v>0</v>
      </c>
      <c r="F3439">
        <v>0.2</v>
      </c>
      <c r="G3439">
        <v>2303</v>
      </c>
      <c r="H3439" s="1" t="s">
        <v>4095</v>
      </c>
      <c r="I3439">
        <v>63.59</v>
      </c>
      <c r="J3439">
        <v>12.21</v>
      </c>
      <c r="K3439">
        <v>470</v>
      </c>
      <c r="L3439">
        <v>762.07</v>
      </c>
      <c r="M3439">
        <v>307</v>
      </c>
      <c r="N3439">
        <v>13</v>
      </c>
      <c r="O3439">
        <v>0</v>
      </c>
      <c r="P3439">
        <v>414.73</v>
      </c>
      <c r="Q3439">
        <v>0</v>
      </c>
      <c r="R3439" s="1" t="s">
        <v>6281</v>
      </c>
      <c r="S3439" s="1" t="s">
        <v>8157</v>
      </c>
      <c r="T3439">
        <v>0.98</v>
      </c>
      <c r="U3439" s="1"/>
      <c r="V3439">
        <v>50912.064677000002</v>
      </c>
      <c r="W3439">
        <v>1019421.647263</v>
      </c>
      <c r="X3439">
        <v>255.83801700000001</v>
      </c>
      <c r="Y3439">
        <v>24.008461</v>
      </c>
      <c r="Z3439">
        <v>458.36152600000003</v>
      </c>
      <c r="AA3439">
        <v>438.22645299999999</v>
      </c>
      <c r="AB3439">
        <v>0</v>
      </c>
    </row>
    <row r="3440" spans="1:28" x14ac:dyDescent="0.25">
      <c r="A3440" s="1" t="s">
        <v>2132</v>
      </c>
      <c r="B3440">
        <v>2049</v>
      </c>
      <c r="C3440" s="1" t="s">
        <v>4003</v>
      </c>
      <c r="D3440">
        <v>5.0999999999999996</v>
      </c>
      <c r="E3440">
        <v>0</v>
      </c>
      <c r="F3440">
        <v>0.56999999999999995</v>
      </c>
      <c r="G3440">
        <v>2305</v>
      </c>
      <c r="H3440" s="1" t="s">
        <v>4095</v>
      </c>
      <c r="I3440">
        <v>63.59</v>
      </c>
      <c r="J3440">
        <v>15.3</v>
      </c>
      <c r="K3440">
        <v>256</v>
      </c>
      <c r="L3440">
        <v>760.34</v>
      </c>
      <c r="M3440">
        <v>166</v>
      </c>
      <c r="N3440">
        <v>8</v>
      </c>
      <c r="O3440">
        <v>0</v>
      </c>
      <c r="P3440">
        <v>210.12</v>
      </c>
      <c r="Q3440">
        <v>0</v>
      </c>
      <c r="R3440" s="1" t="s">
        <v>6287</v>
      </c>
      <c r="S3440" s="1" t="s">
        <v>8157</v>
      </c>
      <c r="T3440">
        <v>1.21</v>
      </c>
      <c r="U3440" s="1"/>
      <c r="V3440">
        <v>29656.935837000001</v>
      </c>
      <c r="W3440">
        <v>684669.07247400004</v>
      </c>
      <c r="X3440">
        <v>151.19224199999999</v>
      </c>
      <c r="Y3440">
        <v>15.801679999999999</v>
      </c>
      <c r="Z3440">
        <v>304.88676099999998</v>
      </c>
      <c r="AA3440">
        <v>294.32053500000001</v>
      </c>
      <c r="AB3440">
        <v>0</v>
      </c>
    </row>
    <row r="3441" spans="1:28" x14ac:dyDescent="0.25">
      <c r="A3441" s="1" t="s">
        <v>2138</v>
      </c>
      <c r="B3441">
        <v>2208</v>
      </c>
      <c r="C3441" s="1" t="s">
        <v>4006</v>
      </c>
      <c r="D3441">
        <v>5.0999999999999996</v>
      </c>
      <c r="E3441">
        <v>0</v>
      </c>
      <c r="F3441">
        <v>0</v>
      </c>
      <c r="G3441">
        <v>2310</v>
      </c>
      <c r="H3441" s="1" t="s">
        <v>4077</v>
      </c>
      <c r="I3441">
        <v>54.88</v>
      </c>
      <c r="J3441">
        <v>10.35</v>
      </c>
      <c r="K3441">
        <v>102</v>
      </c>
      <c r="L3441">
        <v>876.34</v>
      </c>
      <c r="M3441">
        <v>4</v>
      </c>
      <c r="N3441">
        <v>1</v>
      </c>
      <c r="O3441">
        <v>0</v>
      </c>
      <c r="P3441">
        <v>21</v>
      </c>
      <c r="Q3441">
        <v>0</v>
      </c>
      <c r="R3441" s="1" t="s">
        <v>6293</v>
      </c>
      <c r="S3441" s="1" t="s">
        <v>8157</v>
      </c>
      <c r="T3441">
        <v>0.79</v>
      </c>
      <c r="U3441" s="1"/>
      <c r="V3441">
        <v>4234.8707709999999</v>
      </c>
      <c r="W3441">
        <v>251248.07093700001</v>
      </c>
      <c r="X3441">
        <v>25.17801</v>
      </c>
      <c r="Y3441">
        <v>4.5025139999999997</v>
      </c>
      <c r="Z3441">
        <v>104.11807399999999</v>
      </c>
      <c r="AA3441">
        <v>108.000916</v>
      </c>
      <c r="AB3441">
        <v>0</v>
      </c>
    </row>
    <row r="3442" spans="1:28" x14ac:dyDescent="0.25">
      <c r="A3442" s="1" t="s">
        <v>2152</v>
      </c>
      <c r="B3442">
        <v>1294</v>
      </c>
      <c r="C3442" s="1" t="s">
        <v>4049</v>
      </c>
      <c r="D3442">
        <v>5.0999999999999996</v>
      </c>
      <c r="E3442">
        <v>0</v>
      </c>
      <c r="F3442">
        <v>0.25</v>
      </c>
      <c r="G3442">
        <v>2321</v>
      </c>
      <c r="H3442" s="1" t="s">
        <v>4116</v>
      </c>
      <c r="I3442">
        <v>87.33</v>
      </c>
      <c r="J3442">
        <v>13.37</v>
      </c>
      <c r="K3442">
        <v>1027</v>
      </c>
      <c r="L3442">
        <v>2065.29</v>
      </c>
      <c r="M3442">
        <v>776</v>
      </c>
      <c r="N3442">
        <v>13</v>
      </c>
      <c r="O3442">
        <v>0</v>
      </c>
      <c r="P3442">
        <v>878.27</v>
      </c>
      <c r="Q3442">
        <v>0</v>
      </c>
      <c r="R3442" s="1" t="s">
        <v>6307</v>
      </c>
      <c r="S3442" s="1" t="s">
        <v>8157</v>
      </c>
      <c r="T3442">
        <v>1.01</v>
      </c>
      <c r="U3442" s="1"/>
      <c r="V3442">
        <v>133756.35352900001</v>
      </c>
      <c r="W3442">
        <v>2608428.5524670002</v>
      </c>
      <c r="X3442">
        <v>670.38959199999999</v>
      </c>
      <c r="Y3442">
        <v>61.297299000000002</v>
      </c>
      <c r="Z3442">
        <v>1168.609643</v>
      </c>
      <c r="AA3442">
        <v>1121.3083389999999</v>
      </c>
      <c r="AB3442">
        <v>0</v>
      </c>
    </row>
    <row r="3443" spans="1:28" x14ac:dyDescent="0.25">
      <c r="A3443" s="1" t="s">
        <v>2153</v>
      </c>
      <c r="B3443">
        <v>1800</v>
      </c>
      <c r="C3443" s="1" t="s">
        <v>4061</v>
      </c>
      <c r="D3443">
        <v>5.0999999999999996</v>
      </c>
      <c r="E3443">
        <v>0</v>
      </c>
      <c r="F3443">
        <v>0</v>
      </c>
      <c r="G3443">
        <v>2321</v>
      </c>
      <c r="H3443" s="1" t="s">
        <v>4159</v>
      </c>
      <c r="I3443">
        <v>26.09</v>
      </c>
      <c r="J3443">
        <v>15.64</v>
      </c>
      <c r="K3443">
        <v>521</v>
      </c>
      <c r="L3443">
        <v>2556.25</v>
      </c>
      <c r="M3443">
        <v>245</v>
      </c>
      <c r="N3443">
        <v>6</v>
      </c>
      <c r="O3443">
        <v>0</v>
      </c>
      <c r="P3443">
        <v>358.37</v>
      </c>
      <c r="Q3443">
        <v>0</v>
      </c>
      <c r="R3443" s="1" t="s">
        <v>6308</v>
      </c>
      <c r="S3443" s="1" t="s">
        <v>8157</v>
      </c>
      <c r="T3443">
        <v>1.1399999999999999</v>
      </c>
      <c r="U3443" s="1"/>
      <c r="V3443">
        <v>51999.151271000002</v>
      </c>
      <c r="W3443">
        <v>1471760.096868</v>
      </c>
      <c r="X3443">
        <v>271.58954599999998</v>
      </c>
      <c r="Y3443">
        <v>32.372943999999997</v>
      </c>
      <c r="Z3443">
        <v>644.72992699999998</v>
      </c>
      <c r="AA3443">
        <v>632.66189499999996</v>
      </c>
      <c r="AB3443">
        <v>0</v>
      </c>
    </row>
    <row r="3444" spans="1:28" x14ac:dyDescent="0.25">
      <c r="A3444" s="1" t="s">
        <v>2158</v>
      </c>
      <c r="B3444">
        <v>2072</v>
      </c>
      <c r="C3444" s="1" t="s">
        <v>4006</v>
      </c>
      <c r="D3444">
        <v>5.0999999999999996</v>
      </c>
      <c r="E3444">
        <v>0</v>
      </c>
      <c r="F3444">
        <v>2</v>
      </c>
      <c r="G3444">
        <v>2328</v>
      </c>
      <c r="H3444" s="1" t="s">
        <v>4078</v>
      </c>
      <c r="I3444">
        <v>54.88</v>
      </c>
      <c r="J3444">
        <v>5.57</v>
      </c>
      <c r="K3444">
        <v>256</v>
      </c>
      <c r="L3444">
        <v>876.34</v>
      </c>
      <c r="M3444">
        <v>59</v>
      </c>
      <c r="N3444">
        <v>2</v>
      </c>
      <c r="O3444">
        <v>0</v>
      </c>
      <c r="P3444">
        <v>105.44</v>
      </c>
      <c r="Q3444">
        <v>0</v>
      </c>
      <c r="R3444" s="1" t="s">
        <v>6313</v>
      </c>
      <c r="S3444" s="1" t="s">
        <v>8157</v>
      </c>
      <c r="T3444">
        <v>0.42</v>
      </c>
      <c r="U3444" s="1"/>
      <c r="V3444">
        <v>19110.303822000002</v>
      </c>
      <c r="W3444">
        <v>474107.40323499998</v>
      </c>
      <c r="X3444">
        <v>97.993224999999995</v>
      </c>
      <c r="Y3444">
        <v>9.5987220000000004</v>
      </c>
      <c r="Z3444">
        <v>204.99110999999999</v>
      </c>
      <c r="AA3444">
        <v>203.8064</v>
      </c>
      <c r="AB3444">
        <v>0</v>
      </c>
    </row>
    <row r="3445" spans="1:28" x14ac:dyDescent="0.25">
      <c r="A3445" s="1" t="s">
        <v>2164</v>
      </c>
      <c r="B3445">
        <v>1150</v>
      </c>
      <c r="C3445" s="1" t="s">
        <v>4004</v>
      </c>
      <c r="D3445">
        <v>5.0999999999999996</v>
      </c>
      <c r="E3445">
        <v>0</v>
      </c>
      <c r="F3445">
        <v>0</v>
      </c>
      <c r="G3445">
        <v>2332</v>
      </c>
      <c r="H3445" s="1" t="s">
        <v>4178</v>
      </c>
      <c r="I3445">
        <v>71.64</v>
      </c>
      <c r="J3445">
        <v>6.36</v>
      </c>
      <c r="K3445">
        <v>1182</v>
      </c>
      <c r="L3445">
        <v>1309.74</v>
      </c>
      <c r="M3445">
        <v>995</v>
      </c>
      <c r="N3445">
        <v>10</v>
      </c>
      <c r="O3445">
        <v>0</v>
      </c>
      <c r="P3445">
        <v>1105.98</v>
      </c>
      <c r="Q3445">
        <v>0</v>
      </c>
      <c r="R3445" s="1" t="s">
        <v>6319</v>
      </c>
      <c r="S3445" s="1" t="s">
        <v>8157</v>
      </c>
      <c r="T3445">
        <v>1.26</v>
      </c>
      <c r="U3445" s="1"/>
      <c r="V3445">
        <v>166262.34566399999</v>
      </c>
      <c r="W3445">
        <v>3002336.352031</v>
      </c>
      <c r="X3445">
        <v>827.693174</v>
      </c>
      <c r="Y3445">
        <v>73.106401000000005</v>
      </c>
      <c r="Z3445">
        <v>1362.15534</v>
      </c>
      <c r="AA3445">
        <v>1290.6475370000001</v>
      </c>
      <c r="AB3445">
        <v>0</v>
      </c>
    </row>
    <row r="3446" spans="1:28" x14ac:dyDescent="0.25">
      <c r="A3446" s="1" t="s">
        <v>2165</v>
      </c>
      <c r="B3446">
        <v>986</v>
      </c>
      <c r="C3446" s="1" t="s">
        <v>4019</v>
      </c>
      <c r="D3446">
        <v>5.0999999999999996</v>
      </c>
      <c r="E3446">
        <v>0</v>
      </c>
      <c r="F3446">
        <v>0.28999999999999998</v>
      </c>
      <c r="G3446">
        <v>2335</v>
      </c>
      <c r="H3446" s="1" t="s">
        <v>4120</v>
      </c>
      <c r="I3446">
        <v>34.18</v>
      </c>
      <c r="J3446">
        <v>10.44</v>
      </c>
      <c r="K3446">
        <v>1349</v>
      </c>
      <c r="L3446">
        <v>2468.91</v>
      </c>
      <c r="M3446">
        <v>986</v>
      </c>
      <c r="N3446">
        <v>9</v>
      </c>
      <c r="O3446">
        <v>0</v>
      </c>
      <c r="P3446">
        <v>1129.8599999999999</v>
      </c>
      <c r="Q3446">
        <v>0</v>
      </c>
      <c r="R3446" s="1" t="s">
        <v>6320</v>
      </c>
      <c r="S3446" s="1" t="s">
        <v>8157</v>
      </c>
      <c r="T3446">
        <v>0.8</v>
      </c>
      <c r="U3446" s="1"/>
      <c r="V3446">
        <v>172567.639792</v>
      </c>
      <c r="W3446">
        <v>3277112.2780630002</v>
      </c>
      <c r="X3446">
        <v>862.71305199999995</v>
      </c>
      <c r="Y3446">
        <v>77.174769999999995</v>
      </c>
      <c r="Z3446">
        <v>1472.437551</v>
      </c>
      <c r="AA3446">
        <v>1408.764641</v>
      </c>
      <c r="AB3446">
        <v>0</v>
      </c>
    </row>
    <row r="3447" spans="1:28" x14ac:dyDescent="0.25">
      <c r="A3447" s="1" t="s">
        <v>2169</v>
      </c>
      <c r="B3447">
        <v>2198</v>
      </c>
      <c r="C3447" s="1" t="s">
        <v>4032</v>
      </c>
      <c r="D3447">
        <v>5.0999999999999996</v>
      </c>
      <c r="E3447">
        <v>0</v>
      </c>
      <c r="F3447">
        <v>2.5499999999999998</v>
      </c>
      <c r="G3447">
        <v>2340</v>
      </c>
      <c r="H3447" s="1" t="s">
        <v>4162</v>
      </c>
      <c r="I3447">
        <v>0.2</v>
      </c>
      <c r="J3447">
        <v>9.61</v>
      </c>
      <c r="K3447">
        <v>142</v>
      </c>
      <c r="L3447">
        <v>1269.6500000000001</v>
      </c>
      <c r="M3447">
        <v>0</v>
      </c>
      <c r="N3447">
        <v>0</v>
      </c>
      <c r="O3447">
        <v>0</v>
      </c>
      <c r="P3447">
        <v>23.15</v>
      </c>
      <c r="Q3447">
        <v>0</v>
      </c>
      <c r="R3447" s="1" t="s">
        <v>6324</v>
      </c>
      <c r="S3447" s="1" t="s">
        <v>8157</v>
      </c>
      <c r="T3447">
        <v>0.77</v>
      </c>
      <c r="U3447" s="1"/>
      <c r="V3447">
        <v>5868.6723460000003</v>
      </c>
      <c r="W3447">
        <v>354124.75773900002</v>
      </c>
      <c r="X3447">
        <v>34.965029000000001</v>
      </c>
      <c r="Y3447">
        <v>5.9752970000000003</v>
      </c>
      <c r="Z3447">
        <v>144.19584</v>
      </c>
      <c r="AA3447">
        <v>152.223749</v>
      </c>
      <c r="AB3447">
        <v>0</v>
      </c>
    </row>
    <row r="3448" spans="1:28" x14ac:dyDescent="0.25">
      <c r="A3448" s="1" t="s">
        <v>2171</v>
      </c>
      <c r="B3448">
        <v>2108</v>
      </c>
      <c r="C3448" s="1" t="s">
        <v>4001</v>
      </c>
      <c r="D3448">
        <v>0.2</v>
      </c>
      <c r="E3448">
        <v>0</v>
      </c>
      <c r="F3448">
        <v>78.59</v>
      </c>
      <c r="G3448">
        <v>2342</v>
      </c>
      <c r="H3448" s="1" t="s">
        <v>4071</v>
      </c>
      <c r="I3448">
        <v>108.49</v>
      </c>
      <c r="J3448">
        <v>6.25</v>
      </c>
      <c r="K3448">
        <v>234</v>
      </c>
      <c r="L3448">
        <v>419.77</v>
      </c>
      <c r="M3448">
        <v>125</v>
      </c>
      <c r="N3448">
        <v>7</v>
      </c>
      <c r="O3448">
        <v>0</v>
      </c>
      <c r="P3448">
        <v>203</v>
      </c>
      <c r="Q3448">
        <v>0</v>
      </c>
      <c r="R3448" s="1" t="s">
        <v>6326</v>
      </c>
      <c r="S3448" s="1" t="s">
        <v>8157</v>
      </c>
      <c r="T3448">
        <v>0.92</v>
      </c>
      <c r="U3448" s="1"/>
      <c r="V3448">
        <v>19856.875623</v>
      </c>
      <c r="W3448">
        <v>413184.05800100003</v>
      </c>
      <c r="X3448">
        <v>100.129785</v>
      </c>
      <c r="Y3448">
        <v>9.5074850000000009</v>
      </c>
      <c r="Z3448">
        <v>184.38353499999999</v>
      </c>
      <c r="AA3448">
        <v>177.61821</v>
      </c>
      <c r="AB3448">
        <v>0</v>
      </c>
    </row>
    <row r="3449" spans="1:28" x14ac:dyDescent="0.25">
      <c r="A3449" s="1" t="s">
        <v>2179</v>
      </c>
      <c r="B3449">
        <v>1998</v>
      </c>
      <c r="C3449" s="1" t="s">
        <v>4021</v>
      </c>
      <c r="D3449">
        <v>5.0999999999999996</v>
      </c>
      <c r="E3449">
        <v>0</v>
      </c>
      <c r="F3449">
        <v>0.64</v>
      </c>
      <c r="G3449">
        <v>2351</v>
      </c>
      <c r="H3449" s="1" t="s">
        <v>4101</v>
      </c>
      <c r="I3449">
        <v>76.69</v>
      </c>
      <c r="J3449">
        <v>10</v>
      </c>
      <c r="K3449">
        <v>353</v>
      </c>
      <c r="L3449">
        <v>1564.11</v>
      </c>
      <c r="M3449">
        <v>123</v>
      </c>
      <c r="N3449">
        <v>9</v>
      </c>
      <c r="O3449">
        <v>0</v>
      </c>
      <c r="P3449">
        <v>239.02</v>
      </c>
      <c r="Q3449">
        <v>0</v>
      </c>
      <c r="R3449" s="1" t="s">
        <v>6334</v>
      </c>
      <c r="S3449" s="1" t="s">
        <v>8157</v>
      </c>
      <c r="T3449">
        <v>0.98</v>
      </c>
      <c r="U3449" s="1"/>
      <c r="V3449">
        <v>27729.98921</v>
      </c>
      <c r="W3449">
        <v>864977.23551699996</v>
      </c>
      <c r="X3449">
        <v>146.712975</v>
      </c>
      <c r="Y3449">
        <v>18.382954999999999</v>
      </c>
      <c r="Z3449">
        <v>377.23539599999998</v>
      </c>
      <c r="AA3449">
        <v>371.82395200000002</v>
      </c>
      <c r="AB3449">
        <v>0</v>
      </c>
    </row>
    <row r="3450" spans="1:28" x14ac:dyDescent="0.25">
      <c r="A3450" s="1" t="s">
        <v>2181</v>
      </c>
      <c r="B3450">
        <v>1380</v>
      </c>
      <c r="C3450" s="1" t="s">
        <v>4042</v>
      </c>
      <c r="D3450">
        <v>5.0999999999999996</v>
      </c>
      <c r="E3450">
        <v>0</v>
      </c>
      <c r="F3450">
        <v>0</v>
      </c>
      <c r="G3450">
        <v>2353</v>
      </c>
      <c r="H3450" s="1" t="s">
        <v>4134</v>
      </c>
      <c r="I3450">
        <v>126.24</v>
      </c>
      <c r="J3450">
        <v>13.23</v>
      </c>
      <c r="K3450">
        <v>973</v>
      </c>
      <c r="L3450">
        <v>1296.01</v>
      </c>
      <c r="M3450">
        <v>744</v>
      </c>
      <c r="N3450">
        <v>10</v>
      </c>
      <c r="O3450">
        <v>0</v>
      </c>
      <c r="P3450">
        <v>877.74</v>
      </c>
      <c r="Q3450">
        <v>0</v>
      </c>
      <c r="R3450" s="1" t="s">
        <v>6336</v>
      </c>
      <c r="S3450" s="1" t="s">
        <v>8157</v>
      </c>
      <c r="T3450">
        <v>0.99</v>
      </c>
      <c r="U3450" s="1"/>
      <c r="V3450">
        <v>128967.865097</v>
      </c>
      <c r="W3450">
        <v>2349988.474072</v>
      </c>
      <c r="X3450">
        <v>642.49435500000004</v>
      </c>
      <c r="Y3450">
        <v>56.502501000000002</v>
      </c>
      <c r="Z3450">
        <v>1061.8415749999999</v>
      </c>
      <c r="AA3450">
        <v>1010.2156199999999</v>
      </c>
      <c r="AB3450">
        <v>0</v>
      </c>
    </row>
    <row r="3451" spans="1:28" x14ac:dyDescent="0.25">
      <c r="A3451" s="1" t="s">
        <v>2182</v>
      </c>
      <c r="B3451">
        <v>1150</v>
      </c>
      <c r="C3451" s="1" t="s">
        <v>4046</v>
      </c>
      <c r="D3451">
        <v>5.0999999999999996</v>
      </c>
      <c r="E3451">
        <v>0</v>
      </c>
      <c r="F3451">
        <v>0.01</v>
      </c>
      <c r="G3451">
        <v>2354</v>
      </c>
      <c r="H3451" s="1" t="s">
        <v>4095</v>
      </c>
      <c r="I3451">
        <v>63.59</v>
      </c>
      <c r="J3451">
        <v>10.74</v>
      </c>
      <c r="K3451">
        <v>1204</v>
      </c>
      <c r="L3451">
        <v>3164.06</v>
      </c>
      <c r="M3451">
        <v>814</v>
      </c>
      <c r="N3451">
        <v>16</v>
      </c>
      <c r="O3451">
        <v>0</v>
      </c>
      <c r="P3451">
        <v>937.93</v>
      </c>
      <c r="Q3451">
        <v>0</v>
      </c>
      <c r="R3451" s="1" t="s">
        <v>6337</v>
      </c>
      <c r="S3451" s="1" t="s">
        <v>8157</v>
      </c>
      <c r="T3451">
        <v>0.86</v>
      </c>
      <c r="U3451" s="1"/>
      <c r="V3451">
        <v>139625.690795</v>
      </c>
      <c r="W3451">
        <v>2930838.718293</v>
      </c>
      <c r="X3451">
        <v>704.66060200000004</v>
      </c>
      <c r="Y3451">
        <v>67.019281000000007</v>
      </c>
      <c r="Z3451">
        <v>1303.054791</v>
      </c>
      <c r="AA3451">
        <v>1259.8991659999999</v>
      </c>
      <c r="AB3451">
        <v>0</v>
      </c>
    </row>
    <row r="3452" spans="1:28" x14ac:dyDescent="0.25">
      <c r="A3452" s="1" t="s">
        <v>2186</v>
      </c>
      <c r="B3452">
        <v>2265</v>
      </c>
      <c r="C3452" s="1" t="s">
        <v>4009</v>
      </c>
      <c r="D3452">
        <v>5.0999999999999996</v>
      </c>
      <c r="E3452">
        <v>0</v>
      </c>
      <c r="F3452">
        <v>0.95</v>
      </c>
      <c r="G3452">
        <v>2360</v>
      </c>
      <c r="H3452" s="1" t="s">
        <v>4082</v>
      </c>
      <c r="I3452">
        <v>19.239999999999998</v>
      </c>
      <c r="J3452">
        <v>9.6999999999999993</v>
      </c>
      <c r="K3452">
        <v>95</v>
      </c>
      <c r="L3452">
        <v>738.31</v>
      </c>
      <c r="M3452">
        <v>2</v>
      </c>
      <c r="N3452">
        <v>1</v>
      </c>
      <c r="O3452">
        <v>0</v>
      </c>
      <c r="P3452">
        <v>26.57</v>
      </c>
      <c r="Q3452">
        <v>0</v>
      </c>
      <c r="R3452" s="1" t="s">
        <v>6341</v>
      </c>
      <c r="S3452" s="1" t="s">
        <v>8157</v>
      </c>
      <c r="T3452">
        <v>0.79</v>
      </c>
      <c r="U3452" s="1"/>
      <c r="V3452">
        <v>4147.0852420000001</v>
      </c>
      <c r="W3452">
        <v>221662.24578999999</v>
      </c>
      <c r="X3452">
        <v>24.107175999999999</v>
      </c>
      <c r="Y3452">
        <v>4.1671079999999998</v>
      </c>
      <c r="Z3452">
        <v>93.248738000000003</v>
      </c>
      <c r="AA3452">
        <v>95.283261999999993</v>
      </c>
      <c r="AB3452">
        <v>0</v>
      </c>
    </row>
    <row r="3453" spans="1:28" x14ac:dyDescent="0.25">
      <c r="A3453" s="1" t="s">
        <v>2201</v>
      </c>
      <c r="B3453">
        <v>2072</v>
      </c>
      <c r="C3453" s="1" t="s">
        <v>4022</v>
      </c>
      <c r="D3453">
        <v>5.0999999999999996</v>
      </c>
      <c r="E3453">
        <v>0</v>
      </c>
      <c r="F3453">
        <v>2</v>
      </c>
      <c r="G3453">
        <v>2367</v>
      </c>
      <c r="H3453" s="1" t="s">
        <v>4136</v>
      </c>
      <c r="I3453">
        <v>86.22</v>
      </c>
      <c r="J3453">
        <v>18.55</v>
      </c>
      <c r="K3453">
        <v>295</v>
      </c>
      <c r="L3453">
        <v>2997.17</v>
      </c>
      <c r="M3453">
        <v>9</v>
      </c>
      <c r="N3453">
        <v>3</v>
      </c>
      <c r="O3453">
        <v>0</v>
      </c>
      <c r="P3453">
        <v>114.6</v>
      </c>
      <c r="Q3453">
        <v>0</v>
      </c>
      <c r="R3453" s="1" t="s">
        <v>6356</v>
      </c>
      <c r="S3453" s="1" t="s">
        <v>8157</v>
      </c>
      <c r="T3453">
        <v>1.1399999999999999</v>
      </c>
      <c r="U3453" s="1"/>
      <c r="V3453">
        <v>17552.331708000002</v>
      </c>
      <c r="W3453">
        <v>1049984.2954279999</v>
      </c>
      <c r="X3453">
        <v>104.98700700000001</v>
      </c>
      <c r="Y3453">
        <v>21.026166</v>
      </c>
      <c r="Z3453">
        <v>444.81339300000002</v>
      </c>
      <c r="AA3453">
        <v>451.34079100000002</v>
      </c>
      <c r="AB3453">
        <v>0</v>
      </c>
    </row>
    <row r="3454" spans="1:28" x14ac:dyDescent="0.25">
      <c r="A3454" s="1" t="s">
        <v>2203</v>
      </c>
      <c r="B3454">
        <v>2060</v>
      </c>
      <c r="C3454" s="1" t="s">
        <v>4061</v>
      </c>
      <c r="D3454">
        <v>5.0999999999999996</v>
      </c>
      <c r="E3454">
        <v>0</v>
      </c>
      <c r="F3454">
        <v>0</v>
      </c>
      <c r="G3454">
        <v>2369</v>
      </c>
      <c r="H3454" s="1" t="s">
        <v>4145</v>
      </c>
      <c r="I3454">
        <v>168.74</v>
      </c>
      <c r="J3454">
        <v>13.53</v>
      </c>
      <c r="K3454">
        <v>309</v>
      </c>
      <c r="L3454">
        <v>1840.02</v>
      </c>
      <c r="M3454">
        <v>103</v>
      </c>
      <c r="N3454">
        <v>6</v>
      </c>
      <c r="O3454">
        <v>0</v>
      </c>
      <c r="P3454">
        <v>181.61</v>
      </c>
      <c r="Q3454">
        <v>0</v>
      </c>
      <c r="R3454" s="1" t="s">
        <v>6358</v>
      </c>
      <c r="S3454" s="1" t="s">
        <v>8157</v>
      </c>
      <c r="T3454">
        <v>1.06</v>
      </c>
      <c r="U3454" s="1"/>
      <c r="V3454">
        <v>23942.624478000002</v>
      </c>
      <c r="W3454">
        <v>799507.61621400004</v>
      </c>
      <c r="X3454">
        <v>127.88759</v>
      </c>
      <c r="Y3454">
        <v>16.608529000000001</v>
      </c>
      <c r="Z3454">
        <v>343.76930499999997</v>
      </c>
      <c r="AA3454">
        <v>343.68020100000001</v>
      </c>
      <c r="AB3454">
        <v>0</v>
      </c>
    </row>
    <row r="3455" spans="1:28" x14ac:dyDescent="0.25">
      <c r="A3455" s="1" t="s">
        <v>2210</v>
      </c>
      <c r="B3455">
        <v>2109</v>
      </c>
      <c r="C3455" s="1" t="s">
        <v>4033</v>
      </c>
      <c r="D3455">
        <v>5.0999999999999996</v>
      </c>
      <c r="E3455">
        <v>0</v>
      </c>
      <c r="F3455">
        <v>0.67</v>
      </c>
      <c r="G3455">
        <v>2387</v>
      </c>
      <c r="H3455" s="1" t="s">
        <v>4122</v>
      </c>
      <c r="I3455">
        <v>159.35</v>
      </c>
      <c r="J3455">
        <v>6.62</v>
      </c>
      <c r="K3455">
        <v>278</v>
      </c>
      <c r="L3455">
        <v>1983.05</v>
      </c>
      <c r="M3455">
        <v>91</v>
      </c>
      <c r="N3455">
        <v>5</v>
      </c>
      <c r="O3455">
        <v>0</v>
      </c>
      <c r="P3455">
        <v>170.7</v>
      </c>
      <c r="Q3455">
        <v>0</v>
      </c>
      <c r="R3455" s="1" t="s">
        <v>6365</v>
      </c>
      <c r="S3455" s="1" t="s">
        <v>8157</v>
      </c>
      <c r="T3455">
        <v>1.34</v>
      </c>
      <c r="U3455" s="1"/>
      <c r="V3455">
        <v>23212.372989</v>
      </c>
      <c r="W3455">
        <v>860419.977373</v>
      </c>
      <c r="X3455">
        <v>126.131167</v>
      </c>
      <c r="Y3455">
        <v>18.535578999999998</v>
      </c>
      <c r="Z3455">
        <v>373.10691300000002</v>
      </c>
      <c r="AA3455">
        <v>369.86118599999998</v>
      </c>
      <c r="AB3455">
        <v>0</v>
      </c>
    </row>
    <row r="3456" spans="1:28" x14ac:dyDescent="0.25">
      <c r="A3456" s="1" t="s">
        <v>2217</v>
      </c>
      <c r="B3456">
        <v>1725</v>
      </c>
      <c r="C3456" s="1" t="s">
        <v>4033</v>
      </c>
      <c r="D3456">
        <v>5.0999999999999996</v>
      </c>
      <c r="E3456">
        <v>0</v>
      </c>
      <c r="F3456">
        <v>0</v>
      </c>
      <c r="G3456">
        <v>2390</v>
      </c>
      <c r="H3456" s="1" t="s">
        <v>4088</v>
      </c>
      <c r="I3456">
        <v>194.58</v>
      </c>
      <c r="J3456">
        <v>15.59</v>
      </c>
      <c r="K3456">
        <v>665</v>
      </c>
      <c r="L3456">
        <v>2216.48</v>
      </c>
      <c r="M3456">
        <v>365</v>
      </c>
      <c r="N3456">
        <v>13</v>
      </c>
      <c r="O3456">
        <v>0</v>
      </c>
      <c r="P3456">
        <v>537.52</v>
      </c>
      <c r="Q3456">
        <v>0</v>
      </c>
      <c r="R3456" s="1" t="s">
        <v>6372</v>
      </c>
      <c r="S3456" s="1" t="s">
        <v>8157</v>
      </c>
      <c r="T3456">
        <v>1.27</v>
      </c>
      <c r="U3456" s="1"/>
      <c r="V3456">
        <v>66512.231159999996</v>
      </c>
      <c r="W3456">
        <v>1637215.364389</v>
      </c>
      <c r="X3456">
        <v>341.51717100000002</v>
      </c>
      <c r="Y3456">
        <v>36.979818000000002</v>
      </c>
      <c r="Z3456">
        <v>724.16947200000004</v>
      </c>
      <c r="AA3456">
        <v>703.79161199999999</v>
      </c>
      <c r="AB3456">
        <v>0</v>
      </c>
    </row>
    <row r="3457" spans="1:28" x14ac:dyDescent="0.25">
      <c r="A3457" s="1" t="s">
        <v>2219</v>
      </c>
      <c r="B3457">
        <v>2208</v>
      </c>
      <c r="C3457" s="1" t="s">
        <v>4016</v>
      </c>
      <c r="D3457">
        <v>5.0999999999999996</v>
      </c>
      <c r="E3457">
        <v>0</v>
      </c>
      <c r="F3457">
        <v>0</v>
      </c>
      <c r="G3457">
        <v>2393</v>
      </c>
      <c r="H3457" s="1" t="s">
        <v>4092</v>
      </c>
      <c r="I3457">
        <v>182.21</v>
      </c>
      <c r="J3457">
        <v>12.21</v>
      </c>
      <c r="K3457">
        <v>185</v>
      </c>
      <c r="L3457">
        <v>905.52</v>
      </c>
      <c r="M3457">
        <v>79</v>
      </c>
      <c r="N3457">
        <v>3</v>
      </c>
      <c r="O3457">
        <v>0</v>
      </c>
      <c r="P3457">
        <v>131.76</v>
      </c>
      <c r="Q3457">
        <v>0</v>
      </c>
      <c r="R3457" s="1" t="s">
        <v>6374</v>
      </c>
      <c r="S3457" s="1" t="s">
        <v>8157</v>
      </c>
      <c r="T3457">
        <v>1.24</v>
      </c>
      <c r="U3457" s="1"/>
      <c r="V3457">
        <v>16894.456343000002</v>
      </c>
      <c r="W3457">
        <v>510936.77105099999</v>
      </c>
      <c r="X3457">
        <v>89.052869000000001</v>
      </c>
      <c r="Y3457">
        <v>11.133601000000001</v>
      </c>
      <c r="Z3457">
        <v>223.141265</v>
      </c>
      <c r="AA3457">
        <v>219.634309</v>
      </c>
      <c r="AB3457">
        <v>0</v>
      </c>
    </row>
    <row r="3458" spans="1:28" x14ac:dyDescent="0.25">
      <c r="A3458" s="1" t="s">
        <v>2236</v>
      </c>
      <c r="B3458">
        <v>1342</v>
      </c>
      <c r="C3458" s="1" t="s">
        <v>4063</v>
      </c>
      <c r="D3458">
        <v>5.0999999999999996</v>
      </c>
      <c r="E3458">
        <v>0</v>
      </c>
      <c r="F3458">
        <v>0.34</v>
      </c>
      <c r="G3458">
        <v>2408</v>
      </c>
      <c r="H3458" s="1" t="s">
        <v>4119</v>
      </c>
      <c r="I3458">
        <v>17.75</v>
      </c>
      <c r="J3458">
        <v>12.45</v>
      </c>
      <c r="K3458">
        <v>1066</v>
      </c>
      <c r="L3458">
        <v>2100.8200000000002</v>
      </c>
      <c r="M3458">
        <v>823</v>
      </c>
      <c r="N3458">
        <v>14</v>
      </c>
      <c r="O3458">
        <v>0</v>
      </c>
      <c r="P3458">
        <v>917.62</v>
      </c>
      <c r="Q3458">
        <v>0</v>
      </c>
      <c r="R3458" s="1" t="s">
        <v>6391</v>
      </c>
      <c r="S3458" s="1" t="s">
        <v>8157</v>
      </c>
      <c r="T3458">
        <v>1.03</v>
      </c>
      <c r="U3458" s="1"/>
      <c r="V3458">
        <v>139244.90911199999</v>
      </c>
      <c r="W3458">
        <v>2723855.7793510002</v>
      </c>
      <c r="X3458">
        <v>698.19251299999996</v>
      </c>
      <c r="Y3458">
        <v>64.668888999999993</v>
      </c>
      <c r="Z3458">
        <v>1225.1158499999999</v>
      </c>
      <c r="AA3458">
        <v>1170.9266279999999</v>
      </c>
      <c r="AB3458">
        <v>0</v>
      </c>
    </row>
    <row r="3459" spans="1:28" x14ac:dyDescent="0.25">
      <c r="A3459" s="1" t="s">
        <v>2241</v>
      </c>
      <c r="B3459">
        <v>1329</v>
      </c>
      <c r="C3459" s="1" t="s">
        <v>4020</v>
      </c>
      <c r="D3459">
        <v>5.0999999999999996</v>
      </c>
      <c r="E3459">
        <v>0</v>
      </c>
      <c r="F3459">
        <v>2.08</v>
      </c>
      <c r="G3459">
        <v>2411</v>
      </c>
      <c r="H3459" s="1" t="s">
        <v>4129</v>
      </c>
      <c r="I3459">
        <v>135.09</v>
      </c>
      <c r="J3459">
        <v>17.48</v>
      </c>
      <c r="K3459">
        <v>1082</v>
      </c>
      <c r="L3459">
        <v>2788.36</v>
      </c>
      <c r="M3459">
        <v>794</v>
      </c>
      <c r="N3459">
        <v>11</v>
      </c>
      <c r="O3459">
        <v>0</v>
      </c>
      <c r="P3459">
        <v>924.31</v>
      </c>
      <c r="Q3459">
        <v>0</v>
      </c>
      <c r="R3459" s="1" t="s">
        <v>6396</v>
      </c>
      <c r="S3459" s="1" t="s">
        <v>8157</v>
      </c>
      <c r="T3459">
        <v>1.29</v>
      </c>
      <c r="U3459" s="1"/>
      <c r="V3459">
        <v>141802.44747099999</v>
      </c>
      <c r="W3459">
        <v>3026994.7694450002</v>
      </c>
      <c r="X3459">
        <v>717.13674900000001</v>
      </c>
      <c r="Y3459">
        <v>71.107952999999995</v>
      </c>
      <c r="Z3459">
        <v>1354.9561229999999</v>
      </c>
      <c r="AA3459">
        <v>1301.2297490000001</v>
      </c>
      <c r="AB3459">
        <v>0</v>
      </c>
    </row>
    <row r="3460" spans="1:28" x14ac:dyDescent="0.25">
      <c r="A3460" s="1" t="s">
        <v>2248</v>
      </c>
      <c r="B3460">
        <v>1553</v>
      </c>
      <c r="C3460" s="1" t="s">
        <v>4042</v>
      </c>
      <c r="D3460">
        <v>5.0999999999999996</v>
      </c>
      <c r="E3460">
        <v>0</v>
      </c>
      <c r="F3460">
        <v>0.5</v>
      </c>
      <c r="G3460">
        <v>2415</v>
      </c>
      <c r="H3460" s="1" t="s">
        <v>4137</v>
      </c>
      <c r="I3460">
        <v>126.24</v>
      </c>
      <c r="J3460">
        <v>10.34</v>
      </c>
      <c r="K3460">
        <v>862</v>
      </c>
      <c r="L3460">
        <v>1292.6600000000001</v>
      </c>
      <c r="M3460">
        <v>629</v>
      </c>
      <c r="N3460">
        <v>12</v>
      </c>
      <c r="O3460">
        <v>0</v>
      </c>
      <c r="P3460">
        <v>745.97</v>
      </c>
      <c r="Q3460">
        <v>0</v>
      </c>
      <c r="R3460" s="1" t="s">
        <v>6403</v>
      </c>
      <c r="S3460" s="1" t="s">
        <v>8157</v>
      </c>
      <c r="T3460">
        <v>0.82</v>
      </c>
      <c r="U3460" s="1"/>
      <c r="V3460">
        <v>109117.56499899999</v>
      </c>
      <c r="W3460">
        <v>2055266.9236560001</v>
      </c>
      <c r="X3460">
        <v>545.15930900000001</v>
      </c>
      <c r="Y3460">
        <v>48.802661999999998</v>
      </c>
      <c r="Z3460">
        <v>926.23062700000003</v>
      </c>
      <c r="AA3460">
        <v>883.51803199999995</v>
      </c>
      <c r="AB3460">
        <v>0</v>
      </c>
    </row>
    <row r="3461" spans="1:28" x14ac:dyDescent="0.25">
      <c r="A3461" s="1" t="s">
        <v>2250</v>
      </c>
      <c r="B3461">
        <v>1728</v>
      </c>
      <c r="C3461" s="1" t="s">
        <v>4062</v>
      </c>
      <c r="D3461">
        <v>5.0999999999999996</v>
      </c>
      <c r="E3461">
        <v>0</v>
      </c>
      <c r="F3461">
        <v>3</v>
      </c>
      <c r="G3461">
        <v>2416</v>
      </c>
      <c r="H3461" s="1" t="s">
        <v>4156</v>
      </c>
      <c r="I3461">
        <v>94.39</v>
      </c>
      <c r="J3461">
        <v>15.96</v>
      </c>
      <c r="K3461">
        <v>688</v>
      </c>
      <c r="L3461">
        <v>2589.1999999999998</v>
      </c>
      <c r="M3461">
        <v>416</v>
      </c>
      <c r="N3461">
        <v>13</v>
      </c>
      <c r="O3461">
        <v>0</v>
      </c>
      <c r="P3461">
        <v>534.19000000000005</v>
      </c>
      <c r="Q3461">
        <v>0</v>
      </c>
      <c r="R3461" s="1" t="s">
        <v>6405</v>
      </c>
      <c r="S3461" s="1" t="s">
        <v>8157</v>
      </c>
      <c r="T3461">
        <v>1.18</v>
      </c>
      <c r="U3461" s="1"/>
      <c r="V3461">
        <v>76642.760922999994</v>
      </c>
      <c r="W3461">
        <v>1874691.821339</v>
      </c>
      <c r="X3461">
        <v>393.34983699999998</v>
      </c>
      <c r="Y3461">
        <v>42.674239999999998</v>
      </c>
      <c r="Z3461">
        <v>828.35725400000001</v>
      </c>
      <c r="AA3461">
        <v>805.87610400000005</v>
      </c>
      <c r="AB3461">
        <v>0</v>
      </c>
    </row>
    <row r="3462" spans="1:28" x14ac:dyDescent="0.25">
      <c r="A3462" s="1" t="s">
        <v>2251</v>
      </c>
      <c r="B3462">
        <v>2300</v>
      </c>
      <c r="C3462" s="1" t="s">
        <v>4010</v>
      </c>
      <c r="D3462">
        <v>5.0999999999999996</v>
      </c>
      <c r="E3462">
        <v>0</v>
      </c>
      <c r="F3462">
        <v>0</v>
      </c>
      <c r="G3462">
        <v>2416</v>
      </c>
      <c r="H3462" s="1" t="s">
        <v>4083</v>
      </c>
      <c r="I3462">
        <v>73.11</v>
      </c>
      <c r="J3462">
        <v>15.48</v>
      </c>
      <c r="K3462">
        <v>116</v>
      </c>
      <c r="L3462">
        <v>900.39</v>
      </c>
      <c r="M3462">
        <v>34</v>
      </c>
      <c r="N3462">
        <v>3</v>
      </c>
      <c r="O3462">
        <v>0</v>
      </c>
      <c r="P3462">
        <v>58.12</v>
      </c>
      <c r="Q3462">
        <v>0</v>
      </c>
      <c r="R3462" s="1" t="s">
        <v>6406</v>
      </c>
      <c r="S3462" s="1" t="s">
        <v>8157</v>
      </c>
      <c r="T3462">
        <v>1.1399999999999999</v>
      </c>
      <c r="U3462" s="1"/>
      <c r="V3462">
        <v>9397.3517009999996</v>
      </c>
      <c r="W3462">
        <v>381505.82405900001</v>
      </c>
      <c r="X3462">
        <v>51.844372</v>
      </c>
      <c r="Y3462">
        <v>7.9344320000000002</v>
      </c>
      <c r="Z3462">
        <v>163.47018199999999</v>
      </c>
      <c r="AA3462">
        <v>163.994246</v>
      </c>
      <c r="AB3462">
        <v>0</v>
      </c>
    </row>
    <row r="3463" spans="1:28" x14ac:dyDescent="0.25">
      <c r="A3463" s="1" t="s">
        <v>2254</v>
      </c>
      <c r="B3463">
        <v>1380</v>
      </c>
      <c r="C3463" s="1" t="s">
        <v>4005</v>
      </c>
      <c r="D3463">
        <v>5.0999999999999996</v>
      </c>
      <c r="E3463">
        <v>0</v>
      </c>
      <c r="F3463">
        <v>0</v>
      </c>
      <c r="G3463">
        <v>2422</v>
      </c>
      <c r="H3463" s="1" t="s">
        <v>4099</v>
      </c>
      <c r="I3463">
        <v>147.79</v>
      </c>
      <c r="J3463">
        <v>13.3</v>
      </c>
      <c r="K3463">
        <v>1042</v>
      </c>
      <c r="L3463">
        <v>2573.7399999999998</v>
      </c>
      <c r="M3463">
        <v>691</v>
      </c>
      <c r="N3463">
        <v>12</v>
      </c>
      <c r="O3463">
        <v>0</v>
      </c>
      <c r="P3463">
        <v>860.4</v>
      </c>
      <c r="Q3463">
        <v>0</v>
      </c>
      <c r="R3463" s="1" t="s">
        <v>6409</v>
      </c>
      <c r="S3463" s="1" t="s">
        <v>8157</v>
      </c>
      <c r="T3463">
        <v>1.03</v>
      </c>
      <c r="U3463" s="1"/>
      <c r="V3463">
        <v>125549.53181099999</v>
      </c>
      <c r="W3463">
        <v>2662908.8079050002</v>
      </c>
      <c r="X3463">
        <v>634.47938499999998</v>
      </c>
      <c r="Y3463">
        <v>61.900460000000002</v>
      </c>
      <c r="Z3463">
        <v>1191.582253</v>
      </c>
      <c r="AA3463">
        <v>1144.719568</v>
      </c>
      <c r="AB3463">
        <v>0</v>
      </c>
    </row>
    <row r="3464" spans="1:28" x14ac:dyDescent="0.25">
      <c r="A3464" s="1" t="s">
        <v>2258</v>
      </c>
      <c r="B3464">
        <v>1600</v>
      </c>
      <c r="C3464" s="1" t="s">
        <v>4008</v>
      </c>
      <c r="D3464">
        <v>5.0999999999999996</v>
      </c>
      <c r="E3464">
        <v>0</v>
      </c>
      <c r="F3464">
        <v>0</v>
      </c>
      <c r="G3464">
        <v>2427</v>
      </c>
      <c r="H3464" s="1" t="s">
        <v>4080</v>
      </c>
      <c r="I3464">
        <v>0.2</v>
      </c>
      <c r="J3464">
        <v>7.45</v>
      </c>
      <c r="K3464">
        <v>827</v>
      </c>
      <c r="L3464">
        <v>660.09</v>
      </c>
      <c r="M3464">
        <v>674</v>
      </c>
      <c r="N3464">
        <v>13</v>
      </c>
      <c r="O3464">
        <v>0</v>
      </c>
      <c r="P3464">
        <v>786.7</v>
      </c>
      <c r="Q3464">
        <v>0</v>
      </c>
      <c r="R3464" s="1" t="s">
        <v>6413</v>
      </c>
      <c r="S3464" s="1" t="s">
        <v>8157</v>
      </c>
      <c r="T3464">
        <v>1.23</v>
      </c>
      <c r="U3464" s="1"/>
      <c r="V3464">
        <v>109471.91091599999</v>
      </c>
      <c r="W3464">
        <v>1965696.997518</v>
      </c>
      <c r="X3464">
        <v>544.75297999999998</v>
      </c>
      <c r="Y3464">
        <v>47.910752000000002</v>
      </c>
      <c r="Z3464">
        <v>893.65653399999997</v>
      </c>
      <c r="AA3464">
        <v>845.01622199999997</v>
      </c>
      <c r="AB3464">
        <v>0</v>
      </c>
    </row>
    <row r="3465" spans="1:28" x14ac:dyDescent="0.25">
      <c r="A3465" s="1" t="s">
        <v>2260</v>
      </c>
      <c r="B3465">
        <v>1479</v>
      </c>
      <c r="C3465" s="1" t="s">
        <v>4041</v>
      </c>
      <c r="D3465">
        <v>0.2</v>
      </c>
      <c r="E3465">
        <v>0</v>
      </c>
      <c r="F3465">
        <v>0.44</v>
      </c>
      <c r="G3465">
        <v>2428</v>
      </c>
      <c r="H3465" s="1" t="s">
        <v>4099</v>
      </c>
      <c r="I3465">
        <v>147.79</v>
      </c>
      <c r="J3465">
        <v>17.29</v>
      </c>
      <c r="K3465">
        <v>949</v>
      </c>
      <c r="L3465">
        <v>2480.9</v>
      </c>
      <c r="M3465">
        <v>626</v>
      </c>
      <c r="N3465">
        <v>10</v>
      </c>
      <c r="O3465">
        <v>0</v>
      </c>
      <c r="P3465">
        <v>817.78</v>
      </c>
      <c r="Q3465">
        <v>0</v>
      </c>
      <c r="R3465" s="1" t="s">
        <v>6415</v>
      </c>
      <c r="S3465" s="1" t="s">
        <v>8157</v>
      </c>
      <c r="T3465">
        <v>1.38</v>
      </c>
      <c r="U3465" s="1"/>
      <c r="V3465">
        <v>115350.374528</v>
      </c>
      <c r="W3465">
        <v>2592256.253186</v>
      </c>
      <c r="X3465">
        <v>586.63704299999995</v>
      </c>
      <c r="Y3465">
        <v>60.418635999999999</v>
      </c>
      <c r="Z3465">
        <v>1159.8086169999999</v>
      </c>
      <c r="AA3465">
        <v>1114.3417609999999</v>
      </c>
      <c r="AB3465">
        <v>0</v>
      </c>
    </row>
    <row r="3466" spans="1:28" x14ac:dyDescent="0.25">
      <c r="A3466" s="1" t="s">
        <v>2263</v>
      </c>
      <c r="B3466">
        <v>1800</v>
      </c>
      <c r="C3466" s="1" t="s">
        <v>4008</v>
      </c>
      <c r="D3466">
        <v>5.0999999999999996</v>
      </c>
      <c r="E3466">
        <v>0</v>
      </c>
      <c r="F3466">
        <v>0</v>
      </c>
      <c r="G3466">
        <v>2433</v>
      </c>
      <c r="H3466" s="1" t="s">
        <v>4080</v>
      </c>
      <c r="I3466">
        <v>0.2</v>
      </c>
      <c r="J3466">
        <v>4.7</v>
      </c>
      <c r="K3466">
        <v>633</v>
      </c>
      <c r="L3466">
        <v>660.09</v>
      </c>
      <c r="M3466">
        <v>496</v>
      </c>
      <c r="N3466">
        <v>12</v>
      </c>
      <c r="O3466">
        <v>0</v>
      </c>
      <c r="P3466">
        <v>579.70000000000005</v>
      </c>
      <c r="Q3466">
        <v>0</v>
      </c>
      <c r="R3466" s="1" t="s">
        <v>6418</v>
      </c>
      <c r="S3466" s="1" t="s">
        <v>8157</v>
      </c>
      <c r="T3466">
        <v>0.94</v>
      </c>
      <c r="U3466" s="1"/>
      <c r="V3466">
        <v>83002.820970000001</v>
      </c>
      <c r="W3466">
        <v>1536104.1271569999</v>
      </c>
      <c r="X3466">
        <v>414.10867500000001</v>
      </c>
      <c r="Y3466">
        <v>37.024833000000001</v>
      </c>
      <c r="Z3466">
        <v>695.82729800000004</v>
      </c>
      <c r="AA3466">
        <v>660.34075600000006</v>
      </c>
      <c r="AB3466">
        <v>0</v>
      </c>
    </row>
    <row r="3467" spans="1:28" x14ac:dyDescent="0.25">
      <c r="A3467" s="1" t="s">
        <v>2269</v>
      </c>
      <c r="B3467">
        <v>2277</v>
      </c>
      <c r="C3467" s="1" t="s">
        <v>4006</v>
      </c>
      <c r="D3467">
        <v>5.0999999999999996</v>
      </c>
      <c r="E3467">
        <v>0</v>
      </c>
      <c r="F3467">
        <v>0</v>
      </c>
      <c r="G3467">
        <v>2436</v>
      </c>
      <c r="H3467" s="1" t="s">
        <v>4077</v>
      </c>
      <c r="I3467">
        <v>54.88</v>
      </c>
      <c r="J3467">
        <v>11.01</v>
      </c>
      <c r="K3467">
        <v>159</v>
      </c>
      <c r="L3467">
        <v>876.34</v>
      </c>
      <c r="M3467">
        <v>64</v>
      </c>
      <c r="N3467">
        <v>4</v>
      </c>
      <c r="O3467">
        <v>0</v>
      </c>
      <c r="P3467">
        <v>100.32</v>
      </c>
      <c r="Q3467">
        <v>0</v>
      </c>
      <c r="R3467" s="1" t="s">
        <v>6424</v>
      </c>
      <c r="S3467" s="1" t="s">
        <v>8157</v>
      </c>
      <c r="T3467">
        <v>1.0900000000000001</v>
      </c>
      <c r="U3467" s="1"/>
      <c r="V3467">
        <v>14671.264719000001</v>
      </c>
      <c r="W3467">
        <v>467423.52873800002</v>
      </c>
      <c r="X3467">
        <v>77.909167999999994</v>
      </c>
      <c r="Y3467">
        <v>10.087793</v>
      </c>
      <c r="Z3467">
        <v>203.76681099999999</v>
      </c>
      <c r="AA3467">
        <v>200.928901</v>
      </c>
      <c r="AB3467">
        <v>0</v>
      </c>
    </row>
    <row r="3468" spans="1:28" x14ac:dyDescent="0.25">
      <c r="A3468" s="1" t="s">
        <v>2271</v>
      </c>
      <c r="B3468">
        <v>1728</v>
      </c>
      <c r="C3468" s="1" t="s">
        <v>4022</v>
      </c>
      <c r="D3468">
        <v>5.0999999999999996</v>
      </c>
      <c r="E3468">
        <v>0</v>
      </c>
      <c r="F3468">
        <v>3</v>
      </c>
      <c r="G3468">
        <v>2437</v>
      </c>
      <c r="H3468" s="1" t="s">
        <v>4177</v>
      </c>
      <c r="I3468">
        <v>20.190000000000001</v>
      </c>
      <c r="J3468">
        <v>3.7</v>
      </c>
      <c r="K3468">
        <v>709</v>
      </c>
      <c r="L3468">
        <v>2376.66</v>
      </c>
      <c r="M3468">
        <v>198</v>
      </c>
      <c r="N3468">
        <v>6</v>
      </c>
      <c r="O3468">
        <v>0</v>
      </c>
      <c r="P3468">
        <v>314.99</v>
      </c>
      <c r="Q3468">
        <v>0</v>
      </c>
      <c r="R3468" s="1" t="s">
        <v>6426</v>
      </c>
      <c r="S3468" s="1" t="s">
        <v>8157</v>
      </c>
      <c r="T3468">
        <v>0.42</v>
      </c>
      <c r="U3468" s="1"/>
      <c r="V3468">
        <v>52333.811702999999</v>
      </c>
      <c r="W3468">
        <v>1282396.4897469999</v>
      </c>
      <c r="X3468">
        <v>268.043632</v>
      </c>
      <c r="Y3468">
        <v>26.311046999999999</v>
      </c>
      <c r="Z3468">
        <v>556.074028</v>
      </c>
      <c r="AA3468">
        <v>551.26886999999999</v>
      </c>
      <c r="AB3468">
        <v>0</v>
      </c>
    </row>
    <row r="3469" spans="1:28" x14ac:dyDescent="0.25">
      <c r="A3469" s="1" t="s">
        <v>2274</v>
      </c>
      <c r="B3469">
        <v>2346</v>
      </c>
      <c r="C3469" s="1" t="s">
        <v>4006</v>
      </c>
      <c r="D3469">
        <v>5.0999999999999996</v>
      </c>
      <c r="E3469">
        <v>0</v>
      </c>
      <c r="F3469">
        <v>0</v>
      </c>
      <c r="G3469">
        <v>2437</v>
      </c>
      <c r="H3469" s="1" t="s">
        <v>4077</v>
      </c>
      <c r="I3469">
        <v>54.88</v>
      </c>
      <c r="J3469">
        <v>11.17</v>
      </c>
      <c r="K3469">
        <v>91</v>
      </c>
      <c r="L3469">
        <v>876.34</v>
      </c>
      <c r="M3469">
        <v>0</v>
      </c>
      <c r="N3469">
        <v>0</v>
      </c>
      <c r="O3469">
        <v>0</v>
      </c>
      <c r="P3469">
        <v>13.88</v>
      </c>
      <c r="Q3469">
        <v>0</v>
      </c>
      <c r="R3469" s="1" t="s">
        <v>6429</v>
      </c>
      <c r="S3469" s="1" t="s">
        <v>8157</v>
      </c>
      <c r="T3469">
        <v>0.82</v>
      </c>
      <c r="U3469" s="1"/>
      <c r="V3469">
        <v>3840.2247139999999</v>
      </c>
      <c r="W3469">
        <v>239272.15749000001</v>
      </c>
      <c r="X3469">
        <v>23.097170999999999</v>
      </c>
      <c r="Y3469">
        <v>4.2250750000000004</v>
      </c>
      <c r="Z3469">
        <v>98.526139000000001</v>
      </c>
      <c r="AA3469">
        <v>102.852932</v>
      </c>
      <c r="AB3469">
        <v>0</v>
      </c>
    </row>
    <row r="3470" spans="1:28" x14ac:dyDescent="0.25">
      <c r="A3470" s="1" t="s">
        <v>2276</v>
      </c>
      <c r="B3470">
        <v>1725</v>
      </c>
      <c r="C3470" s="1" t="s">
        <v>4041</v>
      </c>
      <c r="D3470">
        <v>0.2</v>
      </c>
      <c r="E3470">
        <v>0</v>
      </c>
      <c r="F3470">
        <v>0</v>
      </c>
      <c r="G3470">
        <v>2438</v>
      </c>
      <c r="H3470" s="1" t="s">
        <v>4123</v>
      </c>
      <c r="I3470">
        <v>46.68</v>
      </c>
      <c r="J3470">
        <v>17.149999999999999</v>
      </c>
      <c r="K3470">
        <v>713</v>
      </c>
      <c r="L3470">
        <v>1704.6</v>
      </c>
      <c r="M3470">
        <v>515</v>
      </c>
      <c r="N3470">
        <v>10</v>
      </c>
      <c r="O3470">
        <v>0</v>
      </c>
      <c r="P3470">
        <v>584.55999999999995</v>
      </c>
      <c r="Q3470">
        <v>0</v>
      </c>
      <c r="R3470" s="1" t="s">
        <v>6431</v>
      </c>
      <c r="S3470" s="1" t="s">
        <v>8157</v>
      </c>
      <c r="T3470">
        <v>0.97</v>
      </c>
      <c r="U3470" s="1"/>
      <c r="V3470">
        <v>88139.317825000006</v>
      </c>
      <c r="W3470">
        <v>1829480.2416759999</v>
      </c>
      <c r="X3470">
        <v>444.48379299999999</v>
      </c>
      <c r="Y3470">
        <v>42.803711999999997</v>
      </c>
      <c r="Z3470">
        <v>819.52199199999995</v>
      </c>
      <c r="AA3470">
        <v>786.45023200000003</v>
      </c>
      <c r="AB3470">
        <v>0</v>
      </c>
    </row>
    <row r="3471" spans="1:28" x14ac:dyDescent="0.25">
      <c r="A3471" s="1" t="s">
        <v>2280</v>
      </c>
      <c r="B3471">
        <v>1593</v>
      </c>
      <c r="C3471" s="1" t="s">
        <v>4005</v>
      </c>
      <c r="D3471">
        <v>5.0999999999999996</v>
      </c>
      <c r="E3471">
        <v>0</v>
      </c>
      <c r="F3471">
        <v>0.7</v>
      </c>
      <c r="G3471">
        <v>2439</v>
      </c>
      <c r="H3471" s="1" t="s">
        <v>4075</v>
      </c>
      <c r="I3471">
        <v>89.74</v>
      </c>
      <c r="J3471">
        <v>12.56</v>
      </c>
      <c r="K3471">
        <v>846</v>
      </c>
      <c r="L3471">
        <v>698.35</v>
      </c>
      <c r="M3471">
        <v>696</v>
      </c>
      <c r="N3471">
        <v>13</v>
      </c>
      <c r="O3471">
        <v>0</v>
      </c>
      <c r="P3471">
        <v>796.63</v>
      </c>
      <c r="Q3471">
        <v>0</v>
      </c>
      <c r="R3471" s="1" t="s">
        <v>6435</v>
      </c>
      <c r="S3471" s="1" t="s">
        <v>8157</v>
      </c>
      <c r="T3471">
        <v>1.04</v>
      </c>
      <c r="U3471" s="1"/>
      <c r="V3471">
        <v>116298.31265199999</v>
      </c>
      <c r="W3471">
        <v>2067020.7673170001</v>
      </c>
      <c r="X3471">
        <v>578.18226800000002</v>
      </c>
      <c r="Y3471">
        <v>50.443879000000003</v>
      </c>
      <c r="Z3471">
        <v>939.85279500000001</v>
      </c>
      <c r="AA3471">
        <v>888.57434899999998</v>
      </c>
      <c r="AB3471">
        <v>0</v>
      </c>
    </row>
    <row r="3472" spans="1:28" x14ac:dyDescent="0.25">
      <c r="A3472" s="1" t="s">
        <v>2282</v>
      </c>
      <c r="B3472">
        <v>1972</v>
      </c>
      <c r="C3472" s="1" t="s">
        <v>4015</v>
      </c>
      <c r="D3472">
        <v>5.0999999999999996</v>
      </c>
      <c r="E3472">
        <v>0</v>
      </c>
      <c r="F3472">
        <v>0.56999999999999995</v>
      </c>
      <c r="G3472">
        <v>2439</v>
      </c>
      <c r="H3472" s="1" t="s">
        <v>4131</v>
      </c>
      <c r="I3472">
        <v>194.58</v>
      </c>
      <c r="J3472">
        <v>14.59</v>
      </c>
      <c r="K3472">
        <v>467</v>
      </c>
      <c r="L3472">
        <v>1448.27</v>
      </c>
      <c r="M3472">
        <v>289</v>
      </c>
      <c r="N3472">
        <v>7</v>
      </c>
      <c r="O3472">
        <v>0</v>
      </c>
      <c r="P3472">
        <v>379.27</v>
      </c>
      <c r="Q3472">
        <v>0</v>
      </c>
      <c r="R3472" s="1" t="s">
        <v>6437</v>
      </c>
      <c r="S3472" s="1" t="s">
        <v>8157</v>
      </c>
      <c r="T3472">
        <v>1.2</v>
      </c>
      <c r="U3472" s="1"/>
      <c r="V3472">
        <v>55222.442531000001</v>
      </c>
      <c r="W3472">
        <v>1287796.3929999999</v>
      </c>
      <c r="X3472">
        <v>281.88247799999999</v>
      </c>
      <c r="Y3472">
        <v>29.643936</v>
      </c>
      <c r="Z3472">
        <v>573.88730799999996</v>
      </c>
      <c r="AA3472">
        <v>553.58805400000006</v>
      </c>
      <c r="AB3472">
        <v>0</v>
      </c>
    </row>
    <row r="3473" spans="1:28" x14ac:dyDescent="0.25">
      <c r="A3473" s="1" t="s">
        <v>2294</v>
      </c>
      <c r="B3473">
        <v>1610</v>
      </c>
      <c r="C3473" s="1" t="s">
        <v>4026</v>
      </c>
      <c r="D3473">
        <v>0.2</v>
      </c>
      <c r="E3473">
        <v>0</v>
      </c>
      <c r="F3473">
        <v>0</v>
      </c>
      <c r="G3473">
        <v>2447</v>
      </c>
      <c r="H3473" s="1" t="s">
        <v>4106</v>
      </c>
      <c r="I3473">
        <v>88.81</v>
      </c>
      <c r="J3473">
        <v>17.91</v>
      </c>
      <c r="K3473">
        <v>837</v>
      </c>
      <c r="L3473">
        <v>2051.67</v>
      </c>
      <c r="M3473">
        <v>601</v>
      </c>
      <c r="N3473">
        <v>10</v>
      </c>
      <c r="O3473">
        <v>0</v>
      </c>
      <c r="P3473">
        <v>722.55</v>
      </c>
      <c r="Q3473">
        <v>0</v>
      </c>
      <c r="R3473" s="1" t="s">
        <v>6449</v>
      </c>
      <c r="S3473" s="1" t="s">
        <v>8157</v>
      </c>
      <c r="T3473">
        <v>1.29</v>
      </c>
      <c r="U3473" s="1"/>
      <c r="V3473">
        <v>106306.568564</v>
      </c>
      <c r="W3473">
        <v>2256818.3971040002</v>
      </c>
      <c r="X3473">
        <v>537.31349399999999</v>
      </c>
      <c r="Y3473">
        <v>53.036275000000003</v>
      </c>
      <c r="Z3473">
        <v>1009.878989</v>
      </c>
      <c r="AA3473">
        <v>970.15060000000005</v>
      </c>
      <c r="AB3473">
        <v>0</v>
      </c>
    </row>
    <row r="3474" spans="1:28" x14ac:dyDescent="0.25">
      <c r="A3474" s="1" t="s">
        <v>2297</v>
      </c>
      <c r="B3474">
        <v>1402</v>
      </c>
      <c r="C3474" s="1" t="s">
        <v>4042</v>
      </c>
      <c r="D3474">
        <v>5.0999999999999996</v>
      </c>
      <c r="E3474">
        <v>0</v>
      </c>
      <c r="F3474">
        <v>0.44</v>
      </c>
      <c r="G3474">
        <v>2449</v>
      </c>
      <c r="H3474" s="1" t="s">
        <v>4126</v>
      </c>
      <c r="I3474">
        <v>99.09</v>
      </c>
      <c r="J3474">
        <v>6.61</v>
      </c>
      <c r="K3474">
        <v>1047</v>
      </c>
      <c r="L3474">
        <v>1144.6400000000001</v>
      </c>
      <c r="M3474">
        <v>761</v>
      </c>
      <c r="N3474">
        <v>11</v>
      </c>
      <c r="O3474">
        <v>0</v>
      </c>
      <c r="P3474">
        <v>886.23</v>
      </c>
      <c r="Q3474">
        <v>0</v>
      </c>
      <c r="R3474" s="1" t="s">
        <v>6452</v>
      </c>
      <c r="S3474" s="1" t="s">
        <v>8157</v>
      </c>
      <c r="T3474">
        <v>0.52</v>
      </c>
      <c r="U3474" s="1"/>
      <c r="V3474">
        <v>133103.71819799999</v>
      </c>
      <c r="W3474">
        <v>2350783.0635500001</v>
      </c>
      <c r="X3474">
        <v>661.11894099999995</v>
      </c>
      <c r="Y3474">
        <v>56.153716000000003</v>
      </c>
      <c r="Z3474">
        <v>1062.6019630000001</v>
      </c>
      <c r="AA3474">
        <v>1010.560975</v>
      </c>
      <c r="AB3474">
        <v>0</v>
      </c>
    </row>
    <row r="3475" spans="1:28" x14ac:dyDescent="0.25">
      <c r="A3475" s="1" t="s">
        <v>2298</v>
      </c>
      <c r="B3475">
        <v>1406</v>
      </c>
      <c r="C3475" s="1" t="s">
        <v>4039</v>
      </c>
      <c r="D3475">
        <v>5.0999999999999996</v>
      </c>
      <c r="E3475">
        <v>0</v>
      </c>
      <c r="F3475">
        <v>0.45</v>
      </c>
      <c r="G3475">
        <v>2449</v>
      </c>
      <c r="H3475" s="1" t="s">
        <v>4111</v>
      </c>
      <c r="I3475">
        <v>13.29</v>
      </c>
      <c r="J3475">
        <v>14.71</v>
      </c>
      <c r="K3475">
        <v>1043</v>
      </c>
      <c r="L3475">
        <v>1792.39</v>
      </c>
      <c r="M3475">
        <v>780</v>
      </c>
      <c r="N3475">
        <v>13</v>
      </c>
      <c r="O3475">
        <v>0</v>
      </c>
      <c r="P3475">
        <v>928.08</v>
      </c>
      <c r="Q3475">
        <v>0</v>
      </c>
      <c r="R3475" s="1" t="s">
        <v>6453</v>
      </c>
      <c r="S3475" s="1" t="s">
        <v>8157</v>
      </c>
      <c r="T3475">
        <v>1.1299999999999999</v>
      </c>
      <c r="U3475" s="1"/>
      <c r="V3475">
        <v>133906.83851599999</v>
      </c>
      <c r="W3475">
        <v>2670181.3746509999</v>
      </c>
      <c r="X3475">
        <v>672.72684000000004</v>
      </c>
      <c r="Y3475">
        <v>63.736474000000001</v>
      </c>
      <c r="Z3475">
        <v>1204.9160360000001</v>
      </c>
      <c r="AA3475">
        <v>1147.850238</v>
      </c>
      <c r="AB3475">
        <v>0</v>
      </c>
    </row>
    <row r="3476" spans="1:28" x14ac:dyDescent="0.25">
      <c r="A3476" s="1" t="s">
        <v>2302</v>
      </c>
      <c r="B3476">
        <v>1393</v>
      </c>
      <c r="C3476" s="1" t="s">
        <v>4033</v>
      </c>
      <c r="D3476">
        <v>5.0999999999999996</v>
      </c>
      <c r="E3476">
        <v>0</v>
      </c>
      <c r="F3476">
        <v>0.15</v>
      </c>
      <c r="G3476">
        <v>2454</v>
      </c>
      <c r="H3476" s="1" t="s">
        <v>4096</v>
      </c>
      <c r="I3476">
        <v>121.36</v>
      </c>
      <c r="J3476">
        <v>16.89</v>
      </c>
      <c r="K3476">
        <v>1061</v>
      </c>
      <c r="L3476">
        <v>2850.35</v>
      </c>
      <c r="M3476">
        <v>707</v>
      </c>
      <c r="N3476">
        <v>16</v>
      </c>
      <c r="O3476">
        <v>0</v>
      </c>
      <c r="P3476">
        <v>909.13</v>
      </c>
      <c r="Q3476">
        <v>0</v>
      </c>
      <c r="R3476" s="1" t="s">
        <v>6457</v>
      </c>
      <c r="S3476" s="1" t="s">
        <v>8157</v>
      </c>
      <c r="T3476">
        <v>1.39</v>
      </c>
      <c r="U3476" s="1"/>
      <c r="V3476">
        <v>128273.09710100001</v>
      </c>
      <c r="W3476">
        <v>2879218.4677599999</v>
      </c>
      <c r="X3476">
        <v>652.33818299999996</v>
      </c>
      <c r="Y3476">
        <v>67.462866000000005</v>
      </c>
      <c r="Z3476">
        <v>1288.597413</v>
      </c>
      <c r="AA3476">
        <v>1237.698936</v>
      </c>
      <c r="AB3476">
        <v>0</v>
      </c>
    </row>
    <row r="3477" spans="1:28" x14ac:dyDescent="0.25">
      <c r="A3477" s="1" t="s">
        <v>2304</v>
      </c>
      <c r="B3477">
        <v>2099</v>
      </c>
      <c r="C3477" s="1" t="s">
        <v>4026</v>
      </c>
      <c r="D3477">
        <v>0.2</v>
      </c>
      <c r="E3477">
        <v>0</v>
      </c>
      <c r="F3477">
        <v>29</v>
      </c>
      <c r="G3477">
        <v>2454</v>
      </c>
      <c r="H3477" s="1" t="s">
        <v>4106</v>
      </c>
      <c r="I3477">
        <v>88.81</v>
      </c>
      <c r="J3477">
        <v>17.739999999999998</v>
      </c>
      <c r="K3477">
        <v>355</v>
      </c>
      <c r="L3477">
        <v>2053.73</v>
      </c>
      <c r="M3477">
        <v>153</v>
      </c>
      <c r="N3477">
        <v>6</v>
      </c>
      <c r="O3477">
        <v>0</v>
      </c>
      <c r="P3477">
        <v>241.6</v>
      </c>
      <c r="Q3477">
        <v>0</v>
      </c>
      <c r="R3477" s="1" t="s">
        <v>6459</v>
      </c>
      <c r="S3477" s="1" t="s">
        <v>8157</v>
      </c>
      <c r="T3477">
        <v>1.29</v>
      </c>
      <c r="U3477" s="1"/>
      <c r="V3477">
        <v>37353.051897999998</v>
      </c>
      <c r="W3477">
        <v>1194624.402552</v>
      </c>
      <c r="X3477">
        <v>198.465879</v>
      </c>
      <c r="Y3477">
        <v>26.235323999999999</v>
      </c>
      <c r="Z3477">
        <v>522.26647700000001</v>
      </c>
      <c r="AA3477">
        <v>513.52624200000002</v>
      </c>
      <c r="AB3477">
        <v>0</v>
      </c>
    </row>
    <row r="3478" spans="1:28" x14ac:dyDescent="0.25">
      <c r="A3478" s="1" t="s">
        <v>2305</v>
      </c>
      <c r="B3478">
        <v>1643</v>
      </c>
      <c r="C3478" s="1" t="s">
        <v>4041</v>
      </c>
      <c r="D3478">
        <v>0.2</v>
      </c>
      <c r="E3478">
        <v>0</v>
      </c>
      <c r="F3478">
        <v>0.15</v>
      </c>
      <c r="G3478">
        <v>2455</v>
      </c>
      <c r="H3478" s="1" t="s">
        <v>4099</v>
      </c>
      <c r="I3478">
        <v>147.79</v>
      </c>
      <c r="J3478">
        <v>7.21</v>
      </c>
      <c r="K3478">
        <v>812</v>
      </c>
      <c r="L3478">
        <v>2448.17</v>
      </c>
      <c r="M3478">
        <v>420</v>
      </c>
      <c r="N3478">
        <v>7</v>
      </c>
      <c r="O3478">
        <v>0</v>
      </c>
      <c r="P3478">
        <v>499.62</v>
      </c>
      <c r="Q3478">
        <v>0</v>
      </c>
      <c r="R3478" s="1" t="s">
        <v>6460</v>
      </c>
      <c r="S3478" s="1" t="s">
        <v>8157</v>
      </c>
      <c r="T3478">
        <v>0.59</v>
      </c>
      <c r="U3478" s="1"/>
      <c r="V3478">
        <v>81242.581082000004</v>
      </c>
      <c r="W3478">
        <v>1769046.588914</v>
      </c>
      <c r="X3478">
        <v>411.247657</v>
      </c>
      <c r="Y3478">
        <v>38.868923000000002</v>
      </c>
      <c r="Z3478">
        <v>779.63066400000002</v>
      </c>
      <c r="AA3478">
        <v>760.471318</v>
      </c>
      <c r="AB3478">
        <v>0</v>
      </c>
    </row>
    <row r="3479" spans="1:28" x14ac:dyDescent="0.25">
      <c r="A3479" s="1" t="s">
        <v>2320</v>
      </c>
      <c r="B3479">
        <v>1239</v>
      </c>
      <c r="C3479" s="1" t="s">
        <v>4046</v>
      </c>
      <c r="D3479">
        <v>5.0999999999999996</v>
      </c>
      <c r="E3479">
        <v>0</v>
      </c>
      <c r="F3479">
        <v>0.55000000000000004</v>
      </c>
      <c r="G3479">
        <v>2469</v>
      </c>
      <c r="H3479" s="1" t="s">
        <v>4095</v>
      </c>
      <c r="I3479">
        <v>63.59</v>
      </c>
      <c r="J3479">
        <v>15.06</v>
      </c>
      <c r="K3479">
        <v>1230</v>
      </c>
      <c r="L3479">
        <v>3164.06</v>
      </c>
      <c r="M3479">
        <v>868</v>
      </c>
      <c r="N3479">
        <v>16</v>
      </c>
      <c r="O3479">
        <v>0</v>
      </c>
      <c r="P3479">
        <v>1051.8800000000001</v>
      </c>
      <c r="Q3479">
        <v>0</v>
      </c>
      <c r="R3479" s="1" t="s">
        <v>6475</v>
      </c>
      <c r="S3479" s="1" t="s">
        <v>8157</v>
      </c>
      <c r="T3479">
        <v>1.29</v>
      </c>
      <c r="U3479" s="1"/>
      <c r="V3479">
        <v>152877.28320599999</v>
      </c>
      <c r="W3479">
        <v>3185077.3644050001</v>
      </c>
      <c r="X3479">
        <v>771.34720000000004</v>
      </c>
      <c r="Y3479">
        <v>75.062909000000005</v>
      </c>
      <c r="Z3479">
        <v>1426.809651</v>
      </c>
      <c r="AA3479">
        <v>1369.1883640000001</v>
      </c>
      <c r="AB3479">
        <v>0</v>
      </c>
    </row>
    <row r="3480" spans="1:28" x14ac:dyDescent="0.25">
      <c r="A3480" s="1" t="s">
        <v>2322</v>
      </c>
      <c r="B3480">
        <v>1510</v>
      </c>
      <c r="C3480" s="1" t="s">
        <v>4042</v>
      </c>
      <c r="D3480">
        <v>5.0999999999999996</v>
      </c>
      <c r="E3480">
        <v>0</v>
      </c>
      <c r="F3480">
        <v>0.63</v>
      </c>
      <c r="G3480">
        <v>2470</v>
      </c>
      <c r="H3480" s="1" t="s">
        <v>4126</v>
      </c>
      <c r="I3480">
        <v>99.09</v>
      </c>
      <c r="J3480">
        <v>6</v>
      </c>
      <c r="K3480">
        <v>960</v>
      </c>
      <c r="L3480">
        <v>1144.6400000000001</v>
      </c>
      <c r="M3480">
        <v>662</v>
      </c>
      <c r="N3480">
        <v>12</v>
      </c>
      <c r="O3480">
        <v>0</v>
      </c>
      <c r="P3480">
        <v>791.67</v>
      </c>
      <c r="Q3480">
        <v>0</v>
      </c>
      <c r="R3480" s="1" t="s">
        <v>6477</v>
      </c>
      <c r="S3480" s="1" t="s">
        <v>8157</v>
      </c>
      <c r="T3480">
        <v>0.5</v>
      </c>
      <c r="U3480" s="1"/>
      <c r="V3480">
        <v>115483.193751</v>
      </c>
      <c r="W3480">
        <v>2088305.5149040001</v>
      </c>
      <c r="X3480">
        <v>574.75394900000003</v>
      </c>
      <c r="Y3480">
        <v>49.567641999999999</v>
      </c>
      <c r="Z3480">
        <v>942.49631099999999</v>
      </c>
      <c r="AA3480">
        <v>897.72447899999997</v>
      </c>
      <c r="AB3480">
        <v>0</v>
      </c>
    </row>
    <row r="3481" spans="1:28" x14ac:dyDescent="0.25">
      <c r="A3481" s="1" t="s">
        <v>2325</v>
      </c>
      <c r="B3481">
        <v>1618</v>
      </c>
      <c r="C3481" s="1" t="s">
        <v>4042</v>
      </c>
      <c r="D3481">
        <v>5.0999999999999996</v>
      </c>
      <c r="E3481">
        <v>0</v>
      </c>
      <c r="F3481">
        <v>0.82</v>
      </c>
      <c r="G3481">
        <v>2472</v>
      </c>
      <c r="H3481" s="1" t="s">
        <v>4126</v>
      </c>
      <c r="I3481">
        <v>99.09</v>
      </c>
      <c r="J3481">
        <v>8.35</v>
      </c>
      <c r="K3481">
        <v>854</v>
      </c>
      <c r="L3481">
        <v>1144.6400000000001</v>
      </c>
      <c r="M3481">
        <v>593</v>
      </c>
      <c r="N3481">
        <v>14</v>
      </c>
      <c r="O3481">
        <v>0</v>
      </c>
      <c r="P3481">
        <v>736.77</v>
      </c>
      <c r="Q3481">
        <v>0</v>
      </c>
      <c r="R3481" s="1" t="s">
        <v>6480</v>
      </c>
      <c r="S3481" s="1" t="s">
        <v>8157</v>
      </c>
      <c r="T3481">
        <v>0.72</v>
      </c>
      <c r="U3481" s="1"/>
      <c r="V3481">
        <v>100201.480456</v>
      </c>
      <c r="W3481">
        <v>1895121.4385549999</v>
      </c>
      <c r="X3481">
        <v>500.72184499999997</v>
      </c>
      <c r="Y3481">
        <v>44.637951999999999</v>
      </c>
      <c r="Z3481">
        <v>852.90819599999998</v>
      </c>
      <c r="AA3481">
        <v>814.67477499999995</v>
      </c>
      <c r="AB3481">
        <v>0</v>
      </c>
    </row>
    <row r="3482" spans="1:28" x14ac:dyDescent="0.25">
      <c r="A3482" s="1" t="s">
        <v>2333</v>
      </c>
      <c r="B3482">
        <v>1569</v>
      </c>
      <c r="C3482" s="1" t="s">
        <v>4025</v>
      </c>
      <c r="D3482">
        <v>5.0999999999999996</v>
      </c>
      <c r="E3482">
        <v>0</v>
      </c>
      <c r="F3482">
        <v>0.82</v>
      </c>
      <c r="G3482">
        <v>2478</v>
      </c>
      <c r="H3482" s="1" t="s">
        <v>4103</v>
      </c>
      <c r="I3482">
        <v>92.78</v>
      </c>
      <c r="J3482">
        <v>9.91</v>
      </c>
      <c r="K3482">
        <v>909</v>
      </c>
      <c r="L3482">
        <v>1809.62</v>
      </c>
      <c r="M3482">
        <v>643</v>
      </c>
      <c r="N3482">
        <v>12</v>
      </c>
      <c r="O3482">
        <v>0</v>
      </c>
      <c r="P3482">
        <v>743.15</v>
      </c>
      <c r="Q3482">
        <v>0</v>
      </c>
      <c r="R3482" s="1" t="s">
        <v>6488</v>
      </c>
      <c r="S3482" s="1" t="s">
        <v>8157</v>
      </c>
      <c r="T3482">
        <v>0.78</v>
      </c>
      <c r="U3482" s="1"/>
      <c r="V3482">
        <v>110184.598459</v>
      </c>
      <c r="W3482">
        <v>2153639.4761939999</v>
      </c>
      <c r="X3482">
        <v>552.29614400000003</v>
      </c>
      <c r="Y3482">
        <v>50.305942000000002</v>
      </c>
      <c r="Z3482">
        <v>965.17421300000001</v>
      </c>
      <c r="AA3482">
        <v>925.80413699999997</v>
      </c>
      <c r="AB3482">
        <v>0</v>
      </c>
    </row>
    <row r="3483" spans="1:28" x14ac:dyDescent="0.25">
      <c r="A3483" s="1" t="s">
        <v>2346</v>
      </c>
      <c r="B3483">
        <v>2346</v>
      </c>
      <c r="C3483" s="1" t="s">
        <v>4016</v>
      </c>
      <c r="D3483">
        <v>5.0999999999999996</v>
      </c>
      <c r="E3483">
        <v>0</v>
      </c>
      <c r="F3483">
        <v>0</v>
      </c>
      <c r="G3483">
        <v>2497</v>
      </c>
      <c r="H3483" s="1" t="s">
        <v>4092</v>
      </c>
      <c r="I3483">
        <v>182.21</v>
      </c>
      <c r="J3483">
        <v>10.11</v>
      </c>
      <c r="K3483">
        <v>151</v>
      </c>
      <c r="L3483">
        <v>905.52</v>
      </c>
      <c r="M3483">
        <v>36</v>
      </c>
      <c r="N3483">
        <v>2</v>
      </c>
      <c r="O3483">
        <v>0</v>
      </c>
      <c r="P3483">
        <v>62.79</v>
      </c>
      <c r="Q3483">
        <v>0</v>
      </c>
      <c r="R3483" s="1" t="s">
        <v>6501</v>
      </c>
      <c r="S3483" s="1" t="s">
        <v>8157</v>
      </c>
      <c r="T3483">
        <v>0.75</v>
      </c>
      <c r="U3483" s="1"/>
      <c r="V3483">
        <v>9593.5266749999992</v>
      </c>
      <c r="W3483">
        <v>350190.92813199997</v>
      </c>
      <c r="X3483">
        <v>51.890096</v>
      </c>
      <c r="Y3483">
        <v>6.8190289999999996</v>
      </c>
      <c r="Z3483">
        <v>148.74869699999999</v>
      </c>
      <c r="AA3483">
        <v>150.534581</v>
      </c>
      <c r="AB3483">
        <v>0</v>
      </c>
    </row>
    <row r="3484" spans="1:28" x14ac:dyDescent="0.25">
      <c r="A3484" s="1" t="s">
        <v>2352</v>
      </c>
      <c r="B3484">
        <v>1595</v>
      </c>
      <c r="C3484" s="1" t="s">
        <v>4020</v>
      </c>
      <c r="D3484">
        <v>5.0999999999999996</v>
      </c>
      <c r="E3484">
        <v>0</v>
      </c>
      <c r="F3484">
        <v>2.7</v>
      </c>
      <c r="G3484">
        <v>2507</v>
      </c>
      <c r="H3484" s="1" t="s">
        <v>4165</v>
      </c>
      <c r="I3484">
        <v>135.09</v>
      </c>
      <c r="J3484">
        <v>17.239999999999998</v>
      </c>
      <c r="K3484">
        <v>912</v>
      </c>
      <c r="L3484">
        <v>2788.36</v>
      </c>
      <c r="M3484">
        <v>587</v>
      </c>
      <c r="N3484">
        <v>8</v>
      </c>
      <c r="O3484">
        <v>0</v>
      </c>
      <c r="P3484">
        <v>765.52</v>
      </c>
      <c r="Q3484">
        <v>0</v>
      </c>
      <c r="R3484" s="1" t="s">
        <v>6507</v>
      </c>
      <c r="S3484" s="1" t="s">
        <v>8157</v>
      </c>
      <c r="T3484">
        <v>1.38</v>
      </c>
      <c r="U3484" s="1"/>
      <c r="V3484">
        <v>111979.141691</v>
      </c>
      <c r="W3484">
        <v>2555137.6155039999</v>
      </c>
      <c r="X3484">
        <v>570.36987699999997</v>
      </c>
      <c r="Y3484">
        <v>59.305306000000002</v>
      </c>
      <c r="Z3484">
        <v>1138.962284</v>
      </c>
      <c r="AA3484">
        <v>1098.3846169999999</v>
      </c>
      <c r="AB3484">
        <v>0</v>
      </c>
    </row>
    <row r="3485" spans="1:28" x14ac:dyDescent="0.25">
      <c r="A3485" s="1" t="s">
        <v>2364</v>
      </c>
      <c r="B3485">
        <v>1479</v>
      </c>
      <c r="C3485" s="1" t="s">
        <v>4020</v>
      </c>
      <c r="D3485">
        <v>5.0999999999999996</v>
      </c>
      <c r="E3485">
        <v>0</v>
      </c>
      <c r="F3485">
        <v>0.43</v>
      </c>
      <c r="G3485">
        <v>2519</v>
      </c>
      <c r="H3485" s="1" t="s">
        <v>4129</v>
      </c>
      <c r="I3485">
        <v>135.09</v>
      </c>
      <c r="J3485">
        <v>13.78</v>
      </c>
      <c r="K3485">
        <v>1040</v>
      </c>
      <c r="L3485">
        <v>2788.36</v>
      </c>
      <c r="M3485">
        <v>719</v>
      </c>
      <c r="N3485">
        <v>12</v>
      </c>
      <c r="O3485">
        <v>0</v>
      </c>
      <c r="P3485">
        <v>839.62</v>
      </c>
      <c r="Q3485">
        <v>0</v>
      </c>
      <c r="R3485" s="1" t="s">
        <v>6519</v>
      </c>
      <c r="S3485" s="1" t="s">
        <v>8157</v>
      </c>
      <c r="T3485">
        <v>1.01</v>
      </c>
      <c r="U3485" s="1"/>
      <c r="V3485">
        <v>125140.19635899999</v>
      </c>
      <c r="W3485">
        <v>2658981.026238</v>
      </c>
      <c r="X3485">
        <v>632.44012099999998</v>
      </c>
      <c r="Y3485">
        <v>61.274707999999997</v>
      </c>
      <c r="Z3485">
        <v>1184.178015</v>
      </c>
      <c r="AA3485">
        <v>1143.03196</v>
      </c>
      <c r="AB3485">
        <v>0</v>
      </c>
    </row>
    <row r="3486" spans="1:28" x14ac:dyDescent="0.25">
      <c r="A3486" s="1" t="s">
        <v>2365</v>
      </c>
      <c r="B3486">
        <v>1725</v>
      </c>
      <c r="C3486" s="1" t="s">
        <v>4013</v>
      </c>
      <c r="D3486">
        <v>5.0999999999999996</v>
      </c>
      <c r="E3486">
        <v>0</v>
      </c>
      <c r="F3486">
        <v>0</v>
      </c>
      <c r="G3486">
        <v>2519</v>
      </c>
      <c r="H3486" s="1" t="s">
        <v>4100</v>
      </c>
      <c r="I3486">
        <v>91.57</v>
      </c>
      <c r="J3486">
        <v>11.11</v>
      </c>
      <c r="K3486">
        <v>794</v>
      </c>
      <c r="L3486">
        <v>1527.8</v>
      </c>
      <c r="M3486">
        <v>526</v>
      </c>
      <c r="N3486">
        <v>11</v>
      </c>
      <c r="O3486">
        <v>0</v>
      </c>
      <c r="P3486">
        <v>659.57</v>
      </c>
      <c r="Q3486">
        <v>0</v>
      </c>
      <c r="R3486" s="1" t="s">
        <v>6520</v>
      </c>
      <c r="S3486" s="1" t="s">
        <v>8157</v>
      </c>
      <c r="T3486">
        <v>0.83</v>
      </c>
      <c r="U3486" s="1"/>
      <c r="V3486">
        <v>93371.103617999994</v>
      </c>
      <c r="W3486">
        <v>1900242.527031</v>
      </c>
      <c r="X3486">
        <v>469.80383699999999</v>
      </c>
      <c r="Y3486">
        <v>43.992072</v>
      </c>
      <c r="Z3486">
        <v>850.61639400000001</v>
      </c>
      <c r="AA3486">
        <v>816.87128600000005</v>
      </c>
      <c r="AB3486">
        <v>0</v>
      </c>
    </row>
    <row r="3487" spans="1:28" x14ac:dyDescent="0.25">
      <c r="A3487" s="1" t="s">
        <v>2371</v>
      </c>
      <c r="B3487">
        <v>1902</v>
      </c>
      <c r="C3487" s="1" t="s">
        <v>4022</v>
      </c>
      <c r="D3487">
        <v>5.0999999999999996</v>
      </c>
      <c r="E3487">
        <v>0</v>
      </c>
      <c r="F3487">
        <v>2</v>
      </c>
      <c r="G3487">
        <v>2524</v>
      </c>
      <c r="H3487" s="1" t="s">
        <v>4156</v>
      </c>
      <c r="I3487">
        <v>94.39</v>
      </c>
      <c r="J3487">
        <v>11</v>
      </c>
      <c r="K3487">
        <v>622</v>
      </c>
      <c r="L3487">
        <v>3990.42</v>
      </c>
      <c r="M3487">
        <v>173</v>
      </c>
      <c r="N3487">
        <v>8</v>
      </c>
      <c r="O3487">
        <v>0</v>
      </c>
      <c r="P3487">
        <v>293.33</v>
      </c>
      <c r="Q3487">
        <v>0</v>
      </c>
      <c r="R3487" s="1" t="s">
        <v>6526</v>
      </c>
      <c r="S3487" s="1" t="s">
        <v>8157</v>
      </c>
      <c r="T3487">
        <v>0.87</v>
      </c>
      <c r="U3487" s="1"/>
      <c r="V3487">
        <v>40971.293296999997</v>
      </c>
      <c r="W3487">
        <v>1460533.15129</v>
      </c>
      <c r="X3487">
        <v>220.88207700000001</v>
      </c>
      <c r="Y3487">
        <v>28.860050000000001</v>
      </c>
      <c r="Z3487">
        <v>620.24107200000003</v>
      </c>
      <c r="AA3487">
        <v>627.831548</v>
      </c>
      <c r="AB3487">
        <v>0</v>
      </c>
    </row>
    <row r="3488" spans="1:28" x14ac:dyDescent="0.25">
      <c r="A3488" s="1" t="s">
        <v>2372</v>
      </c>
      <c r="B3488">
        <v>2372</v>
      </c>
      <c r="C3488" s="1" t="s">
        <v>4009</v>
      </c>
      <c r="D3488">
        <v>5.0999999999999996</v>
      </c>
      <c r="E3488">
        <v>0</v>
      </c>
      <c r="F3488">
        <v>0.14000000000000001</v>
      </c>
      <c r="G3488">
        <v>2524</v>
      </c>
      <c r="H3488" s="1" t="s">
        <v>4082</v>
      </c>
      <c r="I3488">
        <v>19.239999999999998</v>
      </c>
      <c r="J3488">
        <v>14.5</v>
      </c>
      <c r="K3488">
        <v>152</v>
      </c>
      <c r="L3488">
        <v>738.31</v>
      </c>
      <c r="M3488">
        <v>29</v>
      </c>
      <c r="N3488">
        <v>7</v>
      </c>
      <c r="O3488">
        <v>0</v>
      </c>
      <c r="P3488">
        <v>100.46</v>
      </c>
      <c r="Q3488">
        <v>0</v>
      </c>
      <c r="R3488" s="1" t="s">
        <v>6527</v>
      </c>
      <c r="S3488" s="1" t="s">
        <v>8157</v>
      </c>
      <c r="T3488">
        <v>1.05</v>
      </c>
      <c r="U3488" s="1"/>
      <c r="V3488">
        <v>10167.73295</v>
      </c>
      <c r="W3488">
        <v>370811.16751900001</v>
      </c>
      <c r="X3488">
        <v>55.082231999999998</v>
      </c>
      <c r="Y3488">
        <v>7.7017860000000002</v>
      </c>
      <c r="Z3488">
        <v>160.50219300000001</v>
      </c>
      <c r="AA3488">
        <v>159.39777000000001</v>
      </c>
      <c r="AB3488">
        <v>0</v>
      </c>
    </row>
    <row r="3489" spans="1:28" x14ac:dyDescent="0.25">
      <c r="A3489" s="1" t="s">
        <v>2373</v>
      </c>
      <c r="B3489">
        <v>1536</v>
      </c>
      <c r="C3489" s="1" t="s">
        <v>4039</v>
      </c>
      <c r="D3489">
        <v>5.0999999999999996</v>
      </c>
      <c r="E3489">
        <v>0</v>
      </c>
      <c r="F3489">
        <v>2.68</v>
      </c>
      <c r="G3489">
        <v>2526</v>
      </c>
      <c r="H3489" s="1" t="s">
        <v>4111</v>
      </c>
      <c r="I3489">
        <v>13.29</v>
      </c>
      <c r="J3489">
        <v>10.08</v>
      </c>
      <c r="K3489">
        <v>990</v>
      </c>
      <c r="L3489">
        <v>1792.38</v>
      </c>
      <c r="M3489">
        <v>701</v>
      </c>
      <c r="N3489">
        <v>11</v>
      </c>
      <c r="O3489">
        <v>0</v>
      </c>
      <c r="P3489">
        <v>835.19</v>
      </c>
      <c r="Q3489">
        <v>0</v>
      </c>
      <c r="R3489" s="1" t="s">
        <v>6528</v>
      </c>
      <c r="S3489" s="1" t="s">
        <v>8157</v>
      </c>
      <c r="T3489">
        <v>0.83</v>
      </c>
      <c r="U3489" s="1"/>
      <c r="V3489">
        <v>123315.575769</v>
      </c>
      <c r="W3489">
        <v>2398818.9792849999</v>
      </c>
      <c r="X3489">
        <v>617.90532800000005</v>
      </c>
      <c r="Y3489">
        <v>56.448793000000002</v>
      </c>
      <c r="Z3489">
        <v>1077.883122</v>
      </c>
      <c r="AA3489">
        <v>1031.2014799999999</v>
      </c>
      <c r="AB3489">
        <v>0</v>
      </c>
    </row>
    <row r="3490" spans="1:28" x14ac:dyDescent="0.25">
      <c r="A3490" s="1" t="s">
        <v>2376</v>
      </c>
      <c r="B3490">
        <v>2289</v>
      </c>
      <c r="C3490" s="1" t="s">
        <v>4001</v>
      </c>
      <c r="D3490">
        <v>0.2</v>
      </c>
      <c r="E3490">
        <v>0</v>
      </c>
      <c r="F3490">
        <v>56.65</v>
      </c>
      <c r="G3490">
        <v>2527</v>
      </c>
      <c r="H3490" s="1" t="s">
        <v>4071</v>
      </c>
      <c r="I3490">
        <v>108.49</v>
      </c>
      <c r="J3490">
        <v>13.57</v>
      </c>
      <c r="K3490">
        <v>238</v>
      </c>
      <c r="L3490">
        <v>419.77</v>
      </c>
      <c r="M3490">
        <v>153</v>
      </c>
      <c r="N3490">
        <v>5</v>
      </c>
      <c r="O3490">
        <v>0</v>
      </c>
      <c r="P3490">
        <v>210.07</v>
      </c>
      <c r="Q3490">
        <v>0</v>
      </c>
      <c r="R3490" s="1" t="s">
        <v>6531</v>
      </c>
      <c r="S3490" s="1" t="s">
        <v>8157</v>
      </c>
      <c r="T3490">
        <v>1.04</v>
      </c>
      <c r="U3490" s="1"/>
      <c r="V3490">
        <v>26981.615169000001</v>
      </c>
      <c r="W3490">
        <v>532844.74118200003</v>
      </c>
      <c r="X3490">
        <v>135.39874699999999</v>
      </c>
      <c r="Y3490">
        <v>12.533566</v>
      </c>
      <c r="Z3490">
        <v>239.32009300000001</v>
      </c>
      <c r="AA3490">
        <v>229.058335</v>
      </c>
      <c r="AB3490">
        <v>0</v>
      </c>
    </row>
    <row r="3491" spans="1:28" x14ac:dyDescent="0.25">
      <c r="A3491" s="1" t="s">
        <v>2383</v>
      </c>
      <c r="B3491">
        <v>1394</v>
      </c>
      <c r="C3491" s="1" t="s">
        <v>4028</v>
      </c>
      <c r="D3491">
        <v>5.0999999999999996</v>
      </c>
      <c r="E3491">
        <v>0</v>
      </c>
      <c r="F3491">
        <v>1.1499999999999999</v>
      </c>
      <c r="G3491">
        <v>2541</v>
      </c>
      <c r="H3491" s="1" t="s">
        <v>4109</v>
      </c>
      <c r="I3491">
        <v>23.46</v>
      </c>
      <c r="J3491">
        <v>8.32</v>
      </c>
      <c r="K3491">
        <v>1147</v>
      </c>
      <c r="L3491">
        <v>1564.07</v>
      </c>
      <c r="M3491">
        <v>798</v>
      </c>
      <c r="N3491">
        <v>22</v>
      </c>
      <c r="O3491">
        <v>0</v>
      </c>
      <c r="P3491">
        <v>1030.3900000000001</v>
      </c>
      <c r="Q3491">
        <v>0</v>
      </c>
      <c r="R3491" s="1" t="s">
        <v>6538</v>
      </c>
      <c r="S3491" s="1" t="s">
        <v>8157</v>
      </c>
      <c r="T3491">
        <v>0.98</v>
      </c>
      <c r="U3491" s="1"/>
      <c r="V3491">
        <v>138361.18030199999</v>
      </c>
      <c r="W3491">
        <v>2601342.7319180002</v>
      </c>
      <c r="X3491">
        <v>691.17636500000003</v>
      </c>
      <c r="Y3491">
        <v>61.874890999999998</v>
      </c>
      <c r="Z3491">
        <v>1172.18273</v>
      </c>
      <c r="AA3491">
        <v>1118.2652109999999</v>
      </c>
      <c r="AB3491">
        <v>0</v>
      </c>
    </row>
    <row r="3492" spans="1:28" x14ac:dyDescent="0.25">
      <c r="A3492" s="1" t="s">
        <v>2386</v>
      </c>
      <c r="B3492">
        <v>2000</v>
      </c>
      <c r="C3492" s="1" t="s">
        <v>4008</v>
      </c>
      <c r="D3492">
        <v>5.0999999999999996</v>
      </c>
      <c r="E3492">
        <v>0</v>
      </c>
      <c r="F3492">
        <v>0</v>
      </c>
      <c r="G3492">
        <v>2544</v>
      </c>
      <c r="H3492" s="1" t="s">
        <v>4080</v>
      </c>
      <c r="I3492">
        <v>0.2</v>
      </c>
      <c r="J3492">
        <v>7.24</v>
      </c>
      <c r="K3492">
        <v>544</v>
      </c>
      <c r="L3492">
        <v>660.09</v>
      </c>
      <c r="M3492">
        <v>392</v>
      </c>
      <c r="N3492">
        <v>15</v>
      </c>
      <c r="O3492">
        <v>0</v>
      </c>
      <c r="P3492">
        <v>503.47</v>
      </c>
      <c r="Q3492">
        <v>0</v>
      </c>
      <c r="R3492" s="1" t="s">
        <v>6541</v>
      </c>
      <c r="S3492" s="1" t="s">
        <v>8157</v>
      </c>
      <c r="T3492">
        <v>1.23</v>
      </c>
      <c r="U3492" s="1"/>
      <c r="V3492">
        <v>65035.244512999998</v>
      </c>
      <c r="W3492">
        <v>1279768.73743</v>
      </c>
      <c r="X3492">
        <v>326.244732</v>
      </c>
      <c r="Y3492">
        <v>30.543758</v>
      </c>
      <c r="Z3492">
        <v>577.78378999999995</v>
      </c>
      <c r="AA3492">
        <v>550.14416800000004</v>
      </c>
      <c r="AB3492">
        <v>0</v>
      </c>
    </row>
    <row r="3493" spans="1:28" x14ac:dyDescent="0.25">
      <c r="A3493" s="1" t="s">
        <v>2387</v>
      </c>
      <c r="B3493">
        <v>2300</v>
      </c>
      <c r="C3493" s="1" t="s">
        <v>4024</v>
      </c>
      <c r="D3493">
        <v>5.0999999999999996</v>
      </c>
      <c r="E3493">
        <v>0</v>
      </c>
      <c r="F3493">
        <v>0</v>
      </c>
      <c r="G3493">
        <v>2544</v>
      </c>
      <c r="H3493" s="1" t="s">
        <v>4118</v>
      </c>
      <c r="I3493">
        <v>23.77</v>
      </c>
      <c r="J3493">
        <v>10</v>
      </c>
      <c r="K3493">
        <v>244</v>
      </c>
      <c r="L3493">
        <v>1450.54</v>
      </c>
      <c r="M3493">
        <v>75</v>
      </c>
      <c r="N3493">
        <v>3</v>
      </c>
      <c r="O3493">
        <v>0</v>
      </c>
      <c r="P3493">
        <v>122.67</v>
      </c>
      <c r="Q3493">
        <v>0</v>
      </c>
      <c r="R3493" s="1" t="s">
        <v>6542</v>
      </c>
      <c r="S3493" s="1" t="s">
        <v>8157</v>
      </c>
      <c r="T3493">
        <v>0.88</v>
      </c>
      <c r="U3493" s="1"/>
      <c r="V3493">
        <v>18438.435342000001</v>
      </c>
      <c r="W3493">
        <v>634142.200817</v>
      </c>
      <c r="X3493">
        <v>98.913186999999994</v>
      </c>
      <c r="Y3493">
        <v>12.948437</v>
      </c>
      <c r="Z3493">
        <v>272.523257</v>
      </c>
      <c r="AA3493">
        <v>272.595167</v>
      </c>
      <c r="AB3493">
        <v>0</v>
      </c>
    </row>
    <row r="3494" spans="1:28" x14ac:dyDescent="0.25">
      <c r="A3494" s="1" t="s">
        <v>2389</v>
      </c>
      <c r="B3494">
        <v>2157</v>
      </c>
      <c r="C3494" s="1" t="s">
        <v>4022</v>
      </c>
      <c r="D3494">
        <v>5.0999999999999996</v>
      </c>
      <c r="E3494">
        <v>0</v>
      </c>
      <c r="F3494">
        <v>0.75</v>
      </c>
      <c r="G3494">
        <v>2547</v>
      </c>
      <c r="H3494" s="1" t="s">
        <v>4133</v>
      </c>
      <c r="I3494">
        <v>20.190000000000001</v>
      </c>
      <c r="J3494">
        <v>12.36</v>
      </c>
      <c r="K3494">
        <v>390</v>
      </c>
      <c r="L3494">
        <v>2376.66</v>
      </c>
      <c r="M3494">
        <v>121</v>
      </c>
      <c r="N3494">
        <v>3</v>
      </c>
      <c r="O3494">
        <v>0</v>
      </c>
      <c r="P3494">
        <v>238.31</v>
      </c>
      <c r="Q3494">
        <v>0</v>
      </c>
      <c r="R3494" s="1" t="s">
        <v>6544</v>
      </c>
      <c r="S3494" s="1" t="s">
        <v>8157</v>
      </c>
      <c r="T3494">
        <v>1.1200000000000001</v>
      </c>
      <c r="U3494" s="1"/>
      <c r="V3494">
        <v>31777.290300000001</v>
      </c>
      <c r="W3494">
        <v>1067840.79039</v>
      </c>
      <c r="X3494">
        <v>169.86564899999999</v>
      </c>
      <c r="Y3494">
        <v>22.270384</v>
      </c>
      <c r="Z3494">
        <v>459.65426400000001</v>
      </c>
      <c r="AA3494">
        <v>459.026884</v>
      </c>
      <c r="AB3494">
        <v>0</v>
      </c>
    </row>
    <row r="3495" spans="1:28" x14ac:dyDescent="0.25">
      <c r="A3495" s="1" t="s">
        <v>2404</v>
      </c>
      <c r="B3495">
        <v>2417</v>
      </c>
      <c r="C3495" s="1" t="s">
        <v>4006</v>
      </c>
      <c r="D3495">
        <v>5.0999999999999996</v>
      </c>
      <c r="E3495">
        <v>0</v>
      </c>
      <c r="F3495">
        <v>2</v>
      </c>
      <c r="G3495">
        <v>2560</v>
      </c>
      <c r="H3495" s="1" t="s">
        <v>4077</v>
      </c>
      <c r="I3495">
        <v>54.88</v>
      </c>
      <c r="J3495">
        <v>11.93</v>
      </c>
      <c r="K3495">
        <v>143</v>
      </c>
      <c r="L3495">
        <v>876.34</v>
      </c>
      <c r="M3495">
        <v>56</v>
      </c>
      <c r="N3495">
        <v>4</v>
      </c>
      <c r="O3495">
        <v>0</v>
      </c>
      <c r="P3495">
        <v>78.430000000000007</v>
      </c>
      <c r="Q3495">
        <v>0</v>
      </c>
      <c r="R3495" s="1" t="s">
        <v>6559</v>
      </c>
      <c r="S3495" s="1" t="s">
        <v>8157</v>
      </c>
      <c r="T3495">
        <v>0.99</v>
      </c>
      <c r="U3495" s="1"/>
      <c r="V3495">
        <v>11427.70938</v>
      </c>
      <c r="W3495">
        <v>396531.91958300001</v>
      </c>
      <c r="X3495">
        <v>61.410912000000003</v>
      </c>
      <c r="Y3495">
        <v>8.1704369999999997</v>
      </c>
      <c r="Z3495">
        <v>170.01632699999999</v>
      </c>
      <c r="AA3495">
        <v>170.45485199999999</v>
      </c>
      <c r="AB3495">
        <v>0</v>
      </c>
    </row>
    <row r="3496" spans="1:28" x14ac:dyDescent="0.25">
      <c r="A3496" s="1" t="s">
        <v>2421</v>
      </c>
      <c r="B3496">
        <v>1725</v>
      </c>
      <c r="C3496" s="1" t="s">
        <v>4042</v>
      </c>
      <c r="D3496">
        <v>5.0999999999999996</v>
      </c>
      <c r="E3496">
        <v>0</v>
      </c>
      <c r="F3496">
        <v>0.01</v>
      </c>
      <c r="G3496">
        <v>2573</v>
      </c>
      <c r="H3496" s="1" t="s">
        <v>4126</v>
      </c>
      <c r="I3496">
        <v>99.09</v>
      </c>
      <c r="J3496">
        <v>13.71</v>
      </c>
      <c r="K3496">
        <v>848</v>
      </c>
      <c r="L3496">
        <v>1144.6400000000001</v>
      </c>
      <c r="M3496">
        <v>576</v>
      </c>
      <c r="N3496">
        <v>16</v>
      </c>
      <c r="O3496">
        <v>0</v>
      </c>
      <c r="P3496">
        <v>766.89</v>
      </c>
      <c r="Q3496">
        <v>0</v>
      </c>
      <c r="R3496" s="1" t="s">
        <v>6576</v>
      </c>
      <c r="S3496" s="1" t="s">
        <v>8157</v>
      </c>
      <c r="T3496">
        <v>1.04</v>
      </c>
      <c r="U3496" s="1"/>
      <c r="V3496">
        <v>99879.764125000002</v>
      </c>
      <c r="W3496">
        <v>1942569.1422669999</v>
      </c>
      <c r="X3496">
        <v>500.51374199999998</v>
      </c>
      <c r="Y3496">
        <v>45.998674000000001</v>
      </c>
      <c r="Z3496">
        <v>875.14927599999999</v>
      </c>
      <c r="AA3496">
        <v>835.06887099999994</v>
      </c>
      <c r="AB3496">
        <v>0</v>
      </c>
    </row>
    <row r="3497" spans="1:28" x14ac:dyDescent="0.25">
      <c r="A3497" s="1" t="s">
        <v>2422</v>
      </c>
      <c r="B3497">
        <v>1840</v>
      </c>
      <c r="C3497" s="1" t="s">
        <v>4026</v>
      </c>
      <c r="D3497">
        <v>0.2</v>
      </c>
      <c r="E3497">
        <v>0</v>
      </c>
      <c r="F3497">
        <v>0</v>
      </c>
      <c r="G3497">
        <v>2573</v>
      </c>
      <c r="H3497" s="1" t="s">
        <v>4106</v>
      </c>
      <c r="I3497">
        <v>88.81</v>
      </c>
      <c r="J3497">
        <v>13.31</v>
      </c>
      <c r="K3497">
        <v>733</v>
      </c>
      <c r="L3497">
        <v>2051.67</v>
      </c>
      <c r="M3497">
        <v>460</v>
      </c>
      <c r="N3497">
        <v>13</v>
      </c>
      <c r="O3497">
        <v>0</v>
      </c>
      <c r="P3497">
        <v>597.78</v>
      </c>
      <c r="Q3497">
        <v>0</v>
      </c>
      <c r="R3497" s="1" t="s">
        <v>6577</v>
      </c>
      <c r="S3497" s="1" t="s">
        <v>8157</v>
      </c>
      <c r="T3497">
        <v>1.02</v>
      </c>
      <c r="U3497" s="1"/>
      <c r="V3497">
        <v>86674.043999999994</v>
      </c>
      <c r="W3497">
        <v>1944666.6292600001</v>
      </c>
      <c r="X3497">
        <v>440.62848700000001</v>
      </c>
      <c r="Y3497">
        <v>45.164878000000002</v>
      </c>
      <c r="Z3497">
        <v>868.86775699999998</v>
      </c>
      <c r="AA3497">
        <v>835.96064000000001</v>
      </c>
      <c r="AB3497">
        <v>0</v>
      </c>
    </row>
    <row r="3498" spans="1:28" x14ac:dyDescent="0.25">
      <c r="A3498" s="1" t="s">
        <v>2434</v>
      </c>
      <c r="B3498">
        <v>1840</v>
      </c>
      <c r="C3498" s="1" t="s">
        <v>4004</v>
      </c>
      <c r="D3498">
        <v>5.0999999999999996</v>
      </c>
      <c r="E3498">
        <v>0</v>
      </c>
      <c r="F3498">
        <v>0</v>
      </c>
      <c r="G3498">
        <v>2582</v>
      </c>
      <c r="H3498" s="1" t="s">
        <v>4124</v>
      </c>
      <c r="I3498">
        <v>71.64</v>
      </c>
      <c r="J3498">
        <v>6.5</v>
      </c>
      <c r="K3498">
        <v>742</v>
      </c>
      <c r="L3498">
        <v>1309.74</v>
      </c>
      <c r="M3498">
        <v>532</v>
      </c>
      <c r="N3498">
        <v>15</v>
      </c>
      <c r="O3498">
        <v>0</v>
      </c>
      <c r="P3498">
        <v>656.53</v>
      </c>
      <c r="Q3498">
        <v>0</v>
      </c>
      <c r="R3498" s="1" t="s">
        <v>6589</v>
      </c>
      <c r="S3498" s="1" t="s">
        <v>8157</v>
      </c>
      <c r="T3498">
        <v>1.1100000000000001</v>
      </c>
      <c r="U3498" s="1"/>
      <c r="V3498">
        <v>87361.539501000007</v>
      </c>
      <c r="W3498">
        <v>1738153.551731</v>
      </c>
      <c r="X3498">
        <v>438.69505199999998</v>
      </c>
      <c r="Y3498">
        <v>40.983131999999998</v>
      </c>
      <c r="Z3498">
        <v>781.47344399999997</v>
      </c>
      <c r="AA3498">
        <v>747.19357500000001</v>
      </c>
      <c r="AB3498">
        <v>0</v>
      </c>
    </row>
    <row r="3499" spans="1:28" x14ac:dyDescent="0.25">
      <c r="A3499" s="1" t="s">
        <v>2436</v>
      </c>
      <c r="B3499">
        <v>1610</v>
      </c>
      <c r="C3499" s="1" t="s">
        <v>4004</v>
      </c>
      <c r="D3499">
        <v>5.0999999999999996</v>
      </c>
      <c r="E3499">
        <v>0</v>
      </c>
      <c r="F3499">
        <v>0</v>
      </c>
      <c r="G3499">
        <v>2583</v>
      </c>
      <c r="H3499" s="1" t="s">
        <v>4178</v>
      </c>
      <c r="I3499">
        <v>71.64</v>
      </c>
      <c r="J3499">
        <v>3.64</v>
      </c>
      <c r="K3499">
        <v>973</v>
      </c>
      <c r="L3499">
        <v>1309.74</v>
      </c>
      <c r="M3499">
        <v>729</v>
      </c>
      <c r="N3499">
        <v>11</v>
      </c>
      <c r="O3499">
        <v>0</v>
      </c>
      <c r="P3499">
        <v>850.01</v>
      </c>
      <c r="Q3499">
        <v>0</v>
      </c>
      <c r="R3499" s="1" t="s">
        <v>6591</v>
      </c>
      <c r="S3499" s="1" t="s">
        <v>8157</v>
      </c>
      <c r="T3499">
        <v>0.77</v>
      </c>
      <c r="U3499" s="1"/>
      <c r="V3499">
        <v>120082.828008</v>
      </c>
      <c r="W3499">
        <v>2220599.4053770001</v>
      </c>
      <c r="X3499">
        <v>598.94905900000003</v>
      </c>
      <c r="Y3499">
        <v>52.993724</v>
      </c>
      <c r="Z3499">
        <v>1003.090555</v>
      </c>
      <c r="AA3499">
        <v>954.59255099999996</v>
      </c>
      <c r="AB3499">
        <v>0</v>
      </c>
    </row>
    <row r="3500" spans="1:28" x14ac:dyDescent="0.25">
      <c r="A3500" s="1" t="s">
        <v>2449</v>
      </c>
      <c r="B3500">
        <v>1729</v>
      </c>
      <c r="C3500" s="1" t="s">
        <v>4040</v>
      </c>
      <c r="D3500">
        <v>5.0999999999999996</v>
      </c>
      <c r="E3500">
        <v>0</v>
      </c>
      <c r="F3500">
        <v>4</v>
      </c>
      <c r="G3500">
        <v>2591</v>
      </c>
      <c r="H3500" s="1" t="s">
        <v>4096</v>
      </c>
      <c r="I3500">
        <v>121.36</v>
      </c>
      <c r="J3500">
        <v>9.0500000000000007</v>
      </c>
      <c r="K3500">
        <v>862</v>
      </c>
      <c r="L3500">
        <v>1561.25</v>
      </c>
      <c r="M3500">
        <v>559</v>
      </c>
      <c r="N3500">
        <v>14</v>
      </c>
      <c r="O3500">
        <v>0</v>
      </c>
      <c r="P3500">
        <v>714.94</v>
      </c>
      <c r="Q3500">
        <v>0</v>
      </c>
      <c r="R3500" s="1" t="s">
        <v>6604</v>
      </c>
      <c r="S3500" s="1" t="s">
        <v>8157</v>
      </c>
      <c r="T3500">
        <v>0.78</v>
      </c>
      <c r="U3500" s="1"/>
      <c r="V3500">
        <v>96937.560012000002</v>
      </c>
      <c r="W3500">
        <v>1916101.666519</v>
      </c>
      <c r="X3500">
        <v>486.37674299999998</v>
      </c>
      <c r="Y3500">
        <v>44.560459000000002</v>
      </c>
      <c r="Z3500">
        <v>858.55602699999997</v>
      </c>
      <c r="AA3500">
        <v>823.69089699999995</v>
      </c>
      <c r="AB3500">
        <v>0</v>
      </c>
    </row>
    <row r="3501" spans="1:28" x14ac:dyDescent="0.25">
      <c r="A3501" s="1" t="s">
        <v>2459</v>
      </c>
      <c r="B3501">
        <v>1725</v>
      </c>
      <c r="C3501" s="1" t="s">
        <v>4020</v>
      </c>
      <c r="D3501">
        <v>5.0999999999999996</v>
      </c>
      <c r="E3501">
        <v>0</v>
      </c>
      <c r="F3501">
        <v>0</v>
      </c>
      <c r="G3501">
        <v>2596</v>
      </c>
      <c r="H3501" s="1" t="s">
        <v>4116</v>
      </c>
      <c r="I3501">
        <v>87.33</v>
      </c>
      <c r="J3501">
        <v>4.95</v>
      </c>
      <c r="K3501">
        <v>871</v>
      </c>
      <c r="L3501">
        <v>1632.51</v>
      </c>
      <c r="M3501">
        <v>656</v>
      </c>
      <c r="N3501">
        <v>8</v>
      </c>
      <c r="O3501">
        <v>0</v>
      </c>
      <c r="P3501">
        <v>758.35</v>
      </c>
      <c r="Q3501">
        <v>0</v>
      </c>
      <c r="R3501" s="1" t="s">
        <v>6614</v>
      </c>
      <c r="S3501" s="1" t="s">
        <v>8157</v>
      </c>
      <c r="T3501">
        <v>1.05</v>
      </c>
      <c r="U3501" s="1"/>
      <c r="V3501">
        <v>114799.811776</v>
      </c>
      <c r="W3501">
        <v>2251328.7265670002</v>
      </c>
      <c r="X3501">
        <v>575.70510300000001</v>
      </c>
      <c r="Y3501">
        <v>53.258294999999997</v>
      </c>
      <c r="Z3501">
        <v>1012.298899</v>
      </c>
      <c r="AA3501">
        <v>967.79742299999998</v>
      </c>
      <c r="AB3501">
        <v>0</v>
      </c>
    </row>
    <row r="3502" spans="1:28" x14ac:dyDescent="0.25">
      <c r="A3502" s="1" t="s">
        <v>2475</v>
      </c>
      <c r="B3502">
        <v>1725</v>
      </c>
      <c r="C3502" s="1" t="s">
        <v>4056</v>
      </c>
      <c r="D3502">
        <v>2</v>
      </c>
      <c r="E3502">
        <v>0</v>
      </c>
      <c r="F3502">
        <v>0</v>
      </c>
      <c r="G3502">
        <v>2611</v>
      </c>
      <c r="H3502" s="1" t="s">
        <v>4154</v>
      </c>
      <c r="I3502">
        <v>4.38</v>
      </c>
      <c r="J3502">
        <v>17.579999999999998</v>
      </c>
      <c r="K3502">
        <v>886</v>
      </c>
      <c r="L3502">
        <v>2240.8200000000002</v>
      </c>
      <c r="M3502">
        <v>548</v>
      </c>
      <c r="N3502">
        <v>15</v>
      </c>
      <c r="O3502">
        <v>0</v>
      </c>
      <c r="P3502">
        <v>732.89</v>
      </c>
      <c r="Q3502">
        <v>0</v>
      </c>
      <c r="R3502" s="1" t="s">
        <v>6630</v>
      </c>
      <c r="S3502" s="1" t="s">
        <v>8157</v>
      </c>
      <c r="T3502">
        <v>1.04</v>
      </c>
      <c r="U3502" s="1"/>
      <c r="V3502">
        <v>100727.008432</v>
      </c>
      <c r="W3502">
        <v>2176748.6358010001</v>
      </c>
      <c r="X3502">
        <v>509.96137299999998</v>
      </c>
      <c r="Y3502">
        <v>50.151851000000001</v>
      </c>
      <c r="Z3502">
        <v>970.341364</v>
      </c>
      <c r="AA3502">
        <v>935.73030300000005</v>
      </c>
      <c r="AB3502">
        <v>0</v>
      </c>
    </row>
    <row r="3503" spans="1:28" x14ac:dyDescent="0.25">
      <c r="A3503" s="1" t="s">
        <v>2478</v>
      </c>
      <c r="B3503">
        <v>2361</v>
      </c>
      <c r="C3503" s="1" t="s">
        <v>4021</v>
      </c>
      <c r="D3503">
        <v>5.0999999999999996</v>
      </c>
      <c r="E3503">
        <v>0</v>
      </c>
      <c r="F3503">
        <v>0.49</v>
      </c>
      <c r="G3503">
        <v>2616</v>
      </c>
      <c r="H3503" s="1" t="s">
        <v>4101</v>
      </c>
      <c r="I3503">
        <v>76.69</v>
      </c>
      <c r="J3503">
        <v>8.4700000000000006</v>
      </c>
      <c r="K3503">
        <v>255</v>
      </c>
      <c r="L3503">
        <v>1564.11</v>
      </c>
      <c r="M3503">
        <v>32</v>
      </c>
      <c r="N3503">
        <v>3</v>
      </c>
      <c r="O3503">
        <v>0</v>
      </c>
      <c r="P3503">
        <v>102.57</v>
      </c>
      <c r="Q3503">
        <v>0</v>
      </c>
      <c r="R3503" s="1" t="s">
        <v>6633</v>
      </c>
      <c r="S3503" s="1" t="s">
        <v>8157</v>
      </c>
      <c r="T3503">
        <v>0.73</v>
      </c>
      <c r="U3503" s="1"/>
      <c r="V3503">
        <v>14977.67433</v>
      </c>
      <c r="W3503">
        <v>595285.93782800005</v>
      </c>
      <c r="X3503">
        <v>82.157471000000001</v>
      </c>
      <c r="Y3503">
        <v>11.4742</v>
      </c>
      <c r="Z3503">
        <v>252.803776</v>
      </c>
      <c r="AA3503">
        <v>255.89114499999999</v>
      </c>
      <c r="AB3503">
        <v>0</v>
      </c>
    </row>
    <row r="3504" spans="1:28" x14ac:dyDescent="0.25">
      <c r="A3504" s="1" t="s">
        <v>2483</v>
      </c>
      <c r="B3504">
        <v>2480</v>
      </c>
      <c r="C3504" s="1" t="s">
        <v>4009</v>
      </c>
      <c r="D3504">
        <v>5.0999999999999996</v>
      </c>
      <c r="E3504">
        <v>0</v>
      </c>
      <c r="F3504">
        <v>0.32</v>
      </c>
      <c r="G3504">
        <v>2621</v>
      </c>
      <c r="H3504" s="1" t="s">
        <v>4081</v>
      </c>
      <c r="I3504">
        <v>19.239999999999998</v>
      </c>
      <c r="J3504">
        <v>15.99</v>
      </c>
      <c r="K3504">
        <v>141</v>
      </c>
      <c r="L3504">
        <v>738.31</v>
      </c>
      <c r="M3504">
        <v>42</v>
      </c>
      <c r="N3504">
        <v>3</v>
      </c>
      <c r="O3504">
        <v>0</v>
      </c>
      <c r="P3504">
        <v>98.75</v>
      </c>
      <c r="Q3504">
        <v>0</v>
      </c>
      <c r="R3504" s="1" t="s">
        <v>6638</v>
      </c>
      <c r="S3504" s="1" t="s">
        <v>8157</v>
      </c>
      <c r="T3504">
        <v>1.28</v>
      </c>
      <c r="U3504" s="1"/>
      <c r="V3504">
        <v>12929.169260000001</v>
      </c>
      <c r="W3504">
        <v>426364.02577900002</v>
      </c>
      <c r="X3504">
        <v>69.048271999999997</v>
      </c>
      <c r="Y3504">
        <v>9.3858929999999994</v>
      </c>
      <c r="Z3504">
        <v>187.21133699999999</v>
      </c>
      <c r="AA3504">
        <v>183.27818300000001</v>
      </c>
      <c r="AB3504">
        <v>0</v>
      </c>
    </row>
    <row r="3505" spans="1:28" x14ac:dyDescent="0.25">
      <c r="A3505" s="1" t="s">
        <v>2495</v>
      </c>
      <c r="B3505">
        <v>2300</v>
      </c>
      <c r="C3505" s="1" t="s">
        <v>4026</v>
      </c>
      <c r="D3505">
        <v>0.2</v>
      </c>
      <c r="E3505">
        <v>0</v>
      </c>
      <c r="F3505">
        <v>0</v>
      </c>
      <c r="G3505">
        <v>2631</v>
      </c>
      <c r="H3505" s="1" t="s">
        <v>4106</v>
      </c>
      <c r="I3505">
        <v>88.81</v>
      </c>
      <c r="J3505">
        <v>12.75</v>
      </c>
      <c r="K3505">
        <v>331</v>
      </c>
      <c r="L3505">
        <v>2051.67</v>
      </c>
      <c r="M3505">
        <v>104</v>
      </c>
      <c r="N3505">
        <v>6</v>
      </c>
      <c r="O3505">
        <v>0</v>
      </c>
      <c r="P3505">
        <v>182.38</v>
      </c>
      <c r="Q3505">
        <v>0</v>
      </c>
      <c r="R3505" s="1" t="s">
        <v>6650</v>
      </c>
      <c r="S3505" s="1" t="s">
        <v>8157</v>
      </c>
      <c r="T3505">
        <v>0.92</v>
      </c>
      <c r="U3505" s="1"/>
      <c r="V3505">
        <v>29929.816930000001</v>
      </c>
      <c r="W3505">
        <v>1032858.7584319999</v>
      </c>
      <c r="X3505">
        <v>160.85016200000001</v>
      </c>
      <c r="Y3505">
        <v>22.091415000000001</v>
      </c>
      <c r="Z3505">
        <v>449.52196700000002</v>
      </c>
      <c r="AA3505">
        <v>443.98769600000003</v>
      </c>
      <c r="AB3505">
        <v>0</v>
      </c>
    </row>
    <row r="3506" spans="1:28" x14ac:dyDescent="0.25">
      <c r="A3506" s="1" t="s">
        <v>2497</v>
      </c>
      <c r="B3506">
        <v>1731</v>
      </c>
      <c r="C3506" s="1" t="s">
        <v>4024</v>
      </c>
      <c r="D3506">
        <v>5.0999999999999996</v>
      </c>
      <c r="E3506">
        <v>0</v>
      </c>
      <c r="F3506">
        <v>6</v>
      </c>
      <c r="G3506">
        <v>2633</v>
      </c>
      <c r="H3506" s="1" t="s">
        <v>4100</v>
      </c>
      <c r="I3506">
        <v>91.57</v>
      </c>
      <c r="J3506">
        <v>5.87</v>
      </c>
      <c r="K3506">
        <v>902</v>
      </c>
      <c r="L3506">
        <v>1444.8</v>
      </c>
      <c r="M3506">
        <v>548</v>
      </c>
      <c r="N3506">
        <v>15</v>
      </c>
      <c r="O3506">
        <v>0</v>
      </c>
      <c r="P3506">
        <v>694.48</v>
      </c>
      <c r="Q3506">
        <v>0</v>
      </c>
      <c r="R3506" s="1" t="s">
        <v>6652</v>
      </c>
      <c r="S3506" s="1" t="s">
        <v>8157</v>
      </c>
      <c r="T3506">
        <v>0.52</v>
      </c>
      <c r="U3506" s="1"/>
      <c r="V3506">
        <v>97258.227308000001</v>
      </c>
      <c r="W3506">
        <v>1878070.568071</v>
      </c>
      <c r="X3506">
        <v>486.826978</v>
      </c>
      <c r="Y3506">
        <v>43.539597999999998</v>
      </c>
      <c r="Z3506">
        <v>842.11154599999998</v>
      </c>
      <c r="AA3506">
        <v>807.34412099999997</v>
      </c>
      <c r="AB3506">
        <v>0</v>
      </c>
    </row>
    <row r="3507" spans="1:28" x14ac:dyDescent="0.25">
      <c r="A3507" s="1" t="s">
        <v>2499</v>
      </c>
      <c r="B3507">
        <v>2179</v>
      </c>
      <c r="C3507" s="1" t="s">
        <v>4021</v>
      </c>
      <c r="D3507">
        <v>5.0999999999999996</v>
      </c>
      <c r="E3507">
        <v>0</v>
      </c>
      <c r="F3507">
        <v>0.06</v>
      </c>
      <c r="G3507">
        <v>2634</v>
      </c>
      <c r="H3507" s="1" t="s">
        <v>4101</v>
      </c>
      <c r="I3507">
        <v>76.69</v>
      </c>
      <c r="J3507">
        <v>5.76</v>
      </c>
      <c r="K3507">
        <v>455</v>
      </c>
      <c r="L3507">
        <v>1564.11</v>
      </c>
      <c r="M3507">
        <v>136</v>
      </c>
      <c r="N3507">
        <v>4</v>
      </c>
      <c r="O3507">
        <v>0</v>
      </c>
      <c r="P3507">
        <v>216.63</v>
      </c>
      <c r="Q3507">
        <v>0</v>
      </c>
      <c r="R3507" s="1" t="s">
        <v>6654</v>
      </c>
      <c r="S3507" s="1" t="s">
        <v>8157</v>
      </c>
      <c r="T3507">
        <v>0.47</v>
      </c>
      <c r="U3507" s="1"/>
      <c r="V3507">
        <v>35726.877028000003</v>
      </c>
      <c r="W3507">
        <v>895757.86919400003</v>
      </c>
      <c r="X3507">
        <v>183.50898000000001</v>
      </c>
      <c r="Y3507">
        <v>18.513603</v>
      </c>
      <c r="Z3507">
        <v>389.25422900000001</v>
      </c>
      <c r="AA3507">
        <v>385.06207999999998</v>
      </c>
      <c r="AB3507">
        <v>0</v>
      </c>
    </row>
    <row r="3508" spans="1:28" x14ac:dyDescent="0.25">
      <c r="A3508" s="1" t="s">
        <v>2501</v>
      </c>
      <c r="B3508">
        <v>2415</v>
      </c>
      <c r="C3508" s="1" t="s">
        <v>4004</v>
      </c>
      <c r="D3508">
        <v>5.0999999999999996</v>
      </c>
      <c r="E3508">
        <v>0</v>
      </c>
      <c r="F3508">
        <v>0</v>
      </c>
      <c r="G3508">
        <v>2634</v>
      </c>
      <c r="H3508" s="1" t="s">
        <v>4074</v>
      </c>
      <c r="I3508">
        <v>0.2</v>
      </c>
      <c r="J3508">
        <v>8.52</v>
      </c>
      <c r="K3508">
        <v>219</v>
      </c>
      <c r="L3508">
        <v>420.4</v>
      </c>
      <c r="M3508">
        <v>145</v>
      </c>
      <c r="N3508">
        <v>5</v>
      </c>
      <c r="O3508">
        <v>0</v>
      </c>
      <c r="P3508">
        <v>175.74</v>
      </c>
      <c r="Q3508">
        <v>0</v>
      </c>
      <c r="R3508" s="1" t="s">
        <v>6656</v>
      </c>
      <c r="S3508" s="1" t="s">
        <v>8157</v>
      </c>
      <c r="T3508">
        <v>0.72</v>
      </c>
      <c r="U3508" s="1"/>
      <c r="V3508">
        <v>26391.233772</v>
      </c>
      <c r="W3508">
        <v>522246.387101</v>
      </c>
      <c r="X3508">
        <v>132.41945000000001</v>
      </c>
      <c r="Y3508">
        <v>12.090731999999999</v>
      </c>
      <c r="Z3508">
        <v>233.70096799999999</v>
      </c>
      <c r="AA3508">
        <v>224.502543</v>
      </c>
      <c r="AB3508">
        <v>0</v>
      </c>
    </row>
    <row r="3509" spans="1:28" x14ac:dyDescent="0.25">
      <c r="A3509" s="1" t="s">
        <v>2504</v>
      </c>
      <c r="B3509">
        <v>1662</v>
      </c>
      <c r="C3509" s="1" t="s">
        <v>4039</v>
      </c>
      <c r="D3509">
        <v>5.0999999999999996</v>
      </c>
      <c r="E3509">
        <v>0</v>
      </c>
      <c r="F3509">
        <v>0.9</v>
      </c>
      <c r="G3509">
        <v>2638</v>
      </c>
      <c r="H3509" s="1" t="s">
        <v>4111</v>
      </c>
      <c r="I3509">
        <v>13.29</v>
      </c>
      <c r="J3509">
        <v>12.83</v>
      </c>
      <c r="K3509">
        <v>976</v>
      </c>
      <c r="L3509">
        <v>1792.39</v>
      </c>
      <c r="M3509">
        <v>687</v>
      </c>
      <c r="N3509">
        <v>14</v>
      </c>
      <c r="O3509">
        <v>0</v>
      </c>
      <c r="P3509">
        <v>856.84</v>
      </c>
      <c r="Q3509">
        <v>0</v>
      </c>
      <c r="R3509" s="1" t="s">
        <v>6659</v>
      </c>
      <c r="S3509" s="1" t="s">
        <v>8157</v>
      </c>
      <c r="T3509">
        <v>1.08</v>
      </c>
      <c r="U3509" s="1"/>
      <c r="V3509">
        <v>120315.270062</v>
      </c>
      <c r="W3509">
        <v>2401362.442551</v>
      </c>
      <c r="X3509">
        <v>604.43012199999998</v>
      </c>
      <c r="Y3509">
        <v>56.628926999999997</v>
      </c>
      <c r="Z3509">
        <v>1078.685876</v>
      </c>
      <c r="AA3509">
        <v>1032.292113</v>
      </c>
      <c r="AB3509">
        <v>0</v>
      </c>
    </row>
    <row r="3510" spans="1:28" x14ac:dyDescent="0.25">
      <c r="A3510" s="1" t="s">
        <v>2508</v>
      </c>
      <c r="B3510">
        <v>2013</v>
      </c>
      <c r="C3510" s="1" t="s">
        <v>4033</v>
      </c>
      <c r="D3510">
        <v>5.0999999999999996</v>
      </c>
      <c r="E3510">
        <v>0</v>
      </c>
      <c r="F3510">
        <v>0.5</v>
      </c>
      <c r="G3510">
        <v>2643</v>
      </c>
      <c r="H3510" s="1" t="s">
        <v>4088</v>
      </c>
      <c r="I3510">
        <v>194.58</v>
      </c>
      <c r="J3510">
        <v>8.86</v>
      </c>
      <c r="K3510">
        <v>630</v>
      </c>
      <c r="L3510">
        <v>2216.48</v>
      </c>
      <c r="M3510">
        <v>238</v>
      </c>
      <c r="N3510">
        <v>12</v>
      </c>
      <c r="O3510">
        <v>0</v>
      </c>
      <c r="P3510">
        <v>387.97</v>
      </c>
      <c r="Q3510">
        <v>0</v>
      </c>
      <c r="R3510" s="1" t="s">
        <v>6663</v>
      </c>
      <c r="S3510" s="1" t="s">
        <v>8157</v>
      </c>
      <c r="T3510">
        <v>0.66</v>
      </c>
      <c r="U3510" s="1"/>
      <c r="V3510">
        <v>49714.712025000001</v>
      </c>
      <c r="W3510">
        <v>1253158.139714</v>
      </c>
      <c r="X3510">
        <v>255.58638099999999</v>
      </c>
      <c r="Y3510">
        <v>26.105720999999999</v>
      </c>
      <c r="Z3510">
        <v>544.14654199999995</v>
      </c>
      <c r="AA3510">
        <v>538.69842900000003</v>
      </c>
      <c r="AB3510">
        <v>0</v>
      </c>
    </row>
    <row r="3511" spans="1:28" x14ac:dyDescent="0.25">
      <c r="A3511" s="1" t="s">
        <v>2509</v>
      </c>
      <c r="B3511">
        <v>2058</v>
      </c>
      <c r="C3511" s="1" t="s">
        <v>4036</v>
      </c>
      <c r="D3511">
        <v>5.0999999999999996</v>
      </c>
      <c r="E3511">
        <v>0</v>
      </c>
      <c r="F3511">
        <v>0.86</v>
      </c>
      <c r="G3511">
        <v>2643</v>
      </c>
      <c r="H3511" s="1" t="s">
        <v>4131</v>
      </c>
      <c r="I3511">
        <v>194.58</v>
      </c>
      <c r="J3511">
        <v>6.68</v>
      </c>
      <c r="K3511">
        <v>585</v>
      </c>
      <c r="L3511">
        <v>2235.6799999999998</v>
      </c>
      <c r="M3511">
        <v>325</v>
      </c>
      <c r="N3511">
        <v>15</v>
      </c>
      <c r="O3511">
        <v>0</v>
      </c>
      <c r="P3511">
        <v>441.12</v>
      </c>
      <c r="Q3511">
        <v>0</v>
      </c>
      <c r="R3511" s="1" t="s">
        <v>6664</v>
      </c>
      <c r="S3511" s="1" t="s">
        <v>8157</v>
      </c>
      <c r="T3511">
        <v>1.1200000000000001</v>
      </c>
      <c r="U3511" s="1"/>
      <c r="V3511">
        <v>64673.470698999998</v>
      </c>
      <c r="W3511">
        <v>1674430.31464</v>
      </c>
      <c r="X3511">
        <v>334.14333099999999</v>
      </c>
      <c r="Y3511">
        <v>37.827697999999998</v>
      </c>
      <c r="Z3511">
        <v>740.93756199999996</v>
      </c>
      <c r="AA3511">
        <v>719.78634299999999</v>
      </c>
      <c r="AB3511">
        <v>0</v>
      </c>
    </row>
    <row r="3512" spans="1:28" x14ac:dyDescent="0.25">
      <c r="A3512" s="1" t="s">
        <v>2512</v>
      </c>
      <c r="B3512">
        <v>1808</v>
      </c>
      <c r="C3512" s="1" t="s">
        <v>4041</v>
      </c>
      <c r="D3512">
        <v>0.2</v>
      </c>
      <c r="E3512">
        <v>0</v>
      </c>
      <c r="F3512">
        <v>0.87</v>
      </c>
      <c r="G3512">
        <v>2648</v>
      </c>
      <c r="H3512" s="1" t="s">
        <v>4099</v>
      </c>
      <c r="I3512">
        <v>147.79</v>
      </c>
      <c r="J3512">
        <v>11.21</v>
      </c>
      <c r="K3512">
        <v>840</v>
      </c>
      <c r="L3512">
        <v>2480.9</v>
      </c>
      <c r="M3512">
        <v>567</v>
      </c>
      <c r="N3512">
        <v>11</v>
      </c>
      <c r="O3512">
        <v>0</v>
      </c>
      <c r="P3512">
        <v>638.13</v>
      </c>
      <c r="Q3512">
        <v>0</v>
      </c>
      <c r="R3512" s="1" t="s">
        <v>6667</v>
      </c>
      <c r="S3512" s="1" t="s">
        <v>8157</v>
      </c>
      <c r="T3512">
        <v>0.9</v>
      </c>
      <c r="U3512" s="1"/>
      <c r="V3512">
        <v>98175.866590000005</v>
      </c>
      <c r="W3512">
        <v>2083278.9226480001</v>
      </c>
      <c r="X3512">
        <v>495.990612</v>
      </c>
      <c r="Y3512">
        <v>47.354295</v>
      </c>
      <c r="Z3512">
        <v>923.63246500000002</v>
      </c>
      <c r="AA3512">
        <v>895.55258600000002</v>
      </c>
      <c r="AB3512">
        <v>0</v>
      </c>
    </row>
    <row r="3513" spans="1:28" x14ac:dyDescent="0.25">
      <c r="A3513" s="1" t="s">
        <v>2517</v>
      </c>
      <c r="B3513">
        <v>1917</v>
      </c>
      <c r="C3513" s="1" t="s">
        <v>4003</v>
      </c>
      <c r="D3513">
        <v>5.0999999999999996</v>
      </c>
      <c r="E3513">
        <v>0</v>
      </c>
      <c r="F3513">
        <v>0.34</v>
      </c>
      <c r="G3513">
        <v>2657</v>
      </c>
      <c r="H3513" s="1" t="s">
        <v>4122</v>
      </c>
      <c r="I3513">
        <v>159.35</v>
      </c>
      <c r="J3513">
        <v>6.52</v>
      </c>
      <c r="K3513">
        <v>740</v>
      </c>
      <c r="L3513">
        <v>1416.09</v>
      </c>
      <c r="M3513">
        <v>470</v>
      </c>
      <c r="N3513">
        <v>31</v>
      </c>
      <c r="O3513">
        <v>0</v>
      </c>
      <c r="P3513">
        <v>618.37</v>
      </c>
      <c r="Q3513">
        <v>0</v>
      </c>
      <c r="R3513" s="1" t="s">
        <v>6672</v>
      </c>
      <c r="S3513" s="1" t="s">
        <v>8157</v>
      </c>
      <c r="T3513">
        <v>0.82</v>
      </c>
      <c r="U3513" s="1"/>
      <c r="V3513">
        <v>73139.396699999998</v>
      </c>
      <c r="W3513">
        <v>1469717.369309</v>
      </c>
      <c r="X3513">
        <v>367.49210699999998</v>
      </c>
      <c r="Y3513">
        <v>33.708849999999998</v>
      </c>
      <c r="Z3513">
        <v>654.79294300000004</v>
      </c>
      <c r="AA3513">
        <v>631.79964099999995</v>
      </c>
      <c r="AB3513">
        <v>0</v>
      </c>
    </row>
    <row r="3514" spans="1:28" x14ac:dyDescent="0.25">
      <c r="A3514" s="1" t="s">
        <v>2519</v>
      </c>
      <c r="B3514">
        <v>1882</v>
      </c>
      <c r="C3514" s="1" t="s">
        <v>4025</v>
      </c>
      <c r="D3514">
        <v>5.0999999999999996</v>
      </c>
      <c r="E3514">
        <v>0</v>
      </c>
      <c r="F3514">
        <v>0.18</v>
      </c>
      <c r="G3514">
        <v>2658</v>
      </c>
      <c r="H3514" s="1" t="s">
        <v>4103</v>
      </c>
      <c r="I3514">
        <v>92.78</v>
      </c>
      <c r="J3514">
        <v>11.53</v>
      </c>
      <c r="K3514">
        <v>776</v>
      </c>
      <c r="L3514">
        <v>1809.62</v>
      </c>
      <c r="M3514">
        <v>524</v>
      </c>
      <c r="N3514">
        <v>12</v>
      </c>
      <c r="O3514">
        <v>0</v>
      </c>
      <c r="P3514">
        <v>628.84</v>
      </c>
      <c r="Q3514">
        <v>0</v>
      </c>
      <c r="R3514" s="1" t="s">
        <v>6674</v>
      </c>
      <c r="S3514" s="1" t="s">
        <v>8157</v>
      </c>
      <c r="T3514">
        <v>0.88</v>
      </c>
      <c r="U3514" s="1"/>
      <c r="V3514">
        <v>89839.159444999998</v>
      </c>
      <c r="W3514">
        <v>1843919.495998</v>
      </c>
      <c r="X3514">
        <v>452.36497400000002</v>
      </c>
      <c r="Y3514">
        <v>42.444333</v>
      </c>
      <c r="Z3514">
        <v>821.28054799999995</v>
      </c>
      <c r="AA3514">
        <v>792.65926400000001</v>
      </c>
      <c r="AB3514">
        <v>0</v>
      </c>
    </row>
    <row r="3515" spans="1:28" x14ac:dyDescent="0.25">
      <c r="A3515" s="1" t="s">
        <v>2522</v>
      </c>
      <c r="B3515">
        <v>2484</v>
      </c>
      <c r="C3515" s="1" t="s">
        <v>4016</v>
      </c>
      <c r="D3515">
        <v>5.0999999999999996</v>
      </c>
      <c r="E3515">
        <v>0</v>
      </c>
      <c r="F3515">
        <v>0</v>
      </c>
      <c r="G3515">
        <v>2659</v>
      </c>
      <c r="H3515" s="1" t="s">
        <v>4089</v>
      </c>
      <c r="I3515">
        <v>182.21</v>
      </c>
      <c r="J3515">
        <v>8.34</v>
      </c>
      <c r="K3515">
        <v>175</v>
      </c>
      <c r="L3515">
        <v>905.52</v>
      </c>
      <c r="M3515">
        <v>73</v>
      </c>
      <c r="N3515">
        <v>2</v>
      </c>
      <c r="O3515">
        <v>0</v>
      </c>
      <c r="P3515">
        <v>117.14</v>
      </c>
      <c r="Q3515">
        <v>0</v>
      </c>
      <c r="R3515" s="1" t="s">
        <v>6677</v>
      </c>
      <c r="S3515" s="1" t="s">
        <v>8157</v>
      </c>
      <c r="T3515">
        <v>1.1299999999999999</v>
      </c>
      <c r="U3515" s="1"/>
      <c r="V3515">
        <v>15735.583771</v>
      </c>
      <c r="W3515">
        <v>479008.19777099998</v>
      </c>
      <c r="X3515">
        <v>83.008138000000002</v>
      </c>
      <c r="Y3515">
        <v>10.385425</v>
      </c>
      <c r="Z3515">
        <v>209.114598</v>
      </c>
      <c r="AA3515">
        <v>205.909268</v>
      </c>
      <c r="AB3515">
        <v>0</v>
      </c>
    </row>
    <row r="3516" spans="1:28" x14ac:dyDescent="0.25">
      <c r="A3516" s="1" t="s">
        <v>2531</v>
      </c>
      <c r="B3516">
        <v>1534</v>
      </c>
      <c r="C3516" s="1" t="s">
        <v>4063</v>
      </c>
      <c r="D3516">
        <v>5.0999999999999996</v>
      </c>
      <c r="E3516">
        <v>0</v>
      </c>
      <c r="F3516">
        <v>0.67</v>
      </c>
      <c r="G3516">
        <v>2664</v>
      </c>
      <c r="H3516" s="1" t="s">
        <v>4119</v>
      </c>
      <c r="I3516">
        <v>17.75</v>
      </c>
      <c r="J3516">
        <v>11.35</v>
      </c>
      <c r="K3516">
        <v>1130</v>
      </c>
      <c r="L3516">
        <v>2100.81</v>
      </c>
      <c r="M3516">
        <v>792</v>
      </c>
      <c r="N3516">
        <v>21</v>
      </c>
      <c r="O3516">
        <v>0</v>
      </c>
      <c r="P3516">
        <v>964.84</v>
      </c>
      <c r="Q3516">
        <v>0</v>
      </c>
      <c r="R3516" s="1" t="s">
        <v>6686</v>
      </c>
      <c r="S3516" s="1" t="s">
        <v>8157</v>
      </c>
      <c r="T3516">
        <v>0.93</v>
      </c>
      <c r="U3516" s="1"/>
      <c r="V3516">
        <v>136776.81332700001</v>
      </c>
      <c r="W3516">
        <v>2728687.8704659999</v>
      </c>
      <c r="X3516">
        <v>687.05077700000004</v>
      </c>
      <c r="Y3516">
        <v>64.150318999999996</v>
      </c>
      <c r="Z3516">
        <v>1225.6842429999999</v>
      </c>
      <c r="AA3516">
        <v>1173.002236</v>
      </c>
      <c r="AB3516">
        <v>0</v>
      </c>
    </row>
    <row r="3517" spans="1:28" x14ac:dyDescent="0.25">
      <c r="A3517" s="1" t="s">
        <v>2534</v>
      </c>
      <c r="B3517">
        <v>2200</v>
      </c>
      <c r="C3517" s="1" t="s">
        <v>4008</v>
      </c>
      <c r="D3517">
        <v>5.0999999999999996</v>
      </c>
      <c r="E3517">
        <v>0</v>
      </c>
      <c r="F3517">
        <v>0</v>
      </c>
      <c r="G3517">
        <v>2665</v>
      </c>
      <c r="H3517" s="1" t="s">
        <v>4080</v>
      </c>
      <c r="I3517">
        <v>0.2</v>
      </c>
      <c r="J3517">
        <v>6.41</v>
      </c>
      <c r="K3517">
        <v>465</v>
      </c>
      <c r="L3517">
        <v>660.09</v>
      </c>
      <c r="M3517">
        <v>337</v>
      </c>
      <c r="N3517">
        <v>9</v>
      </c>
      <c r="O3517">
        <v>0</v>
      </c>
      <c r="P3517">
        <v>418.29</v>
      </c>
      <c r="Q3517">
        <v>0</v>
      </c>
      <c r="R3517" s="1" t="s">
        <v>6689</v>
      </c>
      <c r="S3517" s="1" t="s">
        <v>8157</v>
      </c>
      <c r="T3517">
        <v>1.06</v>
      </c>
      <c r="U3517" s="1"/>
      <c r="V3517">
        <v>57651.346568000001</v>
      </c>
      <c r="W3517">
        <v>1145568.3497929999</v>
      </c>
      <c r="X3517">
        <v>289.54832699999997</v>
      </c>
      <c r="Y3517">
        <v>27.303815</v>
      </c>
      <c r="Z3517">
        <v>516.99478199999999</v>
      </c>
      <c r="AA3517">
        <v>492.45398399999999</v>
      </c>
      <c r="AB3517">
        <v>0</v>
      </c>
    </row>
    <row r="3518" spans="1:28" x14ac:dyDescent="0.25">
      <c r="A3518" s="1" t="s">
        <v>2535</v>
      </c>
      <c r="B3518">
        <v>2465</v>
      </c>
      <c r="C3518" s="1" t="s">
        <v>4015</v>
      </c>
      <c r="D3518">
        <v>5.0999999999999996</v>
      </c>
      <c r="E3518">
        <v>0</v>
      </c>
      <c r="F3518">
        <v>0.72</v>
      </c>
      <c r="G3518">
        <v>2665</v>
      </c>
      <c r="H3518" s="1" t="s">
        <v>4088</v>
      </c>
      <c r="I3518">
        <v>194.58</v>
      </c>
      <c r="J3518">
        <v>8.39</v>
      </c>
      <c r="K3518">
        <v>200</v>
      </c>
      <c r="L3518">
        <v>1448.27</v>
      </c>
      <c r="M3518">
        <v>7</v>
      </c>
      <c r="N3518">
        <v>2</v>
      </c>
      <c r="O3518">
        <v>0</v>
      </c>
      <c r="P3518">
        <v>47.75</v>
      </c>
      <c r="Q3518">
        <v>0</v>
      </c>
      <c r="R3518" s="1" t="s">
        <v>6690</v>
      </c>
      <c r="S3518" s="1" t="s">
        <v>8157</v>
      </c>
      <c r="T3518">
        <v>0.69</v>
      </c>
      <c r="U3518" s="1"/>
      <c r="V3518">
        <v>8214.9510730000002</v>
      </c>
      <c r="W3518">
        <v>403967.26680799999</v>
      </c>
      <c r="X3518">
        <v>46.797196</v>
      </c>
      <c r="Y3518">
        <v>7.0646060000000004</v>
      </c>
      <c r="Z3518">
        <v>166.960005</v>
      </c>
      <c r="AA3518">
        <v>173.64983699999999</v>
      </c>
      <c r="AB3518">
        <v>0</v>
      </c>
    </row>
    <row r="3519" spans="1:28" x14ac:dyDescent="0.25">
      <c r="A3519" s="1" t="s">
        <v>2541</v>
      </c>
      <c r="B3519">
        <v>2157</v>
      </c>
      <c r="C3519" s="1" t="s">
        <v>4012</v>
      </c>
      <c r="D3519">
        <v>5.0999999999999996</v>
      </c>
      <c r="E3519">
        <v>0</v>
      </c>
      <c r="F3519">
        <v>0.75</v>
      </c>
      <c r="G3519">
        <v>2671</v>
      </c>
      <c r="H3519" s="1" t="s">
        <v>4143</v>
      </c>
      <c r="I3519">
        <v>105.53</v>
      </c>
      <c r="J3519">
        <v>10.85</v>
      </c>
      <c r="K3519">
        <v>514</v>
      </c>
      <c r="L3519">
        <v>825.33</v>
      </c>
      <c r="M3519">
        <v>356</v>
      </c>
      <c r="N3519">
        <v>16</v>
      </c>
      <c r="O3519">
        <v>0</v>
      </c>
      <c r="P3519">
        <v>437.14</v>
      </c>
      <c r="Q3519">
        <v>0</v>
      </c>
      <c r="R3519" s="1" t="s">
        <v>6696</v>
      </c>
      <c r="S3519" s="1" t="s">
        <v>8157</v>
      </c>
      <c r="T3519">
        <v>0.79</v>
      </c>
      <c r="U3519" s="1"/>
      <c r="V3519">
        <v>61818.386578999998</v>
      </c>
      <c r="W3519">
        <v>1213618.229511</v>
      </c>
      <c r="X3519">
        <v>310.04684500000002</v>
      </c>
      <c r="Y3519">
        <v>28.663557000000001</v>
      </c>
      <c r="Z3519">
        <v>546.58291299999996</v>
      </c>
      <c r="AA3519">
        <v>521.70806800000003</v>
      </c>
      <c r="AB3519">
        <v>0</v>
      </c>
    </row>
    <row r="3520" spans="1:28" x14ac:dyDescent="0.25">
      <c r="A3520" s="1" t="s">
        <v>2543</v>
      </c>
      <c r="B3520">
        <v>1869</v>
      </c>
      <c r="C3520" s="1" t="s">
        <v>4033</v>
      </c>
      <c r="D3520">
        <v>5.0999999999999996</v>
      </c>
      <c r="E3520">
        <v>0</v>
      </c>
      <c r="F3520">
        <v>0.25</v>
      </c>
      <c r="G3520">
        <v>2675</v>
      </c>
      <c r="H3520" s="1" t="s">
        <v>4088</v>
      </c>
      <c r="I3520">
        <v>194.58</v>
      </c>
      <c r="J3520">
        <v>5.07</v>
      </c>
      <c r="K3520">
        <v>806</v>
      </c>
      <c r="L3520">
        <v>2216.48</v>
      </c>
      <c r="M3520">
        <v>252</v>
      </c>
      <c r="N3520">
        <v>13</v>
      </c>
      <c r="O3520">
        <v>0</v>
      </c>
      <c r="P3520">
        <v>403.56</v>
      </c>
      <c r="Q3520">
        <v>0</v>
      </c>
      <c r="R3520" s="1" t="s">
        <v>6698</v>
      </c>
      <c r="S3520" s="1" t="s">
        <v>8157</v>
      </c>
      <c r="T3520">
        <v>0.4</v>
      </c>
      <c r="U3520" s="1"/>
      <c r="V3520">
        <v>60782.011671</v>
      </c>
      <c r="W3520">
        <v>1385495.9017380001</v>
      </c>
      <c r="X3520">
        <v>308.88905999999997</v>
      </c>
      <c r="Y3520">
        <v>29.015923999999998</v>
      </c>
      <c r="Z3520">
        <v>604.49449400000003</v>
      </c>
      <c r="AA3520">
        <v>595.59136100000001</v>
      </c>
      <c r="AB3520">
        <v>0</v>
      </c>
    </row>
    <row r="3521" spans="1:28" x14ac:dyDescent="0.25">
      <c r="A3521" s="1" t="s">
        <v>2544</v>
      </c>
      <c r="B3521">
        <v>2336</v>
      </c>
      <c r="C3521" s="1" t="s">
        <v>4006</v>
      </c>
      <c r="D3521">
        <v>5.0999999999999996</v>
      </c>
      <c r="E3521">
        <v>0</v>
      </c>
      <c r="F3521">
        <v>0</v>
      </c>
      <c r="G3521">
        <v>2675</v>
      </c>
      <c r="H3521" s="1" t="s">
        <v>4116</v>
      </c>
      <c r="I3521">
        <v>87.33</v>
      </c>
      <c r="J3521">
        <v>11.87</v>
      </c>
      <c r="K3521">
        <v>339</v>
      </c>
      <c r="L3521">
        <v>2326.5700000000002</v>
      </c>
      <c r="M3521">
        <v>64</v>
      </c>
      <c r="N3521">
        <v>5</v>
      </c>
      <c r="O3521">
        <v>0</v>
      </c>
      <c r="P3521">
        <v>151.49</v>
      </c>
      <c r="Q3521">
        <v>0</v>
      </c>
      <c r="R3521" s="1" t="s">
        <v>6699</v>
      </c>
      <c r="S3521" s="1" t="s">
        <v>8157</v>
      </c>
      <c r="T3521">
        <v>0.88</v>
      </c>
      <c r="U3521" s="1"/>
      <c r="V3521">
        <v>20974.568513999999</v>
      </c>
      <c r="W3521">
        <v>832203.90075899998</v>
      </c>
      <c r="X3521">
        <v>115.056712</v>
      </c>
      <c r="Y3521">
        <v>16.070782999999999</v>
      </c>
      <c r="Z3521">
        <v>351.41992800000003</v>
      </c>
      <c r="AA3521">
        <v>357.73352299999999</v>
      </c>
      <c r="AB3521">
        <v>0</v>
      </c>
    </row>
    <row r="3522" spans="1:28" x14ac:dyDescent="0.25">
      <c r="A3522" s="1" t="s">
        <v>2550</v>
      </c>
      <c r="B3522">
        <v>1833</v>
      </c>
      <c r="C3522" s="1" t="s">
        <v>4042</v>
      </c>
      <c r="D3522">
        <v>5.0999999999999996</v>
      </c>
      <c r="E3522">
        <v>0</v>
      </c>
      <c r="F3522">
        <v>0.2</v>
      </c>
      <c r="G3522">
        <v>2679</v>
      </c>
      <c r="H3522" s="1" t="s">
        <v>4126</v>
      </c>
      <c r="I3522">
        <v>99.09</v>
      </c>
      <c r="J3522">
        <v>10.63</v>
      </c>
      <c r="K3522">
        <v>846</v>
      </c>
      <c r="L3522">
        <v>1144.6400000000001</v>
      </c>
      <c r="M3522">
        <v>613</v>
      </c>
      <c r="N3522">
        <v>13</v>
      </c>
      <c r="O3522">
        <v>0</v>
      </c>
      <c r="P3522">
        <v>755.15</v>
      </c>
      <c r="Q3522">
        <v>0</v>
      </c>
      <c r="R3522" s="1" t="s">
        <v>6705</v>
      </c>
      <c r="S3522" s="1" t="s">
        <v>8157</v>
      </c>
      <c r="T3522">
        <v>0.92</v>
      </c>
      <c r="U3522" s="1"/>
      <c r="V3522">
        <v>104036.454455</v>
      </c>
      <c r="W3522">
        <v>1966771.366565</v>
      </c>
      <c r="X3522">
        <v>519.98514799999998</v>
      </c>
      <c r="Y3522">
        <v>46.872298000000001</v>
      </c>
      <c r="Z3522">
        <v>887.62899200000004</v>
      </c>
      <c r="AA3522">
        <v>845.47496000000001</v>
      </c>
      <c r="AB3522">
        <v>0</v>
      </c>
    </row>
    <row r="3523" spans="1:28" x14ac:dyDescent="0.25">
      <c r="A3523" s="1" t="s">
        <v>2554</v>
      </c>
      <c r="B3523">
        <v>1504</v>
      </c>
      <c r="C3523" s="1" t="s">
        <v>4046</v>
      </c>
      <c r="D3523">
        <v>5.0999999999999996</v>
      </c>
      <c r="E3523">
        <v>0</v>
      </c>
      <c r="F3523">
        <v>0.16</v>
      </c>
      <c r="G3523">
        <v>2683</v>
      </c>
      <c r="H3523" s="1" t="s">
        <v>4095</v>
      </c>
      <c r="I3523">
        <v>63.59</v>
      </c>
      <c r="J3523">
        <v>8.5500000000000007</v>
      </c>
      <c r="K3523">
        <v>1179</v>
      </c>
      <c r="L3523">
        <v>3164.06</v>
      </c>
      <c r="M3523">
        <v>727</v>
      </c>
      <c r="N3523">
        <v>11</v>
      </c>
      <c r="O3523">
        <v>0</v>
      </c>
      <c r="P3523">
        <v>969.55</v>
      </c>
      <c r="Q3523">
        <v>0</v>
      </c>
      <c r="R3523" s="1" t="s">
        <v>6709</v>
      </c>
      <c r="S3523" s="1" t="s">
        <v>8157</v>
      </c>
      <c r="T3523">
        <v>1.0900000000000001</v>
      </c>
      <c r="U3523" s="1"/>
      <c r="V3523">
        <v>138115.50216500001</v>
      </c>
      <c r="W3523">
        <v>3008820.5493430002</v>
      </c>
      <c r="X3523">
        <v>699.86622499999999</v>
      </c>
      <c r="Y3523">
        <v>69.425866999999997</v>
      </c>
      <c r="Z3523">
        <v>1341.465299</v>
      </c>
      <c r="AA3523">
        <v>1293.4163349999999</v>
      </c>
      <c r="AB3523">
        <v>0</v>
      </c>
    </row>
    <row r="3524" spans="1:28" x14ac:dyDescent="0.25">
      <c r="A3524" s="1" t="s">
        <v>2555</v>
      </c>
      <c r="B3524">
        <v>1858</v>
      </c>
      <c r="C3524" s="1" t="s">
        <v>4005</v>
      </c>
      <c r="D3524">
        <v>5.0999999999999996</v>
      </c>
      <c r="E3524">
        <v>0</v>
      </c>
      <c r="F3524">
        <v>0.31</v>
      </c>
      <c r="G3524">
        <v>2683</v>
      </c>
      <c r="H3524" s="1" t="s">
        <v>4075</v>
      </c>
      <c r="I3524">
        <v>89.74</v>
      </c>
      <c r="J3524">
        <v>7.06</v>
      </c>
      <c r="K3524">
        <v>825</v>
      </c>
      <c r="L3524">
        <v>698.35</v>
      </c>
      <c r="M3524">
        <v>606</v>
      </c>
      <c r="N3524">
        <v>13</v>
      </c>
      <c r="O3524">
        <v>0</v>
      </c>
      <c r="P3524">
        <v>735</v>
      </c>
      <c r="Q3524">
        <v>0</v>
      </c>
      <c r="R3524" s="1" t="s">
        <v>6710</v>
      </c>
      <c r="S3524" s="1" t="s">
        <v>8157</v>
      </c>
      <c r="T3524">
        <v>0.56999999999999995</v>
      </c>
      <c r="U3524" s="1"/>
      <c r="V3524">
        <v>100840.233651</v>
      </c>
      <c r="W3524">
        <v>1773985.0857549999</v>
      </c>
      <c r="X3524">
        <v>500.75459799999999</v>
      </c>
      <c r="Y3524">
        <v>42.694687000000002</v>
      </c>
      <c r="Z3524">
        <v>803.896658</v>
      </c>
      <c r="AA3524">
        <v>762.60535700000003</v>
      </c>
      <c r="AB3524">
        <v>0</v>
      </c>
    </row>
    <row r="3525" spans="1:28" x14ac:dyDescent="0.25">
      <c r="A3525" s="1" t="s">
        <v>2557</v>
      </c>
      <c r="B3525">
        <v>2157</v>
      </c>
      <c r="C3525" s="1" t="s">
        <v>4003</v>
      </c>
      <c r="D3525">
        <v>5.0999999999999996</v>
      </c>
      <c r="E3525">
        <v>0</v>
      </c>
      <c r="F3525">
        <v>0.76</v>
      </c>
      <c r="G3525">
        <v>2685</v>
      </c>
      <c r="H3525" s="1" t="s">
        <v>4095</v>
      </c>
      <c r="I3525">
        <v>63.59</v>
      </c>
      <c r="J3525">
        <v>10.57</v>
      </c>
      <c r="K3525">
        <v>528</v>
      </c>
      <c r="L3525">
        <v>740.74</v>
      </c>
      <c r="M3525">
        <v>381</v>
      </c>
      <c r="N3525">
        <v>10</v>
      </c>
      <c r="O3525">
        <v>0</v>
      </c>
      <c r="P3525">
        <v>461.98</v>
      </c>
      <c r="Q3525">
        <v>0</v>
      </c>
      <c r="R3525" s="1" t="s">
        <v>6712</v>
      </c>
      <c r="S3525" s="1" t="s">
        <v>8157</v>
      </c>
      <c r="T3525">
        <v>0.8</v>
      </c>
      <c r="U3525" s="1"/>
      <c r="V3525">
        <v>68905.982753000004</v>
      </c>
      <c r="W3525">
        <v>1285019.7101980001</v>
      </c>
      <c r="X3525">
        <v>343.96872200000001</v>
      </c>
      <c r="Y3525">
        <v>30.708596</v>
      </c>
      <c r="Z3525">
        <v>580.74151099999995</v>
      </c>
      <c r="AA3525">
        <v>552.404449</v>
      </c>
      <c r="AB3525">
        <v>0</v>
      </c>
    </row>
    <row r="3526" spans="1:28" x14ac:dyDescent="0.25">
      <c r="A3526" s="1" t="s">
        <v>2559</v>
      </c>
      <c r="B3526">
        <v>1327</v>
      </c>
      <c r="C3526" s="1" t="s">
        <v>4046</v>
      </c>
      <c r="D3526">
        <v>5.0999999999999996</v>
      </c>
      <c r="E3526">
        <v>0</v>
      </c>
      <c r="F3526">
        <v>0.09</v>
      </c>
      <c r="G3526">
        <v>2686</v>
      </c>
      <c r="H3526" s="1" t="s">
        <v>4095</v>
      </c>
      <c r="I3526">
        <v>63.59</v>
      </c>
      <c r="J3526">
        <v>8.94</v>
      </c>
      <c r="K3526">
        <v>1359</v>
      </c>
      <c r="L3526">
        <v>3164.07</v>
      </c>
      <c r="M3526">
        <v>896</v>
      </c>
      <c r="N3526">
        <v>14</v>
      </c>
      <c r="O3526">
        <v>0</v>
      </c>
      <c r="P3526">
        <v>1165.0899999999999</v>
      </c>
      <c r="Q3526">
        <v>0</v>
      </c>
      <c r="R3526" s="1" t="s">
        <v>6714</v>
      </c>
      <c r="S3526" s="1" t="s">
        <v>8157</v>
      </c>
      <c r="T3526">
        <v>1.18</v>
      </c>
      <c r="U3526" s="1"/>
      <c r="V3526">
        <v>166335.41204</v>
      </c>
      <c r="W3526">
        <v>3452500.1762489998</v>
      </c>
      <c r="X3526">
        <v>838.845282</v>
      </c>
      <c r="Y3526">
        <v>81.077952999999994</v>
      </c>
      <c r="Z3526">
        <v>1548.5557289999999</v>
      </c>
      <c r="AA3526">
        <v>1484.147598</v>
      </c>
      <c r="AB3526">
        <v>0</v>
      </c>
    </row>
    <row r="3527" spans="1:28" x14ac:dyDescent="0.25">
      <c r="A3527" s="1" t="s">
        <v>2560</v>
      </c>
      <c r="B3527">
        <v>1382</v>
      </c>
      <c r="C3527" s="1" t="s">
        <v>4004</v>
      </c>
      <c r="D3527">
        <v>5.0999999999999996</v>
      </c>
      <c r="E3527">
        <v>0</v>
      </c>
      <c r="F3527">
        <v>2</v>
      </c>
      <c r="G3527">
        <v>2686</v>
      </c>
      <c r="H3527" s="1" t="s">
        <v>4124</v>
      </c>
      <c r="I3527">
        <v>71.64</v>
      </c>
      <c r="J3527">
        <v>5.35</v>
      </c>
      <c r="K3527">
        <v>1304</v>
      </c>
      <c r="L3527">
        <v>1309.74</v>
      </c>
      <c r="M3527">
        <v>946</v>
      </c>
      <c r="N3527">
        <v>21</v>
      </c>
      <c r="O3527">
        <v>0</v>
      </c>
      <c r="P3527">
        <v>1166.4000000000001</v>
      </c>
      <c r="Q3527">
        <v>0</v>
      </c>
      <c r="R3527" s="1" t="s">
        <v>6715</v>
      </c>
      <c r="S3527" s="1" t="s">
        <v>8157</v>
      </c>
      <c r="T3527">
        <v>0.69</v>
      </c>
      <c r="U3527" s="1"/>
      <c r="V3527">
        <v>160762.605312</v>
      </c>
      <c r="W3527">
        <v>2839590.5576149998</v>
      </c>
      <c r="X3527">
        <v>798.64615100000003</v>
      </c>
      <c r="Y3527">
        <v>68.469852000000003</v>
      </c>
      <c r="Z3527">
        <v>1286.6535469999999</v>
      </c>
      <c r="AA3527">
        <v>1220.689977</v>
      </c>
      <c r="AB3527">
        <v>0</v>
      </c>
    </row>
    <row r="3528" spans="1:28" x14ac:dyDescent="0.25">
      <c r="A3528" s="1" t="s">
        <v>2563</v>
      </c>
      <c r="B3528">
        <v>1731</v>
      </c>
      <c r="C3528" s="1" t="s">
        <v>4042</v>
      </c>
      <c r="D3528">
        <v>5.0999999999999996</v>
      </c>
      <c r="E3528">
        <v>0</v>
      </c>
      <c r="F3528">
        <v>6</v>
      </c>
      <c r="G3528">
        <v>2687</v>
      </c>
      <c r="H3528" s="1" t="s">
        <v>4134</v>
      </c>
      <c r="I3528">
        <v>126.24</v>
      </c>
      <c r="J3528">
        <v>16.18</v>
      </c>
      <c r="K3528">
        <v>956</v>
      </c>
      <c r="L3528">
        <v>1292.6600000000001</v>
      </c>
      <c r="M3528">
        <v>606</v>
      </c>
      <c r="N3528">
        <v>21</v>
      </c>
      <c r="O3528">
        <v>0</v>
      </c>
      <c r="P3528">
        <v>875.68</v>
      </c>
      <c r="Q3528">
        <v>0</v>
      </c>
      <c r="R3528" s="1" t="s">
        <v>6718</v>
      </c>
      <c r="S3528" s="1" t="s">
        <v>8157</v>
      </c>
      <c r="T3528">
        <v>1.18</v>
      </c>
      <c r="U3528" s="1"/>
      <c r="V3528">
        <v>108476.88935899999</v>
      </c>
      <c r="W3528">
        <v>2111054.6286189999</v>
      </c>
      <c r="X3528">
        <v>543.64559799999995</v>
      </c>
      <c r="Y3528">
        <v>50.079129000000002</v>
      </c>
      <c r="Z3528">
        <v>951.59977100000003</v>
      </c>
      <c r="AA3528">
        <v>907.496983</v>
      </c>
      <c r="AB3528">
        <v>0</v>
      </c>
    </row>
    <row r="3529" spans="1:28" x14ac:dyDescent="0.25">
      <c r="A3529" s="1" t="s">
        <v>2565</v>
      </c>
      <c r="B3529">
        <v>1593</v>
      </c>
      <c r="C3529" s="1" t="s">
        <v>4046</v>
      </c>
      <c r="D3529">
        <v>5.0999999999999996</v>
      </c>
      <c r="E3529">
        <v>0</v>
      </c>
      <c r="F3529">
        <v>0.7</v>
      </c>
      <c r="G3529">
        <v>2688</v>
      </c>
      <c r="H3529" s="1" t="s">
        <v>4095</v>
      </c>
      <c r="I3529">
        <v>63.59</v>
      </c>
      <c r="J3529">
        <v>13</v>
      </c>
      <c r="K3529">
        <v>1095</v>
      </c>
      <c r="L3529">
        <v>3164.06</v>
      </c>
      <c r="M3529">
        <v>670</v>
      </c>
      <c r="N3529">
        <v>11</v>
      </c>
      <c r="O3529">
        <v>0</v>
      </c>
      <c r="P3529">
        <v>887.74</v>
      </c>
      <c r="Q3529">
        <v>0</v>
      </c>
      <c r="R3529" s="1" t="s">
        <v>6720</v>
      </c>
      <c r="S3529" s="1" t="s">
        <v>8157</v>
      </c>
      <c r="T3529">
        <v>1.1100000000000001</v>
      </c>
      <c r="U3529" s="1"/>
      <c r="V3529">
        <v>125355.95108699999</v>
      </c>
      <c r="W3529">
        <v>2747034.1266339999</v>
      </c>
      <c r="X3529">
        <v>635.57005700000002</v>
      </c>
      <c r="Y3529">
        <v>63.127842999999999</v>
      </c>
      <c r="Z3529">
        <v>1221.0618710000001</v>
      </c>
      <c r="AA3529">
        <v>1180.8808959999999</v>
      </c>
      <c r="AB3529">
        <v>0</v>
      </c>
    </row>
    <row r="3530" spans="1:28" x14ac:dyDescent="0.25">
      <c r="A3530" s="1" t="s">
        <v>2567</v>
      </c>
      <c r="B3530">
        <v>1416</v>
      </c>
      <c r="C3530" s="1" t="s">
        <v>4046</v>
      </c>
      <c r="D3530">
        <v>5.0999999999999996</v>
      </c>
      <c r="E3530">
        <v>0</v>
      </c>
      <c r="F3530">
        <v>0.62</v>
      </c>
      <c r="G3530">
        <v>2690</v>
      </c>
      <c r="H3530" s="1" t="s">
        <v>4095</v>
      </c>
      <c r="I3530">
        <v>63.59</v>
      </c>
      <c r="J3530">
        <v>10.210000000000001</v>
      </c>
      <c r="K3530">
        <v>1274</v>
      </c>
      <c r="L3530">
        <v>3164.06</v>
      </c>
      <c r="M3530">
        <v>769</v>
      </c>
      <c r="N3530">
        <v>14</v>
      </c>
      <c r="O3530">
        <v>0</v>
      </c>
      <c r="P3530">
        <v>986.82</v>
      </c>
      <c r="Q3530">
        <v>0</v>
      </c>
      <c r="R3530" s="1" t="s">
        <v>6722</v>
      </c>
      <c r="S3530" s="1" t="s">
        <v>8157</v>
      </c>
      <c r="T3530">
        <v>0.8</v>
      </c>
      <c r="U3530" s="1"/>
      <c r="V3530">
        <v>141994.86534799999</v>
      </c>
      <c r="W3530">
        <v>2952056.1115069999</v>
      </c>
      <c r="X3530">
        <v>715.85249999999996</v>
      </c>
      <c r="Y3530">
        <v>67.409548000000001</v>
      </c>
      <c r="Z3530">
        <v>1314.183534</v>
      </c>
      <c r="AA3530">
        <v>1269.0210950000001</v>
      </c>
      <c r="AB3530">
        <v>0</v>
      </c>
    </row>
    <row r="3531" spans="1:28" x14ac:dyDescent="0.25">
      <c r="A3531" s="1" t="s">
        <v>2569</v>
      </c>
      <c r="B3531">
        <v>1972</v>
      </c>
      <c r="C3531" s="1" t="s">
        <v>4041</v>
      </c>
      <c r="D3531">
        <v>0.2</v>
      </c>
      <c r="E3531">
        <v>0</v>
      </c>
      <c r="F3531">
        <v>0.57999999999999996</v>
      </c>
      <c r="G3531">
        <v>2691</v>
      </c>
      <c r="H3531" s="1" t="s">
        <v>4099</v>
      </c>
      <c r="I3531">
        <v>147.79</v>
      </c>
      <c r="J3531">
        <v>12.89</v>
      </c>
      <c r="K3531">
        <v>719</v>
      </c>
      <c r="L3531">
        <v>2480.9</v>
      </c>
      <c r="M3531">
        <v>411</v>
      </c>
      <c r="N3531">
        <v>13</v>
      </c>
      <c r="O3531">
        <v>0</v>
      </c>
      <c r="P3531">
        <v>542.91999999999996</v>
      </c>
      <c r="Q3531">
        <v>0</v>
      </c>
      <c r="R3531" s="1" t="s">
        <v>6724</v>
      </c>
      <c r="S3531" s="1" t="s">
        <v>8157</v>
      </c>
      <c r="T3531">
        <v>1.03</v>
      </c>
      <c r="U3531" s="1"/>
      <c r="V3531">
        <v>73526.611523</v>
      </c>
      <c r="W3531">
        <v>1805601.649524</v>
      </c>
      <c r="X3531">
        <v>377.439324</v>
      </c>
      <c r="Y3531">
        <v>40.385424999999998</v>
      </c>
      <c r="Z3531">
        <v>796.79009099999996</v>
      </c>
      <c r="AA3531">
        <v>776.17671499999994</v>
      </c>
      <c r="AB3531">
        <v>0</v>
      </c>
    </row>
    <row r="3532" spans="1:28" x14ac:dyDescent="0.25">
      <c r="A3532" s="1" t="s">
        <v>2582</v>
      </c>
      <c r="B3532">
        <v>2484</v>
      </c>
      <c r="C3532" s="1" t="s">
        <v>4006</v>
      </c>
      <c r="D3532">
        <v>5.0999999999999996</v>
      </c>
      <c r="E3532">
        <v>0</v>
      </c>
      <c r="F3532">
        <v>0</v>
      </c>
      <c r="G3532">
        <v>2701</v>
      </c>
      <c r="H3532" s="1" t="s">
        <v>4077</v>
      </c>
      <c r="I3532">
        <v>54.88</v>
      </c>
      <c r="J3532">
        <v>12.16</v>
      </c>
      <c r="K3532">
        <v>217</v>
      </c>
      <c r="L3532">
        <v>876.34</v>
      </c>
      <c r="M3532">
        <v>140</v>
      </c>
      <c r="N3532">
        <v>2</v>
      </c>
      <c r="O3532">
        <v>0</v>
      </c>
      <c r="P3532">
        <v>154.5</v>
      </c>
      <c r="Q3532">
        <v>0</v>
      </c>
      <c r="R3532" s="1" t="s">
        <v>6737</v>
      </c>
      <c r="S3532" s="1" t="s">
        <v>8157</v>
      </c>
      <c r="T3532">
        <v>1.01</v>
      </c>
      <c r="U3532" s="1"/>
      <c r="V3532">
        <v>25273.870513000002</v>
      </c>
      <c r="W3532">
        <v>602469.15849099995</v>
      </c>
      <c r="X3532">
        <v>129.31910099999999</v>
      </c>
      <c r="Y3532">
        <v>13.572435</v>
      </c>
      <c r="Z3532">
        <v>265.813489</v>
      </c>
      <c r="AA3532">
        <v>258.98488500000002</v>
      </c>
      <c r="AB3532">
        <v>0</v>
      </c>
    </row>
    <row r="3533" spans="1:28" x14ac:dyDescent="0.25">
      <c r="A3533" s="1" t="s">
        <v>2599</v>
      </c>
      <c r="B3533">
        <v>1625</v>
      </c>
      <c r="C3533" s="1" t="s">
        <v>4028</v>
      </c>
      <c r="D3533">
        <v>5.0999999999999996</v>
      </c>
      <c r="E3533">
        <v>0</v>
      </c>
      <c r="F3533">
        <v>0.01</v>
      </c>
      <c r="G3533">
        <v>2712</v>
      </c>
      <c r="H3533" s="1" t="s">
        <v>4109</v>
      </c>
      <c r="I3533">
        <v>23.46</v>
      </c>
      <c r="J3533">
        <v>18.989999999999998</v>
      </c>
      <c r="K3533">
        <v>1087</v>
      </c>
      <c r="L3533">
        <v>1564.07</v>
      </c>
      <c r="M3533">
        <v>758</v>
      </c>
      <c r="N3533">
        <v>26</v>
      </c>
      <c r="O3533">
        <v>0</v>
      </c>
      <c r="P3533">
        <v>1005.11</v>
      </c>
      <c r="Q3533">
        <v>0</v>
      </c>
      <c r="R3533" s="1" t="s">
        <v>6754</v>
      </c>
      <c r="S3533" s="1" t="s">
        <v>8157</v>
      </c>
      <c r="T3533">
        <v>1.39</v>
      </c>
      <c r="U3533" s="1"/>
      <c r="V3533">
        <v>129565.79425399999</v>
      </c>
      <c r="W3533">
        <v>2536063.3422869998</v>
      </c>
      <c r="X3533">
        <v>649.75014699999997</v>
      </c>
      <c r="Y3533">
        <v>60.544587</v>
      </c>
      <c r="Z3533">
        <v>1144.1353799999999</v>
      </c>
      <c r="AA3533">
        <v>1090.1980100000001</v>
      </c>
      <c r="AB3533">
        <v>0</v>
      </c>
    </row>
    <row r="3534" spans="1:28" x14ac:dyDescent="0.25">
      <c r="A3534" s="1" t="s">
        <v>2611</v>
      </c>
      <c r="B3534">
        <v>2419</v>
      </c>
      <c r="C3534" s="1" t="s">
        <v>4018</v>
      </c>
      <c r="D3534">
        <v>5.0999999999999996</v>
      </c>
      <c r="E3534">
        <v>0</v>
      </c>
      <c r="F3534">
        <v>4</v>
      </c>
      <c r="G3534">
        <v>2721</v>
      </c>
      <c r="H3534" s="1" t="s">
        <v>4095</v>
      </c>
      <c r="I3534">
        <v>63.59</v>
      </c>
      <c r="J3534">
        <v>10.85</v>
      </c>
      <c r="K3534">
        <v>302</v>
      </c>
      <c r="L3534">
        <v>1936.73</v>
      </c>
      <c r="M3534">
        <v>84</v>
      </c>
      <c r="N3534">
        <v>3</v>
      </c>
      <c r="O3534">
        <v>0</v>
      </c>
      <c r="P3534">
        <v>137.80000000000001</v>
      </c>
      <c r="Q3534">
        <v>0</v>
      </c>
      <c r="R3534" s="1" t="s">
        <v>6766</v>
      </c>
      <c r="S3534" s="1" t="s">
        <v>8157</v>
      </c>
      <c r="T3534">
        <v>0.84</v>
      </c>
      <c r="U3534" s="1"/>
      <c r="V3534">
        <v>21888.148870000001</v>
      </c>
      <c r="W3534">
        <v>754671.06943699997</v>
      </c>
      <c r="X3534">
        <v>117.394091</v>
      </c>
      <c r="Y3534">
        <v>15.007004999999999</v>
      </c>
      <c r="Z3534">
        <v>321.29575</v>
      </c>
      <c r="AA3534">
        <v>324.40685200000001</v>
      </c>
      <c r="AB3534">
        <v>0</v>
      </c>
    </row>
    <row r="3535" spans="1:28" x14ac:dyDescent="0.25">
      <c r="A3535" s="1" t="s">
        <v>2621</v>
      </c>
      <c r="B3535">
        <v>2530</v>
      </c>
      <c r="C3535" s="1" t="s">
        <v>4010</v>
      </c>
      <c r="D3535">
        <v>5.0999999999999996</v>
      </c>
      <c r="E3535">
        <v>0</v>
      </c>
      <c r="F3535">
        <v>0</v>
      </c>
      <c r="G3535">
        <v>2729</v>
      </c>
      <c r="H3535" s="1" t="s">
        <v>4083</v>
      </c>
      <c r="I3535">
        <v>73.11</v>
      </c>
      <c r="J3535">
        <v>14.66</v>
      </c>
      <c r="K3535">
        <v>199</v>
      </c>
      <c r="L3535">
        <v>900.39</v>
      </c>
      <c r="M3535">
        <v>54</v>
      </c>
      <c r="N3535">
        <v>6</v>
      </c>
      <c r="O3535">
        <v>0</v>
      </c>
      <c r="P3535">
        <v>143.66</v>
      </c>
      <c r="Q3535">
        <v>0</v>
      </c>
      <c r="R3535" s="1" t="s">
        <v>6776</v>
      </c>
      <c r="S3535" s="1" t="s">
        <v>8157</v>
      </c>
      <c r="T3535">
        <v>1.18</v>
      </c>
      <c r="U3535" s="1"/>
      <c r="V3535">
        <v>15608.414056</v>
      </c>
      <c r="W3535">
        <v>517933.15369499999</v>
      </c>
      <c r="X3535">
        <v>83.399570999999995</v>
      </c>
      <c r="Y3535">
        <v>11.251419</v>
      </c>
      <c r="Z3535">
        <v>226.97411700000001</v>
      </c>
      <c r="AA3535">
        <v>222.640468</v>
      </c>
      <c r="AB3535">
        <v>0</v>
      </c>
    </row>
    <row r="3536" spans="1:28" x14ac:dyDescent="0.25">
      <c r="A3536" s="1" t="s">
        <v>2628</v>
      </c>
      <c r="B3536">
        <v>2300</v>
      </c>
      <c r="C3536" s="1" t="s">
        <v>4022</v>
      </c>
      <c r="D3536">
        <v>5.0999999999999996</v>
      </c>
      <c r="E3536">
        <v>0</v>
      </c>
      <c r="F3536">
        <v>0</v>
      </c>
      <c r="G3536">
        <v>2742</v>
      </c>
      <c r="H3536" s="1" t="s">
        <v>4136</v>
      </c>
      <c r="I3536">
        <v>86.22</v>
      </c>
      <c r="J3536">
        <v>13.27</v>
      </c>
      <c r="K3536">
        <v>442</v>
      </c>
      <c r="L3536">
        <v>2997.17</v>
      </c>
      <c r="M3536">
        <v>96</v>
      </c>
      <c r="N3536">
        <v>4</v>
      </c>
      <c r="O3536">
        <v>0</v>
      </c>
      <c r="P3536">
        <v>163.41999999999999</v>
      </c>
      <c r="Q3536">
        <v>0</v>
      </c>
      <c r="R3536" s="1" t="s">
        <v>6783</v>
      </c>
      <c r="S3536" s="1" t="s">
        <v>8157</v>
      </c>
      <c r="T3536">
        <v>0.68</v>
      </c>
      <c r="U3536" s="1"/>
      <c r="V3536">
        <v>29070.508081</v>
      </c>
      <c r="W3536">
        <v>1087249.3234260001</v>
      </c>
      <c r="X3536">
        <v>157.97453899999999</v>
      </c>
      <c r="Y3536">
        <v>21.568881999999999</v>
      </c>
      <c r="Z3536">
        <v>462.67044700000002</v>
      </c>
      <c r="AA3536">
        <v>467.36863699999998</v>
      </c>
      <c r="AB3536">
        <v>0</v>
      </c>
    </row>
    <row r="3537" spans="1:28" x14ac:dyDescent="0.25">
      <c r="A3537" s="1" t="s">
        <v>2633</v>
      </c>
      <c r="B3537">
        <v>2589</v>
      </c>
      <c r="C3537" s="1" t="s">
        <v>4009</v>
      </c>
      <c r="D3537">
        <v>5.0999999999999996</v>
      </c>
      <c r="E3537">
        <v>0</v>
      </c>
      <c r="F3537">
        <v>1.51</v>
      </c>
      <c r="G3537">
        <v>2750</v>
      </c>
      <c r="H3537" s="1" t="s">
        <v>4081</v>
      </c>
      <c r="I3537">
        <v>19.239999999999998</v>
      </c>
      <c r="J3537">
        <v>13.68</v>
      </c>
      <c r="K3537">
        <v>161</v>
      </c>
      <c r="L3537">
        <v>738.31</v>
      </c>
      <c r="M3537">
        <v>28</v>
      </c>
      <c r="N3537">
        <v>4</v>
      </c>
      <c r="O3537">
        <v>0</v>
      </c>
      <c r="P3537">
        <v>105.69</v>
      </c>
      <c r="Q3537">
        <v>0</v>
      </c>
      <c r="R3537" s="1" t="s">
        <v>6788</v>
      </c>
      <c r="S3537" s="1" t="s">
        <v>8157</v>
      </c>
      <c r="T3537">
        <v>0.99</v>
      </c>
      <c r="U3537" s="1"/>
      <c r="V3537">
        <v>11292.219153</v>
      </c>
      <c r="W3537">
        <v>403181.614305</v>
      </c>
      <c r="X3537">
        <v>60.972309000000003</v>
      </c>
      <c r="Y3537">
        <v>8.4564269999999997</v>
      </c>
      <c r="Z3537">
        <v>175.42035200000001</v>
      </c>
      <c r="AA3537">
        <v>173.312645</v>
      </c>
      <c r="AB3537">
        <v>0</v>
      </c>
    </row>
    <row r="3538" spans="1:28" x14ac:dyDescent="0.25">
      <c r="A3538" s="1" t="s">
        <v>2635</v>
      </c>
      <c r="B3538">
        <v>1727</v>
      </c>
      <c r="C3538" s="1" t="s">
        <v>4035</v>
      </c>
      <c r="D3538">
        <v>5.0999999999999996</v>
      </c>
      <c r="E3538">
        <v>0</v>
      </c>
      <c r="F3538">
        <v>2</v>
      </c>
      <c r="G3538">
        <v>2751</v>
      </c>
      <c r="H3538" s="1" t="s">
        <v>4119</v>
      </c>
      <c r="I3538">
        <v>17.75</v>
      </c>
      <c r="J3538">
        <v>10.39</v>
      </c>
      <c r="K3538">
        <v>1024</v>
      </c>
      <c r="L3538">
        <v>1793.67</v>
      </c>
      <c r="M3538">
        <v>749</v>
      </c>
      <c r="N3538">
        <v>18</v>
      </c>
      <c r="O3538">
        <v>0</v>
      </c>
      <c r="P3538">
        <v>878.66</v>
      </c>
      <c r="Q3538">
        <v>0</v>
      </c>
      <c r="R3538" s="1" t="s">
        <v>6790</v>
      </c>
      <c r="S3538" s="1" t="s">
        <v>8157</v>
      </c>
      <c r="T3538">
        <v>0.9</v>
      </c>
      <c r="U3538" s="1"/>
      <c r="V3538">
        <v>129198.369852</v>
      </c>
      <c r="W3538">
        <v>2498304.1971410001</v>
      </c>
      <c r="X3538">
        <v>647.02828099999999</v>
      </c>
      <c r="Y3538">
        <v>58.830967999999999</v>
      </c>
      <c r="Z3538">
        <v>1122.0115969999999</v>
      </c>
      <c r="AA3538">
        <v>1073.9687510000001</v>
      </c>
      <c r="AB3538">
        <v>0</v>
      </c>
    </row>
    <row r="3539" spans="1:28" x14ac:dyDescent="0.25">
      <c r="A3539" s="1" t="s">
        <v>2639</v>
      </c>
      <c r="B3539">
        <v>1725</v>
      </c>
      <c r="C3539" s="1" t="s">
        <v>4063</v>
      </c>
      <c r="D3539">
        <v>5.0999999999999996</v>
      </c>
      <c r="E3539">
        <v>0</v>
      </c>
      <c r="F3539">
        <v>0.01</v>
      </c>
      <c r="G3539">
        <v>2754</v>
      </c>
      <c r="H3539" s="1" t="s">
        <v>4119</v>
      </c>
      <c r="I3539">
        <v>17.75</v>
      </c>
      <c r="J3539">
        <v>12.34</v>
      </c>
      <c r="K3539">
        <v>1029</v>
      </c>
      <c r="L3539">
        <v>2100.81</v>
      </c>
      <c r="M3539">
        <v>666</v>
      </c>
      <c r="N3539">
        <v>20</v>
      </c>
      <c r="O3539">
        <v>0</v>
      </c>
      <c r="P3539">
        <v>868.17</v>
      </c>
      <c r="Q3539">
        <v>0</v>
      </c>
      <c r="R3539" s="1" t="s">
        <v>6794</v>
      </c>
      <c r="S3539" s="1" t="s">
        <v>8157</v>
      </c>
      <c r="T3539">
        <v>0.96</v>
      </c>
      <c r="U3539" s="1"/>
      <c r="V3539">
        <v>116897.58485</v>
      </c>
      <c r="W3539">
        <v>2441543.3021479999</v>
      </c>
      <c r="X3539">
        <v>589.80309299999999</v>
      </c>
      <c r="Y3539">
        <v>56.759405999999998</v>
      </c>
      <c r="Z3539">
        <v>1092.9029210000001</v>
      </c>
      <c r="AA3539">
        <v>1049.5614189999999</v>
      </c>
      <c r="AB3539">
        <v>0</v>
      </c>
    </row>
    <row r="3540" spans="1:28" x14ac:dyDescent="0.25">
      <c r="A3540" s="1" t="s">
        <v>2643</v>
      </c>
      <c r="B3540">
        <v>1725</v>
      </c>
      <c r="C3540" s="1" t="s">
        <v>4049</v>
      </c>
      <c r="D3540">
        <v>5.0999999999999996</v>
      </c>
      <c r="E3540">
        <v>0</v>
      </c>
      <c r="F3540">
        <v>0</v>
      </c>
      <c r="G3540">
        <v>2755</v>
      </c>
      <c r="H3540" s="1" t="s">
        <v>4125</v>
      </c>
      <c r="I3540">
        <v>87.33</v>
      </c>
      <c r="J3540">
        <v>15.58</v>
      </c>
      <c r="K3540">
        <v>1030</v>
      </c>
      <c r="L3540">
        <v>2062.37</v>
      </c>
      <c r="M3540">
        <v>687</v>
      </c>
      <c r="N3540">
        <v>21</v>
      </c>
      <c r="O3540">
        <v>0</v>
      </c>
      <c r="P3540">
        <v>896.17</v>
      </c>
      <c r="Q3540">
        <v>0</v>
      </c>
      <c r="R3540" s="1" t="s">
        <v>6798</v>
      </c>
      <c r="S3540" s="1" t="s">
        <v>8157</v>
      </c>
      <c r="T3540">
        <v>1.1200000000000001</v>
      </c>
      <c r="U3540" s="1"/>
      <c r="V3540">
        <v>119994.539794</v>
      </c>
      <c r="W3540">
        <v>2489226.3322959999</v>
      </c>
      <c r="X3540">
        <v>605.01441399999999</v>
      </c>
      <c r="Y3540">
        <v>58.383954000000003</v>
      </c>
      <c r="Z3540">
        <v>1115.816669</v>
      </c>
      <c r="AA3540">
        <v>1070.0592899999999</v>
      </c>
      <c r="AB3540">
        <v>0</v>
      </c>
    </row>
    <row r="3541" spans="1:28" x14ac:dyDescent="0.25">
      <c r="A3541" s="1" t="s">
        <v>2646</v>
      </c>
      <c r="B3541">
        <v>1895</v>
      </c>
      <c r="C3541" s="1" t="s">
        <v>4024</v>
      </c>
      <c r="D3541">
        <v>5.0999999999999996</v>
      </c>
      <c r="E3541">
        <v>0</v>
      </c>
      <c r="F3541">
        <v>0</v>
      </c>
      <c r="G3541">
        <v>2756</v>
      </c>
      <c r="H3541" s="1" t="s">
        <v>4144</v>
      </c>
      <c r="I3541">
        <v>26.09</v>
      </c>
      <c r="J3541">
        <v>7.07</v>
      </c>
      <c r="K3541">
        <v>861</v>
      </c>
      <c r="L3541">
        <v>2392.42</v>
      </c>
      <c r="M3541">
        <v>403</v>
      </c>
      <c r="N3541">
        <v>11</v>
      </c>
      <c r="O3541">
        <v>0</v>
      </c>
      <c r="P3541">
        <v>537.23</v>
      </c>
      <c r="Q3541">
        <v>0</v>
      </c>
      <c r="R3541" s="1" t="s">
        <v>6801</v>
      </c>
      <c r="S3541" s="1" t="s">
        <v>8157</v>
      </c>
      <c r="T3541">
        <v>0.53</v>
      </c>
      <c r="U3541" s="1"/>
      <c r="V3541">
        <v>78337.563964999994</v>
      </c>
      <c r="W3541">
        <v>1737149.8719250001</v>
      </c>
      <c r="X3541">
        <v>397.24045699999999</v>
      </c>
      <c r="Y3541">
        <v>37.855508999999998</v>
      </c>
      <c r="Z3541">
        <v>764.75351000000001</v>
      </c>
      <c r="AA3541">
        <v>746.75879299999997</v>
      </c>
      <c r="AB3541">
        <v>0</v>
      </c>
    </row>
    <row r="3542" spans="1:28" x14ac:dyDescent="0.25">
      <c r="A3542" s="1" t="s">
        <v>2648</v>
      </c>
      <c r="B3542">
        <v>1725</v>
      </c>
      <c r="C3542" s="1" t="s">
        <v>4057</v>
      </c>
      <c r="D3542">
        <v>5.0999999999999996</v>
      </c>
      <c r="E3542">
        <v>0</v>
      </c>
      <c r="F3542">
        <v>0</v>
      </c>
      <c r="G3542">
        <v>2757</v>
      </c>
      <c r="H3542" s="1" t="s">
        <v>4157</v>
      </c>
      <c r="I3542">
        <v>65</v>
      </c>
      <c r="J3542">
        <v>13.78</v>
      </c>
      <c r="K3542">
        <v>1032</v>
      </c>
      <c r="L3542">
        <v>2027.91</v>
      </c>
      <c r="M3542">
        <v>679</v>
      </c>
      <c r="N3542">
        <v>17</v>
      </c>
      <c r="O3542">
        <v>0</v>
      </c>
      <c r="P3542">
        <v>900.58</v>
      </c>
      <c r="Q3542">
        <v>0</v>
      </c>
      <c r="R3542" s="1" t="s">
        <v>6803</v>
      </c>
      <c r="S3542" s="1" t="s">
        <v>8157</v>
      </c>
      <c r="T3542">
        <v>1.1200000000000001</v>
      </c>
      <c r="U3542" s="1"/>
      <c r="V3542">
        <v>121137.03705</v>
      </c>
      <c r="W3542">
        <v>2488573.8537369999</v>
      </c>
      <c r="X3542">
        <v>610.28896799999995</v>
      </c>
      <c r="Y3542">
        <v>58.411206999999997</v>
      </c>
      <c r="Z3542">
        <v>1116.262649</v>
      </c>
      <c r="AA3542">
        <v>1069.7797190000001</v>
      </c>
      <c r="AB3542">
        <v>0</v>
      </c>
    </row>
    <row r="3543" spans="1:28" x14ac:dyDescent="0.25">
      <c r="A3543" s="1" t="s">
        <v>2673</v>
      </c>
      <c r="B3543">
        <v>2553</v>
      </c>
      <c r="C3543" s="1" t="s">
        <v>4006</v>
      </c>
      <c r="D3543">
        <v>5.0999999999999996</v>
      </c>
      <c r="E3543">
        <v>0</v>
      </c>
      <c r="F3543">
        <v>0</v>
      </c>
      <c r="G3543">
        <v>2789</v>
      </c>
      <c r="H3543" s="1" t="s">
        <v>4077</v>
      </c>
      <c r="I3543">
        <v>54.88</v>
      </c>
      <c r="J3543">
        <v>11.54</v>
      </c>
      <c r="K3543">
        <v>236</v>
      </c>
      <c r="L3543">
        <v>876.34</v>
      </c>
      <c r="M3543">
        <v>134</v>
      </c>
      <c r="N3543">
        <v>4</v>
      </c>
      <c r="O3543">
        <v>0</v>
      </c>
      <c r="P3543">
        <v>163.94</v>
      </c>
      <c r="Q3543">
        <v>0</v>
      </c>
      <c r="R3543" s="1" t="s">
        <v>6828</v>
      </c>
      <c r="S3543" s="1" t="s">
        <v>8157</v>
      </c>
      <c r="T3543">
        <v>0.89</v>
      </c>
      <c r="U3543" s="1"/>
      <c r="V3543">
        <v>25336.599246000002</v>
      </c>
      <c r="W3543">
        <v>612498.81268500001</v>
      </c>
      <c r="X3543">
        <v>129.79936000000001</v>
      </c>
      <c r="Y3543">
        <v>13.605817</v>
      </c>
      <c r="Z3543">
        <v>270.06315599999999</v>
      </c>
      <c r="AA3543">
        <v>263.29623400000003</v>
      </c>
      <c r="AB3543">
        <v>0</v>
      </c>
    </row>
    <row r="3544" spans="1:28" x14ac:dyDescent="0.25">
      <c r="A3544" s="1" t="s">
        <v>2675</v>
      </c>
      <c r="B3544">
        <v>2492</v>
      </c>
      <c r="C3544" s="1" t="s">
        <v>4033</v>
      </c>
      <c r="D3544">
        <v>5.0999999999999996</v>
      </c>
      <c r="E3544">
        <v>0</v>
      </c>
      <c r="F3544">
        <v>0.34</v>
      </c>
      <c r="G3544">
        <v>2791</v>
      </c>
      <c r="H3544" s="1" t="s">
        <v>4122</v>
      </c>
      <c r="I3544">
        <v>159.35</v>
      </c>
      <c r="J3544">
        <v>19.47</v>
      </c>
      <c r="K3544">
        <v>299</v>
      </c>
      <c r="L3544">
        <v>1983.05</v>
      </c>
      <c r="M3544">
        <v>81</v>
      </c>
      <c r="N3544">
        <v>7</v>
      </c>
      <c r="O3544">
        <v>0</v>
      </c>
      <c r="P3544">
        <v>196.51</v>
      </c>
      <c r="Q3544">
        <v>0</v>
      </c>
      <c r="R3544" s="1" t="s">
        <v>6830</v>
      </c>
      <c r="S3544" s="1" t="s">
        <v>8157</v>
      </c>
      <c r="T3544">
        <v>1.43</v>
      </c>
      <c r="U3544" s="1"/>
      <c r="V3544">
        <v>23274.206597</v>
      </c>
      <c r="W3544">
        <v>872497.385029</v>
      </c>
      <c r="X3544">
        <v>126.68372100000001</v>
      </c>
      <c r="Y3544">
        <v>18.594973</v>
      </c>
      <c r="Z3544">
        <v>376.69698499999998</v>
      </c>
      <c r="AA3544">
        <v>375.05291399999999</v>
      </c>
      <c r="AB3544">
        <v>0</v>
      </c>
    </row>
    <row r="3545" spans="1:28" x14ac:dyDescent="0.25">
      <c r="A3545" s="1" t="s">
        <v>2678</v>
      </c>
      <c r="B3545">
        <v>2623</v>
      </c>
      <c r="C3545" s="1" t="s">
        <v>4016</v>
      </c>
      <c r="D3545">
        <v>5.0999999999999996</v>
      </c>
      <c r="E3545">
        <v>0</v>
      </c>
      <c r="F3545">
        <v>1</v>
      </c>
      <c r="G3545">
        <v>2793</v>
      </c>
      <c r="H3545" s="1" t="s">
        <v>4092</v>
      </c>
      <c r="I3545">
        <v>182.21</v>
      </c>
      <c r="J3545">
        <v>15.58</v>
      </c>
      <c r="K3545">
        <v>170</v>
      </c>
      <c r="L3545">
        <v>905.52</v>
      </c>
      <c r="M3545">
        <v>58</v>
      </c>
      <c r="N3545">
        <v>2</v>
      </c>
      <c r="O3545">
        <v>0</v>
      </c>
      <c r="P3545">
        <v>111.01</v>
      </c>
      <c r="Q3545">
        <v>0</v>
      </c>
      <c r="R3545" s="1" t="s">
        <v>6833</v>
      </c>
      <c r="S3545" s="1" t="s">
        <v>8157</v>
      </c>
      <c r="T3545">
        <v>1.1200000000000001</v>
      </c>
      <c r="U3545" s="1"/>
      <c r="V3545">
        <v>14199.309788</v>
      </c>
      <c r="W3545">
        <v>478878.70447</v>
      </c>
      <c r="X3545">
        <v>75.985788999999997</v>
      </c>
      <c r="Y3545">
        <v>10.14925</v>
      </c>
      <c r="Z3545">
        <v>208.233643</v>
      </c>
      <c r="AA3545">
        <v>205.852575</v>
      </c>
      <c r="AB3545">
        <v>0</v>
      </c>
    </row>
    <row r="3546" spans="1:28" x14ac:dyDescent="0.25">
      <c r="A3546" s="1" t="s">
        <v>2680</v>
      </c>
      <c r="B3546">
        <v>2696</v>
      </c>
      <c r="C3546" s="1" t="s">
        <v>4009</v>
      </c>
      <c r="D3546">
        <v>5.0999999999999996</v>
      </c>
      <c r="E3546">
        <v>0</v>
      </c>
      <c r="F3546">
        <v>0.7</v>
      </c>
      <c r="G3546">
        <v>2794</v>
      </c>
      <c r="H3546" s="1" t="s">
        <v>4082</v>
      </c>
      <c r="I3546">
        <v>19.239999999999998</v>
      </c>
      <c r="J3546">
        <v>17.86</v>
      </c>
      <c r="K3546">
        <v>98</v>
      </c>
      <c r="L3546">
        <v>738.31</v>
      </c>
      <c r="M3546">
        <v>20</v>
      </c>
      <c r="N3546">
        <v>1</v>
      </c>
      <c r="O3546">
        <v>0</v>
      </c>
      <c r="P3546">
        <v>59.1</v>
      </c>
      <c r="Q3546">
        <v>0</v>
      </c>
      <c r="R3546" s="1" t="s">
        <v>6835</v>
      </c>
      <c r="S3546" s="1" t="s">
        <v>8157</v>
      </c>
      <c r="T3546">
        <v>1.48</v>
      </c>
      <c r="U3546" s="1"/>
      <c r="V3546">
        <v>9509.0864020000008</v>
      </c>
      <c r="W3546">
        <v>411758.93188799999</v>
      </c>
      <c r="X3546">
        <v>53.118594999999999</v>
      </c>
      <c r="Y3546">
        <v>9.0204380000000004</v>
      </c>
      <c r="Z3546">
        <v>180.18464700000001</v>
      </c>
      <c r="AA3546">
        <v>176.99752699999999</v>
      </c>
      <c r="AB3546">
        <v>0</v>
      </c>
    </row>
    <row r="3547" spans="1:28" x14ac:dyDescent="0.25">
      <c r="A3547" s="1" t="s">
        <v>2682</v>
      </c>
      <c r="B3547">
        <v>1772</v>
      </c>
      <c r="C3547" s="1" t="s">
        <v>4046</v>
      </c>
      <c r="D3547">
        <v>5.0999999999999996</v>
      </c>
      <c r="E3547">
        <v>0</v>
      </c>
      <c r="F3547">
        <v>2.78</v>
      </c>
      <c r="G3547">
        <v>2795</v>
      </c>
      <c r="H3547" s="1" t="s">
        <v>4095</v>
      </c>
      <c r="I3547">
        <v>63.59</v>
      </c>
      <c r="J3547">
        <v>13.92</v>
      </c>
      <c r="K3547">
        <v>1023</v>
      </c>
      <c r="L3547">
        <v>3164.06</v>
      </c>
      <c r="M3547">
        <v>607</v>
      </c>
      <c r="N3547">
        <v>21</v>
      </c>
      <c r="O3547">
        <v>0</v>
      </c>
      <c r="P3547">
        <v>814.07</v>
      </c>
      <c r="Q3547">
        <v>0</v>
      </c>
      <c r="R3547" s="1" t="s">
        <v>6837</v>
      </c>
      <c r="S3547" s="1" t="s">
        <v>8157</v>
      </c>
      <c r="T3547">
        <v>1.1000000000000001</v>
      </c>
      <c r="U3547" s="1"/>
      <c r="V3547">
        <v>108048.691964</v>
      </c>
      <c r="W3547">
        <v>2515687.6196209998</v>
      </c>
      <c r="X3547">
        <v>551.27441199999998</v>
      </c>
      <c r="Y3547">
        <v>57.063093000000002</v>
      </c>
      <c r="Z3547">
        <v>1113.9034160000001</v>
      </c>
      <c r="AA3547">
        <v>1081.4261469999999</v>
      </c>
      <c r="AB3547">
        <v>0</v>
      </c>
    </row>
    <row r="3548" spans="1:28" x14ac:dyDescent="0.25">
      <c r="A3548" s="1" t="s">
        <v>2683</v>
      </c>
      <c r="B3548">
        <v>2049</v>
      </c>
      <c r="C3548" s="1" t="s">
        <v>4042</v>
      </c>
      <c r="D3548">
        <v>5.0999999999999996</v>
      </c>
      <c r="E3548">
        <v>0</v>
      </c>
      <c r="F3548">
        <v>0.56999999999999995</v>
      </c>
      <c r="G3548">
        <v>2796</v>
      </c>
      <c r="H3548" s="1" t="s">
        <v>4126</v>
      </c>
      <c r="I3548">
        <v>99.09</v>
      </c>
      <c r="J3548">
        <v>12.63</v>
      </c>
      <c r="K3548">
        <v>747</v>
      </c>
      <c r="L3548">
        <v>1144.6400000000001</v>
      </c>
      <c r="M3548">
        <v>477</v>
      </c>
      <c r="N3548">
        <v>22</v>
      </c>
      <c r="O3548">
        <v>0</v>
      </c>
      <c r="P3548">
        <v>657.76</v>
      </c>
      <c r="Q3548">
        <v>0</v>
      </c>
      <c r="R3548" s="1" t="s">
        <v>6838</v>
      </c>
      <c r="S3548" s="1" t="s">
        <v>8157</v>
      </c>
      <c r="T3548">
        <v>0.95</v>
      </c>
      <c r="U3548" s="1"/>
      <c r="V3548">
        <v>80674.314201000001</v>
      </c>
      <c r="W3548">
        <v>1605720.7513609999</v>
      </c>
      <c r="X3548">
        <v>405.09146800000002</v>
      </c>
      <c r="Y3548">
        <v>37.496119999999998</v>
      </c>
      <c r="Z3548">
        <v>719.99101800000005</v>
      </c>
      <c r="AA3548">
        <v>690.26415299999996</v>
      </c>
      <c r="AB3548">
        <v>0</v>
      </c>
    </row>
    <row r="3549" spans="1:28" x14ac:dyDescent="0.25">
      <c r="A3549" s="1" t="s">
        <v>2690</v>
      </c>
      <c r="B3549">
        <v>2400</v>
      </c>
      <c r="C3549" s="1" t="s">
        <v>4008</v>
      </c>
      <c r="D3549">
        <v>5.0999999999999996</v>
      </c>
      <c r="E3549">
        <v>0</v>
      </c>
      <c r="F3549">
        <v>0</v>
      </c>
      <c r="G3549">
        <v>2800</v>
      </c>
      <c r="H3549" s="1" t="s">
        <v>4080</v>
      </c>
      <c r="I3549">
        <v>0.2</v>
      </c>
      <c r="J3549">
        <v>7</v>
      </c>
      <c r="K3549">
        <v>400</v>
      </c>
      <c r="L3549">
        <v>660.09</v>
      </c>
      <c r="M3549">
        <v>274</v>
      </c>
      <c r="N3549">
        <v>10</v>
      </c>
      <c r="O3549">
        <v>0</v>
      </c>
      <c r="P3549">
        <v>356.24</v>
      </c>
      <c r="Q3549">
        <v>0</v>
      </c>
      <c r="R3549" s="1" t="s">
        <v>6845</v>
      </c>
      <c r="S3549" s="1" t="s">
        <v>8157</v>
      </c>
      <c r="T3549">
        <v>1.1200000000000001</v>
      </c>
      <c r="U3549" s="1"/>
      <c r="V3549">
        <v>47061.267171</v>
      </c>
      <c r="W3549">
        <v>971684.06305200001</v>
      </c>
      <c r="X3549">
        <v>237.24929800000001</v>
      </c>
      <c r="Y3549">
        <v>23.019470999999999</v>
      </c>
      <c r="Z3549">
        <v>437.82075700000001</v>
      </c>
      <c r="AA3549">
        <v>417.70367199999998</v>
      </c>
      <c r="AB3549">
        <v>0</v>
      </c>
    </row>
    <row r="3550" spans="1:28" x14ac:dyDescent="0.25">
      <c r="A3550" s="1" t="s">
        <v>2692</v>
      </c>
      <c r="B3550">
        <v>1789</v>
      </c>
      <c r="C3550" s="1" t="s">
        <v>4039</v>
      </c>
      <c r="D3550">
        <v>5.0999999999999996</v>
      </c>
      <c r="E3550">
        <v>0</v>
      </c>
      <c r="F3550">
        <v>0.12</v>
      </c>
      <c r="G3550">
        <v>2801</v>
      </c>
      <c r="H3550" s="1" t="s">
        <v>4111</v>
      </c>
      <c r="I3550">
        <v>13.29</v>
      </c>
      <c r="J3550">
        <v>14.27</v>
      </c>
      <c r="K3550">
        <v>1012</v>
      </c>
      <c r="L3550">
        <v>1792.39</v>
      </c>
      <c r="M3550">
        <v>692</v>
      </c>
      <c r="N3550">
        <v>14</v>
      </c>
      <c r="O3550">
        <v>0</v>
      </c>
      <c r="P3550">
        <v>908.68</v>
      </c>
      <c r="Q3550">
        <v>0</v>
      </c>
      <c r="R3550" s="1" t="s">
        <v>6847</v>
      </c>
      <c r="S3550" s="1" t="s">
        <v>8157</v>
      </c>
      <c r="T3550">
        <v>1.25</v>
      </c>
      <c r="U3550" s="1"/>
      <c r="V3550">
        <v>122179.137544</v>
      </c>
      <c r="W3550">
        <v>2473609.932577</v>
      </c>
      <c r="X3550">
        <v>614.64924499999995</v>
      </c>
      <c r="Y3550">
        <v>58.484872000000003</v>
      </c>
      <c r="Z3550">
        <v>1113.370179</v>
      </c>
      <c r="AA3550">
        <v>1063.3478250000001</v>
      </c>
      <c r="AB3550">
        <v>0</v>
      </c>
    </row>
    <row r="3551" spans="1:28" x14ac:dyDescent="0.25">
      <c r="A3551" s="1" t="s">
        <v>2700</v>
      </c>
      <c r="B3551">
        <v>2622</v>
      </c>
      <c r="C3551" s="1" t="s">
        <v>4006</v>
      </c>
      <c r="D3551">
        <v>5.0999999999999996</v>
      </c>
      <c r="E3551">
        <v>0</v>
      </c>
      <c r="F3551">
        <v>0</v>
      </c>
      <c r="G3551">
        <v>2805</v>
      </c>
      <c r="H3551" s="1" t="s">
        <v>4078</v>
      </c>
      <c r="I3551">
        <v>54.88</v>
      </c>
      <c r="J3551">
        <v>12.75</v>
      </c>
      <c r="K3551">
        <v>183</v>
      </c>
      <c r="L3551">
        <v>876.34</v>
      </c>
      <c r="M3551">
        <v>96</v>
      </c>
      <c r="N3551">
        <v>3</v>
      </c>
      <c r="O3551">
        <v>0</v>
      </c>
      <c r="P3551">
        <v>121.4</v>
      </c>
      <c r="Q3551">
        <v>0</v>
      </c>
      <c r="R3551" s="1" t="s">
        <v>6855</v>
      </c>
      <c r="S3551" s="1" t="s">
        <v>8157</v>
      </c>
      <c r="T3551">
        <v>1.03</v>
      </c>
      <c r="U3551" s="1"/>
      <c r="V3551">
        <v>18156.856292</v>
      </c>
      <c r="W3551">
        <v>509828.09762800002</v>
      </c>
      <c r="X3551">
        <v>94.748766000000003</v>
      </c>
      <c r="Y3551">
        <v>11.196638</v>
      </c>
      <c r="Z3551">
        <v>223.24830499999999</v>
      </c>
      <c r="AA3551">
        <v>219.158703</v>
      </c>
      <c r="AB3551">
        <v>0</v>
      </c>
    </row>
    <row r="3552" spans="1:28" x14ac:dyDescent="0.25">
      <c r="A3552" s="1" t="s">
        <v>2709</v>
      </c>
      <c r="B3552">
        <v>2530</v>
      </c>
      <c r="C3552" s="1" t="s">
        <v>4022</v>
      </c>
      <c r="D3552">
        <v>5.0999999999999996</v>
      </c>
      <c r="E3552">
        <v>0</v>
      </c>
      <c r="F3552">
        <v>0</v>
      </c>
      <c r="G3552">
        <v>2814</v>
      </c>
      <c r="H3552" s="1" t="s">
        <v>4136</v>
      </c>
      <c r="I3552">
        <v>86.22</v>
      </c>
      <c r="J3552">
        <v>17.64</v>
      </c>
      <c r="K3552">
        <v>284</v>
      </c>
      <c r="L3552">
        <v>2997.17</v>
      </c>
      <c r="M3552">
        <v>29</v>
      </c>
      <c r="N3552">
        <v>1</v>
      </c>
      <c r="O3552">
        <v>0</v>
      </c>
      <c r="P3552">
        <v>110.13</v>
      </c>
      <c r="Q3552">
        <v>0</v>
      </c>
      <c r="R3552" s="1" t="s">
        <v>6864</v>
      </c>
      <c r="S3552" s="1" t="s">
        <v>8157</v>
      </c>
      <c r="T3552">
        <v>1.19</v>
      </c>
      <c r="U3552" s="1"/>
      <c r="V3552">
        <v>18985.285907000001</v>
      </c>
      <c r="W3552">
        <v>994310.37928500003</v>
      </c>
      <c r="X3552">
        <v>110.128185</v>
      </c>
      <c r="Y3552">
        <v>20.336646000000002</v>
      </c>
      <c r="Z3552">
        <v>422.65223700000001</v>
      </c>
      <c r="AA3552">
        <v>427.41058600000002</v>
      </c>
      <c r="AB3552">
        <v>0</v>
      </c>
    </row>
    <row r="3553" spans="1:28" x14ac:dyDescent="0.25">
      <c r="A3553" s="1" t="s">
        <v>2710</v>
      </c>
      <c r="B3553">
        <v>2761</v>
      </c>
      <c r="C3553" s="1" t="s">
        <v>4004</v>
      </c>
      <c r="D3553">
        <v>5.0999999999999996</v>
      </c>
      <c r="E3553">
        <v>0</v>
      </c>
      <c r="F3553">
        <v>1</v>
      </c>
      <c r="G3553">
        <v>2815</v>
      </c>
      <c r="H3553" s="1" t="s">
        <v>4074</v>
      </c>
      <c r="I3553">
        <v>0.2</v>
      </c>
      <c r="J3553">
        <v>12.09</v>
      </c>
      <c r="K3553">
        <v>54</v>
      </c>
      <c r="L3553">
        <v>420.4</v>
      </c>
      <c r="M3553">
        <v>0</v>
      </c>
      <c r="N3553">
        <v>0</v>
      </c>
      <c r="O3553">
        <v>0</v>
      </c>
      <c r="P3553">
        <v>20.58</v>
      </c>
      <c r="Q3553">
        <v>0</v>
      </c>
      <c r="R3553" s="1" t="s">
        <v>6865</v>
      </c>
      <c r="S3553" s="1" t="s">
        <v>8157</v>
      </c>
      <c r="T3553">
        <v>0.92</v>
      </c>
      <c r="U3553" s="1"/>
      <c r="V3553">
        <v>3421.3244679999998</v>
      </c>
      <c r="W3553">
        <v>174766.300242</v>
      </c>
      <c r="X3553">
        <v>19.732119999999998</v>
      </c>
      <c r="Y3553">
        <v>3.4838789999999999</v>
      </c>
      <c r="Z3553">
        <v>74.726179999999999</v>
      </c>
      <c r="AA3553">
        <v>75.124504999999999</v>
      </c>
      <c r="AB3553">
        <v>0</v>
      </c>
    </row>
    <row r="3554" spans="1:28" x14ac:dyDescent="0.25">
      <c r="A3554" s="1" t="s">
        <v>2712</v>
      </c>
      <c r="B3554">
        <v>2512</v>
      </c>
      <c r="C3554" s="1" t="s">
        <v>4032</v>
      </c>
      <c r="D3554">
        <v>5.0999999999999996</v>
      </c>
      <c r="E3554">
        <v>0</v>
      </c>
      <c r="F3554">
        <v>2.91</v>
      </c>
      <c r="G3554">
        <v>2818</v>
      </c>
      <c r="H3554" s="1" t="s">
        <v>4113</v>
      </c>
      <c r="I3554">
        <v>0.2</v>
      </c>
      <c r="J3554">
        <v>8.74</v>
      </c>
      <c r="K3554">
        <v>306</v>
      </c>
      <c r="L3554">
        <v>1269.6500000000001</v>
      </c>
      <c r="M3554">
        <v>133</v>
      </c>
      <c r="N3554">
        <v>3</v>
      </c>
      <c r="O3554">
        <v>0</v>
      </c>
      <c r="P3554">
        <v>168.28</v>
      </c>
      <c r="Q3554">
        <v>0</v>
      </c>
      <c r="R3554" s="1" t="s">
        <v>6867</v>
      </c>
      <c r="S3554" s="1" t="s">
        <v>8157</v>
      </c>
      <c r="T3554">
        <v>0.67</v>
      </c>
      <c r="U3554" s="1"/>
      <c r="V3554">
        <v>27054.138013</v>
      </c>
      <c r="W3554">
        <v>683429.32047200005</v>
      </c>
      <c r="X3554">
        <v>139.182175</v>
      </c>
      <c r="Y3554">
        <v>14.494712</v>
      </c>
      <c r="Z3554">
        <v>297.80693000000002</v>
      </c>
      <c r="AA3554">
        <v>293.78720399999997</v>
      </c>
      <c r="AB3554">
        <v>0</v>
      </c>
    </row>
    <row r="3555" spans="1:28" x14ac:dyDescent="0.25">
      <c r="A3555" s="1" t="s">
        <v>2717</v>
      </c>
      <c r="B3555">
        <v>2196</v>
      </c>
      <c r="C3555" s="1" t="s">
        <v>4025</v>
      </c>
      <c r="D3555">
        <v>5.0999999999999996</v>
      </c>
      <c r="E3555">
        <v>0</v>
      </c>
      <c r="F3555">
        <v>0.55000000000000004</v>
      </c>
      <c r="G3555">
        <v>2827</v>
      </c>
      <c r="H3555" s="1" t="s">
        <v>4103</v>
      </c>
      <c r="I3555">
        <v>92.78</v>
      </c>
      <c r="J3555">
        <v>9.85</v>
      </c>
      <c r="K3555">
        <v>631</v>
      </c>
      <c r="L3555">
        <v>1809.62</v>
      </c>
      <c r="M3555">
        <v>356</v>
      </c>
      <c r="N3555">
        <v>9</v>
      </c>
      <c r="O3555">
        <v>0</v>
      </c>
      <c r="P3555">
        <v>449.37</v>
      </c>
      <c r="Q3555">
        <v>0</v>
      </c>
      <c r="R3555" s="1" t="s">
        <v>6872</v>
      </c>
      <c r="S3555" s="1" t="s">
        <v>8157</v>
      </c>
      <c r="T3555">
        <v>0.71</v>
      </c>
      <c r="U3555" s="1"/>
      <c r="V3555">
        <v>64247.666704000003</v>
      </c>
      <c r="W3555">
        <v>1407502.4006680001</v>
      </c>
      <c r="X3555">
        <v>325.54347200000001</v>
      </c>
      <c r="Y3555">
        <v>31.403767999999999</v>
      </c>
      <c r="Z3555">
        <v>622.03860899999995</v>
      </c>
      <c r="AA3555">
        <v>605.05109100000004</v>
      </c>
      <c r="AB3555">
        <v>0</v>
      </c>
    </row>
    <row r="3556" spans="1:28" x14ac:dyDescent="0.25">
      <c r="A3556" s="1" t="s">
        <v>2720</v>
      </c>
      <c r="B3556">
        <v>1727</v>
      </c>
      <c r="C3556" s="1" t="s">
        <v>4040</v>
      </c>
      <c r="D3556">
        <v>5.0999999999999996</v>
      </c>
      <c r="E3556">
        <v>0</v>
      </c>
      <c r="F3556">
        <v>2</v>
      </c>
      <c r="G3556">
        <v>2828</v>
      </c>
      <c r="H3556" s="1" t="s">
        <v>4161</v>
      </c>
      <c r="I3556">
        <v>168.74</v>
      </c>
      <c r="J3556">
        <v>7.71</v>
      </c>
      <c r="K3556">
        <v>1101</v>
      </c>
      <c r="L3556">
        <v>2520.89</v>
      </c>
      <c r="M3556">
        <v>605</v>
      </c>
      <c r="N3556">
        <v>20</v>
      </c>
      <c r="O3556">
        <v>0</v>
      </c>
      <c r="P3556">
        <v>798.53</v>
      </c>
      <c r="Q3556">
        <v>0</v>
      </c>
      <c r="R3556" s="1" t="s">
        <v>6875</v>
      </c>
      <c r="S3556" s="1" t="s">
        <v>8157</v>
      </c>
      <c r="T3556">
        <v>0.61</v>
      </c>
      <c r="U3556" s="1"/>
      <c r="V3556">
        <v>111975.448502</v>
      </c>
      <c r="W3556">
        <v>2350829.1897169999</v>
      </c>
      <c r="X3556">
        <v>564.88636299999996</v>
      </c>
      <c r="Y3556">
        <v>52.860078999999999</v>
      </c>
      <c r="Z3556">
        <v>1043.7756400000001</v>
      </c>
      <c r="AA3556">
        <v>1010.567502</v>
      </c>
      <c r="AB3556">
        <v>0</v>
      </c>
    </row>
    <row r="3557" spans="1:28" x14ac:dyDescent="0.25">
      <c r="A3557" s="1" t="s">
        <v>2723</v>
      </c>
      <c r="B3557">
        <v>1941</v>
      </c>
      <c r="C3557" s="1" t="s">
        <v>4042</v>
      </c>
      <c r="D3557">
        <v>5.0999999999999996</v>
      </c>
      <c r="E3557">
        <v>0</v>
      </c>
      <c r="F3557">
        <v>0.38</v>
      </c>
      <c r="G3557">
        <v>2831</v>
      </c>
      <c r="H3557" s="1" t="s">
        <v>4126</v>
      </c>
      <c r="I3557">
        <v>99.09</v>
      </c>
      <c r="J3557">
        <v>10.7</v>
      </c>
      <c r="K3557">
        <v>890</v>
      </c>
      <c r="L3557">
        <v>1144.6400000000001</v>
      </c>
      <c r="M3557">
        <v>524</v>
      </c>
      <c r="N3557">
        <v>24</v>
      </c>
      <c r="O3557">
        <v>0</v>
      </c>
      <c r="P3557">
        <v>797.31</v>
      </c>
      <c r="Q3557">
        <v>0</v>
      </c>
      <c r="R3557" s="1" t="s">
        <v>6878</v>
      </c>
      <c r="S3557" s="1" t="s">
        <v>8157</v>
      </c>
      <c r="T3557">
        <v>0.91</v>
      </c>
      <c r="U3557" s="1"/>
      <c r="V3557">
        <v>92625.412960000001</v>
      </c>
      <c r="W3557">
        <v>1775511.956797</v>
      </c>
      <c r="X3557">
        <v>463.43024400000002</v>
      </c>
      <c r="Y3557">
        <v>41.746895000000002</v>
      </c>
      <c r="Z3557">
        <v>799.41726900000003</v>
      </c>
      <c r="AA3557">
        <v>763.25600899999995</v>
      </c>
      <c r="AB3557">
        <v>0</v>
      </c>
    </row>
    <row r="3558" spans="1:28" x14ac:dyDescent="0.25">
      <c r="A3558" s="1" t="s">
        <v>2730</v>
      </c>
      <c r="B3558">
        <v>1917</v>
      </c>
      <c r="C3558" s="1" t="s">
        <v>4063</v>
      </c>
      <c r="D3558">
        <v>5.0999999999999996</v>
      </c>
      <c r="E3558">
        <v>0</v>
      </c>
      <c r="F3558">
        <v>0.34</v>
      </c>
      <c r="G3558">
        <v>2839</v>
      </c>
      <c r="H3558" s="1" t="s">
        <v>4119</v>
      </c>
      <c r="I3558">
        <v>17.75</v>
      </c>
      <c r="J3558">
        <v>9.91</v>
      </c>
      <c r="K3558">
        <v>922</v>
      </c>
      <c r="L3558">
        <v>2100.81</v>
      </c>
      <c r="M3558">
        <v>550</v>
      </c>
      <c r="N3558">
        <v>23</v>
      </c>
      <c r="O3558">
        <v>0</v>
      </c>
      <c r="P3558">
        <v>742.38</v>
      </c>
      <c r="Q3558">
        <v>0</v>
      </c>
      <c r="R3558" s="1" t="s">
        <v>6885</v>
      </c>
      <c r="S3558" s="1" t="s">
        <v>8157</v>
      </c>
      <c r="T3558">
        <v>0.85</v>
      </c>
      <c r="U3558" s="1"/>
      <c r="V3558">
        <v>97689.326814999993</v>
      </c>
      <c r="W3558">
        <v>2092471.0778340001</v>
      </c>
      <c r="X3558">
        <v>494.00364999999999</v>
      </c>
      <c r="Y3558">
        <v>47.665326999999998</v>
      </c>
      <c r="Z3558">
        <v>930.70460800000001</v>
      </c>
      <c r="AA3558">
        <v>899.50289099999998</v>
      </c>
      <c r="AB3558">
        <v>0</v>
      </c>
    </row>
    <row r="3559" spans="1:28" x14ac:dyDescent="0.25">
      <c r="A3559" s="1" t="s">
        <v>2733</v>
      </c>
      <c r="B3559">
        <v>2157</v>
      </c>
      <c r="C3559" s="1" t="s">
        <v>4033</v>
      </c>
      <c r="D3559">
        <v>5.0999999999999996</v>
      </c>
      <c r="E3559">
        <v>0</v>
      </c>
      <c r="F3559">
        <v>0.75</v>
      </c>
      <c r="G3559">
        <v>2842</v>
      </c>
      <c r="H3559" s="1" t="s">
        <v>4131</v>
      </c>
      <c r="I3559">
        <v>194.58</v>
      </c>
      <c r="J3559">
        <v>18.25</v>
      </c>
      <c r="K3559">
        <v>685</v>
      </c>
      <c r="L3559">
        <v>2216.48</v>
      </c>
      <c r="M3559">
        <v>325</v>
      </c>
      <c r="N3559">
        <v>13</v>
      </c>
      <c r="O3559">
        <v>0</v>
      </c>
      <c r="P3559">
        <v>562.66999999999996</v>
      </c>
      <c r="Q3559">
        <v>0</v>
      </c>
      <c r="R3559" s="1" t="s">
        <v>6888</v>
      </c>
      <c r="S3559" s="1" t="s">
        <v>8157</v>
      </c>
      <c r="T3559">
        <v>1.32</v>
      </c>
      <c r="U3559" s="1"/>
      <c r="V3559">
        <v>61719.017178000002</v>
      </c>
      <c r="W3559">
        <v>1571380.9692019999</v>
      </c>
      <c r="X3559">
        <v>318.17654399999998</v>
      </c>
      <c r="Y3559">
        <v>34.992973999999997</v>
      </c>
      <c r="Z3559">
        <v>691.56920600000001</v>
      </c>
      <c r="AA3559">
        <v>675.49029599999994</v>
      </c>
      <c r="AB3559">
        <v>0</v>
      </c>
    </row>
    <row r="3560" spans="1:28" x14ac:dyDescent="0.25">
      <c r="A3560" s="1" t="s">
        <v>2734</v>
      </c>
      <c r="B3560">
        <v>2302</v>
      </c>
      <c r="C3560" s="1" t="s">
        <v>4033</v>
      </c>
      <c r="D3560">
        <v>5.0999999999999996</v>
      </c>
      <c r="E3560">
        <v>0</v>
      </c>
      <c r="F3560">
        <v>2.0099999999999998</v>
      </c>
      <c r="G3560">
        <v>2842</v>
      </c>
      <c r="H3560" s="1" t="s">
        <v>4122</v>
      </c>
      <c r="I3560">
        <v>159.35</v>
      </c>
      <c r="J3560">
        <v>5.0599999999999996</v>
      </c>
      <c r="K3560">
        <v>540</v>
      </c>
      <c r="L3560">
        <v>1983.05</v>
      </c>
      <c r="M3560">
        <v>177</v>
      </c>
      <c r="N3560">
        <v>8</v>
      </c>
      <c r="O3560">
        <v>0</v>
      </c>
      <c r="P3560">
        <v>265.3</v>
      </c>
      <c r="Q3560">
        <v>0</v>
      </c>
      <c r="R3560" s="1" t="s">
        <v>6889</v>
      </c>
      <c r="S3560" s="1" t="s">
        <v>8157</v>
      </c>
      <c r="T3560">
        <v>0.53</v>
      </c>
      <c r="U3560" s="1"/>
      <c r="V3560">
        <v>41620.849404000001</v>
      </c>
      <c r="W3560">
        <v>1047146.350064</v>
      </c>
      <c r="X3560">
        <v>213.82798299999999</v>
      </c>
      <c r="Y3560">
        <v>21.368569000000001</v>
      </c>
      <c r="Z3560">
        <v>452.64717200000001</v>
      </c>
      <c r="AA3560">
        <v>450.14025299999997</v>
      </c>
      <c r="AB3560">
        <v>0</v>
      </c>
    </row>
    <row r="3561" spans="1:28" x14ac:dyDescent="0.25">
      <c r="A3561" s="1" t="s">
        <v>2737</v>
      </c>
      <c r="B3561">
        <v>1919</v>
      </c>
      <c r="C3561" s="1" t="s">
        <v>4039</v>
      </c>
      <c r="D3561">
        <v>5.0999999999999996</v>
      </c>
      <c r="E3561">
        <v>0</v>
      </c>
      <c r="F3561">
        <v>2.35</v>
      </c>
      <c r="G3561">
        <v>2844</v>
      </c>
      <c r="H3561" s="1" t="s">
        <v>4111</v>
      </c>
      <c r="I3561">
        <v>13.29</v>
      </c>
      <c r="J3561">
        <v>12.82</v>
      </c>
      <c r="K3561">
        <v>925</v>
      </c>
      <c r="L3561">
        <v>1792.38</v>
      </c>
      <c r="M3561">
        <v>569</v>
      </c>
      <c r="N3561">
        <v>14</v>
      </c>
      <c r="O3561">
        <v>0</v>
      </c>
      <c r="P3561">
        <v>826.63</v>
      </c>
      <c r="Q3561">
        <v>0</v>
      </c>
      <c r="R3561" s="1" t="s">
        <v>6892</v>
      </c>
      <c r="S3561" s="1" t="s">
        <v>8157</v>
      </c>
      <c r="T3561">
        <v>1.33</v>
      </c>
      <c r="U3561" s="1"/>
      <c r="V3561">
        <v>104062.821732</v>
      </c>
      <c r="W3561">
        <v>2205953.5431189998</v>
      </c>
      <c r="X3561">
        <v>525.87561100000005</v>
      </c>
      <c r="Y3561">
        <v>51.509329999999999</v>
      </c>
      <c r="Z3561">
        <v>989.93136400000003</v>
      </c>
      <c r="AA3561">
        <v>948.28519700000004</v>
      </c>
      <c r="AB3561">
        <v>0</v>
      </c>
    </row>
    <row r="3562" spans="1:28" x14ac:dyDescent="0.25">
      <c r="A3562" s="1" t="s">
        <v>2753</v>
      </c>
      <c r="B3562">
        <v>1479</v>
      </c>
      <c r="C3562" s="1" t="s">
        <v>4046</v>
      </c>
      <c r="D3562">
        <v>5.0999999999999996</v>
      </c>
      <c r="E3562">
        <v>0</v>
      </c>
      <c r="F3562">
        <v>0.43</v>
      </c>
      <c r="G3562">
        <v>2851</v>
      </c>
      <c r="H3562" s="1" t="s">
        <v>4095</v>
      </c>
      <c r="I3562">
        <v>63.59</v>
      </c>
      <c r="J3562">
        <v>7.7</v>
      </c>
      <c r="K3562">
        <v>1372</v>
      </c>
      <c r="L3562">
        <v>3164.06</v>
      </c>
      <c r="M3562">
        <v>787</v>
      </c>
      <c r="N3562">
        <v>16</v>
      </c>
      <c r="O3562">
        <v>0</v>
      </c>
      <c r="P3562">
        <v>977.46</v>
      </c>
      <c r="Q3562">
        <v>0</v>
      </c>
      <c r="R3562" s="1" t="s">
        <v>6908</v>
      </c>
      <c r="S3562" s="1" t="s">
        <v>8157</v>
      </c>
      <c r="T3562">
        <v>0.57999999999999996</v>
      </c>
      <c r="U3562" s="1"/>
      <c r="V3562">
        <v>143636.33098699999</v>
      </c>
      <c r="W3562">
        <v>2909531.838854</v>
      </c>
      <c r="X3562">
        <v>722.042191</v>
      </c>
      <c r="Y3562">
        <v>65.738731000000001</v>
      </c>
      <c r="Z3562">
        <v>1293.3093349999999</v>
      </c>
      <c r="AA3562">
        <v>1250.7448429999999</v>
      </c>
      <c r="AB3562">
        <v>0</v>
      </c>
    </row>
    <row r="3563" spans="1:28" x14ac:dyDescent="0.25">
      <c r="A3563" s="1" t="s">
        <v>2764</v>
      </c>
      <c r="B3563">
        <v>2159</v>
      </c>
      <c r="C3563" s="1" t="s">
        <v>4005</v>
      </c>
      <c r="D3563">
        <v>5.0999999999999996</v>
      </c>
      <c r="E3563">
        <v>0</v>
      </c>
      <c r="F3563">
        <v>35.93</v>
      </c>
      <c r="G3563">
        <v>2863</v>
      </c>
      <c r="H3563" s="1" t="s">
        <v>4075</v>
      </c>
      <c r="I3563">
        <v>89.74</v>
      </c>
      <c r="J3563">
        <v>8.3800000000000008</v>
      </c>
      <c r="K3563">
        <v>704</v>
      </c>
      <c r="L3563">
        <v>698.35</v>
      </c>
      <c r="M3563">
        <v>456</v>
      </c>
      <c r="N3563">
        <v>15</v>
      </c>
      <c r="O3563">
        <v>0</v>
      </c>
      <c r="P3563">
        <v>631.98</v>
      </c>
      <c r="Q3563">
        <v>0</v>
      </c>
      <c r="R3563" s="1" t="s">
        <v>6919</v>
      </c>
      <c r="S3563" s="1" t="s">
        <v>8157</v>
      </c>
      <c r="T3563">
        <v>0.71</v>
      </c>
      <c r="U3563" s="1"/>
      <c r="V3563">
        <v>75482.416813000003</v>
      </c>
      <c r="W3563">
        <v>1369776.0608020001</v>
      </c>
      <c r="X3563">
        <v>375.81041900000002</v>
      </c>
      <c r="Y3563">
        <v>32.587257000000001</v>
      </c>
      <c r="Z3563">
        <v>618.48627599999998</v>
      </c>
      <c r="AA3563">
        <v>588.84144300000003</v>
      </c>
      <c r="AB3563">
        <v>0</v>
      </c>
    </row>
    <row r="3564" spans="1:28" x14ac:dyDescent="0.25">
      <c r="A3564" s="1" t="s">
        <v>2772</v>
      </c>
      <c r="B3564">
        <v>2390</v>
      </c>
      <c r="C3564" s="1" t="s">
        <v>4020</v>
      </c>
      <c r="D3564">
        <v>5.0999999999999996</v>
      </c>
      <c r="E3564">
        <v>0</v>
      </c>
      <c r="F3564">
        <v>1.54</v>
      </c>
      <c r="G3564">
        <v>2867</v>
      </c>
      <c r="H3564" s="1" t="s">
        <v>4165</v>
      </c>
      <c r="I3564">
        <v>135.09</v>
      </c>
      <c r="J3564">
        <v>16.16</v>
      </c>
      <c r="K3564">
        <v>477</v>
      </c>
      <c r="L3564">
        <v>2788.36</v>
      </c>
      <c r="M3564">
        <v>123</v>
      </c>
      <c r="N3564">
        <v>15</v>
      </c>
      <c r="O3564">
        <v>0</v>
      </c>
      <c r="P3564">
        <v>312.11</v>
      </c>
      <c r="Q3564">
        <v>0</v>
      </c>
      <c r="R3564" s="1" t="s">
        <v>6927</v>
      </c>
      <c r="S3564" s="1" t="s">
        <v>8157</v>
      </c>
      <c r="T3564">
        <v>1.23</v>
      </c>
      <c r="U3564" s="1"/>
      <c r="V3564">
        <v>35264.791257999997</v>
      </c>
      <c r="W3564">
        <v>1293311.412359</v>
      </c>
      <c r="X3564">
        <v>191.173687</v>
      </c>
      <c r="Y3564">
        <v>27.210253999999999</v>
      </c>
      <c r="Z3564">
        <v>559.40087400000004</v>
      </c>
      <c r="AA3564">
        <v>555.94546500000001</v>
      </c>
      <c r="AB3564">
        <v>0</v>
      </c>
    </row>
    <row r="3565" spans="1:28" x14ac:dyDescent="0.25">
      <c r="A3565" s="1" t="s">
        <v>2774</v>
      </c>
      <c r="B3565">
        <v>1479</v>
      </c>
      <c r="C3565" s="1" t="s">
        <v>4019</v>
      </c>
      <c r="D3565">
        <v>5.0999999999999996</v>
      </c>
      <c r="E3565">
        <v>0</v>
      </c>
      <c r="F3565">
        <v>0.43</v>
      </c>
      <c r="G3565">
        <v>2868</v>
      </c>
      <c r="H3565" s="1" t="s">
        <v>4120</v>
      </c>
      <c r="I3565">
        <v>34.18</v>
      </c>
      <c r="J3565">
        <v>13.37</v>
      </c>
      <c r="K3565">
        <v>1389</v>
      </c>
      <c r="L3565">
        <v>2468.91</v>
      </c>
      <c r="M3565">
        <v>992</v>
      </c>
      <c r="N3565">
        <v>23</v>
      </c>
      <c r="O3565">
        <v>0</v>
      </c>
      <c r="P3565">
        <v>1209.8399999999999</v>
      </c>
      <c r="Q3565">
        <v>0</v>
      </c>
      <c r="R3565" s="1" t="s">
        <v>6929</v>
      </c>
      <c r="S3565" s="1" t="s">
        <v>8157</v>
      </c>
      <c r="T3565">
        <v>0.99</v>
      </c>
      <c r="U3565" s="1"/>
      <c r="V3565">
        <v>166240.13266100001</v>
      </c>
      <c r="W3565">
        <v>3305641.8116959999</v>
      </c>
      <c r="X3565">
        <v>834.80363199999999</v>
      </c>
      <c r="Y3565">
        <v>77.811138999999997</v>
      </c>
      <c r="Z3565">
        <v>1484.374939</v>
      </c>
      <c r="AA3565">
        <v>1421.022334</v>
      </c>
      <c r="AB3565">
        <v>0</v>
      </c>
    </row>
    <row r="3566" spans="1:28" x14ac:dyDescent="0.25">
      <c r="A3566" s="1" t="s">
        <v>2795</v>
      </c>
      <c r="B3566">
        <v>2302</v>
      </c>
      <c r="C3566" s="1" t="s">
        <v>4024</v>
      </c>
      <c r="D3566">
        <v>5.0999999999999996</v>
      </c>
      <c r="E3566">
        <v>0</v>
      </c>
      <c r="F3566">
        <v>2</v>
      </c>
      <c r="G3566">
        <v>2881</v>
      </c>
      <c r="H3566" s="1" t="s">
        <v>4100</v>
      </c>
      <c r="I3566">
        <v>91.57</v>
      </c>
      <c r="J3566">
        <v>17.05</v>
      </c>
      <c r="K3566">
        <v>579</v>
      </c>
      <c r="L3566">
        <v>1444.8</v>
      </c>
      <c r="M3566">
        <v>391</v>
      </c>
      <c r="N3566">
        <v>11</v>
      </c>
      <c r="O3566">
        <v>0</v>
      </c>
      <c r="P3566">
        <v>498.9</v>
      </c>
      <c r="Q3566">
        <v>0</v>
      </c>
      <c r="R3566" s="1" t="s">
        <v>6950</v>
      </c>
      <c r="S3566" s="1" t="s">
        <v>8157</v>
      </c>
      <c r="T3566">
        <v>1.34</v>
      </c>
      <c r="U3566" s="1"/>
      <c r="V3566">
        <v>70382.601894000007</v>
      </c>
      <c r="W3566">
        <v>1596385.2373560001</v>
      </c>
      <c r="X3566">
        <v>358.34796</v>
      </c>
      <c r="Y3566">
        <v>37.422727000000002</v>
      </c>
      <c r="Z3566">
        <v>716.023955</v>
      </c>
      <c r="AA3566">
        <v>686.24246800000003</v>
      </c>
      <c r="AB3566">
        <v>0</v>
      </c>
    </row>
    <row r="3567" spans="1:28" x14ac:dyDescent="0.25">
      <c r="A3567" s="1" t="s">
        <v>2796</v>
      </c>
      <c r="B3567">
        <v>2157</v>
      </c>
      <c r="C3567" s="1" t="s">
        <v>4037</v>
      </c>
      <c r="D3567">
        <v>5.0999999999999996</v>
      </c>
      <c r="E3567">
        <v>0</v>
      </c>
      <c r="F3567">
        <v>0.75</v>
      </c>
      <c r="G3567">
        <v>2883</v>
      </c>
      <c r="H3567" s="1" t="s">
        <v>4129</v>
      </c>
      <c r="I3567">
        <v>135.09</v>
      </c>
      <c r="J3567">
        <v>10.210000000000001</v>
      </c>
      <c r="K3567">
        <v>726</v>
      </c>
      <c r="L3567">
        <v>1952.12</v>
      </c>
      <c r="M3567">
        <v>413</v>
      </c>
      <c r="N3567">
        <v>20</v>
      </c>
      <c r="O3567">
        <v>0</v>
      </c>
      <c r="P3567">
        <v>535.62</v>
      </c>
      <c r="Q3567">
        <v>0</v>
      </c>
      <c r="R3567" s="1" t="s">
        <v>6951</v>
      </c>
      <c r="S3567" s="1" t="s">
        <v>8157</v>
      </c>
      <c r="T3567">
        <v>0.74</v>
      </c>
      <c r="U3567" s="1"/>
      <c r="V3567">
        <v>71706.380013999995</v>
      </c>
      <c r="W3567">
        <v>1566502.987921</v>
      </c>
      <c r="X3567">
        <v>363.26298300000002</v>
      </c>
      <c r="Y3567">
        <v>35.156295</v>
      </c>
      <c r="Z3567">
        <v>693.903592</v>
      </c>
      <c r="AA3567">
        <v>673.40141100000005</v>
      </c>
      <c r="AB3567">
        <v>0</v>
      </c>
    </row>
    <row r="3568" spans="1:28" x14ac:dyDescent="0.25">
      <c r="A3568" s="1" t="s">
        <v>2807</v>
      </c>
      <c r="B3568">
        <v>2763</v>
      </c>
      <c r="C3568" s="1" t="s">
        <v>4010</v>
      </c>
      <c r="D3568">
        <v>5.0999999999999996</v>
      </c>
      <c r="E3568">
        <v>0</v>
      </c>
      <c r="F3568">
        <v>3</v>
      </c>
      <c r="G3568">
        <v>2892</v>
      </c>
      <c r="H3568" s="1" t="s">
        <v>4083</v>
      </c>
      <c r="I3568">
        <v>73.11</v>
      </c>
      <c r="J3568">
        <v>8.24</v>
      </c>
      <c r="K3568">
        <v>129</v>
      </c>
      <c r="L3568">
        <v>900.39</v>
      </c>
      <c r="M3568">
        <v>15</v>
      </c>
      <c r="N3568">
        <v>3</v>
      </c>
      <c r="O3568">
        <v>0</v>
      </c>
      <c r="P3568">
        <v>38.94</v>
      </c>
      <c r="Q3568">
        <v>0</v>
      </c>
      <c r="R3568" s="1" t="s">
        <v>6962</v>
      </c>
      <c r="S3568" s="1" t="s">
        <v>8157</v>
      </c>
      <c r="T3568">
        <v>0.72</v>
      </c>
      <c r="U3568" s="1"/>
      <c r="V3568">
        <v>5929.5724140000002</v>
      </c>
      <c r="W3568">
        <v>274656.36444799998</v>
      </c>
      <c r="X3568">
        <v>33.421446000000003</v>
      </c>
      <c r="Y3568">
        <v>5.0329639999999998</v>
      </c>
      <c r="Z3568">
        <v>114.813543</v>
      </c>
      <c r="AA3568">
        <v>118.064065</v>
      </c>
      <c r="AB3568">
        <v>0</v>
      </c>
    </row>
    <row r="3569" spans="1:28" x14ac:dyDescent="0.25">
      <c r="A3569" s="1" t="s">
        <v>2816</v>
      </c>
      <c r="B3569">
        <v>2552</v>
      </c>
      <c r="C3569" s="1" t="s">
        <v>4001</v>
      </c>
      <c r="D3569">
        <v>0.2</v>
      </c>
      <c r="E3569">
        <v>0</v>
      </c>
      <c r="F3569">
        <v>116.71</v>
      </c>
      <c r="G3569">
        <v>2905</v>
      </c>
      <c r="H3569" s="1" t="s">
        <v>4071</v>
      </c>
      <c r="I3569">
        <v>108.49</v>
      </c>
      <c r="J3569">
        <v>8.82</v>
      </c>
      <c r="K3569">
        <v>353</v>
      </c>
      <c r="L3569">
        <v>419.77</v>
      </c>
      <c r="M3569">
        <v>216</v>
      </c>
      <c r="N3569">
        <v>15</v>
      </c>
      <c r="O3569">
        <v>0</v>
      </c>
      <c r="P3569">
        <v>317.12</v>
      </c>
      <c r="Q3569">
        <v>0</v>
      </c>
      <c r="R3569" s="1" t="s">
        <v>6971</v>
      </c>
      <c r="S3569" s="1" t="s">
        <v>8157</v>
      </c>
      <c r="T3569">
        <v>0.79</v>
      </c>
      <c r="U3569" s="1"/>
      <c r="V3569">
        <v>34437.158027999998</v>
      </c>
      <c r="W3569">
        <v>633783.16507500003</v>
      </c>
      <c r="X3569">
        <v>171.648222</v>
      </c>
      <c r="Y3569">
        <v>14.904283</v>
      </c>
      <c r="Z3569">
        <v>284.766953</v>
      </c>
      <c r="AA3569">
        <v>272.45155999999997</v>
      </c>
      <c r="AB3569">
        <v>0</v>
      </c>
    </row>
    <row r="3570" spans="1:28" x14ac:dyDescent="0.25">
      <c r="A3570" s="1" t="s">
        <v>2817</v>
      </c>
      <c r="B3570">
        <v>1919</v>
      </c>
      <c r="C3570" s="1" t="s">
        <v>4029</v>
      </c>
      <c r="D3570">
        <v>5.0999999999999996</v>
      </c>
      <c r="E3570">
        <v>0</v>
      </c>
      <c r="F3570">
        <v>2.34</v>
      </c>
      <c r="G3570">
        <v>2906</v>
      </c>
      <c r="H3570" s="1" t="s">
        <v>4111</v>
      </c>
      <c r="I3570">
        <v>13.29</v>
      </c>
      <c r="J3570">
        <v>8.3800000000000008</v>
      </c>
      <c r="K3570">
        <v>987</v>
      </c>
      <c r="L3570">
        <v>1878.37</v>
      </c>
      <c r="M3570">
        <v>604</v>
      </c>
      <c r="N3570">
        <v>31</v>
      </c>
      <c r="O3570">
        <v>0</v>
      </c>
      <c r="P3570">
        <v>804.94</v>
      </c>
      <c r="Q3570">
        <v>0</v>
      </c>
      <c r="R3570" s="1" t="s">
        <v>6972</v>
      </c>
      <c r="S3570" s="1" t="s">
        <v>8157</v>
      </c>
      <c r="T3570">
        <v>0.74</v>
      </c>
      <c r="U3570" s="1"/>
      <c r="V3570">
        <v>103904.179409</v>
      </c>
      <c r="W3570">
        <v>2121757.0454020002</v>
      </c>
      <c r="X3570">
        <v>522.94335999999998</v>
      </c>
      <c r="Y3570">
        <v>48.894416999999997</v>
      </c>
      <c r="Z3570">
        <v>947.890581</v>
      </c>
      <c r="AA3570">
        <v>912.09545700000001</v>
      </c>
      <c r="AB3570">
        <v>0</v>
      </c>
    </row>
    <row r="3571" spans="1:28" x14ac:dyDescent="0.25">
      <c r="A3571" s="1" t="s">
        <v>2819</v>
      </c>
      <c r="B3571">
        <v>2804</v>
      </c>
      <c r="C3571" s="1" t="s">
        <v>4009</v>
      </c>
      <c r="D3571">
        <v>5.0999999999999996</v>
      </c>
      <c r="E3571">
        <v>0</v>
      </c>
      <c r="F3571">
        <v>0.89</v>
      </c>
      <c r="G3571">
        <v>2907</v>
      </c>
      <c r="H3571" s="1" t="s">
        <v>4081</v>
      </c>
      <c r="I3571">
        <v>19.239999999999998</v>
      </c>
      <c r="J3571">
        <v>13.46</v>
      </c>
      <c r="K3571">
        <v>103</v>
      </c>
      <c r="L3571">
        <v>738.31</v>
      </c>
      <c r="M3571">
        <v>6</v>
      </c>
      <c r="N3571">
        <v>4</v>
      </c>
      <c r="O3571">
        <v>0</v>
      </c>
      <c r="P3571">
        <v>52.3</v>
      </c>
      <c r="Q3571">
        <v>0</v>
      </c>
      <c r="R3571" s="1" t="s">
        <v>6974</v>
      </c>
      <c r="S3571" s="1" t="s">
        <v>8157</v>
      </c>
      <c r="T3571">
        <v>1.07</v>
      </c>
      <c r="U3571" s="1"/>
      <c r="V3571">
        <v>7076.8190910000003</v>
      </c>
      <c r="W3571">
        <v>308666.13373599999</v>
      </c>
      <c r="X3571">
        <v>39.536586999999997</v>
      </c>
      <c r="Y3571">
        <v>6.3188209999999998</v>
      </c>
      <c r="Z3571">
        <v>133.17422099999999</v>
      </c>
      <c r="AA3571">
        <v>132.68289100000001</v>
      </c>
      <c r="AB3571">
        <v>0</v>
      </c>
    </row>
    <row r="3572" spans="1:28" x14ac:dyDescent="0.25">
      <c r="A3572" s="1" t="s">
        <v>2822</v>
      </c>
      <c r="B3572">
        <v>1534</v>
      </c>
      <c r="C3572" s="1" t="s">
        <v>4029</v>
      </c>
      <c r="D3572">
        <v>5.0999999999999996</v>
      </c>
      <c r="E3572">
        <v>0</v>
      </c>
      <c r="F3572">
        <v>0.67</v>
      </c>
      <c r="G3572">
        <v>2909</v>
      </c>
      <c r="H3572" s="1" t="s">
        <v>4111</v>
      </c>
      <c r="I3572">
        <v>13.29</v>
      </c>
      <c r="J3572">
        <v>8.4</v>
      </c>
      <c r="K3572">
        <v>1375</v>
      </c>
      <c r="L3572">
        <v>1878.37</v>
      </c>
      <c r="M3572">
        <v>957</v>
      </c>
      <c r="N3572">
        <v>27</v>
      </c>
      <c r="O3572">
        <v>0</v>
      </c>
      <c r="P3572">
        <v>1196.27</v>
      </c>
      <c r="Q3572">
        <v>0</v>
      </c>
      <c r="R3572" s="1" t="s">
        <v>6977</v>
      </c>
      <c r="S3572" s="1" t="s">
        <v>8157</v>
      </c>
      <c r="T3572">
        <v>0.75</v>
      </c>
      <c r="U3572" s="1"/>
      <c r="V3572">
        <v>162439.56344500001</v>
      </c>
      <c r="W3572">
        <v>3007900.0139159998</v>
      </c>
      <c r="X3572">
        <v>810.28337899999997</v>
      </c>
      <c r="Y3572">
        <v>71.563025999999994</v>
      </c>
      <c r="Z3572">
        <v>1356.7562190000001</v>
      </c>
      <c r="AA3572">
        <v>1293.037996</v>
      </c>
      <c r="AB3572">
        <v>0</v>
      </c>
    </row>
    <row r="3573" spans="1:28" x14ac:dyDescent="0.25">
      <c r="A3573" s="1" t="s">
        <v>2825</v>
      </c>
      <c r="B3573">
        <v>2694</v>
      </c>
      <c r="C3573" s="1" t="s">
        <v>4006</v>
      </c>
      <c r="D3573">
        <v>5.0999999999999996</v>
      </c>
      <c r="E3573">
        <v>0</v>
      </c>
      <c r="F3573">
        <v>3</v>
      </c>
      <c r="G3573">
        <v>2916</v>
      </c>
      <c r="H3573" s="1" t="s">
        <v>4078</v>
      </c>
      <c r="I3573">
        <v>54.88</v>
      </c>
      <c r="J3573">
        <v>9.56</v>
      </c>
      <c r="K3573">
        <v>222</v>
      </c>
      <c r="L3573">
        <v>876.34</v>
      </c>
      <c r="M3573">
        <v>123</v>
      </c>
      <c r="N3573">
        <v>2</v>
      </c>
      <c r="O3573">
        <v>0</v>
      </c>
      <c r="P3573">
        <v>149.62</v>
      </c>
      <c r="Q3573">
        <v>0</v>
      </c>
      <c r="R3573" s="1" t="s">
        <v>6980</v>
      </c>
      <c r="S3573" s="1" t="s">
        <v>8157</v>
      </c>
      <c r="T3573">
        <v>0.87</v>
      </c>
      <c r="U3573" s="1"/>
      <c r="V3573">
        <v>23153.940863</v>
      </c>
      <c r="W3573">
        <v>562050.073324</v>
      </c>
      <c r="X3573">
        <v>118.66425</v>
      </c>
      <c r="Y3573">
        <v>12.415044</v>
      </c>
      <c r="Z3573">
        <v>247.188345</v>
      </c>
      <c r="AA3573">
        <v>241.60976500000001</v>
      </c>
      <c r="AB3573">
        <v>0</v>
      </c>
    </row>
    <row r="3574" spans="1:28" x14ac:dyDescent="0.25">
      <c r="A3574" s="1" t="s">
        <v>2829</v>
      </c>
      <c r="B3574">
        <v>2157</v>
      </c>
      <c r="C3574" s="1" t="s">
        <v>4042</v>
      </c>
      <c r="D3574">
        <v>5.0999999999999996</v>
      </c>
      <c r="E3574">
        <v>0</v>
      </c>
      <c r="F3574">
        <v>0.76</v>
      </c>
      <c r="G3574">
        <v>2920</v>
      </c>
      <c r="H3574" s="1" t="s">
        <v>4126</v>
      </c>
      <c r="I3574">
        <v>99.09</v>
      </c>
      <c r="J3574">
        <v>12.08</v>
      </c>
      <c r="K3574">
        <v>763</v>
      </c>
      <c r="L3574">
        <v>1144.6300000000001</v>
      </c>
      <c r="M3574">
        <v>506</v>
      </c>
      <c r="N3574">
        <v>13</v>
      </c>
      <c r="O3574">
        <v>0</v>
      </c>
      <c r="P3574">
        <v>679.06</v>
      </c>
      <c r="Q3574">
        <v>0</v>
      </c>
      <c r="R3574" s="1" t="s">
        <v>6984</v>
      </c>
      <c r="S3574" s="1" t="s">
        <v>8157</v>
      </c>
      <c r="T3574">
        <v>1.01</v>
      </c>
      <c r="U3574" s="1"/>
      <c r="V3574">
        <v>85359.477794000006</v>
      </c>
      <c r="W3574">
        <v>1683481.2151609999</v>
      </c>
      <c r="X3574">
        <v>428.32587999999998</v>
      </c>
      <c r="Y3574">
        <v>39.812390999999998</v>
      </c>
      <c r="Z3574">
        <v>758.085691</v>
      </c>
      <c r="AA3574">
        <v>723.69157399999995</v>
      </c>
      <c r="AB3574">
        <v>0</v>
      </c>
    </row>
    <row r="3575" spans="1:28" x14ac:dyDescent="0.25">
      <c r="A3575" s="1" t="s">
        <v>2838</v>
      </c>
      <c r="B3575">
        <v>2600</v>
      </c>
      <c r="C3575" s="1" t="s">
        <v>4008</v>
      </c>
      <c r="D3575">
        <v>5.0999999999999996</v>
      </c>
      <c r="E3575">
        <v>0</v>
      </c>
      <c r="F3575">
        <v>0</v>
      </c>
      <c r="G3575">
        <v>2925</v>
      </c>
      <c r="H3575" s="1" t="s">
        <v>4080</v>
      </c>
      <c r="I3575">
        <v>0.2</v>
      </c>
      <c r="J3575">
        <v>3.83</v>
      </c>
      <c r="K3575">
        <v>325</v>
      </c>
      <c r="L3575">
        <v>660.09</v>
      </c>
      <c r="M3575">
        <v>201</v>
      </c>
      <c r="N3575">
        <v>7</v>
      </c>
      <c r="O3575">
        <v>0</v>
      </c>
      <c r="P3575">
        <v>262.52</v>
      </c>
      <c r="Q3575">
        <v>0</v>
      </c>
      <c r="R3575" s="1" t="s">
        <v>6993</v>
      </c>
      <c r="S3575" s="1" t="s">
        <v>8157</v>
      </c>
      <c r="T3575">
        <v>0.8</v>
      </c>
      <c r="U3575" s="1"/>
      <c r="V3575">
        <v>35132.212205000003</v>
      </c>
      <c r="W3575">
        <v>727495.02388200001</v>
      </c>
      <c r="X3575">
        <v>177.10084699999999</v>
      </c>
      <c r="Y3575">
        <v>16.942679999999999</v>
      </c>
      <c r="Z3575">
        <v>326.39825999999999</v>
      </c>
      <c r="AA3575">
        <v>312.73296800000003</v>
      </c>
      <c r="AB3575">
        <v>0</v>
      </c>
    </row>
    <row r="3576" spans="1:28" x14ac:dyDescent="0.25">
      <c r="A3576" s="1" t="s">
        <v>2840</v>
      </c>
      <c r="B3576">
        <v>2510</v>
      </c>
      <c r="C3576" s="1" t="s">
        <v>4025</v>
      </c>
      <c r="D3576">
        <v>5.0999999999999996</v>
      </c>
      <c r="E3576">
        <v>0</v>
      </c>
      <c r="F3576">
        <v>0.91</v>
      </c>
      <c r="G3576">
        <v>2926</v>
      </c>
      <c r="H3576" s="1" t="s">
        <v>4164</v>
      </c>
      <c r="I3576">
        <v>92.78</v>
      </c>
      <c r="J3576">
        <v>14.17</v>
      </c>
      <c r="K3576">
        <v>416</v>
      </c>
      <c r="L3576">
        <v>1809.62</v>
      </c>
      <c r="M3576">
        <v>180</v>
      </c>
      <c r="N3576">
        <v>6</v>
      </c>
      <c r="O3576">
        <v>0</v>
      </c>
      <c r="P3576">
        <v>289.63</v>
      </c>
      <c r="Q3576">
        <v>0</v>
      </c>
      <c r="R3576" s="1" t="s">
        <v>6995</v>
      </c>
      <c r="S3576" s="1" t="s">
        <v>8157</v>
      </c>
      <c r="T3576">
        <v>1.03</v>
      </c>
      <c r="U3576" s="1"/>
      <c r="V3576">
        <v>37659.146933000004</v>
      </c>
      <c r="W3576">
        <v>1063345.375851</v>
      </c>
      <c r="X3576">
        <v>196.64152200000001</v>
      </c>
      <c r="Y3576">
        <v>23.138580000000001</v>
      </c>
      <c r="Z3576">
        <v>465.07845900000001</v>
      </c>
      <c r="AA3576">
        <v>457.09804500000001</v>
      </c>
      <c r="AB3576">
        <v>0</v>
      </c>
    </row>
    <row r="3577" spans="1:28" x14ac:dyDescent="0.25">
      <c r="A3577" s="1" t="s">
        <v>2845</v>
      </c>
      <c r="B3577">
        <v>2684</v>
      </c>
      <c r="C3577" s="1" t="s">
        <v>4033</v>
      </c>
      <c r="D3577">
        <v>5.0999999999999996</v>
      </c>
      <c r="E3577">
        <v>0</v>
      </c>
      <c r="F3577">
        <v>0.68</v>
      </c>
      <c r="G3577">
        <v>2927</v>
      </c>
      <c r="H3577" s="1" t="s">
        <v>4122</v>
      </c>
      <c r="I3577">
        <v>159.35</v>
      </c>
      <c r="J3577">
        <v>6.96</v>
      </c>
      <c r="K3577">
        <v>243</v>
      </c>
      <c r="L3577">
        <v>1983.05</v>
      </c>
      <c r="M3577">
        <v>26</v>
      </c>
      <c r="N3577">
        <v>2</v>
      </c>
      <c r="O3577">
        <v>0</v>
      </c>
      <c r="P3577">
        <v>71.819999999999993</v>
      </c>
      <c r="Q3577">
        <v>0</v>
      </c>
      <c r="R3577" s="1" t="s">
        <v>7000</v>
      </c>
      <c r="S3577" s="1" t="s">
        <v>8157</v>
      </c>
      <c r="T3577">
        <v>0.84</v>
      </c>
      <c r="U3577" s="1"/>
      <c r="V3577">
        <v>11077.882321999999</v>
      </c>
      <c r="W3577">
        <v>555388.91600700002</v>
      </c>
      <c r="X3577">
        <v>63.444229999999997</v>
      </c>
      <c r="Y3577">
        <v>10.009772999999999</v>
      </c>
      <c r="Z3577">
        <v>229.68399099999999</v>
      </c>
      <c r="AA3577">
        <v>238.73966799999999</v>
      </c>
      <c r="AB3577">
        <v>0</v>
      </c>
    </row>
    <row r="3578" spans="1:28" x14ac:dyDescent="0.25">
      <c r="A3578" s="1" t="s">
        <v>2855</v>
      </c>
      <c r="B3578">
        <v>2760</v>
      </c>
      <c r="C3578" s="1" t="s">
        <v>4016</v>
      </c>
      <c r="D3578">
        <v>5.0999999999999996</v>
      </c>
      <c r="E3578">
        <v>0</v>
      </c>
      <c r="F3578">
        <v>0</v>
      </c>
      <c r="G3578">
        <v>2933</v>
      </c>
      <c r="H3578" s="1" t="s">
        <v>4092</v>
      </c>
      <c r="I3578">
        <v>182.21</v>
      </c>
      <c r="J3578">
        <v>9.5</v>
      </c>
      <c r="K3578">
        <v>173</v>
      </c>
      <c r="L3578">
        <v>905.52</v>
      </c>
      <c r="M3578">
        <v>92</v>
      </c>
      <c r="N3578">
        <v>3</v>
      </c>
      <c r="O3578">
        <v>0</v>
      </c>
      <c r="P3578">
        <v>113.31</v>
      </c>
      <c r="Q3578">
        <v>0</v>
      </c>
      <c r="R3578" s="1" t="s">
        <v>7010</v>
      </c>
      <c r="S3578" s="1" t="s">
        <v>8157</v>
      </c>
      <c r="T3578">
        <v>1.1000000000000001</v>
      </c>
      <c r="U3578" s="1"/>
      <c r="V3578">
        <v>17315.675598000002</v>
      </c>
      <c r="W3578">
        <v>490029.28129200003</v>
      </c>
      <c r="X3578">
        <v>90.441489000000004</v>
      </c>
      <c r="Y3578">
        <v>10.612589</v>
      </c>
      <c r="Z3578">
        <v>212.82077899999999</v>
      </c>
      <c r="AA3578">
        <v>210.64802299999999</v>
      </c>
      <c r="AB3578">
        <v>0</v>
      </c>
    </row>
    <row r="3579" spans="1:28" x14ac:dyDescent="0.25">
      <c r="A3579" s="1" t="s">
        <v>2870</v>
      </c>
      <c r="B3579">
        <v>2480</v>
      </c>
      <c r="C3579" s="1" t="s">
        <v>4034</v>
      </c>
      <c r="D3579">
        <v>5.0999999999999996</v>
      </c>
      <c r="E3579">
        <v>0</v>
      </c>
      <c r="F3579">
        <v>0</v>
      </c>
      <c r="G3579">
        <v>2939</v>
      </c>
      <c r="H3579" s="1" t="s">
        <v>4136</v>
      </c>
      <c r="I3579">
        <v>86.22</v>
      </c>
      <c r="J3579">
        <v>17.53</v>
      </c>
      <c r="K3579">
        <v>459</v>
      </c>
      <c r="L3579">
        <v>3417.7</v>
      </c>
      <c r="M3579">
        <v>68</v>
      </c>
      <c r="N3579">
        <v>9</v>
      </c>
      <c r="O3579">
        <v>0</v>
      </c>
      <c r="P3579">
        <v>215.78</v>
      </c>
      <c r="Q3579">
        <v>0</v>
      </c>
      <c r="R3579" s="1" t="s">
        <v>7025</v>
      </c>
      <c r="S3579" s="1" t="s">
        <v>8157</v>
      </c>
      <c r="T3579">
        <v>0.93</v>
      </c>
      <c r="U3579" s="1"/>
      <c r="V3579">
        <v>31702.849974000001</v>
      </c>
      <c r="W3579">
        <v>1459014.7376399999</v>
      </c>
      <c r="X3579">
        <v>179.11623299999999</v>
      </c>
      <c r="Y3579">
        <v>29.991313999999999</v>
      </c>
      <c r="Z3579">
        <v>626.00943099999995</v>
      </c>
      <c r="AA3579">
        <v>627.16927099999998</v>
      </c>
      <c r="AB3579">
        <v>0</v>
      </c>
    </row>
    <row r="3580" spans="1:28" x14ac:dyDescent="0.25">
      <c r="A3580" s="1" t="s">
        <v>2874</v>
      </c>
      <c r="B3580">
        <v>2013</v>
      </c>
      <c r="C3580" s="1" t="s">
        <v>4020</v>
      </c>
      <c r="D3580">
        <v>5.0999999999999996</v>
      </c>
      <c r="E3580">
        <v>0</v>
      </c>
      <c r="F3580">
        <v>0.5</v>
      </c>
      <c r="G3580">
        <v>2944</v>
      </c>
      <c r="H3580" s="1" t="s">
        <v>4116</v>
      </c>
      <c r="I3580">
        <v>87.33</v>
      </c>
      <c r="J3580">
        <v>14.74</v>
      </c>
      <c r="K3580">
        <v>931</v>
      </c>
      <c r="L3580">
        <v>1632.51</v>
      </c>
      <c r="M3580">
        <v>619</v>
      </c>
      <c r="N3580">
        <v>17</v>
      </c>
      <c r="O3580">
        <v>0</v>
      </c>
      <c r="P3580">
        <v>833.38</v>
      </c>
      <c r="Q3580">
        <v>0</v>
      </c>
      <c r="R3580" s="1" t="s">
        <v>7029</v>
      </c>
      <c r="S3580" s="1" t="s">
        <v>8157</v>
      </c>
      <c r="T3580">
        <v>1.22</v>
      </c>
      <c r="U3580" s="1"/>
      <c r="V3580">
        <v>109260.61934799999</v>
      </c>
      <c r="W3580">
        <v>2190274.031589</v>
      </c>
      <c r="X3580">
        <v>549.19375500000001</v>
      </c>
      <c r="Y3580">
        <v>51.951819</v>
      </c>
      <c r="Z3580">
        <v>986.25721199999998</v>
      </c>
      <c r="AA3580">
        <v>941.54900299999997</v>
      </c>
      <c r="AB3580">
        <v>0</v>
      </c>
    </row>
    <row r="3581" spans="1:28" x14ac:dyDescent="0.25">
      <c r="A3581" s="1" t="s">
        <v>2882</v>
      </c>
      <c r="B3581">
        <v>2300</v>
      </c>
      <c r="C3581" s="1" t="s">
        <v>4020</v>
      </c>
      <c r="D3581">
        <v>5.0999999999999996</v>
      </c>
      <c r="E3581">
        <v>0</v>
      </c>
      <c r="F3581">
        <v>0</v>
      </c>
      <c r="G3581">
        <v>2950</v>
      </c>
      <c r="H3581" s="1" t="s">
        <v>4116</v>
      </c>
      <c r="I3581">
        <v>87.33</v>
      </c>
      <c r="J3581">
        <v>6.68</v>
      </c>
      <c r="K3581">
        <v>650</v>
      </c>
      <c r="L3581">
        <v>1632.51</v>
      </c>
      <c r="M3581">
        <v>320</v>
      </c>
      <c r="N3581">
        <v>15</v>
      </c>
      <c r="O3581">
        <v>0</v>
      </c>
      <c r="P3581">
        <v>532.4</v>
      </c>
      <c r="Q3581">
        <v>0</v>
      </c>
      <c r="R3581" s="1" t="s">
        <v>7037</v>
      </c>
      <c r="S3581" s="1" t="s">
        <v>8157</v>
      </c>
      <c r="T3581">
        <v>1.01</v>
      </c>
      <c r="U3581" s="1"/>
      <c r="V3581">
        <v>60693.593794</v>
      </c>
      <c r="W3581">
        <v>1365915.150566</v>
      </c>
      <c r="X3581">
        <v>308.59070400000002</v>
      </c>
      <c r="Y3581">
        <v>31.235250000000001</v>
      </c>
      <c r="Z3581">
        <v>608.01407800000004</v>
      </c>
      <c r="AA3581">
        <v>587.17122300000005</v>
      </c>
      <c r="AB3581">
        <v>0</v>
      </c>
    </row>
    <row r="3582" spans="1:28" x14ac:dyDescent="0.25">
      <c r="A3582" s="1" t="s">
        <v>2894</v>
      </c>
      <c r="B3582">
        <v>2588</v>
      </c>
      <c r="C3582" s="1" t="s">
        <v>4013</v>
      </c>
      <c r="D3582">
        <v>5.0999999999999996</v>
      </c>
      <c r="E3582">
        <v>0</v>
      </c>
      <c r="F3582">
        <v>0.5</v>
      </c>
      <c r="G3582">
        <v>2962</v>
      </c>
      <c r="H3582" s="1" t="s">
        <v>4100</v>
      </c>
      <c r="I3582">
        <v>91.57</v>
      </c>
      <c r="J3582">
        <v>14.03</v>
      </c>
      <c r="K3582">
        <v>374</v>
      </c>
      <c r="L3582">
        <v>1527.8</v>
      </c>
      <c r="M3582">
        <v>193</v>
      </c>
      <c r="N3582">
        <v>6</v>
      </c>
      <c r="O3582">
        <v>0</v>
      </c>
      <c r="P3582">
        <v>262.88</v>
      </c>
      <c r="Q3582">
        <v>0</v>
      </c>
      <c r="R3582" s="1" t="s">
        <v>7049</v>
      </c>
      <c r="S3582" s="1" t="s">
        <v>8157</v>
      </c>
      <c r="T3582">
        <v>1.01</v>
      </c>
      <c r="U3582" s="1"/>
      <c r="V3582">
        <v>36507.248096000003</v>
      </c>
      <c r="W3582">
        <v>970705.92597700004</v>
      </c>
      <c r="X3582">
        <v>189.19608700000001</v>
      </c>
      <c r="Y3582">
        <v>21.451725</v>
      </c>
      <c r="Z3582">
        <v>427.12276600000001</v>
      </c>
      <c r="AA3582">
        <v>417.27659299999999</v>
      </c>
      <c r="AB3582">
        <v>0</v>
      </c>
    </row>
    <row r="3583" spans="1:28" x14ac:dyDescent="0.25">
      <c r="A3583" s="1" t="s">
        <v>2901</v>
      </c>
      <c r="B3583">
        <v>2543</v>
      </c>
      <c r="C3583" s="1" t="s">
        <v>4021</v>
      </c>
      <c r="D3583">
        <v>5.0999999999999996</v>
      </c>
      <c r="E3583">
        <v>0</v>
      </c>
      <c r="F3583">
        <v>0.91</v>
      </c>
      <c r="G3583">
        <v>2972</v>
      </c>
      <c r="H3583" s="1" t="s">
        <v>4101</v>
      </c>
      <c r="I3583">
        <v>76.69</v>
      </c>
      <c r="J3583">
        <v>4.71</v>
      </c>
      <c r="K3583">
        <v>429</v>
      </c>
      <c r="L3583">
        <v>1564.11</v>
      </c>
      <c r="M3583">
        <v>212</v>
      </c>
      <c r="N3583">
        <v>8</v>
      </c>
      <c r="O3583">
        <v>0</v>
      </c>
      <c r="P3583">
        <v>294.24</v>
      </c>
      <c r="Q3583">
        <v>0</v>
      </c>
      <c r="R3583" s="1" t="s">
        <v>7056</v>
      </c>
      <c r="S3583" s="1" t="s">
        <v>8157</v>
      </c>
      <c r="T3583">
        <v>0.82</v>
      </c>
      <c r="U3583" s="1"/>
      <c r="V3583">
        <v>42082.108541000001</v>
      </c>
      <c r="W3583">
        <v>1068038.603844</v>
      </c>
      <c r="X3583">
        <v>216.77731199999999</v>
      </c>
      <c r="Y3583">
        <v>23.440013</v>
      </c>
      <c r="Z3583">
        <v>469.97033599999997</v>
      </c>
      <c r="AA3583">
        <v>459.11868900000002</v>
      </c>
      <c r="AB3583">
        <v>0</v>
      </c>
    </row>
    <row r="3584" spans="1:28" x14ac:dyDescent="0.25">
      <c r="A3584" s="1" t="s">
        <v>2909</v>
      </c>
      <c r="B3584">
        <v>1860</v>
      </c>
      <c r="C3584" s="1" t="s">
        <v>4020</v>
      </c>
      <c r="D3584">
        <v>5.0999999999999996</v>
      </c>
      <c r="E3584">
        <v>0</v>
      </c>
      <c r="F3584">
        <v>2.31</v>
      </c>
      <c r="G3584">
        <v>2980</v>
      </c>
      <c r="H3584" s="1" t="s">
        <v>4165</v>
      </c>
      <c r="I3584">
        <v>135.09</v>
      </c>
      <c r="J3584">
        <v>15.02</v>
      </c>
      <c r="K3584">
        <v>1120</v>
      </c>
      <c r="L3584">
        <v>2788.36</v>
      </c>
      <c r="M3584">
        <v>774</v>
      </c>
      <c r="N3584">
        <v>19</v>
      </c>
      <c r="O3584">
        <v>0</v>
      </c>
      <c r="P3584">
        <v>948.38</v>
      </c>
      <c r="Q3584">
        <v>0</v>
      </c>
      <c r="R3584" s="1" t="s">
        <v>7064</v>
      </c>
      <c r="S3584" s="1" t="s">
        <v>8157</v>
      </c>
      <c r="T3584">
        <v>1.18</v>
      </c>
      <c r="U3584" s="1"/>
      <c r="V3584">
        <v>135606.077724</v>
      </c>
      <c r="W3584">
        <v>2811611.1106730001</v>
      </c>
      <c r="X3584">
        <v>683.70827199999997</v>
      </c>
      <c r="Y3584">
        <v>65.787102000000004</v>
      </c>
      <c r="Z3584">
        <v>1257.3954000000001</v>
      </c>
      <c r="AA3584">
        <v>1208.645356</v>
      </c>
      <c r="AB3584">
        <v>0</v>
      </c>
    </row>
    <row r="3585" spans="1:28" x14ac:dyDescent="0.25">
      <c r="A3585" s="1" t="s">
        <v>2911</v>
      </c>
      <c r="B3585">
        <v>2157</v>
      </c>
      <c r="C3585" s="1" t="s">
        <v>4049</v>
      </c>
      <c r="D3585">
        <v>5.0999999999999996</v>
      </c>
      <c r="E3585">
        <v>0</v>
      </c>
      <c r="F3585">
        <v>0.75</v>
      </c>
      <c r="G3585">
        <v>2981</v>
      </c>
      <c r="H3585" s="1" t="s">
        <v>4116</v>
      </c>
      <c r="I3585">
        <v>87.33</v>
      </c>
      <c r="J3585">
        <v>15.11</v>
      </c>
      <c r="K3585">
        <v>824</v>
      </c>
      <c r="L3585">
        <v>2065.29</v>
      </c>
      <c r="M3585">
        <v>488</v>
      </c>
      <c r="N3585">
        <v>16</v>
      </c>
      <c r="O3585">
        <v>0</v>
      </c>
      <c r="P3585">
        <v>706.72</v>
      </c>
      <c r="Q3585">
        <v>0</v>
      </c>
      <c r="R3585" s="1" t="s">
        <v>7066</v>
      </c>
      <c r="S3585" s="1" t="s">
        <v>8157</v>
      </c>
      <c r="T3585">
        <v>1.28</v>
      </c>
      <c r="U3585" s="1"/>
      <c r="V3585">
        <v>88932.232921000003</v>
      </c>
      <c r="W3585">
        <v>2023324.1920149999</v>
      </c>
      <c r="X3585">
        <v>452.75162699999998</v>
      </c>
      <c r="Y3585">
        <v>46.545929999999998</v>
      </c>
      <c r="Z3585">
        <v>901.426154</v>
      </c>
      <c r="AA3585">
        <v>869.77303099999995</v>
      </c>
      <c r="AB3585">
        <v>0</v>
      </c>
    </row>
    <row r="3586" spans="1:28" x14ac:dyDescent="0.25">
      <c r="A3586" s="1" t="s">
        <v>2927</v>
      </c>
      <c r="B3586">
        <v>2070</v>
      </c>
      <c r="C3586" s="1" t="s">
        <v>4042</v>
      </c>
      <c r="D3586">
        <v>5.0999999999999996</v>
      </c>
      <c r="E3586">
        <v>0</v>
      </c>
      <c r="F3586">
        <v>0</v>
      </c>
      <c r="G3586">
        <v>2999</v>
      </c>
      <c r="H3586" s="1" t="s">
        <v>4137</v>
      </c>
      <c r="I3586">
        <v>126.24</v>
      </c>
      <c r="J3586">
        <v>9.0399999999999991</v>
      </c>
      <c r="K3586">
        <v>929</v>
      </c>
      <c r="L3586">
        <v>1296.01</v>
      </c>
      <c r="M3586">
        <v>616</v>
      </c>
      <c r="N3586">
        <v>22</v>
      </c>
      <c r="O3586">
        <v>0</v>
      </c>
      <c r="P3586">
        <v>848.78</v>
      </c>
      <c r="Q3586">
        <v>0</v>
      </c>
      <c r="R3586" s="1" t="s">
        <v>7082</v>
      </c>
      <c r="S3586" s="1" t="s">
        <v>8157</v>
      </c>
      <c r="T3586">
        <v>1.18</v>
      </c>
      <c r="U3586" s="1"/>
      <c r="V3586">
        <v>104242.997565</v>
      </c>
      <c r="W3586">
        <v>2051201.2257139999</v>
      </c>
      <c r="X3586">
        <v>522.88977299999999</v>
      </c>
      <c r="Y3586">
        <v>48.440725999999998</v>
      </c>
      <c r="Z3586">
        <v>923.12509</v>
      </c>
      <c r="AA3586">
        <v>881.76663199999996</v>
      </c>
      <c r="AB3586">
        <v>0</v>
      </c>
    </row>
    <row r="3587" spans="1:28" x14ac:dyDescent="0.25">
      <c r="A3587" s="1" t="s">
        <v>2929</v>
      </c>
      <c r="B3587">
        <v>1898</v>
      </c>
      <c r="C3587" s="1" t="s">
        <v>4042</v>
      </c>
      <c r="D3587">
        <v>5.0999999999999996</v>
      </c>
      <c r="E3587">
        <v>0</v>
      </c>
      <c r="F3587">
        <v>0.5</v>
      </c>
      <c r="G3587">
        <v>3000</v>
      </c>
      <c r="H3587" s="1" t="s">
        <v>4134</v>
      </c>
      <c r="I3587">
        <v>126.24</v>
      </c>
      <c r="J3587">
        <v>8.65</v>
      </c>
      <c r="K3587">
        <v>1102</v>
      </c>
      <c r="L3587">
        <v>1292.6600000000001</v>
      </c>
      <c r="M3587">
        <v>683</v>
      </c>
      <c r="N3587">
        <v>34</v>
      </c>
      <c r="O3587">
        <v>0</v>
      </c>
      <c r="P3587">
        <v>973.75</v>
      </c>
      <c r="Q3587">
        <v>0</v>
      </c>
      <c r="R3587" s="1" t="s">
        <v>7084</v>
      </c>
      <c r="S3587" s="1" t="s">
        <v>8157</v>
      </c>
      <c r="T3587">
        <v>0.74</v>
      </c>
      <c r="U3587" s="1"/>
      <c r="V3587">
        <v>113005.23557800001</v>
      </c>
      <c r="W3587">
        <v>2114848.366626</v>
      </c>
      <c r="X3587">
        <v>564.165708</v>
      </c>
      <c r="Y3587">
        <v>49.946477000000002</v>
      </c>
      <c r="Z3587">
        <v>952.76397399999996</v>
      </c>
      <c r="AA3587">
        <v>909.13178400000004</v>
      </c>
      <c r="AB3587">
        <v>0</v>
      </c>
    </row>
    <row r="3588" spans="1:28" x14ac:dyDescent="0.25">
      <c r="A3588" s="1" t="s">
        <v>2932</v>
      </c>
      <c r="B3588">
        <v>1858</v>
      </c>
      <c r="C3588" s="1" t="s">
        <v>4046</v>
      </c>
      <c r="D3588">
        <v>5.0999999999999996</v>
      </c>
      <c r="E3588">
        <v>0</v>
      </c>
      <c r="F3588">
        <v>0.32</v>
      </c>
      <c r="G3588">
        <v>3002</v>
      </c>
      <c r="H3588" s="1" t="s">
        <v>4095</v>
      </c>
      <c r="I3588">
        <v>63.59</v>
      </c>
      <c r="J3588">
        <v>13.88</v>
      </c>
      <c r="K3588">
        <v>1144</v>
      </c>
      <c r="L3588">
        <v>3164.06</v>
      </c>
      <c r="M3588">
        <v>655</v>
      </c>
      <c r="N3588">
        <v>23</v>
      </c>
      <c r="O3588">
        <v>0</v>
      </c>
      <c r="P3588">
        <v>918.48</v>
      </c>
      <c r="Q3588">
        <v>0</v>
      </c>
      <c r="R3588" s="1" t="s">
        <v>7087</v>
      </c>
      <c r="S3588" s="1" t="s">
        <v>8157</v>
      </c>
      <c r="T3588">
        <v>1.02</v>
      </c>
      <c r="U3588" s="1"/>
      <c r="V3588">
        <v>119630.76942</v>
      </c>
      <c r="W3588">
        <v>2704659.0834320001</v>
      </c>
      <c r="X3588">
        <v>608.44788800000003</v>
      </c>
      <c r="Y3588">
        <v>61.273027999999996</v>
      </c>
      <c r="Z3588">
        <v>1199.629062</v>
      </c>
      <c r="AA3588">
        <v>1162.662718</v>
      </c>
      <c r="AB3588">
        <v>0</v>
      </c>
    </row>
    <row r="3589" spans="1:28" x14ac:dyDescent="0.25">
      <c r="A3589" s="1" t="s">
        <v>2950</v>
      </c>
      <c r="B3589">
        <v>2035</v>
      </c>
      <c r="C3589" s="1" t="s">
        <v>4046</v>
      </c>
      <c r="D3589">
        <v>5.0999999999999996</v>
      </c>
      <c r="E3589">
        <v>0</v>
      </c>
      <c r="F3589">
        <v>0.4</v>
      </c>
      <c r="G3589">
        <v>3019</v>
      </c>
      <c r="H3589" s="1" t="s">
        <v>4095</v>
      </c>
      <c r="I3589">
        <v>63.59</v>
      </c>
      <c r="J3589">
        <v>10.98</v>
      </c>
      <c r="K3589">
        <v>984</v>
      </c>
      <c r="L3589">
        <v>3164.07</v>
      </c>
      <c r="M3589">
        <v>476</v>
      </c>
      <c r="N3589">
        <v>26</v>
      </c>
      <c r="O3589">
        <v>0</v>
      </c>
      <c r="P3589">
        <v>803.89</v>
      </c>
      <c r="Q3589">
        <v>0</v>
      </c>
      <c r="R3589" s="1" t="s">
        <v>7105</v>
      </c>
      <c r="S3589" s="1" t="s">
        <v>8157</v>
      </c>
      <c r="T3589">
        <v>1.27</v>
      </c>
      <c r="U3589" s="1"/>
      <c r="V3589">
        <v>89014.941642999998</v>
      </c>
      <c r="W3589">
        <v>2236111.411206</v>
      </c>
      <c r="X3589">
        <v>458.16356000000002</v>
      </c>
      <c r="Y3589">
        <v>50.269463000000002</v>
      </c>
      <c r="Z3589">
        <v>988.94223599999998</v>
      </c>
      <c r="AA3589">
        <v>961.23839199999998</v>
      </c>
      <c r="AB3589">
        <v>0</v>
      </c>
    </row>
    <row r="3590" spans="1:28" x14ac:dyDescent="0.25">
      <c r="A3590" s="1" t="s">
        <v>2952</v>
      </c>
      <c r="B3590">
        <v>1947</v>
      </c>
      <c r="C3590" s="1" t="s">
        <v>4046</v>
      </c>
      <c r="D3590">
        <v>5.0999999999999996</v>
      </c>
      <c r="E3590">
        <v>0</v>
      </c>
      <c r="F3590">
        <v>0.86</v>
      </c>
      <c r="G3590">
        <v>3021</v>
      </c>
      <c r="H3590" s="1" t="s">
        <v>4095</v>
      </c>
      <c r="I3590">
        <v>63.59</v>
      </c>
      <c r="J3590">
        <v>12.28</v>
      </c>
      <c r="K3590">
        <v>1074</v>
      </c>
      <c r="L3590">
        <v>3164.06</v>
      </c>
      <c r="M3590">
        <v>562</v>
      </c>
      <c r="N3590">
        <v>30</v>
      </c>
      <c r="O3590">
        <v>0</v>
      </c>
      <c r="P3590">
        <v>836.02</v>
      </c>
      <c r="Q3590">
        <v>0</v>
      </c>
      <c r="R3590" s="1" t="s">
        <v>7107</v>
      </c>
      <c r="S3590" s="1" t="s">
        <v>8157</v>
      </c>
      <c r="T3590">
        <v>0.97</v>
      </c>
      <c r="U3590" s="1"/>
      <c r="V3590">
        <v>101471.760297</v>
      </c>
      <c r="W3590">
        <v>2388638.6188989999</v>
      </c>
      <c r="X3590">
        <v>518.28461000000004</v>
      </c>
      <c r="Y3590">
        <v>53.316316999999998</v>
      </c>
      <c r="Z3590">
        <v>1055.2604260000001</v>
      </c>
      <c r="AA3590">
        <v>1026.8112679999999</v>
      </c>
      <c r="AB3590">
        <v>0</v>
      </c>
    </row>
    <row r="3591" spans="1:28" x14ac:dyDescent="0.25">
      <c r="A3591" s="1" t="s">
        <v>2958</v>
      </c>
      <c r="B3591">
        <v>2764</v>
      </c>
      <c r="C3591" s="1" t="s">
        <v>4018</v>
      </c>
      <c r="D3591">
        <v>5.0999999999999996</v>
      </c>
      <c r="E3591">
        <v>0</v>
      </c>
      <c r="F3591">
        <v>4</v>
      </c>
      <c r="G3591">
        <v>3023</v>
      </c>
      <c r="H3591" s="1" t="s">
        <v>4095</v>
      </c>
      <c r="I3591">
        <v>63.59</v>
      </c>
      <c r="J3591">
        <v>15.34</v>
      </c>
      <c r="K3591">
        <v>259</v>
      </c>
      <c r="L3591">
        <v>1936.73</v>
      </c>
      <c r="M3591">
        <v>34</v>
      </c>
      <c r="N3591">
        <v>3</v>
      </c>
      <c r="O3591">
        <v>0</v>
      </c>
      <c r="P3591">
        <v>137.68</v>
      </c>
      <c r="Q3591">
        <v>0</v>
      </c>
      <c r="R3591" s="1" t="s">
        <v>7113</v>
      </c>
      <c r="S3591" s="1" t="s">
        <v>8157</v>
      </c>
      <c r="T3591">
        <v>1.1499999999999999</v>
      </c>
      <c r="U3591" s="1"/>
      <c r="V3591">
        <v>18778.576977000001</v>
      </c>
      <c r="W3591">
        <v>823203.68695300003</v>
      </c>
      <c r="X3591">
        <v>105.144167</v>
      </c>
      <c r="Y3591">
        <v>17.226790999999999</v>
      </c>
      <c r="Z3591">
        <v>355.46361400000001</v>
      </c>
      <c r="AA3591">
        <v>353.86102099999999</v>
      </c>
      <c r="AB3591">
        <v>0</v>
      </c>
    </row>
    <row r="3592" spans="1:28" x14ac:dyDescent="0.25">
      <c r="A3592" s="1" t="s">
        <v>2966</v>
      </c>
      <c r="B3592">
        <v>2460</v>
      </c>
      <c r="C3592" s="1" t="s">
        <v>4022</v>
      </c>
      <c r="D3592">
        <v>5.0999999999999996</v>
      </c>
      <c r="E3592">
        <v>0</v>
      </c>
      <c r="F3592">
        <v>0</v>
      </c>
      <c r="G3592">
        <v>3030</v>
      </c>
      <c r="H3592" s="1" t="s">
        <v>4156</v>
      </c>
      <c r="I3592">
        <v>94.39</v>
      </c>
      <c r="J3592">
        <v>8.9700000000000006</v>
      </c>
      <c r="K3592">
        <v>570</v>
      </c>
      <c r="L3592">
        <v>3987.5</v>
      </c>
      <c r="M3592">
        <v>19</v>
      </c>
      <c r="N3592">
        <v>6</v>
      </c>
      <c r="O3592">
        <v>0</v>
      </c>
      <c r="P3592">
        <v>139.01</v>
      </c>
      <c r="Q3592">
        <v>0</v>
      </c>
      <c r="R3592" s="1" t="s">
        <v>7121</v>
      </c>
      <c r="S3592" s="1" t="s">
        <v>8157</v>
      </c>
      <c r="T3592">
        <v>0.66</v>
      </c>
      <c r="U3592" s="1"/>
      <c r="V3592">
        <v>26101.693303</v>
      </c>
      <c r="W3592">
        <v>1209218.4656690001</v>
      </c>
      <c r="X3592">
        <v>146.939784</v>
      </c>
      <c r="Y3592">
        <v>21.278794000000001</v>
      </c>
      <c r="Z3592">
        <v>500.77937800000001</v>
      </c>
      <c r="AA3592">
        <v>519.79712400000005</v>
      </c>
      <c r="AB3592">
        <v>0</v>
      </c>
    </row>
    <row r="3593" spans="1:28" x14ac:dyDescent="0.25">
      <c r="A3593" s="1" t="s">
        <v>2971</v>
      </c>
      <c r="B3593">
        <v>2322</v>
      </c>
      <c r="C3593" s="1" t="s">
        <v>4028</v>
      </c>
      <c r="D3593">
        <v>5.0999999999999996</v>
      </c>
      <c r="E3593">
        <v>0</v>
      </c>
      <c r="F3593">
        <v>0.57999999999999996</v>
      </c>
      <c r="G3593">
        <v>3036</v>
      </c>
      <c r="H3593" s="1" t="s">
        <v>4173</v>
      </c>
      <c r="I3593">
        <v>23.46</v>
      </c>
      <c r="J3593">
        <v>7.44</v>
      </c>
      <c r="K3593">
        <v>714</v>
      </c>
      <c r="L3593">
        <v>1564.07</v>
      </c>
      <c r="M3593">
        <v>402</v>
      </c>
      <c r="N3593">
        <v>21</v>
      </c>
      <c r="O3593">
        <v>0</v>
      </c>
      <c r="P3593">
        <v>631.1</v>
      </c>
      <c r="Q3593">
        <v>0</v>
      </c>
      <c r="R3593" s="1" t="s">
        <v>7126</v>
      </c>
      <c r="S3593" s="1" t="s">
        <v>8157</v>
      </c>
      <c r="T3593">
        <v>1.37</v>
      </c>
      <c r="U3593" s="1"/>
      <c r="V3593">
        <v>73571.792663</v>
      </c>
      <c r="W3593">
        <v>1664040.7347830001</v>
      </c>
      <c r="X3593">
        <v>374.298565</v>
      </c>
      <c r="Y3593">
        <v>38.534258000000001</v>
      </c>
      <c r="Z3593">
        <v>744.29061300000001</v>
      </c>
      <c r="AA3593">
        <v>715.32650799999999</v>
      </c>
      <c r="AB3593">
        <v>0</v>
      </c>
    </row>
    <row r="3594" spans="1:28" x14ac:dyDescent="0.25">
      <c r="A3594" s="1" t="s">
        <v>2974</v>
      </c>
      <c r="B3594">
        <v>2072</v>
      </c>
      <c r="C3594" s="1" t="s">
        <v>4040</v>
      </c>
      <c r="D3594">
        <v>5.0999999999999996</v>
      </c>
      <c r="E3594">
        <v>0</v>
      </c>
      <c r="F3594">
        <v>2</v>
      </c>
      <c r="G3594">
        <v>3038</v>
      </c>
      <c r="H3594" s="1" t="s">
        <v>4096</v>
      </c>
      <c r="I3594">
        <v>121.36</v>
      </c>
      <c r="J3594">
        <v>8.84</v>
      </c>
      <c r="K3594">
        <v>966</v>
      </c>
      <c r="L3594">
        <v>1561.25</v>
      </c>
      <c r="M3594">
        <v>610</v>
      </c>
      <c r="N3594">
        <v>25</v>
      </c>
      <c r="O3594">
        <v>0</v>
      </c>
      <c r="P3594">
        <v>803.74</v>
      </c>
      <c r="Q3594">
        <v>0</v>
      </c>
      <c r="R3594" s="1" t="s">
        <v>7129</v>
      </c>
      <c r="S3594" s="1" t="s">
        <v>8157</v>
      </c>
      <c r="T3594">
        <v>0.7</v>
      </c>
      <c r="U3594" s="1"/>
      <c r="V3594">
        <v>102722.230779</v>
      </c>
      <c r="W3594">
        <v>2010700.5330350001</v>
      </c>
      <c r="X3594">
        <v>514.89743799999997</v>
      </c>
      <c r="Y3594">
        <v>46.756197999999998</v>
      </c>
      <c r="Z3594">
        <v>901.49158299999999</v>
      </c>
      <c r="AA3594">
        <v>864.35771599999998</v>
      </c>
      <c r="AB3594">
        <v>0</v>
      </c>
    </row>
    <row r="3595" spans="1:28" x14ac:dyDescent="0.25">
      <c r="A3595" s="1" t="s">
        <v>2980</v>
      </c>
      <c r="B3595">
        <v>1725</v>
      </c>
      <c r="C3595" s="1" t="s">
        <v>4012</v>
      </c>
      <c r="D3595">
        <v>5.0999999999999996</v>
      </c>
      <c r="E3595">
        <v>0</v>
      </c>
      <c r="F3595">
        <v>0</v>
      </c>
      <c r="G3595">
        <v>3041</v>
      </c>
      <c r="H3595" s="1" t="s">
        <v>4143</v>
      </c>
      <c r="I3595">
        <v>105.53</v>
      </c>
      <c r="J3595">
        <v>10.06</v>
      </c>
      <c r="K3595">
        <v>1316</v>
      </c>
      <c r="L3595">
        <v>825.33</v>
      </c>
      <c r="M3595">
        <v>935</v>
      </c>
      <c r="N3595">
        <v>32</v>
      </c>
      <c r="O3595">
        <v>0</v>
      </c>
      <c r="P3595">
        <v>1247.79</v>
      </c>
      <c r="Q3595">
        <v>0</v>
      </c>
      <c r="R3595" s="1" t="s">
        <v>7135</v>
      </c>
      <c r="S3595" s="1" t="s">
        <v>8157</v>
      </c>
      <c r="T3595">
        <v>0.89</v>
      </c>
      <c r="U3595" s="1"/>
      <c r="V3595">
        <v>156058.15066000001</v>
      </c>
      <c r="W3595">
        <v>2699487.0897929999</v>
      </c>
      <c r="X3595">
        <v>773.98376699999994</v>
      </c>
      <c r="Y3595">
        <v>65.814606999999995</v>
      </c>
      <c r="Z3595">
        <v>1227.494029</v>
      </c>
      <c r="AA3595">
        <v>1160.4636559999999</v>
      </c>
      <c r="AB3595">
        <v>0</v>
      </c>
    </row>
    <row r="3596" spans="1:28" x14ac:dyDescent="0.25">
      <c r="A3596" s="1" t="s">
        <v>2982</v>
      </c>
      <c r="B3596">
        <v>2800</v>
      </c>
      <c r="C3596" s="1" t="s">
        <v>4008</v>
      </c>
      <c r="D3596">
        <v>5.0999999999999996</v>
      </c>
      <c r="E3596">
        <v>0</v>
      </c>
      <c r="F3596">
        <v>0</v>
      </c>
      <c r="G3596">
        <v>3042</v>
      </c>
      <c r="H3596" s="1" t="s">
        <v>4080</v>
      </c>
      <c r="I3596">
        <v>0.2</v>
      </c>
      <c r="J3596">
        <v>3.98</v>
      </c>
      <c r="K3596">
        <v>242</v>
      </c>
      <c r="L3596">
        <v>660.09</v>
      </c>
      <c r="M3596">
        <v>120</v>
      </c>
      <c r="N3596">
        <v>4</v>
      </c>
      <c r="O3596">
        <v>0</v>
      </c>
      <c r="P3596">
        <v>155.97999999999999</v>
      </c>
      <c r="Q3596">
        <v>0</v>
      </c>
      <c r="R3596" s="1" t="s">
        <v>7137</v>
      </c>
      <c r="S3596" s="1" t="s">
        <v>8157</v>
      </c>
      <c r="T3596">
        <v>0.57999999999999996</v>
      </c>
      <c r="U3596" s="1"/>
      <c r="V3596">
        <v>24021.764293</v>
      </c>
      <c r="W3596">
        <v>543527.90010900004</v>
      </c>
      <c r="X3596">
        <v>122.095429</v>
      </c>
      <c r="Y3596">
        <v>11.923976</v>
      </c>
      <c r="Z3596">
        <v>239.74872099999999</v>
      </c>
      <c r="AA3596">
        <v>233.648988</v>
      </c>
      <c r="AB3596">
        <v>0</v>
      </c>
    </row>
    <row r="3597" spans="1:28" x14ac:dyDescent="0.25">
      <c r="A3597" s="1" t="s">
        <v>2995</v>
      </c>
      <c r="B3597">
        <v>2898</v>
      </c>
      <c r="C3597" s="1" t="s">
        <v>4006</v>
      </c>
      <c r="D3597">
        <v>5.0999999999999996</v>
      </c>
      <c r="E3597">
        <v>0</v>
      </c>
      <c r="F3597">
        <v>0</v>
      </c>
      <c r="G3597">
        <v>3052</v>
      </c>
      <c r="H3597" s="1" t="s">
        <v>4077</v>
      </c>
      <c r="I3597">
        <v>54.88</v>
      </c>
      <c r="J3597">
        <v>7.82</v>
      </c>
      <c r="K3597">
        <v>154</v>
      </c>
      <c r="L3597">
        <v>876.34</v>
      </c>
      <c r="M3597">
        <v>17</v>
      </c>
      <c r="N3597">
        <v>3</v>
      </c>
      <c r="O3597">
        <v>0</v>
      </c>
      <c r="P3597">
        <v>52.05</v>
      </c>
      <c r="Q3597">
        <v>0</v>
      </c>
      <c r="R3597" s="1" t="s">
        <v>7150</v>
      </c>
      <c r="S3597" s="1" t="s">
        <v>8157</v>
      </c>
      <c r="T3597">
        <v>0.62</v>
      </c>
      <c r="U3597" s="1"/>
      <c r="V3597">
        <v>8457.5548440000002</v>
      </c>
      <c r="W3597">
        <v>314647.64140099997</v>
      </c>
      <c r="X3597">
        <v>45.825508999999997</v>
      </c>
      <c r="Y3597">
        <v>5.8468640000000001</v>
      </c>
      <c r="Z3597">
        <v>132.50288</v>
      </c>
      <c r="AA3597">
        <v>135.25601</v>
      </c>
      <c r="AB3597">
        <v>0</v>
      </c>
    </row>
    <row r="3598" spans="1:28" x14ac:dyDescent="0.25">
      <c r="A3598" s="1" t="s">
        <v>3003</v>
      </c>
      <c r="B3598">
        <v>2825</v>
      </c>
      <c r="C3598" s="1" t="s">
        <v>4032</v>
      </c>
      <c r="D3598">
        <v>5.0999999999999996</v>
      </c>
      <c r="E3598">
        <v>0</v>
      </c>
      <c r="F3598">
        <v>2.2799999999999998</v>
      </c>
      <c r="G3598">
        <v>3057</v>
      </c>
      <c r="H3598" s="1" t="s">
        <v>4113</v>
      </c>
      <c r="I3598">
        <v>0.2</v>
      </c>
      <c r="J3598">
        <v>11.48</v>
      </c>
      <c r="K3598">
        <v>232</v>
      </c>
      <c r="L3598">
        <v>1269.6500000000001</v>
      </c>
      <c r="M3598">
        <v>89</v>
      </c>
      <c r="N3598">
        <v>3</v>
      </c>
      <c r="O3598">
        <v>0</v>
      </c>
      <c r="P3598">
        <v>137.77000000000001</v>
      </c>
      <c r="Q3598">
        <v>0</v>
      </c>
      <c r="R3598" s="1" t="s">
        <v>7158</v>
      </c>
      <c r="S3598" s="1" t="s">
        <v>8157</v>
      </c>
      <c r="T3598">
        <v>0.97</v>
      </c>
      <c r="U3598" s="1"/>
      <c r="V3598">
        <v>19615.977884</v>
      </c>
      <c r="W3598">
        <v>625636.55101099994</v>
      </c>
      <c r="X3598">
        <v>104.12194</v>
      </c>
      <c r="Y3598">
        <v>13.193305000000001</v>
      </c>
      <c r="Z3598">
        <v>270.89550200000002</v>
      </c>
      <c r="AA3598">
        <v>268.93954200000002</v>
      </c>
      <c r="AB3598">
        <v>0</v>
      </c>
    </row>
    <row r="3599" spans="1:28" x14ac:dyDescent="0.25">
      <c r="A3599" s="1" t="s">
        <v>3006</v>
      </c>
      <c r="B3599">
        <v>2560</v>
      </c>
      <c r="C3599" s="1" t="s">
        <v>4015</v>
      </c>
      <c r="D3599">
        <v>5.0999999999999996</v>
      </c>
      <c r="E3599">
        <v>0</v>
      </c>
      <c r="F3599">
        <v>0</v>
      </c>
      <c r="G3599">
        <v>3059</v>
      </c>
      <c r="H3599" s="1" t="s">
        <v>4141</v>
      </c>
      <c r="I3599">
        <v>72.8</v>
      </c>
      <c r="J3599">
        <v>12.67</v>
      </c>
      <c r="K3599">
        <v>499</v>
      </c>
      <c r="L3599">
        <v>2413.17</v>
      </c>
      <c r="M3599">
        <v>212</v>
      </c>
      <c r="N3599">
        <v>8</v>
      </c>
      <c r="O3599">
        <v>0</v>
      </c>
      <c r="P3599">
        <v>331.96</v>
      </c>
      <c r="Q3599">
        <v>0</v>
      </c>
      <c r="R3599" s="1" t="s">
        <v>7161</v>
      </c>
      <c r="S3599" s="1" t="s">
        <v>8157</v>
      </c>
      <c r="T3599">
        <v>1.03</v>
      </c>
      <c r="U3599" s="1"/>
      <c r="V3599">
        <v>48331.797347</v>
      </c>
      <c r="W3599">
        <v>1451359.042253</v>
      </c>
      <c r="X3599">
        <v>254.55400800000001</v>
      </c>
      <c r="Y3599">
        <v>31.870621</v>
      </c>
      <c r="Z3599">
        <v>637.71829000000002</v>
      </c>
      <c r="AA3599">
        <v>623.88948700000003</v>
      </c>
      <c r="AB3599">
        <v>0</v>
      </c>
    </row>
    <row r="3600" spans="1:28" x14ac:dyDescent="0.25">
      <c r="A3600" s="1" t="s">
        <v>3007</v>
      </c>
      <c r="B3600">
        <v>2173</v>
      </c>
      <c r="C3600" s="1" t="s">
        <v>4039</v>
      </c>
      <c r="D3600">
        <v>5.0999999999999996</v>
      </c>
      <c r="E3600">
        <v>0</v>
      </c>
      <c r="F3600">
        <v>0.79</v>
      </c>
      <c r="G3600">
        <v>3061</v>
      </c>
      <c r="H3600" s="1" t="s">
        <v>4111</v>
      </c>
      <c r="I3600">
        <v>13.29</v>
      </c>
      <c r="J3600">
        <v>10.62</v>
      </c>
      <c r="K3600">
        <v>888</v>
      </c>
      <c r="L3600">
        <v>1792.38</v>
      </c>
      <c r="M3600">
        <v>559</v>
      </c>
      <c r="N3600">
        <v>17</v>
      </c>
      <c r="O3600">
        <v>0</v>
      </c>
      <c r="P3600">
        <v>733.8</v>
      </c>
      <c r="Q3600">
        <v>0</v>
      </c>
      <c r="R3600" s="1" t="s">
        <v>7162</v>
      </c>
      <c r="S3600" s="1" t="s">
        <v>8157</v>
      </c>
      <c r="T3600">
        <v>0.83</v>
      </c>
      <c r="U3600" s="1"/>
      <c r="V3600">
        <v>94297.636459000001</v>
      </c>
      <c r="W3600">
        <v>1926001.6258759999</v>
      </c>
      <c r="X3600">
        <v>474.652199</v>
      </c>
      <c r="Y3600">
        <v>44.576400999999997</v>
      </c>
      <c r="Z3600">
        <v>860.99521600000003</v>
      </c>
      <c r="AA3600">
        <v>827.94438000000002</v>
      </c>
      <c r="AB3600">
        <v>0</v>
      </c>
    </row>
    <row r="3601" spans="1:28" x14ac:dyDescent="0.25">
      <c r="A3601" s="1" t="s">
        <v>3009</v>
      </c>
      <c r="B3601">
        <v>2912</v>
      </c>
      <c r="C3601" s="1" t="s">
        <v>4009</v>
      </c>
      <c r="D3601">
        <v>5.0999999999999996</v>
      </c>
      <c r="E3601">
        <v>0</v>
      </c>
      <c r="F3601">
        <v>1.08</v>
      </c>
      <c r="G3601">
        <v>3065</v>
      </c>
      <c r="H3601" s="1" t="s">
        <v>4082</v>
      </c>
      <c r="I3601">
        <v>19.239999999999998</v>
      </c>
      <c r="J3601">
        <v>7.45</v>
      </c>
      <c r="K3601">
        <v>153</v>
      </c>
      <c r="L3601">
        <v>738.31</v>
      </c>
      <c r="M3601">
        <v>28</v>
      </c>
      <c r="N3601">
        <v>2</v>
      </c>
      <c r="O3601">
        <v>0</v>
      </c>
      <c r="P3601">
        <v>55.08</v>
      </c>
      <c r="Q3601">
        <v>0</v>
      </c>
      <c r="R3601" s="1" t="s">
        <v>7164</v>
      </c>
      <c r="S3601" s="1" t="s">
        <v>8157</v>
      </c>
      <c r="T3601">
        <v>0.55000000000000004</v>
      </c>
      <c r="U3601" s="1"/>
      <c r="V3601">
        <v>10128.597428999999</v>
      </c>
      <c r="W3601">
        <v>320856.92345499998</v>
      </c>
      <c r="X3601">
        <v>53.593730000000001</v>
      </c>
      <c r="Y3601">
        <v>6.2855639999999999</v>
      </c>
      <c r="Z3601">
        <v>137.310686</v>
      </c>
      <c r="AA3601">
        <v>137.92594600000001</v>
      </c>
      <c r="AB3601">
        <v>0</v>
      </c>
    </row>
    <row r="3602" spans="1:28" x14ac:dyDescent="0.25">
      <c r="A3602" s="1" t="s">
        <v>3011</v>
      </c>
      <c r="B3602">
        <v>2045</v>
      </c>
      <c r="C3602" s="1" t="s">
        <v>4039</v>
      </c>
      <c r="D3602">
        <v>5.0999999999999996</v>
      </c>
      <c r="E3602">
        <v>0</v>
      </c>
      <c r="F3602">
        <v>0.56999999999999995</v>
      </c>
      <c r="G3602">
        <v>3068</v>
      </c>
      <c r="H3602" s="1" t="s">
        <v>4111</v>
      </c>
      <c r="I3602">
        <v>13.29</v>
      </c>
      <c r="J3602">
        <v>9.39</v>
      </c>
      <c r="K3602">
        <v>1023</v>
      </c>
      <c r="L3602">
        <v>1792.39</v>
      </c>
      <c r="M3602">
        <v>652</v>
      </c>
      <c r="N3602">
        <v>21</v>
      </c>
      <c r="O3602">
        <v>0</v>
      </c>
      <c r="P3602">
        <v>856.77</v>
      </c>
      <c r="Q3602">
        <v>0</v>
      </c>
      <c r="R3602" s="1" t="s">
        <v>7166</v>
      </c>
      <c r="S3602" s="1" t="s">
        <v>8157</v>
      </c>
      <c r="T3602">
        <v>0.77</v>
      </c>
      <c r="U3602" s="1"/>
      <c r="V3602">
        <v>108609.728661</v>
      </c>
      <c r="W3602">
        <v>2156376.109286</v>
      </c>
      <c r="X3602">
        <v>545.19582400000002</v>
      </c>
      <c r="Y3602">
        <v>50.291203000000003</v>
      </c>
      <c r="Z3602">
        <v>966.74764400000004</v>
      </c>
      <c r="AA3602">
        <v>926.97911799999997</v>
      </c>
      <c r="AB3602">
        <v>0</v>
      </c>
    </row>
    <row r="3603" spans="1:28" x14ac:dyDescent="0.25">
      <c r="A3603" s="1" t="s">
        <v>3013</v>
      </c>
      <c r="B3603">
        <v>2588</v>
      </c>
      <c r="C3603" s="1" t="s">
        <v>4022</v>
      </c>
      <c r="D3603">
        <v>5.0999999999999996</v>
      </c>
      <c r="E3603">
        <v>0</v>
      </c>
      <c r="F3603">
        <v>0.5</v>
      </c>
      <c r="G3603">
        <v>3070</v>
      </c>
      <c r="H3603" s="1" t="s">
        <v>4133</v>
      </c>
      <c r="I3603">
        <v>20.190000000000001</v>
      </c>
      <c r="J3603">
        <v>8.01</v>
      </c>
      <c r="K3603">
        <v>482</v>
      </c>
      <c r="L3603">
        <v>2376.66</v>
      </c>
      <c r="M3603">
        <v>168</v>
      </c>
      <c r="N3603">
        <v>4</v>
      </c>
      <c r="O3603">
        <v>0</v>
      </c>
      <c r="P3603">
        <v>327.25</v>
      </c>
      <c r="Q3603">
        <v>0</v>
      </c>
      <c r="R3603" s="1" t="s">
        <v>7168</v>
      </c>
      <c r="S3603" s="1" t="s">
        <v>8157</v>
      </c>
      <c r="T3603">
        <v>1.0900000000000001</v>
      </c>
      <c r="U3603" s="1"/>
      <c r="V3603">
        <v>43743.289892000001</v>
      </c>
      <c r="W3603">
        <v>1296207.9243300001</v>
      </c>
      <c r="X3603">
        <v>229.810541</v>
      </c>
      <c r="Y3603">
        <v>27.904057999999999</v>
      </c>
      <c r="Z3603">
        <v>566.11005499999999</v>
      </c>
      <c r="AA3603">
        <v>557.19666500000005</v>
      </c>
      <c r="AB3603">
        <v>0</v>
      </c>
    </row>
    <row r="3604" spans="1:28" x14ac:dyDescent="0.25">
      <c r="A3604" s="1" t="s">
        <v>3018</v>
      </c>
      <c r="B3604">
        <v>2724</v>
      </c>
      <c r="C3604" s="1" t="s">
        <v>4021</v>
      </c>
      <c r="D3604">
        <v>5.0999999999999996</v>
      </c>
      <c r="E3604">
        <v>0</v>
      </c>
      <c r="F3604">
        <v>0.33</v>
      </c>
      <c r="G3604">
        <v>3073</v>
      </c>
      <c r="H3604" s="1" t="s">
        <v>4101</v>
      </c>
      <c r="I3604">
        <v>76.69</v>
      </c>
      <c r="J3604">
        <v>7.57</v>
      </c>
      <c r="K3604">
        <v>349</v>
      </c>
      <c r="L3604">
        <v>1564.11</v>
      </c>
      <c r="M3604">
        <v>157</v>
      </c>
      <c r="N3604">
        <v>5</v>
      </c>
      <c r="O3604">
        <v>0</v>
      </c>
      <c r="P3604">
        <v>221.89</v>
      </c>
      <c r="Q3604">
        <v>0</v>
      </c>
      <c r="R3604" s="1" t="s">
        <v>7173</v>
      </c>
      <c r="S3604" s="1" t="s">
        <v>8157</v>
      </c>
      <c r="T3604">
        <v>0.88</v>
      </c>
      <c r="U3604" s="1"/>
      <c r="V3604">
        <v>32660.718674</v>
      </c>
      <c r="W3604">
        <v>903431.61264299997</v>
      </c>
      <c r="X3604">
        <v>170.02901399999999</v>
      </c>
      <c r="Y3604">
        <v>19.472685999999999</v>
      </c>
      <c r="Z3604">
        <v>394.73251499999998</v>
      </c>
      <c r="AA3604">
        <v>388.35702099999997</v>
      </c>
      <c r="AB3604">
        <v>0</v>
      </c>
    </row>
    <row r="3605" spans="1:28" x14ac:dyDescent="0.25">
      <c r="A3605" s="1" t="s">
        <v>3021</v>
      </c>
      <c r="B3605">
        <v>2898</v>
      </c>
      <c r="C3605" s="1" t="s">
        <v>4016</v>
      </c>
      <c r="D3605">
        <v>5.0999999999999996</v>
      </c>
      <c r="E3605">
        <v>0</v>
      </c>
      <c r="F3605">
        <v>0</v>
      </c>
      <c r="G3605">
        <v>3076</v>
      </c>
      <c r="H3605" s="1" t="s">
        <v>4089</v>
      </c>
      <c r="I3605">
        <v>182.21</v>
      </c>
      <c r="J3605">
        <v>11.19</v>
      </c>
      <c r="K3605">
        <v>178</v>
      </c>
      <c r="L3605">
        <v>905.52</v>
      </c>
      <c r="M3605">
        <v>81</v>
      </c>
      <c r="N3605">
        <v>2</v>
      </c>
      <c r="O3605">
        <v>0</v>
      </c>
      <c r="P3605">
        <v>103.41</v>
      </c>
      <c r="Q3605">
        <v>0</v>
      </c>
      <c r="R3605" s="1" t="s">
        <v>7176</v>
      </c>
      <c r="S3605" s="1" t="s">
        <v>8157</v>
      </c>
      <c r="T3605">
        <v>0.88</v>
      </c>
      <c r="U3605" s="1"/>
      <c r="V3605">
        <v>15558.867956</v>
      </c>
      <c r="W3605">
        <v>444866.577705</v>
      </c>
      <c r="X3605">
        <v>81.275734999999997</v>
      </c>
      <c r="Y3605">
        <v>9.1325210000000006</v>
      </c>
      <c r="Z3605">
        <v>190.913037</v>
      </c>
      <c r="AA3605">
        <v>191.234544</v>
      </c>
      <c r="AB3605">
        <v>0</v>
      </c>
    </row>
    <row r="3606" spans="1:28" x14ac:dyDescent="0.25">
      <c r="A3606" s="1" t="s">
        <v>3022</v>
      </c>
      <c r="B3606">
        <v>2243</v>
      </c>
      <c r="C3606" s="1" t="s">
        <v>4042</v>
      </c>
      <c r="D3606">
        <v>5.0999999999999996</v>
      </c>
      <c r="E3606">
        <v>0</v>
      </c>
      <c r="F3606">
        <v>0.5</v>
      </c>
      <c r="G3606">
        <v>3077</v>
      </c>
      <c r="H3606" s="1" t="s">
        <v>4134</v>
      </c>
      <c r="I3606">
        <v>126.24</v>
      </c>
      <c r="J3606">
        <v>9.4600000000000009</v>
      </c>
      <c r="K3606">
        <v>834</v>
      </c>
      <c r="L3606">
        <v>1296.01</v>
      </c>
      <c r="M3606">
        <v>552</v>
      </c>
      <c r="N3606">
        <v>19</v>
      </c>
      <c r="O3606">
        <v>0</v>
      </c>
      <c r="P3606">
        <v>716.91</v>
      </c>
      <c r="Q3606">
        <v>0</v>
      </c>
      <c r="R3606" s="1" t="s">
        <v>7177</v>
      </c>
      <c r="S3606" s="1" t="s">
        <v>8157</v>
      </c>
      <c r="T3606">
        <v>0.81</v>
      </c>
      <c r="U3606" s="1"/>
      <c r="V3606">
        <v>90100.808751999997</v>
      </c>
      <c r="W3606">
        <v>1745325.2747529999</v>
      </c>
      <c r="X3606">
        <v>451.25812400000001</v>
      </c>
      <c r="Y3606">
        <v>40.970759999999999</v>
      </c>
      <c r="Z3606">
        <v>784.357212</v>
      </c>
      <c r="AA3606">
        <v>750.278774</v>
      </c>
      <c r="AB3606">
        <v>0</v>
      </c>
    </row>
    <row r="3607" spans="1:28" x14ac:dyDescent="0.25">
      <c r="A3607" s="1" t="s">
        <v>3027</v>
      </c>
      <c r="B3607">
        <v>2300</v>
      </c>
      <c r="C3607" s="1" t="s">
        <v>4033</v>
      </c>
      <c r="D3607">
        <v>5.0999999999999996</v>
      </c>
      <c r="E3607">
        <v>0</v>
      </c>
      <c r="F3607">
        <v>0</v>
      </c>
      <c r="G3607">
        <v>3082</v>
      </c>
      <c r="H3607" s="1" t="s">
        <v>4088</v>
      </c>
      <c r="I3607">
        <v>194.58</v>
      </c>
      <c r="J3607">
        <v>5.74</v>
      </c>
      <c r="K3607">
        <v>782</v>
      </c>
      <c r="L3607">
        <v>2216.48</v>
      </c>
      <c r="M3607">
        <v>354</v>
      </c>
      <c r="N3607">
        <v>19</v>
      </c>
      <c r="O3607">
        <v>0</v>
      </c>
      <c r="P3607">
        <v>581.38</v>
      </c>
      <c r="Q3607">
        <v>0</v>
      </c>
      <c r="R3607" s="1" t="s">
        <v>7182</v>
      </c>
      <c r="S3607" s="1" t="s">
        <v>8157</v>
      </c>
      <c r="T3607">
        <v>0.8</v>
      </c>
      <c r="U3607" s="1"/>
      <c r="V3607">
        <v>63552.023194000001</v>
      </c>
      <c r="W3607">
        <v>1542151.885245</v>
      </c>
      <c r="X3607">
        <v>325.51984800000002</v>
      </c>
      <c r="Y3607">
        <v>33.376196999999998</v>
      </c>
      <c r="Z3607">
        <v>676.36365899999998</v>
      </c>
      <c r="AA3607">
        <v>662.92920000000004</v>
      </c>
      <c r="AB3607">
        <v>0</v>
      </c>
    </row>
    <row r="3608" spans="1:28" x14ac:dyDescent="0.25">
      <c r="A3608" s="1" t="s">
        <v>3029</v>
      </c>
      <c r="B3608">
        <v>2530</v>
      </c>
      <c r="C3608" s="1" t="s">
        <v>4026</v>
      </c>
      <c r="D3608">
        <v>0.2</v>
      </c>
      <c r="E3608">
        <v>0</v>
      </c>
      <c r="F3608">
        <v>0</v>
      </c>
      <c r="G3608">
        <v>3083</v>
      </c>
      <c r="H3608" s="1" t="s">
        <v>4106</v>
      </c>
      <c r="I3608">
        <v>88.81</v>
      </c>
      <c r="J3608">
        <v>9.3800000000000008</v>
      </c>
      <c r="K3608">
        <v>553</v>
      </c>
      <c r="L3608">
        <v>2051.67</v>
      </c>
      <c r="M3608">
        <v>242</v>
      </c>
      <c r="N3608">
        <v>11</v>
      </c>
      <c r="O3608">
        <v>0</v>
      </c>
      <c r="P3608">
        <v>374.83</v>
      </c>
      <c r="Q3608">
        <v>0</v>
      </c>
      <c r="R3608" s="1" t="s">
        <v>7184</v>
      </c>
      <c r="S3608" s="1" t="s">
        <v>8157</v>
      </c>
      <c r="T3608">
        <v>0.75</v>
      </c>
      <c r="U3608" s="1"/>
      <c r="V3608">
        <v>51400.337252999998</v>
      </c>
      <c r="W3608">
        <v>1370834.9444820001</v>
      </c>
      <c r="X3608">
        <v>266.42397099999999</v>
      </c>
      <c r="Y3608">
        <v>30.365188</v>
      </c>
      <c r="Z3608">
        <v>604.84640300000001</v>
      </c>
      <c r="AA3608">
        <v>589.27936199999999</v>
      </c>
      <c r="AB3608">
        <v>0</v>
      </c>
    </row>
    <row r="3609" spans="1:28" x14ac:dyDescent="0.25">
      <c r="A3609" s="1" t="s">
        <v>3032</v>
      </c>
      <c r="B3609">
        <v>2165</v>
      </c>
      <c r="C3609" s="1" t="s">
        <v>4024</v>
      </c>
      <c r="D3609">
        <v>5.0999999999999996</v>
      </c>
      <c r="E3609">
        <v>0</v>
      </c>
      <c r="F3609">
        <v>0</v>
      </c>
      <c r="G3609">
        <v>3084</v>
      </c>
      <c r="H3609" s="1" t="s">
        <v>4144</v>
      </c>
      <c r="I3609">
        <v>26.09</v>
      </c>
      <c r="J3609">
        <v>13.73</v>
      </c>
      <c r="K3609">
        <v>919</v>
      </c>
      <c r="L3609">
        <v>2392.42</v>
      </c>
      <c r="M3609">
        <v>496</v>
      </c>
      <c r="N3609">
        <v>20</v>
      </c>
      <c r="O3609">
        <v>0</v>
      </c>
      <c r="P3609">
        <v>746.29</v>
      </c>
      <c r="Q3609">
        <v>0</v>
      </c>
      <c r="R3609" s="1" t="s">
        <v>7187</v>
      </c>
      <c r="S3609" s="1" t="s">
        <v>8157</v>
      </c>
      <c r="T3609">
        <v>1</v>
      </c>
      <c r="U3609" s="1"/>
      <c r="V3609">
        <v>88372.349606000003</v>
      </c>
      <c r="W3609">
        <v>2063785.634998</v>
      </c>
      <c r="X3609">
        <v>451.06148100000001</v>
      </c>
      <c r="Y3609">
        <v>46.604460000000003</v>
      </c>
      <c r="Z3609">
        <v>915.88501599999995</v>
      </c>
      <c r="AA3609">
        <v>887.16544699999997</v>
      </c>
      <c r="AB3609">
        <v>0</v>
      </c>
    </row>
    <row r="3610" spans="1:28" x14ac:dyDescent="0.25">
      <c r="A3610" s="1" t="s">
        <v>3039</v>
      </c>
      <c r="B3610">
        <v>2857</v>
      </c>
      <c r="C3610" s="1" t="s">
        <v>4001</v>
      </c>
      <c r="D3610">
        <v>0.2</v>
      </c>
      <c r="E3610">
        <v>0</v>
      </c>
      <c r="F3610">
        <v>218.77</v>
      </c>
      <c r="G3610">
        <v>3088</v>
      </c>
      <c r="H3610" s="1" t="s">
        <v>4071</v>
      </c>
      <c r="I3610">
        <v>108.49</v>
      </c>
      <c r="J3610">
        <v>5.53</v>
      </c>
      <c r="K3610">
        <v>231</v>
      </c>
      <c r="L3610">
        <v>419.77</v>
      </c>
      <c r="M3610">
        <v>90</v>
      </c>
      <c r="N3610">
        <v>13</v>
      </c>
      <c r="O3610">
        <v>0</v>
      </c>
      <c r="P3610">
        <v>176.74</v>
      </c>
      <c r="Q3610">
        <v>0</v>
      </c>
      <c r="R3610" s="1" t="s">
        <v>7194</v>
      </c>
      <c r="S3610" s="1" t="s">
        <v>8157</v>
      </c>
      <c r="T3610">
        <v>0.51</v>
      </c>
      <c r="U3610" s="1"/>
      <c r="V3610">
        <v>17821.386640000001</v>
      </c>
      <c r="W3610">
        <v>390570.194158</v>
      </c>
      <c r="X3610">
        <v>90.286413999999994</v>
      </c>
      <c r="Y3610">
        <v>8.6923960000000005</v>
      </c>
      <c r="Z3610">
        <v>173.407926</v>
      </c>
      <c r="AA3610">
        <v>167.896568</v>
      </c>
      <c r="AB3610">
        <v>0</v>
      </c>
    </row>
    <row r="3611" spans="1:28" x14ac:dyDescent="0.25">
      <c r="A3611" s="1" t="s">
        <v>3040</v>
      </c>
      <c r="B3611">
        <v>2762</v>
      </c>
      <c r="C3611" s="1" t="s">
        <v>4022</v>
      </c>
      <c r="D3611">
        <v>5.0999999999999996</v>
      </c>
      <c r="E3611">
        <v>0</v>
      </c>
      <c r="F3611">
        <v>2</v>
      </c>
      <c r="G3611">
        <v>3089</v>
      </c>
      <c r="H3611" s="1" t="s">
        <v>4136</v>
      </c>
      <c r="I3611">
        <v>86.22</v>
      </c>
      <c r="J3611">
        <v>18.760000000000002</v>
      </c>
      <c r="K3611">
        <v>327</v>
      </c>
      <c r="L3611">
        <v>2997.17</v>
      </c>
      <c r="M3611">
        <v>24</v>
      </c>
      <c r="N3611">
        <v>2</v>
      </c>
      <c r="O3611">
        <v>0</v>
      </c>
      <c r="P3611">
        <v>141</v>
      </c>
      <c r="Q3611">
        <v>0</v>
      </c>
      <c r="R3611" s="1" t="s">
        <v>7195</v>
      </c>
      <c r="S3611" s="1" t="s">
        <v>8157</v>
      </c>
      <c r="T3611">
        <v>1.1000000000000001</v>
      </c>
      <c r="U3611" s="1"/>
      <c r="V3611">
        <v>21927.377505</v>
      </c>
      <c r="W3611">
        <v>1129963.529112</v>
      </c>
      <c r="X3611">
        <v>126.80113900000001</v>
      </c>
      <c r="Y3611">
        <v>23.108246000000001</v>
      </c>
      <c r="Z3611">
        <v>482.12262700000002</v>
      </c>
      <c r="AA3611">
        <v>485.72207800000001</v>
      </c>
      <c r="AB3611">
        <v>0</v>
      </c>
    </row>
    <row r="3612" spans="1:28" x14ac:dyDescent="0.25">
      <c r="A3612" s="1" t="s">
        <v>3042</v>
      </c>
      <c r="B3612">
        <v>1972</v>
      </c>
      <c r="C3612" s="1" t="s">
        <v>4046</v>
      </c>
      <c r="D3612">
        <v>5.0999999999999996</v>
      </c>
      <c r="E3612">
        <v>0</v>
      </c>
      <c r="F3612">
        <v>0.56999999999999995</v>
      </c>
      <c r="G3612">
        <v>3090</v>
      </c>
      <c r="H3612" s="1" t="s">
        <v>4095</v>
      </c>
      <c r="I3612">
        <v>63.59</v>
      </c>
      <c r="J3612">
        <v>12.53</v>
      </c>
      <c r="K3612">
        <v>1118</v>
      </c>
      <c r="L3612">
        <v>3164.06</v>
      </c>
      <c r="M3612">
        <v>661</v>
      </c>
      <c r="N3612">
        <v>23</v>
      </c>
      <c r="O3612">
        <v>0</v>
      </c>
      <c r="P3612">
        <v>939.25</v>
      </c>
      <c r="Q3612">
        <v>0</v>
      </c>
      <c r="R3612" s="1" t="s">
        <v>7197</v>
      </c>
      <c r="S3612" s="1" t="s">
        <v>8157</v>
      </c>
      <c r="T3612">
        <v>1.28</v>
      </c>
      <c r="U3612" s="1"/>
      <c r="V3612">
        <v>116096.42139600001</v>
      </c>
      <c r="W3612">
        <v>2700579.1579570002</v>
      </c>
      <c r="X3612">
        <v>592.20197399999995</v>
      </c>
      <c r="Y3612">
        <v>61.844732</v>
      </c>
      <c r="Z3612">
        <v>1198.8008620000001</v>
      </c>
      <c r="AA3612">
        <v>1160.9052610000001</v>
      </c>
      <c r="AB3612">
        <v>0</v>
      </c>
    </row>
    <row r="3613" spans="1:28" x14ac:dyDescent="0.25">
      <c r="A3613" s="1" t="s">
        <v>3050</v>
      </c>
      <c r="B3613">
        <v>2875</v>
      </c>
      <c r="C3613" s="1" t="s">
        <v>4024</v>
      </c>
      <c r="D3613">
        <v>5.0999999999999996</v>
      </c>
      <c r="E3613">
        <v>0</v>
      </c>
      <c r="F3613">
        <v>0</v>
      </c>
      <c r="G3613">
        <v>3095</v>
      </c>
      <c r="H3613" s="1" t="s">
        <v>4147</v>
      </c>
      <c r="I3613">
        <v>23.77</v>
      </c>
      <c r="J3613">
        <v>12.88</v>
      </c>
      <c r="K3613">
        <v>220</v>
      </c>
      <c r="L3613">
        <v>1450.54</v>
      </c>
      <c r="M3613">
        <v>61</v>
      </c>
      <c r="N3613">
        <v>1</v>
      </c>
      <c r="O3613">
        <v>0</v>
      </c>
      <c r="P3613">
        <v>109.88</v>
      </c>
      <c r="Q3613">
        <v>0</v>
      </c>
      <c r="R3613" s="1" t="s">
        <v>7205</v>
      </c>
      <c r="S3613" s="1" t="s">
        <v>8157</v>
      </c>
      <c r="T3613">
        <v>0.97</v>
      </c>
      <c r="U3613" s="1"/>
      <c r="V3613">
        <v>17968.161857999999</v>
      </c>
      <c r="W3613">
        <v>645557.54766100005</v>
      </c>
      <c r="X3613">
        <v>97.091661000000002</v>
      </c>
      <c r="Y3613">
        <v>13.292386</v>
      </c>
      <c r="Z3613">
        <v>277.22375499999998</v>
      </c>
      <c r="AA3613">
        <v>277.50145700000002</v>
      </c>
      <c r="AB3613">
        <v>0</v>
      </c>
    </row>
    <row r="3614" spans="1:28" x14ac:dyDescent="0.25">
      <c r="A3614" s="1" t="s">
        <v>3060</v>
      </c>
      <c r="B3614">
        <v>2877</v>
      </c>
      <c r="C3614" s="1" t="s">
        <v>4033</v>
      </c>
      <c r="D3614">
        <v>5.0999999999999996</v>
      </c>
      <c r="E3614">
        <v>0</v>
      </c>
      <c r="F3614">
        <v>2.0099999999999998</v>
      </c>
      <c r="G3614">
        <v>3109</v>
      </c>
      <c r="H3614" s="1" t="s">
        <v>4122</v>
      </c>
      <c r="I3614">
        <v>159.35</v>
      </c>
      <c r="J3614">
        <v>9.44</v>
      </c>
      <c r="K3614">
        <v>232</v>
      </c>
      <c r="L3614">
        <v>1983.05</v>
      </c>
      <c r="M3614">
        <v>26</v>
      </c>
      <c r="N3614">
        <v>4</v>
      </c>
      <c r="O3614">
        <v>0</v>
      </c>
      <c r="P3614">
        <v>129.02000000000001</v>
      </c>
      <c r="Q3614">
        <v>0</v>
      </c>
      <c r="R3614" s="1" t="s">
        <v>7215</v>
      </c>
      <c r="S3614" s="1" t="s">
        <v>8157</v>
      </c>
      <c r="T3614">
        <v>1.4</v>
      </c>
      <c r="U3614" s="1"/>
      <c r="V3614">
        <v>16717.130872000002</v>
      </c>
      <c r="W3614">
        <v>804638.23378300003</v>
      </c>
      <c r="X3614">
        <v>95.244018999999994</v>
      </c>
      <c r="Y3614">
        <v>16.636728999999999</v>
      </c>
      <c r="Z3614">
        <v>345.022491</v>
      </c>
      <c r="AA3614">
        <v>345.87950999999998</v>
      </c>
      <c r="AB3614">
        <v>0</v>
      </c>
    </row>
    <row r="3615" spans="1:28" x14ac:dyDescent="0.25">
      <c r="A3615" s="1" t="s">
        <v>3064</v>
      </c>
      <c r="B3615">
        <v>2999</v>
      </c>
      <c r="C3615" s="1" t="s">
        <v>4001</v>
      </c>
      <c r="D3615">
        <v>0.2</v>
      </c>
      <c r="E3615">
        <v>0</v>
      </c>
      <c r="F3615">
        <v>157.83000000000001</v>
      </c>
      <c r="G3615">
        <v>3114</v>
      </c>
      <c r="H3615" s="1" t="s">
        <v>4071</v>
      </c>
      <c r="I3615">
        <v>108.49</v>
      </c>
      <c r="J3615">
        <v>9.1999999999999993</v>
      </c>
      <c r="K3615">
        <v>115</v>
      </c>
      <c r="L3615">
        <v>419.77</v>
      </c>
      <c r="M3615">
        <v>15</v>
      </c>
      <c r="N3615">
        <v>3</v>
      </c>
      <c r="O3615">
        <v>0</v>
      </c>
      <c r="P3615">
        <v>82.42</v>
      </c>
      <c r="Q3615">
        <v>0</v>
      </c>
      <c r="R3615" s="1" t="s">
        <v>7219</v>
      </c>
      <c r="S3615" s="1" t="s">
        <v>8157</v>
      </c>
      <c r="T3615">
        <v>0.9</v>
      </c>
      <c r="U3615" s="1"/>
      <c r="V3615">
        <v>8092.2798560000001</v>
      </c>
      <c r="W3615">
        <v>242978.93580000001</v>
      </c>
      <c r="X3615">
        <v>42.605136000000002</v>
      </c>
      <c r="Y3615">
        <v>5.299868</v>
      </c>
      <c r="Z3615">
        <v>107.048202</v>
      </c>
      <c r="AA3615">
        <v>104.44831499999999</v>
      </c>
      <c r="AB3615">
        <v>0</v>
      </c>
    </row>
    <row r="3616" spans="1:28" x14ac:dyDescent="0.25">
      <c r="A3616" s="1" t="s">
        <v>3092</v>
      </c>
      <c r="B3616">
        <v>1681</v>
      </c>
      <c r="C3616" s="1" t="s">
        <v>4046</v>
      </c>
      <c r="D3616">
        <v>5.0999999999999996</v>
      </c>
      <c r="E3616">
        <v>0</v>
      </c>
      <c r="F3616">
        <v>0.24</v>
      </c>
      <c r="G3616">
        <v>3141</v>
      </c>
      <c r="H3616" s="1" t="s">
        <v>4095</v>
      </c>
      <c r="I3616">
        <v>63.59</v>
      </c>
      <c r="J3616">
        <v>8</v>
      </c>
      <c r="K3616">
        <v>1460</v>
      </c>
      <c r="L3616">
        <v>3164.06</v>
      </c>
      <c r="M3616">
        <v>757</v>
      </c>
      <c r="N3616">
        <v>31</v>
      </c>
      <c r="O3616">
        <v>0</v>
      </c>
      <c r="P3616">
        <v>1084.98</v>
      </c>
      <c r="Q3616">
        <v>0</v>
      </c>
      <c r="R3616" s="1" t="s">
        <v>7247</v>
      </c>
      <c r="S3616" s="1" t="s">
        <v>8157</v>
      </c>
      <c r="T3616">
        <v>0.61</v>
      </c>
      <c r="U3616" s="1"/>
      <c r="V3616">
        <v>140737.106271</v>
      </c>
      <c r="W3616">
        <v>2906332.8811249998</v>
      </c>
      <c r="X3616">
        <v>708.79362000000003</v>
      </c>
      <c r="Y3616">
        <v>65.384337000000002</v>
      </c>
      <c r="Z3616">
        <v>1290.172423</v>
      </c>
      <c r="AA3616">
        <v>1249.3677540000001</v>
      </c>
      <c r="AB3616">
        <v>0</v>
      </c>
    </row>
    <row r="3617" spans="1:28" x14ac:dyDescent="0.25">
      <c r="A3617" s="1" t="s">
        <v>3095</v>
      </c>
      <c r="B3617">
        <v>2139</v>
      </c>
      <c r="C3617" s="1" t="s">
        <v>4005</v>
      </c>
      <c r="D3617">
        <v>5.0999999999999996</v>
      </c>
      <c r="E3617">
        <v>0</v>
      </c>
      <c r="F3617">
        <v>69</v>
      </c>
      <c r="G3617">
        <v>3143</v>
      </c>
      <c r="H3617" s="1" t="s">
        <v>4099</v>
      </c>
      <c r="I3617">
        <v>147.79</v>
      </c>
      <c r="J3617">
        <v>14.52</v>
      </c>
      <c r="K3617">
        <v>1004</v>
      </c>
      <c r="L3617">
        <v>2570.39</v>
      </c>
      <c r="M3617">
        <v>556</v>
      </c>
      <c r="N3617">
        <v>22</v>
      </c>
      <c r="O3617">
        <v>0</v>
      </c>
      <c r="P3617">
        <v>836.92</v>
      </c>
      <c r="Q3617">
        <v>0</v>
      </c>
      <c r="R3617" s="1" t="s">
        <v>7250</v>
      </c>
      <c r="S3617" s="1" t="s">
        <v>8157</v>
      </c>
      <c r="T3617">
        <v>1.1200000000000001</v>
      </c>
      <c r="U3617" s="1"/>
      <c r="V3617">
        <v>97797.486210999996</v>
      </c>
      <c r="W3617">
        <v>2255727.826473</v>
      </c>
      <c r="X3617">
        <v>498.59412500000002</v>
      </c>
      <c r="Y3617">
        <v>51.595861999999997</v>
      </c>
      <c r="Z3617">
        <v>1004.064426</v>
      </c>
      <c r="AA3617">
        <v>969.67634099999998</v>
      </c>
      <c r="AB3617">
        <v>0</v>
      </c>
    </row>
    <row r="3618" spans="1:28" x14ac:dyDescent="0.25">
      <c r="A3618" s="1" t="s">
        <v>3105</v>
      </c>
      <c r="B3618">
        <v>1858</v>
      </c>
      <c r="C3618" s="1" t="s">
        <v>4033</v>
      </c>
      <c r="D3618">
        <v>5.0999999999999996</v>
      </c>
      <c r="E3618">
        <v>0</v>
      </c>
      <c r="F3618">
        <v>0.86</v>
      </c>
      <c r="G3618">
        <v>3151</v>
      </c>
      <c r="H3618" s="1" t="s">
        <v>4096</v>
      </c>
      <c r="I3618">
        <v>121.36</v>
      </c>
      <c r="J3618">
        <v>12.16</v>
      </c>
      <c r="K3618">
        <v>1293</v>
      </c>
      <c r="L3618">
        <v>2850.35</v>
      </c>
      <c r="M3618">
        <v>799</v>
      </c>
      <c r="N3618">
        <v>32</v>
      </c>
      <c r="O3618">
        <v>0</v>
      </c>
      <c r="P3618">
        <v>1087.97</v>
      </c>
      <c r="Q3618">
        <v>0</v>
      </c>
      <c r="R3618" s="1" t="s">
        <v>7260</v>
      </c>
      <c r="S3618" s="1" t="s">
        <v>8157</v>
      </c>
      <c r="T3618">
        <v>1.02</v>
      </c>
      <c r="U3618" s="1"/>
      <c r="V3618">
        <v>135949.40714299999</v>
      </c>
      <c r="W3618">
        <v>2882445.8437629999</v>
      </c>
      <c r="X3618">
        <v>686.92134199999998</v>
      </c>
      <c r="Y3618">
        <v>66.636804999999995</v>
      </c>
      <c r="Z3618">
        <v>1287.499994</v>
      </c>
      <c r="AA3618">
        <v>1239.093781</v>
      </c>
      <c r="AB3618">
        <v>0</v>
      </c>
    </row>
    <row r="3619" spans="1:28" x14ac:dyDescent="0.25">
      <c r="A3619" s="1" t="s">
        <v>3111</v>
      </c>
      <c r="B3619">
        <v>2090</v>
      </c>
      <c r="C3619" s="1" t="s">
        <v>4028</v>
      </c>
      <c r="D3619">
        <v>5.0999999999999996</v>
      </c>
      <c r="E3619">
        <v>0</v>
      </c>
      <c r="F3619">
        <v>0.72</v>
      </c>
      <c r="G3619">
        <v>3154</v>
      </c>
      <c r="H3619" s="1" t="s">
        <v>4109</v>
      </c>
      <c r="I3619">
        <v>23.46</v>
      </c>
      <c r="J3619">
        <v>6.73</v>
      </c>
      <c r="K3619">
        <v>1064</v>
      </c>
      <c r="L3619">
        <v>1564.07</v>
      </c>
      <c r="M3619">
        <v>665</v>
      </c>
      <c r="N3619">
        <v>32</v>
      </c>
      <c r="O3619">
        <v>0</v>
      </c>
      <c r="P3619">
        <v>962.72</v>
      </c>
      <c r="Q3619">
        <v>0</v>
      </c>
      <c r="R3619" s="1" t="s">
        <v>7266</v>
      </c>
      <c r="S3619" s="1" t="s">
        <v>8157</v>
      </c>
      <c r="T3619">
        <v>1.1299999999999999</v>
      </c>
      <c r="U3619" s="1"/>
      <c r="V3619">
        <v>112447.447365</v>
      </c>
      <c r="W3619">
        <v>2255960.0102380002</v>
      </c>
      <c r="X3619">
        <v>565.17372</v>
      </c>
      <c r="Y3619">
        <v>53.166201999999998</v>
      </c>
      <c r="Z3619">
        <v>1014.769236</v>
      </c>
      <c r="AA3619">
        <v>969.78623900000002</v>
      </c>
      <c r="AB3619">
        <v>0</v>
      </c>
    </row>
    <row r="3620" spans="1:28" x14ac:dyDescent="0.25">
      <c r="A3620" s="1" t="s">
        <v>3123</v>
      </c>
      <c r="B3620">
        <v>2444</v>
      </c>
      <c r="C3620" s="1" t="s">
        <v>4033</v>
      </c>
      <c r="D3620">
        <v>5.0999999999999996</v>
      </c>
      <c r="E3620">
        <v>0</v>
      </c>
      <c r="F3620">
        <v>0.25</v>
      </c>
      <c r="G3620">
        <v>3165</v>
      </c>
      <c r="H3620" s="1" t="s">
        <v>4088</v>
      </c>
      <c r="I3620">
        <v>194.58</v>
      </c>
      <c r="J3620">
        <v>12.28</v>
      </c>
      <c r="K3620">
        <v>721</v>
      </c>
      <c r="L3620">
        <v>2216.48</v>
      </c>
      <c r="M3620">
        <v>399</v>
      </c>
      <c r="N3620">
        <v>18</v>
      </c>
      <c r="O3620">
        <v>0</v>
      </c>
      <c r="P3620">
        <v>553.57000000000005</v>
      </c>
      <c r="Q3620">
        <v>0</v>
      </c>
      <c r="R3620" s="1" t="s">
        <v>7278</v>
      </c>
      <c r="S3620" s="1" t="s">
        <v>8157</v>
      </c>
      <c r="T3620">
        <v>0.96</v>
      </c>
      <c r="U3620" s="1"/>
      <c r="V3620">
        <v>67470.445456999994</v>
      </c>
      <c r="W3620">
        <v>1605097.3681439999</v>
      </c>
      <c r="X3620">
        <v>345.06508000000002</v>
      </c>
      <c r="Y3620">
        <v>35.922013999999997</v>
      </c>
      <c r="Z3620">
        <v>708.97452499999997</v>
      </c>
      <c r="AA3620">
        <v>689.98735399999998</v>
      </c>
      <c r="AB3620">
        <v>0</v>
      </c>
    </row>
    <row r="3621" spans="1:28" x14ac:dyDescent="0.25">
      <c r="A3621" s="1" t="s">
        <v>3124</v>
      </c>
      <c r="B3621">
        <v>2300</v>
      </c>
      <c r="C3621" s="1" t="s">
        <v>4041</v>
      </c>
      <c r="D3621">
        <v>0.2</v>
      </c>
      <c r="E3621">
        <v>0</v>
      </c>
      <c r="F3621">
        <v>0.01</v>
      </c>
      <c r="G3621">
        <v>3166</v>
      </c>
      <c r="H3621" s="1" t="s">
        <v>4099</v>
      </c>
      <c r="I3621">
        <v>147.79</v>
      </c>
      <c r="J3621">
        <v>6.63</v>
      </c>
      <c r="K3621">
        <v>866</v>
      </c>
      <c r="L3621">
        <v>2480.9</v>
      </c>
      <c r="M3621">
        <v>479</v>
      </c>
      <c r="N3621">
        <v>11</v>
      </c>
      <c r="O3621">
        <v>0</v>
      </c>
      <c r="P3621">
        <v>568.16999999999996</v>
      </c>
      <c r="Q3621">
        <v>0</v>
      </c>
      <c r="R3621" s="1" t="s">
        <v>7279</v>
      </c>
      <c r="S3621" s="1" t="s">
        <v>8157</v>
      </c>
      <c r="T3621">
        <v>0.61</v>
      </c>
      <c r="U3621" s="1"/>
      <c r="V3621">
        <v>87350.71084</v>
      </c>
      <c r="W3621">
        <v>1867774.9550139999</v>
      </c>
      <c r="X3621">
        <v>441.36389000000003</v>
      </c>
      <c r="Y3621">
        <v>41.243462000000001</v>
      </c>
      <c r="Z3621">
        <v>824.07216400000004</v>
      </c>
      <c r="AA3621">
        <v>802.91338299999995</v>
      </c>
      <c r="AB3621">
        <v>0</v>
      </c>
    </row>
    <row r="3622" spans="1:28" x14ac:dyDescent="0.25">
      <c r="A3622" s="1" t="s">
        <v>3126</v>
      </c>
      <c r="B3622">
        <v>3019</v>
      </c>
      <c r="C3622" s="1" t="s">
        <v>4009</v>
      </c>
      <c r="D3622">
        <v>5.0999999999999996</v>
      </c>
      <c r="E3622">
        <v>0</v>
      </c>
      <c r="F3622">
        <v>0.26</v>
      </c>
      <c r="G3622">
        <v>3166</v>
      </c>
      <c r="H3622" s="1" t="s">
        <v>4081</v>
      </c>
      <c r="I3622">
        <v>19.239999999999998</v>
      </c>
      <c r="J3622">
        <v>9.06</v>
      </c>
      <c r="K3622">
        <v>147</v>
      </c>
      <c r="L3622">
        <v>738.31</v>
      </c>
      <c r="M3622">
        <v>34</v>
      </c>
      <c r="N3622">
        <v>2</v>
      </c>
      <c r="O3622">
        <v>0</v>
      </c>
      <c r="P3622">
        <v>74.7</v>
      </c>
      <c r="Q3622">
        <v>0</v>
      </c>
      <c r="R3622" s="1" t="s">
        <v>7281</v>
      </c>
      <c r="S3622" s="1" t="s">
        <v>8157</v>
      </c>
      <c r="T3622">
        <v>0.75</v>
      </c>
      <c r="U3622" s="1"/>
      <c r="V3622">
        <v>9799.0866100000003</v>
      </c>
      <c r="W3622">
        <v>327822.56234100001</v>
      </c>
      <c r="X3622">
        <v>52.290309999999998</v>
      </c>
      <c r="Y3622">
        <v>6.4624040000000003</v>
      </c>
      <c r="Z3622">
        <v>139.87944999999999</v>
      </c>
      <c r="AA3622">
        <v>140.91978599999999</v>
      </c>
      <c r="AB3622">
        <v>0</v>
      </c>
    </row>
    <row r="3623" spans="1:28" x14ac:dyDescent="0.25">
      <c r="A3623" s="1" t="s">
        <v>3131</v>
      </c>
      <c r="B3623">
        <v>2829</v>
      </c>
      <c r="C3623" s="1" t="s">
        <v>4006</v>
      </c>
      <c r="D3623">
        <v>5.0999999999999996</v>
      </c>
      <c r="E3623">
        <v>0</v>
      </c>
      <c r="F3623">
        <v>0</v>
      </c>
      <c r="G3623">
        <v>3171</v>
      </c>
      <c r="H3623" s="1" t="s">
        <v>4078</v>
      </c>
      <c r="I3623">
        <v>54.88</v>
      </c>
      <c r="J3623">
        <v>4.3099999999999996</v>
      </c>
      <c r="K3623">
        <v>342</v>
      </c>
      <c r="L3623">
        <v>876.34</v>
      </c>
      <c r="M3623">
        <v>81</v>
      </c>
      <c r="N3623">
        <v>3</v>
      </c>
      <c r="O3623">
        <v>0</v>
      </c>
      <c r="P3623">
        <v>151.72999999999999</v>
      </c>
      <c r="Q3623">
        <v>0</v>
      </c>
      <c r="R3623" s="1" t="s">
        <v>7286</v>
      </c>
      <c r="S3623" s="1" t="s">
        <v>8157</v>
      </c>
      <c r="T3623">
        <v>0.33</v>
      </c>
      <c r="U3623" s="1"/>
      <c r="V3623">
        <v>26025.368875</v>
      </c>
      <c r="W3623">
        <v>591606.40196699998</v>
      </c>
      <c r="X3623">
        <v>132.21973800000001</v>
      </c>
      <c r="Y3623">
        <v>12.419041999999999</v>
      </c>
      <c r="Z3623">
        <v>258.61817000000002</v>
      </c>
      <c r="AA3623">
        <v>254.31734599999999</v>
      </c>
      <c r="AB3623">
        <v>0</v>
      </c>
    </row>
    <row r="3624" spans="1:28" x14ac:dyDescent="0.25">
      <c r="A3624" s="1" t="s">
        <v>3142</v>
      </c>
      <c r="B3624">
        <v>3105</v>
      </c>
      <c r="C3624" s="1" t="s">
        <v>4004</v>
      </c>
      <c r="D3624">
        <v>5.0999999999999996</v>
      </c>
      <c r="E3624">
        <v>0</v>
      </c>
      <c r="F3624">
        <v>0</v>
      </c>
      <c r="G3624">
        <v>3177</v>
      </c>
      <c r="H3624" s="1" t="s">
        <v>4074</v>
      </c>
      <c r="I3624">
        <v>0.2</v>
      </c>
      <c r="J3624">
        <v>14.59</v>
      </c>
      <c r="K3624">
        <v>72</v>
      </c>
      <c r="L3624">
        <v>420.4</v>
      </c>
      <c r="M3624">
        <v>1</v>
      </c>
      <c r="N3624">
        <v>1</v>
      </c>
      <c r="O3624">
        <v>0</v>
      </c>
      <c r="P3624">
        <v>42.71</v>
      </c>
      <c r="Q3624">
        <v>0</v>
      </c>
      <c r="R3624" s="1" t="s">
        <v>7297</v>
      </c>
      <c r="S3624" s="1" t="s">
        <v>8157</v>
      </c>
      <c r="T3624">
        <v>1.08</v>
      </c>
      <c r="U3624" s="1"/>
      <c r="V3624">
        <v>5065.5813859999998</v>
      </c>
      <c r="W3624">
        <v>212239.368793</v>
      </c>
      <c r="X3624">
        <v>28.089072999999999</v>
      </c>
      <c r="Y3624">
        <v>4.236383</v>
      </c>
      <c r="Z3624">
        <v>90.378962999999999</v>
      </c>
      <c r="AA3624">
        <v>91.233376000000007</v>
      </c>
      <c r="AB3624">
        <v>0</v>
      </c>
    </row>
    <row r="3625" spans="1:28" x14ac:dyDescent="0.25">
      <c r="A3625" s="1" t="s">
        <v>3145</v>
      </c>
      <c r="B3625">
        <v>3036</v>
      </c>
      <c r="C3625" s="1" t="s">
        <v>4006</v>
      </c>
      <c r="D3625">
        <v>5.0999999999999996</v>
      </c>
      <c r="E3625">
        <v>0</v>
      </c>
      <c r="F3625">
        <v>0</v>
      </c>
      <c r="G3625">
        <v>3181</v>
      </c>
      <c r="H3625" s="1" t="s">
        <v>4077</v>
      </c>
      <c r="I3625">
        <v>54.88</v>
      </c>
      <c r="J3625">
        <v>12.31</v>
      </c>
      <c r="K3625">
        <v>145</v>
      </c>
      <c r="L3625">
        <v>876.34</v>
      </c>
      <c r="M3625">
        <v>39</v>
      </c>
      <c r="N3625">
        <v>2</v>
      </c>
      <c r="O3625">
        <v>0</v>
      </c>
      <c r="P3625">
        <v>79.77</v>
      </c>
      <c r="Q3625">
        <v>0</v>
      </c>
      <c r="R3625" s="1" t="s">
        <v>7300</v>
      </c>
      <c r="S3625" s="1" t="s">
        <v>8157</v>
      </c>
      <c r="T3625">
        <v>0.98</v>
      </c>
      <c r="U3625" s="1"/>
      <c r="V3625">
        <v>11330.601694999999</v>
      </c>
      <c r="W3625">
        <v>387862.67808600003</v>
      </c>
      <c r="X3625">
        <v>60.730559999999997</v>
      </c>
      <c r="Y3625">
        <v>7.9378700000000002</v>
      </c>
      <c r="Z3625">
        <v>166.63959600000001</v>
      </c>
      <c r="AA3625">
        <v>166.728396</v>
      </c>
      <c r="AB3625">
        <v>0</v>
      </c>
    </row>
    <row r="3626" spans="1:28" x14ac:dyDescent="0.25">
      <c r="A3626" s="1" t="s">
        <v>3149</v>
      </c>
      <c r="B3626">
        <v>2967</v>
      </c>
      <c r="C3626" s="1" t="s">
        <v>4006</v>
      </c>
      <c r="D3626">
        <v>5.0999999999999996</v>
      </c>
      <c r="E3626">
        <v>0</v>
      </c>
      <c r="F3626">
        <v>0</v>
      </c>
      <c r="G3626">
        <v>3189</v>
      </c>
      <c r="H3626" s="1" t="s">
        <v>4077</v>
      </c>
      <c r="I3626">
        <v>54.88</v>
      </c>
      <c r="J3626">
        <v>6.75</v>
      </c>
      <c r="K3626">
        <v>222</v>
      </c>
      <c r="L3626">
        <v>876.34</v>
      </c>
      <c r="M3626">
        <v>68</v>
      </c>
      <c r="N3626">
        <v>2</v>
      </c>
      <c r="O3626">
        <v>0</v>
      </c>
      <c r="P3626">
        <v>93.25</v>
      </c>
      <c r="Q3626">
        <v>0</v>
      </c>
      <c r="R3626" s="1" t="s">
        <v>7304</v>
      </c>
      <c r="S3626" s="1" t="s">
        <v>8157</v>
      </c>
      <c r="T3626">
        <v>0.49</v>
      </c>
      <c r="U3626" s="1"/>
      <c r="V3626">
        <v>16572.345140000001</v>
      </c>
      <c r="W3626">
        <v>435652.02408599999</v>
      </c>
      <c r="X3626">
        <v>85.558407000000003</v>
      </c>
      <c r="Y3626">
        <v>8.7008980000000005</v>
      </c>
      <c r="Z3626">
        <v>187.28147000000001</v>
      </c>
      <c r="AA3626">
        <v>187.27480499999999</v>
      </c>
      <c r="AB3626">
        <v>0</v>
      </c>
    </row>
    <row r="3627" spans="1:28" x14ac:dyDescent="0.25">
      <c r="A3627" s="1" t="s">
        <v>3151</v>
      </c>
      <c r="B3627">
        <v>2762</v>
      </c>
      <c r="C3627" s="1" t="s">
        <v>4006</v>
      </c>
      <c r="D3627">
        <v>5.0999999999999996</v>
      </c>
      <c r="E3627">
        <v>0</v>
      </c>
      <c r="F3627">
        <v>2</v>
      </c>
      <c r="G3627">
        <v>3190</v>
      </c>
      <c r="H3627" s="1" t="s">
        <v>4078</v>
      </c>
      <c r="I3627">
        <v>54.88</v>
      </c>
      <c r="J3627">
        <v>2.84</v>
      </c>
      <c r="K3627">
        <v>428</v>
      </c>
      <c r="L3627">
        <v>876.34</v>
      </c>
      <c r="M3627">
        <v>84</v>
      </c>
      <c r="N3627">
        <v>2</v>
      </c>
      <c r="O3627">
        <v>0</v>
      </c>
      <c r="P3627">
        <v>179.97</v>
      </c>
      <c r="Q3627">
        <v>0</v>
      </c>
      <c r="R3627" s="1" t="s">
        <v>7306</v>
      </c>
      <c r="S3627" s="1" t="s">
        <v>8157</v>
      </c>
      <c r="T3627">
        <v>0.25</v>
      </c>
      <c r="U3627" s="1"/>
      <c r="V3627">
        <v>33328.745744</v>
      </c>
      <c r="W3627">
        <v>686669.48415499995</v>
      </c>
      <c r="X3627">
        <v>167.64228399999999</v>
      </c>
      <c r="Y3627">
        <v>14.697777</v>
      </c>
      <c r="Z3627">
        <v>301.74234799999999</v>
      </c>
      <c r="AA3627">
        <v>295.18494099999998</v>
      </c>
      <c r="AB3627">
        <v>0</v>
      </c>
    </row>
    <row r="3628" spans="1:28" x14ac:dyDescent="0.25">
      <c r="A3628" s="1" t="s">
        <v>3155</v>
      </c>
      <c r="B3628">
        <v>2823</v>
      </c>
      <c r="C3628" s="1" t="s">
        <v>4025</v>
      </c>
      <c r="D3628">
        <v>5.0999999999999996</v>
      </c>
      <c r="E3628">
        <v>0</v>
      </c>
      <c r="F3628">
        <v>0.28000000000000003</v>
      </c>
      <c r="G3628">
        <v>3193</v>
      </c>
      <c r="H3628" s="1" t="s">
        <v>4103</v>
      </c>
      <c r="I3628">
        <v>92.78</v>
      </c>
      <c r="J3628">
        <v>8.65</v>
      </c>
      <c r="K3628">
        <v>370</v>
      </c>
      <c r="L3628">
        <v>1809.62</v>
      </c>
      <c r="M3628">
        <v>120</v>
      </c>
      <c r="N3628">
        <v>4</v>
      </c>
      <c r="O3628">
        <v>0</v>
      </c>
      <c r="P3628">
        <v>191.32</v>
      </c>
      <c r="Q3628">
        <v>0</v>
      </c>
      <c r="R3628" s="1" t="s">
        <v>7310</v>
      </c>
      <c r="S3628" s="1" t="s">
        <v>8157</v>
      </c>
      <c r="T3628">
        <v>0.72</v>
      </c>
      <c r="U3628" s="1"/>
      <c r="V3628">
        <v>29449.912026999998</v>
      </c>
      <c r="W3628">
        <v>879372.78196199995</v>
      </c>
      <c r="X3628">
        <v>154.713055</v>
      </c>
      <c r="Y3628">
        <v>17.989605000000001</v>
      </c>
      <c r="Z3628">
        <v>378.89050400000002</v>
      </c>
      <c r="AA3628">
        <v>378.01425799999998</v>
      </c>
      <c r="AB3628">
        <v>0</v>
      </c>
    </row>
    <row r="3629" spans="1:28" x14ac:dyDescent="0.25">
      <c r="A3629" s="1" t="s">
        <v>3166</v>
      </c>
      <c r="B3629">
        <v>2265</v>
      </c>
      <c r="C3629" s="1" t="s">
        <v>4042</v>
      </c>
      <c r="D3629">
        <v>5.0999999999999996</v>
      </c>
      <c r="E3629">
        <v>0</v>
      </c>
      <c r="F3629">
        <v>0.95</v>
      </c>
      <c r="G3629">
        <v>3205</v>
      </c>
      <c r="H3629" s="1" t="s">
        <v>4126</v>
      </c>
      <c r="I3629">
        <v>99.09</v>
      </c>
      <c r="J3629">
        <v>13.8</v>
      </c>
      <c r="K3629">
        <v>940</v>
      </c>
      <c r="L3629">
        <v>1144.6300000000001</v>
      </c>
      <c r="M3629">
        <v>604</v>
      </c>
      <c r="N3629">
        <v>15</v>
      </c>
      <c r="O3629">
        <v>0</v>
      </c>
      <c r="P3629">
        <v>863.19</v>
      </c>
      <c r="Q3629">
        <v>0</v>
      </c>
      <c r="R3629" s="1" t="s">
        <v>7321</v>
      </c>
      <c r="S3629" s="1" t="s">
        <v>8157</v>
      </c>
      <c r="T3629">
        <v>1.1000000000000001</v>
      </c>
      <c r="U3629" s="1"/>
      <c r="V3629">
        <v>107073.05452799999</v>
      </c>
      <c r="W3629">
        <v>2062699.445108</v>
      </c>
      <c r="X3629">
        <v>536.05416700000001</v>
      </c>
      <c r="Y3629">
        <v>48.996327999999998</v>
      </c>
      <c r="Z3629">
        <v>930.53441699999996</v>
      </c>
      <c r="AA3629">
        <v>886.710916</v>
      </c>
      <c r="AB3629">
        <v>0</v>
      </c>
    </row>
    <row r="3630" spans="1:28" x14ac:dyDescent="0.25">
      <c r="A3630" s="1" t="s">
        <v>3170</v>
      </c>
      <c r="B3630">
        <v>2372</v>
      </c>
      <c r="C3630" s="1" t="s">
        <v>4042</v>
      </c>
      <c r="D3630">
        <v>5.0999999999999996</v>
      </c>
      <c r="E3630">
        <v>0</v>
      </c>
      <c r="F3630">
        <v>0.14000000000000001</v>
      </c>
      <c r="G3630">
        <v>3208</v>
      </c>
      <c r="H3630" s="1" t="s">
        <v>4126</v>
      </c>
      <c r="I3630">
        <v>99.09</v>
      </c>
      <c r="J3630">
        <v>12.47</v>
      </c>
      <c r="K3630">
        <v>836</v>
      </c>
      <c r="L3630">
        <v>1144.6400000000001</v>
      </c>
      <c r="M3630">
        <v>529</v>
      </c>
      <c r="N3630">
        <v>16</v>
      </c>
      <c r="O3630">
        <v>0</v>
      </c>
      <c r="P3630">
        <v>748.93</v>
      </c>
      <c r="Q3630">
        <v>0</v>
      </c>
      <c r="R3630" s="1" t="s">
        <v>7325</v>
      </c>
      <c r="S3630" s="1" t="s">
        <v>8157</v>
      </c>
      <c r="T3630">
        <v>0.97</v>
      </c>
      <c r="U3630" s="1"/>
      <c r="V3630">
        <v>92705.074028000003</v>
      </c>
      <c r="W3630">
        <v>1788484.6858659999</v>
      </c>
      <c r="X3630">
        <v>464.18491999999998</v>
      </c>
      <c r="Y3630">
        <v>42.304738</v>
      </c>
      <c r="Z3630">
        <v>805.53470000000004</v>
      </c>
      <c r="AA3630">
        <v>768.83196299999997</v>
      </c>
      <c r="AB3630">
        <v>0</v>
      </c>
    </row>
    <row r="3631" spans="1:28" x14ac:dyDescent="0.25">
      <c r="A3631" s="1" t="s">
        <v>3181</v>
      </c>
      <c r="B3631">
        <v>2125</v>
      </c>
      <c r="C3631" s="1" t="s">
        <v>4020</v>
      </c>
      <c r="D3631">
        <v>5.0999999999999996</v>
      </c>
      <c r="E3631">
        <v>0</v>
      </c>
      <c r="F3631">
        <v>1.93</v>
      </c>
      <c r="G3631">
        <v>3227</v>
      </c>
      <c r="H3631" s="1" t="s">
        <v>4165</v>
      </c>
      <c r="I3631">
        <v>135.09</v>
      </c>
      <c r="J3631">
        <v>14.18</v>
      </c>
      <c r="K3631">
        <v>1102</v>
      </c>
      <c r="L3631">
        <v>2788.36</v>
      </c>
      <c r="M3631">
        <v>617</v>
      </c>
      <c r="N3631">
        <v>25</v>
      </c>
      <c r="O3631">
        <v>0</v>
      </c>
      <c r="P3631">
        <v>916.15</v>
      </c>
      <c r="Q3631">
        <v>0</v>
      </c>
      <c r="R3631" s="1" t="s">
        <v>7336</v>
      </c>
      <c r="S3631" s="1" t="s">
        <v>8157</v>
      </c>
      <c r="T3631">
        <v>1.0900000000000001</v>
      </c>
      <c r="U3631" s="1"/>
      <c r="V3631">
        <v>114334.461423</v>
      </c>
      <c r="W3631">
        <v>2539610.276792</v>
      </c>
      <c r="X3631">
        <v>580.48759900000005</v>
      </c>
      <c r="Y3631">
        <v>58.097566</v>
      </c>
      <c r="Z3631">
        <v>1129.3023410000001</v>
      </c>
      <c r="AA3631">
        <v>1091.713452</v>
      </c>
      <c r="AB3631">
        <v>0</v>
      </c>
    </row>
    <row r="3632" spans="1:28" x14ac:dyDescent="0.25">
      <c r="A3632" s="1" t="s">
        <v>3182</v>
      </c>
      <c r="B3632">
        <v>1972</v>
      </c>
      <c r="C3632" s="1" t="s">
        <v>4020</v>
      </c>
      <c r="D3632">
        <v>5.0999999999999996</v>
      </c>
      <c r="E3632">
        <v>0</v>
      </c>
      <c r="F3632">
        <v>0.56999999999999995</v>
      </c>
      <c r="G3632">
        <v>3228</v>
      </c>
      <c r="H3632" s="1" t="s">
        <v>4129</v>
      </c>
      <c r="I3632">
        <v>135.09</v>
      </c>
      <c r="J3632">
        <v>13.11</v>
      </c>
      <c r="K3632">
        <v>1256</v>
      </c>
      <c r="L3632">
        <v>2788.36</v>
      </c>
      <c r="M3632">
        <v>842</v>
      </c>
      <c r="N3632">
        <v>24</v>
      </c>
      <c r="O3632">
        <v>0</v>
      </c>
      <c r="P3632">
        <v>1046.03</v>
      </c>
      <c r="Q3632">
        <v>0</v>
      </c>
      <c r="R3632" s="1" t="s">
        <v>7337</v>
      </c>
      <c r="S3632" s="1" t="s">
        <v>8157</v>
      </c>
      <c r="T3632">
        <v>0.97</v>
      </c>
      <c r="U3632" s="1"/>
      <c r="V3632">
        <v>145153.11695900001</v>
      </c>
      <c r="W3632">
        <v>2994616.7613920001</v>
      </c>
      <c r="X3632">
        <v>731.43352500000003</v>
      </c>
      <c r="Y3632">
        <v>69.416661000000005</v>
      </c>
      <c r="Z3632">
        <v>1337.4787899999999</v>
      </c>
      <c r="AA3632">
        <v>1287.316554</v>
      </c>
      <c r="AB3632">
        <v>0</v>
      </c>
    </row>
    <row r="3633" spans="1:28" x14ac:dyDescent="0.25">
      <c r="A3633" s="1" t="s">
        <v>3190</v>
      </c>
      <c r="B3633">
        <v>2480</v>
      </c>
      <c r="C3633" s="1" t="s">
        <v>4003</v>
      </c>
      <c r="D3633">
        <v>5.0999999999999996</v>
      </c>
      <c r="E3633">
        <v>0</v>
      </c>
      <c r="F3633">
        <v>0.32</v>
      </c>
      <c r="G3633">
        <v>3233</v>
      </c>
      <c r="H3633" s="1" t="s">
        <v>4095</v>
      </c>
      <c r="I3633">
        <v>63.59</v>
      </c>
      <c r="J3633">
        <v>13.69</v>
      </c>
      <c r="K3633">
        <v>753</v>
      </c>
      <c r="L3633">
        <v>760.34</v>
      </c>
      <c r="M3633">
        <v>560</v>
      </c>
      <c r="N3633">
        <v>15</v>
      </c>
      <c r="O3633">
        <v>0</v>
      </c>
      <c r="P3633">
        <v>702.55</v>
      </c>
      <c r="Q3633">
        <v>0</v>
      </c>
      <c r="R3633" s="1" t="s">
        <v>7345</v>
      </c>
      <c r="S3633" s="1" t="s">
        <v>8157</v>
      </c>
      <c r="T3633">
        <v>1.08</v>
      </c>
      <c r="U3633" s="1"/>
      <c r="V3633">
        <v>99696.515281</v>
      </c>
      <c r="W3633">
        <v>1834451.112948</v>
      </c>
      <c r="X3633">
        <v>497.080556</v>
      </c>
      <c r="Y3633">
        <v>44.033700000000003</v>
      </c>
      <c r="Z3633">
        <v>829.88978599999996</v>
      </c>
      <c r="AA3633">
        <v>788.59497599999997</v>
      </c>
      <c r="AB3633">
        <v>0</v>
      </c>
    </row>
    <row r="3634" spans="1:28" x14ac:dyDescent="0.25">
      <c r="A3634" s="1" t="s">
        <v>3192</v>
      </c>
      <c r="B3634">
        <v>2660</v>
      </c>
      <c r="C3634" s="1" t="s">
        <v>4030</v>
      </c>
      <c r="D3634">
        <v>5.0999999999999996</v>
      </c>
      <c r="E3634">
        <v>0</v>
      </c>
      <c r="F3634">
        <v>0</v>
      </c>
      <c r="G3634">
        <v>3234</v>
      </c>
      <c r="H3634" s="1" t="s">
        <v>4123</v>
      </c>
      <c r="I3634">
        <v>46.68</v>
      </c>
      <c r="J3634">
        <v>15.47</v>
      </c>
      <c r="K3634">
        <v>574</v>
      </c>
      <c r="L3634">
        <v>2939.5</v>
      </c>
      <c r="M3634">
        <v>197</v>
      </c>
      <c r="N3634">
        <v>5</v>
      </c>
      <c r="O3634">
        <v>0</v>
      </c>
      <c r="P3634">
        <v>279.62</v>
      </c>
      <c r="Q3634">
        <v>0</v>
      </c>
      <c r="R3634" s="1" t="s">
        <v>7347</v>
      </c>
      <c r="S3634" s="1" t="s">
        <v>8157</v>
      </c>
      <c r="T3634">
        <v>0.72</v>
      </c>
      <c r="U3634" s="1"/>
      <c r="V3634">
        <v>44900.913494</v>
      </c>
      <c r="W3634">
        <v>1291086.185598</v>
      </c>
      <c r="X3634">
        <v>234.60462000000001</v>
      </c>
      <c r="Y3634">
        <v>26.039474999999999</v>
      </c>
      <c r="Z3634">
        <v>553.38094699999999</v>
      </c>
      <c r="AA3634">
        <v>554.998738</v>
      </c>
      <c r="AB3634">
        <v>0</v>
      </c>
    </row>
    <row r="3635" spans="1:28" x14ac:dyDescent="0.25">
      <c r="A3635" s="1" t="s">
        <v>3200</v>
      </c>
      <c r="B3635">
        <v>2588</v>
      </c>
      <c r="C3635" s="1" t="s">
        <v>4020</v>
      </c>
      <c r="D3635">
        <v>5.0999999999999996</v>
      </c>
      <c r="E3635">
        <v>0</v>
      </c>
      <c r="F3635">
        <v>0.5</v>
      </c>
      <c r="G3635">
        <v>3242</v>
      </c>
      <c r="H3635" s="1" t="s">
        <v>4116</v>
      </c>
      <c r="I3635">
        <v>87.33</v>
      </c>
      <c r="J3635">
        <v>6.15</v>
      </c>
      <c r="K3635">
        <v>654</v>
      </c>
      <c r="L3635">
        <v>1632.51</v>
      </c>
      <c r="M3635">
        <v>313</v>
      </c>
      <c r="N3635">
        <v>18</v>
      </c>
      <c r="O3635">
        <v>0</v>
      </c>
      <c r="P3635">
        <v>569.91</v>
      </c>
      <c r="Q3635">
        <v>0</v>
      </c>
      <c r="R3635" s="1" t="s">
        <v>7355</v>
      </c>
      <c r="S3635" s="1" t="s">
        <v>8157</v>
      </c>
      <c r="T3635">
        <v>1.4</v>
      </c>
      <c r="U3635" s="1"/>
      <c r="V3635">
        <v>63359.645630999999</v>
      </c>
      <c r="W3635">
        <v>1489357.8150579999</v>
      </c>
      <c r="X3635">
        <v>323.69991499999998</v>
      </c>
      <c r="Y3635">
        <v>34.235425999999997</v>
      </c>
      <c r="Z3635">
        <v>662.98969799999998</v>
      </c>
      <c r="AA3635">
        <v>640.23341600000003</v>
      </c>
      <c r="AB3635">
        <v>0</v>
      </c>
    </row>
    <row r="3636" spans="1:28" x14ac:dyDescent="0.25">
      <c r="A3636" s="1" t="s">
        <v>3208</v>
      </c>
      <c r="B3636">
        <v>3090</v>
      </c>
      <c r="C3636" s="1" t="s">
        <v>4001</v>
      </c>
      <c r="D3636">
        <v>0.2</v>
      </c>
      <c r="E3636">
        <v>0</v>
      </c>
      <c r="F3636">
        <v>45.89</v>
      </c>
      <c r="G3636">
        <v>3246</v>
      </c>
      <c r="H3636" s="1" t="s">
        <v>4071</v>
      </c>
      <c r="I3636">
        <v>108.49</v>
      </c>
      <c r="J3636">
        <v>11.66</v>
      </c>
      <c r="K3636">
        <v>156</v>
      </c>
      <c r="L3636">
        <v>419.77</v>
      </c>
      <c r="M3636">
        <v>58</v>
      </c>
      <c r="N3636">
        <v>11</v>
      </c>
      <c r="O3636">
        <v>0</v>
      </c>
      <c r="P3636">
        <v>127.41</v>
      </c>
      <c r="Q3636">
        <v>0</v>
      </c>
      <c r="R3636" s="1" t="s">
        <v>7363</v>
      </c>
      <c r="S3636" s="1" t="s">
        <v>8157</v>
      </c>
      <c r="T3636">
        <v>1.03</v>
      </c>
      <c r="U3636" s="1"/>
      <c r="V3636">
        <v>10585.701601000001</v>
      </c>
      <c r="W3636">
        <v>299881.91679300001</v>
      </c>
      <c r="X3636">
        <v>55.294350000000001</v>
      </c>
      <c r="Y3636">
        <v>6.5471120000000003</v>
      </c>
      <c r="Z3636">
        <v>131.821359</v>
      </c>
      <c r="AA3636">
        <v>128.909493</v>
      </c>
      <c r="AB3636">
        <v>0</v>
      </c>
    </row>
    <row r="3637" spans="1:28" x14ac:dyDescent="0.25">
      <c r="A3637" s="1" t="s">
        <v>3209</v>
      </c>
      <c r="B3637">
        <v>2265</v>
      </c>
      <c r="C3637" s="1" t="s">
        <v>4003</v>
      </c>
      <c r="D3637">
        <v>5.0999999999999996</v>
      </c>
      <c r="E3637">
        <v>0</v>
      </c>
      <c r="F3637">
        <v>0.95</v>
      </c>
      <c r="G3637">
        <v>3247</v>
      </c>
      <c r="H3637" s="1" t="s">
        <v>4095</v>
      </c>
      <c r="I3637">
        <v>63.59</v>
      </c>
      <c r="J3637">
        <v>12.23</v>
      </c>
      <c r="K3637">
        <v>982</v>
      </c>
      <c r="L3637">
        <v>762.07</v>
      </c>
      <c r="M3637">
        <v>784</v>
      </c>
      <c r="N3637">
        <v>23</v>
      </c>
      <c r="O3637">
        <v>0</v>
      </c>
      <c r="P3637">
        <v>926.92</v>
      </c>
      <c r="Q3637">
        <v>0</v>
      </c>
      <c r="R3637" s="1" t="s">
        <v>7364</v>
      </c>
      <c r="S3637" s="1" t="s">
        <v>8157</v>
      </c>
      <c r="T3637">
        <v>0.99</v>
      </c>
      <c r="U3637" s="1"/>
      <c r="V3637">
        <v>130075.164443</v>
      </c>
      <c r="W3637">
        <v>2294111.3475469998</v>
      </c>
      <c r="X3637">
        <v>646.21641699999998</v>
      </c>
      <c r="Y3637">
        <v>55.834378999999998</v>
      </c>
      <c r="Z3637">
        <v>1042.3050209999999</v>
      </c>
      <c r="AA3637">
        <v>986.19750099999999</v>
      </c>
      <c r="AB3637">
        <v>0</v>
      </c>
    </row>
    <row r="3638" spans="1:28" x14ac:dyDescent="0.25">
      <c r="A3638" s="1" t="s">
        <v>3211</v>
      </c>
      <c r="B3638">
        <v>2875</v>
      </c>
      <c r="C3638" s="1" t="s">
        <v>4020</v>
      </c>
      <c r="D3638">
        <v>5.0999999999999996</v>
      </c>
      <c r="E3638">
        <v>0</v>
      </c>
      <c r="F3638">
        <v>0</v>
      </c>
      <c r="G3638">
        <v>3251</v>
      </c>
      <c r="H3638" s="1" t="s">
        <v>4116</v>
      </c>
      <c r="I3638">
        <v>87.33</v>
      </c>
      <c r="J3638">
        <v>12.69</v>
      </c>
      <c r="K3638">
        <v>376</v>
      </c>
      <c r="L3638">
        <v>1632.51</v>
      </c>
      <c r="M3638">
        <v>153</v>
      </c>
      <c r="N3638">
        <v>6</v>
      </c>
      <c r="O3638">
        <v>0</v>
      </c>
      <c r="P3638">
        <v>278.75</v>
      </c>
      <c r="Q3638">
        <v>0</v>
      </c>
      <c r="R3638" s="1" t="s">
        <v>7366</v>
      </c>
      <c r="S3638" s="1" t="s">
        <v>8157</v>
      </c>
      <c r="T3638">
        <v>1.22</v>
      </c>
      <c r="U3638" s="1"/>
      <c r="V3638">
        <v>35454.566685999998</v>
      </c>
      <c r="W3638">
        <v>957750.38138000004</v>
      </c>
      <c r="X3638">
        <v>184.14931100000001</v>
      </c>
      <c r="Y3638">
        <v>21.301037999999998</v>
      </c>
      <c r="Z3638">
        <v>421.66405600000002</v>
      </c>
      <c r="AA3638">
        <v>411.70677799999999</v>
      </c>
      <c r="AB3638">
        <v>0</v>
      </c>
    </row>
    <row r="3639" spans="1:28" x14ac:dyDescent="0.25">
      <c r="A3639" s="1" t="s">
        <v>3231</v>
      </c>
      <c r="B3639">
        <v>2300</v>
      </c>
      <c r="C3639" s="1" t="s">
        <v>4056</v>
      </c>
      <c r="D3639">
        <v>2</v>
      </c>
      <c r="E3639">
        <v>0</v>
      </c>
      <c r="F3639">
        <v>0</v>
      </c>
      <c r="G3639">
        <v>3267</v>
      </c>
      <c r="H3639" s="1" t="s">
        <v>4154</v>
      </c>
      <c r="I3639">
        <v>4.38</v>
      </c>
      <c r="J3639">
        <v>18.8</v>
      </c>
      <c r="K3639">
        <v>967</v>
      </c>
      <c r="L3639">
        <v>2237.9</v>
      </c>
      <c r="M3639">
        <v>624</v>
      </c>
      <c r="N3639">
        <v>20</v>
      </c>
      <c r="O3639">
        <v>0</v>
      </c>
      <c r="P3639">
        <v>837.54</v>
      </c>
      <c r="Q3639">
        <v>0</v>
      </c>
      <c r="R3639" s="1" t="s">
        <v>7386</v>
      </c>
      <c r="S3639" s="1" t="s">
        <v>8157</v>
      </c>
      <c r="T3639">
        <v>1.26</v>
      </c>
      <c r="U3639" s="1"/>
      <c r="V3639">
        <v>108877.70496800001</v>
      </c>
      <c r="W3639">
        <v>2389147.7600500002</v>
      </c>
      <c r="X3639">
        <v>552.08424400000001</v>
      </c>
      <c r="Y3639">
        <v>55.710335000000001</v>
      </c>
      <c r="Z3639">
        <v>1068.2333289999999</v>
      </c>
      <c r="AA3639">
        <v>1027.0330489999999</v>
      </c>
      <c r="AB3639">
        <v>0</v>
      </c>
    </row>
    <row r="3640" spans="1:28" x14ac:dyDescent="0.25">
      <c r="A3640" s="1" t="s">
        <v>3233</v>
      </c>
      <c r="B3640">
        <v>2990</v>
      </c>
      <c r="C3640" s="1" t="s">
        <v>4010</v>
      </c>
      <c r="D3640">
        <v>5.0999999999999996</v>
      </c>
      <c r="E3640">
        <v>0</v>
      </c>
      <c r="F3640">
        <v>0</v>
      </c>
      <c r="G3640">
        <v>3269</v>
      </c>
      <c r="H3640" s="1" t="s">
        <v>4083</v>
      </c>
      <c r="I3640">
        <v>73.11</v>
      </c>
      <c r="J3640">
        <v>17.18</v>
      </c>
      <c r="K3640">
        <v>279</v>
      </c>
      <c r="L3640">
        <v>900.39</v>
      </c>
      <c r="M3640">
        <v>181</v>
      </c>
      <c r="N3640">
        <v>4</v>
      </c>
      <c r="O3640">
        <v>0</v>
      </c>
      <c r="P3640">
        <v>227.07</v>
      </c>
      <c r="Q3640">
        <v>0</v>
      </c>
      <c r="R3640" s="1" t="s">
        <v>7388</v>
      </c>
      <c r="S3640" s="1" t="s">
        <v>8157</v>
      </c>
      <c r="T3640">
        <v>1.26</v>
      </c>
      <c r="U3640" s="1"/>
      <c r="V3640">
        <v>35606.447030000003</v>
      </c>
      <c r="W3640">
        <v>809165.83061499998</v>
      </c>
      <c r="X3640">
        <v>181.282657</v>
      </c>
      <c r="Y3640">
        <v>18.916204</v>
      </c>
      <c r="Z3640">
        <v>361.479917</v>
      </c>
      <c r="AA3640">
        <v>347.83844699999997</v>
      </c>
      <c r="AB3640">
        <v>0</v>
      </c>
    </row>
    <row r="3641" spans="1:28" x14ac:dyDescent="0.25">
      <c r="A3641" s="1" t="s">
        <v>3234</v>
      </c>
      <c r="B3641">
        <v>2906</v>
      </c>
      <c r="C3641" s="1" t="s">
        <v>4021</v>
      </c>
      <c r="D3641">
        <v>5.0999999999999996</v>
      </c>
      <c r="E3641">
        <v>0</v>
      </c>
      <c r="F3641">
        <v>0.75</v>
      </c>
      <c r="G3641">
        <v>3271</v>
      </c>
      <c r="H3641" s="1" t="s">
        <v>4101</v>
      </c>
      <c r="I3641">
        <v>76.69</v>
      </c>
      <c r="J3641">
        <v>6.41</v>
      </c>
      <c r="K3641">
        <v>365</v>
      </c>
      <c r="L3641">
        <v>1564.11</v>
      </c>
      <c r="M3641">
        <v>12</v>
      </c>
      <c r="N3641">
        <v>6</v>
      </c>
      <c r="O3641">
        <v>0</v>
      </c>
      <c r="P3641">
        <v>131.38999999999999</v>
      </c>
      <c r="Q3641">
        <v>0</v>
      </c>
      <c r="R3641" s="1" t="s">
        <v>7389</v>
      </c>
      <c r="S3641" s="1" t="s">
        <v>8157</v>
      </c>
      <c r="T3641">
        <v>0.48</v>
      </c>
      <c r="U3641" s="1"/>
      <c r="V3641">
        <v>20147.849404000001</v>
      </c>
      <c r="W3641">
        <v>650687.31171499996</v>
      </c>
      <c r="X3641">
        <v>106.788161</v>
      </c>
      <c r="Y3641">
        <v>12.199755</v>
      </c>
      <c r="Z3641">
        <v>276.04083100000003</v>
      </c>
      <c r="AA3641">
        <v>279.709676</v>
      </c>
      <c r="AB3641">
        <v>0</v>
      </c>
    </row>
    <row r="3642" spans="1:28" x14ac:dyDescent="0.25">
      <c r="A3642" s="1" t="s">
        <v>3242</v>
      </c>
      <c r="B3642">
        <v>3000</v>
      </c>
      <c r="C3642" s="1" t="s">
        <v>4008</v>
      </c>
      <c r="D3642">
        <v>5.0999999999999996</v>
      </c>
      <c r="E3642">
        <v>0</v>
      </c>
      <c r="F3642">
        <v>0</v>
      </c>
      <c r="G3642">
        <v>3276</v>
      </c>
      <c r="H3642" s="1" t="s">
        <v>4080</v>
      </c>
      <c r="I3642">
        <v>0.2</v>
      </c>
      <c r="J3642">
        <v>6.73</v>
      </c>
      <c r="K3642">
        <v>276</v>
      </c>
      <c r="L3642">
        <v>660.09</v>
      </c>
      <c r="M3642">
        <v>193</v>
      </c>
      <c r="N3642">
        <v>8</v>
      </c>
      <c r="O3642">
        <v>0</v>
      </c>
      <c r="P3642">
        <v>236.42</v>
      </c>
      <c r="Q3642">
        <v>0</v>
      </c>
      <c r="R3642" s="1" t="s">
        <v>7397</v>
      </c>
      <c r="S3642" s="1" t="s">
        <v>8157</v>
      </c>
      <c r="T3642">
        <v>1.27</v>
      </c>
      <c r="U3642" s="1"/>
      <c r="V3642">
        <v>35565.349068000003</v>
      </c>
      <c r="W3642">
        <v>806605.38939999999</v>
      </c>
      <c r="X3642">
        <v>181.068557</v>
      </c>
      <c r="Y3642">
        <v>18.989246000000001</v>
      </c>
      <c r="Z3642">
        <v>362.36890199999999</v>
      </c>
      <c r="AA3642">
        <v>346.73752300000001</v>
      </c>
      <c r="AB3642">
        <v>0</v>
      </c>
    </row>
    <row r="3643" spans="1:28" x14ac:dyDescent="0.25">
      <c r="A3643" s="1" t="s">
        <v>3248</v>
      </c>
      <c r="B3643">
        <v>2793</v>
      </c>
      <c r="C3643" s="1" t="s">
        <v>4041</v>
      </c>
      <c r="D3643">
        <v>0.2</v>
      </c>
      <c r="E3643">
        <v>0</v>
      </c>
      <c r="F3643">
        <v>0.16</v>
      </c>
      <c r="G3643">
        <v>3280</v>
      </c>
      <c r="H3643" s="1" t="s">
        <v>4099</v>
      </c>
      <c r="I3643">
        <v>147.79</v>
      </c>
      <c r="J3643">
        <v>12.29</v>
      </c>
      <c r="K3643">
        <v>487</v>
      </c>
      <c r="L3643">
        <v>2480.9</v>
      </c>
      <c r="M3643">
        <v>177</v>
      </c>
      <c r="N3643">
        <v>8</v>
      </c>
      <c r="O3643">
        <v>0</v>
      </c>
      <c r="P3643">
        <v>295.27999999999997</v>
      </c>
      <c r="Q3643">
        <v>0</v>
      </c>
      <c r="R3643" s="1" t="s">
        <v>7403</v>
      </c>
      <c r="S3643" s="1" t="s">
        <v>8157</v>
      </c>
      <c r="T3643">
        <v>0.94</v>
      </c>
      <c r="U3643" s="1"/>
      <c r="V3643">
        <v>42152.733100999998</v>
      </c>
      <c r="W3643">
        <v>1332470.3208560001</v>
      </c>
      <c r="X3643">
        <v>223.46433999999999</v>
      </c>
      <c r="Y3643">
        <v>28.312494999999998</v>
      </c>
      <c r="Z3643">
        <v>580.30891499999996</v>
      </c>
      <c r="AA3643">
        <v>572.78275099999996</v>
      </c>
      <c r="AB3643">
        <v>0</v>
      </c>
    </row>
    <row r="3644" spans="1:28" x14ac:dyDescent="0.25">
      <c r="A3644" s="1" t="s">
        <v>3261</v>
      </c>
      <c r="B3644">
        <v>3107</v>
      </c>
      <c r="C3644" s="1" t="s">
        <v>4006</v>
      </c>
      <c r="D3644">
        <v>5.0999999999999996</v>
      </c>
      <c r="E3644">
        <v>0</v>
      </c>
      <c r="F3644">
        <v>2</v>
      </c>
      <c r="G3644">
        <v>3286</v>
      </c>
      <c r="H3644" s="1" t="s">
        <v>4078</v>
      </c>
      <c r="I3644">
        <v>54.88</v>
      </c>
      <c r="J3644">
        <v>7.78</v>
      </c>
      <c r="K3644">
        <v>179</v>
      </c>
      <c r="L3644">
        <v>876.34</v>
      </c>
      <c r="M3644">
        <v>61</v>
      </c>
      <c r="N3644">
        <v>1</v>
      </c>
      <c r="O3644">
        <v>0</v>
      </c>
      <c r="P3644">
        <v>88.36</v>
      </c>
      <c r="Q3644">
        <v>0</v>
      </c>
      <c r="R3644" s="1" t="s">
        <v>7416</v>
      </c>
      <c r="S3644" s="1" t="s">
        <v>8157</v>
      </c>
      <c r="T3644">
        <v>0.7</v>
      </c>
      <c r="U3644" s="1"/>
      <c r="V3644">
        <v>15011.35807</v>
      </c>
      <c r="W3644">
        <v>415399.04254599998</v>
      </c>
      <c r="X3644">
        <v>78.050163999999995</v>
      </c>
      <c r="Y3644">
        <v>8.4746349999999993</v>
      </c>
      <c r="Z3644">
        <v>179.03155899999999</v>
      </c>
      <c r="AA3644">
        <v>178.56773000000001</v>
      </c>
      <c r="AB3644">
        <v>0</v>
      </c>
    </row>
    <row r="3645" spans="1:28" x14ac:dyDescent="0.25">
      <c r="A3645" s="1" t="s">
        <v>3262</v>
      </c>
      <c r="B3645">
        <v>3038</v>
      </c>
      <c r="C3645" s="1" t="s">
        <v>4016</v>
      </c>
      <c r="D3645">
        <v>5.0999999999999996</v>
      </c>
      <c r="E3645">
        <v>0</v>
      </c>
      <c r="F3645">
        <v>2</v>
      </c>
      <c r="G3645">
        <v>3287</v>
      </c>
      <c r="H3645" s="1" t="s">
        <v>4092</v>
      </c>
      <c r="I3645">
        <v>182.21</v>
      </c>
      <c r="J3645">
        <v>6.43</v>
      </c>
      <c r="K3645">
        <v>249</v>
      </c>
      <c r="L3645">
        <v>905.52</v>
      </c>
      <c r="M3645">
        <v>107</v>
      </c>
      <c r="N3645">
        <v>3</v>
      </c>
      <c r="O3645">
        <v>0</v>
      </c>
      <c r="P3645">
        <v>141.15</v>
      </c>
      <c r="Q3645">
        <v>0</v>
      </c>
      <c r="R3645" s="1" t="s">
        <v>7417</v>
      </c>
      <c r="S3645" s="1" t="s">
        <v>8157</v>
      </c>
      <c r="T3645">
        <v>0.61</v>
      </c>
      <c r="U3645" s="1"/>
      <c r="V3645">
        <v>22186.380402999999</v>
      </c>
      <c r="W3645">
        <v>544495.04985199997</v>
      </c>
      <c r="X3645">
        <v>113.71123</v>
      </c>
      <c r="Y3645">
        <v>11.392752</v>
      </c>
      <c r="Z3645">
        <v>236.62375800000001</v>
      </c>
      <c r="AA3645">
        <v>234.063976</v>
      </c>
      <c r="AB3645">
        <v>0</v>
      </c>
    </row>
    <row r="3646" spans="1:28" x14ac:dyDescent="0.25">
      <c r="A3646" s="1" t="s">
        <v>3267</v>
      </c>
      <c r="B3646">
        <v>3130</v>
      </c>
      <c r="C3646" s="1" t="s">
        <v>4009</v>
      </c>
      <c r="D3646">
        <v>5.0999999999999996</v>
      </c>
      <c r="E3646">
        <v>0</v>
      </c>
      <c r="F3646">
        <v>3.45</v>
      </c>
      <c r="G3646">
        <v>3288</v>
      </c>
      <c r="H3646" s="1" t="s">
        <v>4081</v>
      </c>
      <c r="I3646">
        <v>19.239999999999998</v>
      </c>
      <c r="J3646">
        <v>7.76</v>
      </c>
      <c r="K3646">
        <v>158</v>
      </c>
      <c r="L3646">
        <v>738.31</v>
      </c>
      <c r="M3646">
        <v>24</v>
      </c>
      <c r="N3646">
        <v>2</v>
      </c>
      <c r="O3646">
        <v>0</v>
      </c>
      <c r="P3646">
        <v>62.96</v>
      </c>
      <c r="Q3646">
        <v>0</v>
      </c>
      <c r="R3646" s="1" t="s">
        <v>7422</v>
      </c>
      <c r="S3646" s="1" t="s">
        <v>8157</v>
      </c>
      <c r="T3646">
        <v>0.56999999999999995</v>
      </c>
      <c r="U3646" s="1"/>
      <c r="V3646">
        <v>8088.7355420000004</v>
      </c>
      <c r="W3646">
        <v>288167.50196600001</v>
      </c>
      <c r="X3646">
        <v>43.555891000000003</v>
      </c>
      <c r="Y3646">
        <v>5.5603590000000001</v>
      </c>
      <c r="Z3646">
        <v>122.93347799999999</v>
      </c>
      <c r="AA3646">
        <v>123.87307800000001</v>
      </c>
      <c r="AB3646">
        <v>0</v>
      </c>
    </row>
    <row r="3647" spans="1:28" x14ac:dyDescent="0.25">
      <c r="A3647" s="1" t="s">
        <v>3286</v>
      </c>
      <c r="B3647">
        <v>2958</v>
      </c>
      <c r="C3647" s="1" t="s">
        <v>4015</v>
      </c>
      <c r="D3647">
        <v>5.0999999999999996</v>
      </c>
      <c r="E3647">
        <v>0</v>
      </c>
      <c r="F3647">
        <v>0.86</v>
      </c>
      <c r="G3647">
        <v>3302</v>
      </c>
      <c r="H3647" s="1" t="s">
        <v>4131</v>
      </c>
      <c r="I3647">
        <v>194.58</v>
      </c>
      <c r="J3647">
        <v>5</v>
      </c>
      <c r="K3647">
        <v>344</v>
      </c>
      <c r="L3647">
        <v>1448.27</v>
      </c>
      <c r="M3647">
        <v>181</v>
      </c>
      <c r="N3647">
        <v>8</v>
      </c>
      <c r="O3647">
        <v>0</v>
      </c>
      <c r="P3647">
        <v>265.45999999999998</v>
      </c>
      <c r="Q3647">
        <v>0</v>
      </c>
      <c r="R3647" s="1" t="s">
        <v>7441</v>
      </c>
      <c r="S3647" s="1" t="s">
        <v>8157</v>
      </c>
      <c r="T3647">
        <v>1.34</v>
      </c>
      <c r="U3647" s="1"/>
      <c r="V3647">
        <v>35555.312574000003</v>
      </c>
      <c r="W3647">
        <v>1006579.519105</v>
      </c>
      <c r="X3647">
        <v>185.74023099999999</v>
      </c>
      <c r="Y3647">
        <v>22.624793</v>
      </c>
      <c r="Z3647">
        <v>443.15163200000001</v>
      </c>
      <c r="AA3647">
        <v>432.695199</v>
      </c>
      <c r="AB3647">
        <v>0</v>
      </c>
    </row>
    <row r="3648" spans="1:28" x14ac:dyDescent="0.25">
      <c r="A3648" s="1" t="s">
        <v>3287</v>
      </c>
      <c r="B3648">
        <v>2760</v>
      </c>
      <c r="C3648" s="1" t="s">
        <v>4026</v>
      </c>
      <c r="D3648">
        <v>0.2</v>
      </c>
      <c r="E3648">
        <v>0</v>
      </c>
      <c r="F3648">
        <v>0</v>
      </c>
      <c r="G3648">
        <v>3303</v>
      </c>
      <c r="H3648" s="1" t="s">
        <v>4106</v>
      </c>
      <c r="I3648">
        <v>88.81</v>
      </c>
      <c r="J3648">
        <v>6.4</v>
      </c>
      <c r="K3648">
        <v>543</v>
      </c>
      <c r="L3648">
        <v>2051.67</v>
      </c>
      <c r="M3648">
        <v>186</v>
      </c>
      <c r="N3648">
        <v>11</v>
      </c>
      <c r="O3648">
        <v>0</v>
      </c>
      <c r="P3648">
        <v>297.12</v>
      </c>
      <c r="Q3648">
        <v>0</v>
      </c>
      <c r="R3648" s="1" t="s">
        <v>7442</v>
      </c>
      <c r="S3648" s="1" t="s">
        <v>8157</v>
      </c>
      <c r="T3648">
        <v>0.54</v>
      </c>
      <c r="U3648" s="1"/>
      <c r="V3648">
        <v>44424.644057999998</v>
      </c>
      <c r="W3648">
        <v>1159390.600108</v>
      </c>
      <c r="X3648">
        <v>229.38625400000001</v>
      </c>
      <c r="Y3648">
        <v>24.280348</v>
      </c>
      <c r="Z3648">
        <v>504.18254400000001</v>
      </c>
      <c r="AA3648">
        <v>498.38879500000002</v>
      </c>
      <c r="AB3648">
        <v>0</v>
      </c>
    </row>
    <row r="3649" spans="1:28" x14ac:dyDescent="0.25">
      <c r="A3649" s="1" t="s">
        <v>3289</v>
      </c>
      <c r="B3649">
        <v>2588</v>
      </c>
      <c r="C3649" s="1" t="s">
        <v>4033</v>
      </c>
      <c r="D3649">
        <v>5.0999999999999996</v>
      </c>
      <c r="E3649">
        <v>0</v>
      </c>
      <c r="F3649">
        <v>0.5</v>
      </c>
      <c r="G3649">
        <v>3304</v>
      </c>
      <c r="H3649" s="1" t="s">
        <v>4131</v>
      </c>
      <c r="I3649">
        <v>194.58</v>
      </c>
      <c r="J3649">
        <v>9.3000000000000007</v>
      </c>
      <c r="K3649">
        <v>716</v>
      </c>
      <c r="L3649">
        <v>2216.48</v>
      </c>
      <c r="M3649">
        <v>430</v>
      </c>
      <c r="N3649">
        <v>23</v>
      </c>
      <c r="O3649">
        <v>0</v>
      </c>
      <c r="P3649">
        <v>601.4</v>
      </c>
      <c r="Q3649">
        <v>0</v>
      </c>
      <c r="R3649" s="1" t="s">
        <v>7444</v>
      </c>
      <c r="S3649" s="1" t="s">
        <v>8157</v>
      </c>
      <c r="T3649">
        <v>1.43</v>
      </c>
      <c r="U3649" s="1"/>
      <c r="V3649">
        <v>71214.113886000006</v>
      </c>
      <c r="W3649">
        <v>1713949.08421</v>
      </c>
      <c r="X3649">
        <v>364.83187900000001</v>
      </c>
      <c r="Y3649">
        <v>39.429274999999997</v>
      </c>
      <c r="Z3649">
        <v>759.93014000000005</v>
      </c>
      <c r="AA3649">
        <v>736.77776900000003</v>
      </c>
      <c r="AB3649">
        <v>0</v>
      </c>
    </row>
    <row r="3650" spans="1:28" x14ac:dyDescent="0.25">
      <c r="A3650" s="1" t="s">
        <v>3296</v>
      </c>
      <c r="B3650">
        <v>2073</v>
      </c>
      <c r="C3650" s="1" t="s">
        <v>4004</v>
      </c>
      <c r="D3650">
        <v>5.0999999999999996</v>
      </c>
      <c r="E3650">
        <v>0</v>
      </c>
      <c r="F3650">
        <v>3</v>
      </c>
      <c r="G3650">
        <v>3311</v>
      </c>
      <c r="H3650" s="1" t="s">
        <v>4124</v>
      </c>
      <c r="I3650">
        <v>71.64</v>
      </c>
      <c r="J3650">
        <v>5.68</v>
      </c>
      <c r="K3650">
        <v>1238</v>
      </c>
      <c r="L3650">
        <v>1309.74</v>
      </c>
      <c r="M3650">
        <v>918</v>
      </c>
      <c r="N3650">
        <v>35</v>
      </c>
      <c r="O3650">
        <v>0</v>
      </c>
      <c r="P3650">
        <v>1161.46</v>
      </c>
      <c r="Q3650">
        <v>0</v>
      </c>
      <c r="R3650" s="1" t="s">
        <v>7451</v>
      </c>
      <c r="S3650" s="1" t="s">
        <v>8157</v>
      </c>
      <c r="T3650">
        <v>1.24</v>
      </c>
      <c r="U3650" s="1"/>
      <c r="V3650">
        <v>148656.48570700001</v>
      </c>
      <c r="W3650">
        <v>2785949.2629479999</v>
      </c>
      <c r="X3650">
        <v>742.53053999999997</v>
      </c>
      <c r="Y3650">
        <v>67.242152000000004</v>
      </c>
      <c r="Z3650">
        <v>1262.2139520000001</v>
      </c>
      <c r="AA3650">
        <v>1197.6227200000001</v>
      </c>
      <c r="AB3650">
        <v>0</v>
      </c>
    </row>
    <row r="3651" spans="1:28" x14ac:dyDescent="0.25">
      <c r="A3651" s="1" t="s">
        <v>3298</v>
      </c>
      <c r="B3651">
        <v>2588</v>
      </c>
      <c r="C3651" s="1" t="s">
        <v>4037</v>
      </c>
      <c r="D3651">
        <v>5.0999999999999996</v>
      </c>
      <c r="E3651">
        <v>0</v>
      </c>
      <c r="F3651">
        <v>0.5</v>
      </c>
      <c r="G3651">
        <v>3312</v>
      </c>
      <c r="H3651" s="1" t="s">
        <v>4129</v>
      </c>
      <c r="I3651">
        <v>135.09</v>
      </c>
      <c r="J3651">
        <v>15.72</v>
      </c>
      <c r="K3651">
        <v>724</v>
      </c>
      <c r="L3651">
        <v>1946.79</v>
      </c>
      <c r="M3651">
        <v>471</v>
      </c>
      <c r="N3651">
        <v>11</v>
      </c>
      <c r="O3651">
        <v>0</v>
      </c>
      <c r="P3651">
        <v>612.88</v>
      </c>
      <c r="Q3651">
        <v>0</v>
      </c>
      <c r="R3651" s="1" t="s">
        <v>7453</v>
      </c>
      <c r="S3651" s="1" t="s">
        <v>8157</v>
      </c>
      <c r="T3651">
        <v>1.27</v>
      </c>
      <c r="U3651" s="1"/>
      <c r="V3651">
        <v>86928.791180999993</v>
      </c>
      <c r="W3651">
        <v>1919546.772904</v>
      </c>
      <c r="X3651">
        <v>441.07209999999998</v>
      </c>
      <c r="Y3651">
        <v>44.640388999999999</v>
      </c>
      <c r="Z3651">
        <v>857.46307100000001</v>
      </c>
      <c r="AA3651">
        <v>825.16340500000001</v>
      </c>
      <c r="AB3651">
        <v>0</v>
      </c>
    </row>
    <row r="3652" spans="1:28" x14ac:dyDescent="0.25">
      <c r="A3652" s="1" t="s">
        <v>3305</v>
      </c>
      <c r="B3652">
        <v>3174</v>
      </c>
      <c r="C3652" s="1" t="s">
        <v>4006</v>
      </c>
      <c r="D3652">
        <v>5.0999999999999996</v>
      </c>
      <c r="E3652">
        <v>0</v>
      </c>
      <c r="F3652">
        <v>0</v>
      </c>
      <c r="G3652">
        <v>3314</v>
      </c>
      <c r="H3652" s="1" t="s">
        <v>4077</v>
      </c>
      <c r="I3652">
        <v>54.88</v>
      </c>
      <c r="J3652">
        <v>11.48</v>
      </c>
      <c r="K3652">
        <v>140</v>
      </c>
      <c r="L3652">
        <v>876.34</v>
      </c>
      <c r="M3652">
        <v>51</v>
      </c>
      <c r="N3652">
        <v>2</v>
      </c>
      <c r="O3652">
        <v>0</v>
      </c>
      <c r="P3652">
        <v>79.98</v>
      </c>
      <c r="Q3652">
        <v>0</v>
      </c>
      <c r="R3652" s="1" t="s">
        <v>7460</v>
      </c>
      <c r="S3652" s="1" t="s">
        <v>8157</v>
      </c>
      <c r="T3652">
        <v>1.05</v>
      </c>
      <c r="U3652" s="1"/>
      <c r="V3652">
        <v>12951.912523000001</v>
      </c>
      <c r="W3652">
        <v>429604.99406200001</v>
      </c>
      <c r="X3652">
        <v>69.150966999999994</v>
      </c>
      <c r="Y3652">
        <v>9.0273140000000005</v>
      </c>
      <c r="Z3652">
        <v>185.695933</v>
      </c>
      <c r="AA3652">
        <v>184.671965</v>
      </c>
      <c r="AB3652">
        <v>0</v>
      </c>
    </row>
    <row r="3653" spans="1:28" x14ac:dyDescent="0.25">
      <c r="A3653" s="1" t="s">
        <v>3307</v>
      </c>
      <c r="B3653">
        <v>3243</v>
      </c>
      <c r="C3653" s="1" t="s">
        <v>4006</v>
      </c>
      <c r="D3653">
        <v>5.0999999999999996</v>
      </c>
      <c r="E3653">
        <v>0</v>
      </c>
      <c r="F3653">
        <v>0</v>
      </c>
      <c r="G3653">
        <v>3316</v>
      </c>
      <c r="H3653" s="1" t="s">
        <v>4077</v>
      </c>
      <c r="I3653">
        <v>54.88</v>
      </c>
      <c r="J3653">
        <v>14.35</v>
      </c>
      <c r="K3653">
        <v>73</v>
      </c>
      <c r="L3653">
        <v>876.34</v>
      </c>
      <c r="M3653">
        <v>0</v>
      </c>
      <c r="N3653">
        <v>0</v>
      </c>
      <c r="O3653">
        <v>0</v>
      </c>
      <c r="P3653">
        <v>19.47</v>
      </c>
      <c r="Q3653">
        <v>0</v>
      </c>
      <c r="R3653" s="1" t="s">
        <v>7462</v>
      </c>
      <c r="S3653" s="1" t="s">
        <v>8157</v>
      </c>
      <c r="T3653">
        <v>1.19</v>
      </c>
      <c r="U3653" s="1"/>
      <c r="V3653">
        <v>3968.412671</v>
      </c>
      <c r="W3653">
        <v>264394.72990999999</v>
      </c>
      <c r="X3653">
        <v>24.374010999999999</v>
      </c>
      <c r="Y3653">
        <v>5.2860290000000001</v>
      </c>
      <c r="Z3653">
        <v>111.72970599999999</v>
      </c>
      <c r="AA3653">
        <v>113.65098999999999</v>
      </c>
      <c r="AB3653">
        <v>0</v>
      </c>
    </row>
    <row r="3654" spans="1:28" x14ac:dyDescent="0.25">
      <c r="A3654" s="1" t="s">
        <v>3314</v>
      </c>
      <c r="B3654">
        <v>1972</v>
      </c>
      <c r="C3654" s="1" t="s">
        <v>4019</v>
      </c>
      <c r="D3654">
        <v>5.0999999999999996</v>
      </c>
      <c r="E3654">
        <v>0</v>
      </c>
      <c r="F3654">
        <v>0.56999999999999995</v>
      </c>
      <c r="G3654">
        <v>3322</v>
      </c>
      <c r="H3654" s="1" t="s">
        <v>4120</v>
      </c>
      <c r="I3654">
        <v>34.18</v>
      </c>
      <c r="J3654">
        <v>17.78</v>
      </c>
      <c r="K3654">
        <v>1350</v>
      </c>
      <c r="L3654">
        <v>2468.91</v>
      </c>
      <c r="M3654">
        <v>891</v>
      </c>
      <c r="N3654">
        <v>31</v>
      </c>
      <c r="O3654">
        <v>0</v>
      </c>
      <c r="P3654">
        <v>1214.3499999999999</v>
      </c>
      <c r="Q3654">
        <v>0</v>
      </c>
      <c r="R3654" s="1" t="s">
        <v>7469</v>
      </c>
      <c r="S3654" s="1" t="s">
        <v>8157</v>
      </c>
      <c r="T3654">
        <v>1.32</v>
      </c>
      <c r="U3654" s="1"/>
      <c r="V3654">
        <v>155439.97719999999</v>
      </c>
      <c r="W3654">
        <v>3221656.59295</v>
      </c>
      <c r="X3654">
        <v>783.85168799999997</v>
      </c>
      <c r="Y3654">
        <v>76.025656999999995</v>
      </c>
      <c r="Z3654">
        <v>1447.520614</v>
      </c>
      <c r="AA3654">
        <v>1384.913057</v>
      </c>
      <c r="AB3654">
        <v>0</v>
      </c>
    </row>
    <row r="3655" spans="1:28" x14ac:dyDescent="0.25">
      <c r="A3655" s="1" t="s">
        <v>3315</v>
      </c>
      <c r="B3655">
        <v>2157</v>
      </c>
      <c r="C3655" s="1" t="s">
        <v>4041</v>
      </c>
      <c r="D3655">
        <v>0.2</v>
      </c>
      <c r="E3655">
        <v>0</v>
      </c>
      <c r="F3655">
        <v>0.75</v>
      </c>
      <c r="G3655">
        <v>3322</v>
      </c>
      <c r="H3655" s="1" t="s">
        <v>4123</v>
      </c>
      <c r="I3655">
        <v>46.68</v>
      </c>
      <c r="J3655">
        <v>19.46</v>
      </c>
      <c r="K3655">
        <v>1165</v>
      </c>
      <c r="L3655">
        <v>1704.6</v>
      </c>
      <c r="M3655">
        <v>968</v>
      </c>
      <c r="N3655">
        <v>12</v>
      </c>
      <c r="O3655">
        <v>0</v>
      </c>
      <c r="P3655">
        <v>1056.0899999999999</v>
      </c>
      <c r="Q3655">
        <v>0</v>
      </c>
      <c r="R3655" s="1" t="s">
        <v>7470</v>
      </c>
      <c r="S3655" s="1" t="s">
        <v>8157</v>
      </c>
      <c r="T3655">
        <v>1.1399999999999999</v>
      </c>
      <c r="U3655" s="1"/>
      <c r="V3655">
        <v>163995.60174799999</v>
      </c>
      <c r="W3655">
        <v>3093887.3727529999</v>
      </c>
      <c r="X3655">
        <v>819.62620300000003</v>
      </c>
      <c r="Y3655">
        <v>74.369376000000003</v>
      </c>
      <c r="Z3655">
        <v>1397.0637710000001</v>
      </c>
      <c r="AA3655">
        <v>1329.998836</v>
      </c>
      <c r="AB3655">
        <v>0</v>
      </c>
    </row>
    <row r="3656" spans="1:28" x14ac:dyDescent="0.25">
      <c r="A3656" s="1" t="s">
        <v>3319</v>
      </c>
      <c r="B3656">
        <v>3139</v>
      </c>
      <c r="C3656" s="1" t="s">
        <v>4032</v>
      </c>
      <c r="D3656">
        <v>5.0999999999999996</v>
      </c>
      <c r="E3656">
        <v>0</v>
      </c>
      <c r="F3656">
        <v>2.64</v>
      </c>
      <c r="G3656">
        <v>3324</v>
      </c>
      <c r="H3656" s="1" t="s">
        <v>4113</v>
      </c>
      <c r="I3656">
        <v>0.2</v>
      </c>
      <c r="J3656">
        <v>13.31</v>
      </c>
      <c r="K3656">
        <v>185</v>
      </c>
      <c r="L3656">
        <v>1269.6500000000001</v>
      </c>
      <c r="M3656">
        <v>56</v>
      </c>
      <c r="N3656">
        <v>2</v>
      </c>
      <c r="O3656">
        <v>0</v>
      </c>
      <c r="P3656">
        <v>91.11</v>
      </c>
      <c r="Q3656">
        <v>0</v>
      </c>
      <c r="R3656" s="1" t="s">
        <v>7474</v>
      </c>
      <c r="S3656" s="1" t="s">
        <v>8157</v>
      </c>
      <c r="T3656">
        <v>0.98</v>
      </c>
      <c r="U3656" s="1"/>
      <c r="V3656">
        <v>13665.419118</v>
      </c>
      <c r="W3656">
        <v>511587.26762200001</v>
      </c>
      <c r="X3656">
        <v>74.345440999999994</v>
      </c>
      <c r="Y3656">
        <v>10.475365999999999</v>
      </c>
      <c r="Z3656">
        <v>218.980085</v>
      </c>
      <c r="AA3656">
        <v>219.912193</v>
      </c>
      <c r="AB3656">
        <v>0</v>
      </c>
    </row>
    <row r="3657" spans="1:28" x14ac:dyDescent="0.25">
      <c r="A3657" s="1" t="s">
        <v>3321</v>
      </c>
      <c r="B3657">
        <v>2300</v>
      </c>
      <c r="C3657" s="1" t="s">
        <v>4004</v>
      </c>
      <c r="D3657">
        <v>5.0999999999999996</v>
      </c>
      <c r="E3657">
        <v>0</v>
      </c>
      <c r="F3657">
        <v>0</v>
      </c>
      <c r="G3657">
        <v>3325</v>
      </c>
      <c r="H3657" s="1" t="s">
        <v>4178</v>
      </c>
      <c r="I3657">
        <v>71.64</v>
      </c>
      <c r="J3657">
        <v>6.42</v>
      </c>
      <c r="K3657">
        <v>1025</v>
      </c>
      <c r="L3657">
        <v>1309.74</v>
      </c>
      <c r="M3657">
        <v>673</v>
      </c>
      <c r="N3657">
        <v>26</v>
      </c>
      <c r="O3657">
        <v>0</v>
      </c>
      <c r="P3657">
        <v>889.57</v>
      </c>
      <c r="Q3657">
        <v>0</v>
      </c>
      <c r="R3657" s="1" t="s">
        <v>7476</v>
      </c>
      <c r="S3657" s="1" t="s">
        <v>8157</v>
      </c>
      <c r="T3657">
        <v>0.7</v>
      </c>
      <c r="U3657" s="1"/>
      <c r="V3657">
        <v>108264.408698</v>
      </c>
      <c r="W3657">
        <v>2069221.732546</v>
      </c>
      <c r="X3657">
        <v>541.53483000000006</v>
      </c>
      <c r="Y3657">
        <v>48.679924999999997</v>
      </c>
      <c r="Z3657">
        <v>931.483968</v>
      </c>
      <c r="AA3657">
        <v>889.51605700000005</v>
      </c>
      <c r="AB3657">
        <v>0</v>
      </c>
    </row>
    <row r="3658" spans="1:28" x14ac:dyDescent="0.25">
      <c r="A3658" s="1" t="s">
        <v>3325</v>
      </c>
      <c r="B3658">
        <v>1693</v>
      </c>
      <c r="C3658" s="1" t="s">
        <v>4062</v>
      </c>
      <c r="D3658">
        <v>5.0999999999999996</v>
      </c>
      <c r="E3658">
        <v>0</v>
      </c>
      <c r="F3658">
        <v>0</v>
      </c>
      <c r="G3658">
        <v>3329</v>
      </c>
      <c r="H3658" s="1" t="s">
        <v>4132</v>
      </c>
      <c r="I3658">
        <v>25.16</v>
      </c>
      <c r="J3658">
        <v>12.93</v>
      </c>
      <c r="K3658">
        <v>1636</v>
      </c>
      <c r="L3658">
        <v>3067.94</v>
      </c>
      <c r="M3658">
        <v>1214</v>
      </c>
      <c r="N3658">
        <v>35</v>
      </c>
      <c r="O3658">
        <v>0</v>
      </c>
      <c r="P3658">
        <v>1418.43</v>
      </c>
      <c r="Q3658">
        <v>0</v>
      </c>
      <c r="R3658" s="1" t="s">
        <v>7480</v>
      </c>
      <c r="S3658" s="1" t="s">
        <v>8157</v>
      </c>
      <c r="T3658">
        <v>0.94</v>
      </c>
      <c r="U3658" s="1"/>
      <c r="V3658">
        <v>195336.422116</v>
      </c>
      <c r="W3658">
        <v>3902524.8004609998</v>
      </c>
      <c r="X3658">
        <v>981.45965999999999</v>
      </c>
      <c r="Y3658">
        <v>92.128450000000001</v>
      </c>
      <c r="Z3658">
        <v>1752.3411940000001</v>
      </c>
      <c r="AA3658">
        <v>1677.6081260000001</v>
      </c>
      <c r="AB3658">
        <v>0</v>
      </c>
    </row>
    <row r="3659" spans="1:28" x14ac:dyDescent="0.25">
      <c r="A3659" s="1" t="s">
        <v>3326</v>
      </c>
      <c r="B3659">
        <v>2554</v>
      </c>
      <c r="C3659" s="1" t="s">
        <v>4028</v>
      </c>
      <c r="D3659">
        <v>5.0999999999999996</v>
      </c>
      <c r="E3659">
        <v>0</v>
      </c>
      <c r="F3659">
        <v>0.44</v>
      </c>
      <c r="G3659">
        <v>3329</v>
      </c>
      <c r="H3659" s="1" t="s">
        <v>4109</v>
      </c>
      <c r="I3659">
        <v>23.46</v>
      </c>
      <c r="J3659">
        <v>16.309999999999999</v>
      </c>
      <c r="K3659">
        <v>775</v>
      </c>
      <c r="L3659">
        <v>1564.07</v>
      </c>
      <c r="M3659">
        <v>477</v>
      </c>
      <c r="N3659">
        <v>31</v>
      </c>
      <c r="O3659">
        <v>0</v>
      </c>
      <c r="P3659">
        <v>680.48</v>
      </c>
      <c r="Q3659">
        <v>0</v>
      </c>
      <c r="R3659" s="1" t="s">
        <v>7481</v>
      </c>
      <c r="S3659" s="1" t="s">
        <v>8157</v>
      </c>
      <c r="T3659">
        <v>1.21</v>
      </c>
      <c r="U3659" s="1"/>
      <c r="V3659">
        <v>85402.530301000006</v>
      </c>
      <c r="W3659">
        <v>1865345.602957</v>
      </c>
      <c r="X3659">
        <v>432.82631199999997</v>
      </c>
      <c r="Y3659">
        <v>43.283053000000002</v>
      </c>
      <c r="Z3659">
        <v>834.21782599999995</v>
      </c>
      <c r="AA3659">
        <v>801.86451299999999</v>
      </c>
      <c r="AB3659">
        <v>0</v>
      </c>
    </row>
    <row r="3660" spans="1:28" x14ac:dyDescent="0.25">
      <c r="A3660" s="1" t="s">
        <v>3333</v>
      </c>
      <c r="B3660">
        <v>3087</v>
      </c>
      <c r="C3660" s="1" t="s">
        <v>4021</v>
      </c>
      <c r="D3660">
        <v>5.0999999999999996</v>
      </c>
      <c r="E3660">
        <v>0</v>
      </c>
      <c r="F3660">
        <v>0.17</v>
      </c>
      <c r="G3660">
        <v>3334</v>
      </c>
      <c r="H3660" s="1" t="s">
        <v>4097</v>
      </c>
      <c r="I3660">
        <v>76.69</v>
      </c>
      <c r="J3660">
        <v>7.86</v>
      </c>
      <c r="K3660">
        <v>247</v>
      </c>
      <c r="L3660">
        <v>1564.11</v>
      </c>
      <c r="M3660">
        <v>81</v>
      </c>
      <c r="N3660">
        <v>3</v>
      </c>
      <c r="O3660">
        <v>0</v>
      </c>
      <c r="P3660">
        <v>140.65</v>
      </c>
      <c r="Q3660">
        <v>0</v>
      </c>
      <c r="R3660" s="1" t="s">
        <v>7488</v>
      </c>
      <c r="S3660" s="1" t="s">
        <v>8157</v>
      </c>
      <c r="T3660">
        <v>1.05</v>
      </c>
      <c r="U3660" s="1"/>
      <c r="V3660">
        <v>18690.662811999999</v>
      </c>
      <c r="W3660">
        <v>654318.42615199997</v>
      </c>
      <c r="X3660">
        <v>100.592371</v>
      </c>
      <c r="Y3660">
        <v>13.576048999999999</v>
      </c>
      <c r="Z3660">
        <v>281.66463900000002</v>
      </c>
      <c r="AA3660">
        <v>281.26768700000002</v>
      </c>
      <c r="AB3660">
        <v>0</v>
      </c>
    </row>
    <row r="3661" spans="1:28" x14ac:dyDescent="0.25">
      <c r="A3661" s="1" t="s">
        <v>3338</v>
      </c>
      <c r="B3661">
        <v>3235</v>
      </c>
      <c r="C3661" s="1" t="s">
        <v>4009</v>
      </c>
      <c r="D3661">
        <v>5.0999999999999996</v>
      </c>
      <c r="E3661">
        <v>0</v>
      </c>
      <c r="F3661">
        <v>0.64</v>
      </c>
      <c r="G3661">
        <v>3337</v>
      </c>
      <c r="H3661" s="1" t="s">
        <v>4081</v>
      </c>
      <c r="I3661">
        <v>19.239999999999998</v>
      </c>
      <c r="J3661">
        <v>13.25</v>
      </c>
      <c r="K3661">
        <v>102</v>
      </c>
      <c r="L3661">
        <v>738.31</v>
      </c>
      <c r="M3661">
        <v>11</v>
      </c>
      <c r="N3661">
        <v>4</v>
      </c>
      <c r="O3661">
        <v>0</v>
      </c>
      <c r="P3661">
        <v>45.4</v>
      </c>
      <c r="Q3661">
        <v>0</v>
      </c>
      <c r="R3661" s="1" t="s">
        <v>7493</v>
      </c>
      <c r="S3661" s="1" t="s">
        <v>8157</v>
      </c>
      <c r="T3661">
        <v>0.96</v>
      </c>
      <c r="U3661" s="1"/>
      <c r="V3661">
        <v>6259.6523930000003</v>
      </c>
      <c r="W3661">
        <v>296178.57679399999</v>
      </c>
      <c r="X3661">
        <v>35.543602</v>
      </c>
      <c r="Y3661">
        <v>5.9791220000000003</v>
      </c>
      <c r="Z3661">
        <v>127.018354</v>
      </c>
      <c r="AA3661">
        <v>127.314705</v>
      </c>
      <c r="AB3661">
        <v>0</v>
      </c>
    </row>
    <row r="3662" spans="1:28" x14ac:dyDescent="0.25">
      <c r="A3662" s="1" t="s">
        <v>3340</v>
      </c>
      <c r="B3662">
        <v>2465</v>
      </c>
      <c r="C3662" s="1" t="s">
        <v>4041</v>
      </c>
      <c r="D3662">
        <v>0.2</v>
      </c>
      <c r="E3662">
        <v>0</v>
      </c>
      <c r="F3662">
        <v>0.73</v>
      </c>
      <c r="G3662">
        <v>3338</v>
      </c>
      <c r="H3662" s="1" t="s">
        <v>4099</v>
      </c>
      <c r="I3662">
        <v>147.79</v>
      </c>
      <c r="J3662">
        <v>3.63</v>
      </c>
      <c r="K3662">
        <v>873</v>
      </c>
      <c r="L3662">
        <v>2480.9</v>
      </c>
      <c r="M3662">
        <v>260</v>
      </c>
      <c r="N3662">
        <v>11</v>
      </c>
      <c r="O3662">
        <v>0</v>
      </c>
      <c r="P3662">
        <v>420.82</v>
      </c>
      <c r="Q3662">
        <v>0</v>
      </c>
      <c r="R3662" s="1" t="s">
        <v>7495</v>
      </c>
      <c r="S3662" s="1" t="s">
        <v>8157</v>
      </c>
      <c r="T3662">
        <v>0.4</v>
      </c>
      <c r="U3662" s="1"/>
      <c r="V3662">
        <v>65562.690371999997</v>
      </c>
      <c r="W3662">
        <v>1508784.269136</v>
      </c>
      <c r="X3662">
        <v>333.52716500000002</v>
      </c>
      <c r="Y3662">
        <v>31.564993000000001</v>
      </c>
      <c r="Z3662">
        <v>658.17961300000002</v>
      </c>
      <c r="AA3662">
        <v>648.58956599999999</v>
      </c>
      <c r="AB3662">
        <v>0</v>
      </c>
    </row>
    <row r="3663" spans="1:28" x14ac:dyDescent="0.25">
      <c r="A3663" s="1" t="s">
        <v>3351</v>
      </c>
      <c r="B3663">
        <v>2304</v>
      </c>
      <c r="C3663" s="1" t="s">
        <v>4039</v>
      </c>
      <c r="D3663">
        <v>5.0999999999999996</v>
      </c>
      <c r="E3663">
        <v>0</v>
      </c>
      <c r="F3663">
        <v>4.01</v>
      </c>
      <c r="G3663">
        <v>3345</v>
      </c>
      <c r="H3663" s="1" t="s">
        <v>4111</v>
      </c>
      <c r="I3663">
        <v>13.29</v>
      </c>
      <c r="J3663">
        <v>7.64</v>
      </c>
      <c r="K3663">
        <v>1041</v>
      </c>
      <c r="L3663">
        <v>1792.39</v>
      </c>
      <c r="M3663">
        <v>658</v>
      </c>
      <c r="N3663">
        <v>20</v>
      </c>
      <c r="O3663">
        <v>0</v>
      </c>
      <c r="P3663">
        <v>853.45</v>
      </c>
      <c r="Q3663">
        <v>0</v>
      </c>
      <c r="R3663" s="1" t="s">
        <v>7506</v>
      </c>
      <c r="S3663" s="1" t="s">
        <v>8157</v>
      </c>
      <c r="T3663">
        <v>0.68</v>
      </c>
      <c r="U3663" s="1"/>
      <c r="V3663">
        <v>111437.184731</v>
      </c>
      <c r="W3663">
        <v>2178275.725573</v>
      </c>
      <c r="X3663">
        <v>558.50752599999998</v>
      </c>
      <c r="Y3663">
        <v>50.640068999999997</v>
      </c>
      <c r="Z3663">
        <v>976.27355499999999</v>
      </c>
      <c r="AA3663">
        <v>936.39493400000003</v>
      </c>
      <c r="AB3663">
        <v>0</v>
      </c>
    </row>
    <row r="3664" spans="1:28" x14ac:dyDescent="0.25">
      <c r="A3664" s="1" t="s">
        <v>3353</v>
      </c>
      <c r="B3664">
        <v>2877</v>
      </c>
      <c r="C3664" s="1" t="s">
        <v>4024</v>
      </c>
      <c r="D3664">
        <v>5.0999999999999996</v>
      </c>
      <c r="E3664">
        <v>0</v>
      </c>
      <c r="F3664">
        <v>2</v>
      </c>
      <c r="G3664">
        <v>3346</v>
      </c>
      <c r="H3664" s="1" t="s">
        <v>4100</v>
      </c>
      <c r="I3664">
        <v>91.57</v>
      </c>
      <c r="J3664">
        <v>12.11</v>
      </c>
      <c r="K3664">
        <v>469</v>
      </c>
      <c r="L3664">
        <v>1444.8</v>
      </c>
      <c r="M3664">
        <v>282</v>
      </c>
      <c r="N3664">
        <v>6</v>
      </c>
      <c r="O3664">
        <v>0</v>
      </c>
      <c r="P3664">
        <v>350.48</v>
      </c>
      <c r="Q3664">
        <v>0</v>
      </c>
      <c r="R3664" s="1" t="s">
        <v>7508</v>
      </c>
      <c r="S3664" s="1" t="s">
        <v>8157</v>
      </c>
      <c r="T3664">
        <v>0.91</v>
      </c>
      <c r="U3664" s="1"/>
      <c r="V3664">
        <v>53944.240991999999</v>
      </c>
      <c r="W3664">
        <v>1217737.8964180001</v>
      </c>
      <c r="X3664">
        <v>274.351336</v>
      </c>
      <c r="Y3664">
        <v>27.758168000000001</v>
      </c>
      <c r="Z3664">
        <v>541.38966100000005</v>
      </c>
      <c r="AA3664">
        <v>523.47369800000001</v>
      </c>
      <c r="AB3664">
        <v>0</v>
      </c>
    </row>
    <row r="3665" spans="1:28" x14ac:dyDescent="0.25">
      <c r="A3665" s="1" t="s">
        <v>3358</v>
      </c>
      <c r="B3665">
        <v>1858</v>
      </c>
      <c r="C3665" s="1" t="s">
        <v>4028</v>
      </c>
      <c r="D3665">
        <v>5.0999999999999996</v>
      </c>
      <c r="E3665">
        <v>0</v>
      </c>
      <c r="F3665">
        <v>0.86</v>
      </c>
      <c r="G3665">
        <v>3351</v>
      </c>
      <c r="H3665" s="1" t="s">
        <v>4109</v>
      </c>
      <c r="I3665">
        <v>23.46</v>
      </c>
      <c r="J3665">
        <v>11.64</v>
      </c>
      <c r="K3665">
        <v>1493</v>
      </c>
      <c r="L3665">
        <v>1564.07</v>
      </c>
      <c r="M3665">
        <v>969</v>
      </c>
      <c r="N3665">
        <v>45</v>
      </c>
      <c r="O3665">
        <v>0</v>
      </c>
      <c r="P3665">
        <v>1365.02</v>
      </c>
      <c r="Q3665">
        <v>0</v>
      </c>
      <c r="R3665" s="1" t="s">
        <v>7513</v>
      </c>
      <c r="S3665" s="1" t="s">
        <v>8157</v>
      </c>
      <c r="T3665">
        <v>0.89</v>
      </c>
      <c r="U3665" s="1"/>
      <c r="V3665">
        <v>158807.34976799999</v>
      </c>
      <c r="W3665">
        <v>2915230.1213219999</v>
      </c>
      <c r="X3665">
        <v>791.589204</v>
      </c>
      <c r="Y3665">
        <v>69.717365999999998</v>
      </c>
      <c r="Z3665">
        <v>1317.7153530000001</v>
      </c>
      <c r="AA3665">
        <v>1253.201583</v>
      </c>
      <c r="AB3665">
        <v>0</v>
      </c>
    </row>
    <row r="3666" spans="1:28" x14ac:dyDescent="0.25">
      <c r="A3666" s="1" t="s">
        <v>3360</v>
      </c>
      <c r="B3666">
        <v>2990</v>
      </c>
      <c r="C3666" s="1" t="s">
        <v>4022</v>
      </c>
      <c r="D3666">
        <v>5.0999999999999996</v>
      </c>
      <c r="E3666">
        <v>0</v>
      </c>
      <c r="F3666">
        <v>0</v>
      </c>
      <c r="G3666">
        <v>3352</v>
      </c>
      <c r="H3666" s="1" t="s">
        <v>4136</v>
      </c>
      <c r="I3666">
        <v>86.22</v>
      </c>
      <c r="J3666">
        <v>18.78</v>
      </c>
      <c r="K3666">
        <v>362</v>
      </c>
      <c r="L3666">
        <v>2997.17</v>
      </c>
      <c r="M3666">
        <v>132</v>
      </c>
      <c r="N3666">
        <v>2</v>
      </c>
      <c r="O3666">
        <v>0</v>
      </c>
      <c r="P3666">
        <v>206.2</v>
      </c>
      <c r="Q3666">
        <v>0</v>
      </c>
      <c r="R3666" s="1" t="s">
        <v>7515</v>
      </c>
      <c r="S3666" s="1" t="s">
        <v>8157</v>
      </c>
      <c r="T3666">
        <v>1.5</v>
      </c>
      <c r="U3666" s="1"/>
      <c r="V3666">
        <v>37308.642648000001</v>
      </c>
      <c r="W3666">
        <v>1399443.1276410001</v>
      </c>
      <c r="X3666">
        <v>203.378511</v>
      </c>
      <c r="Y3666">
        <v>30.684614</v>
      </c>
      <c r="Z3666">
        <v>606.30310399999996</v>
      </c>
      <c r="AA3666">
        <v>601.56556999999998</v>
      </c>
      <c r="AB3666">
        <v>0</v>
      </c>
    </row>
    <row r="3667" spans="1:28" x14ac:dyDescent="0.25">
      <c r="A3667" s="1" t="s">
        <v>3363</v>
      </c>
      <c r="B3667">
        <v>3220</v>
      </c>
      <c r="C3667" s="1" t="s">
        <v>4010</v>
      </c>
      <c r="D3667">
        <v>5.0999999999999996</v>
      </c>
      <c r="E3667">
        <v>0</v>
      </c>
      <c r="F3667">
        <v>0</v>
      </c>
      <c r="G3667">
        <v>3355</v>
      </c>
      <c r="H3667" s="1" t="s">
        <v>4083</v>
      </c>
      <c r="I3667">
        <v>73.11</v>
      </c>
      <c r="J3667">
        <v>10.36</v>
      </c>
      <c r="K3667">
        <v>135</v>
      </c>
      <c r="L3667">
        <v>900.39</v>
      </c>
      <c r="M3667">
        <v>5</v>
      </c>
      <c r="N3667">
        <v>3</v>
      </c>
      <c r="O3667">
        <v>0</v>
      </c>
      <c r="P3667">
        <v>48.35</v>
      </c>
      <c r="Q3667">
        <v>0</v>
      </c>
      <c r="R3667" s="1" t="s">
        <v>7518</v>
      </c>
      <c r="S3667" s="1" t="s">
        <v>8157</v>
      </c>
      <c r="T3667">
        <v>0.76</v>
      </c>
      <c r="U3667" s="1"/>
      <c r="V3667">
        <v>6730.705602</v>
      </c>
      <c r="W3667">
        <v>312469.40523099998</v>
      </c>
      <c r="X3667">
        <v>37.981605999999999</v>
      </c>
      <c r="Y3667">
        <v>5.8808129999999998</v>
      </c>
      <c r="Z3667">
        <v>131.766076</v>
      </c>
      <c r="AA3667">
        <v>134.318153</v>
      </c>
      <c r="AB3667">
        <v>0</v>
      </c>
    </row>
    <row r="3668" spans="1:28" x14ac:dyDescent="0.25">
      <c r="A3668" s="1" t="s">
        <v>3382</v>
      </c>
      <c r="B3668">
        <v>2592</v>
      </c>
      <c r="C3668" s="1" t="s">
        <v>4003</v>
      </c>
      <c r="D3668">
        <v>5.0999999999999996</v>
      </c>
      <c r="E3668">
        <v>0</v>
      </c>
      <c r="F3668">
        <v>4.51</v>
      </c>
      <c r="G3668">
        <v>3371</v>
      </c>
      <c r="H3668" s="1" t="s">
        <v>4095</v>
      </c>
      <c r="I3668">
        <v>63.59</v>
      </c>
      <c r="J3668">
        <v>14.42</v>
      </c>
      <c r="K3668">
        <v>779</v>
      </c>
      <c r="L3668">
        <v>760.34</v>
      </c>
      <c r="M3668">
        <v>616</v>
      </c>
      <c r="N3668">
        <v>16</v>
      </c>
      <c r="O3668">
        <v>0</v>
      </c>
      <c r="P3668">
        <v>730.86</v>
      </c>
      <c r="Q3668">
        <v>0</v>
      </c>
      <c r="R3668" s="1" t="s">
        <v>7537</v>
      </c>
      <c r="S3668" s="1" t="s">
        <v>8157</v>
      </c>
      <c r="T3668">
        <v>1.1499999999999999</v>
      </c>
      <c r="U3668" s="1"/>
      <c r="V3668">
        <v>104768.710643</v>
      </c>
      <c r="W3668">
        <v>1931745.009086</v>
      </c>
      <c r="X3668">
        <v>522.56989799999997</v>
      </c>
      <c r="Y3668">
        <v>46.918014999999997</v>
      </c>
      <c r="Z3668">
        <v>876.89682700000003</v>
      </c>
      <c r="AA3668">
        <v>830.418768</v>
      </c>
      <c r="AB3668">
        <v>0</v>
      </c>
    </row>
    <row r="3669" spans="1:28" x14ac:dyDescent="0.25">
      <c r="A3669" s="1" t="s">
        <v>3386</v>
      </c>
      <c r="B3669">
        <v>2418</v>
      </c>
      <c r="C3669" s="1" t="s">
        <v>4005</v>
      </c>
      <c r="D3669">
        <v>5.0999999999999996</v>
      </c>
      <c r="E3669">
        <v>0</v>
      </c>
      <c r="F3669">
        <v>29.54</v>
      </c>
      <c r="G3669">
        <v>3379</v>
      </c>
      <c r="H3669" s="1" t="s">
        <v>4075</v>
      </c>
      <c r="I3669">
        <v>89.74</v>
      </c>
      <c r="J3669">
        <v>2.21</v>
      </c>
      <c r="K3669">
        <v>961</v>
      </c>
      <c r="L3669">
        <v>698.35</v>
      </c>
      <c r="M3669">
        <v>576</v>
      </c>
      <c r="N3669">
        <v>15</v>
      </c>
      <c r="O3669">
        <v>0</v>
      </c>
      <c r="P3669">
        <v>752.8</v>
      </c>
      <c r="Q3669">
        <v>0</v>
      </c>
      <c r="R3669" s="1" t="s">
        <v>7541</v>
      </c>
      <c r="S3669" s="1" t="s">
        <v>8157</v>
      </c>
      <c r="T3669">
        <v>0.25</v>
      </c>
      <c r="U3669" s="1"/>
      <c r="V3669">
        <v>106289.766757</v>
      </c>
      <c r="W3669">
        <v>1819428.326203</v>
      </c>
      <c r="X3669">
        <v>526.504006</v>
      </c>
      <c r="Y3669">
        <v>43.616107</v>
      </c>
      <c r="Z3669">
        <v>823.98594000000003</v>
      </c>
      <c r="AA3669">
        <v>782.14326900000003</v>
      </c>
      <c r="AB3669">
        <v>0</v>
      </c>
    </row>
    <row r="3670" spans="1:28" x14ac:dyDescent="0.25">
      <c r="A3670" s="1" t="s">
        <v>3387</v>
      </c>
      <c r="B3670">
        <v>3067</v>
      </c>
      <c r="C3670" s="1" t="s">
        <v>4033</v>
      </c>
      <c r="D3670">
        <v>5.0999999999999996</v>
      </c>
      <c r="E3670">
        <v>0</v>
      </c>
      <c r="F3670">
        <v>0.34</v>
      </c>
      <c r="G3670">
        <v>3379</v>
      </c>
      <c r="H3670" s="1" t="s">
        <v>4122</v>
      </c>
      <c r="I3670">
        <v>159.35</v>
      </c>
      <c r="J3670">
        <v>7.75</v>
      </c>
      <c r="K3670">
        <v>312</v>
      </c>
      <c r="L3670">
        <v>1983.05</v>
      </c>
      <c r="M3670">
        <v>97</v>
      </c>
      <c r="N3670">
        <v>7</v>
      </c>
      <c r="O3670">
        <v>0</v>
      </c>
      <c r="P3670">
        <v>177.33</v>
      </c>
      <c r="Q3670">
        <v>0</v>
      </c>
      <c r="R3670" s="1" t="s">
        <v>7542</v>
      </c>
      <c r="S3670" s="1" t="s">
        <v>8157</v>
      </c>
      <c r="T3670">
        <v>1.07</v>
      </c>
      <c r="U3670" s="1"/>
      <c r="V3670">
        <v>23784.442035</v>
      </c>
      <c r="W3670">
        <v>842524.59317100001</v>
      </c>
      <c r="X3670">
        <v>128.265861</v>
      </c>
      <c r="Y3670">
        <v>17.524387999999998</v>
      </c>
      <c r="Z3670">
        <v>361.95311600000002</v>
      </c>
      <c r="AA3670">
        <v>362.17046699999997</v>
      </c>
      <c r="AB3670">
        <v>0</v>
      </c>
    </row>
    <row r="3671" spans="1:28" x14ac:dyDescent="0.25">
      <c r="A3671" s="1" t="s">
        <v>3388</v>
      </c>
      <c r="B3671">
        <v>2212</v>
      </c>
      <c r="C3671" s="1" t="s">
        <v>4046</v>
      </c>
      <c r="D3671">
        <v>5.0999999999999996</v>
      </c>
      <c r="E3671">
        <v>0</v>
      </c>
      <c r="F3671">
        <v>0.48</v>
      </c>
      <c r="G3671">
        <v>3380</v>
      </c>
      <c r="H3671" s="1" t="s">
        <v>4095</v>
      </c>
      <c r="I3671">
        <v>63.59</v>
      </c>
      <c r="J3671">
        <v>12.29</v>
      </c>
      <c r="K3671">
        <v>1168</v>
      </c>
      <c r="L3671">
        <v>3164.07</v>
      </c>
      <c r="M3671">
        <v>646</v>
      </c>
      <c r="N3671">
        <v>21</v>
      </c>
      <c r="O3671">
        <v>0</v>
      </c>
      <c r="P3671">
        <v>928.07</v>
      </c>
      <c r="Q3671">
        <v>0</v>
      </c>
      <c r="R3671" s="1" t="s">
        <v>7543</v>
      </c>
      <c r="S3671" s="1" t="s">
        <v>8157</v>
      </c>
      <c r="T3671">
        <v>0.96</v>
      </c>
      <c r="U3671" s="1"/>
      <c r="V3671">
        <v>116938.695538</v>
      </c>
      <c r="W3671">
        <v>2589097.3862080001</v>
      </c>
      <c r="X3671">
        <v>593.40473099999997</v>
      </c>
      <c r="Y3671">
        <v>58.677154000000002</v>
      </c>
      <c r="Z3671">
        <v>1148.6271079999999</v>
      </c>
      <c r="AA3671">
        <v>1112.9877710000001</v>
      </c>
      <c r="AB3671">
        <v>0</v>
      </c>
    </row>
    <row r="3672" spans="1:28" x14ac:dyDescent="0.25">
      <c r="A3672" s="1" t="s">
        <v>3389</v>
      </c>
      <c r="B3672">
        <v>2300</v>
      </c>
      <c r="C3672" s="1" t="s">
        <v>4063</v>
      </c>
      <c r="D3672">
        <v>5.0999999999999996</v>
      </c>
      <c r="E3672">
        <v>0</v>
      </c>
      <c r="F3672">
        <v>0.01</v>
      </c>
      <c r="G3672">
        <v>3381</v>
      </c>
      <c r="H3672" s="1" t="s">
        <v>4119</v>
      </c>
      <c r="I3672">
        <v>17.75</v>
      </c>
      <c r="J3672">
        <v>11.26</v>
      </c>
      <c r="K3672">
        <v>1081</v>
      </c>
      <c r="L3672">
        <v>2100.8200000000002</v>
      </c>
      <c r="M3672">
        <v>667</v>
      </c>
      <c r="N3672">
        <v>20</v>
      </c>
      <c r="O3672">
        <v>0</v>
      </c>
      <c r="P3672">
        <v>951.74</v>
      </c>
      <c r="Q3672">
        <v>0</v>
      </c>
      <c r="R3672" s="1" t="s">
        <v>7544</v>
      </c>
      <c r="S3672" s="1" t="s">
        <v>8157</v>
      </c>
      <c r="T3672">
        <v>1.19</v>
      </c>
      <c r="U3672" s="1"/>
      <c r="V3672">
        <v>118749.568415</v>
      </c>
      <c r="W3672">
        <v>2546891.7045610002</v>
      </c>
      <c r="X3672">
        <v>600.79175299999997</v>
      </c>
      <c r="Y3672">
        <v>59.319681000000003</v>
      </c>
      <c r="Z3672">
        <v>1141.8972490000001</v>
      </c>
      <c r="AA3672">
        <v>1094.8451689999999</v>
      </c>
      <c r="AB3672">
        <v>0</v>
      </c>
    </row>
    <row r="3673" spans="1:28" x14ac:dyDescent="0.25">
      <c r="A3673" s="1" t="s">
        <v>3392</v>
      </c>
      <c r="B3673">
        <v>2124</v>
      </c>
      <c r="C3673" s="1" t="s">
        <v>4046</v>
      </c>
      <c r="D3673">
        <v>5.0999999999999996</v>
      </c>
      <c r="E3673">
        <v>0</v>
      </c>
      <c r="F3673">
        <v>0.94</v>
      </c>
      <c r="G3673">
        <v>3382</v>
      </c>
      <c r="H3673" s="1" t="s">
        <v>4095</v>
      </c>
      <c r="I3673">
        <v>63.59</v>
      </c>
      <c r="J3673">
        <v>12.1</v>
      </c>
      <c r="K3673">
        <v>1258</v>
      </c>
      <c r="L3673">
        <v>3164.07</v>
      </c>
      <c r="M3673">
        <v>757</v>
      </c>
      <c r="N3673">
        <v>25</v>
      </c>
      <c r="O3673">
        <v>0</v>
      </c>
      <c r="P3673">
        <v>1003.04</v>
      </c>
      <c r="Q3673">
        <v>0</v>
      </c>
      <c r="R3673" s="1" t="s">
        <v>7547</v>
      </c>
      <c r="S3673" s="1" t="s">
        <v>8157</v>
      </c>
      <c r="T3673">
        <v>0.9</v>
      </c>
      <c r="U3673" s="1"/>
      <c r="V3673">
        <v>134964.152034</v>
      </c>
      <c r="W3673">
        <v>2941609.3241309999</v>
      </c>
      <c r="X3673">
        <v>683.79573100000005</v>
      </c>
      <c r="Y3673">
        <v>67.175112999999996</v>
      </c>
      <c r="Z3673">
        <v>1309.4119459999999</v>
      </c>
      <c r="AA3673">
        <v>1264.524684</v>
      </c>
      <c r="AB3673">
        <v>0</v>
      </c>
    </row>
    <row r="3674" spans="1:28" x14ac:dyDescent="0.25">
      <c r="A3674" s="1" t="s">
        <v>3415</v>
      </c>
      <c r="B3674">
        <v>3174</v>
      </c>
      <c r="C3674" s="1" t="s">
        <v>4016</v>
      </c>
      <c r="D3674">
        <v>5.0999999999999996</v>
      </c>
      <c r="E3674">
        <v>0</v>
      </c>
      <c r="F3674">
        <v>0</v>
      </c>
      <c r="G3674">
        <v>3395</v>
      </c>
      <c r="H3674" s="1" t="s">
        <v>4092</v>
      </c>
      <c r="I3674">
        <v>182.21</v>
      </c>
      <c r="J3674">
        <v>7.46</v>
      </c>
      <c r="K3674">
        <v>221</v>
      </c>
      <c r="L3674">
        <v>905.52</v>
      </c>
      <c r="M3674">
        <v>90</v>
      </c>
      <c r="N3674">
        <v>1</v>
      </c>
      <c r="O3674">
        <v>0</v>
      </c>
      <c r="P3674">
        <v>117.9</v>
      </c>
      <c r="Q3674">
        <v>0</v>
      </c>
      <c r="R3674" s="1" t="s">
        <v>7570</v>
      </c>
      <c r="S3674" s="1" t="s">
        <v>8157</v>
      </c>
      <c r="T3674">
        <v>0.64</v>
      </c>
      <c r="U3674" s="1"/>
      <c r="V3674">
        <v>19788.291551999999</v>
      </c>
      <c r="W3674">
        <v>491992.92066900001</v>
      </c>
      <c r="X3674">
        <v>101.55729599999999</v>
      </c>
      <c r="Y3674">
        <v>10.176069999999999</v>
      </c>
      <c r="Z3674">
        <v>212.79091199999999</v>
      </c>
      <c r="AA3674">
        <v>211.49468899999999</v>
      </c>
      <c r="AB3674">
        <v>0</v>
      </c>
    </row>
    <row r="3675" spans="1:28" x14ac:dyDescent="0.25">
      <c r="A3675" s="1" t="s">
        <v>3418</v>
      </c>
      <c r="B3675">
        <v>2465</v>
      </c>
      <c r="C3675" s="1" t="s">
        <v>4019</v>
      </c>
      <c r="D3675">
        <v>5.0999999999999996</v>
      </c>
      <c r="E3675">
        <v>0</v>
      </c>
      <c r="F3675">
        <v>0.72</v>
      </c>
      <c r="G3675">
        <v>3398</v>
      </c>
      <c r="H3675" s="1" t="s">
        <v>4120</v>
      </c>
      <c r="I3675">
        <v>34.18</v>
      </c>
      <c r="J3675">
        <v>12.68</v>
      </c>
      <c r="K3675">
        <v>933</v>
      </c>
      <c r="L3675">
        <v>2468.91</v>
      </c>
      <c r="M3675">
        <v>553</v>
      </c>
      <c r="N3675">
        <v>26</v>
      </c>
      <c r="O3675">
        <v>0</v>
      </c>
      <c r="P3675">
        <v>761.1</v>
      </c>
      <c r="Q3675">
        <v>0</v>
      </c>
      <c r="R3675" s="1" t="s">
        <v>7573</v>
      </c>
      <c r="S3675" s="1" t="s">
        <v>8157</v>
      </c>
      <c r="T3675">
        <v>1.03</v>
      </c>
      <c r="U3675" s="1"/>
      <c r="V3675">
        <v>97686.664309</v>
      </c>
      <c r="W3675">
        <v>2172929.703888</v>
      </c>
      <c r="X3675">
        <v>496.03607399999999</v>
      </c>
      <c r="Y3675">
        <v>49.570602000000001</v>
      </c>
      <c r="Z3675">
        <v>965.32500400000004</v>
      </c>
      <c r="AA3675">
        <v>934.08695799999998</v>
      </c>
      <c r="AB3675">
        <v>0</v>
      </c>
    </row>
    <row r="3676" spans="1:28" x14ac:dyDescent="0.25">
      <c r="A3676" s="1" t="s">
        <v>3422</v>
      </c>
      <c r="B3676">
        <v>2962</v>
      </c>
      <c r="C3676" s="1" t="s">
        <v>4004</v>
      </c>
      <c r="D3676">
        <v>5.0999999999999996</v>
      </c>
      <c r="E3676">
        <v>0</v>
      </c>
      <c r="F3676">
        <v>0</v>
      </c>
      <c r="G3676">
        <v>3400</v>
      </c>
      <c r="H3676" s="1" t="s">
        <v>4090</v>
      </c>
      <c r="I3676">
        <v>24.41</v>
      </c>
      <c r="J3676">
        <v>6.59</v>
      </c>
      <c r="K3676">
        <v>438</v>
      </c>
      <c r="L3676">
        <v>1286.42</v>
      </c>
      <c r="M3676">
        <v>221</v>
      </c>
      <c r="N3676">
        <v>4</v>
      </c>
      <c r="O3676">
        <v>0</v>
      </c>
      <c r="P3676">
        <v>277.93</v>
      </c>
      <c r="Q3676">
        <v>0</v>
      </c>
      <c r="R3676" s="1" t="s">
        <v>7577</v>
      </c>
      <c r="S3676" s="1" t="s">
        <v>8157</v>
      </c>
      <c r="T3676">
        <v>0.59</v>
      </c>
      <c r="U3676" s="1"/>
      <c r="V3676">
        <v>45129.980573000001</v>
      </c>
      <c r="W3676">
        <v>984740.63095999998</v>
      </c>
      <c r="X3676">
        <v>228.468063</v>
      </c>
      <c r="Y3676">
        <v>21.488188000000001</v>
      </c>
      <c r="Z3676">
        <v>433.06140399999998</v>
      </c>
      <c r="AA3676">
        <v>423.31686500000001</v>
      </c>
      <c r="AB3676">
        <v>0</v>
      </c>
    </row>
    <row r="3677" spans="1:28" x14ac:dyDescent="0.25">
      <c r="A3677" s="1" t="s">
        <v>3428</v>
      </c>
      <c r="B3677">
        <v>2465</v>
      </c>
      <c r="C3677" s="1" t="s">
        <v>4020</v>
      </c>
      <c r="D3677">
        <v>5.0999999999999996</v>
      </c>
      <c r="E3677">
        <v>0</v>
      </c>
      <c r="F3677">
        <v>0.72</v>
      </c>
      <c r="G3677">
        <v>3404</v>
      </c>
      <c r="H3677" s="1" t="s">
        <v>4129</v>
      </c>
      <c r="I3677">
        <v>135.09</v>
      </c>
      <c r="J3677">
        <v>17.04</v>
      </c>
      <c r="K3677">
        <v>939</v>
      </c>
      <c r="L3677">
        <v>2788.36</v>
      </c>
      <c r="M3677">
        <v>471</v>
      </c>
      <c r="N3677">
        <v>21</v>
      </c>
      <c r="O3677">
        <v>0</v>
      </c>
      <c r="P3677">
        <v>779.77</v>
      </c>
      <c r="Q3677">
        <v>0</v>
      </c>
      <c r="R3677" s="1" t="s">
        <v>7583</v>
      </c>
      <c r="S3677" s="1" t="s">
        <v>8157</v>
      </c>
      <c r="T3677">
        <v>1.28</v>
      </c>
      <c r="U3677" s="1"/>
      <c r="V3677">
        <v>91854.004944</v>
      </c>
      <c r="W3677">
        <v>2111030.2928599999</v>
      </c>
      <c r="X3677">
        <v>468.08078499999999</v>
      </c>
      <c r="Y3677">
        <v>48.171289999999999</v>
      </c>
      <c r="Z3677">
        <v>936.10948299999995</v>
      </c>
      <c r="AA3677">
        <v>907.47553000000005</v>
      </c>
      <c r="AB3677">
        <v>0</v>
      </c>
    </row>
    <row r="3678" spans="1:28" x14ac:dyDescent="0.25">
      <c r="A3678" s="1" t="s">
        <v>3430</v>
      </c>
      <c r="B3678">
        <v>2136</v>
      </c>
      <c r="C3678" s="1" t="s">
        <v>4041</v>
      </c>
      <c r="D3678">
        <v>0.2</v>
      </c>
      <c r="E3678">
        <v>0</v>
      </c>
      <c r="F3678">
        <v>0.3</v>
      </c>
      <c r="G3678">
        <v>3405</v>
      </c>
      <c r="H3678" s="1" t="s">
        <v>4099</v>
      </c>
      <c r="I3678">
        <v>147.79</v>
      </c>
      <c r="J3678">
        <v>16.600000000000001</v>
      </c>
      <c r="K3678">
        <v>1269</v>
      </c>
      <c r="L3678">
        <v>2475.6999999999998</v>
      </c>
      <c r="M3678">
        <v>961</v>
      </c>
      <c r="N3678">
        <v>13</v>
      </c>
      <c r="O3678">
        <v>0</v>
      </c>
      <c r="P3678">
        <v>1132.3499999999999</v>
      </c>
      <c r="Q3678">
        <v>0</v>
      </c>
      <c r="R3678" s="1" t="s">
        <v>7585</v>
      </c>
      <c r="S3678" s="1" t="s">
        <v>8157</v>
      </c>
      <c r="T3678">
        <v>1.32</v>
      </c>
      <c r="U3678" s="1"/>
      <c r="V3678">
        <v>165243.796026</v>
      </c>
      <c r="W3678">
        <v>3279312.348673</v>
      </c>
      <c r="X3678">
        <v>829.78130699999997</v>
      </c>
      <c r="Y3678">
        <v>78.112359999999995</v>
      </c>
      <c r="Z3678">
        <v>1476.529047</v>
      </c>
      <c r="AA3678">
        <v>1409.702947</v>
      </c>
      <c r="AB3678">
        <v>0</v>
      </c>
    </row>
    <row r="3679" spans="1:28" x14ac:dyDescent="0.25">
      <c r="A3679" s="1" t="s">
        <v>3431</v>
      </c>
      <c r="B3679">
        <v>2372</v>
      </c>
      <c r="C3679" s="1" t="s">
        <v>4003</v>
      </c>
      <c r="D3679">
        <v>5.0999999999999996</v>
      </c>
      <c r="E3679">
        <v>0</v>
      </c>
      <c r="F3679">
        <v>0.14000000000000001</v>
      </c>
      <c r="G3679">
        <v>3405</v>
      </c>
      <c r="H3679" s="1" t="s">
        <v>4095</v>
      </c>
      <c r="I3679">
        <v>63.59</v>
      </c>
      <c r="J3679">
        <v>13.93</v>
      </c>
      <c r="K3679">
        <v>1033</v>
      </c>
      <c r="L3679">
        <v>762.07</v>
      </c>
      <c r="M3679">
        <v>873</v>
      </c>
      <c r="N3679">
        <v>16</v>
      </c>
      <c r="O3679">
        <v>0</v>
      </c>
      <c r="P3679">
        <v>981.48</v>
      </c>
      <c r="Q3679">
        <v>0</v>
      </c>
      <c r="R3679" s="1" t="s">
        <v>7586</v>
      </c>
      <c r="S3679" s="1" t="s">
        <v>8157</v>
      </c>
      <c r="T3679">
        <v>1.05</v>
      </c>
      <c r="U3679" s="1"/>
      <c r="V3679">
        <v>143772.68601</v>
      </c>
      <c r="W3679">
        <v>2493412.1896620002</v>
      </c>
      <c r="X3679">
        <v>713.301063</v>
      </c>
      <c r="Y3679">
        <v>61.151058999999997</v>
      </c>
      <c r="Z3679">
        <v>1135.060749</v>
      </c>
      <c r="AA3679">
        <v>1071.8747969999999</v>
      </c>
      <c r="AB3679">
        <v>0</v>
      </c>
    </row>
    <row r="3680" spans="1:28" x14ac:dyDescent="0.25">
      <c r="A3680" s="1" t="s">
        <v>3438</v>
      </c>
      <c r="B3680">
        <v>2530</v>
      </c>
      <c r="C3680" s="1" t="s">
        <v>4004</v>
      </c>
      <c r="D3680">
        <v>5.0999999999999996</v>
      </c>
      <c r="E3680">
        <v>0</v>
      </c>
      <c r="F3680">
        <v>0</v>
      </c>
      <c r="G3680">
        <v>3411</v>
      </c>
      <c r="H3680" s="1" t="s">
        <v>4124</v>
      </c>
      <c r="I3680">
        <v>71.64</v>
      </c>
      <c r="J3680">
        <v>8.8699999999999992</v>
      </c>
      <c r="K3680">
        <v>881</v>
      </c>
      <c r="L3680">
        <v>1309.74</v>
      </c>
      <c r="M3680">
        <v>599</v>
      </c>
      <c r="N3680">
        <v>16</v>
      </c>
      <c r="O3680">
        <v>0</v>
      </c>
      <c r="P3680">
        <v>758.52</v>
      </c>
      <c r="Q3680">
        <v>0</v>
      </c>
      <c r="R3680" s="1" t="s">
        <v>7593</v>
      </c>
      <c r="S3680" s="1" t="s">
        <v>8157</v>
      </c>
      <c r="T3680">
        <v>0.78</v>
      </c>
      <c r="U3680" s="1"/>
      <c r="V3680">
        <v>102089.969195</v>
      </c>
      <c r="W3680">
        <v>1958547.4382430001</v>
      </c>
      <c r="X3680">
        <v>510.86742500000003</v>
      </c>
      <c r="Y3680">
        <v>46.170544</v>
      </c>
      <c r="Z3680">
        <v>881.28832699999998</v>
      </c>
      <c r="AA3680">
        <v>841.93907400000001</v>
      </c>
      <c r="AB3680">
        <v>0</v>
      </c>
    </row>
    <row r="3681" spans="1:28" x14ac:dyDescent="0.25">
      <c r="A3681" s="1" t="s">
        <v>3439</v>
      </c>
      <c r="B3681">
        <v>2655</v>
      </c>
      <c r="C3681" s="1" t="s">
        <v>4020</v>
      </c>
      <c r="D3681">
        <v>5.0999999999999996</v>
      </c>
      <c r="E3681">
        <v>0</v>
      </c>
      <c r="F3681">
        <v>1.1599999999999999</v>
      </c>
      <c r="G3681">
        <v>3411</v>
      </c>
      <c r="H3681" s="1" t="s">
        <v>4165</v>
      </c>
      <c r="I3681">
        <v>135.09</v>
      </c>
      <c r="J3681">
        <v>15.12</v>
      </c>
      <c r="K3681">
        <v>756</v>
      </c>
      <c r="L3681">
        <v>2788.36</v>
      </c>
      <c r="M3681">
        <v>309</v>
      </c>
      <c r="N3681">
        <v>15</v>
      </c>
      <c r="O3681">
        <v>0</v>
      </c>
      <c r="P3681">
        <v>577.28</v>
      </c>
      <c r="Q3681">
        <v>0</v>
      </c>
      <c r="R3681" s="1" t="s">
        <v>7594</v>
      </c>
      <c r="S3681" s="1" t="s">
        <v>8157</v>
      </c>
      <c r="T3681">
        <v>1.1399999999999999</v>
      </c>
      <c r="U3681" s="1"/>
      <c r="V3681">
        <v>68314.230528</v>
      </c>
      <c r="W3681">
        <v>1793989.0145970001</v>
      </c>
      <c r="X3681">
        <v>353.27238199999999</v>
      </c>
      <c r="Y3681">
        <v>39.620018000000002</v>
      </c>
      <c r="Z3681">
        <v>787.77428099999997</v>
      </c>
      <c r="AA3681">
        <v>771.18151499999999</v>
      </c>
      <c r="AB3681">
        <v>0</v>
      </c>
    </row>
    <row r="3682" spans="1:28" x14ac:dyDescent="0.25">
      <c r="A3682" s="1" t="s">
        <v>3442</v>
      </c>
      <c r="B3682">
        <v>2572</v>
      </c>
      <c r="C3682" s="1" t="s">
        <v>4036</v>
      </c>
      <c r="D3682">
        <v>5.0999999999999996</v>
      </c>
      <c r="E3682">
        <v>0</v>
      </c>
      <c r="F3682">
        <v>0.57999999999999996</v>
      </c>
      <c r="G3682">
        <v>3412</v>
      </c>
      <c r="H3682" s="1" t="s">
        <v>4131</v>
      </c>
      <c r="I3682">
        <v>194.58</v>
      </c>
      <c r="J3682">
        <v>6.69</v>
      </c>
      <c r="K3682">
        <v>840</v>
      </c>
      <c r="L3682">
        <v>2197.08</v>
      </c>
      <c r="M3682">
        <v>551</v>
      </c>
      <c r="N3682">
        <v>11</v>
      </c>
      <c r="O3682">
        <v>0</v>
      </c>
      <c r="P3682">
        <v>628.16999999999996</v>
      </c>
      <c r="Q3682">
        <v>0</v>
      </c>
      <c r="R3682" s="1" t="s">
        <v>7597</v>
      </c>
      <c r="S3682" s="1" t="s">
        <v>8157</v>
      </c>
      <c r="T3682">
        <v>0.74</v>
      </c>
      <c r="U3682" s="1"/>
      <c r="V3682">
        <v>100449.063572</v>
      </c>
      <c r="W3682">
        <v>2079633.2061379999</v>
      </c>
      <c r="X3682">
        <v>506.23044499999997</v>
      </c>
      <c r="Y3682">
        <v>47.742516999999999</v>
      </c>
      <c r="Z3682">
        <v>927.81364499999995</v>
      </c>
      <c r="AA3682">
        <v>893.98646399999996</v>
      </c>
      <c r="AB3682">
        <v>0</v>
      </c>
    </row>
    <row r="3683" spans="1:28" x14ac:dyDescent="0.25">
      <c r="A3683" s="1" t="s">
        <v>3448</v>
      </c>
      <c r="B3683">
        <v>2588</v>
      </c>
      <c r="C3683" s="1" t="s">
        <v>4042</v>
      </c>
      <c r="D3683">
        <v>5.0999999999999996</v>
      </c>
      <c r="E3683">
        <v>0</v>
      </c>
      <c r="F3683">
        <v>0.51</v>
      </c>
      <c r="G3683">
        <v>3418</v>
      </c>
      <c r="H3683" s="1" t="s">
        <v>4126</v>
      </c>
      <c r="I3683">
        <v>99.09</v>
      </c>
      <c r="J3683">
        <v>8.58</v>
      </c>
      <c r="K3683">
        <v>830</v>
      </c>
      <c r="L3683">
        <v>1144.6400000000001</v>
      </c>
      <c r="M3683">
        <v>529</v>
      </c>
      <c r="N3683">
        <v>14</v>
      </c>
      <c r="O3683">
        <v>0</v>
      </c>
      <c r="P3683">
        <v>693.94</v>
      </c>
      <c r="Q3683">
        <v>0</v>
      </c>
      <c r="R3683" s="1" t="s">
        <v>7603</v>
      </c>
      <c r="S3683" s="1" t="s">
        <v>8157</v>
      </c>
      <c r="T3683">
        <v>0.62</v>
      </c>
      <c r="U3683" s="1"/>
      <c r="V3683">
        <v>89693.41893</v>
      </c>
      <c r="W3683">
        <v>1698198.8161530001</v>
      </c>
      <c r="X3683">
        <v>448.18328700000001</v>
      </c>
      <c r="Y3683">
        <v>39.652816000000001</v>
      </c>
      <c r="Z3683">
        <v>762.49552800000004</v>
      </c>
      <c r="AA3683">
        <v>730.02208199999995</v>
      </c>
      <c r="AB3683">
        <v>0</v>
      </c>
    </row>
    <row r="3684" spans="1:28" x14ac:dyDescent="0.25">
      <c r="A3684" s="1" t="s">
        <v>3449</v>
      </c>
      <c r="B3684">
        <v>2700</v>
      </c>
      <c r="C3684" s="1" t="s">
        <v>4061</v>
      </c>
      <c r="D3684">
        <v>5.0999999999999996</v>
      </c>
      <c r="E3684">
        <v>0</v>
      </c>
      <c r="F3684">
        <v>0</v>
      </c>
      <c r="G3684">
        <v>3419</v>
      </c>
      <c r="H3684" s="1" t="s">
        <v>4144</v>
      </c>
      <c r="I3684">
        <v>26.09</v>
      </c>
      <c r="J3684">
        <v>8.81</v>
      </c>
      <c r="K3684">
        <v>719</v>
      </c>
      <c r="L3684">
        <v>2556.25</v>
      </c>
      <c r="M3684">
        <v>328</v>
      </c>
      <c r="N3684">
        <v>9</v>
      </c>
      <c r="O3684">
        <v>0</v>
      </c>
      <c r="P3684">
        <v>436.61</v>
      </c>
      <c r="Q3684">
        <v>0</v>
      </c>
      <c r="R3684" s="1" t="s">
        <v>7604</v>
      </c>
      <c r="S3684" s="1" t="s">
        <v>8157</v>
      </c>
      <c r="T3684">
        <v>0.65</v>
      </c>
      <c r="U3684" s="1"/>
      <c r="V3684">
        <v>66019.459805000006</v>
      </c>
      <c r="W3684">
        <v>1604442.069102</v>
      </c>
      <c r="X3684">
        <v>338.10144300000002</v>
      </c>
      <c r="Y3684">
        <v>34.150714999999998</v>
      </c>
      <c r="Z3684">
        <v>700.36318300000005</v>
      </c>
      <c r="AA3684">
        <v>689.70680900000002</v>
      </c>
      <c r="AB3684">
        <v>0</v>
      </c>
    </row>
    <row r="3685" spans="1:28" x14ac:dyDescent="0.25">
      <c r="A3685" s="1" t="s">
        <v>3453</v>
      </c>
      <c r="B3685">
        <v>2300</v>
      </c>
      <c r="C3685" s="1" t="s">
        <v>4046</v>
      </c>
      <c r="D3685">
        <v>5.0999999999999996</v>
      </c>
      <c r="E3685">
        <v>0</v>
      </c>
      <c r="F3685">
        <v>0.01</v>
      </c>
      <c r="G3685">
        <v>3423</v>
      </c>
      <c r="H3685" s="1" t="s">
        <v>4095</v>
      </c>
      <c r="I3685">
        <v>63.59</v>
      </c>
      <c r="J3685">
        <v>12.62</v>
      </c>
      <c r="K3685">
        <v>1123</v>
      </c>
      <c r="L3685">
        <v>3164.07</v>
      </c>
      <c r="M3685">
        <v>663</v>
      </c>
      <c r="N3685">
        <v>17</v>
      </c>
      <c r="O3685">
        <v>0</v>
      </c>
      <c r="P3685">
        <v>900.1</v>
      </c>
      <c r="Q3685">
        <v>0</v>
      </c>
      <c r="R3685" s="1" t="s">
        <v>7608</v>
      </c>
      <c r="S3685" s="1" t="s">
        <v>8157</v>
      </c>
      <c r="T3685">
        <v>1.03</v>
      </c>
      <c r="U3685" s="1"/>
      <c r="V3685">
        <v>118136.69259200001</v>
      </c>
      <c r="W3685">
        <v>2595281.6214709999</v>
      </c>
      <c r="X3685">
        <v>599.06021199999998</v>
      </c>
      <c r="Y3685">
        <v>59.213974999999998</v>
      </c>
      <c r="Z3685">
        <v>1151.6445389999999</v>
      </c>
      <c r="AA3685">
        <v>1115.646632</v>
      </c>
      <c r="AB3685">
        <v>0</v>
      </c>
    </row>
    <row r="3686" spans="1:28" x14ac:dyDescent="0.25">
      <c r="A3686" s="1" t="s">
        <v>3455</v>
      </c>
      <c r="B3686">
        <v>2732</v>
      </c>
      <c r="C3686" s="1" t="s">
        <v>4033</v>
      </c>
      <c r="D3686">
        <v>5.0999999999999996</v>
      </c>
      <c r="E3686">
        <v>0</v>
      </c>
      <c r="F3686">
        <v>0.75</v>
      </c>
      <c r="G3686">
        <v>3424</v>
      </c>
      <c r="H3686" s="1" t="s">
        <v>4131</v>
      </c>
      <c r="I3686">
        <v>194.58</v>
      </c>
      <c r="J3686">
        <v>9.92</v>
      </c>
      <c r="K3686">
        <v>692</v>
      </c>
      <c r="L3686">
        <v>2216.48</v>
      </c>
      <c r="M3686">
        <v>328</v>
      </c>
      <c r="N3686">
        <v>17</v>
      </c>
      <c r="O3686">
        <v>0</v>
      </c>
      <c r="P3686">
        <v>499.93</v>
      </c>
      <c r="Q3686">
        <v>0</v>
      </c>
      <c r="R3686" s="1" t="s">
        <v>7610</v>
      </c>
      <c r="S3686" s="1" t="s">
        <v>8157</v>
      </c>
      <c r="T3686">
        <v>0.84</v>
      </c>
      <c r="U3686" s="1"/>
      <c r="V3686">
        <v>56454.310472999998</v>
      </c>
      <c r="W3686">
        <v>1397392.184411</v>
      </c>
      <c r="X3686">
        <v>289.829543</v>
      </c>
      <c r="Y3686">
        <v>30.091639000000001</v>
      </c>
      <c r="Z3686">
        <v>610.85258999999996</v>
      </c>
      <c r="AA3686">
        <v>600.70030899999995</v>
      </c>
      <c r="AB3686">
        <v>0</v>
      </c>
    </row>
    <row r="3687" spans="1:28" x14ac:dyDescent="0.25">
      <c r="A3687" s="1" t="s">
        <v>3457</v>
      </c>
      <c r="B3687">
        <v>2415</v>
      </c>
      <c r="C3687" s="1" t="s">
        <v>4042</v>
      </c>
      <c r="D3687">
        <v>5.0999999999999996</v>
      </c>
      <c r="E3687">
        <v>0</v>
      </c>
      <c r="F3687">
        <v>0</v>
      </c>
      <c r="G3687">
        <v>3426</v>
      </c>
      <c r="H3687" s="1" t="s">
        <v>4137</v>
      </c>
      <c r="I3687">
        <v>126.24</v>
      </c>
      <c r="J3687">
        <v>8.18</v>
      </c>
      <c r="K3687">
        <v>1011</v>
      </c>
      <c r="L3687">
        <v>1296.01</v>
      </c>
      <c r="M3687">
        <v>666</v>
      </c>
      <c r="N3687">
        <v>17</v>
      </c>
      <c r="O3687">
        <v>0</v>
      </c>
      <c r="P3687">
        <v>869.82</v>
      </c>
      <c r="Q3687">
        <v>0</v>
      </c>
      <c r="R3687" s="1" t="s">
        <v>7612</v>
      </c>
      <c r="S3687" s="1" t="s">
        <v>8157</v>
      </c>
      <c r="T3687">
        <v>0.67</v>
      </c>
      <c r="U3687" s="1"/>
      <c r="V3687">
        <v>114602.325226</v>
      </c>
      <c r="W3687">
        <v>2101919.0371670001</v>
      </c>
      <c r="X3687">
        <v>571.05576399999995</v>
      </c>
      <c r="Y3687">
        <v>49.561608999999997</v>
      </c>
      <c r="Z3687">
        <v>946.011034</v>
      </c>
      <c r="AA3687">
        <v>903.57584199999997</v>
      </c>
      <c r="AB3687">
        <v>0</v>
      </c>
    </row>
    <row r="3688" spans="1:28" x14ac:dyDescent="0.25">
      <c r="A3688" s="1" t="s">
        <v>3461</v>
      </c>
      <c r="B3688">
        <v>3109</v>
      </c>
      <c r="C3688" s="1" t="s">
        <v>4018</v>
      </c>
      <c r="D3688">
        <v>5.0999999999999996</v>
      </c>
      <c r="E3688">
        <v>0</v>
      </c>
      <c r="F3688">
        <v>4</v>
      </c>
      <c r="G3688">
        <v>3429</v>
      </c>
      <c r="H3688" s="1" t="s">
        <v>4095</v>
      </c>
      <c r="I3688">
        <v>63.59</v>
      </c>
      <c r="J3688">
        <v>12.73</v>
      </c>
      <c r="K3688">
        <v>320</v>
      </c>
      <c r="L3688">
        <v>1936.73</v>
      </c>
      <c r="M3688">
        <v>109</v>
      </c>
      <c r="N3688">
        <v>5</v>
      </c>
      <c r="O3688">
        <v>0</v>
      </c>
      <c r="P3688">
        <v>178.43</v>
      </c>
      <c r="Q3688">
        <v>0</v>
      </c>
      <c r="R3688" s="1" t="s">
        <v>7616</v>
      </c>
      <c r="S3688" s="1" t="s">
        <v>8157</v>
      </c>
      <c r="T3688">
        <v>0.98</v>
      </c>
      <c r="U3688" s="1"/>
      <c r="V3688">
        <v>26373.391905</v>
      </c>
      <c r="W3688">
        <v>870333.29450399999</v>
      </c>
      <c r="X3688">
        <v>140.71607499999999</v>
      </c>
      <c r="Y3688">
        <v>18.404727999999999</v>
      </c>
      <c r="Z3688">
        <v>377.33660700000001</v>
      </c>
      <c r="AA3688">
        <v>374.12534099999999</v>
      </c>
      <c r="AB3688">
        <v>0</v>
      </c>
    </row>
    <row r="3689" spans="1:28" x14ac:dyDescent="0.25">
      <c r="A3689" s="1" t="s">
        <v>3462</v>
      </c>
      <c r="B3689">
        <v>3343</v>
      </c>
      <c r="C3689" s="1" t="s">
        <v>4009</v>
      </c>
      <c r="D3689">
        <v>5.0999999999999996</v>
      </c>
      <c r="E3689">
        <v>0</v>
      </c>
      <c r="F3689">
        <v>0.83</v>
      </c>
      <c r="G3689">
        <v>3429</v>
      </c>
      <c r="H3689" s="1" t="s">
        <v>4081</v>
      </c>
      <c r="I3689">
        <v>19.239999999999998</v>
      </c>
      <c r="J3689">
        <v>9</v>
      </c>
      <c r="K3689">
        <v>86</v>
      </c>
      <c r="L3689">
        <v>738.31</v>
      </c>
      <c r="M3689">
        <v>7</v>
      </c>
      <c r="N3689">
        <v>1</v>
      </c>
      <c r="O3689">
        <v>0</v>
      </c>
      <c r="P3689">
        <v>38.43</v>
      </c>
      <c r="Q3689">
        <v>0</v>
      </c>
      <c r="R3689" s="1" t="s">
        <v>7617</v>
      </c>
      <c r="S3689" s="1" t="s">
        <v>8157</v>
      </c>
      <c r="T3689">
        <v>1.1299999999999999</v>
      </c>
      <c r="U3689" s="1"/>
      <c r="V3689">
        <v>5118.9530379999997</v>
      </c>
      <c r="W3689">
        <v>264745.45618400001</v>
      </c>
      <c r="X3689">
        <v>29.562422000000002</v>
      </c>
      <c r="Y3689">
        <v>5.3011290000000004</v>
      </c>
      <c r="Z3689">
        <v>113.050016</v>
      </c>
      <c r="AA3689">
        <v>113.8026</v>
      </c>
      <c r="AB3689">
        <v>0</v>
      </c>
    </row>
    <row r="3690" spans="1:28" x14ac:dyDescent="0.25">
      <c r="A3690" s="1" t="s">
        <v>3470</v>
      </c>
      <c r="B3690">
        <v>2921</v>
      </c>
      <c r="C3690" s="1" t="s">
        <v>4020</v>
      </c>
      <c r="D3690">
        <v>5.0999999999999996</v>
      </c>
      <c r="E3690">
        <v>0</v>
      </c>
      <c r="F3690">
        <v>1.78</v>
      </c>
      <c r="G3690">
        <v>3436</v>
      </c>
      <c r="H3690" s="1" t="s">
        <v>4165</v>
      </c>
      <c r="I3690">
        <v>135.09</v>
      </c>
      <c r="J3690">
        <v>15.5</v>
      </c>
      <c r="K3690">
        <v>515</v>
      </c>
      <c r="L3690">
        <v>2788.36</v>
      </c>
      <c r="M3690">
        <v>152</v>
      </c>
      <c r="N3690">
        <v>11</v>
      </c>
      <c r="O3690">
        <v>0</v>
      </c>
      <c r="P3690">
        <v>333.74</v>
      </c>
      <c r="Q3690">
        <v>0</v>
      </c>
      <c r="R3690" s="1" t="s">
        <v>7625</v>
      </c>
      <c r="S3690" s="1" t="s">
        <v>8157</v>
      </c>
      <c r="T3690">
        <v>1.1200000000000001</v>
      </c>
      <c r="U3690" s="1"/>
      <c r="V3690">
        <v>38404.382235999998</v>
      </c>
      <c r="W3690">
        <v>1252917.4744849999</v>
      </c>
      <c r="X3690">
        <v>204.632429</v>
      </c>
      <c r="Y3690">
        <v>26.801663999999999</v>
      </c>
      <c r="Z3690">
        <v>543.78794600000003</v>
      </c>
      <c r="AA3690">
        <v>538.58473100000003</v>
      </c>
      <c r="AB3690">
        <v>0</v>
      </c>
    </row>
    <row r="3691" spans="1:28" x14ac:dyDescent="0.25">
      <c r="A3691" s="1" t="s">
        <v>3472</v>
      </c>
      <c r="B3691">
        <v>3200</v>
      </c>
      <c r="C3691" s="1" t="s">
        <v>4008</v>
      </c>
      <c r="D3691">
        <v>5.0999999999999996</v>
      </c>
      <c r="E3691">
        <v>0</v>
      </c>
      <c r="F3691">
        <v>0</v>
      </c>
      <c r="G3691">
        <v>3436</v>
      </c>
      <c r="H3691" s="1" t="s">
        <v>4080</v>
      </c>
      <c r="I3691">
        <v>0.2</v>
      </c>
      <c r="J3691">
        <v>2.2799999999999998</v>
      </c>
      <c r="K3691">
        <v>236</v>
      </c>
      <c r="L3691">
        <v>660.09</v>
      </c>
      <c r="M3691">
        <v>124</v>
      </c>
      <c r="N3691">
        <v>4</v>
      </c>
      <c r="O3691">
        <v>0</v>
      </c>
      <c r="P3691">
        <v>156.24</v>
      </c>
      <c r="Q3691">
        <v>0</v>
      </c>
      <c r="R3691" s="1" t="s">
        <v>7627</v>
      </c>
      <c r="S3691" s="1" t="s">
        <v>8157</v>
      </c>
      <c r="T3691">
        <v>0.62</v>
      </c>
      <c r="U3691" s="1"/>
      <c r="V3691">
        <v>23811.196176000001</v>
      </c>
      <c r="W3691">
        <v>531967.89141799998</v>
      </c>
      <c r="X3691">
        <v>120.887685</v>
      </c>
      <c r="Y3691">
        <v>11.817005</v>
      </c>
      <c r="Z3691">
        <v>235.44175000000001</v>
      </c>
      <c r="AA3691">
        <v>228.67967999999999</v>
      </c>
      <c r="AB3691">
        <v>0</v>
      </c>
    </row>
    <row r="3692" spans="1:28" x14ac:dyDescent="0.25">
      <c r="A3692" s="1" t="s">
        <v>3475</v>
      </c>
      <c r="B3692">
        <v>2588</v>
      </c>
      <c r="C3692" s="1" t="s">
        <v>4041</v>
      </c>
      <c r="D3692">
        <v>0.2</v>
      </c>
      <c r="E3692">
        <v>0</v>
      </c>
      <c r="F3692">
        <v>0.5</v>
      </c>
      <c r="G3692">
        <v>3439</v>
      </c>
      <c r="H3692" s="1" t="s">
        <v>4123</v>
      </c>
      <c r="I3692">
        <v>46.68</v>
      </c>
      <c r="J3692">
        <v>18.309999999999999</v>
      </c>
      <c r="K3692">
        <v>851</v>
      </c>
      <c r="L3692">
        <v>1704.6</v>
      </c>
      <c r="M3692">
        <v>614</v>
      </c>
      <c r="N3692">
        <v>9</v>
      </c>
      <c r="O3692">
        <v>0</v>
      </c>
      <c r="P3692">
        <v>738.04</v>
      </c>
      <c r="Q3692">
        <v>0</v>
      </c>
      <c r="R3692" s="1" t="s">
        <v>7630</v>
      </c>
      <c r="S3692" s="1" t="s">
        <v>8157</v>
      </c>
      <c r="T3692">
        <v>1.1100000000000001</v>
      </c>
      <c r="U3692" s="1"/>
      <c r="V3692">
        <v>107649.932094</v>
      </c>
      <c r="W3692">
        <v>2190787.7985689999</v>
      </c>
      <c r="X3692">
        <v>541.85853999999995</v>
      </c>
      <c r="Y3692">
        <v>51.849446</v>
      </c>
      <c r="Z3692">
        <v>985.53721099999996</v>
      </c>
      <c r="AA3692">
        <v>941.76864799999998</v>
      </c>
      <c r="AB3692">
        <v>0</v>
      </c>
    </row>
    <row r="3693" spans="1:28" x14ac:dyDescent="0.25">
      <c r="A3693" s="1" t="s">
        <v>3482</v>
      </c>
      <c r="B3693">
        <v>3019</v>
      </c>
      <c r="C3693" s="1" t="s">
        <v>4022</v>
      </c>
      <c r="D3693">
        <v>5.0999999999999996</v>
      </c>
      <c r="E3693">
        <v>0</v>
      </c>
      <c r="F3693">
        <v>0.25</v>
      </c>
      <c r="G3693">
        <v>3445</v>
      </c>
      <c r="H3693" s="1" t="s">
        <v>4177</v>
      </c>
      <c r="I3693">
        <v>20.190000000000001</v>
      </c>
      <c r="J3693">
        <v>4.24</v>
      </c>
      <c r="K3693">
        <v>426</v>
      </c>
      <c r="L3693">
        <v>2376.66</v>
      </c>
      <c r="M3693">
        <v>146</v>
      </c>
      <c r="N3693">
        <v>8</v>
      </c>
      <c r="O3693">
        <v>0</v>
      </c>
      <c r="P3693">
        <v>258.75</v>
      </c>
      <c r="Q3693">
        <v>0</v>
      </c>
      <c r="R3693" s="1" t="s">
        <v>7637</v>
      </c>
      <c r="S3693" s="1" t="s">
        <v>8157</v>
      </c>
      <c r="T3693">
        <v>1.01</v>
      </c>
      <c r="U3693" s="1"/>
      <c r="V3693">
        <v>34402.839320999999</v>
      </c>
      <c r="W3693">
        <v>1110739.742785</v>
      </c>
      <c r="X3693">
        <v>182.906226</v>
      </c>
      <c r="Y3693">
        <v>23.461687999999999</v>
      </c>
      <c r="Z3693">
        <v>481.74058100000002</v>
      </c>
      <c r="AA3693">
        <v>477.46816200000001</v>
      </c>
      <c r="AB3693">
        <v>0</v>
      </c>
    </row>
    <row r="3694" spans="1:28" x14ac:dyDescent="0.25">
      <c r="A3694" s="1" t="s">
        <v>3483</v>
      </c>
      <c r="B3694">
        <v>2671</v>
      </c>
      <c r="C3694" s="1" t="s">
        <v>4031</v>
      </c>
      <c r="D3694">
        <v>5.0999999999999996</v>
      </c>
      <c r="E3694">
        <v>0</v>
      </c>
      <c r="F3694">
        <v>0</v>
      </c>
      <c r="G3694">
        <v>3446</v>
      </c>
      <c r="H3694" s="1" t="s">
        <v>4163</v>
      </c>
      <c r="I3694">
        <v>116.2</v>
      </c>
      <c r="J3694">
        <v>10.44</v>
      </c>
      <c r="K3694">
        <v>775</v>
      </c>
      <c r="L3694">
        <v>2778.54</v>
      </c>
      <c r="M3694">
        <v>377</v>
      </c>
      <c r="N3694">
        <v>16</v>
      </c>
      <c r="O3694">
        <v>0</v>
      </c>
      <c r="P3694">
        <v>542.5</v>
      </c>
      <c r="Q3694">
        <v>0</v>
      </c>
      <c r="R3694" s="1" t="s">
        <v>7638</v>
      </c>
      <c r="S3694" s="1" t="s">
        <v>8157</v>
      </c>
      <c r="T3694">
        <v>0.86</v>
      </c>
      <c r="U3694" s="1"/>
      <c r="V3694">
        <v>69178.344933</v>
      </c>
      <c r="W3694">
        <v>1742273.262051</v>
      </c>
      <c r="X3694">
        <v>355.96530300000001</v>
      </c>
      <c r="Y3694">
        <v>37.87594</v>
      </c>
      <c r="Z3694">
        <v>763.63133100000005</v>
      </c>
      <c r="AA3694">
        <v>748.95361000000003</v>
      </c>
      <c r="AB3694">
        <v>0</v>
      </c>
    </row>
    <row r="3695" spans="1:28" x14ac:dyDescent="0.25">
      <c r="A3695" s="1" t="s">
        <v>3508</v>
      </c>
      <c r="B3695">
        <v>2990</v>
      </c>
      <c r="C3695" s="1" t="s">
        <v>4026</v>
      </c>
      <c r="D3695">
        <v>0.2</v>
      </c>
      <c r="E3695">
        <v>0</v>
      </c>
      <c r="F3695">
        <v>0</v>
      </c>
      <c r="G3695">
        <v>3461</v>
      </c>
      <c r="H3695" s="1" t="s">
        <v>4106</v>
      </c>
      <c r="I3695">
        <v>88.81</v>
      </c>
      <c r="J3695">
        <v>6.19</v>
      </c>
      <c r="K3695">
        <v>471</v>
      </c>
      <c r="L3695">
        <v>2051.67</v>
      </c>
      <c r="M3695">
        <v>99</v>
      </c>
      <c r="N3695">
        <v>3</v>
      </c>
      <c r="O3695">
        <v>0</v>
      </c>
      <c r="P3695">
        <v>180.86</v>
      </c>
      <c r="Q3695">
        <v>0</v>
      </c>
      <c r="R3695" s="1" t="s">
        <v>7663</v>
      </c>
      <c r="S3695" s="1" t="s">
        <v>8157</v>
      </c>
      <c r="T3695">
        <v>0.46</v>
      </c>
      <c r="U3695" s="1"/>
      <c r="V3695">
        <v>32894.731018999999</v>
      </c>
      <c r="W3695">
        <v>941053.30029699998</v>
      </c>
      <c r="X3695">
        <v>171.69113400000001</v>
      </c>
      <c r="Y3695">
        <v>18.833103000000001</v>
      </c>
      <c r="Z3695">
        <v>404.80348099999998</v>
      </c>
      <c r="AA3695">
        <v>404.530349</v>
      </c>
      <c r="AB3695">
        <v>0</v>
      </c>
    </row>
    <row r="3696" spans="1:28" x14ac:dyDescent="0.25">
      <c r="A3696" s="1" t="s">
        <v>3518</v>
      </c>
      <c r="B3696">
        <v>2760</v>
      </c>
      <c r="C3696" s="1" t="s">
        <v>4051</v>
      </c>
      <c r="D3696">
        <v>5.0999999999999996</v>
      </c>
      <c r="E3696">
        <v>0</v>
      </c>
      <c r="F3696">
        <v>0</v>
      </c>
      <c r="G3696">
        <v>3468</v>
      </c>
      <c r="H3696" s="1" t="s">
        <v>4179</v>
      </c>
      <c r="I3696">
        <v>25.16</v>
      </c>
      <c r="J3696">
        <v>8.65</v>
      </c>
      <c r="K3696">
        <v>708</v>
      </c>
      <c r="L3696">
        <v>3203.77</v>
      </c>
      <c r="M3696">
        <v>337</v>
      </c>
      <c r="N3696">
        <v>10</v>
      </c>
      <c r="O3696">
        <v>0</v>
      </c>
      <c r="P3696">
        <v>456.02</v>
      </c>
      <c r="Q3696">
        <v>0</v>
      </c>
      <c r="R3696" s="1" t="s">
        <v>7673</v>
      </c>
      <c r="S3696" s="1" t="s">
        <v>8157</v>
      </c>
      <c r="T3696">
        <v>0.92</v>
      </c>
      <c r="U3696" s="1"/>
      <c r="V3696">
        <v>67716.618040000001</v>
      </c>
      <c r="W3696">
        <v>1841909.083266</v>
      </c>
      <c r="X3696">
        <v>351.81109700000002</v>
      </c>
      <c r="Y3696">
        <v>39.925427999999997</v>
      </c>
      <c r="Z3696">
        <v>805.48873100000003</v>
      </c>
      <c r="AA3696">
        <v>791.77986099999998</v>
      </c>
      <c r="AB3696">
        <v>0</v>
      </c>
    </row>
    <row r="3697" spans="1:28" x14ac:dyDescent="0.25">
      <c r="A3697" s="1" t="s">
        <v>3526</v>
      </c>
      <c r="B3697">
        <v>2875</v>
      </c>
      <c r="C3697" s="1" t="s">
        <v>4033</v>
      </c>
      <c r="D3697">
        <v>5.0999999999999996</v>
      </c>
      <c r="E3697">
        <v>0</v>
      </c>
      <c r="F3697">
        <v>0</v>
      </c>
      <c r="G3697">
        <v>3473</v>
      </c>
      <c r="H3697" s="1" t="s">
        <v>4088</v>
      </c>
      <c r="I3697">
        <v>194.58</v>
      </c>
      <c r="J3697">
        <v>14.96</v>
      </c>
      <c r="K3697">
        <v>598</v>
      </c>
      <c r="L3697">
        <v>2216.48</v>
      </c>
      <c r="M3697">
        <v>322</v>
      </c>
      <c r="N3697">
        <v>11</v>
      </c>
      <c r="O3697">
        <v>0</v>
      </c>
      <c r="P3697">
        <v>451.08</v>
      </c>
      <c r="Q3697">
        <v>0</v>
      </c>
      <c r="R3697" s="1" t="s">
        <v>7681</v>
      </c>
      <c r="S3697" s="1" t="s">
        <v>8157</v>
      </c>
      <c r="T3697">
        <v>1.1000000000000001</v>
      </c>
      <c r="U3697" s="1"/>
      <c r="V3697">
        <v>59080.013966999999</v>
      </c>
      <c r="W3697">
        <v>1477937.3492399999</v>
      </c>
      <c r="X3697">
        <v>303.77503000000002</v>
      </c>
      <c r="Y3697">
        <v>32.650261999999998</v>
      </c>
      <c r="Z3697">
        <v>649.293498</v>
      </c>
      <c r="AA3697">
        <v>635.32285200000001</v>
      </c>
      <c r="AB3697">
        <v>0</v>
      </c>
    </row>
    <row r="3698" spans="1:28" x14ac:dyDescent="0.25">
      <c r="A3698" s="1" t="s">
        <v>3528</v>
      </c>
      <c r="B3698">
        <v>2480</v>
      </c>
      <c r="C3698" s="1" t="s">
        <v>4042</v>
      </c>
      <c r="D3698">
        <v>5.0999999999999996</v>
      </c>
      <c r="E3698">
        <v>0</v>
      </c>
      <c r="F3698">
        <v>0.32</v>
      </c>
      <c r="G3698">
        <v>3474</v>
      </c>
      <c r="H3698" s="1" t="s">
        <v>4126</v>
      </c>
      <c r="I3698">
        <v>99.09</v>
      </c>
      <c r="J3698">
        <v>15.07</v>
      </c>
      <c r="K3698">
        <v>994</v>
      </c>
      <c r="L3698">
        <v>1144.6400000000001</v>
      </c>
      <c r="M3698">
        <v>679</v>
      </c>
      <c r="N3698">
        <v>17</v>
      </c>
      <c r="O3698">
        <v>0</v>
      </c>
      <c r="P3698">
        <v>926.48</v>
      </c>
      <c r="Q3698">
        <v>0</v>
      </c>
      <c r="R3698" s="1" t="s">
        <v>7683</v>
      </c>
      <c r="S3698" s="1" t="s">
        <v>8157</v>
      </c>
      <c r="T3698">
        <v>1.24</v>
      </c>
      <c r="U3698" s="1"/>
      <c r="V3698">
        <v>116282.412433</v>
      </c>
      <c r="W3698">
        <v>2183601.1888680002</v>
      </c>
      <c r="X3698">
        <v>580.73997399999996</v>
      </c>
      <c r="Y3698">
        <v>52.482289000000002</v>
      </c>
      <c r="Z3698">
        <v>987.85582799999997</v>
      </c>
      <c r="AA3698">
        <v>938.68569100000002</v>
      </c>
      <c r="AB3698">
        <v>0</v>
      </c>
    </row>
    <row r="3699" spans="1:28" x14ac:dyDescent="0.25">
      <c r="A3699" s="1" t="s">
        <v>3533</v>
      </c>
      <c r="B3699">
        <v>3343</v>
      </c>
      <c r="C3699" s="1" t="s">
        <v>4001</v>
      </c>
      <c r="D3699">
        <v>0.2</v>
      </c>
      <c r="E3699">
        <v>0</v>
      </c>
      <c r="F3699">
        <v>95.94</v>
      </c>
      <c r="G3699">
        <v>3477</v>
      </c>
      <c r="H3699" s="1" t="s">
        <v>4071</v>
      </c>
      <c r="I3699">
        <v>108.49</v>
      </c>
      <c r="J3699">
        <v>10.99</v>
      </c>
      <c r="K3699">
        <v>134</v>
      </c>
      <c r="L3699">
        <v>419.77</v>
      </c>
      <c r="M3699">
        <v>39</v>
      </c>
      <c r="N3699">
        <v>8</v>
      </c>
      <c r="O3699">
        <v>0</v>
      </c>
      <c r="P3699">
        <v>100.79</v>
      </c>
      <c r="Q3699">
        <v>0</v>
      </c>
      <c r="R3699" s="1" t="s">
        <v>7688</v>
      </c>
      <c r="S3699" s="1" t="s">
        <v>8157</v>
      </c>
      <c r="T3699">
        <v>0.86</v>
      </c>
      <c r="U3699" s="1"/>
      <c r="V3699">
        <v>8240.8671099999992</v>
      </c>
      <c r="W3699">
        <v>223982.96977299999</v>
      </c>
      <c r="X3699">
        <v>42.791452</v>
      </c>
      <c r="Y3699">
        <v>4.7876019999999997</v>
      </c>
      <c r="Z3699">
        <v>97.874860999999996</v>
      </c>
      <c r="AA3699">
        <v>96.283435999999995</v>
      </c>
      <c r="AB3699">
        <v>0</v>
      </c>
    </row>
    <row r="3700" spans="1:28" x14ac:dyDescent="0.25">
      <c r="A3700" s="1" t="s">
        <v>3548</v>
      </c>
      <c r="B3700">
        <v>1725</v>
      </c>
      <c r="C3700" s="1" t="s">
        <v>4051</v>
      </c>
      <c r="D3700">
        <v>5.0999999999999996</v>
      </c>
      <c r="E3700">
        <v>0</v>
      </c>
      <c r="F3700">
        <v>0</v>
      </c>
      <c r="G3700">
        <v>3488</v>
      </c>
      <c r="H3700" s="1" t="s">
        <v>4161</v>
      </c>
      <c r="I3700">
        <v>168.74</v>
      </c>
      <c r="J3700">
        <v>12.83</v>
      </c>
      <c r="K3700">
        <v>1763</v>
      </c>
      <c r="L3700">
        <v>3197.55</v>
      </c>
      <c r="M3700">
        <v>1128</v>
      </c>
      <c r="N3700">
        <v>51</v>
      </c>
      <c r="O3700">
        <v>0</v>
      </c>
      <c r="P3700">
        <v>1538.67</v>
      </c>
      <c r="Q3700">
        <v>0</v>
      </c>
      <c r="R3700" s="1" t="s">
        <v>7703</v>
      </c>
      <c r="S3700" s="1" t="s">
        <v>8157</v>
      </c>
      <c r="T3700">
        <v>1.04</v>
      </c>
      <c r="U3700" s="1"/>
      <c r="V3700">
        <v>185845.70644099999</v>
      </c>
      <c r="W3700">
        <v>3727675.804922</v>
      </c>
      <c r="X3700">
        <v>933.96080300000006</v>
      </c>
      <c r="Y3700">
        <v>87.234521999999998</v>
      </c>
      <c r="Z3700">
        <v>1670.0397479999999</v>
      </c>
      <c r="AA3700">
        <v>1602.4448669999999</v>
      </c>
      <c r="AB3700">
        <v>0</v>
      </c>
    </row>
    <row r="3701" spans="1:28" x14ac:dyDescent="0.25">
      <c r="A3701" s="1" t="s">
        <v>3560</v>
      </c>
      <c r="B3701">
        <v>2492</v>
      </c>
      <c r="C3701" s="1" t="s">
        <v>4063</v>
      </c>
      <c r="D3701">
        <v>5.0999999999999996</v>
      </c>
      <c r="E3701">
        <v>0</v>
      </c>
      <c r="F3701">
        <v>0.34</v>
      </c>
      <c r="G3701">
        <v>3497</v>
      </c>
      <c r="H3701" s="1" t="s">
        <v>4119</v>
      </c>
      <c r="I3701">
        <v>17.75</v>
      </c>
      <c r="J3701">
        <v>10.61</v>
      </c>
      <c r="K3701">
        <v>1005</v>
      </c>
      <c r="L3701">
        <v>2100.81</v>
      </c>
      <c r="M3701">
        <v>681</v>
      </c>
      <c r="N3701">
        <v>18</v>
      </c>
      <c r="O3701">
        <v>0</v>
      </c>
      <c r="P3701">
        <v>872.6</v>
      </c>
      <c r="Q3701">
        <v>0</v>
      </c>
      <c r="R3701" s="1" t="s">
        <v>7715</v>
      </c>
      <c r="S3701" s="1" t="s">
        <v>8157</v>
      </c>
      <c r="T3701">
        <v>1.1499999999999999</v>
      </c>
      <c r="U3701" s="1"/>
      <c r="V3701">
        <v>118889.948042</v>
      </c>
      <c r="W3701">
        <v>2477335.040486</v>
      </c>
      <c r="X3701">
        <v>599.83345199999997</v>
      </c>
      <c r="Y3701">
        <v>58.420910999999997</v>
      </c>
      <c r="Z3701">
        <v>1112.907193</v>
      </c>
      <c r="AA3701">
        <v>1064.9465399999999</v>
      </c>
      <c r="AB3701">
        <v>0</v>
      </c>
    </row>
    <row r="3702" spans="1:28" x14ac:dyDescent="0.25">
      <c r="A3702" s="1" t="s">
        <v>3562</v>
      </c>
      <c r="B3702">
        <v>2415</v>
      </c>
      <c r="C3702" s="1" t="s">
        <v>4040</v>
      </c>
      <c r="D3702">
        <v>5.0999999999999996</v>
      </c>
      <c r="E3702">
        <v>0</v>
      </c>
      <c r="F3702">
        <v>0</v>
      </c>
      <c r="G3702">
        <v>3499</v>
      </c>
      <c r="H3702" s="1" t="s">
        <v>4096</v>
      </c>
      <c r="I3702">
        <v>121.36</v>
      </c>
      <c r="J3702">
        <v>7.74</v>
      </c>
      <c r="K3702">
        <v>1084</v>
      </c>
      <c r="L3702">
        <v>1561.25</v>
      </c>
      <c r="M3702">
        <v>651</v>
      </c>
      <c r="N3702">
        <v>23</v>
      </c>
      <c r="O3702">
        <v>0</v>
      </c>
      <c r="P3702">
        <v>904.59</v>
      </c>
      <c r="Q3702">
        <v>0</v>
      </c>
      <c r="R3702" s="1" t="s">
        <v>7717</v>
      </c>
      <c r="S3702" s="1" t="s">
        <v>8157</v>
      </c>
      <c r="T3702">
        <v>0.63</v>
      </c>
      <c r="U3702" s="1"/>
      <c r="V3702">
        <v>115161.657374</v>
      </c>
      <c r="W3702">
        <v>2162872.507526</v>
      </c>
      <c r="X3702">
        <v>575.00017400000002</v>
      </c>
      <c r="Y3702">
        <v>50.458044999999998</v>
      </c>
      <c r="Z3702">
        <v>970.60452299999997</v>
      </c>
      <c r="AA3702">
        <v>929.77699600000005</v>
      </c>
      <c r="AB3702">
        <v>0</v>
      </c>
    </row>
    <row r="3703" spans="1:28" x14ac:dyDescent="0.25">
      <c r="A3703" s="1" t="s">
        <v>3570</v>
      </c>
      <c r="B3703">
        <v>2556</v>
      </c>
      <c r="C3703" s="1" t="s">
        <v>4039</v>
      </c>
      <c r="D3703">
        <v>5.0999999999999996</v>
      </c>
      <c r="E3703">
        <v>0</v>
      </c>
      <c r="F3703">
        <v>0.46</v>
      </c>
      <c r="G3703">
        <v>3506</v>
      </c>
      <c r="H3703" s="1" t="s">
        <v>4111</v>
      </c>
      <c r="I3703">
        <v>13.29</v>
      </c>
      <c r="J3703">
        <v>18.239999999999998</v>
      </c>
      <c r="K3703">
        <v>950</v>
      </c>
      <c r="L3703">
        <v>1792.38</v>
      </c>
      <c r="M3703">
        <v>542</v>
      </c>
      <c r="N3703">
        <v>19</v>
      </c>
      <c r="O3703">
        <v>0</v>
      </c>
      <c r="P3703">
        <v>854.23</v>
      </c>
      <c r="Q3703">
        <v>0</v>
      </c>
      <c r="R3703" s="1" t="s">
        <v>7725</v>
      </c>
      <c r="S3703" s="1" t="s">
        <v>8157</v>
      </c>
      <c r="T3703">
        <v>1.37</v>
      </c>
      <c r="U3703" s="1"/>
      <c r="V3703">
        <v>103011.73548600001</v>
      </c>
      <c r="W3703">
        <v>2213911.733794</v>
      </c>
      <c r="X3703">
        <v>521.36313299999995</v>
      </c>
      <c r="Y3703">
        <v>51.803578999999999</v>
      </c>
      <c r="Z3703">
        <v>993.94196099999999</v>
      </c>
      <c r="AA3703">
        <v>951.70487200000002</v>
      </c>
      <c r="AB3703">
        <v>0</v>
      </c>
    </row>
    <row r="3704" spans="1:28" x14ac:dyDescent="0.25">
      <c r="A3704" s="1" t="s">
        <v>3572</v>
      </c>
      <c r="B3704">
        <v>2590</v>
      </c>
      <c r="C3704" s="1" t="s">
        <v>4035</v>
      </c>
      <c r="D3704">
        <v>5.0999999999999996</v>
      </c>
      <c r="E3704">
        <v>0</v>
      </c>
      <c r="F3704">
        <v>2.5</v>
      </c>
      <c r="G3704">
        <v>3508</v>
      </c>
      <c r="H3704" s="1" t="s">
        <v>4119</v>
      </c>
      <c r="I3704">
        <v>17.75</v>
      </c>
      <c r="J3704">
        <v>11.79</v>
      </c>
      <c r="K3704">
        <v>918</v>
      </c>
      <c r="L3704">
        <v>1793.67</v>
      </c>
      <c r="M3704">
        <v>596</v>
      </c>
      <c r="N3704">
        <v>26</v>
      </c>
      <c r="O3704">
        <v>0</v>
      </c>
      <c r="P3704">
        <v>767.43</v>
      </c>
      <c r="Q3704">
        <v>0</v>
      </c>
      <c r="R3704" s="1" t="s">
        <v>7727</v>
      </c>
      <c r="S3704" s="1" t="s">
        <v>8157</v>
      </c>
      <c r="T3704">
        <v>0.87</v>
      </c>
      <c r="U3704" s="1"/>
      <c r="V3704">
        <v>101241.321083</v>
      </c>
      <c r="W3704">
        <v>2134648.2446269998</v>
      </c>
      <c r="X3704">
        <v>511.25913800000001</v>
      </c>
      <c r="Y3704">
        <v>49.355831999999999</v>
      </c>
      <c r="Z3704">
        <v>954.31805199999997</v>
      </c>
      <c r="AA3704">
        <v>917.63406299999997</v>
      </c>
      <c r="AB3704">
        <v>0</v>
      </c>
    </row>
    <row r="3705" spans="1:28" x14ac:dyDescent="0.25">
      <c r="A3705" s="1" t="s">
        <v>3575</v>
      </c>
      <c r="B3705">
        <v>2593</v>
      </c>
      <c r="C3705" s="1" t="s">
        <v>4042</v>
      </c>
      <c r="D3705">
        <v>5.0999999999999996</v>
      </c>
      <c r="E3705">
        <v>0</v>
      </c>
      <c r="F3705">
        <v>5.5</v>
      </c>
      <c r="G3705">
        <v>3512</v>
      </c>
      <c r="H3705" s="1" t="s">
        <v>4134</v>
      </c>
      <c r="I3705">
        <v>126.24</v>
      </c>
      <c r="J3705">
        <v>11.68</v>
      </c>
      <c r="K3705">
        <v>919</v>
      </c>
      <c r="L3705">
        <v>1296.01</v>
      </c>
      <c r="M3705">
        <v>601</v>
      </c>
      <c r="N3705">
        <v>14</v>
      </c>
      <c r="O3705">
        <v>0</v>
      </c>
      <c r="P3705">
        <v>813.29</v>
      </c>
      <c r="Q3705">
        <v>0</v>
      </c>
      <c r="R3705" s="1" t="s">
        <v>7730</v>
      </c>
      <c r="S3705" s="1" t="s">
        <v>8157</v>
      </c>
      <c r="T3705">
        <v>0.9</v>
      </c>
      <c r="U3705" s="1"/>
      <c r="V3705">
        <v>105932.512308</v>
      </c>
      <c r="W3705">
        <v>2042600.988599</v>
      </c>
      <c r="X3705">
        <v>530.31742199999997</v>
      </c>
      <c r="Y3705">
        <v>48.006959000000002</v>
      </c>
      <c r="Z3705">
        <v>918.81479400000001</v>
      </c>
      <c r="AA3705">
        <v>878.07165199999997</v>
      </c>
      <c r="AB3705">
        <v>0</v>
      </c>
    </row>
    <row r="3706" spans="1:28" x14ac:dyDescent="0.25">
      <c r="A3706" s="1" t="s">
        <v>3576</v>
      </c>
      <c r="B3706">
        <v>3100</v>
      </c>
      <c r="C3706" s="1" t="s">
        <v>4016</v>
      </c>
      <c r="D3706">
        <v>5.0999999999999996</v>
      </c>
      <c r="E3706">
        <v>0</v>
      </c>
      <c r="F3706">
        <v>0</v>
      </c>
      <c r="G3706">
        <v>3512</v>
      </c>
      <c r="H3706" s="1" t="s">
        <v>4116</v>
      </c>
      <c r="I3706">
        <v>87.33</v>
      </c>
      <c r="J3706">
        <v>6.94</v>
      </c>
      <c r="K3706">
        <v>412</v>
      </c>
      <c r="L3706">
        <v>2372.46</v>
      </c>
      <c r="M3706">
        <v>143</v>
      </c>
      <c r="N3706">
        <v>7</v>
      </c>
      <c r="O3706">
        <v>0</v>
      </c>
      <c r="P3706">
        <v>255.35</v>
      </c>
      <c r="Q3706">
        <v>0</v>
      </c>
      <c r="R3706" s="1" t="s">
        <v>7731</v>
      </c>
      <c r="S3706" s="1" t="s">
        <v>8157</v>
      </c>
      <c r="T3706">
        <v>1.0900000000000001</v>
      </c>
      <c r="U3706" s="1"/>
      <c r="V3706">
        <v>33187.783356</v>
      </c>
      <c r="W3706">
        <v>1088601.774305</v>
      </c>
      <c r="X3706">
        <v>176.86530500000001</v>
      </c>
      <c r="Y3706">
        <v>22.968436000000001</v>
      </c>
      <c r="Z3706">
        <v>471.31336800000003</v>
      </c>
      <c r="AA3706">
        <v>467.95147700000001</v>
      </c>
      <c r="AB3706">
        <v>0</v>
      </c>
    </row>
    <row r="3707" spans="1:28" x14ac:dyDescent="0.25">
      <c r="A3707" s="1" t="s">
        <v>3577</v>
      </c>
      <c r="B3707">
        <v>3163</v>
      </c>
      <c r="C3707" s="1" t="s">
        <v>4020</v>
      </c>
      <c r="D3707">
        <v>5.0999999999999996</v>
      </c>
      <c r="E3707">
        <v>0</v>
      </c>
      <c r="F3707">
        <v>0.5</v>
      </c>
      <c r="G3707">
        <v>3512</v>
      </c>
      <c r="H3707" s="1" t="s">
        <v>4125</v>
      </c>
      <c r="I3707">
        <v>87.33</v>
      </c>
      <c r="J3707">
        <v>5.81</v>
      </c>
      <c r="K3707">
        <v>349</v>
      </c>
      <c r="L3707">
        <v>1632.51</v>
      </c>
      <c r="M3707">
        <v>137</v>
      </c>
      <c r="N3707">
        <v>6</v>
      </c>
      <c r="O3707">
        <v>0</v>
      </c>
      <c r="P3707">
        <v>199</v>
      </c>
      <c r="Q3707">
        <v>0</v>
      </c>
      <c r="R3707" s="1" t="s">
        <v>7732</v>
      </c>
      <c r="S3707" s="1" t="s">
        <v>8157</v>
      </c>
      <c r="T3707">
        <v>0.79</v>
      </c>
      <c r="U3707" s="1"/>
      <c r="V3707">
        <v>27937.368167000001</v>
      </c>
      <c r="W3707">
        <v>801232.24228600005</v>
      </c>
      <c r="X3707">
        <v>146.02356700000001</v>
      </c>
      <c r="Y3707">
        <v>16.677761</v>
      </c>
      <c r="Z3707">
        <v>346.54551900000001</v>
      </c>
      <c r="AA3707">
        <v>344.42469899999998</v>
      </c>
      <c r="AB3707">
        <v>0</v>
      </c>
    </row>
    <row r="3708" spans="1:28" x14ac:dyDescent="0.25">
      <c r="A3708" s="1" t="s">
        <v>3578</v>
      </c>
      <c r="B3708">
        <v>3313</v>
      </c>
      <c r="C3708" s="1" t="s">
        <v>4016</v>
      </c>
      <c r="D3708">
        <v>5.0999999999999996</v>
      </c>
      <c r="E3708">
        <v>0</v>
      </c>
      <c r="F3708">
        <v>1</v>
      </c>
      <c r="G3708">
        <v>3512</v>
      </c>
      <c r="H3708" s="1" t="s">
        <v>4089</v>
      </c>
      <c r="I3708">
        <v>182.21</v>
      </c>
      <c r="J3708">
        <v>13.03</v>
      </c>
      <c r="K3708">
        <v>199</v>
      </c>
      <c r="L3708">
        <v>905.52</v>
      </c>
      <c r="M3708">
        <v>121</v>
      </c>
      <c r="N3708">
        <v>2</v>
      </c>
      <c r="O3708">
        <v>0</v>
      </c>
      <c r="P3708">
        <v>140.1</v>
      </c>
      <c r="Q3708">
        <v>0</v>
      </c>
      <c r="R3708" s="1" t="s">
        <v>7733</v>
      </c>
      <c r="S3708" s="1" t="s">
        <v>8157</v>
      </c>
      <c r="T3708">
        <v>1.1200000000000001</v>
      </c>
      <c r="U3708" s="1"/>
      <c r="V3708">
        <v>22753.774039</v>
      </c>
      <c r="W3708">
        <v>585302.91198900004</v>
      </c>
      <c r="X3708">
        <v>117.496045</v>
      </c>
      <c r="Y3708">
        <v>13.203028</v>
      </c>
      <c r="Z3708">
        <v>258.23752500000001</v>
      </c>
      <c r="AA3708">
        <v>251.60403400000001</v>
      </c>
      <c r="AB3708">
        <v>0</v>
      </c>
    </row>
    <row r="3709" spans="1:28" x14ac:dyDescent="0.25">
      <c r="A3709" s="1" t="s">
        <v>3593</v>
      </c>
      <c r="B3709">
        <v>3137</v>
      </c>
      <c r="C3709" s="1" t="s">
        <v>4025</v>
      </c>
      <c r="D3709">
        <v>5.0999999999999996</v>
      </c>
      <c r="E3709">
        <v>0</v>
      </c>
      <c r="F3709">
        <v>0.64</v>
      </c>
      <c r="G3709">
        <v>3523</v>
      </c>
      <c r="H3709" s="1" t="s">
        <v>4103</v>
      </c>
      <c r="I3709">
        <v>92.78</v>
      </c>
      <c r="J3709">
        <v>12.32</v>
      </c>
      <c r="K3709">
        <v>386</v>
      </c>
      <c r="L3709">
        <v>1809.62</v>
      </c>
      <c r="M3709">
        <v>112</v>
      </c>
      <c r="N3709">
        <v>6</v>
      </c>
      <c r="O3709">
        <v>0</v>
      </c>
      <c r="P3709">
        <v>254.97</v>
      </c>
      <c r="Q3709">
        <v>0</v>
      </c>
      <c r="R3709" s="1" t="s">
        <v>7748</v>
      </c>
      <c r="S3709" s="1" t="s">
        <v>8157</v>
      </c>
      <c r="T3709">
        <v>0.99</v>
      </c>
      <c r="U3709" s="1"/>
      <c r="V3709">
        <v>30460.323509999998</v>
      </c>
      <c r="W3709">
        <v>941942.50124400004</v>
      </c>
      <c r="X3709">
        <v>160.91872599999999</v>
      </c>
      <c r="Y3709">
        <v>19.841951000000002</v>
      </c>
      <c r="Z3709">
        <v>408.62043899999998</v>
      </c>
      <c r="AA3709">
        <v>404.90927099999999</v>
      </c>
      <c r="AB3709">
        <v>0</v>
      </c>
    </row>
    <row r="3710" spans="1:28" x14ac:dyDescent="0.25">
      <c r="A3710" s="1" t="s">
        <v>3594</v>
      </c>
      <c r="B3710">
        <v>3269</v>
      </c>
      <c r="C3710" s="1" t="s">
        <v>4021</v>
      </c>
      <c r="D3710">
        <v>5.0999999999999996</v>
      </c>
      <c r="E3710">
        <v>0</v>
      </c>
      <c r="F3710">
        <v>0.6</v>
      </c>
      <c r="G3710">
        <v>3524</v>
      </c>
      <c r="H3710" s="1" t="s">
        <v>4097</v>
      </c>
      <c r="I3710">
        <v>76.69</v>
      </c>
      <c r="J3710">
        <v>11.12</v>
      </c>
      <c r="K3710">
        <v>255</v>
      </c>
      <c r="L3710">
        <v>1564.11</v>
      </c>
      <c r="M3710">
        <v>75</v>
      </c>
      <c r="N3710">
        <v>3</v>
      </c>
      <c r="O3710">
        <v>0</v>
      </c>
      <c r="P3710">
        <v>151.74</v>
      </c>
      <c r="Q3710">
        <v>0</v>
      </c>
      <c r="R3710" s="1" t="s">
        <v>7749</v>
      </c>
      <c r="S3710" s="1" t="s">
        <v>8157</v>
      </c>
      <c r="T3710">
        <v>1.0900000000000001</v>
      </c>
      <c r="U3710" s="1"/>
      <c r="V3710">
        <v>19646.477264000001</v>
      </c>
      <c r="W3710">
        <v>682562.34817600006</v>
      </c>
      <c r="X3710">
        <v>105.626114</v>
      </c>
      <c r="Y3710">
        <v>14.232422</v>
      </c>
      <c r="Z3710">
        <v>294.76209599999999</v>
      </c>
      <c r="AA3710">
        <v>293.40869300000003</v>
      </c>
      <c r="AB3710">
        <v>0</v>
      </c>
    </row>
    <row r="3711" spans="1:28" x14ac:dyDescent="0.25">
      <c r="A3711" s="1" t="s">
        <v>3596</v>
      </c>
      <c r="B3711">
        <v>3220</v>
      </c>
      <c r="C3711" s="1" t="s">
        <v>4026</v>
      </c>
      <c r="D3711">
        <v>0.2</v>
      </c>
      <c r="E3711">
        <v>0</v>
      </c>
      <c r="F3711">
        <v>0</v>
      </c>
      <c r="G3711">
        <v>3527</v>
      </c>
      <c r="H3711" s="1" t="s">
        <v>4106</v>
      </c>
      <c r="I3711">
        <v>88.81</v>
      </c>
      <c r="J3711">
        <v>12.98</v>
      </c>
      <c r="K3711">
        <v>307</v>
      </c>
      <c r="L3711">
        <v>2053.73</v>
      </c>
      <c r="M3711">
        <v>103</v>
      </c>
      <c r="N3711">
        <v>3</v>
      </c>
      <c r="O3711">
        <v>0</v>
      </c>
      <c r="P3711">
        <v>166.45</v>
      </c>
      <c r="Q3711">
        <v>0</v>
      </c>
      <c r="R3711" s="1" t="s">
        <v>7751</v>
      </c>
      <c r="S3711" s="1" t="s">
        <v>8157</v>
      </c>
      <c r="T3711">
        <v>0.98</v>
      </c>
      <c r="U3711" s="1"/>
      <c r="V3711">
        <v>27393.94297</v>
      </c>
      <c r="W3711">
        <v>966512.57943699998</v>
      </c>
      <c r="X3711">
        <v>147.70960700000001</v>
      </c>
      <c r="Y3711">
        <v>20.355056000000001</v>
      </c>
      <c r="Z3711">
        <v>416.813785</v>
      </c>
      <c r="AA3711">
        <v>415.46807899999999</v>
      </c>
      <c r="AB3711">
        <v>0</v>
      </c>
    </row>
    <row r="3712" spans="1:28" x14ac:dyDescent="0.25">
      <c r="A3712" s="1" t="s">
        <v>3598</v>
      </c>
      <c r="B3712">
        <v>3019</v>
      </c>
      <c r="C3712" s="1" t="s">
        <v>4041</v>
      </c>
      <c r="D3712">
        <v>0.2</v>
      </c>
      <c r="E3712">
        <v>0</v>
      </c>
      <c r="F3712">
        <v>0.25</v>
      </c>
      <c r="G3712">
        <v>3529</v>
      </c>
      <c r="H3712" s="1" t="s">
        <v>4123</v>
      </c>
      <c r="I3712">
        <v>46.68</v>
      </c>
      <c r="J3712">
        <v>17.53</v>
      </c>
      <c r="K3712">
        <v>510</v>
      </c>
      <c r="L3712">
        <v>1704.6</v>
      </c>
      <c r="M3712">
        <v>300</v>
      </c>
      <c r="N3712">
        <v>9</v>
      </c>
      <c r="O3712">
        <v>0</v>
      </c>
      <c r="P3712">
        <v>403.55</v>
      </c>
      <c r="Q3712">
        <v>0</v>
      </c>
      <c r="R3712" s="1" t="s">
        <v>7753</v>
      </c>
      <c r="S3712" s="1" t="s">
        <v>8157</v>
      </c>
      <c r="T3712">
        <v>1.17</v>
      </c>
      <c r="U3712" s="1"/>
      <c r="V3712">
        <v>56588.224446</v>
      </c>
      <c r="W3712">
        <v>1418876.9199679999</v>
      </c>
      <c r="X3712">
        <v>291.26513799999998</v>
      </c>
      <c r="Y3712">
        <v>32.245685000000002</v>
      </c>
      <c r="Z3712">
        <v>629.12695699999995</v>
      </c>
      <c r="AA3712">
        <v>609.93299400000001</v>
      </c>
      <c r="AB3712">
        <v>0</v>
      </c>
    </row>
    <row r="3713" spans="1:28" x14ac:dyDescent="0.25">
      <c r="A3713" s="1" t="s">
        <v>3599</v>
      </c>
      <c r="B3713">
        <v>3400</v>
      </c>
      <c r="C3713" s="1" t="s">
        <v>4008</v>
      </c>
      <c r="D3713">
        <v>5.0999999999999996</v>
      </c>
      <c r="E3713">
        <v>0</v>
      </c>
      <c r="F3713">
        <v>0</v>
      </c>
      <c r="G3713">
        <v>3529</v>
      </c>
      <c r="H3713" s="1" t="s">
        <v>4080</v>
      </c>
      <c r="I3713">
        <v>0.2</v>
      </c>
      <c r="J3713">
        <v>5.87</v>
      </c>
      <c r="K3713">
        <v>129</v>
      </c>
      <c r="L3713">
        <v>660.09</v>
      </c>
      <c r="M3713">
        <v>50</v>
      </c>
      <c r="N3713">
        <v>2</v>
      </c>
      <c r="O3713">
        <v>0</v>
      </c>
      <c r="P3713">
        <v>72.010000000000005</v>
      </c>
      <c r="Q3713">
        <v>0</v>
      </c>
      <c r="R3713" s="1" t="s">
        <v>7754</v>
      </c>
      <c r="S3713" s="1" t="s">
        <v>8157</v>
      </c>
      <c r="T3713">
        <v>0.88</v>
      </c>
      <c r="U3713" s="1"/>
      <c r="V3713">
        <v>11042.867173000001</v>
      </c>
      <c r="W3713">
        <v>352705.26379</v>
      </c>
      <c r="X3713">
        <v>58.597572999999997</v>
      </c>
      <c r="Y3713">
        <v>7.3163260000000001</v>
      </c>
      <c r="Z3713">
        <v>152.40117499999999</v>
      </c>
      <c r="AA3713">
        <v>151.61593300000001</v>
      </c>
      <c r="AB3713">
        <v>0</v>
      </c>
    </row>
    <row r="3714" spans="1:28" x14ac:dyDescent="0.25">
      <c r="A3714" s="1" t="s">
        <v>3608</v>
      </c>
      <c r="B3714">
        <v>3220</v>
      </c>
      <c r="C3714" s="1" t="s">
        <v>4022</v>
      </c>
      <c r="D3714">
        <v>5.0999999999999996</v>
      </c>
      <c r="E3714">
        <v>0</v>
      </c>
      <c r="F3714">
        <v>0</v>
      </c>
      <c r="G3714">
        <v>3536</v>
      </c>
      <c r="H3714" s="1" t="s">
        <v>4136</v>
      </c>
      <c r="I3714">
        <v>86.22</v>
      </c>
      <c r="J3714">
        <v>18.47</v>
      </c>
      <c r="K3714">
        <v>316</v>
      </c>
      <c r="L3714">
        <v>2997.17</v>
      </c>
      <c r="M3714">
        <v>55</v>
      </c>
      <c r="N3714">
        <v>3</v>
      </c>
      <c r="O3714">
        <v>0</v>
      </c>
      <c r="P3714">
        <v>127.47</v>
      </c>
      <c r="Q3714">
        <v>0</v>
      </c>
      <c r="R3714" s="1" t="s">
        <v>7763</v>
      </c>
      <c r="S3714" s="1" t="s">
        <v>8157</v>
      </c>
      <c r="T3714">
        <v>1.07</v>
      </c>
      <c r="U3714" s="1"/>
      <c r="V3714">
        <v>22177.921414</v>
      </c>
      <c r="W3714">
        <v>1083353.2091679999</v>
      </c>
      <c r="X3714">
        <v>126.903642</v>
      </c>
      <c r="Y3714">
        <v>22.392510999999999</v>
      </c>
      <c r="Z3714">
        <v>462.71829200000002</v>
      </c>
      <c r="AA3714">
        <v>465.68707699999999</v>
      </c>
      <c r="AB3714">
        <v>0</v>
      </c>
    </row>
    <row r="3715" spans="1:28" x14ac:dyDescent="0.25">
      <c r="A3715" s="1" t="s">
        <v>3610</v>
      </c>
      <c r="B3715">
        <v>3312</v>
      </c>
      <c r="C3715" s="1" t="s">
        <v>4006</v>
      </c>
      <c r="D3715">
        <v>5.0999999999999996</v>
      </c>
      <c r="E3715">
        <v>0</v>
      </c>
      <c r="F3715">
        <v>0</v>
      </c>
      <c r="G3715">
        <v>3537</v>
      </c>
      <c r="H3715" s="1" t="s">
        <v>4077</v>
      </c>
      <c r="I3715">
        <v>54.88</v>
      </c>
      <c r="J3715">
        <v>8.4700000000000006</v>
      </c>
      <c r="K3715">
        <v>225</v>
      </c>
      <c r="L3715">
        <v>876.34</v>
      </c>
      <c r="M3715">
        <v>100</v>
      </c>
      <c r="N3715">
        <v>4</v>
      </c>
      <c r="O3715">
        <v>0</v>
      </c>
      <c r="P3715">
        <v>134.93</v>
      </c>
      <c r="Q3715">
        <v>0</v>
      </c>
      <c r="R3715" s="1" t="s">
        <v>7765</v>
      </c>
      <c r="S3715" s="1" t="s">
        <v>8157</v>
      </c>
      <c r="T3715">
        <v>0.71</v>
      </c>
      <c r="U3715" s="1"/>
      <c r="V3715">
        <v>20445.722240999999</v>
      </c>
      <c r="W3715">
        <v>525795.72938799998</v>
      </c>
      <c r="X3715">
        <v>105.40272299999999</v>
      </c>
      <c r="Y3715">
        <v>11.093263</v>
      </c>
      <c r="Z3715">
        <v>228.72075599999999</v>
      </c>
      <c r="AA3715">
        <v>226.02469500000001</v>
      </c>
      <c r="AB3715">
        <v>0</v>
      </c>
    </row>
    <row r="3716" spans="1:28" x14ac:dyDescent="0.25">
      <c r="A3716" s="1" t="s">
        <v>3620</v>
      </c>
      <c r="B3716">
        <v>2428</v>
      </c>
      <c r="C3716" s="1" t="s">
        <v>4039</v>
      </c>
      <c r="D3716">
        <v>5.0999999999999996</v>
      </c>
      <c r="E3716">
        <v>0</v>
      </c>
      <c r="F3716">
        <v>0.24</v>
      </c>
      <c r="G3716">
        <v>3552</v>
      </c>
      <c r="H3716" s="1" t="s">
        <v>4111</v>
      </c>
      <c r="I3716">
        <v>13.29</v>
      </c>
      <c r="J3716">
        <v>7.48</v>
      </c>
      <c r="K3716">
        <v>1124</v>
      </c>
      <c r="L3716">
        <v>1792.39</v>
      </c>
      <c r="M3716">
        <v>656</v>
      </c>
      <c r="N3716">
        <v>18</v>
      </c>
      <c r="O3716">
        <v>0</v>
      </c>
      <c r="P3716">
        <v>907.72</v>
      </c>
      <c r="Q3716">
        <v>0</v>
      </c>
      <c r="R3716" s="1" t="s">
        <v>7775</v>
      </c>
      <c r="S3716" s="1" t="s">
        <v>8157</v>
      </c>
      <c r="T3716">
        <v>0.59</v>
      </c>
      <c r="U3716" s="1"/>
      <c r="V3716">
        <v>118200.88879899999</v>
      </c>
      <c r="W3716">
        <v>2250286.0424970002</v>
      </c>
      <c r="X3716">
        <v>590.81776000000002</v>
      </c>
      <c r="Y3716">
        <v>51.915916000000003</v>
      </c>
      <c r="Z3716">
        <v>1006.3585440000001</v>
      </c>
      <c r="AA3716">
        <v>967.35385900000006</v>
      </c>
      <c r="AB3716">
        <v>0</v>
      </c>
    </row>
    <row r="3717" spans="1:28" x14ac:dyDescent="0.25">
      <c r="A3717" s="1" t="s">
        <v>3621</v>
      </c>
      <c r="B3717">
        <v>2465</v>
      </c>
      <c r="C3717" s="1" t="s">
        <v>4046</v>
      </c>
      <c r="D3717">
        <v>5.0999999999999996</v>
      </c>
      <c r="E3717">
        <v>0</v>
      </c>
      <c r="F3717">
        <v>0.72</v>
      </c>
      <c r="G3717">
        <v>3552</v>
      </c>
      <c r="H3717" s="1" t="s">
        <v>4095</v>
      </c>
      <c r="I3717">
        <v>63.59</v>
      </c>
      <c r="J3717">
        <v>11.94</v>
      </c>
      <c r="K3717">
        <v>1087</v>
      </c>
      <c r="L3717">
        <v>3164.06</v>
      </c>
      <c r="M3717">
        <v>592</v>
      </c>
      <c r="N3717">
        <v>18</v>
      </c>
      <c r="O3717">
        <v>0</v>
      </c>
      <c r="P3717">
        <v>842.44</v>
      </c>
      <c r="Q3717">
        <v>0</v>
      </c>
      <c r="R3717" s="1" t="s">
        <v>7776</v>
      </c>
      <c r="S3717" s="1" t="s">
        <v>8157</v>
      </c>
      <c r="T3717">
        <v>0.94</v>
      </c>
      <c r="U3717" s="1"/>
      <c r="V3717">
        <v>105850.783763</v>
      </c>
      <c r="W3717">
        <v>2435279.9901160002</v>
      </c>
      <c r="X3717">
        <v>539.30348800000002</v>
      </c>
      <c r="Y3717">
        <v>54.581316999999999</v>
      </c>
      <c r="Z3717">
        <v>1076.4915080000001</v>
      </c>
      <c r="AA3717">
        <v>1046.86293</v>
      </c>
      <c r="AB3717">
        <v>0</v>
      </c>
    </row>
    <row r="3718" spans="1:28" x14ac:dyDescent="0.25">
      <c r="A3718" s="1" t="s">
        <v>3622</v>
      </c>
      <c r="B3718">
        <v>2300</v>
      </c>
      <c r="C3718" s="1" t="s">
        <v>4029</v>
      </c>
      <c r="D3718">
        <v>5.0999999999999996</v>
      </c>
      <c r="E3718">
        <v>0</v>
      </c>
      <c r="F3718">
        <v>0</v>
      </c>
      <c r="G3718">
        <v>3554</v>
      </c>
      <c r="H3718" s="1" t="s">
        <v>4111</v>
      </c>
      <c r="I3718">
        <v>13.29</v>
      </c>
      <c r="J3718">
        <v>12.38</v>
      </c>
      <c r="K3718">
        <v>1254</v>
      </c>
      <c r="L3718">
        <v>1878.37</v>
      </c>
      <c r="M3718">
        <v>747</v>
      </c>
      <c r="N3718">
        <v>47</v>
      </c>
      <c r="O3718">
        <v>0</v>
      </c>
      <c r="P3718">
        <v>1108.9000000000001</v>
      </c>
      <c r="Q3718">
        <v>0</v>
      </c>
      <c r="R3718" s="1" t="s">
        <v>7777</v>
      </c>
      <c r="S3718" s="1" t="s">
        <v>8157</v>
      </c>
      <c r="T3718">
        <v>0.93</v>
      </c>
      <c r="U3718" s="1"/>
      <c r="V3718">
        <v>119904.700566</v>
      </c>
      <c r="W3718">
        <v>2405767.9127099998</v>
      </c>
      <c r="X3718">
        <v>602.57117400000004</v>
      </c>
      <c r="Y3718">
        <v>56.308495999999998</v>
      </c>
      <c r="Z3718">
        <v>1080.5478869999999</v>
      </c>
      <c r="AA3718">
        <v>1034.185763</v>
      </c>
      <c r="AB3718">
        <v>0</v>
      </c>
    </row>
    <row r="3719" spans="1:28" x14ac:dyDescent="0.25">
      <c r="A3719" s="1" t="s">
        <v>3625</v>
      </c>
      <c r="B3719">
        <v>3259</v>
      </c>
      <c r="C3719" s="1" t="s">
        <v>4033</v>
      </c>
      <c r="D3719">
        <v>5.0999999999999996</v>
      </c>
      <c r="E3719">
        <v>0</v>
      </c>
      <c r="F3719">
        <v>0.68</v>
      </c>
      <c r="G3719">
        <v>3559</v>
      </c>
      <c r="H3719" s="1" t="s">
        <v>4122</v>
      </c>
      <c r="I3719">
        <v>159.35</v>
      </c>
      <c r="J3719">
        <v>7.61</v>
      </c>
      <c r="K3719">
        <v>300</v>
      </c>
      <c r="L3719">
        <v>1983.05</v>
      </c>
      <c r="M3719">
        <v>64</v>
      </c>
      <c r="N3719">
        <v>4</v>
      </c>
      <c r="O3719">
        <v>0</v>
      </c>
      <c r="P3719">
        <v>121.2</v>
      </c>
      <c r="Q3719">
        <v>0</v>
      </c>
      <c r="R3719" s="1" t="s">
        <v>7780</v>
      </c>
      <c r="S3719" s="1" t="s">
        <v>8157</v>
      </c>
      <c r="T3719">
        <v>0.81</v>
      </c>
      <c r="U3719" s="1"/>
      <c r="V3719">
        <v>19255.957897</v>
      </c>
      <c r="W3719">
        <v>738783.342435</v>
      </c>
      <c r="X3719">
        <v>104.96511700000001</v>
      </c>
      <c r="Y3719">
        <v>14.023217000000001</v>
      </c>
      <c r="Z3719">
        <v>310.72506800000002</v>
      </c>
      <c r="AA3719">
        <v>317.57637999999997</v>
      </c>
      <c r="AB3719">
        <v>0</v>
      </c>
    </row>
    <row r="3720" spans="1:28" x14ac:dyDescent="0.25">
      <c r="A3720" s="1" t="s">
        <v>3627</v>
      </c>
      <c r="B3720">
        <v>2109</v>
      </c>
      <c r="C3720" s="1" t="s">
        <v>4063</v>
      </c>
      <c r="D3720">
        <v>5.0999999999999996</v>
      </c>
      <c r="E3720">
        <v>0</v>
      </c>
      <c r="F3720">
        <v>0.67</v>
      </c>
      <c r="G3720">
        <v>3561</v>
      </c>
      <c r="H3720" s="1" t="s">
        <v>4119</v>
      </c>
      <c r="I3720">
        <v>17.75</v>
      </c>
      <c r="J3720">
        <v>7.96</v>
      </c>
      <c r="K3720">
        <v>1452</v>
      </c>
      <c r="L3720">
        <v>2100.8200000000002</v>
      </c>
      <c r="M3720">
        <v>920</v>
      </c>
      <c r="N3720">
        <v>29</v>
      </c>
      <c r="O3720">
        <v>0</v>
      </c>
      <c r="P3720">
        <v>1196.98</v>
      </c>
      <c r="Q3720">
        <v>0</v>
      </c>
      <c r="R3720" s="1" t="s">
        <v>7782</v>
      </c>
      <c r="S3720" s="1" t="s">
        <v>8157</v>
      </c>
      <c r="T3720">
        <v>0.6</v>
      </c>
      <c r="U3720" s="1"/>
      <c r="V3720">
        <v>158662.62014499999</v>
      </c>
      <c r="W3720">
        <v>3014674.255531</v>
      </c>
      <c r="X3720">
        <v>793.08567800000003</v>
      </c>
      <c r="Y3720">
        <v>70.435186000000002</v>
      </c>
      <c r="Z3720">
        <v>1353.8970200000001</v>
      </c>
      <c r="AA3720">
        <v>1295.9482840000001</v>
      </c>
      <c r="AB3720">
        <v>0</v>
      </c>
    </row>
    <row r="3721" spans="1:28" x14ac:dyDescent="0.25">
      <c r="A3721" s="1" t="s">
        <v>3629</v>
      </c>
      <c r="B3721">
        <v>2303</v>
      </c>
      <c r="C3721" s="1" t="s">
        <v>4003</v>
      </c>
      <c r="D3721">
        <v>5.0999999999999996</v>
      </c>
      <c r="E3721">
        <v>0</v>
      </c>
      <c r="F3721">
        <v>3</v>
      </c>
      <c r="G3721">
        <v>3563</v>
      </c>
      <c r="H3721" s="1" t="s">
        <v>4122</v>
      </c>
      <c r="I3721">
        <v>159.35</v>
      </c>
      <c r="J3721">
        <v>11.64</v>
      </c>
      <c r="K3721">
        <v>1260</v>
      </c>
      <c r="L3721">
        <v>1416.09</v>
      </c>
      <c r="M3721">
        <v>1007</v>
      </c>
      <c r="N3721">
        <v>30</v>
      </c>
      <c r="O3721">
        <v>0</v>
      </c>
      <c r="P3721">
        <v>1180.0899999999999</v>
      </c>
      <c r="Q3721">
        <v>0</v>
      </c>
      <c r="R3721" s="1" t="s">
        <v>7784</v>
      </c>
      <c r="S3721" s="1" t="s">
        <v>8157</v>
      </c>
      <c r="T3721">
        <v>1.28</v>
      </c>
      <c r="U3721" s="1"/>
      <c r="V3721">
        <v>168948.02583900001</v>
      </c>
      <c r="W3721">
        <v>3092432.2253379999</v>
      </c>
      <c r="X3721">
        <v>842.01858700000003</v>
      </c>
      <c r="Y3721">
        <v>75.111982999999995</v>
      </c>
      <c r="Z3721">
        <v>1402.6653349999999</v>
      </c>
      <c r="AA3721">
        <v>1329.376266</v>
      </c>
      <c r="AB3721">
        <v>0</v>
      </c>
    </row>
    <row r="3722" spans="1:28" x14ac:dyDescent="0.25">
      <c r="A3722" s="1" t="s">
        <v>3639</v>
      </c>
      <c r="B3722">
        <v>2696</v>
      </c>
      <c r="C3722" s="1" t="s">
        <v>4042</v>
      </c>
      <c r="D3722">
        <v>5.0999999999999996</v>
      </c>
      <c r="E3722">
        <v>0</v>
      </c>
      <c r="F3722">
        <v>0.7</v>
      </c>
      <c r="G3722">
        <v>3576</v>
      </c>
      <c r="H3722" s="1" t="s">
        <v>4126</v>
      </c>
      <c r="I3722">
        <v>99.09</v>
      </c>
      <c r="J3722">
        <v>17.77</v>
      </c>
      <c r="K3722">
        <v>880</v>
      </c>
      <c r="L3722">
        <v>1144.6400000000001</v>
      </c>
      <c r="M3722">
        <v>609</v>
      </c>
      <c r="N3722">
        <v>14</v>
      </c>
      <c r="O3722">
        <v>0</v>
      </c>
      <c r="P3722">
        <v>817.23</v>
      </c>
      <c r="Q3722">
        <v>0</v>
      </c>
      <c r="R3722" s="1" t="s">
        <v>7794</v>
      </c>
      <c r="S3722" s="1" t="s">
        <v>8157</v>
      </c>
      <c r="T3722">
        <v>1.34</v>
      </c>
      <c r="U3722" s="1"/>
      <c r="V3722">
        <v>107009.126943</v>
      </c>
      <c r="W3722">
        <v>2072929.0879800001</v>
      </c>
      <c r="X3722">
        <v>536.11725000000001</v>
      </c>
      <c r="Y3722">
        <v>49.536985000000001</v>
      </c>
      <c r="Z3722">
        <v>935.54174499999999</v>
      </c>
      <c r="AA3722">
        <v>891.10762199999999</v>
      </c>
      <c r="AB3722">
        <v>0</v>
      </c>
    </row>
    <row r="3723" spans="1:28" x14ac:dyDescent="0.25">
      <c r="A3723" s="1" t="s">
        <v>3641</v>
      </c>
      <c r="B3723">
        <v>2654</v>
      </c>
      <c r="C3723" s="1" t="s">
        <v>4005</v>
      </c>
      <c r="D3723">
        <v>5.0999999999999996</v>
      </c>
      <c r="E3723">
        <v>0</v>
      </c>
      <c r="F3723">
        <v>0.16</v>
      </c>
      <c r="G3723">
        <v>3577</v>
      </c>
      <c r="H3723" s="1" t="s">
        <v>4075</v>
      </c>
      <c r="I3723">
        <v>89.74</v>
      </c>
      <c r="J3723">
        <v>13.74</v>
      </c>
      <c r="K3723">
        <v>923</v>
      </c>
      <c r="L3723">
        <v>698.35</v>
      </c>
      <c r="M3723">
        <v>669</v>
      </c>
      <c r="N3723">
        <v>21</v>
      </c>
      <c r="O3723">
        <v>0</v>
      </c>
      <c r="P3723">
        <v>873.18</v>
      </c>
      <c r="Q3723">
        <v>0</v>
      </c>
      <c r="R3723" s="1" t="s">
        <v>7796</v>
      </c>
      <c r="S3723" s="1" t="s">
        <v>8157</v>
      </c>
      <c r="T3723">
        <v>1.04</v>
      </c>
      <c r="U3723" s="1"/>
      <c r="V3723">
        <v>110166.32590700001</v>
      </c>
      <c r="W3723">
        <v>1966557.6155669999</v>
      </c>
      <c r="X3723">
        <v>547.85679500000003</v>
      </c>
      <c r="Y3723">
        <v>47.650708999999999</v>
      </c>
      <c r="Z3723">
        <v>892.52754200000004</v>
      </c>
      <c r="AA3723">
        <v>845.38713800000005</v>
      </c>
      <c r="AB3723">
        <v>0</v>
      </c>
    </row>
    <row r="3724" spans="1:28" x14ac:dyDescent="0.25">
      <c r="A3724" s="1" t="s">
        <v>3646</v>
      </c>
      <c r="B3724">
        <v>2911</v>
      </c>
      <c r="C3724" s="1" t="s">
        <v>4003</v>
      </c>
      <c r="D3724">
        <v>5.0999999999999996</v>
      </c>
      <c r="E3724">
        <v>0</v>
      </c>
      <c r="F3724">
        <v>0.08</v>
      </c>
      <c r="G3724">
        <v>3580</v>
      </c>
      <c r="H3724" s="1" t="s">
        <v>4095</v>
      </c>
      <c r="I3724">
        <v>63.59</v>
      </c>
      <c r="J3724">
        <v>7.51</v>
      </c>
      <c r="K3724">
        <v>669</v>
      </c>
      <c r="L3724">
        <v>760.34</v>
      </c>
      <c r="M3724">
        <v>488</v>
      </c>
      <c r="N3724">
        <v>16</v>
      </c>
      <c r="O3724">
        <v>0</v>
      </c>
      <c r="P3724">
        <v>587.84</v>
      </c>
      <c r="Q3724">
        <v>0</v>
      </c>
      <c r="R3724" s="1" t="s">
        <v>7801</v>
      </c>
      <c r="S3724" s="1" t="s">
        <v>8157</v>
      </c>
      <c r="T3724">
        <v>0.65</v>
      </c>
      <c r="U3724" s="1"/>
      <c r="V3724">
        <v>79274.224772000001</v>
      </c>
      <c r="W3724">
        <v>1456247.209457</v>
      </c>
      <c r="X3724">
        <v>395.13252499999999</v>
      </c>
      <c r="Y3724">
        <v>34.633313999999999</v>
      </c>
      <c r="Z3724">
        <v>657.326459</v>
      </c>
      <c r="AA3724">
        <v>626.01299100000006</v>
      </c>
      <c r="AB3724">
        <v>0</v>
      </c>
    </row>
    <row r="3725" spans="1:28" x14ac:dyDescent="0.25">
      <c r="A3725" s="1" t="s">
        <v>3647</v>
      </c>
      <c r="B3725">
        <v>3160</v>
      </c>
      <c r="C3725" s="1" t="s">
        <v>4016</v>
      </c>
      <c r="D3725">
        <v>5.0999999999999996</v>
      </c>
      <c r="E3725">
        <v>0</v>
      </c>
      <c r="F3725">
        <v>0</v>
      </c>
      <c r="G3725">
        <v>3580</v>
      </c>
      <c r="H3725" s="1" t="s">
        <v>4141</v>
      </c>
      <c r="I3725">
        <v>72.8</v>
      </c>
      <c r="J3725">
        <v>17.97</v>
      </c>
      <c r="K3725">
        <v>420</v>
      </c>
      <c r="L3725">
        <v>2502.91</v>
      </c>
      <c r="M3725">
        <v>112</v>
      </c>
      <c r="N3725">
        <v>6</v>
      </c>
      <c r="O3725">
        <v>0</v>
      </c>
      <c r="P3725">
        <v>290.37</v>
      </c>
      <c r="Q3725">
        <v>0</v>
      </c>
      <c r="R3725" s="1" t="s">
        <v>7802</v>
      </c>
      <c r="S3725" s="1" t="s">
        <v>8157</v>
      </c>
      <c r="T3725">
        <v>1.52</v>
      </c>
      <c r="U3725" s="1"/>
      <c r="V3725">
        <v>33951.576856</v>
      </c>
      <c r="W3725">
        <v>1208971.5400400001</v>
      </c>
      <c r="X3725">
        <v>183.18271200000001</v>
      </c>
      <c r="Y3725">
        <v>25.558191000000001</v>
      </c>
      <c r="Z3725">
        <v>523.506709</v>
      </c>
      <c r="AA3725">
        <v>519.69163200000003</v>
      </c>
      <c r="AB3725">
        <v>0</v>
      </c>
    </row>
    <row r="3726" spans="1:28" x14ac:dyDescent="0.25">
      <c r="A3726" s="1" t="s">
        <v>3650</v>
      </c>
      <c r="B3726">
        <v>3127</v>
      </c>
      <c r="C3726" s="1" t="s">
        <v>4003</v>
      </c>
      <c r="D3726">
        <v>5.0999999999999996</v>
      </c>
      <c r="E3726">
        <v>0</v>
      </c>
      <c r="F3726">
        <v>0.45</v>
      </c>
      <c r="G3726">
        <v>3581</v>
      </c>
      <c r="H3726" s="1" t="s">
        <v>4095</v>
      </c>
      <c r="I3726">
        <v>63.59</v>
      </c>
      <c r="J3726">
        <v>11.55</v>
      </c>
      <c r="K3726">
        <v>454</v>
      </c>
      <c r="L3726">
        <v>760.34</v>
      </c>
      <c r="M3726">
        <v>312</v>
      </c>
      <c r="N3726">
        <v>12</v>
      </c>
      <c r="O3726">
        <v>0</v>
      </c>
      <c r="P3726">
        <v>405.67</v>
      </c>
      <c r="Q3726">
        <v>0</v>
      </c>
      <c r="R3726" s="1" t="s">
        <v>7805</v>
      </c>
      <c r="S3726" s="1" t="s">
        <v>8157</v>
      </c>
      <c r="T3726">
        <v>1.1200000000000001</v>
      </c>
      <c r="U3726" s="1"/>
      <c r="V3726">
        <v>53473.881342000001</v>
      </c>
      <c r="W3726">
        <v>1094913.4592639999</v>
      </c>
      <c r="X3726">
        <v>269.26158900000001</v>
      </c>
      <c r="Y3726">
        <v>25.700351000000001</v>
      </c>
      <c r="Z3726">
        <v>492.071415</v>
      </c>
      <c r="AA3726">
        <v>470.67774400000002</v>
      </c>
      <c r="AB3726">
        <v>0</v>
      </c>
    </row>
    <row r="3727" spans="1:28" x14ac:dyDescent="0.25">
      <c r="A3727" s="1" t="s">
        <v>3651</v>
      </c>
      <c r="B3727">
        <v>2958</v>
      </c>
      <c r="C3727" s="1" t="s">
        <v>4020</v>
      </c>
      <c r="D3727">
        <v>5.0999999999999996</v>
      </c>
      <c r="E3727">
        <v>0</v>
      </c>
      <c r="F3727">
        <v>0.86</v>
      </c>
      <c r="G3727">
        <v>3582</v>
      </c>
      <c r="H3727" s="1" t="s">
        <v>4129</v>
      </c>
      <c r="I3727">
        <v>135.09</v>
      </c>
      <c r="J3727">
        <v>16.399999999999999</v>
      </c>
      <c r="K3727">
        <v>624</v>
      </c>
      <c r="L3727">
        <v>2788.36</v>
      </c>
      <c r="M3727">
        <v>273</v>
      </c>
      <c r="N3727">
        <v>12</v>
      </c>
      <c r="O3727">
        <v>0</v>
      </c>
      <c r="P3727">
        <v>467.35</v>
      </c>
      <c r="Q3727">
        <v>0</v>
      </c>
      <c r="R3727" s="1" t="s">
        <v>7806</v>
      </c>
      <c r="S3727" s="1" t="s">
        <v>8157</v>
      </c>
      <c r="T3727">
        <v>1.3</v>
      </c>
      <c r="U3727" s="1"/>
      <c r="V3727">
        <v>56694.442115999998</v>
      </c>
      <c r="W3727">
        <v>1585728.4912719999</v>
      </c>
      <c r="X3727">
        <v>295.717826</v>
      </c>
      <c r="Y3727">
        <v>35.049790999999999</v>
      </c>
      <c r="Z3727">
        <v>695.26146500000004</v>
      </c>
      <c r="AA3727">
        <v>681.65357800000004</v>
      </c>
      <c r="AB3727">
        <v>0</v>
      </c>
    </row>
    <row r="3728" spans="1:28" x14ac:dyDescent="0.25">
      <c r="A3728" s="1" t="s">
        <v>3664</v>
      </c>
      <c r="B3728">
        <v>2958</v>
      </c>
      <c r="C3728" s="1" t="s">
        <v>4041</v>
      </c>
      <c r="D3728">
        <v>0.2</v>
      </c>
      <c r="E3728">
        <v>0</v>
      </c>
      <c r="F3728">
        <v>0.87</v>
      </c>
      <c r="G3728">
        <v>3595</v>
      </c>
      <c r="H3728" s="1" t="s">
        <v>4099</v>
      </c>
      <c r="I3728">
        <v>147.79</v>
      </c>
      <c r="J3728">
        <v>12.77</v>
      </c>
      <c r="K3728">
        <v>637</v>
      </c>
      <c r="L3728">
        <v>2475.6999999999998</v>
      </c>
      <c r="M3728">
        <v>336</v>
      </c>
      <c r="N3728">
        <v>13</v>
      </c>
      <c r="O3728">
        <v>0</v>
      </c>
      <c r="P3728">
        <v>469.37</v>
      </c>
      <c r="Q3728">
        <v>0</v>
      </c>
      <c r="R3728" s="1" t="s">
        <v>7819</v>
      </c>
      <c r="S3728" s="1" t="s">
        <v>8157</v>
      </c>
      <c r="T3728">
        <v>1.07</v>
      </c>
      <c r="U3728" s="1"/>
      <c r="V3728">
        <v>61342.499636</v>
      </c>
      <c r="W3728">
        <v>1568807.7141480001</v>
      </c>
      <c r="X3728">
        <v>316.383759</v>
      </c>
      <c r="Y3728">
        <v>34.796422999999997</v>
      </c>
      <c r="Z3728">
        <v>689.41721199999995</v>
      </c>
      <c r="AA3728">
        <v>674.38411900000006</v>
      </c>
      <c r="AB3728">
        <v>0</v>
      </c>
    </row>
    <row r="3729" spans="1:28" x14ac:dyDescent="0.25">
      <c r="A3729" s="1" t="s">
        <v>3670</v>
      </c>
      <c r="B3729">
        <v>2920</v>
      </c>
      <c r="C3729" s="1" t="s">
        <v>4005</v>
      </c>
      <c r="D3729">
        <v>5.0999999999999996</v>
      </c>
      <c r="E3729">
        <v>0</v>
      </c>
      <c r="F3729">
        <v>0.78</v>
      </c>
      <c r="G3729">
        <v>3604</v>
      </c>
      <c r="H3729" s="1" t="s">
        <v>4075</v>
      </c>
      <c r="I3729">
        <v>89.74</v>
      </c>
      <c r="J3729">
        <v>12.44</v>
      </c>
      <c r="K3729">
        <v>684</v>
      </c>
      <c r="L3729">
        <v>698.35</v>
      </c>
      <c r="M3729">
        <v>451</v>
      </c>
      <c r="N3729">
        <v>9</v>
      </c>
      <c r="O3729">
        <v>0</v>
      </c>
      <c r="P3729">
        <v>631.24</v>
      </c>
      <c r="Q3729">
        <v>0</v>
      </c>
      <c r="R3729" s="1" t="s">
        <v>7825</v>
      </c>
      <c r="S3729" s="1" t="s">
        <v>8157</v>
      </c>
      <c r="T3729">
        <v>0.98</v>
      </c>
      <c r="U3729" s="1"/>
      <c r="V3729">
        <v>80883.100862000007</v>
      </c>
      <c r="W3729">
        <v>1502994.527523</v>
      </c>
      <c r="X3729">
        <v>403.64507300000002</v>
      </c>
      <c r="Y3729">
        <v>36.035457999999998</v>
      </c>
      <c r="Z3729">
        <v>679.94751299999996</v>
      </c>
      <c r="AA3729">
        <v>646.10756700000002</v>
      </c>
      <c r="AB3729">
        <v>0</v>
      </c>
    </row>
    <row r="3730" spans="1:28" x14ac:dyDescent="0.25">
      <c r="A3730" s="1" t="s">
        <v>3687</v>
      </c>
      <c r="B3730">
        <v>3235</v>
      </c>
      <c r="C3730" s="1" t="s">
        <v>4003</v>
      </c>
      <c r="D3730">
        <v>5.0999999999999996</v>
      </c>
      <c r="E3730">
        <v>0</v>
      </c>
      <c r="F3730">
        <v>0.64</v>
      </c>
      <c r="G3730">
        <v>3624</v>
      </c>
      <c r="H3730" s="1" t="s">
        <v>4095</v>
      </c>
      <c r="I3730">
        <v>63.59</v>
      </c>
      <c r="J3730">
        <v>14.25</v>
      </c>
      <c r="K3730">
        <v>389</v>
      </c>
      <c r="L3730">
        <v>760.34</v>
      </c>
      <c r="M3730">
        <v>256</v>
      </c>
      <c r="N3730">
        <v>11</v>
      </c>
      <c r="O3730">
        <v>0</v>
      </c>
      <c r="P3730">
        <v>336.27</v>
      </c>
      <c r="Q3730">
        <v>0</v>
      </c>
      <c r="R3730" s="1" t="s">
        <v>7842</v>
      </c>
      <c r="S3730" s="1" t="s">
        <v>8157</v>
      </c>
      <c r="T3730">
        <v>1.04</v>
      </c>
      <c r="U3730" s="1"/>
      <c r="V3730">
        <v>45893.153765000003</v>
      </c>
      <c r="W3730">
        <v>979167.78328800004</v>
      </c>
      <c r="X3730">
        <v>232.09828300000001</v>
      </c>
      <c r="Y3730">
        <v>23.022908000000001</v>
      </c>
      <c r="Z3730">
        <v>440.445381</v>
      </c>
      <c r="AA3730">
        <v>420.91965699999997</v>
      </c>
      <c r="AB3730">
        <v>0</v>
      </c>
    </row>
    <row r="3731" spans="1:28" x14ac:dyDescent="0.25">
      <c r="A3731" s="1" t="s">
        <v>3690</v>
      </c>
      <c r="B3731">
        <v>3163</v>
      </c>
      <c r="C3731" s="1" t="s">
        <v>4033</v>
      </c>
      <c r="D3731">
        <v>5.0999999999999996</v>
      </c>
      <c r="E3731">
        <v>0</v>
      </c>
      <c r="F3731">
        <v>0.5</v>
      </c>
      <c r="G3731">
        <v>3634</v>
      </c>
      <c r="H3731" s="1" t="s">
        <v>4131</v>
      </c>
      <c r="I3731">
        <v>194.58</v>
      </c>
      <c r="J3731">
        <v>7.15</v>
      </c>
      <c r="K3731">
        <v>471</v>
      </c>
      <c r="L3731">
        <v>2216.48</v>
      </c>
      <c r="M3731">
        <v>183</v>
      </c>
      <c r="N3731">
        <v>12</v>
      </c>
      <c r="O3731">
        <v>0</v>
      </c>
      <c r="P3731">
        <v>323.01</v>
      </c>
      <c r="Q3731">
        <v>0</v>
      </c>
      <c r="R3731" s="1" t="s">
        <v>7845</v>
      </c>
      <c r="S3731" s="1" t="s">
        <v>8157</v>
      </c>
      <c r="T3731">
        <v>1.08</v>
      </c>
      <c r="U3731" s="1"/>
      <c r="V3731">
        <v>38928.002798000001</v>
      </c>
      <c r="W3731">
        <v>1184713.649161</v>
      </c>
      <c r="X3731">
        <v>205.26258999999999</v>
      </c>
      <c r="Y3731">
        <v>25.438907</v>
      </c>
      <c r="Z3731">
        <v>516.39949899999999</v>
      </c>
      <c r="AA3731">
        <v>509.26824299999998</v>
      </c>
      <c r="AB3731">
        <v>0</v>
      </c>
    </row>
    <row r="3732" spans="1:28" x14ac:dyDescent="0.25">
      <c r="A3732" s="1" t="s">
        <v>3693</v>
      </c>
      <c r="B3732">
        <v>3019</v>
      </c>
      <c r="C3732" s="1" t="s">
        <v>4033</v>
      </c>
      <c r="D3732">
        <v>5.0999999999999996</v>
      </c>
      <c r="E3732">
        <v>0</v>
      </c>
      <c r="F3732">
        <v>0.25</v>
      </c>
      <c r="G3732">
        <v>3636</v>
      </c>
      <c r="H3732" s="1" t="s">
        <v>4088</v>
      </c>
      <c r="I3732">
        <v>194.58</v>
      </c>
      <c r="J3732">
        <v>7.57</v>
      </c>
      <c r="K3732">
        <v>617</v>
      </c>
      <c r="L3732">
        <v>2216.48</v>
      </c>
      <c r="M3732">
        <v>207</v>
      </c>
      <c r="N3732">
        <v>8</v>
      </c>
      <c r="O3732">
        <v>0</v>
      </c>
      <c r="P3732">
        <v>336.16</v>
      </c>
      <c r="Q3732">
        <v>0</v>
      </c>
      <c r="R3732" s="1" t="s">
        <v>7848</v>
      </c>
      <c r="S3732" s="1" t="s">
        <v>8157</v>
      </c>
      <c r="T3732">
        <v>0.56999999999999995</v>
      </c>
      <c r="U3732" s="1"/>
      <c r="V3732">
        <v>48203.299728999998</v>
      </c>
      <c r="W3732">
        <v>1237344.5334749999</v>
      </c>
      <c r="X3732">
        <v>248.389129</v>
      </c>
      <c r="Y3732">
        <v>25.965028</v>
      </c>
      <c r="Z3732">
        <v>539.15415800000005</v>
      </c>
      <c r="AA3732">
        <v>531.89947800000004</v>
      </c>
      <c r="AB3732">
        <v>0</v>
      </c>
    </row>
    <row r="3733" spans="1:28" x14ac:dyDescent="0.25">
      <c r="A3733" s="1" t="s">
        <v>3698</v>
      </c>
      <c r="B3733">
        <v>2696</v>
      </c>
      <c r="C3733" s="1" t="s">
        <v>4003</v>
      </c>
      <c r="D3733">
        <v>5.0999999999999996</v>
      </c>
      <c r="E3733">
        <v>0</v>
      </c>
      <c r="F3733">
        <v>0.7</v>
      </c>
      <c r="G3733">
        <v>3644</v>
      </c>
      <c r="H3733" s="1" t="s">
        <v>4095</v>
      </c>
      <c r="I3733">
        <v>63.59</v>
      </c>
      <c r="J3733">
        <v>16.559999999999999</v>
      </c>
      <c r="K3733">
        <v>948</v>
      </c>
      <c r="L3733">
        <v>762.07</v>
      </c>
      <c r="M3733">
        <v>738</v>
      </c>
      <c r="N3733">
        <v>22</v>
      </c>
      <c r="O3733">
        <v>0</v>
      </c>
      <c r="P3733">
        <v>902.1</v>
      </c>
      <c r="Q3733">
        <v>0</v>
      </c>
      <c r="R3733" s="1" t="s">
        <v>7853</v>
      </c>
      <c r="S3733" s="1" t="s">
        <v>8157</v>
      </c>
      <c r="T3733">
        <v>1.22</v>
      </c>
      <c r="U3733" s="1"/>
      <c r="V3733">
        <v>117166.56932900001</v>
      </c>
      <c r="W3733">
        <v>2105692.664653</v>
      </c>
      <c r="X3733">
        <v>583.02746200000001</v>
      </c>
      <c r="Y3733">
        <v>51.025717</v>
      </c>
      <c r="Z3733">
        <v>955.67475300000001</v>
      </c>
      <c r="AA3733">
        <v>905.19806700000004</v>
      </c>
      <c r="AB3733">
        <v>0</v>
      </c>
    </row>
    <row r="3734" spans="1:28" x14ac:dyDescent="0.25">
      <c r="A3734" s="1" t="s">
        <v>3701</v>
      </c>
      <c r="B3734">
        <v>3220</v>
      </c>
      <c r="C3734" s="1" t="s">
        <v>4004</v>
      </c>
      <c r="D3734">
        <v>5.0999999999999996</v>
      </c>
      <c r="E3734">
        <v>0</v>
      </c>
      <c r="F3734">
        <v>0</v>
      </c>
      <c r="G3734">
        <v>3647</v>
      </c>
      <c r="H3734" s="1" t="s">
        <v>4178</v>
      </c>
      <c r="I3734">
        <v>71.64</v>
      </c>
      <c r="J3734">
        <v>6.13</v>
      </c>
      <c r="K3734">
        <v>427</v>
      </c>
      <c r="L3734">
        <v>1309.74</v>
      </c>
      <c r="M3734">
        <v>196</v>
      </c>
      <c r="N3734">
        <v>13</v>
      </c>
      <c r="O3734">
        <v>0</v>
      </c>
      <c r="P3734">
        <v>354.97</v>
      </c>
      <c r="Q3734">
        <v>0</v>
      </c>
      <c r="R3734" s="1" t="s">
        <v>7856</v>
      </c>
      <c r="S3734" s="1" t="s">
        <v>8157</v>
      </c>
      <c r="T3734">
        <v>1.32</v>
      </c>
      <c r="U3734" s="1"/>
      <c r="V3734">
        <v>37235.191697000002</v>
      </c>
      <c r="W3734">
        <v>1010247.913827</v>
      </c>
      <c r="X3734">
        <v>193.47484900000001</v>
      </c>
      <c r="Y3734">
        <v>22.632656000000001</v>
      </c>
      <c r="Z3734">
        <v>447.79284100000001</v>
      </c>
      <c r="AA3734">
        <v>434.27321599999999</v>
      </c>
      <c r="AB3734">
        <v>0</v>
      </c>
    </row>
    <row r="3735" spans="1:28" x14ac:dyDescent="0.25">
      <c r="A3735" s="1" t="s">
        <v>3704</v>
      </c>
      <c r="B3735">
        <v>3381</v>
      </c>
      <c r="C3735" s="1" t="s">
        <v>4006</v>
      </c>
      <c r="D3735">
        <v>5.0999999999999996</v>
      </c>
      <c r="E3735">
        <v>0</v>
      </c>
      <c r="F3735">
        <v>0</v>
      </c>
      <c r="G3735">
        <v>3651</v>
      </c>
      <c r="H3735" s="1" t="s">
        <v>4078</v>
      </c>
      <c r="I3735">
        <v>54.88</v>
      </c>
      <c r="J3735">
        <v>8.83</v>
      </c>
      <c r="K3735">
        <v>270</v>
      </c>
      <c r="L3735">
        <v>876.34</v>
      </c>
      <c r="M3735">
        <v>151</v>
      </c>
      <c r="N3735">
        <v>3</v>
      </c>
      <c r="O3735">
        <v>0</v>
      </c>
      <c r="P3735">
        <v>175.68</v>
      </c>
      <c r="Q3735">
        <v>0</v>
      </c>
      <c r="R3735" s="1" t="s">
        <v>7859</v>
      </c>
      <c r="S3735" s="1" t="s">
        <v>8157</v>
      </c>
      <c r="T3735">
        <v>0.67</v>
      </c>
      <c r="U3735" s="1"/>
      <c r="V3735">
        <v>28126.515428999999</v>
      </c>
      <c r="W3735">
        <v>648612.41578100005</v>
      </c>
      <c r="X3735">
        <v>143.27093300000001</v>
      </c>
      <c r="Y3735">
        <v>14.233504999999999</v>
      </c>
      <c r="Z3735">
        <v>285.50377600000002</v>
      </c>
      <c r="AA3735">
        <v>278.82177799999999</v>
      </c>
      <c r="AB3735">
        <v>0</v>
      </c>
    </row>
    <row r="3736" spans="1:28" x14ac:dyDescent="0.25">
      <c r="A3736" s="1" t="s">
        <v>3706</v>
      </c>
      <c r="B3736">
        <v>2958</v>
      </c>
      <c r="C3736" s="1" t="s">
        <v>4019</v>
      </c>
      <c r="D3736">
        <v>5.0999999999999996</v>
      </c>
      <c r="E3736">
        <v>0</v>
      </c>
      <c r="F3736">
        <v>0.86</v>
      </c>
      <c r="G3736">
        <v>3653</v>
      </c>
      <c r="H3736" s="1" t="s">
        <v>4120</v>
      </c>
      <c r="I3736">
        <v>34.18</v>
      </c>
      <c r="J3736">
        <v>7.03</v>
      </c>
      <c r="K3736">
        <v>695</v>
      </c>
      <c r="L3736">
        <v>2468.91</v>
      </c>
      <c r="M3736">
        <v>236</v>
      </c>
      <c r="N3736">
        <v>11</v>
      </c>
      <c r="O3736">
        <v>0</v>
      </c>
      <c r="P3736">
        <v>350.48</v>
      </c>
      <c r="Q3736">
        <v>0</v>
      </c>
      <c r="R3736" s="1" t="s">
        <v>7861</v>
      </c>
      <c r="S3736" s="1" t="s">
        <v>8157</v>
      </c>
      <c r="T3736">
        <v>0.51</v>
      </c>
      <c r="U3736" s="1"/>
      <c r="V3736">
        <v>52357.634266000001</v>
      </c>
      <c r="W3736">
        <v>1316567.826754</v>
      </c>
      <c r="X3736">
        <v>269.05874899999998</v>
      </c>
      <c r="Y3736">
        <v>27.325130999999999</v>
      </c>
      <c r="Z3736">
        <v>572.13210400000003</v>
      </c>
      <c r="AA3736">
        <v>565.95666800000004</v>
      </c>
      <c r="AB3736">
        <v>0</v>
      </c>
    </row>
    <row r="3737" spans="1:28" x14ac:dyDescent="0.25">
      <c r="A3737" s="1" t="s">
        <v>3708</v>
      </c>
      <c r="B3737">
        <v>3019</v>
      </c>
      <c r="C3737" s="1" t="s">
        <v>4003</v>
      </c>
      <c r="D3737">
        <v>5.0999999999999996</v>
      </c>
      <c r="E3737">
        <v>0</v>
      </c>
      <c r="F3737">
        <v>0.26</v>
      </c>
      <c r="G3737">
        <v>3656</v>
      </c>
      <c r="H3737" s="1" t="s">
        <v>4095</v>
      </c>
      <c r="I3737">
        <v>63.59</v>
      </c>
      <c r="J3737">
        <v>10.33</v>
      </c>
      <c r="K3737">
        <v>637</v>
      </c>
      <c r="L3737">
        <v>762.07</v>
      </c>
      <c r="M3737">
        <v>428</v>
      </c>
      <c r="N3737">
        <v>24</v>
      </c>
      <c r="O3737">
        <v>0</v>
      </c>
      <c r="P3737">
        <v>565.89</v>
      </c>
      <c r="Q3737">
        <v>0</v>
      </c>
      <c r="R3737" s="1" t="s">
        <v>7863</v>
      </c>
      <c r="S3737" s="1" t="s">
        <v>8157</v>
      </c>
      <c r="T3737">
        <v>0.74</v>
      </c>
      <c r="U3737" s="1"/>
      <c r="V3737">
        <v>69143.863047999999</v>
      </c>
      <c r="W3737">
        <v>1320797.177779</v>
      </c>
      <c r="X3737">
        <v>345.88622299999997</v>
      </c>
      <c r="Y3737">
        <v>31.324166999999999</v>
      </c>
      <c r="Z3737">
        <v>596.15029200000004</v>
      </c>
      <c r="AA3737">
        <v>567.78331700000001</v>
      </c>
      <c r="AB3737">
        <v>0</v>
      </c>
    </row>
    <row r="3738" spans="1:28" x14ac:dyDescent="0.25">
      <c r="A3738" s="1" t="s">
        <v>3716</v>
      </c>
      <c r="B3738">
        <v>3343</v>
      </c>
      <c r="C3738" s="1" t="s">
        <v>4003</v>
      </c>
      <c r="D3738">
        <v>5.0999999999999996</v>
      </c>
      <c r="E3738">
        <v>0</v>
      </c>
      <c r="F3738">
        <v>0.83</v>
      </c>
      <c r="G3738">
        <v>3667</v>
      </c>
      <c r="H3738" s="1" t="s">
        <v>4095</v>
      </c>
      <c r="I3738">
        <v>63.59</v>
      </c>
      <c r="J3738">
        <v>7.65</v>
      </c>
      <c r="K3738">
        <v>324</v>
      </c>
      <c r="L3738">
        <v>762.07</v>
      </c>
      <c r="M3738">
        <v>139</v>
      </c>
      <c r="N3738">
        <v>6</v>
      </c>
      <c r="O3738">
        <v>0</v>
      </c>
      <c r="P3738">
        <v>239.32</v>
      </c>
      <c r="Q3738">
        <v>0</v>
      </c>
      <c r="R3738" s="1" t="s">
        <v>7871</v>
      </c>
      <c r="S3738" s="1" t="s">
        <v>8157</v>
      </c>
      <c r="T3738">
        <v>0.62</v>
      </c>
      <c r="U3738" s="1"/>
      <c r="V3738">
        <v>27903.281163</v>
      </c>
      <c r="W3738">
        <v>613280.28773900005</v>
      </c>
      <c r="X3738">
        <v>141.381518</v>
      </c>
      <c r="Y3738">
        <v>13.471606</v>
      </c>
      <c r="Z3738">
        <v>270.54420599999997</v>
      </c>
      <c r="AA3738">
        <v>263.63445200000001</v>
      </c>
      <c r="AB3738">
        <v>0</v>
      </c>
    </row>
    <row r="3739" spans="1:28" x14ac:dyDescent="0.25">
      <c r="A3739" s="1" t="s">
        <v>3725</v>
      </c>
      <c r="B3739">
        <v>2684</v>
      </c>
      <c r="C3739" s="1" t="s">
        <v>4003</v>
      </c>
      <c r="D3739">
        <v>5.0999999999999996</v>
      </c>
      <c r="E3739">
        <v>0</v>
      </c>
      <c r="F3739">
        <v>0.67</v>
      </c>
      <c r="G3739">
        <v>3680</v>
      </c>
      <c r="H3739" s="1" t="s">
        <v>4122</v>
      </c>
      <c r="I3739">
        <v>159.35</v>
      </c>
      <c r="J3739">
        <v>10.039999999999999</v>
      </c>
      <c r="K3739">
        <v>996</v>
      </c>
      <c r="L3739">
        <v>1416.09</v>
      </c>
      <c r="M3739">
        <v>724</v>
      </c>
      <c r="N3739">
        <v>22</v>
      </c>
      <c r="O3739">
        <v>0</v>
      </c>
      <c r="P3739">
        <v>892.9</v>
      </c>
      <c r="Q3739">
        <v>0</v>
      </c>
      <c r="R3739" s="1" t="s">
        <v>7880</v>
      </c>
      <c r="S3739" s="1" t="s">
        <v>8157</v>
      </c>
      <c r="T3739">
        <v>0.97</v>
      </c>
      <c r="U3739" s="1"/>
      <c r="V3739">
        <v>118371.05349799999</v>
      </c>
      <c r="W3739">
        <v>2247204.9463980002</v>
      </c>
      <c r="X3739">
        <v>591.85164199999997</v>
      </c>
      <c r="Y3739">
        <v>53.471198000000001</v>
      </c>
      <c r="Z3739">
        <v>1013.674783</v>
      </c>
      <c r="AA3739">
        <v>966.02734399999997</v>
      </c>
      <c r="AB3739">
        <v>0</v>
      </c>
    </row>
    <row r="3740" spans="1:28" x14ac:dyDescent="0.25">
      <c r="A3740" s="1" t="s">
        <v>3730</v>
      </c>
      <c r="B3740">
        <v>3067</v>
      </c>
      <c r="C3740" s="1" t="s">
        <v>4003</v>
      </c>
      <c r="D3740">
        <v>5.0999999999999996</v>
      </c>
      <c r="E3740">
        <v>0</v>
      </c>
      <c r="F3740">
        <v>0.34</v>
      </c>
      <c r="G3740">
        <v>3682</v>
      </c>
      <c r="H3740" s="1" t="s">
        <v>4122</v>
      </c>
      <c r="I3740">
        <v>159.35</v>
      </c>
      <c r="J3740">
        <v>12.08</v>
      </c>
      <c r="K3740">
        <v>615</v>
      </c>
      <c r="L3740">
        <v>1416.09</v>
      </c>
      <c r="M3740">
        <v>378</v>
      </c>
      <c r="N3740">
        <v>20</v>
      </c>
      <c r="O3740">
        <v>0</v>
      </c>
      <c r="P3740">
        <v>511.93</v>
      </c>
      <c r="Q3740">
        <v>0</v>
      </c>
      <c r="R3740" s="1" t="s">
        <v>7885</v>
      </c>
      <c r="S3740" s="1" t="s">
        <v>8157</v>
      </c>
      <c r="T3740">
        <v>0.98</v>
      </c>
      <c r="U3740" s="1"/>
      <c r="V3740">
        <v>63624.525236000001</v>
      </c>
      <c r="W3740">
        <v>1362339.0056080001</v>
      </c>
      <c r="X3740">
        <v>321.78301099999999</v>
      </c>
      <c r="Y3740">
        <v>31.278829000000002</v>
      </c>
      <c r="Z3740">
        <v>607.16478500000005</v>
      </c>
      <c r="AA3740">
        <v>585.636391</v>
      </c>
      <c r="AB3740">
        <v>0</v>
      </c>
    </row>
    <row r="3741" spans="1:28" x14ac:dyDescent="0.25">
      <c r="A3741" s="1" t="s">
        <v>3736</v>
      </c>
      <c r="B3741">
        <v>3307</v>
      </c>
      <c r="C3741" s="1" t="s">
        <v>4033</v>
      </c>
      <c r="D3741">
        <v>5.0999999999999996</v>
      </c>
      <c r="E3741">
        <v>0</v>
      </c>
      <c r="F3741">
        <v>0.75</v>
      </c>
      <c r="G3741">
        <v>3692</v>
      </c>
      <c r="H3741" s="1" t="s">
        <v>4131</v>
      </c>
      <c r="I3741">
        <v>194.58</v>
      </c>
      <c r="J3741">
        <v>12.16</v>
      </c>
      <c r="K3741">
        <v>385</v>
      </c>
      <c r="L3741">
        <v>2216.48</v>
      </c>
      <c r="M3741">
        <v>114</v>
      </c>
      <c r="N3741">
        <v>8</v>
      </c>
      <c r="O3741">
        <v>0</v>
      </c>
      <c r="P3741">
        <v>216.99</v>
      </c>
      <c r="Q3741">
        <v>0</v>
      </c>
      <c r="R3741" s="1" t="s">
        <v>7891</v>
      </c>
      <c r="S3741" s="1" t="s">
        <v>8157</v>
      </c>
      <c r="T3741">
        <v>0.96</v>
      </c>
      <c r="U3741" s="1"/>
      <c r="V3741">
        <v>27477.378004999999</v>
      </c>
      <c r="W3741">
        <v>972852.314916</v>
      </c>
      <c r="X3741">
        <v>148.10010700000001</v>
      </c>
      <c r="Y3741">
        <v>19.913553</v>
      </c>
      <c r="Z3741">
        <v>417.957157</v>
      </c>
      <c r="AA3741">
        <v>418.193872</v>
      </c>
      <c r="AB3741">
        <v>0</v>
      </c>
    </row>
    <row r="3742" spans="1:28" x14ac:dyDescent="0.25">
      <c r="A3742" s="1" t="s">
        <v>3737</v>
      </c>
      <c r="B3742">
        <v>2072</v>
      </c>
      <c r="C3742" s="1" t="s">
        <v>4062</v>
      </c>
      <c r="D3742">
        <v>5.0999999999999996</v>
      </c>
      <c r="E3742">
        <v>0</v>
      </c>
      <c r="F3742">
        <v>2</v>
      </c>
      <c r="G3742">
        <v>3694</v>
      </c>
      <c r="H3742" s="1" t="s">
        <v>4156</v>
      </c>
      <c r="I3742">
        <v>94.39</v>
      </c>
      <c r="J3742">
        <v>19.37</v>
      </c>
      <c r="K3742">
        <v>1622</v>
      </c>
      <c r="L3742">
        <v>2589.1999999999998</v>
      </c>
      <c r="M3742">
        <v>1312</v>
      </c>
      <c r="N3742">
        <v>31</v>
      </c>
      <c r="O3742">
        <v>0</v>
      </c>
      <c r="P3742">
        <v>1486.32</v>
      </c>
      <c r="Q3742">
        <v>0</v>
      </c>
      <c r="R3742" s="1" t="s">
        <v>7892</v>
      </c>
      <c r="S3742" s="1" t="s">
        <v>8157</v>
      </c>
      <c r="T3742">
        <v>1.46</v>
      </c>
      <c r="U3742" s="1"/>
      <c r="V3742">
        <v>217773.07326999999</v>
      </c>
      <c r="W3742">
        <v>4102604.8442609999</v>
      </c>
      <c r="X3742">
        <v>1088.4066330000001</v>
      </c>
      <c r="Y3742">
        <v>99.256298999999999</v>
      </c>
      <c r="Z3742">
        <v>1853.787499</v>
      </c>
      <c r="AA3742">
        <v>1763.6254120000001</v>
      </c>
      <c r="AB3742">
        <v>0</v>
      </c>
    </row>
    <row r="3743" spans="1:28" x14ac:dyDescent="0.25">
      <c r="A3743" s="1" t="s">
        <v>3741</v>
      </c>
      <c r="B3743">
        <v>3122</v>
      </c>
      <c r="C3743" s="1" t="s">
        <v>4041</v>
      </c>
      <c r="D3743">
        <v>0.2</v>
      </c>
      <c r="E3743">
        <v>0</v>
      </c>
      <c r="F3743">
        <v>0.59</v>
      </c>
      <c r="G3743">
        <v>3698</v>
      </c>
      <c r="H3743" s="1" t="s">
        <v>4099</v>
      </c>
      <c r="I3743">
        <v>147.79</v>
      </c>
      <c r="J3743">
        <v>10.3</v>
      </c>
      <c r="K3743">
        <v>576</v>
      </c>
      <c r="L3743">
        <v>2480.9</v>
      </c>
      <c r="M3743">
        <v>262</v>
      </c>
      <c r="N3743">
        <v>8</v>
      </c>
      <c r="O3743">
        <v>0</v>
      </c>
      <c r="P3743">
        <v>343.83</v>
      </c>
      <c r="Q3743">
        <v>0</v>
      </c>
      <c r="R3743" s="1" t="s">
        <v>7896</v>
      </c>
      <c r="S3743" s="1" t="s">
        <v>8157</v>
      </c>
      <c r="T3743">
        <v>0.78</v>
      </c>
      <c r="U3743" s="1"/>
      <c r="V3743">
        <v>50059.303499000001</v>
      </c>
      <c r="W3743">
        <v>1315569.057913</v>
      </c>
      <c r="X3743">
        <v>258.877769</v>
      </c>
      <c r="Y3743">
        <v>28.304102</v>
      </c>
      <c r="Z3743">
        <v>575.13006800000005</v>
      </c>
      <c r="AA3743">
        <v>565.52418</v>
      </c>
      <c r="AB3743">
        <v>0</v>
      </c>
    </row>
    <row r="3744" spans="1:28" x14ac:dyDescent="0.25">
      <c r="A3744" s="1" t="s">
        <v>3749</v>
      </c>
      <c r="B3744">
        <v>2629</v>
      </c>
      <c r="C3744" s="1" t="s">
        <v>4041</v>
      </c>
      <c r="D3744">
        <v>0.2</v>
      </c>
      <c r="E3744">
        <v>0</v>
      </c>
      <c r="F3744">
        <v>0.44</v>
      </c>
      <c r="G3744">
        <v>3703</v>
      </c>
      <c r="H3744" s="1" t="s">
        <v>4099</v>
      </c>
      <c r="I3744">
        <v>147.79</v>
      </c>
      <c r="J3744">
        <v>9.41</v>
      </c>
      <c r="K3744">
        <v>1074</v>
      </c>
      <c r="L3744">
        <v>2475.6999999999998</v>
      </c>
      <c r="M3744">
        <v>699</v>
      </c>
      <c r="N3744">
        <v>14</v>
      </c>
      <c r="O3744">
        <v>0</v>
      </c>
      <c r="P3744">
        <v>825.74</v>
      </c>
      <c r="Q3744">
        <v>0</v>
      </c>
      <c r="R3744" s="1" t="s">
        <v>7904</v>
      </c>
      <c r="S3744" s="1" t="s">
        <v>8157</v>
      </c>
      <c r="T3744">
        <v>0.73</v>
      </c>
      <c r="U3744" s="1"/>
      <c r="V3744">
        <v>124187.355363</v>
      </c>
      <c r="W3744">
        <v>2535394.7929870002</v>
      </c>
      <c r="X3744">
        <v>624.95993999999996</v>
      </c>
      <c r="Y3744">
        <v>58.114337999999996</v>
      </c>
      <c r="Z3744">
        <v>1130.2304079999999</v>
      </c>
      <c r="AA3744">
        <v>1089.9095319999999</v>
      </c>
      <c r="AB3744">
        <v>0</v>
      </c>
    </row>
    <row r="3745" spans="1:28" x14ac:dyDescent="0.25">
      <c r="A3745" s="1" t="s">
        <v>3751</v>
      </c>
      <c r="B3745">
        <v>2686</v>
      </c>
      <c r="C3745" s="1" t="s">
        <v>4039</v>
      </c>
      <c r="D3745">
        <v>5.0999999999999996</v>
      </c>
      <c r="E3745">
        <v>0</v>
      </c>
      <c r="F3745">
        <v>2.68</v>
      </c>
      <c r="G3745">
        <v>3706</v>
      </c>
      <c r="H3745" s="1" t="s">
        <v>4111</v>
      </c>
      <c r="I3745">
        <v>13.29</v>
      </c>
      <c r="J3745">
        <v>7.72</v>
      </c>
      <c r="K3745">
        <v>1020</v>
      </c>
      <c r="L3745">
        <v>1792.38</v>
      </c>
      <c r="M3745">
        <v>624</v>
      </c>
      <c r="N3745">
        <v>14</v>
      </c>
      <c r="O3745">
        <v>0</v>
      </c>
      <c r="P3745">
        <v>818.01</v>
      </c>
      <c r="Q3745">
        <v>0</v>
      </c>
      <c r="R3745" s="1" t="s">
        <v>7906</v>
      </c>
      <c r="S3745" s="1" t="s">
        <v>8157</v>
      </c>
      <c r="T3745">
        <v>0.63</v>
      </c>
      <c r="U3745" s="1"/>
      <c r="V3745">
        <v>110906.336486</v>
      </c>
      <c r="W3745">
        <v>2181200.1758300001</v>
      </c>
      <c r="X3745">
        <v>556.14297899999997</v>
      </c>
      <c r="Y3745">
        <v>50.556562</v>
      </c>
      <c r="Z3745">
        <v>977.10148100000004</v>
      </c>
      <c r="AA3745">
        <v>937.65169100000003</v>
      </c>
      <c r="AB3745">
        <v>0</v>
      </c>
    </row>
    <row r="3746" spans="1:28" x14ac:dyDescent="0.25">
      <c r="A3746" s="1" t="s">
        <v>3754</v>
      </c>
      <c r="B3746">
        <v>3580</v>
      </c>
      <c r="C3746" s="1" t="s">
        <v>4004</v>
      </c>
      <c r="D3746">
        <v>5.0999999999999996</v>
      </c>
      <c r="E3746">
        <v>0</v>
      </c>
      <c r="F3746">
        <v>0</v>
      </c>
      <c r="G3746">
        <v>3712</v>
      </c>
      <c r="H3746" s="1" t="s">
        <v>4090</v>
      </c>
      <c r="I3746">
        <v>24.41</v>
      </c>
      <c r="J3746">
        <v>11.85</v>
      </c>
      <c r="K3746">
        <v>132</v>
      </c>
      <c r="L3746">
        <v>1286.42</v>
      </c>
      <c r="M3746">
        <v>21</v>
      </c>
      <c r="N3746">
        <v>4</v>
      </c>
      <c r="O3746">
        <v>0</v>
      </c>
      <c r="P3746">
        <v>53.28</v>
      </c>
      <c r="Q3746">
        <v>0</v>
      </c>
      <c r="R3746" s="1" t="s">
        <v>7909</v>
      </c>
      <c r="S3746" s="1" t="s">
        <v>8157</v>
      </c>
      <c r="T3746">
        <v>1.2</v>
      </c>
      <c r="U3746" s="1"/>
      <c r="V3746">
        <v>9630.5076690000005</v>
      </c>
      <c r="W3746">
        <v>498233.735675</v>
      </c>
      <c r="X3746">
        <v>55.724082000000003</v>
      </c>
      <c r="Y3746">
        <v>10.355413</v>
      </c>
      <c r="Z3746">
        <v>212.90860000000001</v>
      </c>
      <c r="AA3746">
        <v>214.16875099999999</v>
      </c>
      <c r="AB3746">
        <v>0</v>
      </c>
    </row>
    <row r="3747" spans="1:28" x14ac:dyDescent="0.25">
      <c r="A3747" s="1" t="s">
        <v>3755</v>
      </c>
      <c r="B3747">
        <v>2804</v>
      </c>
      <c r="C3747" s="1" t="s">
        <v>4042</v>
      </c>
      <c r="D3747">
        <v>5.0999999999999996</v>
      </c>
      <c r="E3747">
        <v>0</v>
      </c>
      <c r="F3747">
        <v>0.89</v>
      </c>
      <c r="G3747">
        <v>3713</v>
      </c>
      <c r="H3747" s="1" t="s">
        <v>4126</v>
      </c>
      <c r="I3747">
        <v>99.09</v>
      </c>
      <c r="J3747">
        <v>14.8</v>
      </c>
      <c r="K3747">
        <v>909</v>
      </c>
      <c r="L3747">
        <v>1144.6400000000001</v>
      </c>
      <c r="M3747">
        <v>586</v>
      </c>
      <c r="N3747">
        <v>15</v>
      </c>
      <c r="O3747">
        <v>0</v>
      </c>
      <c r="P3747">
        <v>832.56</v>
      </c>
      <c r="Q3747">
        <v>0</v>
      </c>
      <c r="R3747" s="1" t="s">
        <v>7910</v>
      </c>
      <c r="S3747" s="1" t="s">
        <v>8157</v>
      </c>
      <c r="T3747">
        <v>1.1000000000000001</v>
      </c>
      <c r="U3747" s="1"/>
      <c r="V3747">
        <v>105154.01102599999</v>
      </c>
      <c r="W3747">
        <v>2009371.660349</v>
      </c>
      <c r="X3747">
        <v>526.08314399999995</v>
      </c>
      <c r="Y3747">
        <v>47.797209000000002</v>
      </c>
      <c r="Z3747">
        <v>906.62046799999996</v>
      </c>
      <c r="AA3747">
        <v>863.78708800000004</v>
      </c>
      <c r="AB3747">
        <v>0</v>
      </c>
    </row>
    <row r="3748" spans="1:28" x14ac:dyDescent="0.25">
      <c r="A3748" s="1" t="s">
        <v>3757</v>
      </c>
      <c r="B3748">
        <v>2763</v>
      </c>
      <c r="C3748" s="1" t="s">
        <v>4004</v>
      </c>
      <c r="D3748">
        <v>5.0999999999999996</v>
      </c>
      <c r="E3748">
        <v>0</v>
      </c>
      <c r="F3748">
        <v>3</v>
      </c>
      <c r="G3748">
        <v>3714</v>
      </c>
      <c r="H3748" s="1" t="s">
        <v>4124</v>
      </c>
      <c r="I3748">
        <v>71.64</v>
      </c>
      <c r="J3748">
        <v>11.39</v>
      </c>
      <c r="K3748">
        <v>951</v>
      </c>
      <c r="L3748">
        <v>1309.74</v>
      </c>
      <c r="M3748">
        <v>636</v>
      </c>
      <c r="N3748">
        <v>19</v>
      </c>
      <c r="O3748">
        <v>0</v>
      </c>
      <c r="P3748">
        <v>845.25</v>
      </c>
      <c r="Q3748">
        <v>0</v>
      </c>
      <c r="R3748" s="1" t="s">
        <v>7912</v>
      </c>
      <c r="S3748" s="1" t="s">
        <v>8157</v>
      </c>
      <c r="T3748">
        <v>0.9</v>
      </c>
      <c r="U3748" s="1"/>
      <c r="V3748">
        <v>109733.54131499999</v>
      </c>
      <c r="W3748">
        <v>2109670.6843130002</v>
      </c>
      <c r="X3748">
        <v>549.26656300000002</v>
      </c>
      <c r="Y3748">
        <v>49.936213000000002</v>
      </c>
      <c r="Z3748">
        <v>950.71197299999994</v>
      </c>
      <c r="AA3748">
        <v>906.90331200000003</v>
      </c>
      <c r="AB3748">
        <v>0</v>
      </c>
    </row>
    <row r="3749" spans="1:28" x14ac:dyDescent="0.25">
      <c r="A3749" s="1" t="s">
        <v>3758</v>
      </c>
      <c r="B3749">
        <v>2588</v>
      </c>
      <c r="C3749" s="1" t="s">
        <v>4040</v>
      </c>
      <c r="D3749">
        <v>5.0999999999999996</v>
      </c>
      <c r="E3749">
        <v>0</v>
      </c>
      <c r="F3749">
        <v>0.5</v>
      </c>
      <c r="G3749">
        <v>3715</v>
      </c>
      <c r="H3749" s="1" t="s">
        <v>4145</v>
      </c>
      <c r="I3749">
        <v>168.74</v>
      </c>
      <c r="J3749">
        <v>17.66</v>
      </c>
      <c r="K3749">
        <v>1127</v>
      </c>
      <c r="L3749">
        <v>2524.2399999999998</v>
      </c>
      <c r="M3749">
        <v>721</v>
      </c>
      <c r="N3749">
        <v>24</v>
      </c>
      <c r="O3749">
        <v>0</v>
      </c>
      <c r="P3749">
        <v>984.93</v>
      </c>
      <c r="Q3749">
        <v>0</v>
      </c>
      <c r="R3749" s="1" t="s">
        <v>7913</v>
      </c>
      <c r="S3749" s="1" t="s">
        <v>8157</v>
      </c>
      <c r="T3749">
        <v>1.29</v>
      </c>
      <c r="U3749" s="1"/>
      <c r="V3749">
        <v>125848.078799</v>
      </c>
      <c r="W3749">
        <v>2694247.722445</v>
      </c>
      <c r="X3749">
        <v>636.67909399999996</v>
      </c>
      <c r="Y3749">
        <v>63.162176000000002</v>
      </c>
      <c r="Z3749">
        <v>1206.346315</v>
      </c>
      <c r="AA3749">
        <v>1158.1898470000001</v>
      </c>
      <c r="AB3749">
        <v>0</v>
      </c>
    </row>
    <row r="3750" spans="1:28" x14ac:dyDescent="0.25">
      <c r="A3750" s="1" t="s">
        <v>3765</v>
      </c>
      <c r="B3750">
        <v>2804</v>
      </c>
      <c r="C3750" s="1" t="s">
        <v>4003</v>
      </c>
      <c r="D3750">
        <v>5.0999999999999996</v>
      </c>
      <c r="E3750">
        <v>0</v>
      </c>
      <c r="F3750">
        <v>0.89</v>
      </c>
      <c r="G3750">
        <v>3725</v>
      </c>
      <c r="H3750" s="1" t="s">
        <v>4095</v>
      </c>
      <c r="I3750">
        <v>63.59</v>
      </c>
      <c r="J3750">
        <v>9.65</v>
      </c>
      <c r="K3750">
        <v>921</v>
      </c>
      <c r="L3750">
        <v>762.07</v>
      </c>
      <c r="M3750">
        <v>662</v>
      </c>
      <c r="N3750">
        <v>16</v>
      </c>
      <c r="O3750">
        <v>0</v>
      </c>
      <c r="P3750">
        <v>852.23</v>
      </c>
      <c r="Q3750">
        <v>0</v>
      </c>
      <c r="R3750" s="1" t="s">
        <v>7920</v>
      </c>
      <c r="S3750" s="1" t="s">
        <v>8157</v>
      </c>
      <c r="T3750">
        <v>0.77</v>
      </c>
      <c r="U3750" s="1"/>
      <c r="V3750">
        <v>116015.939854</v>
      </c>
      <c r="W3750">
        <v>2067870.7146960001</v>
      </c>
      <c r="X3750">
        <v>576.81505600000003</v>
      </c>
      <c r="Y3750">
        <v>49.911163000000002</v>
      </c>
      <c r="Z3750">
        <v>938.31130199999996</v>
      </c>
      <c r="AA3750">
        <v>888.94012099999998</v>
      </c>
      <c r="AB3750">
        <v>0</v>
      </c>
    </row>
    <row r="3751" spans="1:28" x14ac:dyDescent="0.25">
      <c r="A3751" s="1" t="s">
        <v>3768</v>
      </c>
      <c r="B3751">
        <v>3018</v>
      </c>
      <c r="C3751" s="1" t="s">
        <v>4028</v>
      </c>
      <c r="D3751">
        <v>5.0999999999999996</v>
      </c>
      <c r="E3751">
        <v>0</v>
      </c>
      <c r="F3751">
        <v>0.15</v>
      </c>
      <c r="G3751">
        <v>3727</v>
      </c>
      <c r="H3751" s="1" t="s">
        <v>4173</v>
      </c>
      <c r="I3751">
        <v>23.46</v>
      </c>
      <c r="J3751">
        <v>9.92</v>
      </c>
      <c r="K3751">
        <v>709</v>
      </c>
      <c r="L3751">
        <v>1564.07</v>
      </c>
      <c r="M3751">
        <v>391</v>
      </c>
      <c r="N3751">
        <v>18</v>
      </c>
      <c r="O3751">
        <v>0</v>
      </c>
      <c r="P3751">
        <v>558.6</v>
      </c>
      <c r="Q3751">
        <v>0</v>
      </c>
      <c r="R3751" s="1" t="s">
        <v>7923</v>
      </c>
      <c r="S3751" s="1" t="s">
        <v>8157</v>
      </c>
      <c r="T3751">
        <v>0.76</v>
      </c>
      <c r="U3751" s="1"/>
      <c r="V3751">
        <v>71846.742299999998</v>
      </c>
      <c r="W3751">
        <v>1527141.409007</v>
      </c>
      <c r="X3751">
        <v>363.01576299999999</v>
      </c>
      <c r="Y3751">
        <v>34.818964999999999</v>
      </c>
      <c r="Z3751">
        <v>680.58691299999998</v>
      </c>
      <c r="AA3751">
        <v>656.48159499999997</v>
      </c>
      <c r="AB3751">
        <v>0</v>
      </c>
    </row>
    <row r="3752" spans="1:28" x14ac:dyDescent="0.25">
      <c r="A3752" s="1" t="s">
        <v>3781</v>
      </c>
      <c r="B3752">
        <v>2389</v>
      </c>
      <c r="C3752" s="1" t="s">
        <v>4046</v>
      </c>
      <c r="D3752">
        <v>5.0999999999999996</v>
      </c>
      <c r="E3752">
        <v>0</v>
      </c>
      <c r="F3752">
        <v>0.55000000000000004</v>
      </c>
      <c r="G3752">
        <v>3742</v>
      </c>
      <c r="H3752" s="1" t="s">
        <v>4095</v>
      </c>
      <c r="I3752">
        <v>63.59</v>
      </c>
      <c r="J3752">
        <v>8.39</v>
      </c>
      <c r="K3752">
        <v>1353</v>
      </c>
      <c r="L3752">
        <v>3164.07</v>
      </c>
      <c r="M3752">
        <v>758</v>
      </c>
      <c r="N3752">
        <v>23</v>
      </c>
      <c r="O3752">
        <v>0</v>
      </c>
      <c r="P3752">
        <v>1006.72</v>
      </c>
      <c r="Q3752">
        <v>0</v>
      </c>
      <c r="R3752" s="1" t="s">
        <v>7936</v>
      </c>
      <c r="S3752" s="1" t="s">
        <v>8157</v>
      </c>
      <c r="T3752">
        <v>0.66</v>
      </c>
      <c r="U3752" s="1"/>
      <c r="V3752">
        <v>136927.763745</v>
      </c>
      <c r="W3752">
        <v>2855771.7385720001</v>
      </c>
      <c r="X3752">
        <v>690.37928599999998</v>
      </c>
      <c r="Y3752">
        <v>64.589194000000006</v>
      </c>
      <c r="Z3752">
        <v>1269.549614</v>
      </c>
      <c r="AA3752">
        <v>1227.6309980000001</v>
      </c>
      <c r="AB3752">
        <v>0</v>
      </c>
    </row>
    <row r="3753" spans="1:28" x14ac:dyDescent="0.25">
      <c r="A3753" s="1" t="s">
        <v>3785</v>
      </c>
      <c r="B3753">
        <v>2588</v>
      </c>
      <c r="C3753" s="1" t="s">
        <v>4049</v>
      </c>
      <c r="D3753">
        <v>5.0999999999999996</v>
      </c>
      <c r="E3753">
        <v>0</v>
      </c>
      <c r="F3753">
        <v>0.5</v>
      </c>
      <c r="G3753">
        <v>3745</v>
      </c>
      <c r="H3753" s="1" t="s">
        <v>4116</v>
      </c>
      <c r="I3753">
        <v>87.33</v>
      </c>
      <c r="J3753">
        <v>6.47</v>
      </c>
      <c r="K3753">
        <v>1157</v>
      </c>
      <c r="L3753">
        <v>2062.37</v>
      </c>
      <c r="M3753">
        <v>662</v>
      </c>
      <c r="N3753">
        <v>17</v>
      </c>
      <c r="O3753">
        <v>0</v>
      </c>
      <c r="P3753">
        <v>884.98</v>
      </c>
      <c r="Q3753">
        <v>0</v>
      </c>
      <c r="R3753" s="1" t="s">
        <v>7940</v>
      </c>
      <c r="S3753" s="1" t="s">
        <v>8157</v>
      </c>
      <c r="T3753">
        <v>0.55000000000000004</v>
      </c>
      <c r="U3753" s="1"/>
      <c r="V3753">
        <v>117303.419494</v>
      </c>
      <c r="W3753">
        <v>2297196.82461</v>
      </c>
      <c r="X3753">
        <v>587.84959300000003</v>
      </c>
      <c r="Y3753">
        <v>52.660170999999998</v>
      </c>
      <c r="Z3753">
        <v>1026.1790289999999</v>
      </c>
      <c r="AA3753">
        <v>987.51741700000002</v>
      </c>
      <c r="AB3753">
        <v>0</v>
      </c>
    </row>
    <row r="3754" spans="1:28" x14ac:dyDescent="0.25">
      <c r="A3754" s="1" t="s">
        <v>3790</v>
      </c>
      <c r="B3754">
        <v>3145</v>
      </c>
      <c r="C3754" s="1" t="s">
        <v>4024</v>
      </c>
      <c r="D3754">
        <v>5.0999999999999996</v>
      </c>
      <c r="E3754">
        <v>0</v>
      </c>
      <c r="F3754">
        <v>0</v>
      </c>
      <c r="G3754">
        <v>3748</v>
      </c>
      <c r="H3754" s="1" t="s">
        <v>4144</v>
      </c>
      <c r="I3754">
        <v>26.09</v>
      </c>
      <c r="J3754">
        <v>10.69</v>
      </c>
      <c r="K3754">
        <v>603</v>
      </c>
      <c r="L3754">
        <v>2392.42</v>
      </c>
      <c r="M3754">
        <v>255</v>
      </c>
      <c r="N3754">
        <v>13</v>
      </c>
      <c r="O3754">
        <v>0</v>
      </c>
      <c r="P3754">
        <v>388.03</v>
      </c>
      <c r="Q3754">
        <v>0</v>
      </c>
      <c r="R3754" s="1" t="s">
        <v>7945</v>
      </c>
      <c r="S3754" s="1" t="s">
        <v>8157</v>
      </c>
      <c r="T3754">
        <v>0.8</v>
      </c>
      <c r="U3754" s="1"/>
      <c r="V3754">
        <v>50775.595707</v>
      </c>
      <c r="W3754">
        <v>1406215.1945420001</v>
      </c>
      <c r="X3754">
        <v>264.31890399999997</v>
      </c>
      <c r="Y3754">
        <v>30.107060000000001</v>
      </c>
      <c r="Z3754">
        <v>614.27281200000004</v>
      </c>
      <c r="AA3754">
        <v>604.48810800000001</v>
      </c>
      <c r="AB3754">
        <v>0</v>
      </c>
    </row>
    <row r="3755" spans="1:28" x14ac:dyDescent="0.25">
      <c r="A3755" s="1" t="s">
        <v>3801</v>
      </c>
      <c r="B3755">
        <v>2588</v>
      </c>
      <c r="C3755" s="1" t="s">
        <v>4057</v>
      </c>
      <c r="D3755">
        <v>5.0999999999999996</v>
      </c>
      <c r="E3755">
        <v>0</v>
      </c>
      <c r="F3755">
        <v>0.5</v>
      </c>
      <c r="G3755">
        <v>3753</v>
      </c>
      <c r="H3755" s="1" t="s">
        <v>4157</v>
      </c>
      <c r="I3755">
        <v>65</v>
      </c>
      <c r="J3755">
        <v>11.74</v>
      </c>
      <c r="K3755">
        <v>1165</v>
      </c>
      <c r="L3755">
        <v>2027.91</v>
      </c>
      <c r="M3755">
        <v>810</v>
      </c>
      <c r="N3755">
        <v>20</v>
      </c>
      <c r="O3755">
        <v>0</v>
      </c>
      <c r="P3755">
        <v>1015.26</v>
      </c>
      <c r="Q3755">
        <v>0</v>
      </c>
      <c r="R3755" s="1" t="s">
        <v>7956</v>
      </c>
      <c r="S3755" s="1" t="s">
        <v>8157</v>
      </c>
      <c r="T3755">
        <v>0.98</v>
      </c>
      <c r="U3755" s="1"/>
      <c r="V3755">
        <v>138294.73514100001</v>
      </c>
      <c r="W3755">
        <v>2698268.0560789998</v>
      </c>
      <c r="X3755">
        <v>693.17392900000004</v>
      </c>
      <c r="Y3755">
        <v>63.488852999999999</v>
      </c>
      <c r="Z3755">
        <v>1211.2542960000001</v>
      </c>
      <c r="AA3755">
        <v>1159.9280699999999</v>
      </c>
      <c r="AB3755">
        <v>0</v>
      </c>
    </row>
    <row r="3756" spans="1:28" x14ac:dyDescent="0.25">
      <c r="A3756" s="1" t="s">
        <v>3809</v>
      </c>
      <c r="B3756">
        <v>2762</v>
      </c>
      <c r="C3756" s="1" t="s">
        <v>4040</v>
      </c>
      <c r="D3756">
        <v>5.0999999999999996</v>
      </c>
      <c r="E3756">
        <v>0</v>
      </c>
      <c r="F3756">
        <v>2</v>
      </c>
      <c r="G3756">
        <v>3759</v>
      </c>
      <c r="H3756" s="1" t="s">
        <v>4096</v>
      </c>
      <c r="I3756">
        <v>121.36</v>
      </c>
      <c r="J3756">
        <v>10.17</v>
      </c>
      <c r="K3756">
        <v>997</v>
      </c>
      <c r="L3756">
        <v>1561.25</v>
      </c>
      <c r="M3756">
        <v>642</v>
      </c>
      <c r="N3756">
        <v>14</v>
      </c>
      <c r="O3756">
        <v>0</v>
      </c>
      <c r="P3756">
        <v>854.25</v>
      </c>
      <c r="Q3756">
        <v>0</v>
      </c>
      <c r="R3756" s="1" t="s">
        <v>7964</v>
      </c>
      <c r="S3756" s="1" t="s">
        <v>8157</v>
      </c>
      <c r="T3756">
        <v>0.8</v>
      </c>
      <c r="U3756" s="1"/>
      <c r="V3756">
        <v>111951.925885</v>
      </c>
      <c r="W3756">
        <v>2153655.6938439999</v>
      </c>
      <c r="X3756">
        <v>560.31392700000004</v>
      </c>
      <c r="Y3756">
        <v>50.50582</v>
      </c>
      <c r="Z3756">
        <v>967.43496300000004</v>
      </c>
      <c r="AA3756">
        <v>925.81221500000004</v>
      </c>
      <c r="AB3756">
        <v>0</v>
      </c>
    </row>
    <row r="3757" spans="1:28" x14ac:dyDescent="0.25">
      <c r="A3757" s="1" t="s">
        <v>3810</v>
      </c>
      <c r="B3757">
        <v>3187</v>
      </c>
      <c r="C3757" s="1" t="s">
        <v>4020</v>
      </c>
      <c r="D3757">
        <v>5.0999999999999996</v>
      </c>
      <c r="E3757">
        <v>0</v>
      </c>
      <c r="F3757">
        <v>2.39</v>
      </c>
      <c r="G3757">
        <v>3759</v>
      </c>
      <c r="H3757" s="1" t="s">
        <v>4129</v>
      </c>
      <c r="I3757">
        <v>135.09</v>
      </c>
      <c r="J3757">
        <v>18.989999999999998</v>
      </c>
      <c r="K3757">
        <v>572</v>
      </c>
      <c r="L3757">
        <v>2788.36</v>
      </c>
      <c r="M3757">
        <v>253</v>
      </c>
      <c r="N3757">
        <v>10</v>
      </c>
      <c r="O3757">
        <v>0</v>
      </c>
      <c r="P3757">
        <v>426.95</v>
      </c>
      <c r="Q3757">
        <v>0</v>
      </c>
      <c r="R3757" s="1" t="s">
        <v>7965</v>
      </c>
      <c r="S3757" s="1" t="s">
        <v>8157</v>
      </c>
      <c r="T3757">
        <v>1.4</v>
      </c>
      <c r="U3757" s="1"/>
      <c r="V3757">
        <v>58967.192475999997</v>
      </c>
      <c r="W3757">
        <v>1706752.4628900001</v>
      </c>
      <c r="X3757">
        <v>309.15861899999999</v>
      </c>
      <c r="Y3757">
        <v>38.284382000000001</v>
      </c>
      <c r="Z3757">
        <v>752.158142</v>
      </c>
      <c r="AA3757">
        <v>733.67525899999998</v>
      </c>
      <c r="AB3757">
        <v>0</v>
      </c>
    </row>
    <row r="3758" spans="1:28" x14ac:dyDescent="0.25">
      <c r="A3758" s="1" t="s">
        <v>3815</v>
      </c>
      <c r="B3758">
        <v>2762</v>
      </c>
      <c r="C3758" s="1" t="s">
        <v>4062</v>
      </c>
      <c r="D3758">
        <v>5.0999999999999996</v>
      </c>
      <c r="E3758">
        <v>0</v>
      </c>
      <c r="F3758">
        <v>2</v>
      </c>
      <c r="G3758">
        <v>3769</v>
      </c>
      <c r="H3758" s="1" t="s">
        <v>4156</v>
      </c>
      <c r="I3758">
        <v>94.39</v>
      </c>
      <c r="J3758">
        <v>11.18</v>
      </c>
      <c r="K3758">
        <v>1007</v>
      </c>
      <c r="L3758">
        <v>2589.1999999999998</v>
      </c>
      <c r="M3758">
        <v>678</v>
      </c>
      <c r="N3758">
        <v>21</v>
      </c>
      <c r="O3758">
        <v>0</v>
      </c>
      <c r="P3758">
        <v>807.58</v>
      </c>
      <c r="Q3758">
        <v>0</v>
      </c>
      <c r="R3758" s="1" t="s">
        <v>7970</v>
      </c>
      <c r="S3758" s="1" t="s">
        <v>8157</v>
      </c>
      <c r="T3758">
        <v>0.83</v>
      </c>
      <c r="U3758" s="1"/>
      <c r="V3758">
        <v>116796.005464</v>
      </c>
      <c r="W3758">
        <v>2513889.7649989999</v>
      </c>
      <c r="X3758">
        <v>591.08358999999996</v>
      </c>
      <c r="Y3758">
        <v>57.976362999999999</v>
      </c>
      <c r="Z3758">
        <v>1120.267566</v>
      </c>
      <c r="AA3758">
        <v>1080.65931</v>
      </c>
      <c r="AB3758">
        <v>0</v>
      </c>
    </row>
    <row r="3759" spans="1:28" x14ac:dyDescent="0.25">
      <c r="A3759" s="1" t="s">
        <v>3828</v>
      </c>
      <c r="B3759">
        <v>3107</v>
      </c>
      <c r="C3759" s="1" t="s">
        <v>4062</v>
      </c>
      <c r="D3759">
        <v>5.0999999999999996</v>
      </c>
      <c r="E3759">
        <v>0</v>
      </c>
      <c r="F3759">
        <v>2</v>
      </c>
      <c r="G3759">
        <v>3786</v>
      </c>
      <c r="H3759" s="1" t="s">
        <v>4156</v>
      </c>
      <c r="I3759">
        <v>94.39</v>
      </c>
      <c r="J3759">
        <v>10.86</v>
      </c>
      <c r="K3759">
        <v>679</v>
      </c>
      <c r="L3759">
        <v>2590.9299999999998</v>
      </c>
      <c r="M3759">
        <v>332</v>
      </c>
      <c r="N3759">
        <v>12</v>
      </c>
      <c r="O3759">
        <v>0</v>
      </c>
      <c r="P3759">
        <v>512.65</v>
      </c>
      <c r="Q3759">
        <v>0</v>
      </c>
      <c r="R3759" s="1" t="s">
        <v>7983</v>
      </c>
      <c r="S3759" s="1" t="s">
        <v>8157</v>
      </c>
      <c r="T3759">
        <v>1.05</v>
      </c>
      <c r="U3759" s="1"/>
      <c r="V3759">
        <v>65567.880390000006</v>
      </c>
      <c r="W3759">
        <v>1715105.083692</v>
      </c>
      <c r="X3759">
        <v>338.98402900000002</v>
      </c>
      <c r="Y3759">
        <v>38.157277000000001</v>
      </c>
      <c r="Z3759">
        <v>754.82397600000002</v>
      </c>
      <c r="AA3759">
        <v>737.27151400000002</v>
      </c>
      <c r="AB3759">
        <v>0</v>
      </c>
    </row>
    <row r="3760" spans="1:28" x14ac:dyDescent="0.25">
      <c r="A3760" s="1" t="s">
        <v>3831</v>
      </c>
      <c r="B3760">
        <v>3019</v>
      </c>
      <c r="C3760" s="1" t="s">
        <v>4037</v>
      </c>
      <c r="D3760">
        <v>5.0999999999999996</v>
      </c>
      <c r="E3760">
        <v>0</v>
      </c>
      <c r="F3760">
        <v>0.25</v>
      </c>
      <c r="G3760">
        <v>3788</v>
      </c>
      <c r="H3760" s="1" t="s">
        <v>4129</v>
      </c>
      <c r="I3760">
        <v>135.09</v>
      </c>
      <c r="J3760">
        <v>8.67</v>
      </c>
      <c r="K3760">
        <v>769</v>
      </c>
      <c r="L3760">
        <v>1953.85</v>
      </c>
      <c r="M3760">
        <v>447</v>
      </c>
      <c r="N3760">
        <v>18</v>
      </c>
      <c r="O3760">
        <v>0</v>
      </c>
      <c r="P3760">
        <v>562.24</v>
      </c>
      <c r="Q3760">
        <v>0</v>
      </c>
      <c r="R3760" s="1" t="s">
        <v>7986</v>
      </c>
      <c r="S3760" s="1" t="s">
        <v>8157</v>
      </c>
      <c r="T3760">
        <v>0.68</v>
      </c>
      <c r="U3760" s="1"/>
      <c r="V3760">
        <v>80555.600858999998</v>
      </c>
      <c r="W3760">
        <v>1716336.0051160001</v>
      </c>
      <c r="X3760">
        <v>407.02544499999999</v>
      </c>
      <c r="Y3760">
        <v>38.623097999999999</v>
      </c>
      <c r="Z3760">
        <v>761.379772</v>
      </c>
      <c r="AA3760">
        <v>737.81246799999997</v>
      </c>
      <c r="AB3760">
        <v>0</v>
      </c>
    </row>
    <row r="3761" spans="1:28" x14ac:dyDescent="0.25">
      <c r="A3761" s="1" t="s">
        <v>3832</v>
      </c>
      <c r="B3761">
        <v>2760</v>
      </c>
      <c r="C3761" s="1" t="s">
        <v>4042</v>
      </c>
      <c r="D3761">
        <v>5.0999999999999996</v>
      </c>
      <c r="E3761">
        <v>0</v>
      </c>
      <c r="F3761">
        <v>0</v>
      </c>
      <c r="G3761">
        <v>3790</v>
      </c>
      <c r="H3761" s="1" t="s">
        <v>4137</v>
      </c>
      <c r="I3761">
        <v>126.24</v>
      </c>
      <c r="J3761">
        <v>5.87</v>
      </c>
      <c r="K3761">
        <v>1030</v>
      </c>
      <c r="L3761">
        <v>1292.6600000000001</v>
      </c>
      <c r="M3761">
        <v>655</v>
      </c>
      <c r="N3761">
        <v>19</v>
      </c>
      <c r="O3761">
        <v>0</v>
      </c>
      <c r="P3761">
        <v>812.81</v>
      </c>
      <c r="Q3761">
        <v>0</v>
      </c>
      <c r="R3761" s="1" t="s">
        <v>7987</v>
      </c>
      <c r="S3761" s="1" t="s">
        <v>8157</v>
      </c>
      <c r="T3761">
        <v>0.43</v>
      </c>
      <c r="U3761" s="1"/>
      <c r="V3761">
        <v>113603.909595</v>
      </c>
      <c r="W3761">
        <v>2082253.6205440001</v>
      </c>
      <c r="X3761">
        <v>566.00053700000001</v>
      </c>
      <c r="Y3761">
        <v>48.959954000000003</v>
      </c>
      <c r="Z3761">
        <v>937.56760999999995</v>
      </c>
      <c r="AA3761">
        <v>895.12218399999995</v>
      </c>
      <c r="AB3761">
        <v>0</v>
      </c>
    </row>
    <row r="3762" spans="1:28" x14ac:dyDescent="0.25">
      <c r="A3762" s="1" t="s">
        <v>3840</v>
      </c>
      <c r="B3762">
        <v>3260</v>
      </c>
      <c r="C3762" s="1" t="s">
        <v>4044</v>
      </c>
      <c r="D3762">
        <v>5.0999999999999996</v>
      </c>
      <c r="E3762">
        <v>0</v>
      </c>
      <c r="F3762">
        <v>0</v>
      </c>
      <c r="G3762">
        <v>3804</v>
      </c>
      <c r="H3762" s="1" t="s">
        <v>4136</v>
      </c>
      <c r="I3762">
        <v>86.22</v>
      </c>
      <c r="J3762">
        <v>18.73</v>
      </c>
      <c r="K3762">
        <v>544</v>
      </c>
      <c r="L3762">
        <v>3476.21</v>
      </c>
      <c r="M3762">
        <v>186</v>
      </c>
      <c r="N3762">
        <v>8</v>
      </c>
      <c r="O3762">
        <v>0</v>
      </c>
      <c r="P3762">
        <v>299.19</v>
      </c>
      <c r="Q3762">
        <v>0</v>
      </c>
      <c r="R3762" s="1" t="s">
        <v>7995</v>
      </c>
      <c r="S3762" s="1" t="s">
        <v>8157</v>
      </c>
      <c r="T3762">
        <v>0.95</v>
      </c>
      <c r="U3762" s="1"/>
      <c r="V3762">
        <v>45784.944579000003</v>
      </c>
      <c r="W3762">
        <v>1553610.500182</v>
      </c>
      <c r="X3762">
        <v>245.21173200000001</v>
      </c>
      <c r="Y3762">
        <v>32.437151</v>
      </c>
      <c r="Z3762">
        <v>668.091138</v>
      </c>
      <c r="AA3762">
        <v>667.841724</v>
      </c>
      <c r="AB3762">
        <v>0</v>
      </c>
    </row>
    <row r="3763" spans="1:28" x14ac:dyDescent="0.25">
      <c r="A3763" s="1" t="s">
        <v>3843</v>
      </c>
      <c r="B3763">
        <v>2770</v>
      </c>
      <c r="C3763" s="1" t="s">
        <v>4049</v>
      </c>
      <c r="D3763">
        <v>5.0999999999999996</v>
      </c>
      <c r="E3763">
        <v>0</v>
      </c>
      <c r="F3763">
        <v>0</v>
      </c>
      <c r="G3763">
        <v>3815</v>
      </c>
      <c r="H3763" s="1" t="s">
        <v>4154</v>
      </c>
      <c r="I3763">
        <v>4.38</v>
      </c>
      <c r="J3763">
        <v>13.18</v>
      </c>
      <c r="K3763">
        <v>1045</v>
      </c>
      <c r="L3763">
        <v>2757.04</v>
      </c>
      <c r="M3763">
        <v>607</v>
      </c>
      <c r="N3763">
        <v>21</v>
      </c>
      <c r="O3763">
        <v>0</v>
      </c>
      <c r="P3763">
        <v>882.72</v>
      </c>
      <c r="Q3763">
        <v>0</v>
      </c>
      <c r="R3763" s="1" t="s">
        <v>7998</v>
      </c>
      <c r="S3763" s="1" t="s">
        <v>8157</v>
      </c>
      <c r="T3763">
        <v>1.23</v>
      </c>
      <c r="U3763" s="1"/>
      <c r="V3763">
        <v>115070.885395</v>
      </c>
      <c r="W3763">
        <v>2562996.9549909998</v>
      </c>
      <c r="X3763">
        <v>584.38764400000002</v>
      </c>
      <c r="Y3763">
        <v>59.2104</v>
      </c>
      <c r="Z3763">
        <v>1142.7286140000001</v>
      </c>
      <c r="AA3763">
        <v>1101.76568</v>
      </c>
      <c r="AB3763">
        <v>0</v>
      </c>
    </row>
    <row r="3764" spans="1:28" x14ac:dyDescent="0.25">
      <c r="A3764" s="1" t="s">
        <v>3846</v>
      </c>
      <c r="B3764">
        <v>2990</v>
      </c>
      <c r="C3764" s="1" t="s">
        <v>4004</v>
      </c>
      <c r="D3764">
        <v>5.0999999999999996</v>
      </c>
      <c r="E3764">
        <v>0</v>
      </c>
      <c r="F3764">
        <v>0</v>
      </c>
      <c r="G3764">
        <v>3822</v>
      </c>
      <c r="H3764" s="1" t="s">
        <v>4124</v>
      </c>
      <c r="I3764">
        <v>71.64</v>
      </c>
      <c r="J3764">
        <v>12.6</v>
      </c>
      <c r="K3764">
        <v>832</v>
      </c>
      <c r="L3764">
        <v>1309.74</v>
      </c>
      <c r="M3764">
        <v>528</v>
      </c>
      <c r="N3764">
        <v>21</v>
      </c>
      <c r="O3764">
        <v>0</v>
      </c>
      <c r="P3764">
        <v>731.16</v>
      </c>
      <c r="Q3764">
        <v>0</v>
      </c>
      <c r="R3764" s="1" t="s">
        <v>8001</v>
      </c>
      <c r="S3764" s="1" t="s">
        <v>8157</v>
      </c>
      <c r="T3764">
        <v>0.94</v>
      </c>
      <c r="U3764" s="1"/>
      <c r="V3764">
        <v>94713.041098999995</v>
      </c>
      <c r="W3764">
        <v>1847231.780027</v>
      </c>
      <c r="X3764">
        <v>474.67624699999999</v>
      </c>
      <c r="Y3764">
        <v>43.350734000000003</v>
      </c>
      <c r="Z3764">
        <v>829.13434099999995</v>
      </c>
      <c r="AA3764">
        <v>794.08580600000005</v>
      </c>
      <c r="AB3764">
        <v>0</v>
      </c>
    </row>
    <row r="3765" spans="1:28" x14ac:dyDescent="0.25">
      <c r="A3765" s="1" t="s">
        <v>3848</v>
      </c>
      <c r="B3765">
        <v>2911</v>
      </c>
      <c r="C3765" s="1" t="s">
        <v>4042</v>
      </c>
      <c r="D3765">
        <v>5.0999999999999996</v>
      </c>
      <c r="E3765">
        <v>0</v>
      </c>
      <c r="F3765">
        <v>0.08</v>
      </c>
      <c r="G3765">
        <v>3830</v>
      </c>
      <c r="H3765" s="1" t="s">
        <v>4126</v>
      </c>
      <c r="I3765">
        <v>99.09</v>
      </c>
      <c r="J3765">
        <v>6.64</v>
      </c>
      <c r="K3765">
        <v>919</v>
      </c>
      <c r="L3765">
        <v>1144.6400000000001</v>
      </c>
      <c r="M3765">
        <v>594</v>
      </c>
      <c r="N3765">
        <v>22</v>
      </c>
      <c r="O3765">
        <v>0</v>
      </c>
      <c r="P3765">
        <v>765.31</v>
      </c>
      <c r="Q3765">
        <v>0</v>
      </c>
      <c r="R3765" s="1" t="s">
        <v>8003</v>
      </c>
      <c r="S3765" s="1" t="s">
        <v>8157</v>
      </c>
      <c r="T3765">
        <v>0.55000000000000004</v>
      </c>
      <c r="U3765" s="1"/>
      <c r="V3765">
        <v>102607.380351</v>
      </c>
      <c r="W3765">
        <v>1879206.741781</v>
      </c>
      <c r="X3765">
        <v>511.223771</v>
      </c>
      <c r="Y3765">
        <v>44.399985000000001</v>
      </c>
      <c r="Z3765">
        <v>847.09911999999997</v>
      </c>
      <c r="AA3765">
        <v>807.83588599999996</v>
      </c>
      <c r="AB3765">
        <v>0</v>
      </c>
    </row>
    <row r="3766" spans="1:28" x14ac:dyDescent="0.25">
      <c r="A3766" s="1" t="s">
        <v>3849</v>
      </c>
      <c r="B3766">
        <v>2654</v>
      </c>
      <c r="C3766" s="1" t="s">
        <v>4046</v>
      </c>
      <c r="D3766">
        <v>5.0999999999999996</v>
      </c>
      <c r="E3766">
        <v>0</v>
      </c>
      <c r="F3766">
        <v>0.17</v>
      </c>
      <c r="G3766">
        <v>3833</v>
      </c>
      <c r="H3766" s="1" t="s">
        <v>4095</v>
      </c>
      <c r="I3766">
        <v>63.59</v>
      </c>
      <c r="J3766">
        <v>9</v>
      </c>
      <c r="K3766">
        <v>1179</v>
      </c>
      <c r="L3766">
        <v>3164.07</v>
      </c>
      <c r="M3766">
        <v>706</v>
      </c>
      <c r="N3766">
        <v>18</v>
      </c>
      <c r="O3766">
        <v>0</v>
      </c>
      <c r="P3766">
        <v>891.81</v>
      </c>
      <c r="Q3766">
        <v>0</v>
      </c>
      <c r="R3766" s="1" t="s">
        <v>8004</v>
      </c>
      <c r="S3766" s="1" t="s">
        <v>8157</v>
      </c>
      <c r="T3766">
        <v>0.8</v>
      </c>
      <c r="U3766" s="1"/>
      <c r="V3766">
        <v>127684.249339</v>
      </c>
      <c r="W3766">
        <v>2716767.5596380001</v>
      </c>
      <c r="X3766">
        <v>645.18807600000002</v>
      </c>
      <c r="Y3766">
        <v>61.637386999999997</v>
      </c>
      <c r="Z3766">
        <v>1206.447363</v>
      </c>
      <c r="AA3766">
        <v>1167.874045</v>
      </c>
      <c r="AB3766">
        <v>0</v>
      </c>
    </row>
    <row r="3767" spans="1:28" x14ac:dyDescent="0.25">
      <c r="A3767" s="1" t="s">
        <v>3855</v>
      </c>
      <c r="B3767">
        <v>2417</v>
      </c>
      <c r="C3767" s="1" t="s">
        <v>4062</v>
      </c>
      <c r="D3767">
        <v>5.0999999999999996</v>
      </c>
      <c r="E3767">
        <v>0</v>
      </c>
      <c r="F3767">
        <v>2</v>
      </c>
      <c r="G3767">
        <v>3844</v>
      </c>
      <c r="H3767" s="1" t="s">
        <v>4156</v>
      </c>
      <c r="I3767">
        <v>94.39</v>
      </c>
      <c r="J3767">
        <v>8.2100000000000009</v>
      </c>
      <c r="K3767">
        <v>1427</v>
      </c>
      <c r="L3767">
        <v>2590.9299999999998</v>
      </c>
      <c r="M3767">
        <v>981</v>
      </c>
      <c r="N3767">
        <v>33</v>
      </c>
      <c r="O3767">
        <v>0</v>
      </c>
      <c r="P3767">
        <v>1198.79</v>
      </c>
      <c r="Q3767">
        <v>0</v>
      </c>
      <c r="R3767" s="1" t="s">
        <v>8010</v>
      </c>
      <c r="S3767" s="1" t="s">
        <v>8157</v>
      </c>
      <c r="T3767">
        <v>0.71</v>
      </c>
      <c r="U3767" s="1"/>
      <c r="V3767">
        <v>166064.06945499999</v>
      </c>
      <c r="W3767">
        <v>3243921.3075970002</v>
      </c>
      <c r="X3767">
        <v>832.30520799999999</v>
      </c>
      <c r="Y3767">
        <v>75.970393999999999</v>
      </c>
      <c r="Z3767">
        <v>1454.8379010000001</v>
      </c>
      <c r="AA3767">
        <v>1394.4930670000001</v>
      </c>
      <c r="AB3767">
        <v>0</v>
      </c>
    </row>
    <row r="3768" spans="1:28" x14ac:dyDescent="0.25">
      <c r="A3768" s="1" t="s">
        <v>3857</v>
      </c>
      <c r="B3768">
        <v>2933</v>
      </c>
      <c r="C3768" s="1" t="s">
        <v>4042</v>
      </c>
      <c r="D3768">
        <v>5.0999999999999996</v>
      </c>
      <c r="E3768">
        <v>0</v>
      </c>
      <c r="F3768">
        <v>0.5</v>
      </c>
      <c r="G3768">
        <v>3848</v>
      </c>
      <c r="H3768" s="1" t="s">
        <v>4137</v>
      </c>
      <c r="I3768">
        <v>126.24</v>
      </c>
      <c r="J3768">
        <v>13.05</v>
      </c>
      <c r="K3768">
        <v>915</v>
      </c>
      <c r="L3768">
        <v>1292.6600000000001</v>
      </c>
      <c r="M3768">
        <v>641</v>
      </c>
      <c r="N3768">
        <v>11</v>
      </c>
      <c r="O3768">
        <v>0</v>
      </c>
      <c r="P3768">
        <v>816.36</v>
      </c>
      <c r="Q3768">
        <v>0</v>
      </c>
      <c r="R3768" s="1" t="s">
        <v>8012</v>
      </c>
      <c r="S3768" s="1" t="s">
        <v>8157</v>
      </c>
      <c r="T3768">
        <v>0.95</v>
      </c>
      <c r="U3768" s="1"/>
      <c r="V3768">
        <v>111571.63660300001</v>
      </c>
      <c r="W3768">
        <v>2103747.9158740002</v>
      </c>
      <c r="X3768">
        <v>557.43953599999998</v>
      </c>
      <c r="Y3768">
        <v>49.763806000000002</v>
      </c>
      <c r="Z3768">
        <v>946.520487</v>
      </c>
      <c r="AA3768">
        <v>904.35925999999995</v>
      </c>
      <c r="AB3768">
        <v>0</v>
      </c>
    </row>
    <row r="3769" spans="1:28" x14ac:dyDescent="0.25">
      <c r="A3769" s="1" t="s">
        <v>3863</v>
      </c>
      <c r="B3769">
        <v>2762</v>
      </c>
      <c r="C3769" s="1" t="s">
        <v>4005</v>
      </c>
      <c r="D3769">
        <v>5.0999999999999996</v>
      </c>
      <c r="E3769">
        <v>0</v>
      </c>
      <c r="F3769">
        <v>2</v>
      </c>
      <c r="G3769">
        <v>3872</v>
      </c>
      <c r="H3769" s="1" t="s">
        <v>4099</v>
      </c>
      <c r="I3769">
        <v>147.79</v>
      </c>
      <c r="J3769">
        <v>10.92</v>
      </c>
      <c r="K3769">
        <v>1110</v>
      </c>
      <c r="L3769">
        <v>2570.39</v>
      </c>
      <c r="M3769">
        <v>639</v>
      </c>
      <c r="N3769">
        <v>15</v>
      </c>
      <c r="O3769">
        <v>0</v>
      </c>
      <c r="P3769">
        <v>875.63</v>
      </c>
      <c r="Q3769">
        <v>0</v>
      </c>
      <c r="R3769" s="1" t="s">
        <v>8018</v>
      </c>
      <c r="S3769" s="1" t="s">
        <v>8157</v>
      </c>
      <c r="T3769">
        <v>0.79</v>
      </c>
      <c r="U3769" s="1"/>
      <c r="V3769">
        <v>116940.683532</v>
      </c>
      <c r="W3769">
        <v>2449145.6998689999</v>
      </c>
      <c r="X3769">
        <v>589.96302500000002</v>
      </c>
      <c r="Y3769">
        <v>55.823182000000003</v>
      </c>
      <c r="Z3769">
        <v>1090.2735660000001</v>
      </c>
      <c r="AA3769">
        <v>1052.830815</v>
      </c>
      <c r="AB3769">
        <v>0</v>
      </c>
    </row>
    <row r="3770" spans="1:28" x14ac:dyDescent="0.25">
      <c r="A3770" s="1" t="s">
        <v>3866</v>
      </c>
      <c r="B3770">
        <v>3524</v>
      </c>
      <c r="C3770" s="1" t="s">
        <v>4034</v>
      </c>
      <c r="D3770">
        <v>5.0999999999999996</v>
      </c>
      <c r="E3770">
        <v>0</v>
      </c>
      <c r="F3770">
        <v>0</v>
      </c>
      <c r="G3770">
        <v>3894</v>
      </c>
      <c r="H3770" s="1" t="s">
        <v>4136</v>
      </c>
      <c r="I3770">
        <v>86.22</v>
      </c>
      <c r="J3770">
        <v>18.84</v>
      </c>
      <c r="K3770">
        <v>370</v>
      </c>
      <c r="L3770">
        <v>3417.7</v>
      </c>
      <c r="M3770">
        <v>83</v>
      </c>
      <c r="N3770">
        <v>4</v>
      </c>
      <c r="O3770">
        <v>0</v>
      </c>
      <c r="P3770">
        <v>139.94999999999999</v>
      </c>
      <c r="Q3770">
        <v>0</v>
      </c>
      <c r="R3770" s="1" t="s">
        <v>8021</v>
      </c>
      <c r="S3770" s="1" t="s">
        <v>8157</v>
      </c>
      <c r="T3770">
        <v>1</v>
      </c>
      <c r="U3770" s="1"/>
      <c r="V3770">
        <v>25317.536576999999</v>
      </c>
      <c r="W3770">
        <v>1225137.0983800001</v>
      </c>
      <c r="X3770">
        <v>144.47083900000001</v>
      </c>
      <c r="Y3770">
        <v>24.894213000000001</v>
      </c>
      <c r="Z3770">
        <v>519.73318600000005</v>
      </c>
      <c r="AA3770">
        <v>526.63481999999999</v>
      </c>
      <c r="AB3770">
        <v>0</v>
      </c>
    </row>
    <row r="3771" spans="1:28" x14ac:dyDescent="0.25">
      <c r="A3771" s="1" t="s">
        <v>3869</v>
      </c>
      <c r="B3771">
        <v>2322</v>
      </c>
      <c r="C3771" s="1" t="s">
        <v>4033</v>
      </c>
      <c r="D3771">
        <v>5.0999999999999996</v>
      </c>
      <c r="E3771">
        <v>0</v>
      </c>
      <c r="F3771">
        <v>0.57999999999999996</v>
      </c>
      <c r="G3771">
        <v>3900</v>
      </c>
      <c r="H3771" s="1" t="s">
        <v>4096</v>
      </c>
      <c r="I3771">
        <v>121.36</v>
      </c>
      <c r="J3771">
        <v>8.41</v>
      </c>
      <c r="K3771">
        <v>1578</v>
      </c>
      <c r="L3771">
        <v>2850.35</v>
      </c>
      <c r="M3771">
        <v>918</v>
      </c>
      <c r="N3771">
        <v>43</v>
      </c>
      <c r="O3771">
        <v>0</v>
      </c>
      <c r="P3771">
        <v>1389.98</v>
      </c>
      <c r="Q3771">
        <v>0</v>
      </c>
      <c r="R3771" s="1" t="s">
        <v>8024</v>
      </c>
      <c r="S3771" s="1" t="s">
        <v>8157</v>
      </c>
      <c r="T3771">
        <v>1.1200000000000001</v>
      </c>
      <c r="U3771" s="1"/>
      <c r="V3771">
        <v>164641.398281</v>
      </c>
      <c r="W3771">
        <v>3352895.410158</v>
      </c>
      <c r="X3771">
        <v>828.53396599999996</v>
      </c>
      <c r="Y3771">
        <v>78.028307999999996</v>
      </c>
      <c r="Z3771">
        <v>1501.6640259999999</v>
      </c>
      <c r="AA3771">
        <v>1441.33338</v>
      </c>
      <c r="AB3771">
        <v>0</v>
      </c>
    </row>
    <row r="3772" spans="1:28" x14ac:dyDescent="0.25">
      <c r="A3772" s="1" t="s">
        <v>3870</v>
      </c>
      <c r="B3772">
        <v>3286</v>
      </c>
      <c r="C3772" s="1" t="s">
        <v>4041</v>
      </c>
      <c r="D3772">
        <v>0.2</v>
      </c>
      <c r="E3772">
        <v>0</v>
      </c>
      <c r="F3772">
        <v>0.3</v>
      </c>
      <c r="G3772">
        <v>3900</v>
      </c>
      <c r="H3772" s="1" t="s">
        <v>4099</v>
      </c>
      <c r="I3772">
        <v>147.79</v>
      </c>
      <c r="J3772">
        <v>6.92</v>
      </c>
      <c r="K3772">
        <v>614</v>
      </c>
      <c r="L3772">
        <v>2475.6999999999998</v>
      </c>
      <c r="M3772">
        <v>180</v>
      </c>
      <c r="N3772">
        <v>6</v>
      </c>
      <c r="O3772">
        <v>0</v>
      </c>
      <c r="P3772">
        <v>267.38</v>
      </c>
      <c r="Q3772">
        <v>0</v>
      </c>
      <c r="R3772" s="1" t="s">
        <v>8025</v>
      </c>
      <c r="S3772" s="1" t="s">
        <v>8157</v>
      </c>
      <c r="T3772">
        <v>0.52</v>
      </c>
      <c r="U3772" s="1"/>
      <c r="V3772">
        <v>44756.024069999999</v>
      </c>
      <c r="W3772">
        <v>1190277.5101719999</v>
      </c>
      <c r="X3772">
        <v>231.450568</v>
      </c>
      <c r="Y3772">
        <v>24.034949999999998</v>
      </c>
      <c r="Z3772">
        <v>513.20421299999998</v>
      </c>
      <c r="AA3772">
        <v>511.66668600000003</v>
      </c>
      <c r="AB3772">
        <v>0</v>
      </c>
    </row>
    <row r="3773" spans="1:28" x14ac:dyDescent="0.25">
      <c r="A3773" s="1" t="s">
        <v>3875</v>
      </c>
      <c r="B3773">
        <v>3105</v>
      </c>
      <c r="C3773" s="1" t="s">
        <v>4042</v>
      </c>
      <c r="D3773">
        <v>5.0999999999999996</v>
      </c>
      <c r="E3773">
        <v>0</v>
      </c>
      <c r="F3773">
        <v>0</v>
      </c>
      <c r="G3773">
        <v>3936</v>
      </c>
      <c r="H3773" s="1" t="s">
        <v>4137</v>
      </c>
      <c r="I3773">
        <v>126.24</v>
      </c>
      <c r="J3773">
        <v>12.96</v>
      </c>
      <c r="K3773">
        <v>831</v>
      </c>
      <c r="L3773">
        <v>1296.01</v>
      </c>
      <c r="M3773">
        <v>542</v>
      </c>
      <c r="N3773">
        <v>15</v>
      </c>
      <c r="O3773">
        <v>0</v>
      </c>
      <c r="P3773">
        <v>742.95</v>
      </c>
      <c r="Q3773">
        <v>0</v>
      </c>
      <c r="R3773" s="1" t="s">
        <v>8030</v>
      </c>
      <c r="S3773" s="1" t="s">
        <v>8157</v>
      </c>
      <c r="T3773">
        <v>1.08</v>
      </c>
      <c r="U3773" s="1"/>
      <c r="V3773">
        <v>96182.484349999999</v>
      </c>
      <c r="W3773">
        <v>1886322.369004</v>
      </c>
      <c r="X3773">
        <v>482.28835900000001</v>
      </c>
      <c r="Y3773">
        <v>44.342241999999999</v>
      </c>
      <c r="Z3773">
        <v>846.66037700000004</v>
      </c>
      <c r="AA3773">
        <v>810.88949600000001</v>
      </c>
      <c r="AB3773">
        <v>0</v>
      </c>
    </row>
    <row r="3774" spans="1:28" x14ac:dyDescent="0.25">
      <c r="A3774" s="1" t="s">
        <v>3879</v>
      </c>
      <c r="B3774">
        <v>2812</v>
      </c>
      <c r="C3774" s="1" t="s">
        <v>4039</v>
      </c>
      <c r="D3774">
        <v>5.0999999999999996</v>
      </c>
      <c r="E3774">
        <v>0</v>
      </c>
      <c r="F3774">
        <v>0.91</v>
      </c>
      <c r="G3774">
        <v>3940</v>
      </c>
      <c r="H3774" s="1" t="s">
        <v>4111</v>
      </c>
      <c r="I3774">
        <v>13.29</v>
      </c>
      <c r="J3774">
        <v>6.27</v>
      </c>
      <c r="K3774">
        <v>1128</v>
      </c>
      <c r="L3774">
        <v>1792.38</v>
      </c>
      <c r="M3774">
        <v>693</v>
      </c>
      <c r="N3774">
        <v>17</v>
      </c>
      <c r="O3774">
        <v>0</v>
      </c>
      <c r="P3774">
        <v>872.65</v>
      </c>
      <c r="Q3774">
        <v>0</v>
      </c>
      <c r="R3774" s="1" t="s">
        <v>8034</v>
      </c>
      <c r="S3774" s="1" t="s">
        <v>8157</v>
      </c>
      <c r="T3774">
        <v>0.5</v>
      </c>
      <c r="U3774" s="1"/>
      <c r="V3774">
        <v>125471.506113</v>
      </c>
      <c r="W3774">
        <v>2374426.3620739998</v>
      </c>
      <c r="X3774">
        <v>626.83400800000004</v>
      </c>
      <c r="Y3774">
        <v>54.974640999999998</v>
      </c>
      <c r="Z3774">
        <v>1063.553326</v>
      </c>
      <c r="AA3774">
        <v>1020.719649</v>
      </c>
      <c r="AB3774">
        <v>0</v>
      </c>
    </row>
    <row r="3775" spans="1:28" x14ac:dyDescent="0.25">
      <c r="A3775" s="1" t="s">
        <v>3880</v>
      </c>
      <c r="B3775">
        <v>2684</v>
      </c>
      <c r="C3775" s="1" t="s">
        <v>4063</v>
      </c>
      <c r="D3775">
        <v>5.0999999999999996</v>
      </c>
      <c r="E3775">
        <v>0</v>
      </c>
      <c r="F3775">
        <v>0.68</v>
      </c>
      <c r="G3775">
        <v>3942</v>
      </c>
      <c r="H3775" s="1" t="s">
        <v>4119</v>
      </c>
      <c r="I3775">
        <v>17.75</v>
      </c>
      <c r="J3775">
        <v>14.67</v>
      </c>
      <c r="K3775">
        <v>1258</v>
      </c>
      <c r="L3775">
        <v>2100.81</v>
      </c>
      <c r="M3775">
        <v>879</v>
      </c>
      <c r="N3775">
        <v>17</v>
      </c>
      <c r="O3775">
        <v>0</v>
      </c>
      <c r="P3775">
        <v>1146.78</v>
      </c>
      <c r="Q3775">
        <v>0</v>
      </c>
      <c r="R3775" s="1" t="s">
        <v>8035</v>
      </c>
      <c r="S3775" s="1" t="s">
        <v>8157</v>
      </c>
      <c r="T3775">
        <v>1.39</v>
      </c>
      <c r="U3775" s="1"/>
      <c r="V3775">
        <v>157916.86250700001</v>
      </c>
      <c r="W3775">
        <v>3191234.1924339999</v>
      </c>
      <c r="X3775">
        <v>794.522513</v>
      </c>
      <c r="Y3775">
        <v>76.404722000000007</v>
      </c>
      <c r="Z3775">
        <v>1439.1999269999999</v>
      </c>
      <c r="AA3775">
        <v>1371.837074</v>
      </c>
      <c r="AB3775">
        <v>0</v>
      </c>
    </row>
    <row r="3776" spans="1:28" x14ac:dyDescent="0.25">
      <c r="A3776" s="1" t="s">
        <v>3881</v>
      </c>
      <c r="B3776">
        <v>2875</v>
      </c>
      <c r="C3776" s="1" t="s">
        <v>4063</v>
      </c>
      <c r="D3776">
        <v>5.0999999999999996</v>
      </c>
      <c r="E3776">
        <v>0</v>
      </c>
      <c r="F3776">
        <v>0.01</v>
      </c>
      <c r="G3776">
        <v>3946</v>
      </c>
      <c r="H3776" s="1" t="s">
        <v>4119</v>
      </c>
      <c r="I3776">
        <v>17.75</v>
      </c>
      <c r="J3776">
        <v>12.47</v>
      </c>
      <c r="K3776">
        <v>1071</v>
      </c>
      <c r="L3776">
        <v>2100.8200000000002</v>
      </c>
      <c r="M3776">
        <v>749</v>
      </c>
      <c r="N3776">
        <v>23</v>
      </c>
      <c r="O3776">
        <v>0</v>
      </c>
      <c r="P3776">
        <v>943.26</v>
      </c>
      <c r="Q3776">
        <v>0</v>
      </c>
      <c r="R3776" s="1" t="s">
        <v>8036</v>
      </c>
      <c r="S3776" s="1" t="s">
        <v>8157</v>
      </c>
      <c r="T3776">
        <v>1.2</v>
      </c>
      <c r="U3776" s="1"/>
      <c r="V3776">
        <v>128223.37020400001</v>
      </c>
      <c r="W3776">
        <v>2650754.9038189999</v>
      </c>
      <c r="X3776">
        <v>646.46072300000003</v>
      </c>
      <c r="Y3776">
        <v>62.768534000000002</v>
      </c>
      <c r="Z3776">
        <v>1192.0611240000001</v>
      </c>
      <c r="AA3776">
        <v>1139.4960699999999</v>
      </c>
      <c r="AB3776">
        <v>0</v>
      </c>
    </row>
    <row r="3777" spans="1:28" x14ac:dyDescent="0.25">
      <c r="A3777" s="1" t="s">
        <v>3883</v>
      </c>
      <c r="B3777">
        <v>2363</v>
      </c>
      <c r="C3777" s="1" t="s">
        <v>4062</v>
      </c>
      <c r="D3777">
        <v>5.0999999999999996</v>
      </c>
      <c r="E3777">
        <v>0</v>
      </c>
      <c r="F3777">
        <v>0</v>
      </c>
      <c r="G3777">
        <v>3954</v>
      </c>
      <c r="H3777" s="1" t="s">
        <v>4132</v>
      </c>
      <c r="I3777">
        <v>25.16</v>
      </c>
      <c r="J3777">
        <v>9.7799999999999994</v>
      </c>
      <c r="K3777">
        <v>1591</v>
      </c>
      <c r="L3777">
        <v>3060.47</v>
      </c>
      <c r="M3777">
        <v>1083</v>
      </c>
      <c r="N3777">
        <v>29</v>
      </c>
      <c r="O3777">
        <v>0</v>
      </c>
      <c r="P3777">
        <v>1313.75</v>
      </c>
      <c r="Q3777">
        <v>0</v>
      </c>
      <c r="R3777" s="1" t="s">
        <v>8038</v>
      </c>
      <c r="S3777" s="1" t="s">
        <v>8157</v>
      </c>
      <c r="T3777">
        <v>0.71</v>
      </c>
      <c r="U3777" s="1"/>
      <c r="V3777">
        <v>185661.74700800001</v>
      </c>
      <c r="W3777">
        <v>3669438.7277549999</v>
      </c>
      <c r="X3777">
        <v>931.52527399999997</v>
      </c>
      <c r="Y3777">
        <v>85.607985999999997</v>
      </c>
      <c r="Z3777">
        <v>1642.8839129999999</v>
      </c>
      <c r="AA3777">
        <v>1577.412691</v>
      </c>
      <c r="AB3777">
        <v>0</v>
      </c>
    </row>
    <row r="3778" spans="1:28" x14ac:dyDescent="0.25">
      <c r="A3778" s="1" t="s">
        <v>3884</v>
      </c>
      <c r="B3778">
        <v>2875</v>
      </c>
      <c r="C3778" s="1" t="s">
        <v>4056</v>
      </c>
      <c r="D3778">
        <v>2</v>
      </c>
      <c r="E3778">
        <v>0</v>
      </c>
      <c r="F3778">
        <v>0</v>
      </c>
      <c r="G3778">
        <v>3955</v>
      </c>
      <c r="H3778" s="1" t="s">
        <v>4154</v>
      </c>
      <c r="I3778">
        <v>4.38</v>
      </c>
      <c r="J3778">
        <v>14.06</v>
      </c>
      <c r="K3778">
        <v>1080</v>
      </c>
      <c r="L3778">
        <v>2240.8200000000002</v>
      </c>
      <c r="M3778">
        <v>667</v>
      </c>
      <c r="N3778">
        <v>18</v>
      </c>
      <c r="O3778">
        <v>0</v>
      </c>
      <c r="P3778">
        <v>859.93</v>
      </c>
      <c r="Q3778">
        <v>0</v>
      </c>
      <c r="R3778" s="1" t="s">
        <v>8039</v>
      </c>
      <c r="S3778" s="1" t="s">
        <v>8157</v>
      </c>
      <c r="T3778">
        <v>0.71</v>
      </c>
      <c r="U3778" s="1"/>
      <c r="V3778">
        <v>118505.13776899999</v>
      </c>
      <c r="W3778">
        <v>2410219.4730420001</v>
      </c>
      <c r="X3778">
        <v>596.123516</v>
      </c>
      <c r="Y3778">
        <v>55.338470000000001</v>
      </c>
      <c r="Z3778">
        <v>1075.171038</v>
      </c>
      <c r="AA3778">
        <v>1036.0996829999999</v>
      </c>
      <c r="AB3778">
        <v>0</v>
      </c>
    </row>
    <row r="3779" spans="1:28" x14ac:dyDescent="0.25">
      <c r="A3779" s="1" t="s">
        <v>3885</v>
      </c>
      <c r="B3779">
        <v>3420</v>
      </c>
      <c r="C3779" s="1" t="s">
        <v>4051</v>
      </c>
      <c r="D3779">
        <v>5.0999999999999996</v>
      </c>
      <c r="E3779">
        <v>0</v>
      </c>
      <c r="F3779">
        <v>0</v>
      </c>
      <c r="G3779">
        <v>3956</v>
      </c>
      <c r="H3779" s="1" t="s">
        <v>4132</v>
      </c>
      <c r="I3779">
        <v>25.16</v>
      </c>
      <c r="J3779">
        <v>10.32</v>
      </c>
      <c r="K3779">
        <v>536</v>
      </c>
      <c r="L3779">
        <v>3203.77</v>
      </c>
      <c r="M3779">
        <v>153</v>
      </c>
      <c r="N3779">
        <v>5</v>
      </c>
      <c r="O3779">
        <v>0</v>
      </c>
      <c r="P3779">
        <v>243.23</v>
      </c>
      <c r="Q3779">
        <v>0</v>
      </c>
      <c r="R3779" s="1" t="s">
        <v>8040</v>
      </c>
      <c r="S3779" s="1" t="s">
        <v>8157</v>
      </c>
      <c r="T3779">
        <v>0.79</v>
      </c>
      <c r="U3779" s="1"/>
      <c r="V3779">
        <v>36094.716327000002</v>
      </c>
      <c r="W3779">
        <v>1218298.3127629999</v>
      </c>
      <c r="X3779">
        <v>192.888012</v>
      </c>
      <c r="Y3779">
        <v>23.984639999999999</v>
      </c>
      <c r="Z3779">
        <v>518.17069500000002</v>
      </c>
      <c r="AA3779">
        <v>523.70499199999995</v>
      </c>
      <c r="AB3779">
        <v>0</v>
      </c>
    </row>
    <row r="3780" spans="1:28" x14ac:dyDescent="0.25">
      <c r="A3780" s="1" t="s">
        <v>3893</v>
      </c>
      <c r="B3780">
        <v>3426</v>
      </c>
      <c r="C3780" s="1" t="s">
        <v>4031</v>
      </c>
      <c r="D3780">
        <v>5.0999999999999996</v>
      </c>
      <c r="E3780">
        <v>0</v>
      </c>
      <c r="F3780">
        <v>0</v>
      </c>
      <c r="G3780">
        <v>3981</v>
      </c>
      <c r="H3780" s="1" t="s">
        <v>4163</v>
      </c>
      <c r="I3780">
        <v>116.2</v>
      </c>
      <c r="J3780">
        <v>9.7899999999999991</v>
      </c>
      <c r="K3780">
        <v>555</v>
      </c>
      <c r="L3780">
        <v>2778.54</v>
      </c>
      <c r="M3780">
        <v>196</v>
      </c>
      <c r="N3780">
        <v>9</v>
      </c>
      <c r="O3780">
        <v>0</v>
      </c>
      <c r="P3780">
        <v>308.42</v>
      </c>
      <c r="Q3780">
        <v>0</v>
      </c>
      <c r="R3780" s="1" t="s">
        <v>8048</v>
      </c>
      <c r="S3780" s="1" t="s">
        <v>8157</v>
      </c>
      <c r="T3780">
        <v>0.81</v>
      </c>
      <c r="U3780" s="1"/>
      <c r="V3780">
        <v>44921.195725999998</v>
      </c>
      <c r="W3780">
        <v>1339312.6463949999</v>
      </c>
      <c r="X3780">
        <v>236.100877</v>
      </c>
      <c r="Y3780">
        <v>28.208853000000001</v>
      </c>
      <c r="Z3780">
        <v>582.03724199999999</v>
      </c>
      <c r="AA3780">
        <v>575.72655599999996</v>
      </c>
      <c r="AB3780">
        <v>0</v>
      </c>
    </row>
    <row r="3781" spans="1:28" x14ac:dyDescent="0.25">
      <c r="A3781" s="1" t="s">
        <v>3896</v>
      </c>
      <c r="B3781">
        <v>3019</v>
      </c>
      <c r="C3781" s="1" t="s">
        <v>4042</v>
      </c>
      <c r="D3781">
        <v>5.0999999999999996</v>
      </c>
      <c r="E3781">
        <v>0</v>
      </c>
      <c r="F3781">
        <v>0.26</v>
      </c>
      <c r="G3781">
        <v>3986</v>
      </c>
      <c r="H3781" s="1" t="s">
        <v>4126</v>
      </c>
      <c r="I3781">
        <v>99.09</v>
      </c>
      <c r="J3781">
        <v>10.84</v>
      </c>
      <c r="K3781">
        <v>967</v>
      </c>
      <c r="L3781">
        <v>1144.6400000000001</v>
      </c>
      <c r="M3781">
        <v>670</v>
      </c>
      <c r="N3781">
        <v>18</v>
      </c>
      <c r="O3781">
        <v>0</v>
      </c>
      <c r="P3781">
        <v>901.41</v>
      </c>
      <c r="Q3781">
        <v>0</v>
      </c>
      <c r="R3781" s="1" t="s">
        <v>8051</v>
      </c>
      <c r="S3781" s="1" t="s">
        <v>8157</v>
      </c>
      <c r="T3781">
        <v>1.28</v>
      </c>
      <c r="U3781" s="1"/>
      <c r="V3781">
        <v>116542.044563</v>
      </c>
      <c r="W3781">
        <v>2244835.5413819999</v>
      </c>
      <c r="X3781">
        <v>583.56743100000006</v>
      </c>
      <c r="Y3781">
        <v>53.837164999999999</v>
      </c>
      <c r="Z3781">
        <v>1014.906776</v>
      </c>
      <c r="AA3781">
        <v>965.00671899999998</v>
      </c>
      <c r="AB3781">
        <v>0</v>
      </c>
    </row>
    <row r="3782" spans="1:28" x14ac:dyDescent="0.25">
      <c r="A3782" s="1" t="s">
        <v>3903</v>
      </c>
      <c r="B3782">
        <v>3105</v>
      </c>
      <c r="C3782" s="1" t="s">
        <v>4040</v>
      </c>
      <c r="D3782">
        <v>5.0999999999999996</v>
      </c>
      <c r="E3782">
        <v>0</v>
      </c>
      <c r="F3782">
        <v>0</v>
      </c>
      <c r="G3782">
        <v>4015</v>
      </c>
      <c r="H3782" s="1" t="s">
        <v>4096</v>
      </c>
      <c r="I3782">
        <v>121.36</v>
      </c>
      <c r="J3782">
        <v>16.86</v>
      </c>
      <c r="K3782">
        <v>910</v>
      </c>
      <c r="L3782">
        <v>1561.25</v>
      </c>
      <c r="M3782">
        <v>593</v>
      </c>
      <c r="N3782">
        <v>13</v>
      </c>
      <c r="O3782">
        <v>0</v>
      </c>
      <c r="P3782">
        <v>818.55</v>
      </c>
      <c r="Q3782">
        <v>0</v>
      </c>
      <c r="R3782" s="1" t="s">
        <v>8058</v>
      </c>
      <c r="S3782" s="1" t="s">
        <v>8157</v>
      </c>
      <c r="T3782">
        <v>1.25</v>
      </c>
      <c r="U3782" s="1"/>
      <c r="V3782">
        <v>106669.95527400001</v>
      </c>
      <c r="W3782">
        <v>2166345.756389</v>
      </c>
      <c r="X3782">
        <v>536.72520899999995</v>
      </c>
      <c r="Y3782">
        <v>51.196604999999998</v>
      </c>
      <c r="Z3782">
        <v>975.16925300000003</v>
      </c>
      <c r="AA3782">
        <v>931.26175999999998</v>
      </c>
      <c r="AB3782">
        <v>0</v>
      </c>
    </row>
    <row r="3783" spans="1:28" x14ac:dyDescent="0.25">
      <c r="A3783" s="1" t="s">
        <v>3906</v>
      </c>
      <c r="B3783">
        <v>3118</v>
      </c>
      <c r="C3783" s="1" t="s">
        <v>4012</v>
      </c>
      <c r="D3783">
        <v>5.0999999999999996</v>
      </c>
      <c r="E3783">
        <v>0</v>
      </c>
      <c r="F3783">
        <v>530.5</v>
      </c>
      <c r="G3783">
        <v>4019</v>
      </c>
      <c r="H3783" s="1" t="s">
        <v>4143</v>
      </c>
      <c r="I3783">
        <v>105.53</v>
      </c>
      <c r="J3783">
        <v>16.329999999999998</v>
      </c>
      <c r="K3783">
        <v>901</v>
      </c>
      <c r="L3783">
        <v>825.33</v>
      </c>
      <c r="M3783">
        <v>593</v>
      </c>
      <c r="N3783">
        <v>28</v>
      </c>
      <c r="O3783">
        <v>0</v>
      </c>
      <c r="P3783">
        <v>851.37</v>
      </c>
      <c r="Q3783">
        <v>0</v>
      </c>
      <c r="R3783" s="1" t="s">
        <v>8061</v>
      </c>
      <c r="S3783" s="1" t="s">
        <v>8157</v>
      </c>
      <c r="T3783">
        <v>1.23</v>
      </c>
      <c r="U3783" s="1"/>
      <c r="V3783">
        <v>99444.635374999998</v>
      </c>
      <c r="W3783">
        <v>1858534.4261419999</v>
      </c>
      <c r="X3783">
        <v>496.59963099999999</v>
      </c>
      <c r="Y3783">
        <v>44.838697000000003</v>
      </c>
      <c r="Z3783">
        <v>842.42441299999996</v>
      </c>
      <c r="AA3783">
        <v>798.94622700000002</v>
      </c>
      <c r="AB3783">
        <v>0</v>
      </c>
    </row>
    <row r="3784" spans="1:28" x14ac:dyDescent="0.25">
      <c r="A3784" s="1" t="s">
        <v>3910</v>
      </c>
      <c r="B3784">
        <v>3019</v>
      </c>
      <c r="C3784" s="1" t="s">
        <v>4049</v>
      </c>
      <c r="D3784">
        <v>5.0999999999999996</v>
      </c>
      <c r="E3784">
        <v>0</v>
      </c>
      <c r="F3784">
        <v>0.25</v>
      </c>
      <c r="G3784">
        <v>4032</v>
      </c>
      <c r="H3784" s="1" t="s">
        <v>4125</v>
      </c>
      <c r="I3784">
        <v>87.33</v>
      </c>
      <c r="J3784">
        <v>9.23</v>
      </c>
      <c r="K3784">
        <v>1013</v>
      </c>
      <c r="L3784">
        <v>2061.94</v>
      </c>
      <c r="M3784">
        <v>616</v>
      </c>
      <c r="N3784">
        <v>15</v>
      </c>
      <c r="O3784">
        <v>0</v>
      </c>
      <c r="P3784">
        <v>811.82</v>
      </c>
      <c r="Q3784">
        <v>0</v>
      </c>
      <c r="R3784" s="1" t="s">
        <v>8065</v>
      </c>
      <c r="S3784" s="1" t="s">
        <v>8157</v>
      </c>
      <c r="T3784">
        <v>0.74</v>
      </c>
      <c r="U3784" s="1"/>
      <c r="V3784">
        <v>110131.714599</v>
      </c>
      <c r="W3784">
        <v>2202010.9985750001</v>
      </c>
      <c r="X3784">
        <v>553.11363400000005</v>
      </c>
      <c r="Y3784">
        <v>50.738615000000003</v>
      </c>
      <c r="Z3784">
        <v>983.69432900000004</v>
      </c>
      <c r="AA3784">
        <v>946.59679500000004</v>
      </c>
      <c r="AB3784">
        <v>0</v>
      </c>
    </row>
    <row r="3785" spans="1:28" x14ac:dyDescent="0.25">
      <c r="A3785" s="1" t="s">
        <v>3912</v>
      </c>
      <c r="B3785">
        <v>2831</v>
      </c>
      <c r="C3785" s="1" t="s">
        <v>4046</v>
      </c>
      <c r="D3785">
        <v>5.0999999999999996</v>
      </c>
      <c r="E3785">
        <v>0</v>
      </c>
      <c r="F3785">
        <v>0.25</v>
      </c>
      <c r="G3785">
        <v>4040</v>
      </c>
      <c r="H3785" s="1" t="s">
        <v>4095</v>
      </c>
      <c r="I3785">
        <v>63.59</v>
      </c>
      <c r="J3785">
        <v>13.5</v>
      </c>
      <c r="K3785">
        <v>1209</v>
      </c>
      <c r="L3785">
        <v>3164.06</v>
      </c>
      <c r="M3785">
        <v>710</v>
      </c>
      <c r="N3785">
        <v>17</v>
      </c>
      <c r="O3785">
        <v>0</v>
      </c>
      <c r="P3785">
        <v>987.13</v>
      </c>
      <c r="Q3785">
        <v>0</v>
      </c>
      <c r="R3785" s="1" t="s">
        <v>8067</v>
      </c>
      <c r="S3785" s="1" t="s">
        <v>8157</v>
      </c>
      <c r="T3785">
        <v>1.03</v>
      </c>
      <c r="U3785" s="1"/>
      <c r="V3785">
        <v>130332.82276</v>
      </c>
      <c r="W3785">
        <v>2831120.2894350002</v>
      </c>
      <c r="X3785">
        <v>660.03966000000003</v>
      </c>
      <c r="Y3785">
        <v>64.668328000000002</v>
      </c>
      <c r="Z3785">
        <v>1257.9673310000001</v>
      </c>
      <c r="AA3785">
        <v>1217.028775</v>
      </c>
      <c r="AB3785">
        <v>0</v>
      </c>
    </row>
    <row r="3786" spans="1:28" x14ac:dyDescent="0.25">
      <c r="A3786" s="1" t="s">
        <v>3914</v>
      </c>
      <c r="B3786">
        <v>3438</v>
      </c>
      <c r="C3786" s="1" t="s">
        <v>4012</v>
      </c>
      <c r="D3786">
        <v>5.0999999999999996</v>
      </c>
      <c r="E3786">
        <v>0</v>
      </c>
      <c r="F3786">
        <v>419.25</v>
      </c>
      <c r="G3786">
        <v>4044</v>
      </c>
      <c r="H3786" s="1" t="s">
        <v>4084</v>
      </c>
      <c r="I3786">
        <v>105.53</v>
      </c>
      <c r="J3786">
        <v>14.78</v>
      </c>
      <c r="K3786">
        <v>606</v>
      </c>
      <c r="L3786">
        <v>825.33</v>
      </c>
      <c r="M3786">
        <v>374</v>
      </c>
      <c r="N3786">
        <v>21</v>
      </c>
      <c r="O3786">
        <v>0</v>
      </c>
      <c r="P3786">
        <v>551.74</v>
      </c>
      <c r="Q3786">
        <v>0</v>
      </c>
      <c r="R3786" s="1" t="s">
        <v>8069</v>
      </c>
      <c r="S3786" s="1" t="s">
        <v>8157</v>
      </c>
      <c r="T3786">
        <v>1.1299999999999999</v>
      </c>
      <c r="U3786" s="1"/>
      <c r="V3786">
        <v>66095.462738000002</v>
      </c>
      <c r="W3786">
        <v>1324186.1674820001</v>
      </c>
      <c r="X3786">
        <v>332.19505700000002</v>
      </c>
      <c r="Y3786">
        <v>31.428364999999999</v>
      </c>
      <c r="Z3786">
        <v>596.85848099999998</v>
      </c>
      <c r="AA3786">
        <v>569.23747700000001</v>
      </c>
      <c r="AB3786">
        <v>0</v>
      </c>
    </row>
    <row r="3787" spans="1:28" x14ac:dyDescent="0.25">
      <c r="A3787" s="1" t="s">
        <v>3916</v>
      </c>
      <c r="B3787">
        <v>3067</v>
      </c>
      <c r="C3787" s="1" t="s">
        <v>4029</v>
      </c>
      <c r="D3787">
        <v>5.0999999999999996</v>
      </c>
      <c r="E3787">
        <v>0</v>
      </c>
      <c r="F3787">
        <v>0.34</v>
      </c>
      <c r="G3787">
        <v>4046</v>
      </c>
      <c r="H3787" s="1" t="s">
        <v>4111</v>
      </c>
      <c r="I3787">
        <v>13.29</v>
      </c>
      <c r="J3787">
        <v>13.87</v>
      </c>
      <c r="K3787">
        <v>979</v>
      </c>
      <c r="L3787">
        <v>1878.37</v>
      </c>
      <c r="M3787">
        <v>587</v>
      </c>
      <c r="N3787">
        <v>32</v>
      </c>
      <c r="O3787">
        <v>0</v>
      </c>
      <c r="P3787">
        <v>855.69</v>
      </c>
      <c r="Q3787">
        <v>0</v>
      </c>
      <c r="R3787" s="1" t="s">
        <v>8071</v>
      </c>
      <c r="S3787" s="1" t="s">
        <v>8157</v>
      </c>
      <c r="T3787">
        <v>1.1000000000000001</v>
      </c>
      <c r="U3787" s="1"/>
      <c r="V3787">
        <v>101615.081081</v>
      </c>
      <c r="W3787">
        <v>2171030.8307869998</v>
      </c>
      <c r="X3787">
        <v>513.94284100000004</v>
      </c>
      <c r="Y3787">
        <v>50.612077999999997</v>
      </c>
      <c r="Z3787">
        <v>973.01433999999995</v>
      </c>
      <c r="AA3787">
        <v>933.27229899999998</v>
      </c>
      <c r="AB3787">
        <v>0</v>
      </c>
    </row>
    <row r="3788" spans="1:28" x14ac:dyDescent="0.25">
      <c r="A3788" s="1" t="s">
        <v>3917</v>
      </c>
      <c r="B3788">
        <v>2566</v>
      </c>
      <c r="C3788" s="1" t="s">
        <v>4046</v>
      </c>
      <c r="D3788">
        <v>5.0999999999999996</v>
      </c>
      <c r="E3788">
        <v>0</v>
      </c>
      <c r="F3788">
        <v>0.63</v>
      </c>
      <c r="G3788">
        <v>4048</v>
      </c>
      <c r="H3788" s="1" t="s">
        <v>4095</v>
      </c>
      <c r="I3788">
        <v>63.59</v>
      </c>
      <c r="J3788">
        <v>8.8000000000000007</v>
      </c>
      <c r="K3788">
        <v>1482</v>
      </c>
      <c r="L3788">
        <v>3164.06</v>
      </c>
      <c r="M3788">
        <v>847</v>
      </c>
      <c r="N3788">
        <v>22</v>
      </c>
      <c r="O3788">
        <v>0</v>
      </c>
      <c r="P3788">
        <v>1180.17</v>
      </c>
      <c r="Q3788">
        <v>0</v>
      </c>
      <c r="R3788" s="1" t="s">
        <v>8072</v>
      </c>
      <c r="S3788" s="1" t="s">
        <v>8157</v>
      </c>
      <c r="T3788">
        <v>0.76</v>
      </c>
      <c r="U3788" s="1"/>
      <c r="V3788">
        <v>155954.22357599999</v>
      </c>
      <c r="W3788">
        <v>3189391.0125950002</v>
      </c>
      <c r="X3788">
        <v>784.90535599999998</v>
      </c>
      <c r="Y3788">
        <v>72.880972</v>
      </c>
      <c r="Z3788">
        <v>1421.039571</v>
      </c>
      <c r="AA3788">
        <v>1371.0479230000001</v>
      </c>
      <c r="AB3788">
        <v>0</v>
      </c>
    </row>
    <row r="3789" spans="1:28" x14ac:dyDescent="0.25">
      <c r="A3789" s="1" t="s">
        <v>3919</v>
      </c>
      <c r="B3789">
        <v>2477</v>
      </c>
      <c r="C3789" s="1" t="s">
        <v>4046</v>
      </c>
      <c r="D3789">
        <v>5.0999999999999996</v>
      </c>
      <c r="E3789">
        <v>0</v>
      </c>
      <c r="F3789">
        <v>0.09</v>
      </c>
      <c r="G3789">
        <v>4054</v>
      </c>
      <c r="H3789" s="1" t="s">
        <v>4095</v>
      </c>
      <c r="I3789">
        <v>63.59</v>
      </c>
      <c r="J3789">
        <v>7.57</v>
      </c>
      <c r="K3789">
        <v>1577</v>
      </c>
      <c r="L3789">
        <v>3164.07</v>
      </c>
      <c r="M3789">
        <v>858</v>
      </c>
      <c r="N3789">
        <v>28</v>
      </c>
      <c r="O3789">
        <v>0</v>
      </c>
      <c r="P3789">
        <v>1168.1600000000001</v>
      </c>
      <c r="Q3789">
        <v>0</v>
      </c>
      <c r="R3789" s="1" t="s">
        <v>8074</v>
      </c>
      <c r="S3789" s="1" t="s">
        <v>8157</v>
      </c>
      <c r="T3789">
        <v>0.56000000000000005</v>
      </c>
      <c r="U3789" s="1"/>
      <c r="V3789">
        <v>156692.624167</v>
      </c>
      <c r="W3789">
        <v>3142451.3459620001</v>
      </c>
      <c r="X3789">
        <v>786.88811799999996</v>
      </c>
      <c r="Y3789">
        <v>71.037017000000006</v>
      </c>
      <c r="Z3789">
        <v>1397.625266</v>
      </c>
      <c r="AA3789">
        <v>1350.8731250000001</v>
      </c>
      <c r="AB3789">
        <v>0</v>
      </c>
    </row>
    <row r="3790" spans="1:28" x14ac:dyDescent="0.25">
      <c r="A3790" s="1" t="s">
        <v>3920</v>
      </c>
      <c r="B3790">
        <v>2743</v>
      </c>
      <c r="C3790" s="1" t="s">
        <v>4046</v>
      </c>
      <c r="D3790">
        <v>5.0999999999999996</v>
      </c>
      <c r="E3790">
        <v>0</v>
      </c>
      <c r="F3790">
        <v>0.71</v>
      </c>
      <c r="G3790">
        <v>4057</v>
      </c>
      <c r="H3790" s="1" t="s">
        <v>4095</v>
      </c>
      <c r="I3790">
        <v>63.59</v>
      </c>
      <c r="J3790">
        <v>7.1</v>
      </c>
      <c r="K3790">
        <v>1314</v>
      </c>
      <c r="L3790">
        <v>3164.07</v>
      </c>
      <c r="M3790">
        <v>676</v>
      </c>
      <c r="N3790">
        <v>26</v>
      </c>
      <c r="O3790">
        <v>0</v>
      </c>
      <c r="P3790">
        <v>904.14</v>
      </c>
      <c r="Q3790">
        <v>0</v>
      </c>
      <c r="R3790" s="1" t="s">
        <v>8075</v>
      </c>
      <c r="S3790" s="1" t="s">
        <v>8157</v>
      </c>
      <c r="T3790">
        <v>0.56000000000000005</v>
      </c>
      <c r="U3790" s="1"/>
      <c r="V3790">
        <v>130936.030076</v>
      </c>
      <c r="W3790">
        <v>2735640.30822</v>
      </c>
      <c r="X3790">
        <v>660.15124500000002</v>
      </c>
      <c r="Y3790">
        <v>61.266222999999997</v>
      </c>
      <c r="Z3790">
        <v>1213.6541219999999</v>
      </c>
      <c r="AA3790">
        <v>1175.9898209999999</v>
      </c>
      <c r="AB3790">
        <v>0</v>
      </c>
    </row>
    <row r="3791" spans="1:28" x14ac:dyDescent="0.25">
      <c r="A3791" s="1" t="s">
        <v>3921</v>
      </c>
      <c r="B3791">
        <v>3185</v>
      </c>
      <c r="C3791" s="1" t="s">
        <v>4005</v>
      </c>
      <c r="D3791">
        <v>5.0999999999999996</v>
      </c>
      <c r="E3791">
        <v>0</v>
      </c>
      <c r="F3791">
        <v>0.39</v>
      </c>
      <c r="G3791">
        <v>4061</v>
      </c>
      <c r="H3791" s="1" t="s">
        <v>4170</v>
      </c>
      <c r="I3791">
        <v>89.74</v>
      </c>
      <c r="J3791">
        <v>5.38</v>
      </c>
      <c r="K3791">
        <v>876</v>
      </c>
      <c r="L3791">
        <v>698.35</v>
      </c>
      <c r="M3791">
        <v>543</v>
      </c>
      <c r="N3791">
        <v>14</v>
      </c>
      <c r="O3791">
        <v>0</v>
      </c>
      <c r="P3791">
        <v>782.3</v>
      </c>
      <c r="Q3791">
        <v>0</v>
      </c>
      <c r="R3791" s="1" t="s">
        <v>8076</v>
      </c>
      <c r="S3791" s="1" t="s">
        <v>8157</v>
      </c>
      <c r="T3791">
        <v>0.55000000000000004</v>
      </c>
      <c r="U3791" s="1"/>
      <c r="V3791">
        <v>98751.701484000005</v>
      </c>
      <c r="W3791">
        <v>1747111.3331540001</v>
      </c>
      <c r="X3791">
        <v>490.60076700000002</v>
      </c>
      <c r="Y3791">
        <v>41.938338999999999</v>
      </c>
      <c r="Z3791">
        <v>791.66278999999997</v>
      </c>
      <c r="AA3791">
        <v>751.05241799999999</v>
      </c>
      <c r="AB3791">
        <v>0</v>
      </c>
    </row>
    <row r="3792" spans="1:28" x14ac:dyDescent="0.25">
      <c r="A3792" s="1" t="s">
        <v>3922</v>
      </c>
      <c r="B3792">
        <v>2786</v>
      </c>
      <c r="C3792" s="1" t="s">
        <v>4028</v>
      </c>
      <c r="D3792">
        <v>5.0999999999999996</v>
      </c>
      <c r="E3792">
        <v>0</v>
      </c>
      <c r="F3792">
        <v>0.3</v>
      </c>
      <c r="G3792">
        <v>4062</v>
      </c>
      <c r="H3792" s="1" t="s">
        <v>4173</v>
      </c>
      <c r="I3792">
        <v>23.46</v>
      </c>
      <c r="J3792">
        <v>7.8</v>
      </c>
      <c r="K3792">
        <v>1276</v>
      </c>
      <c r="L3792">
        <v>1564.07</v>
      </c>
      <c r="M3792">
        <v>813</v>
      </c>
      <c r="N3792">
        <v>39</v>
      </c>
      <c r="O3792">
        <v>0</v>
      </c>
      <c r="P3792">
        <v>1096</v>
      </c>
      <c r="Q3792">
        <v>0</v>
      </c>
      <c r="R3792" s="1" t="s">
        <v>8077</v>
      </c>
      <c r="S3792" s="1" t="s">
        <v>8157</v>
      </c>
      <c r="T3792">
        <v>0.64</v>
      </c>
      <c r="U3792" s="1"/>
      <c r="V3792">
        <v>136595.82354300001</v>
      </c>
      <c r="W3792">
        <v>2537654.8263389999</v>
      </c>
      <c r="X3792">
        <v>681.47880699999996</v>
      </c>
      <c r="Y3792">
        <v>59.989009000000003</v>
      </c>
      <c r="Z3792">
        <v>1143.781845</v>
      </c>
      <c r="AA3792">
        <v>1090.8887279999999</v>
      </c>
      <c r="AB3792">
        <v>0</v>
      </c>
    </row>
    <row r="3793" spans="1:28" x14ac:dyDescent="0.25">
      <c r="A3793" s="1" t="s">
        <v>3924</v>
      </c>
      <c r="B3793">
        <v>2939</v>
      </c>
      <c r="C3793" s="1" t="s">
        <v>4039</v>
      </c>
      <c r="D3793">
        <v>5.0999999999999996</v>
      </c>
      <c r="E3793">
        <v>0</v>
      </c>
      <c r="F3793">
        <v>0.13</v>
      </c>
      <c r="G3793">
        <v>4066</v>
      </c>
      <c r="H3793" s="1" t="s">
        <v>4111</v>
      </c>
      <c r="I3793">
        <v>13.29</v>
      </c>
      <c r="J3793">
        <v>13.25</v>
      </c>
      <c r="K3793">
        <v>1127</v>
      </c>
      <c r="L3793">
        <v>1792.39</v>
      </c>
      <c r="M3793">
        <v>756</v>
      </c>
      <c r="N3793">
        <v>20</v>
      </c>
      <c r="O3793">
        <v>0</v>
      </c>
      <c r="P3793">
        <v>991.95</v>
      </c>
      <c r="Q3793">
        <v>0</v>
      </c>
      <c r="R3793" s="1" t="s">
        <v>8079</v>
      </c>
      <c r="S3793" s="1" t="s">
        <v>8157</v>
      </c>
      <c r="T3793">
        <v>0.95</v>
      </c>
      <c r="U3793" s="1"/>
      <c r="V3793">
        <v>133919.66474199999</v>
      </c>
      <c r="W3793">
        <v>2697203.3147629998</v>
      </c>
      <c r="X3793">
        <v>673.36161600000003</v>
      </c>
      <c r="Y3793">
        <v>63.604393999999999</v>
      </c>
      <c r="Z3793">
        <v>1213.7601870000001</v>
      </c>
      <c r="AA3793">
        <v>1159.466234</v>
      </c>
      <c r="AB3793">
        <v>0</v>
      </c>
    </row>
    <row r="3794" spans="1:28" x14ac:dyDescent="0.25">
      <c r="A3794" s="1" t="s">
        <v>3927</v>
      </c>
      <c r="B3794">
        <v>3086</v>
      </c>
      <c r="C3794" s="1" t="s">
        <v>4036</v>
      </c>
      <c r="D3794">
        <v>5.0999999999999996</v>
      </c>
      <c r="E3794">
        <v>0</v>
      </c>
      <c r="F3794">
        <v>0.28999999999999998</v>
      </c>
      <c r="G3794">
        <v>4073</v>
      </c>
      <c r="H3794" s="1" t="s">
        <v>4088</v>
      </c>
      <c r="I3794">
        <v>194.58</v>
      </c>
      <c r="J3794">
        <v>3.71</v>
      </c>
      <c r="K3794">
        <v>987</v>
      </c>
      <c r="L3794">
        <v>2235.6799999999998</v>
      </c>
      <c r="M3794">
        <v>435</v>
      </c>
      <c r="N3794">
        <v>21</v>
      </c>
      <c r="O3794">
        <v>0</v>
      </c>
      <c r="P3794">
        <v>615.13</v>
      </c>
      <c r="Q3794">
        <v>0</v>
      </c>
      <c r="R3794" s="1" t="s">
        <v>8082</v>
      </c>
      <c r="S3794" s="1" t="s">
        <v>8157</v>
      </c>
      <c r="T3794">
        <v>0.43</v>
      </c>
      <c r="U3794" s="1"/>
      <c r="V3794">
        <v>88092.387172000002</v>
      </c>
      <c r="W3794">
        <v>1854390.4276690001</v>
      </c>
      <c r="X3794">
        <v>444.30877500000003</v>
      </c>
      <c r="Y3794">
        <v>40.734658000000003</v>
      </c>
      <c r="Z3794">
        <v>819.22643400000004</v>
      </c>
      <c r="AA3794">
        <v>797.16092600000002</v>
      </c>
      <c r="AB3794">
        <v>0</v>
      </c>
    </row>
    <row r="3795" spans="1:28" x14ac:dyDescent="0.25">
      <c r="A3795" s="1" t="s">
        <v>3929</v>
      </c>
      <c r="B3795">
        <v>2920</v>
      </c>
      <c r="C3795" s="1" t="s">
        <v>4046</v>
      </c>
      <c r="D3795">
        <v>5.0999999999999996</v>
      </c>
      <c r="E3795">
        <v>0</v>
      </c>
      <c r="F3795">
        <v>0.79</v>
      </c>
      <c r="G3795">
        <v>4076</v>
      </c>
      <c r="H3795" s="1" t="s">
        <v>4095</v>
      </c>
      <c r="I3795">
        <v>63.59</v>
      </c>
      <c r="J3795">
        <v>14.83</v>
      </c>
      <c r="K3795">
        <v>1156</v>
      </c>
      <c r="L3795">
        <v>3164.07</v>
      </c>
      <c r="M3795">
        <v>719</v>
      </c>
      <c r="N3795">
        <v>15</v>
      </c>
      <c r="O3795">
        <v>0</v>
      </c>
      <c r="P3795">
        <v>944.52</v>
      </c>
      <c r="Q3795">
        <v>0</v>
      </c>
      <c r="R3795" s="1" t="s">
        <v>8084</v>
      </c>
      <c r="S3795" s="1" t="s">
        <v>8157</v>
      </c>
      <c r="T3795">
        <v>1.08</v>
      </c>
      <c r="U3795" s="1"/>
      <c r="V3795">
        <v>128947.386394</v>
      </c>
      <c r="W3795">
        <v>2805670.9330040002</v>
      </c>
      <c r="X3795">
        <v>653.27614700000004</v>
      </c>
      <c r="Y3795">
        <v>64.392679999999999</v>
      </c>
      <c r="Z3795">
        <v>1246.958122</v>
      </c>
      <c r="AA3795">
        <v>1206.0882590000001</v>
      </c>
      <c r="AB3795">
        <v>0</v>
      </c>
    </row>
    <row r="3796" spans="1:28" x14ac:dyDescent="0.25">
      <c r="A3796" s="1" t="s">
        <v>3932</v>
      </c>
      <c r="B3796">
        <v>3008</v>
      </c>
      <c r="C3796" s="1" t="s">
        <v>4046</v>
      </c>
      <c r="D3796">
        <v>5.0999999999999996</v>
      </c>
      <c r="E3796">
        <v>0</v>
      </c>
      <c r="F3796">
        <v>0.33</v>
      </c>
      <c r="G3796">
        <v>4084</v>
      </c>
      <c r="H3796" s="1" t="s">
        <v>4095</v>
      </c>
      <c r="I3796">
        <v>63.59</v>
      </c>
      <c r="J3796">
        <v>12.66</v>
      </c>
      <c r="K3796">
        <v>1076</v>
      </c>
      <c r="L3796">
        <v>3164.06</v>
      </c>
      <c r="M3796">
        <v>649</v>
      </c>
      <c r="N3796">
        <v>13</v>
      </c>
      <c r="O3796">
        <v>0</v>
      </c>
      <c r="P3796">
        <v>857.96</v>
      </c>
      <c r="Q3796">
        <v>0</v>
      </c>
      <c r="R3796" s="1" t="s">
        <v>8087</v>
      </c>
      <c r="S3796" s="1" t="s">
        <v>8157</v>
      </c>
      <c r="T3796">
        <v>1.05</v>
      </c>
      <c r="U3796" s="1"/>
      <c r="V3796">
        <v>117055.70441400001</v>
      </c>
      <c r="W3796">
        <v>2532252.6237479998</v>
      </c>
      <c r="X3796">
        <v>592.51415599999996</v>
      </c>
      <c r="Y3796">
        <v>57.554158999999999</v>
      </c>
      <c r="Z3796">
        <v>1120.955348</v>
      </c>
      <c r="AA3796">
        <v>1088.554034</v>
      </c>
      <c r="AB3796">
        <v>0</v>
      </c>
    </row>
    <row r="3797" spans="1:28" x14ac:dyDescent="0.25">
      <c r="A3797" s="1" t="s">
        <v>3935</v>
      </c>
      <c r="B3797">
        <v>3067</v>
      </c>
      <c r="C3797" s="1" t="s">
        <v>4063</v>
      </c>
      <c r="D3797">
        <v>5.0999999999999996</v>
      </c>
      <c r="E3797">
        <v>0</v>
      </c>
      <c r="F3797">
        <v>0.34</v>
      </c>
      <c r="G3797">
        <v>4100</v>
      </c>
      <c r="H3797" s="1" t="s">
        <v>4119</v>
      </c>
      <c r="I3797">
        <v>17.75</v>
      </c>
      <c r="J3797">
        <v>13.68</v>
      </c>
      <c r="K3797">
        <v>1033</v>
      </c>
      <c r="L3797">
        <v>2100.81</v>
      </c>
      <c r="M3797">
        <v>644</v>
      </c>
      <c r="N3797">
        <v>25</v>
      </c>
      <c r="O3797">
        <v>0</v>
      </c>
      <c r="P3797">
        <v>898.3</v>
      </c>
      <c r="Q3797">
        <v>0</v>
      </c>
      <c r="R3797" s="1" t="s">
        <v>8090</v>
      </c>
      <c r="S3797" s="1" t="s">
        <v>8157</v>
      </c>
      <c r="T3797">
        <v>1.1399999999999999</v>
      </c>
      <c r="U3797" s="1"/>
      <c r="V3797">
        <v>114277.178979</v>
      </c>
      <c r="W3797">
        <v>2434600.0725150001</v>
      </c>
      <c r="X3797">
        <v>577.76441799999998</v>
      </c>
      <c r="Y3797">
        <v>56.845618000000002</v>
      </c>
      <c r="Z3797">
        <v>1091.5182199999999</v>
      </c>
      <c r="AA3797">
        <v>1046.574329</v>
      </c>
      <c r="AB3797">
        <v>0</v>
      </c>
    </row>
    <row r="3798" spans="1:28" x14ac:dyDescent="0.25">
      <c r="A3798" s="1" t="s">
        <v>3940</v>
      </c>
      <c r="B3798">
        <v>2786</v>
      </c>
      <c r="C3798" s="1" t="s">
        <v>4033</v>
      </c>
      <c r="D3798">
        <v>5.0999999999999996</v>
      </c>
      <c r="E3798">
        <v>0</v>
      </c>
      <c r="F3798">
        <v>0.28999999999999998</v>
      </c>
      <c r="G3798">
        <v>4117</v>
      </c>
      <c r="H3798" s="1" t="s">
        <v>4096</v>
      </c>
      <c r="I3798">
        <v>121.36</v>
      </c>
      <c r="J3798">
        <v>7.73</v>
      </c>
      <c r="K3798">
        <v>1331</v>
      </c>
      <c r="L3798">
        <v>2850.35</v>
      </c>
      <c r="M3798">
        <v>712</v>
      </c>
      <c r="N3798">
        <v>46</v>
      </c>
      <c r="O3798">
        <v>0</v>
      </c>
      <c r="P3798">
        <v>1009.71</v>
      </c>
      <c r="Q3798">
        <v>0</v>
      </c>
      <c r="R3798" s="1" t="s">
        <v>8095</v>
      </c>
      <c r="S3798" s="1" t="s">
        <v>8157</v>
      </c>
      <c r="T3798">
        <v>0.65</v>
      </c>
      <c r="U3798" s="1"/>
      <c r="V3798">
        <v>128335.446319</v>
      </c>
      <c r="W3798">
        <v>2688966.0131979999</v>
      </c>
      <c r="X3798">
        <v>647.32112800000004</v>
      </c>
      <c r="Y3798">
        <v>60.610948</v>
      </c>
      <c r="Z3798">
        <v>1194.409048</v>
      </c>
      <c r="AA3798">
        <v>1155.9247989999999</v>
      </c>
      <c r="AB3798">
        <v>0</v>
      </c>
    </row>
    <row r="3799" spans="1:28" x14ac:dyDescent="0.25">
      <c r="A3799" s="1" t="s">
        <v>3944</v>
      </c>
      <c r="B3799">
        <v>3069</v>
      </c>
      <c r="C3799" s="1" t="s">
        <v>4039</v>
      </c>
      <c r="D3799">
        <v>5.0999999999999996</v>
      </c>
      <c r="E3799">
        <v>0</v>
      </c>
      <c r="F3799">
        <v>2.35</v>
      </c>
      <c r="G3799">
        <v>4131</v>
      </c>
      <c r="H3799" s="1" t="s">
        <v>4111</v>
      </c>
      <c r="I3799">
        <v>13.29</v>
      </c>
      <c r="J3799">
        <v>13.9</v>
      </c>
      <c r="K3799">
        <v>1062</v>
      </c>
      <c r="L3799">
        <v>1792.39</v>
      </c>
      <c r="M3799">
        <v>667</v>
      </c>
      <c r="N3799">
        <v>19</v>
      </c>
      <c r="O3799">
        <v>0</v>
      </c>
      <c r="P3799">
        <v>942.02</v>
      </c>
      <c r="Q3799">
        <v>0</v>
      </c>
      <c r="R3799" s="1" t="s">
        <v>8099</v>
      </c>
      <c r="S3799" s="1" t="s">
        <v>8157</v>
      </c>
      <c r="T3799">
        <v>1.08</v>
      </c>
      <c r="U3799" s="1"/>
      <c r="V3799">
        <v>119719.103091</v>
      </c>
      <c r="W3799">
        <v>2374096.0186879998</v>
      </c>
      <c r="X3799">
        <v>601.03328099999999</v>
      </c>
      <c r="Y3799">
        <v>56.002262999999999</v>
      </c>
      <c r="Z3799">
        <v>1067.6204909999999</v>
      </c>
      <c r="AA3799">
        <v>1020.571407</v>
      </c>
      <c r="AB3799">
        <v>0</v>
      </c>
    </row>
    <row r="3800" spans="1:28" x14ac:dyDescent="0.25">
      <c r="A3800" s="1" t="s">
        <v>3947</v>
      </c>
      <c r="B3800">
        <v>3097</v>
      </c>
      <c r="C3800" s="1" t="s">
        <v>4046</v>
      </c>
      <c r="D3800">
        <v>5.0999999999999996</v>
      </c>
      <c r="E3800">
        <v>0</v>
      </c>
      <c r="F3800">
        <v>0.87</v>
      </c>
      <c r="G3800">
        <v>4141</v>
      </c>
      <c r="H3800" s="1" t="s">
        <v>4095</v>
      </c>
      <c r="I3800">
        <v>63.59</v>
      </c>
      <c r="J3800">
        <v>13.79</v>
      </c>
      <c r="K3800">
        <v>1044</v>
      </c>
      <c r="L3800">
        <v>3164.07</v>
      </c>
      <c r="M3800">
        <v>580</v>
      </c>
      <c r="N3800">
        <v>19</v>
      </c>
      <c r="O3800">
        <v>0</v>
      </c>
      <c r="P3800">
        <v>835.15</v>
      </c>
      <c r="Q3800">
        <v>0</v>
      </c>
      <c r="R3800" s="1" t="s">
        <v>8102</v>
      </c>
      <c r="S3800" s="1" t="s">
        <v>8157</v>
      </c>
      <c r="T3800">
        <v>1.1000000000000001</v>
      </c>
      <c r="U3800" s="1"/>
      <c r="V3800">
        <v>109836.142142</v>
      </c>
      <c r="W3800">
        <v>2507376.8623620002</v>
      </c>
      <c r="X3800">
        <v>559.22151899999994</v>
      </c>
      <c r="Y3800">
        <v>56.933646000000003</v>
      </c>
      <c r="Z3800">
        <v>1111.303981</v>
      </c>
      <c r="AA3800">
        <v>1077.855262</v>
      </c>
      <c r="AB3800">
        <v>0</v>
      </c>
    </row>
    <row r="3801" spans="1:28" x14ac:dyDescent="0.25">
      <c r="A3801" s="1" t="s">
        <v>3951</v>
      </c>
      <c r="B3801">
        <v>3127</v>
      </c>
      <c r="C3801" s="1" t="s">
        <v>4042</v>
      </c>
      <c r="D3801">
        <v>5.0999999999999996</v>
      </c>
      <c r="E3801">
        <v>0</v>
      </c>
      <c r="F3801">
        <v>0.45</v>
      </c>
      <c r="G3801">
        <v>4160</v>
      </c>
      <c r="H3801" s="1" t="s">
        <v>4126</v>
      </c>
      <c r="I3801">
        <v>99.09</v>
      </c>
      <c r="J3801">
        <v>9.4499999999999993</v>
      </c>
      <c r="K3801">
        <v>1033</v>
      </c>
      <c r="L3801">
        <v>1144.6400000000001</v>
      </c>
      <c r="M3801">
        <v>742</v>
      </c>
      <c r="N3801">
        <v>15</v>
      </c>
      <c r="O3801">
        <v>0</v>
      </c>
      <c r="P3801">
        <v>928.01</v>
      </c>
      <c r="Q3801">
        <v>0</v>
      </c>
      <c r="R3801" s="1" t="s">
        <v>8106</v>
      </c>
      <c r="S3801" s="1" t="s">
        <v>8157</v>
      </c>
      <c r="T3801">
        <v>0.8</v>
      </c>
      <c r="U3801" s="1"/>
      <c r="V3801">
        <v>127160.503308</v>
      </c>
      <c r="W3801">
        <v>2334136.9366830001</v>
      </c>
      <c r="X3801">
        <v>633.84015699999998</v>
      </c>
      <c r="Y3801">
        <v>55.835850999999998</v>
      </c>
      <c r="Z3801">
        <v>1055.265807</v>
      </c>
      <c r="AA3801">
        <v>1003.400727</v>
      </c>
      <c r="AB3801">
        <v>0</v>
      </c>
    </row>
    <row r="3802" spans="1:28" x14ac:dyDescent="0.25">
      <c r="A3802" s="1" t="s">
        <v>3952</v>
      </c>
      <c r="B3802">
        <v>3235</v>
      </c>
      <c r="C3802" s="1" t="s">
        <v>4042</v>
      </c>
      <c r="D3802">
        <v>5.0999999999999996</v>
      </c>
      <c r="E3802">
        <v>0</v>
      </c>
      <c r="F3802">
        <v>0.64</v>
      </c>
      <c r="G3802">
        <v>4161</v>
      </c>
      <c r="H3802" s="1" t="s">
        <v>4126</v>
      </c>
      <c r="I3802">
        <v>99.09</v>
      </c>
      <c r="J3802">
        <v>14.59</v>
      </c>
      <c r="K3802">
        <v>926</v>
      </c>
      <c r="L3802">
        <v>1144.6300000000001</v>
      </c>
      <c r="M3802">
        <v>633</v>
      </c>
      <c r="N3802">
        <v>16</v>
      </c>
      <c r="O3802">
        <v>0</v>
      </c>
      <c r="P3802">
        <v>855.18</v>
      </c>
      <c r="Q3802">
        <v>0</v>
      </c>
      <c r="R3802" s="1" t="s">
        <v>8107</v>
      </c>
      <c r="S3802" s="1" t="s">
        <v>8157</v>
      </c>
      <c r="T3802">
        <v>1.18</v>
      </c>
      <c r="U3802" s="1"/>
      <c r="V3802">
        <v>110152.570631</v>
      </c>
      <c r="W3802">
        <v>2135599.2501210002</v>
      </c>
      <c r="X3802">
        <v>551.96270900000002</v>
      </c>
      <c r="Y3802">
        <v>51.269908999999998</v>
      </c>
      <c r="Z3802">
        <v>966.30663400000003</v>
      </c>
      <c r="AA3802">
        <v>918.04764299999999</v>
      </c>
      <c r="AB3802">
        <v>0</v>
      </c>
    </row>
    <row r="3803" spans="1:28" x14ac:dyDescent="0.25">
      <c r="A3803" s="1" t="s">
        <v>3966</v>
      </c>
      <c r="B3803">
        <v>3278</v>
      </c>
      <c r="C3803" s="1" t="s">
        <v>4042</v>
      </c>
      <c r="D3803">
        <v>5.0999999999999996</v>
      </c>
      <c r="E3803">
        <v>0</v>
      </c>
      <c r="F3803">
        <v>0.5</v>
      </c>
      <c r="G3803">
        <v>4204</v>
      </c>
      <c r="H3803" s="1" t="s">
        <v>4137</v>
      </c>
      <c r="I3803">
        <v>126.24</v>
      </c>
      <c r="J3803">
        <v>18.04</v>
      </c>
      <c r="K3803">
        <v>926</v>
      </c>
      <c r="L3803">
        <v>1296.01</v>
      </c>
      <c r="M3803">
        <v>667</v>
      </c>
      <c r="N3803">
        <v>18</v>
      </c>
      <c r="O3803">
        <v>0</v>
      </c>
      <c r="P3803">
        <v>856.16</v>
      </c>
      <c r="Q3803">
        <v>0</v>
      </c>
      <c r="R3803" s="1" t="s">
        <v>8121</v>
      </c>
      <c r="S3803" s="1" t="s">
        <v>8157</v>
      </c>
      <c r="T3803">
        <v>1.36</v>
      </c>
      <c r="U3803" s="1"/>
      <c r="V3803">
        <v>114621.685591</v>
      </c>
      <c r="W3803">
        <v>2210600.395114</v>
      </c>
      <c r="X3803">
        <v>573.91618200000005</v>
      </c>
      <c r="Y3803">
        <v>52.997740999999998</v>
      </c>
      <c r="Z3803">
        <v>997.53398000000004</v>
      </c>
      <c r="AA3803">
        <v>950.28982900000005</v>
      </c>
      <c r="AB3803">
        <v>0</v>
      </c>
    </row>
    <row r="3804" spans="1:28" x14ac:dyDescent="0.25">
      <c r="A3804" s="1" t="s">
        <v>3967</v>
      </c>
      <c r="B3804">
        <v>3343</v>
      </c>
      <c r="C3804" s="1" t="s">
        <v>4042</v>
      </c>
      <c r="D3804">
        <v>5.0999999999999996</v>
      </c>
      <c r="E3804">
        <v>0</v>
      </c>
      <c r="F3804">
        <v>0.83</v>
      </c>
      <c r="G3804">
        <v>4206</v>
      </c>
      <c r="H3804" s="1" t="s">
        <v>4126</v>
      </c>
      <c r="I3804">
        <v>99.09</v>
      </c>
      <c r="J3804">
        <v>11.73</v>
      </c>
      <c r="K3804">
        <v>863</v>
      </c>
      <c r="L3804">
        <v>1144.6300000000001</v>
      </c>
      <c r="M3804">
        <v>594</v>
      </c>
      <c r="N3804">
        <v>14</v>
      </c>
      <c r="O3804">
        <v>0</v>
      </c>
      <c r="P3804">
        <v>770.98</v>
      </c>
      <c r="Q3804">
        <v>0</v>
      </c>
      <c r="R3804" s="1" t="s">
        <v>8122</v>
      </c>
      <c r="S3804" s="1" t="s">
        <v>8157</v>
      </c>
      <c r="T3804">
        <v>0.91</v>
      </c>
      <c r="U3804" s="1"/>
      <c r="V3804">
        <v>101405.852852</v>
      </c>
      <c r="W3804">
        <v>1930599.940625</v>
      </c>
      <c r="X3804">
        <v>507.13937800000002</v>
      </c>
      <c r="Y3804">
        <v>45.822083999999997</v>
      </c>
      <c r="Z3804">
        <v>870.23895400000004</v>
      </c>
      <c r="AA3804">
        <v>829.92525899999998</v>
      </c>
      <c r="AB3804">
        <v>0</v>
      </c>
    </row>
    <row r="3805" spans="1:28" x14ac:dyDescent="0.25">
      <c r="A3805" s="1" t="s">
        <v>3974</v>
      </c>
      <c r="B3805">
        <v>3185</v>
      </c>
      <c r="C3805" s="1" t="s">
        <v>4046</v>
      </c>
      <c r="D3805">
        <v>5.0999999999999996</v>
      </c>
      <c r="E3805">
        <v>0</v>
      </c>
      <c r="F3805">
        <v>0.4</v>
      </c>
      <c r="G3805">
        <v>4247</v>
      </c>
      <c r="H3805" s="1" t="s">
        <v>4095</v>
      </c>
      <c r="I3805">
        <v>63.59</v>
      </c>
      <c r="J3805">
        <v>12.78</v>
      </c>
      <c r="K3805">
        <v>1062</v>
      </c>
      <c r="L3805">
        <v>3164.06</v>
      </c>
      <c r="M3805">
        <v>634</v>
      </c>
      <c r="N3805">
        <v>12</v>
      </c>
      <c r="O3805">
        <v>0</v>
      </c>
      <c r="P3805">
        <v>846.17</v>
      </c>
      <c r="Q3805">
        <v>0</v>
      </c>
      <c r="R3805" s="1" t="s">
        <v>8129</v>
      </c>
      <c r="S3805" s="1" t="s">
        <v>8157</v>
      </c>
      <c r="T3805">
        <v>1.06</v>
      </c>
      <c r="U3805" s="1"/>
      <c r="V3805">
        <v>115953.39158900001</v>
      </c>
      <c r="W3805">
        <v>2540750.8158419998</v>
      </c>
      <c r="X3805">
        <v>587.82478000000003</v>
      </c>
      <c r="Y3805">
        <v>57.996614999999998</v>
      </c>
      <c r="Z3805">
        <v>1126.868418</v>
      </c>
      <c r="AA3805">
        <v>1092.2054929999999</v>
      </c>
      <c r="AB3805">
        <v>0</v>
      </c>
    </row>
    <row r="3806" spans="1:28" x14ac:dyDescent="0.25">
      <c r="A3806" s="1" t="s">
        <v>3975</v>
      </c>
      <c r="B3806">
        <v>3195</v>
      </c>
      <c r="C3806" s="1" t="s">
        <v>4039</v>
      </c>
      <c r="D3806">
        <v>5.0999999999999996</v>
      </c>
      <c r="E3806">
        <v>0</v>
      </c>
      <c r="F3806">
        <v>0.57999999999999996</v>
      </c>
      <c r="G3806">
        <v>4249</v>
      </c>
      <c r="H3806" s="1" t="s">
        <v>4111</v>
      </c>
      <c r="I3806">
        <v>13.29</v>
      </c>
      <c r="J3806">
        <v>12.36</v>
      </c>
      <c r="K3806">
        <v>1054</v>
      </c>
      <c r="L3806">
        <v>1792.39</v>
      </c>
      <c r="M3806">
        <v>664</v>
      </c>
      <c r="N3806">
        <v>14</v>
      </c>
      <c r="O3806">
        <v>0</v>
      </c>
      <c r="P3806">
        <v>923.94</v>
      </c>
      <c r="Q3806">
        <v>0</v>
      </c>
      <c r="R3806" s="1" t="s">
        <v>8130</v>
      </c>
      <c r="S3806" s="1" t="s">
        <v>8157</v>
      </c>
      <c r="T3806">
        <v>0.99</v>
      </c>
      <c r="U3806" s="1"/>
      <c r="V3806">
        <v>122326.069787</v>
      </c>
      <c r="W3806">
        <v>2419481.5751399999</v>
      </c>
      <c r="X3806">
        <v>613.93778899999995</v>
      </c>
      <c r="Y3806">
        <v>56.916007</v>
      </c>
      <c r="Z3806">
        <v>1087.4836439999999</v>
      </c>
      <c r="AA3806">
        <v>1040.0821209999999</v>
      </c>
      <c r="AB3806">
        <v>0</v>
      </c>
    </row>
    <row r="3807" spans="1:28" x14ac:dyDescent="0.25">
      <c r="A3807" s="1" t="s">
        <v>3977</v>
      </c>
      <c r="B3807">
        <v>3323</v>
      </c>
      <c r="C3807" s="1" t="s">
        <v>4039</v>
      </c>
      <c r="D3807">
        <v>5.0999999999999996</v>
      </c>
      <c r="E3807">
        <v>0</v>
      </c>
      <c r="F3807">
        <v>0.8</v>
      </c>
      <c r="G3807">
        <v>4264</v>
      </c>
      <c r="H3807" s="1" t="s">
        <v>4111</v>
      </c>
      <c r="I3807">
        <v>13.29</v>
      </c>
      <c r="J3807">
        <v>11.46</v>
      </c>
      <c r="K3807">
        <v>941</v>
      </c>
      <c r="L3807">
        <v>1792.38</v>
      </c>
      <c r="M3807">
        <v>558</v>
      </c>
      <c r="N3807">
        <v>15</v>
      </c>
      <c r="O3807">
        <v>0</v>
      </c>
      <c r="P3807">
        <v>793.12</v>
      </c>
      <c r="Q3807">
        <v>0</v>
      </c>
      <c r="R3807" s="1" t="s">
        <v>8132</v>
      </c>
      <c r="S3807" s="1" t="s">
        <v>8157</v>
      </c>
      <c r="T3807">
        <v>0.87</v>
      </c>
      <c r="U3807" s="1"/>
      <c r="V3807">
        <v>100891.043697</v>
      </c>
      <c r="W3807">
        <v>2031344.818645</v>
      </c>
      <c r="X3807">
        <v>507.154471</v>
      </c>
      <c r="Y3807">
        <v>47.256570000000004</v>
      </c>
      <c r="Z3807">
        <v>909.62001199999997</v>
      </c>
      <c r="AA3807">
        <v>873.22988999999995</v>
      </c>
      <c r="AB3807">
        <v>0</v>
      </c>
    </row>
    <row r="3808" spans="1:28" x14ac:dyDescent="0.25">
      <c r="A3808" s="1" t="s">
        <v>3979</v>
      </c>
      <c r="B3808">
        <v>2958</v>
      </c>
      <c r="C3808" s="1" t="s">
        <v>4046</v>
      </c>
      <c r="D3808">
        <v>5.0999999999999996</v>
      </c>
      <c r="E3808">
        <v>0</v>
      </c>
      <c r="F3808">
        <v>0.86</v>
      </c>
      <c r="G3808">
        <v>4286</v>
      </c>
      <c r="H3808" s="1" t="s">
        <v>4095</v>
      </c>
      <c r="I3808">
        <v>63.59</v>
      </c>
      <c r="J3808">
        <v>8.08</v>
      </c>
      <c r="K3808">
        <v>1328</v>
      </c>
      <c r="L3808">
        <v>3164.07</v>
      </c>
      <c r="M3808">
        <v>724</v>
      </c>
      <c r="N3808">
        <v>24</v>
      </c>
      <c r="O3808">
        <v>0</v>
      </c>
      <c r="P3808">
        <v>966.86</v>
      </c>
      <c r="Q3808">
        <v>0</v>
      </c>
      <c r="R3808" s="1" t="s">
        <v>8134</v>
      </c>
      <c r="S3808" s="1" t="s">
        <v>8157</v>
      </c>
      <c r="T3808">
        <v>0.64</v>
      </c>
      <c r="U3808" s="1"/>
      <c r="V3808">
        <v>131766.25927499999</v>
      </c>
      <c r="W3808">
        <v>2740128.885824</v>
      </c>
      <c r="X3808">
        <v>664.04618400000004</v>
      </c>
      <c r="Y3808">
        <v>61.405507999999998</v>
      </c>
      <c r="Z3808">
        <v>1214.5100050000001</v>
      </c>
      <c r="AA3808">
        <v>1177.919971</v>
      </c>
      <c r="AB3808">
        <v>0</v>
      </c>
    </row>
    <row r="3809" spans="1:28" x14ac:dyDescent="0.25">
      <c r="A3809" s="1" t="s">
        <v>3980</v>
      </c>
      <c r="B3809">
        <v>3362</v>
      </c>
      <c r="C3809" s="1" t="s">
        <v>4046</v>
      </c>
      <c r="D3809">
        <v>5.0999999999999996</v>
      </c>
      <c r="E3809">
        <v>0</v>
      </c>
      <c r="F3809">
        <v>0.48</v>
      </c>
      <c r="G3809">
        <v>4287</v>
      </c>
      <c r="H3809" s="1" t="s">
        <v>4095</v>
      </c>
      <c r="I3809">
        <v>63.59</v>
      </c>
      <c r="J3809">
        <v>10.9</v>
      </c>
      <c r="K3809">
        <v>925</v>
      </c>
      <c r="L3809">
        <v>3164.06</v>
      </c>
      <c r="M3809">
        <v>487</v>
      </c>
      <c r="N3809">
        <v>13</v>
      </c>
      <c r="O3809">
        <v>0</v>
      </c>
      <c r="P3809">
        <v>714.51</v>
      </c>
      <c r="Q3809">
        <v>0</v>
      </c>
      <c r="R3809" s="1" t="s">
        <v>8135</v>
      </c>
      <c r="S3809" s="1" t="s">
        <v>8157</v>
      </c>
      <c r="T3809">
        <v>1.0900000000000001</v>
      </c>
      <c r="U3809" s="1"/>
      <c r="V3809">
        <v>91193.845847999997</v>
      </c>
      <c r="W3809">
        <v>2193476.5539159998</v>
      </c>
      <c r="X3809">
        <v>466.87771300000003</v>
      </c>
      <c r="Y3809">
        <v>48.864181000000002</v>
      </c>
      <c r="Z3809">
        <v>966.14826900000003</v>
      </c>
      <c r="AA3809">
        <v>942.915031</v>
      </c>
      <c r="AB3809">
        <v>0</v>
      </c>
    </row>
    <row r="3810" spans="1:28" x14ac:dyDescent="0.25">
      <c r="A3810" s="1" t="s">
        <v>3981</v>
      </c>
      <c r="B3810">
        <v>3274</v>
      </c>
      <c r="C3810" s="1" t="s">
        <v>4046</v>
      </c>
      <c r="D3810">
        <v>5.0999999999999996</v>
      </c>
      <c r="E3810">
        <v>0</v>
      </c>
      <c r="F3810">
        <v>0.94</v>
      </c>
      <c r="G3810">
        <v>4289</v>
      </c>
      <c r="H3810" s="1" t="s">
        <v>4095</v>
      </c>
      <c r="I3810">
        <v>63.59</v>
      </c>
      <c r="J3810">
        <v>13.51</v>
      </c>
      <c r="K3810">
        <v>1015</v>
      </c>
      <c r="L3810">
        <v>3164.06</v>
      </c>
      <c r="M3810">
        <v>561</v>
      </c>
      <c r="N3810">
        <v>15</v>
      </c>
      <c r="O3810">
        <v>0</v>
      </c>
      <c r="P3810">
        <v>821.57</v>
      </c>
      <c r="Q3810">
        <v>0</v>
      </c>
      <c r="R3810" s="1" t="s">
        <v>8136</v>
      </c>
      <c r="S3810" s="1" t="s">
        <v>8157</v>
      </c>
      <c r="T3810">
        <v>1.19</v>
      </c>
      <c r="U3810" s="1"/>
      <c r="V3810">
        <v>105550.065126</v>
      </c>
      <c r="W3810">
        <v>2447627.273083</v>
      </c>
      <c r="X3810">
        <v>538.17344600000001</v>
      </c>
      <c r="Y3810">
        <v>55.282620000000001</v>
      </c>
      <c r="Z3810">
        <v>1082.6598039999999</v>
      </c>
      <c r="AA3810">
        <v>1052.1695130000001</v>
      </c>
      <c r="AB3810">
        <v>0</v>
      </c>
    </row>
    <row r="3811" spans="1:28" x14ac:dyDescent="0.25">
      <c r="A3811" s="1" t="s">
        <v>3984</v>
      </c>
      <c r="B3811">
        <v>2684</v>
      </c>
      <c r="C3811" s="1" t="s">
        <v>4029</v>
      </c>
      <c r="D3811">
        <v>5.0999999999999996</v>
      </c>
      <c r="E3811">
        <v>0</v>
      </c>
      <c r="F3811">
        <v>0.67</v>
      </c>
      <c r="G3811">
        <v>4317</v>
      </c>
      <c r="H3811" s="1" t="s">
        <v>4111</v>
      </c>
      <c r="I3811">
        <v>13.29</v>
      </c>
      <c r="J3811">
        <v>13.02</v>
      </c>
      <c r="K3811">
        <v>1633</v>
      </c>
      <c r="L3811">
        <v>1878.37</v>
      </c>
      <c r="M3811">
        <v>1069</v>
      </c>
      <c r="N3811">
        <v>42</v>
      </c>
      <c r="O3811">
        <v>0</v>
      </c>
      <c r="P3811">
        <v>1490.03</v>
      </c>
      <c r="Q3811">
        <v>0</v>
      </c>
      <c r="R3811" s="1" t="s">
        <v>8139</v>
      </c>
      <c r="S3811" s="1" t="s">
        <v>8157</v>
      </c>
      <c r="T3811">
        <v>0.95</v>
      </c>
      <c r="U3811" s="1"/>
      <c r="V3811">
        <v>185357.070206</v>
      </c>
      <c r="W3811">
        <v>3438813.090392</v>
      </c>
      <c r="X3811">
        <v>924.82144600000004</v>
      </c>
      <c r="Y3811">
        <v>82.073860999999994</v>
      </c>
      <c r="Z3811">
        <v>1552.389486</v>
      </c>
      <c r="AA3811">
        <v>1478.278532</v>
      </c>
      <c r="AB3811">
        <v>0</v>
      </c>
    </row>
    <row r="3812" spans="1:28" x14ac:dyDescent="0.25">
      <c r="A3812" s="1" t="s">
        <v>3993</v>
      </c>
      <c r="B3812">
        <v>3259</v>
      </c>
      <c r="C3812" s="1" t="s">
        <v>4063</v>
      </c>
      <c r="D3812">
        <v>5.0999999999999996</v>
      </c>
      <c r="E3812">
        <v>0</v>
      </c>
      <c r="F3812">
        <v>0.68</v>
      </c>
      <c r="G3812">
        <v>4395</v>
      </c>
      <c r="H3812" s="1" t="s">
        <v>4119</v>
      </c>
      <c r="I3812">
        <v>17.75</v>
      </c>
      <c r="J3812">
        <v>12.6</v>
      </c>
      <c r="K3812">
        <v>1136</v>
      </c>
      <c r="L3812">
        <v>2100.81</v>
      </c>
      <c r="M3812">
        <v>734</v>
      </c>
      <c r="N3812">
        <v>21</v>
      </c>
      <c r="O3812">
        <v>0</v>
      </c>
      <c r="P3812">
        <v>990.19</v>
      </c>
      <c r="Q3812">
        <v>0</v>
      </c>
      <c r="R3812" s="1" t="s">
        <v>8148</v>
      </c>
      <c r="S3812" s="1" t="s">
        <v>8157</v>
      </c>
      <c r="T3812">
        <v>1.05</v>
      </c>
      <c r="U3812" s="1"/>
      <c r="V3812">
        <v>129029.114793</v>
      </c>
      <c r="W3812">
        <v>2625077.2874719999</v>
      </c>
      <c r="X3812">
        <v>649.36598000000004</v>
      </c>
      <c r="Y3812">
        <v>61.511910999999998</v>
      </c>
      <c r="Z3812">
        <v>1177.1995589999999</v>
      </c>
      <c r="AA3812">
        <v>1128.4605369999999</v>
      </c>
      <c r="AB3812">
        <v>0</v>
      </c>
    </row>
    <row r="3813" spans="1:28" x14ac:dyDescent="0.25">
      <c r="A3813" s="1" t="s">
        <v>848</v>
      </c>
      <c r="B3813">
        <v>545</v>
      </c>
      <c r="C3813" s="1" t="s">
        <v>4001</v>
      </c>
      <c r="D3813">
        <v>0.2</v>
      </c>
      <c r="E3813">
        <v>0</v>
      </c>
      <c r="F3813">
        <v>0</v>
      </c>
      <c r="G3813">
        <v>903</v>
      </c>
      <c r="H3813" s="1" t="s">
        <v>4090</v>
      </c>
      <c r="I3813">
        <v>24.41</v>
      </c>
      <c r="J3813">
        <v>7.5</v>
      </c>
      <c r="K3813">
        <v>358</v>
      </c>
      <c r="L3813">
        <v>1066.78</v>
      </c>
      <c r="M3813">
        <v>164</v>
      </c>
      <c r="N3813">
        <v>5</v>
      </c>
      <c r="O3813">
        <v>0</v>
      </c>
      <c r="P3813">
        <v>238.97</v>
      </c>
      <c r="Q3813">
        <v>0</v>
      </c>
      <c r="R3813" s="1" t="s">
        <v>5003</v>
      </c>
      <c r="S3813" s="1" t="s">
        <v>8162</v>
      </c>
      <c r="T3813">
        <v>0.64</v>
      </c>
      <c r="U3813" s="1"/>
      <c r="V3813">
        <v>5697.7183709999999</v>
      </c>
      <c r="W3813">
        <v>3632036.9948849999</v>
      </c>
      <c r="X3813">
        <v>0</v>
      </c>
      <c r="Y3813">
        <v>744.74367400000006</v>
      </c>
      <c r="Z3813">
        <v>34325.568164999997</v>
      </c>
      <c r="AA3813">
        <v>1539.807223</v>
      </c>
      <c r="AB3813">
        <v>0</v>
      </c>
    </row>
    <row r="3814" spans="1:28" x14ac:dyDescent="0.25">
      <c r="A3814" s="1" t="s">
        <v>1273</v>
      </c>
      <c r="B3814">
        <v>1050</v>
      </c>
      <c r="C3814" s="1" t="s">
        <v>4034</v>
      </c>
      <c r="D3814">
        <v>15.1</v>
      </c>
      <c r="E3814">
        <v>0</v>
      </c>
      <c r="F3814">
        <v>0</v>
      </c>
      <c r="G3814">
        <v>1292</v>
      </c>
      <c r="H3814" s="1" t="s">
        <v>4150</v>
      </c>
      <c r="I3814">
        <v>82</v>
      </c>
      <c r="J3814">
        <v>9.7899999999999991</v>
      </c>
      <c r="K3814">
        <v>242</v>
      </c>
      <c r="L3814">
        <v>1798.36</v>
      </c>
      <c r="M3814">
        <v>38</v>
      </c>
      <c r="N3814">
        <v>4</v>
      </c>
      <c r="O3814">
        <v>0</v>
      </c>
      <c r="P3814">
        <v>93.69</v>
      </c>
      <c r="Q3814">
        <v>0</v>
      </c>
      <c r="R3814" s="1" t="s">
        <v>5428</v>
      </c>
      <c r="S3814" s="1" t="s">
        <v>8162</v>
      </c>
      <c r="T3814">
        <v>0.86</v>
      </c>
      <c r="U3814" s="1"/>
      <c r="V3814">
        <v>5189.1441619999996</v>
      </c>
      <c r="W3814">
        <v>3952506.097048</v>
      </c>
      <c r="X3814">
        <v>0</v>
      </c>
      <c r="Y3814">
        <v>616.99239299999999</v>
      </c>
      <c r="Z3814">
        <v>33186.047665999999</v>
      </c>
      <c r="AA3814">
        <v>1675.6908579999999</v>
      </c>
      <c r="AB3814">
        <v>0</v>
      </c>
    </row>
    <row r="3815" spans="1:28" x14ac:dyDescent="0.25">
      <c r="A3815" s="1" t="s">
        <v>2689</v>
      </c>
      <c r="B3815">
        <v>1905</v>
      </c>
      <c r="C3815" s="1" t="s">
        <v>4037</v>
      </c>
      <c r="D3815">
        <v>15.1</v>
      </c>
      <c r="E3815">
        <v>0</v>
      </c>
      <c r="F3815">
        <v>0</v>
      </c>
      <c r="G3815">
        <v>2799</v>
      </c>
      <c r="H3815" s="1" t="s">
        <v>4096</v>
      </c>
      <c r="I3815">
        <v>121.36</v>
      </c>
      <c r="J3815">
        <v>7.71</v>
      </c>
      <c r="K3815">
        <v>894</v>
      </c>
      <c r="L3815">
        <v>1407.38</v>
      </c>
      <c r="M3815">
        <v>546</v>
      </c>
      <c r="N3815">
        <v>22</v>
      </c>
      <c r="O3815">
        <v>0</v>
      </c>
      <c r="P3815">
        <v>728.02</v>
      </c>
      <c r="Q3815">
        <v>0</v>
      </c>
      <c r="R3815" s="1" t="s">
        <v>6844</v>
      </c>
      <c r="S3815" s="1" t="s">
        <v>8162</v>
      </c>
      <c r="T3815">
        <v>0.6</v>
      </c>
      <c r="U3815" s="1"/>
      <c r="V3815">
        <v>11365.591786999999</v>
      </c>
      <c r="W3815">
        <v>6632241.875798</v>
      </c>
      <c r="X3815">
        <v>0</v>
      </c>
      <c r="Y3815">
        <v>1543.922795</v>
      </c>
      <c r="Z3815">
        <v>66649.012831</v>
      </c>
      <c r="AA3815">
        <v>2811.7292430000002</v>
      </c>
      <c r="AB3815">
        <v>0</v>
      </c>
    </row>
    <row r="3816" spans="1:28" x14ac:dyDescent="0.25">
      <c r="A3816" s="1" t="s">
        <v>2946</v>
      </c>
      <c r="B3816">
        <v>2553</v>
      </c>
      <c r="C3816" s="1" t="s">
        <v>4014</v>
      </c>
      <c r="D3816">
        <v>15.1</v>
      </c>
      <c r="E3816">
        <v>0</v>
      </c>
      <c r="F3816">
        <v>0</v>
      </c>
      <c r="G3816">
        <v>3016</v>
      </c>
      <c r="H3816" s="1" t="s">
        <v>4087</v>
      </c>
      <c r="I3816">
        <v>59.72</v>
      </c>
      <c r="J3816">
        <v>15.8</v>
      </c>
      <c r="K3816">
        <v>463</v>
      </c>
      <c r="L3816">
        <v>1173.1099999999999</v>
      </c>
      <c r="M3816">
        <v>279</v>
      </c>
      <c r="N3816">
        <v>10</v>
      </c>
      <c r="O3816">
        <v>0</v>
      </c>
      <c r="P3816">
        <v>395.49</v>
      </c>
      <c r="Q3816">
        <v>0</v>
      </c>
      <c r="R3816" s="1" t="s">
        <v>7101</v>
      </c>
      <c r="S3816" s="1" t="s">
        <v>8162</v>
      </c>
      <c r="T3816">
        <v>1.45</v>
      </c>
      <c r="U3816" s="1"/>
      <c r="V3816">
        <v>9018.8248089999997</v>
      </c>
      <c r="W3816">
        <v>6048604.1621719999</v>
      </c>
      <c r="X3816">
        <v>0</v>
      </c>
      <c r="Y3816">
        <v>1154.9138539999999</v>
      </c>
      <c r="Z3816">
        <v>55584.424764000003</v>
      </c>
      <c r="AA3816">
        <v>2564.3349360000002</v>
      </c>
      <c r="AB3816">
        <v>0</v>
      </c>
    </row>
    <row r="3817" spans="1:28" x14ac:dyDescent="0.25">
      <c r="A3817" s="1" t="s">
        <v>3615</v>
      </c>
      <c r="B3817">
        <v>2189</v>
      </c>
      <c r="C3817" s="1" t="s">
        <v>4022</v>
      </c>
      <c r="D3817">
        <v>15.1</v>
      </c>
      <c r="E3817">
        <v>0</v>
      </c>
      <c r="F3817">
        <v>0</v>
      </c>
      <c r="G3817">
        <v>3546</v>
      </c>
      <c r="H3817" s="1" t="s">
        <v>4128</v>
      </c>
      <c r="I3817">
        <v>116.2</v>
      </c>
      <c r="J3817">
        <v>7.96</v>
      </c>
      <c r="K3817">
        <v>1357</v>
      </c>
      <c r="L3817">
        <v>3368.88</v>
      </c>
      <c r="M3817">
        <v>779</v>
      </c>
      <c r="N3817">
        <v>31</v>
      </c>
      <c r="O3817">
        <v>0</v>
      </c>
      <c r="P3817">
        <v>1031.0899999999999</v>
      </c>
      <c r="Q3817">
        <v>0</v>
      </c>
      <c r="R3817" s="1" t="s">
        <v>7770</v>
      </c>
      <c r="S3817" s="1" t="s">
        <v>8162</v>
      </c>
      <c r="T3817">
        <v>0.73</v>
      </c>
      <c r="U3817" s="1"/>
      <c r="V3817">
        <v>20200.063182000002</v>
      </c>
      <c r="W3817">
        <v>12523288.326474</v>
      </c>
      <c r="X3817">
        <v>0</v>
      </c>
      <c r="Y3817">
        <v>2674.7926360000001</v>
      </c>
      <c r="Z3817">
        <v>120708.189583</v>
      </c>
      <c r="AA3817">
        <v>5309.2568380000002</v>
      </c>
      <c r="AB3817">
        <v>0</v>
      </c>
    </row>
    <row r="3818" spans="1:28" x14ac:dyDescent="0.25">
      <c r="A3818" s="1" t="s">
        <v>3833</v>
      </c>
      <c r="B3818">
        <v>3305</v>
      </c>
      <c r="C3818" s="1" t="s">
        <v>4003</v>
      </c>
      <c r="D3818">
        <v>15.1</v>
      </c>
      <c r="E3818">
        <v>0</v>
      </c>
      <c r="F3818">
        <v>0</v>
      </c>
      <c r="G3818">
        <v>3791</v>
      </c>
      <c r="H3818" s="1" t="s">
        <v>4122</v>
      </c>
      <c r="I3818">
        <v>159.35</v>
      </c>
      <c r="J3818">
        <v>10.58</v>
      </c>
      <c r="K3818">
        <v>486</v>
      </c>
      <c r="L3818">
        <v>1404.36</v>
      </c>
      <c r="M3818">
        <v>281</v>
      </c>
      <c r="N3818">
        <v>18</v>
      </c>
      <c r="O3818">
        <v>0</v>
      </c>
      <c r="P3818">
        <v>374.75</v>
      </c>
      <c r="Q3818">
        <v>0</v>
      </c>
      <c r="R3818" s="1" t="s">
        <v>7988</v>
      </c>
      <c r="S3818" s="1" t="s">
        <v>8162</v>
      </c>
      <c r="T3818">
        <v>0.89</v>
      </c>
      <c r="U3818" s="1"/>
      <c r="V3818">
        <v>8056.8618960000003</v>
      </c>
      <c r="W3818">
        <v>5258665.9179459997</v>
      </c>
      <c r="X3818">
        <v>0</v>
      </c>
      <c r="Y3818">
        <v>1042.741661</v>
      </c>
      <c r="Z3818">
        <v>49007.365145999996</v>
      </c>
      <c r="AA3818">
        <v>2229.4259510000002</v>
      </c>
      <c r="AB3818">
        <v>0</v>
      </c>
    </row>
    <row r="3819" spans="1:28" x14ac:dyDescent="0.25">
      <c r="A3819" s="1" t="s">
        <v>35</v>
      </c>
      <c r="B3819">
        <v>7</v>
      </c>
      <c r="C3819" s="1" t="s">
        <v>4005</v>
      </c>
      <c r="D3819">
        <v>8.1</v>
      </c>
      <c r="E3819">
        <v>0</v>
      </c>
      <c r="F3819">
        <v>7</v>
      </c>
      <c r="G3819">
        <v>72</v>
      </c>
      <c r="H3819" s="1" t="s">
        <v>4075</v>
      </c>
      <c r="I3819">
        <v>89.74</v>
      </c>
      <c r="J3819">
        <v>15.01</v>
      </c>
      <c r="K3819">
        <v>65</v>
      </c>
      <c r="L3819">
        <v>695.34</v>
      </c>
      <c r="M3819">
        <v>10</v>
      </c>
      <c r="N3819">
        <v>1</v>
      </c>
      <c r="O3819">
        <v>0</v>
      </c>
      <c r="P3819">
        <v>22.86</v>
      </c>
      <c r="Q3819">
        <v>0</v>
      </c>
      <c r="R3819" s="1" t="s">
        <v>4190</v>
      </c>
      <c r="S3819" s="1" t="s">
        <v>8158</v>
      </c>
      <c r="T3819">
        <v>1.22</v>
      </c>
      <c r="U3819" s="1"/>
      <c r="V3819">
        <v>2295.5964760000002</v>
      </c>
      <c r="W3819">
        <v>1883562.8365120001</v>
      </c>
      <c r="X3819">
        <v>0</v>
      </c>
      <c r="Y3819">
        <v>261.38028500000001</v>
      </c>
      <c r="Z3819">
        <v>15183.75958</v>
      </c>
      <c r="AA3819">
        <v>798.55549599999995</v>
      </c>
      <c r="AB3819">
        <v>0</v>
      </c>
    </row>
    <row r="3820" spans="1:28" x14ac:dyDescent="0.25">
      <c r="A3820" s="1" t="s">
        <v>36</v>
      </c>
      <c r="B3820">
        <v>2</v>
      </c>
      <c r="C3820" s="1" t="s">
        <v>4003</v>
      </c>
      <c r="D3820">
        <v>8.1</v>
      </c>
      <c r="E3820">
        <v>0</v>
      </c>
      <c r="F3820">
        <v>2</v>
      </c>
      <c r="G3820">
        <v>81</v>
      </c>
      <c r="H3820" s="1" t="s">
        <v>4073</v>
      </c>
      <c r="I3820">
        <v>40.79</v>
      </c>
      <c r="J3820">
        <v>10.5</v>
      </c>
      <c r="K3820">
        <v>79</v>
      </c>
      <c r="L3820">
        <v>603.14</v>
      </c>
      <c r="M3820">
        <v>20</v>
      </c>
      <c r="N3820">
        <v>1</v>
      </c>
      <c r="O3820">
        <v>0</v>
      </c>
      <c r="P3820">
        <v>30.14</v>
      </c>
      <c r="Q3820">
        <v>0</v>
      </c>
      <c r="R3820" s="1" t="s">
        <v>4191</v>
      </c>
      <c r="S3820" s="1" t="s">
        <v>8158</v>
      </c>
      <c r="T3820">
        <v>0.86</v>
      </c>
      <c r="U3820" s="1"/>
      <c r="V3820">
        <v>1822.9028960000001</v>
      </c>
      <c r="W3820">
        <v>1380203.6203020001</v>
      </c>
      <c r="X3820">
        <v>0</v>
      </c>
      <c r="Y3820">
        <v>217.35458600000001</v>
      </c>
      <c r="Z3820">
        <v>11619.3853</v>
      </c>
      <c r="AA3820">
        <v>585.145714</v>
      </c>
      <c r="AB3820">
        <v>0</v>
      </c>
    </row>
    <row r="3821" spans="1:28" x14ac:dyDescent="0.25">
      <c r="A3821" s="1" t="s">
        <v>74</v>
      </c>
      <c r="B3821">
        <v>4</v>
      </c>
      <c r="C3821" s="1" t="s">
        <v>4018</v>
      </c>
      <c r="D3821">
        <v>8.1</v>
      </c>
      <c r="E3821">
        <v>0</v>
      </c>
      <c r="F3821">
        <v>4</v>
      </c>
      <c r="G3821">
        <v>143</v>
      </c>
      <c r="H3821" s="1" t="s">
        <v>4092</v>
      </c>
      <c r="I3821">
        <v>182.21</v>
      </c>
      <c r="J3821">
        <v>10.74</v>
      </c>
      <c r="K3821">
        <v>139</v>
      </c>
      <c r="L3821">
        <v>1348.38</v>
      </c>
      <c r="M3821">
        <v>7</v>
      </c>
      <c r="N3821">
        <v>1</v>
      </c>
      <c r="O3821">
        <v>0</v>
      </c>
      <c r="P3821">
        <v>34.54</v>
      </c>
      <c r="Q3821">
        <v>0</v>
      </c>
      <c r="R3821" s="1" t="s">
        <v>4229</v>
      </c>
      <c r="S3821" s="1" t="s">
        <v>8158</v>
      </c>
      <c r="T3821">
        <v>0.91</v>
      </c>
      <c r="U3821" s="1"/>
      <c r="V3821">
        <v>3301.7510040000002</v>
      </c>
      <c r="W3821">
        <v>2615018.6125960001</v>
      </c>
      <c r="X3821">
        <v>0</v>
      </c>
      <c r="Y3821">
        <v>382.71290599999998</v>
      </c>
      <c r="Z3821">
        <v>21386.880614999998</v>
      </c>
      <c r="AA3821">
        <v>1108.6560480000001</v>
      </c>
      <c r="AB3821">
        <v>0</v>
      </c>
    </row>
    <row r="3822" spans="1:28" x14ac:dyDescent="0.25">
      <c r="A3822" s="1" t="s">
        <v>111</v>
      </c>
      <c r="B3822">
        <v>25</v>
      </c>
      <c r="C3822" s="1" t="s">
        <v>4010</v>
      </c>
      <c r="D3822">
        <v>8.1</v>
      </c>
      <c r="E3822">
        <v>0</v>
      </c>
      <c r="F3822">
        <v>0</v>
      </c>
      <c r="G3822">
        <v>209</v>
      </c>
      <c r="H3822" s="1" t="s">
        <v>4083</v>
      </c>
      <c r="I3822">
        <v>73.11</v>
      </c>
      <c r="J3822">
        <v>6.47</v>
      </c>
      <c r="K3822">
        <v>184</v>
      </c>
      <c r="L3822">
        <v>897.39</v>
      </c>
      <c r="M3822">
        <v>34</v>
      </c>
      <c r="N3822">
        <v>2</v>
      </c>
      <c r="O3822">
        <v>0</v>
      </c>
      <c r="P3822">
        <v>62.23</v>
      </c>
      <c r="Q3822">
        <v>0</v>
      </c>
      <c r="R3822" s="1" t="s">
        <v>4266</v>
      </c>
      <c r="S3822" s="1" t="s">
        <v>8158</v>
      </c>
      <c r="T3822">
        <v>0.53</v>
      </c>
      <c r="U3822" s="1"/>
      <c r="V3822">
        <v>2847.7942750000002</v>
      </c>
      <c r="W3822">
        <v>1971190.7127400001</v>
      </c>
      <c r="X3822">
        <v>0</v>
      </c>
      <c r="Y3822">
        <v>356.63624299999998</v>
      </c>
      <c r="Z3822">
        <v>17560.066132</v>
      </c>
      <c r="AA3822">
        <v>835.69206899999995</v>
      </c>
      <c r="AB3822">
        <v>0</v>
      </c>
    </row>
    <row r="3823" spans="1:28" x14ac:dyDescent="0.25">
      <c r="A3823" s="1" t="s">
        <v>152</v>
      </c>
      <c r="B3823">
        <v>5</v>
      </c>
      <c r="C3823" s="1" t="s">
        <v>4037</v>
      </c>
      <c r="D3823">
        <v>8.1</v>
      </c>
      <c r="E3823">
        <v>0</v>
      </c>
      <c r="F3823">
        <v>5</v>
      </c>
      <c r="G3823">
        <v>256</v>
      </c>
      <c r="H3823" s="1" t="s">
        <v>4096</v>
      </c>
      <c r="I3823">
        <v>121.36</v>
      </c>
      <c r="J3823">
        <v>13.09</v>
      </c>
      <c r="K3823">
        <v>251</v>
      </c>
      <c r="L3823">
        <v>1414.38</v>
      </c>
      <c r="M3823">
        <v>71</v>
      </c>
      <c r="N3823">
        <v>3</v>
      </c>
      <c r="O3823">
        <v>0</v>
      </c>
      <c r="P3823">
        <v>157.01</v>
      </c>
      <c r="Q3823">
        <v>0</v>
      </c>
      <c r="R3823" s="1" t="s">
        <v>4307</v>
      </c>
      <c r="S3823" s="1" t="s">
        <v>8158</v>
      </c>
      <c r="T3823">
        <v>1.1000000000000001</v>
      </c>
      <c r="U3823" s="1"/>
      <c r="V3823">
        <v>5214.2583240000004</v>
      </c>
      <c r="W3823">
        <v>3841552.976913</v>
      </c>
      <c r="X3823">
        <v>0</v>
      </c>
      <c r="Y3823">
        <v>632.75792200000001</v>
      </c>
      <c r="Z3823">
        <v>32990.981264000002</v>
      </c>
      <c r="AA3823">
        <v>1628.6491510000001</v>
      </c>
      <c r="AB3823">
        <v>0</v>
      </c>
    </row>
    <row r="3824" spans="1:28" x14ac:dyDescent="0.25">
      <c r="A3824" s="1" t="s">
        <v>166</v>
      </c>
      <c r="B3824">
        <v>25</v>
      </c>
      <c r="C3824" s="1" t="s">
        <v>4033</v>
      </c>
      <c r="D3824">
        <v>8.1</v>
      </c>
      <c r="E3824">
        <v>0</v>
      </c>
      <c r="F3824">
        <v>0</v>
      </c>
      <c r="G3824">
        <v>267</v>
      </c>
      <c r="H3824" s="1" t="s">
        <v>4122</v>
      </c>
      <c r="I3824">
        <v>159.35</v>
      </c>
      <c r="J3824">
        <v>13.91</v>
      </c>
      <c r="K3824">
        <v>242</v>
      </c>
      <c r="L3824">
        <v>1980.05</v>
      </c>
      <c r="M3824">
        <v>47</v>
      </c>
      <c r="N3824">
        <v>2</v>
      </c>
      <c r="O3824">
        <v>0</v>
      </c>
      <c r="P3824">
        <v>117.03</v>
      </c>
      <c r="Q3824">
        <v>0</v>
      </c>
      <c r="R3824" s="1" t="s">
        <v>4321</v>
      </c>
      <c r="S3824" s="1" t="s">
        <v>8158</v>
      </c>
      <c r="T3824">
        <v>1.1599999999999999</v>
      </c>
      <c r="U3824" s="1"/>
      <c r="V3824">
        <v>6816.1177459999999</v>
      </c>
      <c r="W3824">
        <v>5338437.2639570003</v>
      </c>
      <c r="X3824">
        <v>0</v>
      </c>
      <c r="Y3824">
        <v>798.01055699999995</v>
      </c>
      <c r="Z3824">
        <v>44147.805049000002</v>
      </c>
      <c r="AA3824">
        <v>2263.2730580000002</v>
      </c>
      <c r="AB3824">
        <v>0</v>
      </c>
    </row>
    <row r="3825" spans="1:28" x14ac:dyDescent="0.25">
      <c r="A3825" s="1" t="s">
        <v>174</v>
      </c>
      <c r="B3825">
        <v>92</v>
      </c>
      <c r="C3825" s="1" t="s">
        <v>4024</v>
      </c>
      <c r="D3825">
        <v>8.1</v>
      </c>
      <c r="E3825">
        <v>0</v>
      </c>
      <c r="F3825">
        <v>0</v>
      </c>
      <c r="G3825">
        <v>274</v>
      </c>
      <c r="H3825" s="1" t="s">
        <v>4100</v>
      </c>
      <c r="I3825">
        <v>91.57</v>
      </c>
      <c r="J3825">
        <v>13.81</v>
      </c>
      <c r="K3825">
        <v>182</v>
      </c>
      <c r="L3825">
        <v>1441.8</v>
      </c>
      <c r="M3825">
        <v>44</v>
      </c>
      <c r="N3825">
        <v>1</v>
      </c>
      <c r="O3825">
        <v>0</v>
      </c>
      <c r="P3825">
        <v>75.67</v>
      </c>
      <c r="Q3825">
        <v>0</v>
      </c>
      <c r="R3825" s="1" t="s">
        <v>4329</v>
      </c>
      <c r="S3825" s="1" t="s">
        <v>8158</v>
      </c>
      <c r="T3825">
        <v>1.01</v>
      </c>
      <c r="U3825" s="1"/>
      <c r="V3825">
        <v>5134.130521</v>
      </c>
      <c r="W3825">
        <v>3972510.0157260001</v>
      </c>
      <c r="X3825">
        <v>0</v>
      </c>
      <c r="Y3825">
        <v>605.80659600000001</v>
      </c>
      <c r="Z3825">
        <v>33116.487660999999</v>
      </c>
      <c r="AA3825">
        <v>1684.1763430000001</v>
      </c>
      <c r="AB3825">
        <v>0</v>
      </c>
    </row>
    <row r="3826" spans="1:28" x14ac:dyDescent="0.25">
      <c r="A3826" s="1" t="s">
        <v>243</v>
      </c>
      <c r="B3826">
        <v>288</v>
      </c>
      <c r="C3826" s="1" t="s">
        <v>4003</v>
      </c>
      <c r="D3826">
        <v>8.1</v>
      </c>
      <c r="E3826">
        <v>0</v>
      </c>
      <c r="F3826">
        <v>0.5</v>
      </c>
      <c r="G3826">
        <v>345</v>
      </c>
      <c r="H3826" s="1" t="s">
        <v>4073</v>
      </c>
      <c r="I3826">
        <v>40.79</v>
      </c>
      <c r="J3826">
        <v>15.56</v>
      </c>
      <c r="K3826">
        <v>57</v>
      </c>
      <c r="L3826">
        <v>603.14</v>
      </c>
      <c r="M3826">
        <v>7</v>
      </c>
      <c r="N3826">
        <v>2</v>
      </c>
      <c r="O3826">
        <v>0</v>
      </c>
      <c r="P3826">
        <v>22.34</v>
      </c>
      <c r="Q3826">
        <v>0</v>
      </c>
      <c r="R3826" s="1" t="s">
        <v>4398</v>
      </c>
      <c r="S3826" s="1" t="s">
        <v>8158</v>
      </c>
      <c r="T3826">
        <v>1.37</v>
      </c>
      <c r="U3826" s="1"/>
      <c r="V3826">
        <v>1882.0392300000001</v>
      </c>
      <c r="W3826">
        <v>1528735.6077980001</v>
      </c>
      <c r="X3826">
        <v>0</v>
      </c>
      <c r="Y3826">
        <v>215.18784500000001</v>
      </c>
      <c r="Z3826">
        <v>12356.711174</v>
      </c>
      <c r="AA3826">
        <v>648.121128</v>
      </c>
      <c r="AB3826">
        <v>0</v>
      </c>
    </row>
    <row r="3827" spans="1:28" x14ac:dyDescent="0.25">
      <c r="A3827" s="1" t="s">
        <v>304</v>
      </c>
      <c r="B3827">
        <v>4</v>
      </c>
      <c r="C3827" s="1" t="s">
        <v>4042</v>
      </c>
      <c r="D3827">
        <v>8.1</v>
      </c>
      <c r="E3827">
        <v>0</v>
      </c>
      <c r="F3827">
        <v>4</v>
      </c>
      <c r="G3827">
        <v>402</v>
      </c>
      <c r="H3827" s="1" t="s">
        <v>4126</v>
      </c>
      <c r="I3827">
        <v>99.09</v>
      </c>
      <c r="J3827">
        <v>5.24</v>
      </c>
      <c r="K3827">
        <v>398</v>
      </c>
      <c r="L3827">
        <v>1141.6400000000001</v>
      </c>
      <c r="M3827">
        <v>129</v>
      </c>
      <c r="N3827">
        <v>7</v>
      </c>
      <c r="O3827">
        <v>0</v>
      </c>
      <c r="P3827">
        <v>206.11</v>
      </c>
      <c r="Q3827">
        <v>0</v>
      </c>
      <c r="R3827" s="1" t="s">
        <v>4459</v>
      </c>
      <c r="S3827" s="1" t="s">
        <v>8158</v>
      </c>
      <c r="T3827">
        <v>0.44</v>
      </c>
      <c r="U3827" s="1"/>
      <c r="V3827">
        <v>5262.2199410000003</v>
      </c>
      <c r="W3827">
        <v>3305451.1106890002</v>
      </c>
      <c r="X3827">
        <v>0</v>
      </c>
      <c r="Y3827">
        <v>691.30008199999997</v>
      </c>
      <c r="Z3827">
        <v>31463.343357000002</v>
      </c>
      <c r="AA3827">
        <v>1401.3462320000001</v>
      </c>
      <c r="AB3827">
        <v>0</v>
      </c>
    </row>
    <row r="3828" spans="1:28" x14ac:dyDescent="0.25">
      <c r="A3828" s="1" t="s">
        <v>331</v>
      </c>
      <c r="B3828">
        <v>216</v>
      </c>
      <c r="C3828" s="1" t="s">
        <v>4018</v>
      </c>
      <c r="D3828">
        <v>8.1</v>
      </c>
      <c r="E3828">
        <v>0</v>
      </c>
      <c r="F3828">
        <v>0.38</v>
      </c>
      <c r="G3828">
        <v>425</v>
      </c>
      <c r="H3828" s="1" t="s">
        <v>4089</v>
      </c>
      <c r="I3828">
        <v>182.21</v>
      </c>
      <c r="J3828">
        <v>16.02</v>
      </c>
      <c r="K3828">
        <v>209</v>
      </c>
      <c r="L3828">
        <v>1348.38</v>
      </c>
      <c r="M3828">
        <v>61</v>
      </c>
      <c r="N3828">
        <v>4</v>
      </c>
      <c r="O3828">
        <v>0</v>
      </c>
      <c r="P3828">
        <v>128.83000000000001</v>
      </c>
      <c r="Q3828">
        <v>0</v>
      </c>
      <c r="R3828" s="1" t="s">
        <v>4486</v>
      </c>
      <c r="S3828" s="1" t="s">
        <v>8158</v>
      </c>
      <c r="T3828">
        <v>1.22</v>
      </c>
      <c r="U3828" s="1"/>
      <c r="V3828">
        <v>4728.6630590000004</v>
      </c>
      <c r="W3828">
        <v>3501617.3634560001</v>
      </c>
      <c r="X3828">
        <v>0</v>
      </c>
      <c r="Y3828">
        <v>572.01176299999997</v>
      </c>
      <c r="Z3828">
        <v>29961.998936</v>
      </c>
      <c r="AA3828">
        <v>1484.5316069999999</v>
      </c>
      <c r="AB3828">
        <v>0</v>
      </c>
    </row>
    <row r="3829" spans="1:28" x14ac:dyDescent="0.25">
      <c r="A3829" s="1" t="s">
        <v>359</v>
      </c>
      <c r="B3829">
        <v>50</v>
      </c>
      <c r="C3829" s="1" t="s">
        <v>4030</v>
      </c>
      <c r="D3829">
        <v>8.1</v>
      </c>
      <c r="E3829">
        <v>0</v>
      </c>
      <c r="F3829">
        <v>0</v>
      </c>
      <c r="G3829">
        <v>451</v>
      </c>
      <c r="H3829" s="1" t="s">
        <v>4118</v>
      </c>
      <c r="I3829">
        <v>23.77</v>
      </c>
      <c r="J3829">
        <v>12.49</v>
      </c>
      <c r="K3829">
        <v>401</v>
      </c>
      <c r="L3829">
        <v>2691.53</v>
      </c>
      <c r="M3829">
        <v>110</v>
      </c>
      <c r="N3829">
        <v>3</v>
      </c>
      <c r="O3829">
        <v>0</v>
      </c>
      <c r="P3829">
        <v>211.41</v>
      </c>
      <c r="Q3829">
        <v>0</v>
      </c>
      <c r="R3829" s="1" t="s">
        <v>4514</v>
      </c>
      <c r="S3829" s="1" t="s">
        <v>8158</v>
      </c>
      <c r="T3829">
        <v>1.02</v>
      </c>
      <c r="U3829" s="1"/>
      <c r="V3829">
        <v>9157.8113080000003</v>
      </c>
      <c r="W3829">
        <v>6833328.9800479999</v>
      </c>
      <c r="X3829">
        <v>0</v>
      </c>
      <c r="Y3829">
        <v>1102.847135</v>
      </c>
      <c r="Z3829">
        <v>58180.060924999998</v>
      </c>
      <c r="AA3829">
        <v>2897.0320219999999</v>
      </c>
      <c r="AB3829">
        <v>0</v>
      </c>
    </row>
    <row r="3830" spans="1:28" x14ac:dyDescent="0.25">
      <c r="A3830" s="1" t="s">
        <v>375</v>
      </c>
      <c r="B3830">
        <v>40</v>
      </c>
      <c r="C3830" s="1" t="s">
        <v>4037</v>
      </c>
      <c r="D3830">
        <v>8.1</v>
      </c>
      <c r="E3830">
        <v>0</v>
      </c>
      <c r="F3830">
        <v>0</v>
      </c>
      <c r="G3830">
        <v>465</v>
      </c>
      <c r="H3830" s="1" t="s">
        <v>4129</v>
      </c>
      <c r="I3830">
        <v>135.09</v>
      </c>
      <c r="J3830">
        <v>6.78</v>
      </c>
      <c r="K3830">
        <v>425</v>
      </c>
      <c r="L3830">
        <v>1950.85</v>
      </c>
      <c r="M3830">
        <v>113</v>
      </c>
      <c r="N3830">
        <v>4</v>
      </c>
      <c r="O3830">
        <v>0</v>
      </c>
      <c r="P3830">
        <v>191.53</v>
      </c>
      <c r="Q3830">
        <v>0</v>
      </c>
      <c r="R3830" s="1" t="s">
        <v>4530</v>
      </c>
      <c r="S3830" s="1" t="s">
        <v>8158</v>
      </c>
      <c r="T3830">
        <v>0.6</v>
      </c>
      <c r="U3830" s="1"/>
      <c r="V3830">
        <v>7035.8125749999999</v>
      </c>
      <c r="W3830">
        <v>4786177.9254010003</v>
      </c>
      <c r="X3830">
        <v>0</v>
      </c>
      <c r="Y3830">
        <v>888.46333200000004</v>
      </c>
      <c r="Z3830">
        <v>43084.941615000003</v>
      </c>
      <c r="AA3830">
        <v>2029.1100819999999</v>
      </c>
      <c r="AB3830">
        <v>0</v>
      </c>
    </row>
    <row r="3831" spans="1:28" x14ac:dyDescent="0.25">
      <c r="A3831" s="1" t="s">
        <v>512</v>
      </c>
      <c r="B3831">
        <v>269</v>
      </c>
      <c r="C3831" s="1" t="s">
        <v>4029</v>
      </c>
      <c r="D3831">
        <v>8.1</v>
      </c>
      <c r="E3831">
        <v>0</v>
      </c>
      <c r="F3831">
        <v>0</v>
      </c>
      <c r="G3831">
        <v>596</v>
      </c>
      <c r="H3831" s="1" t="s">
        <v>4111</v>
      </c>
      <c r="I3831">
        <v>13.29</v>
      </c>
      <c r="J3831">
        <v>7.17</v>
      </c>
      <c r="K3831">
        <v>327</v>
      </c>
      <c r="L3831">
        <v>1875.37</v>
      </c>
      <c r="M3831">
        <v>46</v>
      </c>
      <c r="N3831">
        <v>5</v>
      </c>
      <c r="O3831">
        <v>0</v>
      </c>
      <c r="P3831">
        <v>107.28</v>
      </c>
      <c r="Q3831">
        <v>0</v>
      </c>
      <c r="R3831" s="1" t="s">
        <v>4667</v>
      </c>
      <c r="S3831" s="1" t="s">
        <v>8158</v>
      </c>
      <c r="T3831">
        <v>0.61</v>
      </c>
      <c r="U3831" s="1"/>
      <c r="V3831">
        <v>5579.5469789999997</v>
      </c>
      <c r="W3831">
        <v>4041624.2822690001</v>
      </c>
      <c r="X3831">
        <v>0</v>
      </c>
      <c r="Y3831">
        <v>681.28415900000005</v>
      </c>
      <c r="Z3831">
        <v>34910.079082999997</v>
      </c>
      <c r="AA3831">
        <v>1713.462863</v>
      </c>
      <c r="AB3831">
        <v>0</v>
      </c>
    </row>
    <row r="3832" spans="1:28" x14ac:dyDescent="0.25">
      <c r="A3832" s="1" t="s">
        <v>518</v>
      </c>
      <c r="B3832">
        <v>493</v>
      </c>
      <c r="C3832" s="1" t="s">
        <v>4005</v>
      </c>
      <c r="D3832">
        <v>8.1</v>
      </c>
      <c r="E3832">
        <v>0</v>
      </c>
      <c r="F3832">
        <v>0.14000000000000001</v>
      </c>
      <c r="G3832">
        <v>599</v>
      </c>
      <c r="H3832" s="1" t="s">
        <v>4075</v>
      </c>
      <c r="I3832">
        <v>89.74</v>
      </c>
      <c r="J3832">
        <v>8.81</v>
      </c>
      <c r="K3832">
        <v>106</v>
      </c>
      <c r="L3832">
        <v>695.35</v>
      </c>
      <c r="M3832">
        <v>21</v>
      </c>
      <c r="N3832">
        <v>1</v>
      </c>
      <c r="O3832">
        <v>0</v>
      </c>
      <c r="P3832">
        <v>41.52</v>
      </c>
      <c r="Q3832">
        <v>0</v>
      </c>
      <c r="R3832" s="1" t="s">
        <v>4673</v>
      </c>
      <c r="S3832" s="1" t="s">
        <v>8158</v>
      </c>
      <c r="T3832">
        <v>0.8</v>
      </c>
      <c r="U3832" s="1"/>
      <c r="V3832">
        <v>1999.219478</v>
      </c>
      <c r="W3832">
        <v>1476199.393718</v>
      </c>
      <c r="X3832">
        <v>0</v>
      </c>
      <c r="Y3832">
        <v>242.007915</v>
      </c>
      <c r="Z3832">
        <v>12636.457361000001</v>
      </c>
      <c r="AA3832">
        <v>625.84286099999997</v>
      </c>
      <c r="AB3832">
        <v>0</v>
      </c>
    </row>
    <row r="3833" spans="1:28" x14ac:dyDescent="0.25">
      <c r="A3833" s="1" t="s">
        <v>534</v>
      </c>
      <c r="B3833">
        <v>432</v>
      </c>
      <c r="C3833" s="1" t="s">
        <v>4018</v>
      </c>
      <c r="D3833">
        <v>8.1</v>
      </c>
      <c r="E3833">
        <v>0</v>
      </c>
      <c r="F3833">
        <v>0.75</v>
      </c>
      <c r="G3833">
        <v>618</v>
      </c>
      <c r="H3833" s="1" t="s">
        <v>4092</v>
      </c>
      <c r="I3833">
        <v>182.21</v>
      </c>
      <c r="J3833">
        <v>8.16</v>
      </c>
      <c r="K3833">
        <v>186</v>
      </c>
      <c r="L3833">
        <v>1348.38</v>
      </c>
      <c r="M3833">
        <v>2</v>
      </c>
      <c r="N3833">
        <v>1</v>
      </c>
      <c r="O3833">
        <v>0</v>
      </c>
      <c r="P3833">
        <v>37.57</v>
      </c>
      <c r="Q3833">
        <v>0</v>
      </c>
      <c r="R3833" s="1" t="s">
        <v>4689</v>
      </c>
      <c r="S3833" s="1" t="s">
        <v>8158</v>
      </c>
      <c r="T3833">
        <v>0.63</v>
      </c>
      <c r="U3833" s="1"/>
      <c r="V3833">
        <v>3445.5989810000001</v>
      </c>
      <c r="W3833">
        <v>2558993.5944989999</v>
      </c>
      <c r="X3833">
        <v>0</v>
      </c>
      <c r="Y3833">
        <v>414.23768100000001</v>
      </c>
      <c r="Z3833">
        <v>21708.852802000001</v>
      </c>
      <c r="AA3833">
        <v>1084.896254</v>
      </c>
      <c r="AB3833">
        <v>0</v>
      </c>
    </row>
    <row r="3834" spans="1:28" x14ac:dyDescent="0.25">
      <c r="A3834" s="1" t="s">
        <v>586</v>
      </c>
      <c r="B3834">
        <v>575</v>
      </c>
      <c r="C3834" s="1" t="s">
        <v>4003</v>
      </c>
      <c r="D3834">
        <v>8.1</v>
      </c>
      <c r="E3834">
        <v>0</v>
      </c>
      <c r="F3834">
        <v>0</v>
      </c>
      <c r="G3834">
        <v>654</v>
      </c>
      <c r="H3834" s="1" t="s">
        <v>4073</v>
      </c>
      <c r="I3834">
        <v>40.79</v>
      </c>
      <c r="J3834">
        <v>10.63</v>
      </c>
      <c r="K3834">
        <v>79</v>
      </c>
      <c r="L3834">
        <v>603.14</v>
      </c>
      <c r="M3834">
        <v>21</v>
      </c>
      <c r="N3834">
        <v>1</v>
      </c>
      <c r="O3834">
        <v>0</v>
      </c>
      <c r="P3834">
        <v>32.97</v>
      </c>
      <c r="Q3834">
        <v>0</v>
      </c>
      <c r="R3834" s="1" t="s">
        <v>4741</v>
      </c>
      <c r="S3834" s="1" t="s">
        <v>8158</v>
      </c>
      <c r="T3834">
        <v>0.92</v>
      </c>
      <c r="U3834" s="1"/>
      <c r="V3834">
        <v>1970.455868</v>
      </c>
      <c r="W3834">
        <v>1500166.058927</v>
      </c>
      <c r="X3834">
        <v>0</v>
      </c>
      <c r="Y3834">
        <v>234.546953</v>
      </c>
      <c r="Z3834">
        <v>12614.573995000001</v>
      </c>
      <c r="AA3834">
        <v>636.00568399999997</v>
      </c>
      <c r="AB3834">
        <v>0</v>
      </c>
    </row>
    <row r="3835" spans="1:28" x14ac:dyDescent="0.25">
      <c r="A3835" s="1" t="s">
        <v>773</v>
      </c>
      <c r="B3835">
        <v>409</v>
      </c>
      <c r="C3835" s="1" t="s">
        <v>4030</v>
      </c>
      <c r="D3835">
        <v>8.1</v>
      </c>
      <c r="E3835">
        <v>0</v>
      </c>
      <c r="F3835">
        <v>0</v>
      </c>
      <c r="G3835">
        <v>830</v>
      </c>
      <c r="H3835" s="1" t="s">
        <v>4123</v>
      </c>
      <c r="I3835">
        <v>46.68</v>
      </c>
      <c r="J3835">
        <v>17.59</v>
      </c>
      <c r="K3835">
        <v>421</v>
      </c>
      <c r="L3835">
        <v>2936.5</v>
      </c>
      <c r="M3835">
        <v>158</v>
      </c>
      <c r="N3835">
        <v>5</v>
      </c>
      <c r="O3835">
        <v>0</v>
      </c>
      <c r="P3835">
        <v>226.37</v>
      </c>
      <c r="Q3835">
        <v>0</v>
      </c>
      <c r="R3835" s="1" t="s">
        <v>4928</v>
      </c>
      <c r="S3835" s="1" t="s">
        <v>8158</v>
      </c>
      <c r="T3835">
        <v>1.1000000000000001</v>
      </c>
      <c r="U3835" s="1"/>
      <c r="V3835">
        <v>9693.4860370000006</v>
      </c>
      <c r="W3835">
        <v>7150115.59088</v>
      </c>
      <c r="X3835">
        <v>0</v>
      </c>
      <c r="Y3835">
        <v>1174.914291</v>
      </c>
      <c r="Z3835">
        <v>61310.217872000001</v>
      </c>
      <c r="AA3835">
        <v>3031.332645</v>
      </c>
      <c r="AB3835">
        <v>0</v>
      </c>
    </row>
    <row r="3836" spans="1:28" x14ac:dyDescent="0.25">
      <c r="A3836" s="1" t="s">
        <v>776</v>
      </c>
      <c r="B3836">
        <v>575</v>
      </c>
      <c r="C3836" s="1" t="s">
        <v>4042</v>
      </c>
      <c r="D3836">
        <v>8.1</v>
      </c>
      <c r="E3836">
        <v>0</v>
      </c>
      <c r="F3836">
        <v>0</v>
      </c>
      <c r="G3836">
        <v>832</v>
      </c>
      <c r="H3836" s="1" t="s">
        <v>4126</v>
      </c>
      <c r="I3836">
        <v>99.09</v>
      </c>
      <c r="J3836">
        <v>11.3</v>
      </c>
      <c r="K3836">
        <v>257</v>
      </c>
      <c r="L3836">
        <v>1141.6400000000001</v>
      </c>
      <c r="M3836">
        <v>99</v>
      </c>
      <c r="N3836">
        <v>7</v>
      </c>
      <c r="O3836">
        <v>0</v>
      </c>
      <c r="P3836">
        <v>164.25</v>
      </c>
      <c r="Q3836">
        <v>0</v>
      </c>
      <c r="R3836" s="1" t="s">
        <v>4931</v>
      </c>
      <c r="S3836" s="1" t="s">
        <v>8158</v>
      </c>
      <c r="T3836">
        <v>0.9</v>
      </c>
      <c r="U3836" s="1"/>
      <c r="V3836">
        <v>5187.5180739999996</v>
      </c>
      <c r="W3836">
        <v>3688137.3732500002</v>
      </c>
      <c r="X3836">
        <v>0</v>
      </c>
      <c r="Y3836">
        <v>642.85025199999995</v>
      </c>
      <c r="Z3836">
        <v>32471.983903</v>
      </c>
      <c r="AA3836">
        <v>1563.6056369999999</v>
      </c>
      <c r="AB3836">
        <v>0</v>
      </c>
    </row>
    <row r="3837" spans="1:28" x14ac:dyDescent="0.25">
      <c r="A3837" s="1" t="s">
        <v>811</v>
      </c>
      <c r="B3837">
        <v>647</v>
      </c>
      <c r="C3837" s="1" t="s">
        <v>4018</v>
      </c>
      <c r="D3837">
        <v>8.1</v>
      </c>
      <c r="E3837">
        <v>0</v>
      </c>
      <c r="F3837">
        <v>0.13</v>
      </c>
      <c r="G3837">
        <v>872</v>
      </c>
      <c r="H3837" s="1" t="s">
        <v>4089</v>
      </c>
      <c r="I3837">
        <v>182.21</v>
      </c>
      <c r="J3837">
        <v>9.4499999999999993</v>
      </c>
      <c r="K3837">
        <v>225</v>
      </c>
      <c r="L3837">
        <v>1348.38</v>
      </c>
      <c r="M3837">
        <v>73</v>
      </c>
      <c r="N3837">
        <v>2</v>
      </c>
      <c r="O3837">
        <v>0</v>
      </c>
      <c r="P3837">
        <v>103.19</v>
      </c>
      <c r="Q3837">
        <v>0</v>
      </c>
      <c r="R3837" s="1" t="s">
        <v>4966</v>
      </c>
      <c r="S3837" s="1" t="s">
        <v>8158</v>
      </c>
      <c r="T3837">
        <v>0.78</v>
      </c>
      <c r="U3837" s="1"/>
      <c r="V3837">
        <v>4385.6834090000002</v>
      </c>
      <c r="W3837">
        <v>3081124.1156810001</v>
      </c>
      <c r="X3837">
        <v>0</v>
      </c>
      <c r="Y3837">
        <v>544.45649600000002</v>
      </c>
      <c r="Z3837">
        <v>27142.870607000001</v>
      </c>
      <c r="AA3837">
        <v>1306.2518219999999</v>
      </c>
      <c r="AB3837">
        <v>0</v>
      </c>
    </row>
    <row r="3838" spans="1:28" x14ac:dyDescent="0.25">
      <c r="A3838" s="1" t="s">
        <v>821</v>
      </c>
      <c r="B3838">
        <v>460</v>
      </c>
      <c r="C3838" s="1" t="s">
        <v>4015</v>
      </c>
      <c r="D3838">
        <v>8.1</v>
      </c>
      <c r="E3838">
        <v>0</v>
      </c>
      <c r="F3838">
        <v>0</v>
      </c>
      <c r="G3838">
        <v>881</v>
      </c>
      <c r="H3838" s="1" t="s">
        <v>4131</v>
      </c>
      <c r="I3838">
        <v>194.58</v>
      </c>
      <c r="J3838">
        <v>13.02</v>
      </c>
      <c r="K3838">
        <v>421</v>
      </c>
      <c r="L3838">
        <v>1445.27</v>
      </c>
      <c r="M3838">
        <v>188</v>
      </c>
      <c r="N3838">
        <v>5</v>
      </c>
      <c r="O3838">
        <v>0</v>
      </c>
      <c r="P3838">
        <v>325.57</v>
      </c>
      <c r="Q3838">
        <v>0</v>
      </c>
      <c r="R3838" s="1" t="s">
        <v>4976</v>
      </c>
      <c r="S3838" s="1" t="s">
        <v>8158</v>
      </c>
      <c r="T3838">
        <v>1.1000000000000001</v>
      </c>
      <c r="U3838" s="1"/>
      <c r="V3838">
        <v>8250.9114910000008</v>
      </c>
      <c r="W3838">
        <v>5721075.8603670001</v>
      </c>
      <c r="X3838">
        <v>0</v>
      </c>
      <c r="Y3838">
        <v>1037.5961219999999</v>
      </c>
      <c r="Z3838">
        <v>51319.998845000002</v>
      </c>
      <c r="AA3838">
        <v>2425.4801299999999</v>
      </c>
      <c r="AB3838">
        <v>0</v>
      </c>
    </row>
    <row r="3839" spans="1:28" x14ac:dyDescent="0.25">
      <c r="A3839" s="1" t="s">
        <v>822</v>
      </c>
      <c r="B3839">
        <v>493</v>
      </c>
      <c r="C3839" s="1" t="s">
        <v>4037</v>
      </c>
      <c r="D3839">
        <v>8.1</v>
      </c>
      <c r="E3839">
        <v>0</v>
      </c>
      <c r="F3839">
        <v>0.14000000000000001</v>
      </c>
      <c r="G3839">
        <v>881</v>
      </c>
      <c r="H3839" s="1" t="s">
        <v>4096</v>
      </c>
      <c r="I3839">
        <v>121.36</v>
      </c>
      <c r="J3839">
        <v>4.68</v>
      </c>
      <c r="K3839">
        <v>388</v>
      </c>
      <c r="L3839">
        <v>1414.38</v>
      </c>
      <c r="M3839">
        <v>112</v>
      </c>
      <c r="N3839">
        <v>5</v>
      </c>
      <c r="O3839">
        <v>0</v>
      </c>
      <c r="P3839">
        <v>190.28</v>
      </c>
      <c r="Q3839">
        <v>0</v>
      </c>
      <c r="R3839" s="1" t="s">
        <v>4977</v>
      </c>
      <c r="S3839" s="1" t="s">
        <v>8158</v>
      </c>
      <c r="T3839">
        <v>0.51</v>
      </c>
      <c r="U3839" s="1"/>
      <c r="V3839">
        <v>5703.6603670000004</v>
      </c>
      <c r="W3839">
        <v>3731749.4077380002</v>
      </c>
      <c r="X3839">
        <v>0</v>
      </c>
      <c r="Y3839">
        <v>735.05661999999995</v>
      </c>
      <c r="Z3839">
        <v>34541.881445999999</v>
      </c>
      <c r="AA3839">
        <v>1582.08014</v>
      </c>
      <c r="AB3839">
        <v>0</v>
      </c>
    </row>
    <row r="3840" spans="1:28" x14ac:dyDescent="0.25">
      <c r="A3840" s="1" t="s">
        <v>832</v>
      </c>
      <c r="B3840">
        <v>625</v>
      </c>
      <c r="C3840" s="1" t="s">
        <v>4030</v>
      </c>
      <c r="D3840">
        <v>8.1</v>
      </c>
      <c r="E3840">
        <v>0</v>
      </c>
      <c r="F3840">
        <v>0</v>
      </c>
      <c r="G3840">
        <v>888</v>
      </c>
      <c r="H3840" s="1" t="s">
        <v>4139</v>
      </c>
      <c r="I3840">
        <v>77.290000000000006</v>
      </c>
      <c r="J3840">
        <v>12.7</v>
      </c>
      <c r="K3840">
        <v>263</v>
      </c>
      <c r="L3840">
        <v>2004.2</v>
      </c>
      <c r="M3840">
        <v>43</v>
      </c>
      <c r="N3840">
        <v>3</v>
      </c>
      <c r="O3840">
        <v>0</v>
      </c>
      <c r="P3840">
        <v>127.32</v>
      </c>
      <c r="Q3840">
        <v>0</v>
      </c>
      <c r="R3840" s="1" t="s">
        <v>4987</v>
      </c>
      <c r="S3840" s="1" t="s">
        <v>8158</v>
      </c>
      <c r="T3840">
        <v>1.07</v>
      </c>
      <c r="U3840" s="1"/>
      <c r="V3840">
        <v>6335.9777949999998</v>
      </c>
      <c r="W3840">
        <v>4879336.1904180003</v>
      </c>
      <c r="X3840">
        <v>0</v>
      </c>
      <c r="Y3840">
        <v>748.56598899999995</v>
      </c>
      <c r="Z3840">
        <v>40701.554173999997</v>
      </c>
      <c r="AA3840">
        <v>2068.628647</v>
      </c>
      <c r="AB3840">
        <v>0</v>
      </c>
    </row>
    <row r="3841" spans="1:28" x14ac:dyDescent="0.25">
      <c r="A3841" s="1" t="s">
        <v>851</v>
      </c>
      <c r="B3841">
        <v>539</v>
      </c>
      <c r="C3841" s="1" t="s">
        <v>4067</v>
      </c>
      <c r="D3841">
        <v>1.96</v>
      </c>
      <c r="E3841">
        <v>0</v>
      </c>
      <c r="F3841">
        <v>0</v>
      </c>
      <c r="G3841">
        <v>906</v>
      </c>
      <c r="H3841" s="1" t="s">
        <v>4129</v>
      </c>
      <c r="I3841">
        <v>135.09</v>
      </c>
      <c r="J3841">
        <v>7.27</v>
      </c>
      <c r="K3841">
        <v>367</v>
      </c>
      <c r="L3841">
        <v>1930.43</v>
      </c>
      <c r="M3841">
        <v>111</v>
      </c>
      <c r="N3841">
        <v>4</v>
      </c>
      <c r="O3841">
        <v>0</v>
      </c>
      <c r="P3841">
        <v>159.53</v>
      </c>
      <c r="Q3841">
        <v>0</v>
      </c>
      <c r="R3841" s="1" t="s">
        <v>5006</v>
      </c>
      <c r="S3841" s="1" t="s">
        <v>8158</v>
      </c>
      <c r="T3841">
        <v>0.67</v>
      </c>
      <c r="U3841" s="1"/>
      <c r="V3841">
        <v>6099.1072139999997</v>
      </c>
      <c r="W3841">
        <v>4181677.5117239999</v>
      </c>
      <c r="X3841">
        <v>0</v>
      </c>
      <c r="Y3841">
        <v>766.74282600000004</v>
      </c>
      <c r="Z3841">
        <v>37420.742825000001</v>
      </c>
      <c r="AA3841">
        <v>1772.8310750000001</v>
      </c>
      <c r="AB3841">
        <v>0</v>
      </c>
    </row>
    <row r="3842" spans="1:28" x14ac:dyDescent="0.25">
      <c r="A3842" s="1" t="s">
        <v>882</v>
      </c>
      <c r="B3842">
        <v>865</v>
      </c>
      <c r="C3842" s="1" t="s">
        <v>4003</v>
      </c>
      <c r="D3842">
        <v>8.1</v>
      </c>
      <c r="E3842">
        <v>0</v>
      </c>
      <c r="F3842">
        <v>2.5</v>
      </c>
      <c r="G3842">
        <v>932</v>
      </c>
      <c r="H3842" s="1" t="s">
        <v>4073</v>
      </c>
      <c r="I3842">
        <v>40.79</v>
      </c>
      <c r="J3842">
        <v>10.5</v>
      </c>
      <c r="K3842">
        <v>67</v>
      </c>
      <c r="L3842">
        <v>603.14</v>
      </c>
      <c r="M3842">
        <v>0</v>
      </c>
      <c r="N3842">
        <v>0</v>
      </c>
      <c r="O3842">
        <v>0</v>
      </c>
      <c r="P3842">
        <v>19.350000000000001</v>
      </c>
      <c r="Q3842">
        <v>0</v>
      </c>
      <c r="R3842" s="1" t="s">
        <v>5037</v>
      </c>
      <c r="S3842" s="1" t="s">
        <v>8158</v>
      </c>
      <c r="T3842">
        <v>0.89</v>
      </c>
      <c r="U3842" s="1"/>
      <c r="V3842">
        <v>1999.1962149999999</v>
      </c>
      <c r="W3842">
        <v>1607700.3788689999</v>
      </c>
      <c r="X3842">
        <v>0</v>
      </c>
      <c r="Y3842">
        <v>230.45500799999999</v>
      </c>
      <c r="Z3842">
        <v>13103.6626</v>
      </c>
      <c r="AA3842">
        <v>681.59938</v>
      </c>
      <c r="AB3842">
        <v>0</v>
      </c>
    </row>
    <row r="3843" spans="1:28" x14ac:dyDescent="0.25">
      <c r="A3843" s="1" t="s">
        <v>883</v>
      </c>
      <c r="B3843">
        <v>650</v>
      </c>
      <c r="C3843" s="1" t="s">
        <v>4018</v>
      </c>
      <c r="D3843">
        <v>8.1</v>
      </c>
      <c r="E3843">
        <v>0</v>
      </c>
      <c r="F3843">
        <v>0</v>
      </c>
      <c r="G3843">
        <v>933</v>
      </c>
      <c r="H3843" s="1" t="s">
        <v>4095</v>
      </c>
      <c r="I3843">
        <v>63.59</v>
      </c>
      <c r="J3843">
        <v>15.44</v>
      </c>
      <c r="K3843">
        <v>283</v>
      </c>
      <c r="L3843">
        <v>1933.73</v>
      </c>
      <c r="M3843">
        <v>87</v>
      </c>
      <c r="N3843">
        <v>1</v>
      </c>
      <c r="O3843">
        <v>0</v>
      </c>
      <c r="P3843">
        <v>170.65</v>
      </c>
      <c r="Q3843">
        <v>0</v>
      </c>
      <c r="R3843" s="1" t="s">
        <v>5038</v>
      </c>
      <c r="S3843" s="1" t="s">
        <v>8158</v>
      </c>
      <c r="T3843">
        <v>1.25</v>
      </c>
      <c r="U3843" s="1"/>
      <c r="V3843">
        <v>7077.490186</v>
      </c>
      <c r="W3843">
        <v>5274473.8437989997</v>
      </c>
      <c r="X3843">
        <v>0</v>
      </c>
      <c r="Y3843">
        <v>853.42190800000003</v>
      </c>
      <c r="Z3843">
        <v>44981.542707000001</v>
      </c>
      <c r="AA3843">
        <v>2236.1467619999999</v>
      </c>
      <c r="AB3843">
        <v>0</v>
      </c>
    </row>
    <row r="3844" spans="1:28" x14ac:dyDescent="0.25">
      <c r="A3844" s="1" t="s">
        <v>904</v>
      </c>
      <c r="B3844">
        <v>270</v>
      </c>
      <c r="C3844" s="1" t="s">
        <v>4019</v>
      </c>
      <c r="D3844">
        <v>8.1</v>
      </c>
      <c r="E3844">
        <v>0</v>
      </c>
      <c r="F3844">
        <v>0</v>
      </c>
      <c r="G3844">
        <v>958</v>
      </c>
      <c r="H3844" s="1" t="s">
        <v>4120</v>
      </c>
      <c r="I3844">
        <v>34.18</v>
      </c>
      <c r="J3844">
        <v>5.32</v>
      </c>
      <c r="K3844">
        <v>688</v>
      </c>
      <c r="L3844">
        <v>2465.91</v>
      </c>
      <c r="M3844">
        <v>104</v>
      </c>
      <c r="N3844">
        <v>6</v>
      </c>
      <c r="O3844">
        <v>0</v>
      </c>
      <c r="P3844">
        <v>256.89999999999998</v>
      </c>
      <c r="Q3844">
        <v>0</v>
      </c>
      <c r="R3844" s="1" t="s">
        <v>5059</v>
      </c>
      <c r="S3844" s="1" t="s">
        <v>8158</v>
      </c>
      <c r="T3844">
        <v>0.41</v>
      </c>
      <c r="U3844" s="1"/>
      <c r="V3844">
        <v>8940.5433350000003</v>
      </c>
      <c r="W3844">
        <v>5786847.9495569998</v>
      </c>
      <c r="X3844">
        <v>0</v>
      </c>
      <c r="Y3844">
        <v>1155.842635</v>
      </c>
      <c r="Z3844">
        <v>53774.672102999997</v>
      </c>
      <c r="AA3844">
        <v>2453.334186</v>
      </c>
      <c r="AB3844">
        <v>0</v>
      </c>
    </row>
    <row r="3845" spans="1:28" x14ac:dyDescent="0.25">
      <c r="A3845" s="1" t="s">
        <v>948</v>
      </c>
      <c r="B3845">
        <v>652</v>
      </c>
      <c r="C3845" s="1" t="s">
        <v>4068</v>
      </c>
      <c r="D3845">
        <v>0.67</v>
      </c>
      <c r="E3845">
        <v>0</v>
      </c>
      <c r="F3845">
        <v>0</v>
      </c>
      <c r="G3845">
        <v>995</v>
      </c>
      <c r="H3845" s="1" t="s">
        <v>4165</v>
      </c>
      <c r="I3845">
        <v>135.09</v>
      </c>
      <c r="J3845">
        <v>10.220000000000001</v>
      </c>
      <c r="K3845">
        <v>343</v>
      </c>
      <c r="L3845">
        <v>2295.64</v>
      </c>
      <c r="M3845">
        <v>65</v>
      </c>
      <c r="N3845">
        <v>4</v>
      </c>
      <c r="O3845">
        <v>0</v>
      </c>
      <c r="P3845">
        <v>145.13999999999999</v>
      </c>
      <c r="Q3845">
        <v>0</v>
      </c>
      <c r="R3845" s="1" t="s">
        <v>5103</v>
      </c>
      <c r="S3845" s="1" t="s">
        <v>8158</v>
      </c>
      <c r="T3845">
        <v>0.84</v>
      </c>
      <c r="U3845" s="1"/>
      <c r="V3845">
        <v>6691.0602849999996</v>
      </c>
      <c r="W3845">
        <v>4943978.1549380003</v>
      </c>
      <c r="X3845">
        <v>0</v>
      </c>
      <c r="Y3845">
        <v>808.21600899999999</v>
      </c>
      <c r="Z3845">
        <v>42190.320158000002</v>
      </c>
      <c r="AA3845">
        <v>2096.0233400000002</v>
      </c>
      <c r="AB3845">
        <v>0</v>
      </c>
    </row>
    <row r="3846" spans="1:28" x14ac:dyDescent="0.25">
      <c r="A3846" s="1" t="s">
        <v>965</v>
      </c>
      <c r="B3846">
        <v>573</v>
      </c>
      <c r="C3846" s="1" t="s">
        <v>4051</v>
      </c>
      <c r="D3846">
        <v>8.1</v>
      </c>
      <c r="E3846">
        <v>0</v>
      </c>
      <c r="F3846">
        <v>2</v>
      </c>
      <c r="G3846">
        <v>1009</v>
      </c>
      <c r="H3846" s="1" t="s">
        <v>4132</v>
      </c>
      <c r="I3846">
        <v>25.16</v>
      </c>
      <c r="J3846">
        <v>12.97</v>
      </c>
      <c r="K3846">
        <v>436</v>
      </c>
      <c r="L3846">
        <v>3200.77</v>
      </c>
      <c r="M3846">
        <v>105</v>
      </c>
      <c r="N3846">
        <v>4</v>
      </c>
      <c r="O3846">
        <v>0</v>
      </c>
      <c r="P3846">
        <v>189.24</v>
      </c>
      <c r="Q3846">
        <v>0</v>
      </c>
      <c r="R3846" s="1" t="s">
        <v>5120</v>
      </c>
      <c r="S3846" s="1" t="s">
        <v>8158</v>
      </c>
      <c r="T3846">
        <v>0.94</v>
      </c>
      <c r="U3846" s="1"/>
      <c r="V3846">
        <v>10373.299031</v>
      </c>
      <c r="W3846">
        <v>7728810.2656770004</v>
      </c>
      <c r="X3846">
        <v>0</v>
      </c>
      <c r="Y3846">
        <v>1247.946424</v>
      </c>
      <c r="Z3846">
        <v>65681.507712000006</v>
      </c>
      <c r="AA3846">
        <v>3276.6706859999999</v>
      </c>
      <c r="AB3846">
        <v>0</v>
      </c>
    </row>
    <row r="3847" spans="1:28" x14ac:dyDescent="0.25">
      <c r="A3847" s="1" t="s">
        <v>971</v>
      </c>
      <c r="B3847">
        <v>592</v>
      </c>
      <c r="C3847" s="1" t="s">
        <v>4022</v>
      </c>
      <c r="D3847">
        <v>8.1</v>
      </c>
      <c r="E3847">
        <v>0</v>
      </c>
      <c r="F3847">
        <v>0</v>
      </c>
      <c r="G3847">
        <v>1015</v>
      </c>
      <c r="H3847" s="1" t="s">
        <v>4128</v>
      </c>
      <c r="I3847">
        <v>116.2</v>
      </c>
      <c r="J3847">
        <v>9.67</v>
      </c>
      <c r="K3847">
        <v>423</v>
      </c>
      <c r="L3847">
        <v>2381.67</v>
      </c>
      <c r="M3847">
        <v>100</v>
      </c>
      <c r="N3847">
        <v>3</v>
      </c>
      <c r="O3847">
        <v>0</v>
      </c>
      <c r="P3847">
        <v>181.06</v>
      </c>
      <c r="Q3847">
        <v>0</v>
      </c>
      <c r="R3847" s="1" t="s">
        <v>5126</v>
      </c>
      <c r="S3847" s="1" t="s">
        <v>8158</v>
      </c>
      <c r="T3847">
        <v>0.7</v>
      </c>
      <c r="U3847" s="1"/>
      <c r="V3847">
        <v>7483.0050849999998</v>
      </c>
      <c r="W3847">
        <v>5250195.3281730004</v>
      </c>
      <c r="X3847">
        <v>0</v>
      </c>
      <c r="Y3847">
        <v>929.79246799999999</v>
      </c>
      <c r="Z3847">
        <v>46304.300209000001</v>
      </c>
      <c r="AA3847">
        <v>2225.8362729999999</v>
      </c>
      <c r="AB3847">
        <v>0</v>
      </c>
    </row>
    <row r="3848" spans="1:28" x14ac:dyDescent="0.25">
      <c r="A3848" s="1" t="s">
        <v>999</v>
      </c>
      <c r="B3848">
        <v>865</v>
      </c>
      <c r="C3848" s="1" t="s">
        <v>4018</v>
      </c>
      <c r="D3848">
        <v>8.1</v>
      </c>
      <c r="E3848">
        <v>0</v>
      </c>
      <c r="F3848">
        <v>2.5</v>
      </c>
      <c r="G3848">
        <v>1043</v>
      </c>
      <c r="H3848" s="1" t="s">
        <v>4092</v>
      </c>
      <c r="I3848">
        <v>182.21</v>
      </c>
      <c r="J3848">
        <v>11.77</v>
      </c>
      <c r="K3848">
        <v>178</v>
      </c>
      <c r="L3848">
        <v>1348.38</v>
      </c>
      <c r="M3848">
        <v>25</v>
      </c>
      <c r="N3848">
        <v>2</v>
      </c>
      <c r="O3848">
        <v>0</v>
      </c>
      <c r="P3848">
        <v>68.53</v>
      </c>
      <c r="Q3848">
        <v>0</v>
      </c>
      <c r="R3848" s="1" t="s">
        <v>5154</v>
      </c>
      <c r="S3848" s="1" t="s">
        <v>8158</v>
      </c>
      <c r="T3848">
        <v>0.87</v>
      </c>
      <c r="U3848" s="1"/>
      <c r="V3848">
        <v>4282.5584870000002</v>
      </c>
      <c r="W3848">
        <v>3308698.528961</v>
      </c>
      <c r="X3848">
        <v>0</v>
      </c>
      <c r="Y3848">
        <v>504.97177499999998</v>
      </c>
      <c r="Z3848">
        <v>27544.521826</v>
      </c>
      <c r="AA3848">
        <v>1402.7461820000001</v>
      </c>
      <c r="AB3848">
        <v>0</v>
      </c>
    </row>
    <row r="3849" spans="1:28" x14ac:dyDescent="0.25">
      <c r="A3849" s="1" t="s">
        <v>1001</v>
      </c>
      <c r="B3849">
        <v>820</v>
      </c>
      <c r="C3849" s="1" t="s">
        <v>4001</v>
      </c>
      <c r="D3849">
        <v>0.2</v>
      </c>
      <c r="E3849">
        <v>0</v>
      </c>
      <c r="F3849">
        <v>0</v>
      </c>
      <c r="G3849">
        <v>1044</v>
      </c>
      <c r="H3849" s="1" t="s">
        <v>4090</v>
      </c>
      <c r="I3849">
        <v>24.41</v>
      </c>
      <c r="J3849">
        <v>5.04</v>
      </c>
      <c r="K3849">
        <v>224</v>
      </c>
      <c r="L3849">
        <v>1066.78</v>
      </c>
      <c r="M3849">
        <v>18</v>
      </c>
      <c r="N3849">
        <v>3</v>
      </c>
      <c r="O3849">
        <v>0</v>
      </c>
      <c r="P3849">
        <v>70.569999999999993</v>
      </c>
      <c r="Q3849">
        <v>0</v>
      </c>
      <c r="R3849" s="1" t="s">
        <v>5156</v>
      </c>
      <c r="S3849" s="1" t="s">
        <v>8158</v>
      </c>
      <c r="T3849">
        <v>0.5</v>
      </c>
      <c r="U3849" s="1"/>
      <c r="V3849">
        <v>3488.6646810000002</v>
      </c>
      <c r="W3849">
        <v>2489206.9913189998</v>
      </c>
      <c r="X3849">
        <v>0</v>
      </c>
      <c r="Y3849">
        <v>429.76194700000002</v>
      </c>
      <c r="Z3849">
        <v>21729.336341999999</v>
      </c>
      <c r="AA3849">
        <v>1055.308673</v>
      </c>
      <c r="AB3849">
        <v>0</v>
      </c>
    </row>
    <row r="3850" spans="1:28" x14ac:dyDescent="0.25">
      <c r="A3850" s="1" t="s">
        <v>1027</v>
      </c>
      <c r="B3850">
        <v>790</v>
      </c>
      <c r="C3850" s="1" t="s">
        <v>4028</v>
      </c>
      <c r="D3850">
        <v>8.1</v>
      </c>
      <c r="E3850">
        <v>0</v>
      </c>
      <c r="F3850">
        <v>0</v>
      </c>
      <c r="G3850">
        <v>1072</v>
      </c>
      <c r="H3850" s="1" t="s">
        <v>4109</v>
      </c>
      <c r="I3850">
        <v>23.46</v>
      </c>
      <c r="J3850">
        <v>13.09</v>
      </c>
      <c r="K3850">
        <v>282</v>
      </c>
      <c r="L3850">
        <v>1561.07</v>
      </c>
      <c r="M3850">
        <v>63</v>
      </c>
      <c r="N3850">
        <v>6</v>
      </c>
      <c r="O3850">
        <v>0</v>
      </c>
      <c r="P3850">
        <v>188.62</v>
      </c>
      <c r="Q3850">
        <v>0</v>
      </c>
      <c r="R3850" s="1" t="s">
        <v>5182</v>
      </c>
      <c r="S3850" s="1" t="s">
        <v>8158</v>
      </c>
      <c r="T3850">
        <v>1.22</v>
      </c>
      <c r="U3850" s="1"/>
      <c r="V3850">
        <v>6558.0424069999999</v>
      </c>
      <c r="W3850">
        <v>4988535.6779460004</v>
      </c>
      <c r="X3850">
        <v>0</v>
      </c>
      <c r="Y3850">
        <v>783.08069</v>
      </c>
      <c r="Z3850">
        <v>42132.525858000001</v>
      </c>
      <c r="AA3850">
        <v>2114.9288630000001</v>
      </c>
      <c r="AB3850">
        <v>0</v>
      </c>
    </row>
    <row r="3851" spans="1:28" x14ac:dyDescent="0.25">
      <c r="A3851" s="1" t="s">
        <v>1080</v>
      </c>
      <c r="B3851">
        <v>560</v>
      </c>
      <c r="C3851" s="1" t="s">
        <v>4063</v>
      </c>
      <c r="D3851">
        <v>8.1</v>
      </c>
      <c r="E3851">
        <v>0</v>
      </c>
      <c r="F3851">
        <v>0</v>
      </c>
      <c r="G3851">
        <v>1111</v>
      </c>
      <c r="H3851" s="1" t="s">
        <v>4174</v>
      </c>
      <c r="I3851">
        <v>144.80000000000001</v>
      </c>
      <c r="J3851">
        <v>12.02</v>
      </c>
      <c r="K3851">
        <v>551</v>
      </c>
      <c r="L3851">
        <v>2661.69</v>
      </c>
      <c r="M3851">
        <v>287</v>
      </c>
      <c r="N3851">
        <v>9</v>
      </c>
      <c r="O3851">
        <v>0</v>
      </c>
      <c r="P3851">
        <v>348.96</v>
      </c>
      <c r="Q3851">
        <v>0</v>
      </c>
      <c r="R3851" s="1" t="s">
        <v>5235</v>
      </c>
      <c r="S3851" s="1" t="s">
        <v>8158</v>
      </c>
      <c r="T3851">
        <v>0.95</v>
      </c>
      <c r="U3851" s="1"/>
      <c r="V3851">
        <v>10875.969675</v>
      </c>
      <c r="W3851">
        <v>7455112.9737099996</v>
      </c>
      <c r="X3851">
        <v>0</v>
      </c>
      <c r="Y3851">
        <v>1371.158997</v>
      </c>
      <c r="Z3851">
        <v>67017.796268999999</v>
      </c>
      <c r="AA3851">
        <v>3160.6201769999998</v>
      </c>
      <c r="AB3851">
        <v>0</v>
      </c>
    </row>
    <row r="3852" spans="1:28" x14ac:dyDescent="0.25">
      <c r="A3852" s="1" t="s">
        <v>1099</v>
      </c>
      <c r="B3852">
        <v>627</v>
      </c>
      <c r="C3852" s="1" t="s">
        <v>4030</v>
      </c>
      <c r="D3852">
        <v>8.1</v>
      </c>
      <c r="E3852">
        <v>0</v>
      </c>
      <c r="F3852">
        <v>2</v>
      </c>
      <c r="G3852">
        <v>1127</v>
      </c>
      <c r="H3852" s="1" t="s">
        <v>4152</v>
      </c>
      <c r="I3852">
        <v>144.80000000000001</v>
      </c>
      <c r="J3852">
        <v>10.35</v>
      </c>
      <c r="K3852">
        <v>500</v>
      </c>
      <c r="L3852">
        <v>3260.57</v>
      </c>
      <c r="M3852">
        <v>114</v>
      </c>
      <c r="N3852">
        <v>3</v>
      </c>
      <c r="O3852">
        <v>0</v>
      </c>
      <c r="P3852">
        <v>204.77</v>
      </c>
      <c r="Q3852">
        <v>0</v>
      </c>
      <c r="R3852" s="1" t="s">
        <v>5254</v>
      </c>
      <c r="S3852" s="1" t="s">
        <v>8158</v>
      </c>
      <c r="T3852">
        <v>0.79</v>
      </c>
      <c r="U3852" s="1"/>
      <c r="V3852">
        <v>9642.4314699999995</v>
      </c>
      <c r="W3852">
        <v>6958018.0540990001</v>
      </c>
      <c r="X3852">
        <v>0</v>
      </c>
      <c r="Y3852">
        <v>1180.5607540000001</v>
      </c>
      <c r="Z3852">
        <v>60302.610294999999</v>
      </c>
      <c r="AA3852">
        <v>2949.8805710000001</v>
      </c>
      <c r="AB3852">
        <v>0</v>
      </c>
    </row>
    <row r="3853" spans="1:28" x14ac:dyDescent="0.25">
      <c r="A3853" s="1" t="s">
        <v>1113</v>
      </c>
      <c r="B3853">
        <v>762</v>
      </c>
      <c r="C3853" s="1" t="s">
        <v>4030</v>
      </c>
      <c r="D3853">
        <v>8.1</v>
      </c>
      <c r="E3853">
        <v>0</v>
      </c>
      <c r="F3853">
        <v>0</v>
      </c>
      <c r="G3853">
        <v>1142</v>
      </c>
      <c r="H3853" s="1" t="s">
        <v>4175</v>
      </c>
      <c r="I3853">
        <v>120.08</v>
      </c>
      <c r="J3853">
        <v>6.25</v>
      </c>
      <c r="K3853">
        <v>380</v>
      </c>
      <c r="L3853">
        <v>1986.07</v>
      </c>
      <c r="M3853">
        <v>53</v>
      </c>
      <c r="N3853">
        <v>3</v>
      </c>
      <c r="O3853">
        <v>0</v>
      </c>
      <c r="P3853">
        <v>135.66</v>
      </c>
      <c r="Q3853">
        <v>0</v>
      </c>
      <c r="R3853" s="1" t="s">
        <v>5268</v>
      </c>
      <c r="S3853" s="1" t="s">
        <v>8158</v>
      </c>
      <c r="T3853">
        <v>0.59</v>
      </c>
      <c r="U3853" s="1"/>
      <c r="V3853">
        <v>6097.7428129999998</v>
      </c>
      <c r="W3853">
        <v>4265190.8361069998</v>
      </c>
      <c r="X3853">
        <v>0</v>
      </c>
      <c r="Y3853">
        <v>758.62780999999995</v>
      </c>
      <c r="Z3853">
        <v>37671.019756000002</v>
      </c>
      <c r="AA3853">
        <v>1808.2395320000001</v>
      </c>
      <c r="AB3853">
        <v>0</v>
      </c>
    </row>
    <row r="3854" spans="1:28" x14ac:dyDescent="0.25">
      <c r="A3854" s="1" t="s">
        <v>1127</v>
      </c>
      <c r="B3854">
        <v>1000</v>
      </c>
      <c r="C3854" s="1" t="s">
        <v>4020</v>
      </c>
      <c r="D3854">
        <v>8.1</v>
      </c>
      <c r="E3854">
        <v>0</v>
      </c>
      <c r="F3854">
        <v>0</v>
      </c>
      <c r="G3854">
        <v>1161</v>
      </c>
      <c r="H3854" s="1" t="s">
        <v>4126</v>
      </c>
      <c r="I3854">
        <v>99.09</v>
      </c>
      <c r="J3854">
        <v>6.03</v>
      </c>
      <c r="K3854">
        <v>161</v>
      </c>
      <c r="L3854">
        <v>728.18</v>
      </c>
      <c r="M3854">
        <v>27</v>
      </c>
      <c r="N3854">
        <v>4</v>
      </c>
      <c r="O3854">
        <v>0</v>
      </c>
      <c r="P3854">
        <v>64.33</v>
      </c>
      <c r="Q3854">
        <v>0</v>
      </c>
      <c r="R3854" s="1" t="s">
        <v>5282</v>
      </c>
      <c r="S3854" s="1" t="s">
        <v>8158</v>
      </c>
      <c r="T3854">
        <v>0.56000000000000005</v>
      </c>
      <c r="U3854" s="1"/>
      <c r="V3854">
        <v>2294.4774819999998</v>
      </c>
      <c r="W3854">
        <v>1594201.983054</v>
      </c>
      <c r="X3854">
        <v>0</v>
      </c>
      <c r="Y3854">
        <v>286.62309599999998</v>
      </c>
      <c r="Z3854">
        <v>14154.4238</v>
      </c>
      <c r="AA3854">
        <v>675.86640699999998</v>
      </c>
      <c r="AB3854">
        <v>0</v>
      </c>
    </row>
    <row r="3855" spans="1:28" x14ac:dyDescent="0.25">
      <c r="A3855" s="1" t="s">
        <v>1179</v>
      </c>
      <c r="B3855">
        <v>986</v>
      </c>
      <c r="C3855" s="1" t="s">
        <v>4005</v>
      </c>
      <c r="D3855">
        <v>8.1</v>
      </c>
      <c r="E3855">
        <v>0</v>
      </c>
      <c r="F3855">
        <v>0.28999999999999998</v>
      </c>
      <c r="G3855">
        <v>1200</v>
      </c>
      <c r="H3855" s="1" t="s">
        <v>4075</v>
      </c>
      <c r="I3855">
        <v>89.74</v>
      </c>
      <c r="J3855">
        <v>9.44</v>
      </c>
      <c r="K3855">
        <v>214</v>
      </c>
      <c r="L3855">
        <v>695.35</v>
      </c>
      <c r="M3855">
        <v>103</v>
      </c>
      <c r="N3855">
        <v>3</v>
      </c>
      <c r="O3855">
        <v>0</v>
      </c>
      <c r="P3855">
        <v>141.63999999999999</v>
      </c>
      <c r="Q3855">
        <v>0</v>
      </c>
      <c r="R3855" s="1" t="s">
        <v>5334</v>
      </c>
      <c r="S3855" s="1" t="s">
        <v>8158</v>
      </c>
      <c r="T3855">
        <v>0.71</v>
      </c>
      <c r="U3855" s="1"/>
      <c r="V3855">
        <v>3279.48002</v>
      </c>
      <c r="W3855">
        <v>2081897.0273740001</v>
      </c>
      <c r="X3855">
        <v>0</v>
      </c>
      <c r="Y3855">
        <v>429.23487899999998</v>
      </c>
      <c r="Z3855">
        <v>19712.218508999998</v>
      </c>
      <c r="AA3855">
        <v>882.62231999999995</v>
      </c>
      <c r="AB3855">
        <v>0</v>
      </c>
    </row>
    <row r="3856" spans="1:28" x14ac:dyDescent="0.25">
      <c r="A3856" s="1" t="s">
        <v>1195</v>
      </c>
      <c r="B3856">
        <v>930</v>
      </c>
      <c r="C3856" s="1" t="s">
        <v>4019</v>
      </c>
      <c r="D3856">
        <v>8.1</v>
      </c>
      <c r="E3856">
        <v>0</v>
      </c>
      <c r="F3856">
        <v>0</v>
      </c>
      <c r="G3856">
        <v>1222</v>
      </c>
      <c r="H3856" s="1" t="s">
        <v>4120</v>
      </c>
      <c r="I3856">
        <v>34.18</v>
      </c>
      <c r="J3856">
        <v>13.77</v>
      </c>
      <c r="K3856">
        <v>292</v>
      </c>
      <c r="L3856">
        <v>2465.91</v>
      </c>
      <c r="M3856">
        <v>52</v>
      </c>
      <c r="N3856">
        <v>6</v>
      </c>
      <c r="O3856">
        <v>0</v>
      </c>
      <c r="P3856">
        <v>123.22</v>
      </c>
      <c r="Q3856">
        <v>0</v>
      </c>
      <c r="R3856" s="1" t="s">
        <v>5350</v>
      </c>
      <c r="S3856" s="1" t="s">
        <v>8158</v>
      </c>
      <c r="T3856">
        <v>1.05</v>
      </c>
      <c r="U3856" s="1"/>
      <c r="V3856">
        <v>7207.0403109999997</v>
      </c>
      <c r="W3856">
        <v>5641474.3673729999</v>
      </c>
      <c r="X3856">
        <v>0</v>
      </c>
      <c r="Y3856">
        <v>842.54333799999995</v>
      </c>
      <c r="Z3856">
        <v>46549.875581</v>
      </c>
      <c r="AA3856">
        <v>2391.7441920000001</v>
      </c>
      <c r="AB3856">
        <v>0</v>
      </c>
    </row>
    <row r="3857" spans="1:28" x14ac:dyDescent="0.25">
      <c r="A3857" s="1" t="s">
        <v>1201</v>
      </c>
      <c r="B3857">
        <v>764</v>
      </c>
      <c r="C3857" s="1" t="s">
        <v>4030</v>
      </c>
      <c r="D3857">
        <v>8.1</v>
      </c>
      <c r="E3857">
        <v>0</v>
      </c>
      <c r="F3857">
        <v>2</v>
      </c>
      <c r="G3857">
        <v>1227</v>
      </c>
      <c r="H3857" s="1" t="s">
        <v>4155</v>
      </c>
      <c r="I3857">
        <v>81.98</v>
      </c>
      <c r="J3857">
        <v>8.1300000000000008</v>
      </c>
      <c r="K3857">
        <v>463</v>
      </c>
      <c r="L3857">
        <v>2813.2</v>
      </c>
      <c r="M3857">
        <v>66</v>
      </c>
      <c r="N3857">
        <v>10</v>
      </c>
      <c r="O3857">
        <v>0</v>
      </c>
      <c r="P3857">
        <v>173.33</v>
      </c>
      <c r="Q3857">
        <v>0</v>
      </c>
      <c r="R3857" s="1" t="s">
        <v>5356</v>
      </c>
      <c r="S3857" s="1" t="s">
        <v>8158</v>
      </c>
      <c r="T3857">
        <v>0.71</v>
      </c>
      <c r="U3857" s="1"/>
      <c r="V3857">
        <v>7915.4663609999998</v>
      </c>
      <c r="W3857">
        <v>5728654.5835870001</v>
      </c>
      <c r="X3857">
        <v>0</v>
      </c>
      <c r="Y3857">
        <v>966.67167300000006</v>
      </c>
      <c r="Z3857">
        <v>49485.678746999998</v>
      </c>
      <c r="AA3857">
        <v>2428.685219</v>
      </c>
      <c r="AB3857">
        <v>0</v>
      </c>
    </row>
    <row r="3858" spans="1:28" x14ac:dyDescent="0.25">
      <c r="A3858" s="1" t="s">
        <v>1237</v>
      </c>
      <c r="B3858">
        <v>1150</v>
      </c>
      <c r="C3858" s="1" t="s">
        <v>4003</v>
      </c>
      <c r="D3858">
        <v>8.1</v>
      </c>
      <c r="E3858">
        <v>0</v>
      </c>
      <c r="F3858">
        <v>0</v>
      </c>
      <c r="G3858">
        <v>1258</v>
      </c>
      <c r="H3858" s="1" t="s">
        <v>4073</v>
      </c>
      <c r="I3858">
        <v>40.79</v>
      </c>
      <c r="J3858">
        <v>13.97</v>
      </c>
      <c r="K3858">
        <v>108</v>
      </c>
      <c r="L3858">
        <v>603.14</v>
      </c>
      <c r="M3858">
        <v>36</v>
      </c>
      <c r="N3858">
        <v>2</v>
      </c>
      <c r="O3858">
        <v>0</v>
      </c>
      <c r="P3858">
        <v>65.67</v>
      </c>
      <c r="Q3858">
        <v>0</v>
      </c>
      <c r="R3858" s="1" t="s">
        <v>5392</v>
      </c>
      <c r="S3858" s="1" t="s">
        <v>8158</v>
      </c>
      <c r="T3858">
        <v>1.01</v>
      </c>
      <c r="U3858" s="1"/>
      <c r="V3858">
        <v>2528.3074729999998</v>
      </c>
      <c r="W3858">
        <v>1858230.458573</v>
      </c>
      <c r="X3858">
        <v>0</v>
      </c>
      <c r="Y3858">
        <v>307.73875399999997</v>
      </c>
      <c r="Z3858">
        <v>16022.700704000001</v>
      </c>
      <c r="AA3858">
        <v>787.80892800000004</v>
      </c>
      <c r="AB3858">
        <v>0</v>
      </c>
    </row>
    <row r="3859" spans="1:28" x14ac:dyDescent="0.25">
      <c r="A3859" s="1" t="s">
        <v>1256</v>
      </c>
      <c r="B3859">
        <v>930</v>
      </c>
      <c r="C3859" s="1" t="s">
        <v>4018</v>
      </c>
      <c r="D3859">
        <v>8.1</v>
      </c>
      <c r="E3859">
        <v>0</v>
      </c>
      <c r="F3859">
        <v>0</v>
      </c>
      <c r="G3859">
        <v>1271</v>
      </c>
      <c r="H3859" s="1" t="s">
        <v>4095</v>
      </c>
      <c r="I3859">
        <v>63.59</v>
      </c>
      <c r="J3859">
        <v>13.73</v>
      </c>
      <c r="K3859">
        <v>341</v>
      </c>
      <c r="L3859">
        <v>1933.73</v>
      </c>
      <c r="M3859">
        <v>104</v>
      </c>
      <c r="N3859">
        <v>3</v>
      </c>
      <c r="O3859">
        <v>0</v>
      </c>
      <c r="P3859">
        <v>211.12</v>
      </c>
      <c r="Q3859">
        <v>0</v>
      </c>
      <c r="R3859" s="1" t="s">
        <v>5411</v>
      </c>
      <c r="S3859" s="1" t="s">
        <v>8158</v>
      </c>
      <c r="T3859">
        <v>1.08</v>
      </c>
      <c r="U3859" s="1"/>
      <c r="V3859">
        <v>7330.9122310000002</v>
      </c>
      <c r="W3859">
        <v>5362347.8197010001</v>
      </c>
      <c r="X3859">
        <v>0</v>
      </c>
      <c r="Y3859">
        <v>893.62529500000005</v>
      </c>
      <c r="Z3859">
        <v>46294.353988000003</v>
      </c>
      <c r="AA3859">
        <v>2273.3989259999998</v>
      </c>
      <c r="AB3859">
        <v>0</v>
      </c>
    </row>
    <row r="3860" spans="1:28" x14ac:dyDescent="0.25">
      <c r="A3860" s="1" t="s">
        <v>1282</v>
      </c>
      <c r="B3860">
        <v>750</v>
      </c>
      <c r="C3860" s="1" t="s">
        <v>4022</v>
      </c>
      <c r="D3860">
        <v>8.1</v>
      </c>
      <c r="E3860">
        <v>0</v>
      </c>
      <c r="F3860">
        <v>0</v>
      </c>
      <c r="G3860">
        <v>1304</v>
      </c>
      <c r="H3860" s="1" t="s">
        <v>4136</v>
      </c>
      <c r="I3860">
        <v>86.22</v>
      </c>
      <c r="J3860">
        <v>16.11</v>
      </c>
      <c r="K3860">
        <v>554</v>
      </c>
      <c r="L3860">
        <v>2994.17</v>
      </c>
      <c r="M3860">
        <v>216</v>
      </c>
      <c r="N3860">
        <v>10</v>
      </c>
      <c r="O3860">
        <v>0</v>
      </c>
      <c r="P3860">
        <v>347.49</v>
      </c>
      <c r="Q3860">
        <v>0</v>
      </c>
      <c r="R3860" s="1" t="s">
        <v>5437</v>
      </c>
      <c r="S3860" s="1" t="s">
        <v>8158</v>
      </c>
      <c r="T3860">
        <v>0.98</v>
      </c>
      <c r="U3860" s="1"/>
      <c r="V3860">
        <v>11412.457103999999</v>
      </c>
      <c r="W3860">
        <v>8216210.6132699996</v>
      </c>
      <c r="X3860">
        <v>0</v>
      </c>
      <c r="Y3860">
        <v>1402.552463</v>
      </c>
      <c r="Z3860">
        <v>71587.923385999995</v>
      </c>
      <c r="AA3860">
        <v>3483.3045310000002</v>
      </c>
      <c r="AB3860">
        <v>0</v>
      </c>
    </row>
    <row r="3861" spans="1:28" x14ac:dyDescent="0.25">
      <c r="A3861" s="1" t="s">
        <v>1294</v>
      </c>
      <c r="B3861">
        <v>997</v>
      </c>
      <c r="C3861" s="1" t="s">
        <v>4033</v>
      </c>
      <c r="D3861">
        <v>8.1</v>
      </c>
      <c r="E3861">
        <v>0</v>
      </c>
      <c r="F3861">
        <v>0</v>
      </c>
      <c r="G3861">
        <v>1313</v>
      </c>
      <c r="H3861" s="1" t="s">
        <v>4088</v>
      </c>
      <c r="I3861">
        <v>194.58</v>
      </c>
      <c r="J3861">
        <v>12.92</v>
      </c>
      <c r="K3861">
        <v>316</v>
      </c>
      <c r="L3861">
        <v>2213.48</v>
      </c>
      <c r="M3861">
        <v>114</v>
      </c>
      <c r="N3861">
        <v>5</v>
      </c>
      <c r="O3861">
        <v>0</v>
      </c>
      <c r="P3861">
        <v>152</v>
      </c>
      <c r="Q3861">
        <v>0</v>
      </c>
      <c r="R3861" s="1" t="s">
        <v>5449</v>
      </c>
      <c r="S3861" s="1" t="s">
        <v>8158</v>
      </c>
      <c r="T3861">
        <v>0.98</v>
      </c>
      <c r="U3861" s="1"/>
      <c r="V3861">
        <v>7152.4679749999996</v>
      </c>
      <c r="W3861">
        <v>5260397.2033869997</v>
      </c>
      <c r="X3861">
        <v>0</v>
      </c>
      <c r="Y3861">
        <v>867.75546499999996</v>
      </c>
      <c r="Z3861">
        <v>45142.589963999999</v>
      </c>
      <c r="AA3861">
        <v>2230.1736740000001</v>
      </c>
      <c r="AB3861">
        <v>0</v>
      </c>
    </row>
    <row r="3862" spans="1:28" x14ac:dyDescent="0.25">
      <c r="A3862" s="1" t="s">
        <v>1321</v>
      </c>
      <c r="B3862">
        <v>986</v>
      </c>
      <c r="C3862" s="1" t="s">
        <v>4037</v>
      </c>
      <c r="D3862">
        <v>8.1</v>
      </c>
      <c r="E3862">
        <v>0</v>
      </c>
      <c r="F3862">
        <v>0.28999999999999998</v>
      </c>
      <c r="G3862">
        <v>1332</v>
      </c>
      <c r="H3862" s="1" t="s">
        <v>4096</v>
      </c>
      <c r="I3862">
        <v>121.36</v>
      </c>
      <c r="J3862">
        <v>8.09</v>
      </c>
      <c r="K3862">
        <v>346</v>
      </c>
      <c r="L3862">
        <v>1414.38</v>
      </c>
      <c r="M3862">
        <v>115</v>
      </c>
      <c r="N3862">
        <v>8</v>
      </c>
      <c r="O3862">
        <v>0</v>
      </c>
      <c r="P3862">
        <v>208.21</v>
      </c>
      <c r="Q3862">
        <v>0</v>
      </c>
      <c r="R3862" s="1" t="s">
        <v>5476</v>
      </c>
      <c r="S3862" s="1" t="s">
        <v>8158</v>
      </c>
      <c r="T3862">
        <v>0.74</v>
      </c>
      <c r="U3862" s="1"/>
      <c r="V3862">
        <v>6011.728779</v>
      </c>
      <c r="W3862">
        <v>4189429.854611</v>
      </c>
      <c r="X3862">
        <v>0</v>
      </c>
      <c r="Y3862">
        <v>751.85306000000003</v>
      </c>
      <c r="Z3862">
        <v>37285.227274999997</v>
      </c>
      <c r="AA3862">
        <v>1776.1260159999999</v>
      </c>
      <c r="AB3862">
        <v>0</v>
      </c>
    </row>
    <row r="3863" spans="1:28" x14ac:dyDescent="0.25">
      <c r="A3863" s="1" t="s">
        <v>1331</v>
      </c>
      <c r="B3863">
        <v>991</v>
      </c>
      <c r="C3863" s="1" t="s">
        <v>4032</v>
      </c>
      <c r="D3863">
        <v>8.1</v>
      </c>
      <c r="E3863">
        <v>0</v>
      </c>
      <c r="F3863">
        <v>0</v>
      </c>
      <c r="G3863">
        <v>1338</v>
      </c>
      <c r="H3863" s="1" t="s">
        <v>4113</v>
      </c>
      <c r="I3863">
        <v>0.2</v>
      </c>
      <c r="J3863">
        <v>9.64</v>
      </c>
      <c r="K3863">
        <v>347</v>
      </c>
      <c r="L3863">
        <v>1266.6500000000001</v>
      </c>
      <c r="M3863">
        <v>171</v>
      </c>
      <c r="N3863">
        <v>8</v>
      </c>
      <c r="O3863">
        <v>0</v>
      </c>
      <c r="P3863">
        <v>232.49</v>
      </c>
      <c r="Q3863">
        <v>0</v>
      </c>
      <c r="R3863" s="1" t="s">
        <v>5486</v>
      </c>
      <c r="S3863" s="1" t="s">
        <v>8158</v>
      </c>
      <c r="T3863">
        <v>0.8</v>
      </c>
      <c r="U3863" s="1"/>
      <c r="V3863">
        <v>6184.2857759999997</v>
      </c>
      <c r="W3863">
        <v>4159798.0500400001</v>
      </c>
      <c r="X3863">
        <v>0</v>
      </c>
      <c r="Y3863">
        <v>788.33610599999997</v>
      </c>
      <c r="Z3863">
        <v>37959.590200999999</v>
      </c>
      <c r="AA3863">
        <v>1763.5607930000001</v>
      </c>
      <c r="AB3863">
        <v>0</v>
      </c>
    </row>
    <row r="3864" spans="1:28" x14ac:dyDescent="0.25">
      <c r="A3864" s="1" t="s">
        <v>1344</v>
      </c>
      <c r="B3864">
        <v>790</v>
      </c>
      <c r="C3864" s="1" t="s">
        <v>4033</v>
      </c>
      <c r="D3864">
        <v>8.1</v>
      </c>
      <c r="E3864">
        <v>0</v>
      </c>
      <c r="F3864">
        <v>0</v>
      </c>
      <c r="G3864">
        <v>1346</v>
      </c>
      <c r="H3864" s="1" t="s">
        <v>4096</v>
      </c>
      <c r="I3864">
        <v>121.36</v>
      </c>
      <c r="J3864">
        <v>10.199999999999999</v>
      </c>
      <c r="K3864">
        <v>556</v>
      </c>
      <c r="L3864">
        <v>2847.35</v>
      </c>
      <c r="M3864">
        <v>109</v>
      </c>
      <c r="N3864">
        <v>10</v>
      </c>
      <c r="O3864">
        <v>0</v>
      </c>
      <c r="P3864">
        <v>289.56</v>
      </c>
      <c r="Q3864">
        <v>0</v>
      </c>
      <c r="R3864" s="1" t="s">
        <v>5499</v>
      </c>
      <c r="S3864" s="1" t="s">
        <v>8158</v>
      </c>
      <c r="T3864">
        <v>0.79</v>
      </c>
      <c r="U3864" s="1"/>
      <c r="V3864">
        <v>9475.5984659999995</v>
      </c>
      <c r="W3864">
        <v>6798652.8329689996</v>
      </c>
      <c r="X3864">
        <v>0</v>
      </c>
      <c r="Y3864">
        <v>1164.7165680000001</v>
      </c>
      <c r="Z3864">
        <v>59211.853895</v>
      </c>
      <c r="AA3864">
        <v>2882.3180689999999</v>
      </c>
      <c r="AB3864">
        <v>0</v>
      </c>
    </row>
    <row r="3865" spans="1:28" x14ac:dyDescent="0.25">
      <c r="A3865" s="1" t="s">
        <v>1368</v>
      </c>
      <c r="B3865">
        <v>991</v>
      </c>
      <c r="C3865" s="1" t="s">
        <v>4022</v>
      </c>
      <c r="D3865">
        <v>8.1</v>
      </c>
      <c r="E3865">
        <v>0</v>
      </c>
      <c r="F3865">
        <v>0</v>
      </c>
      <c r="G3865">
        <v>1366</v>
      </c>
      <c r="H3865" s="1" t="s">
        <v>4177</v>
      </c>
      <c r="I3865">
        <v>20.190000000000001</v>
      </c>
      <c r="J3865">
        <v>9.4600000000000009</v>
      </c>
      <c r="K3865">
        <v>375</v>
      </c>
      <c r="L3865">
        <v>2373.66</v>
      </c>
      <c r="M3865">
        <v>51</v>
      </c>
      <c r="N3865">
        <v>4</v>
      </c>
      <c r="O3865">
        <v>0</v>
      </c>
      <c r="P3865">
        <v>160.37</v>
      </c>
      <c r="Q3865">
        <v>0</v>
      </c>
      <c r="R3865" s="1" t="s">
        <v>5523</v>
      </c>
      <c r="S3865" s="1" t="s">
        <v>8158</v>
      </c>
      <c r="T3865">
        <v>0.78</v>
      </c>
      <c r="U3865" s="1"/>
      <c r="V3865">
        <v>6947.930934</v>
      </c>
      <c r="W3865">
        <v>5087178.0236609997</v>
      </c>
      <c r="X3865">
        <v>0</v>
      </c>
      <c r="Y3865">
        <v>843.87290800000005</v>
      </c>
      <c r="Z3865">
        <v>43686.631393999996</v>
      </c>
      <c r="AA3865">
        <v>2156.732798</v>
      </c>
      <c r="AB3865">
        <v>0</v>
      </c>
    </row>
    <row r="3866" spans="1:28" x14ac:dyDescent="0.25">
      <c r="A3866" s="1" t="s">
        <v>1370</v>
      </c>
      <c r="B3866">
        <v>1202</v>
      </c>
      <c r="C3866" s="1" t="s">
        <v>4009</v>
      </c>
      <c r="D3866">
        <v>8.1</v>
      </c>
      <c r="E3866">
        <v>0</v>
      </c>
      <c r="F3866">
        <v>0</v>
      </c>
      <c r="G3866">
        <v>1366</v>
      </c>
      <c r="H3866" s="1" t="s">
        <v>4081</v>
      </c>
      <c r="I3866">
        <v>19.239999999999998</v>
      </c>
      <c r="J3866">
        <v>4.71</v>
      </c>
      <c r="K3866">
        <v>164</v>
      </c>
      <c r="L3866">
        <v>735.31</v>
      </c>
      <c r="M3866">
        <v>1</v>
      </c>
      <c r="N3866">
        <v>1</v>
      </c>
      <c r="O3866">
        <v>0</v>
      </c>
      <c r="P3866">
        <v>33.770000000000003</v>
      </c>
      <c r="Q3866">
        <v>0</v>
      </c>
      <c r="R3866" s="1" t="s">
        <v>5525</v>
      </c>
      <c r="S3866" s="1" t="s">
        <v>8158</v>
      </c>
      <c r="T3866">
        <v>0.41</v>
      </c>
      <c r="U3866" s="1"/>
      <c r="V3866">
        <v>2227.5624979999998</v>
      </c>
      <c r="W3866">
        <v>1509840.2334729999</v>
      </c>
      <c r="X3866">
        <v>0</v>
      </c>
      <c r="Y3866">
        <v>281.33528899999999</v>
      </c>
      <c r="Z3866">
        <v>13587.044448000001</v>
      </c>
      <c r="AA3866">
        <v>640.09856100000002</v>
      </c>
      <c r="AB3866">
        <v>0</v>
      </c>
    </row>
    <row r="3867" spans="1:28" x14ac:dyDescent="0.25">
      <c r="A3867" s="1" t="s">
        <v>1379</v>
      </c>
      <c r="B3867">
        <v>1122</v>
      </c>
      <c r="C3867" s="1" t="s">
        <v>4019</v>
      </c>
      <c r="D3867">
        <v>8.1</v>
      </c>
      <c r="E3867">
        <v>0</v>
      </c>
      <c r="F3867">
        <v>0</v>
      </c>
      <c r="G3867">
        <v>1370</v>
      </c>
      <c r="H3867" s="1" t="s">
        <v>4093</v>
      </c>
      <c r="I3867">
        <v>2.0699999999999998</v>
      </c>
      <c r="J3867">
        <v>13.6</v>
      </c>
      <c r="K3867">
        <v>248</v>
      </c>
      <c r="L3867">
        <v>1332.45</v>
      </c>
      <c r="M3867">
        <v>95</v>
      </c>
      <c r="N3867">
        <v>4</v>
      </c>
      <c r="O3867">
        <v>0</v>
      </c>
      <c r="P3867">
        <v>160.1</v>
      </c>
      <c r="Q3867">
        <v>0</v>
      </c>
      <c r="R3867" s="1" t="s">
        <v>5534</v>
      </c>
      <c r="S3867" s="1" t="s">
        <v>8158</v>
      </c>
      <c r="T3867">
        <v>1.1000000000000001</v>
      </c>
      <c r="U3867" s="1"/>
      <c r="V3867">
        <v>6119.5930209999997</v>
      </c>
      <c r="W3867">
        <v>4524739.0883539999</v>
      </c>
      <c r="X3867">
        <v>0</v>
      </c>
      <c r="Y3867">
        <v>742.60178599999995</v>
      </c>
      <c r="Z3867">
        <v>38886.857421000001</v>
      </c>
      <c r="AA3867">
        <v>1918.2941390000001</v>
      </c>
      <c r="AB3867">
        <v>0</v>
      </c>
    </row>
    <row r="3868" spans="1:28" x14ac:dyDescent="0.25">
      <c r="A3868" s="1" t="s">
        <v>1408</v>
      </c>
      <c r="B3868">
        <v>1350</v>
      </c>
      <c r="C3868" s="1" t="s">
        <v>4004</v>
      </c>
      <c r="D3868">
        <v>8.1</v>
      </c>
      <c r="E3868">
        <v>0</v>
      </c>
      <c r="F3868">
        <v>0</v>
      </c>
      <c r="G3868">
        <v>1405</v>
      </c>
      <c r="H3868" s="1" t="s">
        <v>4073</v>
      </c>
      <c r="I3868">
        <v>40.79</v>
      </c>
      <c r="J3868">
        <v>9.0500000000000007</v>
      </c>
      <c r="K3868">
        <v>55</v>
      </c>
      <c r="L3868">
        <v>472.89</v>
      </c>
      <c r="M3868">
        <v>0</v>
      </c>
      <c r="N3868">
        <v>0</v>
      </c>
      <c r="O3868">
        <v>0</v>
      </c>
      <c r="P3868">
        <v>8.18</v>
      </c>
      <c r="Q3868">
        <v>0</v>
      </c>
      <c r="R3868" s="1" t="s">
        <v>5563</v>
      </c>
      <c r="S3868" s="1" t="s">
        <v>8158</v>
      </c>
      <c r="T3868">
        <v>0.74</v>
      </c>
      <c r="U3868" s="1"/>
      <c r="V3868">
        <v>1175.2330440000001</v>
      </c>
      <c r="W3868">
        <v>881659.83202900004</v>
      </c>
      <c r="X3868">
        <v>0</v>
      </c>
      <c r="Y3868">
        <v>140.16877099999999</v>
      </c>
      <c r="Z3868">
        <v>7408.7877369999997</v>
      </c>
      <c r="AA3868">
        <v>373.783007</v>
      </c>
      <c r="AB3868">
        <v>0</v>
      </c>
    </row>
    <row r="3869" spans="1:28" x14ac:dyDescent="0.25">
      <c r="A3869" s="1" t="s">
        <v>1429</v>
      </c>
      <c r="B3869">
        <v>1130</v>
      </c>
      <c r="C3869" s="1" t="s">
        <v>4018</v>
      </c>
      <c r="D3869">
        <v>8.1</v>
      </c>
      <c r="E3869">
        <v>0</v>
      </c>
      <c r="F3869">
        <v>0</v>
      </c>
      <c r="G3869">
        <v>1428</v>
      </c>
      <c r="H3869" s="1" t="s">
        <v>4141</v>
      </c>
      <c r="I3869">
        <v>72.8</v>
      </c>
      <c r="J3869">
        <v>12.02</v>
      </c>
      <c r="K3869">
        <v>298</v>
      </c>
      <c r="L3869">
        <v>2189.52</v>
      </c>
      <c r="M3869">
        <v>29</v>
      </c>
      <c r="N3869">
        <v>3</v>
      </c>
      <c r="O3869">
        <v>0</v>
      </c>
      <c r="P3869">
        <v>131.52000000000001</v>
      </c>
      <c r="Q3869">
        <v>0</v>
      </c>
      <c r="R3869" s="1" t="s">
        <v>5584</v>
      </c>
      <c r="S3869" s="1" t="s">
        <v>8158</v>
      </c>
      <c r="T3869">
        <v>0.93</v>
      </c>
      <c r="U3869" s="1"/>
      <c r="V3869">
        <v>6435.2270749999998</v>
      </c>
      <c r="W3869">
        <v>4861746.8509090003</v>
      </c>
      <c r="X3869">
        <v>0</v>
      </c>
      <c r="Y3869">
        <v>767.80921599999999</v>
      </c>
      <c r="Z3869">
        <v>40946.857540999998</v>
      </c>
      <c r="AA3869">
        <v>2061.1655810000002</v>
      </c>
      <c r="AB3869">
        <v>0</v>
      </c>
    </row>
    <row r="3870" spans="1:28" x14ac:dyDescent="0.25">
      <c r="A3870" s="1" t="s">
        <v>1536</v>
      </c>
      <c r="B3870">
        <v>1085</v>
      </c>
      <c r="C3870" s="1" t="s">
        <v>4062</v>
      </c>
      <c r="D3870">
        <v>8.1</v>
      </c>
      <c r="E3870">
        <v>0</v>
      </c>
      <c r="F3870">
        <v>0</v>
      </c>
      <c r="G3870">
        <v>1529</v>
      </c>
      <c r="H3870" s="1" t="s">
        <v>4156</v>
      </c>
      <c r="I3870">
        <v>94.39</v>
      </c>
      <c r="J3870">
        <v>9.84</v>
      </c>
      <c r="K3870">
        <v>444</v>
      </c>
      <c r="L3870">
        <v>2587.9299999999998</v>
      </c>
      <c r="M3870">
        <v>203</v>
      </c>
      <c r="N3870">
        <v>5</v>
      </c>
      <c r="O3870">
        <v>0</v>
      </c>
      <c r="P3870">
        <v>294.61</v>
      </c>
      <c r="Q3870">
        <v>0</v>
      </c>
      <c r="R3870" s="1" t="s">
        <v>5691</v>
      </c>
      <c r="S3870" s="1" t="s">
        <v>8158</v>
      </c>
      <c r="T3870">
        <v>1.39</v>
      </c>
      <c r="U3870" s="1"/>
      <c r="V3870">
        <v>9701.5667709999998</v>
      </c>
      <c r="W3870">
        <v>6912292.2304499997</v>
      </c>
      <c r="X3870">
        <v>0</v>
      </c>
      <c r="Y3870">
        <v>1198.4380510000001</v>
      </c>
      <c r="Z3870">
        <v>60584.268684000002</v>
      </c>
      <c r="AA3870">
        <v>2930.4978930000002</v>
      </c>
      <c r="AB3870">
        <v>0</v>
      </c>
    </row>
    <row r="3871" spans="1:28" x14ac:dyDescent="0.25">
      <c r="A3871" s="1" t="s">
        <v>1550</v>
      </c>
      <c r="B3871">
        <v>1438</v>
      </c>
      <c r="C3871" s="1" t="s">
        <v>4003</v>
      </c>
      <c r="D3871">
        <v>8.1</v>
      </c>
      <c r="E3871">
        <v>0</v>
      </c>
      <c r="F3871">
        <v>0.5</v>
      </c>
      <c r="G3871">
        <v>1549</v>
      </c>
      <c r="H3871" s="1" t="s">
        <v>4073</v>
      </c>
      <c r="I3871">
        <v>40.79</v>
      </c>
      <c r="J3871">
        <v>8.76</v>
      </c>
      <c r="K3871">
        <v>111</v>
      </c>
      <c r="L3871">
        <v>603.14</v>
      </c>
      <c r="M3871">
        <v>25</v>
      </c>
      <c r="N3871">
        <v>3</v>
      </c>
      <c r="O3871">
        <v>0</v>
      </c>
      <c r="P3871">
        <v>54.28</v>
      </c>
      <c r="Q3871">
        <v>0</v>
      </c>
      <c r="R3871" s="1" t="s">
        <v>5705</v>
      </c>
      <c r="S3871" s="1" t="s">
        <v>8158</v>
      </c>
      <c r="T3871">
        <v>0.72</v>
      </c>
      <c r="U3871" s="1"/>
      <c r="V3871">
        <v>2146.2785650000001</v>
      </c>
      <c r="W3871">
        <v>1585611.6397450001</v>
      </c>
      <c r="X3871">
        <v>0</v>
      </c>
      <c r="Y3871">
        <v>259.65189700000002</v>
      </c>
      <c r="Z3871">
        <v>13562.208778</v>
      </c>
      <c r="AA3871">
        <v>672.228613</v>
      </c>
      <c r="AB3871">
        <v>0</v>
      </c>
    </row>
    <row r="3872" spans="1:28" x14ac:dyDescent="0.25">
      <c r="A3872" s="1" t="s">
        <v>1579</v>
      </c>
      <c r="B3872">
        <v>1351</v>
      </c>
      <c r="C3872" s="1" t="s">
        <v>4004</v>
      </c>
      <c r="D3872">
        <v>8.1</v>
      </c>
      <c r="E3872">
        <v>0</v>
      </c>
      <c r="F3872">
        <v>1</v>
      </c>
      <c r="G3872">
        <v>1589</v>
      </c>
      <c r="H3872" s="1" t="s">
        <v>4096</v>
      </c>
      <c r="I3872">
        <v>121.36</v>
      </c>
      <c r="J3872">
        <v>13.03</v>
      </c>
      <c r="K3872">
        <v>238</v>
      </c>
      <c r="L3872">
        <v>1414.41</v>
      </c>
      <c r="M3872">
        <v>100</v>
      </c>
      <c r="N3872">
        <v>3</v>
      </c>
      <c r="O3872">
        <v>0</v>
      </c>
      <c r="P3872">
        <v>138.87</v>
      </c>
      <c r="Q3872">
        <v>0</v>
      </c>
      <c r="R3872" s="1" t="s">
        <v>5734</v>
      </c>
      <c r="S3872" s="1" t="s">
        <v>8158</v>
      </c>
      <c r="T3872">
        <v>1.04</v>
      </c>
      <c r="U3872" s="1"/>
      <c r="V3872">
        <v>5359.0335240000004</v>
      </c>
      <c r="W3872">
        <v>3874244.5075710001</v>
      </c>
      <c r="X3872">
        <v>0</v>
      </c>
      <c r="Y3872">
        <v>657.62297000000001</v>
      </c>
      <c r="Z3872">
        <v>33707.045737</v>
      </c>
      <c r="AA3872">
        <v>1642.507578</v>
      </c>
      <c r="AB3872">
        <v>0</v>
      </c>
    </row>
    <row r="3873" spans="1:28" x14ac:dyDescent="0.25">
      <c r="A3873" s="1" t="s">
        <v>1616</v>
      </c>
      <c r="B3873">
        <v>1199</v>
      </c>
      <c r="C3873" s="1" t="s">
        <v>4037</v>
      </c>
      <c r="D3873">
        <v>8.1</v>
      </c>
      <c r="E3873">
        <v>0</v>
      </c>
      <c r="F3873">
        <v>0</v>
      </c>
      <c r="G3873">
        <v>1651</v>
      </c>
      <c r="H3873" s="1" t="s">
        <v>4129</v>
      </c>
      <c r="I3873">
        <v>135.09</v>
      </c>
      <c r="J3873">
        <v>5.7</v>
      </c>
      <c r="K3873">
        <v>452</v>
      </c>
      <c r="L3873">
        <v>1950.85</v>
      </c>
      <c r="M3873">
        <v>49</v>
      </c>
      <c r="N3873">
        <v>3</v>
      </c>
      <c r="O3873">
        <v>0</v>
      </c>
      <c r="P3873">
        <v>146.46</v>
      </c>
      <c r="Q3873">
        <v>0</v>
      </c>
      <c r="R3873" s="1" t="s">
        <v>5771</v>
      </c>
      <c r="S3873" s="1" t="s">
        <v>8158</v>
      </c>
      <c r="T3873">
        <v>0.46</v>
      </c>
      <c r="U3873" s="1"/>
      <c r="V3873">
        <v>6167.2790660000001</v>
      </c>
      <c r="W3873">
        <v>4228436.0530949999</v>
      </c>
      <c r="X3873">
        <v>0</v>
      </c>
      <c r="Y3873">
        <v>775.75145099999997</v>
      </c>
      <c r="Z3873">
        <v>37873.675262999997</v>
      </c>
      <c r="AA3873">
        <v>1792.6555450000001</v>
      </c>
      <c r="AB3873">
        <v>0</v>
      </c>
    </row>
    <row r="3874" spans="1:28" x14ac:dyDescent="0.25">
      <c r="A3874" s="1" t="s">
        <v>1635</v>
      </c>
      <c r="B3874">
        <v>1294</v>
      </c>
      <c r="C3874" s="1" t="s">
        <v>4018</v>
      </c>
      <c r="D3874">
        <v>8.1</v>
      </c>
      <c r="E3874">
        <v>0</v>
      </c>
      <c r="F3874">
        <v>0.25</v>
      </c>
      <c r="G3874">
        <v>1696</v>
      </c>
      <c r="H3874" s="1" t="s">
        <v>4092</v>
      </c>
      <c r="I3874">
        <v>182.21</v>
      </c>
      <c r="J3874">
        <v>3.09</v>
      </c>
      <c r="K3874">
        <v>402</v>
      </c>
      <c r="L3874">
        <v>1348.38</v>
      </c>
      <c r="M3874">
        <v>66</v>
      </c>
      <c r="N3874">
        <v>2</v>
      </c>
      <c r="O3874">
        <v>0</v>
      </c>
      <c r="P3874">
        <v>162.18</v>
      </c>
      <c r="Q3874">
        <v>0</v>
      </c>
      <c r="R3874" s="1" t="s">
        <v>5790</v>
      </c>
      <c r="S3874" s="1" t="s">
        <v>8158</v>
      </c>
      <c r="T3874">
        <v>0.39</v>
      </c>
      <c r="U3874" s="1"/>
      <c r="V3874">
        <v>5345.868547</v>
      </c>
      <c r="W3874">
        <v>3433810.829283</v>
      </c>
      <c r="X3874">
        <v>0</v>
      </c>
      <c r="Y3874">
        <v>694.25992699999995</v>
      </c>
      <c r="Z3874">
        <v>32125.118879000001</v>
      </c>
      <c r="AA3874">
        <v>1455.7648019999999</v>
      </c>
      <c r="AB3874">
        <v>0</v>
      </c>
    </row>
    <row r="3875" spans="1:28" x14ac:dyDescent="0.25">
      <c r="A3875" s="1" t="s">
        <v>1636</v>
      </c>
      <c r="B3875">
        <v>1520</v>
      </c>
      <c r="C3875" s="1" t="s">
        <v>4006</v>
      </c>
      <c r="D3875">
        <v>8.1</v>
      </c>
      <c r="E3875">
        <v>0</v>
      </c>
      <c r="F3875">
        <v>0</v>
      </c>
      <c r="G3875">
        <v>1703</v>
      </c>
      <c r="H3875" s="1" t="s">
        <v>4078</v>
      </c>
      <c r="I3875">
        <v>54.88</v>
      </c>
      <c r="J3875">
        <v>7.37</v>
      </c>
      <c r="K3875">
        <v>183</v>
      </c>
      <c r="L3875">
        <v>873.34</v>
      </c>
      <c r="M3875">
        <v>60</v>
      </c>
      <c r="N3875">
        <v>5</v>
      </c>
      <c r="O3875">
        <v>0</v>
      </c>
      <c r="P3875">
        <v>91.81</v>
      </c>
      <c r="Q3875">
        <v>0</v>
      </c>
      <c r="R3875" s="1" t="s">
        <v>5791</v>
      </c>
      <c r="S3875" s="1" t="s">
        <v>8158</v>
      </c>
      <c r="T3875">
        <v>0.69</v>
      </c>
      <c r="U3875" s="1"/>
      <c r="V3875">
        <v>2968.9583069999999</v>
      </c>
      <c r="W3875">
        <v>2086480.8587199999</v>
      </c>
      <c r="X3875">
        <v>0</v>
      </c>
      <c r="Y3875">
        <v>369.243133</v>
      </c>
      <c r="Z3875">
        <v>18434.007108999998</v>
      </c>
      <c r="AA3875">
        <v>884.57164299999999</v>
      </c>
      <c r="AB3875">
        <v>0</v>
      </c>
    </row>
    <row r="3876" spans="1:28" x14ac:dyDescent="0.25">
      <c r="A3876" s="1" t="s">
        <v>1649</v>
      </c>
      <c r="B3876">
        <v>1079</v>
      </c>
      <c r="C3876" s="1" t="s">
        <v>4018</v>
      </c>
      <c r="D3876">
        <v>8.1</v>
      </c>
      <c r="E3876">
        <v>0</v>
      </c>
      <c r="F3876">
        <v>0.88</v>
      </c>
      <c r="G3876">
        <v>1735</v>
      </c>
      <c r="H3876" s="1" t="s">
        <v>4092</v>
      </c>
      <c r="I3876">
        <v>182.21</v>
      </c>
      <c r="J3876">
        <v>2.35</v>
      </c>
      <c r="K3876">
        <v>656</v>
      </c>
      <c r="L3876">
        <v>1348.38</v>
      </c>
      <c r="M3876">
        <v>111</v>
      </c>
      <c r="N3876">
        <v>2</v>
      </c>
      <c r="O3876">
        <v>0</v>
      </c>
      <c r="P3876">
        <v>242.29</v>
      </c>
      <c r="Q3876">
        <v>0</v>
      </c>
      <c r="R3876" s="1" t="s">
        <v>5804</v>
      </c>
      <c r="S3876" s="1" t="s">
        <v>8158</v>
      </c>
      <c r="T3876">
        <v>0.23</v>
      </c>
      <c r="U3876" s="1"/>
      <c r="V3876">
        <v>7194.4660510000003</v>
      </c>
      <c r="W3876">
        <v>4116659.513816</v>
      </c>
      <c r="X3876">
        <v>0</v>
      </c>
      <c r="Y3876">
        <v>981.67176700000005</v>
      </c>
      <c r="Z3876">
        <v>41678.920993</v>
      </c>
      <c r="AA3876">
        <v>1745.240603</v>
      </c>
      <c r="AB3876">
        <v>0</v>
      </c>
    </row>
    <row r="3877" spans="1:28" x14ac:dyDescent="0.25">
      <c r="A3877" s="1" t="s">
        <v>1668</v>
      </c>
      <c r="B3877">
        <v>1479</v>
      </c>
      <c r="C3877" s="1" t="s">
        <v>4037</v>
      </c>
      <c r="D3877">
        <v>8.1</v>
      </c>
      <c r="E3877">
        <v>0</v>
      </c>
      <c r="F3877">
        <v>0.43</v>
      </c>
      <c r="G3877">
        <v>1767</v>
      </c>
      <c r="H3877" s="1" t="s">
        <v>4096</v>
      </c>
      <c r="I3877">
        <v>121.36</v>
      </c>
      <c r="J3877">
        <v>12.52</v>
      </c>
      <c r="K3877">
        <v>288</v>
      </c>
      <c r="L3877">
        <v>1414.38</v>
      </c>
      <c r="M3877">
        <v>125</v>
      </c>
      <c r="N3877">
        <v>5</v>
      </c>
      <c r="O3877">
        <v>0</v>
      </c>
      <c r="P3877">
        <v>186.71</v>
      </c>
      <c r="Q3877">
        <v>0</v>
      </c>
      <c r="R3877" s="1" t="s">
        <v>5823</v>
      </c>
      <c r="S3877" s="1" t="s">
        <v>8158</v>
      </c>
      <c r="T3877">
        <v>1.01</v>
      </c>
      <c r="U3877" s="1"/>
      <c r="V3877">
        <v>5925.6471250000004</v>
      </c>
      <c r="W3877">
        <v>4203648.3873579996</v>
      </c>
      <c r="X3877">
        <v>0</v>
      </c>
      <c r="Y3877">
        <v>734.81248000000005</v>
      </c>
      <c r="Z3877">
        <v>37034.072034999997</v>
      </c>
      <c r="AA3877">
        <v>1782.158081</v>
      </c>
      <c r="AB3877">
        <v>0</v>
      </c>
    </row>
    <row r="3878" spans="1:28" x14ac:dyDescent="0.25">
      <c r="A3878" s="1" t="s">
        <v>1727</v>
      </c>
      <c r="B3878">
        <v>1510</v>
      </c>
      <c r="C3878" s="1" t="s">
        <v>4018</v>
      </c>
      <c r="D3878">
        <v>8.1</v>
      </c>
      <c r="E3878">
        <v>0</v>
      </c>
      <c r="F3878">
        <v>0.63</v>
      </c>
      <c r="G3878">
        <v>1848</v>
      </c>
      <c r="H3878" s="1" t="s">
        <v>4092</v>
      </c>
      <c r="I3878">
        <v>182.21</v>
      </c>
      <c r="J3878">
        <v>6.52</v>
      </c>
      <c r="K3878">
        <v>338</v>
      </c>
      <c r="L3878">
        <v>1348.38</v>
      </c>
      <c r="M3878">
        <v>87</v>
      </c>
      <c r="N3878">
        <v>4</v>
      </c>
      <c r="O3878">
        <v>0</v>
      </c>
      <c r="P3878">
        <v>149.27000000000001</v>
      </c>
      <c r="Q3878">
        <v>0</v>
      </c>
      <c r="R3878" s="1" t="s">
        <v>5882</v>
      </c>
      <c r="S3878" s="1" t="s">
        <v>8158</v>
      </c>
      <c r="T3878">
        <v>0.5</v>
      </c>
      <c r="U3878" s="1"/>
      <c r="V3878">
        <v>5112.8092360000001</v>
      </c>
      <c r="W3878">
        <v>3450052.4478699998</v>
      </c>
      <c r="X3878">
        <v>0</v>
      </c>
      <c r="Y3878">
        <v>649.03161299999999</v>
      </c>
      <c r="Z3878">
        <v>31283.763765</v>
      </c>
      <c r="AA3878">
        <v>1462.657872</v>
      </c>
      <c r="AB3878">
        <v>0</v>
      </c>
    </row>
    <row r="3879" spans="1:28" x14ac:dyDescent="0.25">
      <c r="A3879" s="1" t="s">
        <v>1735</v>
      </c>
      <c r="B3879">
        <v>1752</v>
      </c>
      <c r="C3879" s="1" t="s">
        <v>4004</v>
      </c>
      <c r="D3879">
        <v>8.1</v>
      </c>
      <c r="E3879">
        <v>0</v>
      </c>
      <c r="F3879">
        <v>0</v>
      </c>
      <c r="G3879">
        <v>1859</v>
      </c>
      <c r="H3879" s="1" t="s">
        <v>4074</v>
      </c>
      <c r="I3879">
        <v>0.2</v>
      </c>
      <c r="J3879">
        <v>11.54</v>
      </c>
      <c r="K3879">
        <v>107</v>
      </c>
      <c r="L3879">
        <v>417.4</v>
      </c>
      <c r="M3879">
        <v>6</v>
      </c>
      <c r="N3879">
        <v>4</v>
      </c>
      <c r="O3879">
        <v>0</v>
      </c>
      <c r="P3879">
        <v>71.37</v>
      </c>
      <c r="Q3879">
        <v>0</v>
      </c>
      <c r="R3879" s="1" t="s">
        <v>5890</v>
      </c>
      <c r="S3879" s="1" t="s">
        <v>8158</v>
      </c>
      <c r="T3879">
        <v>0.88</v>
      </c>
      <c r="U3879" s="1"/>
      <c r="V3879">
        <v>1841.280847</v>
      </c>
      <c r="W3879">
        <v>1333977.033913</v>
      </c>
      <c r="X3879">
        <v>0</v>
      </c>
      <c r="Y3879">
        <v>225.872579</v>
      </c>
      <c r="Z3879">
        <v>11604.976909999999</v>
      </c>
      <c r="AA3879">
        <v>565.54756399999997</v>
      </c>
      <c r="AB3879">
        <v>0</v>
      </c>
    </row>
    <row r="3880" spans="1:28" x14ac:dyDescent="0.25">
      <c r="A3880" s="1" t="s">
        <v>1768</v>
      </c>
      <c r="B3880">
        <v>1727</v>
      </c>
      <c r="C3880" s="1" t="s">
        <v>4018</v>
      </c>
      <c r="D3880">
        <v>8.1</v>
      </c>
      <c r="E3880">
        <v>0</v>
      </c>
      <c r="F3880">
        <v>2</v>
      </c>
      <c r="G3880">
        <v>1941</v>
      </c>
      <c r="H3880" s="1" t="s">
        <v>4089</v>
      </c>
      <c r="I3880">
        <v>182.21</v>
      </c>
      <c r="J3880">
        <v>9.73</v>
      </c>
      <c r="K3880">
        <v>214</v>
      </c>
      <c r="L3880">
        <v>1348.38</v>
      </c>
      <c r="M3880">
        <v>56</v>
      </c>
      <c r="N3880">
        <v>2</v>
      </c>
      <c r="O3880">
        <v>0</v>
      </c>
      <c r="P3880">
        <v>94.33</v>
      </c>
      <c r="Q3880">
        <v>0</v>
      </c>
      <c r="R3880" s="1" t="s">
        <v>5923</v>
      </c>
      <c r="S3880" s="1" t="s">
        <v>8158</v>
      </c>
      <c r="T3880">
        <v>0.79</v>
      </c>
      <c r="U3880" s="1"/>
      <c r="V3880">
        <v>4383.9318009999997</v>
      </c>
      <c r="W3880">
        <v>3191195.4936810001</v>
      </c>
      <c r="X3880">
        <v>0</v>
      </c>
      <c r="Y3880">
        <v>534.63276099999996</v>
      </c>
      <c r="Z3880">
        <v>27540.783353999999</v>
      </c>
      <c r="AA3880">
        <v>1352.922644</v>
      </c>
      <c r="AB3880">
        <v>0</v>
      </c>
    </row>
    <row r="3881" spans="1:28" x14ac:dyDescent="0.25">
      <c r="A3881" s="1" t="s">
        <v>1771</v>
      </c>
      <c r="B3881">
        <v>1550</v>
      </c>
      <c r="C3881" s="1" t="s">
        <v>4022</v>
      </c>
      <c r="D3881">
        <v>8.1</v>
      </c>
      <c r="E3881">
        <v>0</v>
      </c>
      <c r="F3881">
        <v>0</v>
      </c>
      <c r="G3881">
        <v>1946</v>
      </c>
      <c r="H3881" s="1" t="s">
        <v>4156</v>
      </c>
      <c r="I3881">
        <v>94.39</v>
      </c>
      <c r="J3881">
        <v>11.53</v>
      </c>
      <c r="K3881">
        <v>396</v>
      </c>
      <c r="L3881">
        <v>3231.17</v>
      </c>
      <c r="M3881">
        <v>75</v>
      </c>
      <c r="N3881">
        <v>3</v>
      </c>
      <c r="O3881">
        <v>0</v>
      </c>
      <c r="P3881">
        <v>136.99</v>
      </c>
      <c r="Q3881">
        <v>0</v>
      </c>
      <c r="R3881" s="1" t="s">
        <v>5926</v>
      </c>
      <c r="S3881" s="1" t="s">
        <v>8158</v>
      </c>
      <c r="T3881">
        <v>0.89</v>
      </c>
      <c r="U3881" s="1"/>
      <c r="V3881">
        <v>8335.7066869999999</v>
      </c>
      <c r="W3881">
        <v>6209853.1158389999</v>
      </c>
      <c r="X3881">
        <v>0</v>
      </c>
      <c r="Y3881">
        <v>1000.826376</v>
      </c>
      <c r="Z3881">
        <v>52614.936991000002</v>
      </c>
      <c r="AA3881">
        <v>2632.695506</v>
      </c>
      <c r="AB3881">
        <v>0</v>
      </c>
    </row>
    <row r="3882" spans="1:28" x14ac:dyDescent="0.25">
      <c r="A3882" s="1" t="s">
        <v>1820</v>
      </c>
      <c r="B3882">
        <v>1728</v>
      </c>
      <c r="C3882" s="1" t="s">
        <v>4003</v>
      </c>
      <c r="D3882">
        <v>8.1</v>
      </c>
      <c r="E3882">
        <v>0</v>
      </c>
      <c r="F3882">
        <v>3</v>
      </c>
      <c r="G3882">
        <v>2009</v>
      </c>
      <c r="H3882" s="1" t="s">
        <v>4073</v>
      </c>
      <c r="I3882">
        <v>40.79</v>
      </c>
      <c r="J3882">
        <v>12.88</v>
      </c>
      <c r="K3882">
        <v>281</v>
      </c>
      <c r="L3882">
        <v>603.14</v>
      </c>
      <c r="M3882">
        <v>191</v>
      </c>
      <c r="N3882">
        <v>7</v>
      </c>
      <c r="O3882">
        <v>0</v>
      </c>
      <c r="P3882">
        <v>239.64</v>
      </c>
      <c r="Q3882">
        <v>0</v>
      </c>
      <c r="R3882" s="1" t="s">
        <v>5975</v>
      </c>
      <c r="S3882" s="1" t="s">
        <v>8158</v>
      </c>
      <c r="T3882">
        <v>1.03</v>
      </c>
      <c r="U3882" s="1"/>
      <c r="V3882">
        <v>4695.0636009999998</v>
      </c>
      <c r="W3882">
        <v>2871222.9737459999</v>
      </c>
      <c r="X3882">
        <v>0</v>
      </c>
      <c r="Y3882">
        <v>625.84508000000005</v>
      </c>
      <c r="Z3882">
        <v>27968.565891999999</v>
      </c>
      <c r="AA3882">
        <v>1217.256674</v>
      </c>
      <c r="AB3882">
        <v>0</v>
      </c>
    </row>
    <row r="3883" spans="1:28" x14ac:dyDescent="0.25">
      <c r="A3883" s="1" t="s">
        <v>1826</v>
      </c>
      <c r="B3883">
        <v>1345</v>
      </c>
      <c r="C3883" s="1" t="s">
        <v>4048</v>
      </c>
      <c r="D3883">
        <v>8.1</v>
      </c>
      <c r="E3883">
        <v>0</v>
      </c>
      <c r="F3883">
        <v>0</v>
      </c>
      <c r="G3883">
        <v>2018</v>
      </c>
      <c r="H3883" s="1" t="s">
        <v>4152</v>
      </c>
      <c r="I3883">
        <v>144.80000000000001</v>
      </c>
      <c r="J3883">
        <v>7.53</v>
      </c>
      <c r="K3883">
        <v>673</v>
      </c>
      <c r="L3883">
        <v>2226.67</v>
      </c>
      <c r="M3883">
        <v>345</v>
      </c>
      <c r="N3883">
        <v>3</v>
      </c>
      <c r="O3883">
        <v>0</v>
      </c>
      <c r="P3883">
        <v>405.16</v>
      </c>
      <c r="Q3883">
        <v>0</v>
      </c>
      <c r="R3883" s="1" t="s">
        <v>5981</v>
      </c>
      <c r="S3883" s="1" t="s">
        <v>8158</v>
      </c>
      <c r="T3883">
        <v>0.59</v>
      </c>
      <c r="U3883" s="1"/>
      <c r="V3883">
        <v>10651.168001</v>
      </c>
      <c r="W3883">
        <v>6593129.8182960004</v>
      </c>
      <c r="X3883">
        <v>0</v>
      </c>
      <c r="Y3883">
        <v>1408.9707679999999</v>
      </c>
      <c r="Z3883">
        <v>63430.412419</v>
      </c>
      <c r="AA3883">
        <v>2795.1558049999999</v>
      </c>
      <c r="AB3883">
        <v>0</v>
      </c>
    </row>
    <row r="3884" spans="1:28" x14ac:dyDescent="0.25">
      <c r="A3884" s="1" t="s">
        <v>1913</v>
      </c>
      <c r="B3884">
        <v>1462</v>
      </c>
      <c r="C3884" s="1" t="s">
        <v>4024</v>
      </c>
      <c r="D3884">
        <v>8.1</v>
      </c>
      <c r="E3884">
        <v>0</v>
      </c>
      <c r="F3884">
        <v>0</v>
      </c>
      <c r="G3884">
        <v>2101</v>
      </c>
      <c r="H3884" s="1" t="s">
        <v>4118</v>
      </c>
      <c r="I3884">
        <v>23.77</v>
      </c>
      <c r="J3884">
        <v>10.44</v>
      </c>
      <c r="K3884">
        <v>639</v>
      </c>
      <c r="L3884">
        <v>1447.54</v>
      </c>
      <c r="M3884">
        <v>455</v>
      </c>
      <c r="N3884">
        <v>9</v>
      </c>
      <c r="O3884">
        <v>0</v>
      </c>
      <c r="P3884">
        <v>520.42999999999995</v>
      </c>
      <c r="Q3884">
        <v>0</v>
      </c>
      <c r="R3884" s="1" t="s">
        <v>6068</v>
      </c>
      <c r="S3884" s="1" t="s">
        <v>8158</v>
      </c>
      <c r="T3884">
        <v>0.9</v>
      </c>
      <c r="U3884" s="1"/>
      <c r="V3884">
        <v>10699.45111</v>
      </c>
      <c r="W3884">
        <v>6531519.3148170002</v>
      </c>
      <c r="X3884">
        <v>0</v>
      </c>
      <c r="Y3884">
        <v>1428.162867</v>
      </c>
      <c r="Z3884">
        <v>63767.815006999997</v>
      </c>
      <c r="AA3884">
        <v>2769.0431560000002</v>
      </c>
      <c r="AB3884">
        <v>0</v>
      </c>
    </row>
    <row r="3885" spans="1:28" x14ac:dyDescent="0.25">
      <c r="A3885" s="1" t="s">
        <v>1943</v>
      </c>
      <c r="B3885">
        <v>1055</v>
      </c>
      <c r="C3885" s="1" t="s">
        <v>4032</v>
      </c>
      <c r="D3885">
        <v>8.1</v>
      </c>
      <c r="E3885">
        <v>0</v>
      </c>
      <c r="F3885">
        <v>0</v>
      </c>
      <c r="G3885">
        <v>2131</v>
      </c>
      <c r="H3885" s="1" t="s">
        <v>4128</v>
      </c>
      <c r="I3885">
        <v>116.2</v>
      </c>
      <c r="J3885">
        <v>6.61</v>
      </c>
      <c r="K3885">
        <v>1076</v>
      </c>
      <c r="L3885">
        <v>1963.24</v>
      </c>
      <c r="M3885">
        <v>701</v>
      </c>
      <c r="N3885">
        <v>12</v>
      </c>
      <c r="O3885">
        <v>0</v>
      </c>
      <c r="P3885">
        <v>799.93</v>
      </c>
      <c r="Q3885">
        <v>0</v>
      </c>
      <c r="R3885" s="1" t="s">
        <v>6098</v>
      </c>
      <c r="S3885" s="1" t="s">
        <v>8158</v>
      </c>
      <c r="T3885">
        <v>0.51</v>
      </c>
      <c r="U3885" s="1"/>
      <c r="V3885">
        <v>16008.280276</v>
      </c>
      <c r="W3885">
        <v>9145706.7383069992</v>
      </c>
      <c r="X3885">
        <v>0</v>
      </c>
      <c r="Y3885">
        <v>2191.951849</v>
      </c>
      <c r="Z3885">
        <v>93192.095082999993</v>
      </c>
      <c r="AA3885">
        <v>3877.2991940000002</v>
      </c>
      <c r="AB3885">
        <v>0</v>
      </c>
    </row>
    <row r="3886" spans="1:28" x14ac:dyDescent="0.25">
      <c r="A3886" s="1" t="s">
        <v>1954</v>
      </c>
      <c r="B3886">
        <v>1850</v>
      </c>
      <c r="C3886" s="1" t="s">
        <v>4018</v>
      </c>
      <c r="D3886">
        <v>8.1</v>
      </c>
      <c r="E3886">
        <v>0</v>
      </c>
      <c r="F3886">
        <v>0</v>
      </c>
      <c r="G3886">
        <v>2139</v>
      </c>
      <c r="H3886" s="1" t="s">
        <v>4141</v>
      </c>
      <c r="I3886">
        <v>72.8</v>
      </c>
      <c r="J3886">
        <v>9.32</v>
      </c>
      <c r="K3886">
        <v>289</v>
      </c>
      <c r="L3886">
        <v>2189.52</v>
      </c>
      <c r="M3886">
        <v>44</v>
      </c>
      <c r="N3886">
        <v>2</v>
      </c>
      <c r="O3886">
        <v>0</v>
      </c>
      <c r="P3886">
        <v>93.68</v>
      </c>
      <c r="Q3886">
        <v>0</v>
      </c>
      <c r="R3886" s="1" t="s">
        <v>6109</v>
      </c>
      <c r="S3886" s="1" t="s">
        <v>8158</v>
      </c>
      <c r="T3886">
        <v>0.78</v>
      </c>
      <c r="U3886" s="1"/>
      <c r="V3886">
        <v>6332.1009400000003</v>
      </c>
      <c r="W3886">
        <v>4774392.6803980004</v>
      </c>
      <c r="X3886">
        <v>0</v>
      </c>
      <c r="Y3886">
        <v>756.26275499999997</v>
      </c>
      <c r="Z3886">
        <v>40251.497759999998</v>
      </c>
      <c r="AA3886">
        <v>2024.130676</v>
      </c>
      <c r="AB3886">
        <v>0</v>
      </c>
    </row>
    <row r="3887" spans="1:28" x14ac:dyDescent="0.25">
      <c r="A3887" s="1" t="s">
        <v>1958</v>
      </c>
      <c r="B3887">
        <v>2087</v>
      </c>
      <c r="C3887" s="1" t="s">
        <v>4002</v>
      </c>
      <c r="D3887">
        <v>8.1</v>
      </c>
      <c r="E3887">
        <v>0</v>
      </c>
      <c r="F3887">
        <v>0</v>
      </c>
      <c r="G3887">
        <v>2147</v>
      </c>
      <c r="H3887" s="1" t="s">
        <v>4072</v>
      </c>
      <c r="I3887">
        <v>31.58</v>
      </c>
      <c r="J3887">
        <v>5.81</v>
      </c>
      <c r="K3887">
        <v>60</v>
      </c>
      <c r="L3887">
        <v>364.23</v>
      </c>
      <c r="M3887">
        <v>0</v>
      </c>
      <c r="N3887">
        <v>0</v>
      </c>
      <c r="O3887">
        <v>0</v>
      </c>
      <c r="P3887">
        <v>11.46</v>
      </c>
      <c r="Q3887">
        <v>0</v>
      </c>
      <c r="R3887" s="1" t="s">
        <v>6113</v>
      </c>
      <c r="S3887" s="1" t="s">
        <v>8158</v>
      </c>
      <c r="T3887">
        <v>0.55000000000000004</v>
      </c>
      <c r="U3887" s="1"/>
      <c r="V3887">
        <v>877.35388</v>
      </c>
      <c r="W3887">
        <v>613917.08902099996</v>
      </c>
      <c r="X3887">
        <v>0</v>
      </c>
      <c r="Y3887">
        <v>108.73871</v>
      </c>
      <c r="Z3887">
        <v>5390.0701499999996</v>
      </c>
      <c r="AA3887">
        <v>260.27089899999999</v>
      </c>
      <c r="AB3887">
        <v>0</v>
      </c>
    </row>
    <row r="3888" spans="1:28" x14ac:dyDescent="0.25">
      <c r="A3888" s="1" t="s">
        <v>1962</v>
      </c>
      <c r="B3888">
        <v>1850</v>
      </c>
      <c r="C3888" s="1" t="s">
        <v>4022</v>
      </c>
      <c r="D3888">
        <v>8.1</v>
      </c>
      <c r="E3888">
        <v>0</v>
      </c>
      <c r="F3888">
        <v>0</v>
      </c>
      <c r="G3888">
        <v>2149</v>
      </c>
      <c r="H3888" s="1" t="s">
        <v>4098</v>
      </c>
      <c r="I3888">
        <v>66.290000000000006</v>
      </c>
      <c r="J3888">
        <v>11.96</v>
      </c>
      <c r="K3888">
        <v>299</v>
      </c>
      <c r="L3888">
        <v>1846.52</v>
      </c>
      <c r="M3888">
        <v>67</v>
      </c>
      <c r="N3888">
        <v>4</v>
      </c>
      <c r="O3888">
        <v>0</v>
      </c>
      <c r="P3888">
        <v>150.69</v>
      </c>
      <c r="Q3888">
        <v>0</v>
      </c>
      <c r="R3888" s="1" t="s">
        <v>6117</v>
      </c>
      <c r="S3888" s="1" t="s">
        <v>8158</v>
      </c>
      <c r="T3888">
        <v>0.89</v>
      </c>
      <c r="U3888" s="1"/>
      <c r="V3888">
        <v>6288.1351160000004</v>
      </c>
      <c r="W3888">
        <v>4672234.8198830001</v>
      </c>
      <c r="X3888">
        <v>0</v>
      </c>
      <c r="Y3888">
        <v>758.95901600000002</v>
      </c>
      <c r="Z3888">
        <v>39875.153759000001</v>
      </c>
      <c r="AA3888">
        <v>1980.8218199999999</v>
      </c>
      <c r="AB3888">
        <v>0</v>
      </c>
    </row>
    <row r="3889" spans="1:28" x14ac:dyDescent="0.25">
      <c r="A3889" s="1" t="s">
        <v>1967</v>
      </c>
      <c r="B3889">
        <v>1157</v>
      </c>
      <c r="C3889" s="1" t="s">
        <v>4063</v>
      </c>
      <c r="D3889">
        <v>8.1</v>
      </c>
      <c r="E3889">
        <v>0</v>
      </c>
      <c r="F3889">
        <v>0</v>
      </c>
      <c r="G3889">
        <v>2159</v>
      </c>
      <c r="H3889" s="1" t="s">
        <v>4119</v>
      </c>
      <c r="I3889">
        <v>17.75</v>
      </c>
      <c r="J3889">
        <v>10.71</v>
      </c>
      <c r="K3889">
        <v>1002</v>
      </c>
      <c r="L3889">
        <v>2097.81</v>
      </c>
      <c r="M3889">
        <v>743</v>
      </c>
      <c r="N3889">
        <v>13</v>
      </c>
      <c r="O3889">
        <v>0</v>
      </c>
      <c r="P3889">
        <v>832.52</v>
      </c>
      <c r="Q3889">
        <v>0</v>
      </c>
      <c r="R3889" s="1" t="s">
        <v>6122</v>
      </c>
      <c r="S3889" s="1" t="s">
        <v>8158</v>
      </c>
      <c r="T3889">
        <v>0.9</v>
      </c>
      <c r="U3889" s="1"/>
      <c r="V3889">
        <v>16760.045672</v>
      </c>
      <c r="W3889">
        <v>10027865.991591999</v>
      </c>
      <c r="X3889">
        <v>0</v>
      </c>
      <c r="Y3889">
        <v>2254.685297</v>
      </c>
      <c r="Z3889">
        <v>99141.747789999994</v>
      </c>
      <c r="AA3889">
        <v>4251.3113910000002</v>
      </c>
      <c r="AB3889">
        <v>0</v>
      </c>
    </row>
    <row r="3890" spans="1:28" x14ac:dyDescent="0.25">
      <c r="A3890" s="1" t="s">
        <v>1991</v>
      </c>
      <c r="B3890">
        <v>1350</v>
      </c>
      <c r="C3890" s="1" t="s">
        <v>4022</v>
      </c>
      <c r="D3890">
        <v>8.1</v>
      </c>
      <c r="E3890">
        <v>0</v>
      </c>
      <c r="F3890">
        <v>0</v>
      </c>
      <c r="G3890">
        <v>2177</v>
      </c>
      <c r="H3890" s="1" t="s">
        <v>4163</v>
      </c>
      <c r="I3890">
        <v>116.2</v>
      </c>
      <c r="J3890">
        <v>14.67</v>
      </c>
      <c r="K3890">
        <v>827</v>
      </c>
      <c r="L3890">
        <v>3375.88</v>
      </c>
      <c r="M3890">
        <v>443</v>
      </c>
      <c r="N3890">
        <v>9</v>
      </c>
      <c r="O3890">
        <v>0</v>
      </c>
      <c r="P3890">
        <v>604.73</v>
      </c>
      <c r="Q3890">
        <v>0</v>
      </c>
      <c r="R3890" s="1" t="s">
        <v>6146</v>
      </c>
      <c r="S3890" s="1" t="s">
        <v>8158</v>
      </c>
      <c r="T3890">
        <v>1.0900000000000001</v>
      </c>
      <c r="U3890" s="1"/>
      <c r="V3890">
        <v>16091.407633999999</v>
      </c>
      <c r="W3890">
        <v>10813083.450482</v>
      </c>
      <c r="X3890">
        <v>0</v>
      </c>
      <c r="Y3890">
        <v>2051.931611</v>
      </c>
      <c r="Z3890">
        <v>98713.516206</v>
      </c>
      <c r="AA3890">
        <v>4584.2430899999999</v>
      </c>
      <c r="AB3890">
        <v>0</v>
      </c>
    </row>
    <row r="3891" spans="1:28" x14ac:dyDescent="0.25">
      <c r="A3891" s="1" t="s">
        <v>1993</v>
      </c>
      <c r="B3891">
        <v>1941</v>
      </c>
      <c r="C3891" s="1" t="s">
        <v>4018</v>
      </c>
      <c r="D3891">
        <v>8.1</v>
      </c>
      <c r="E3891">
        <v>0</v>
      </c>
      <c r="F3891">
        <v>0.38</v>
      </c>
      <c r="G3891">
        <v>2177</v>
      </c>
      <c r="H3891" s="1" t="s">
        <v>4089</v>
      </c>
      <c r="I3891">
        <v>182.21</v>
      </c>
      <c r="J3891">
        <v>14.25</v>
      </c>
      <c r="K3891">
        <v>236</v>
      </c>
      <c r="L3891">
        <v>1348.38</v>
      </c>
      <c r="M3891">
        <v>117</v>
      </c>
      <c r="N3891">
        <v>2</v>
      </c>
      <c r="O3891">
        <v>0</v>
      </c>
      <c r="P3891">
        <v>148.66</v>
      </c>
      <c r="Q3891">
        <v>0</v>
      </c>
      <c r="R3891" s="1" t="s">
        <v>6148</v>
      </c>
      <c r="S3891" s="1" t="s">
        <v>8158</v>
      </c>
      <c r="T3891">
        <v>1.1100000000000001</v>
      </c>
      <c r="U3891" s="1"/>
      <c r="V3891">
        <v>5642.8312210000004</v>
      </c>
      <c r="W3891">
        <v>4055173.7637060001</v>
      </c>
      <c r="X3891">
        <v>0</v>
      </c>
      <c r="Y3891">
        <v>694.86447199999998</v>
      </c>
      <c r="Z3891">
        <v>35428.511955000002</v>
      </c>
      <c r="AA3891">
        <v>1719.21316</v>
      </c>
      <c r="AB3891">
        <v>0</v>
      </c>
    </row>
    <row r="3892" spans="1:28" x14ac:dyDescent="0.25">
      <c r="A3892" s="1" t="s">
        <v>1999</v>
      </c>
      <c r="B3892">
        <v>1150</v>
      </c>
      <c r="C3892" s="1" t="s">
        <v>4042</v>
      </c>
      <c r="D3892">
        <v>8.1</v>
      </c>
      <c r="E3892">
        <v>0</v>
      </c>
      <c r="F3892">
        <v>0</v>
      </c>
      <c r="G3892">
        <v>2182</v>
      </c>
      <c r="H3892" s="1" t="s">
        <v>4126</v>
      </c>
      <c r="I3892">
        <v>99.09</v>
      </c>
      <c r="J3892">
        <v>10.35</v>
      </c>
      <c r="K3892">
        <v>1032</v>
      </c>
      <c r="L3892">
        <v>1141.6400000000001</v>
      </c>
      <c r="M3892">
        <v>854</v>
      </c>
      <c r="N3892">
        <v>10</v>
      </c>
      <c r="O3892">
        <v>0</v>
      </c>
      <c r="P3892">
        <v>934.78</v>
      </c>
      <c r="Q3892">
        <v>0</v>
      </c>
      <c r="R3892" s="1" t="s">
        <v>6154</v>
      </c>
      <c r="S3892" s="1" t="s">
        <v>8158</v>
      </c>
      <c r="T3892">
        <v>0.86</v>
      </c>
      <c r="U3892" s="1"/>
      <c r="V3892">
        <v>16482.165609</v>
      </c>
      <c r="W3892">
        <v>9221583.0118519999</v>
      </c>
      <c r="X3892">
        <v>0</v>
      </c>
      <c r="Y3892">
        <v>2280.1009089999998</v>
      </c>
      <c r="Z3892">
        <v>95741.834203999999</v>
      </c>
      <c r="AA3892">
        <v>3909.4715430000001</v>
      </c>
      <c r="AB3892">
        <v>0</v>
      </c>
    </row>
    <row r="3893" spans="1:28" x14ac:dyDescent="0.25">
      <c r="A3893" s="1" t="s">
        <v>2038</v>
      </c>
      <c r="B3893">
        <v>1240</v>
      </c>
      <c r="C3893" s="1" t="s">
        <v>4030</v>
      </c>
      <c r="D3893">
        <v>8.1</v>
      </c>
      <c r="E3893">
        <v>0</v>
      </c>
      <c r="F3893">
        <v>0</v>
      </c>
      <c r="G3893">
        <v>2217</v>
      </c>
      <c r="H3893" s="1" t="s">
        <v>4118</v>
      </c>
      <c r="I3893">
        <v>23.77</v>
      </c>
      <c r="J3893">
        <v>7.24</v>
      </c>
      <c r="K3893">
        <v>977</v>
      </c>
      <c r="L3893">
        <v>2691.53</v>
      </c>
      <c r="M3893">
        <v>484</v>
      </c>
      <c r="N3893">
        <v>11</v>
      </c>
      <c r="O3893">
        <v>0</v>
      </c>
      <c r="P3893">
        <v>608.87</v>
      </c>
      <c r="Q3893">
        <v>0</v>
      </c>
      <c r="R3893" s="1" t="s">
        <v>6193</v>
      </c>
      <c r="S3893" s="1" t="s">
        <v>8158</v>
      </c>
      <c r="T3893">
        <v>0.53</v>
      </c>
      <c r="U3893" s="1"/>
      <c r="V3893">
        <v>14735.189587000001</v>
      </c>
      <c r="W3893">
        <v>8944652.3575570006</v>
      </c>
      <c r="X3893">
        <v>0</v>
      </c>
      <c r="Y3893">
        <v>1966.0042940000001</v>
      </c>
      <c r="Z3893">
        <v>87225.588745999994</v>
      </c>
      <c r="AA3893">
        <v>3792.0773920000001</v>
      </c>
      <c r="AB3893">
        <v>0</v>
      </c>
    </row>
    <row r="3894" spans="1:28" x14ac:dyDescent="0.25">
      <c r="A3894" s="1" t="s">
        <v>2057</v>
      </c>
      <c r="B3894">
        <v>1479</v>
      </c>
      <c r="C3894" s="1" t="s">
        <v>4005</v>
      </c>
      <c r="D3894">
        <v>8.1</v>
      </c>
      <c r="E3894">
        <v>0</v>
      </c>
      <c r="F3894">
        <v>0.43</v>
      </c>
      <c r="G3894">
        <v>2230</v>
      </c>
      <c r="H3894" s="1" t="s">
        <v>4075</v>
      </c>
      <c r="I3894">
        <v>89.74</v>
      </c>
      <c r="J3894">
        <v>11.54</v>
      </c>
      <c r="K3894">
        <v>751</v>
      </c>
      <c r="L3894">
        <v>695.35</v>
      </c>
      <c r="M3894">
        <v>617</v>
      </c>
      <c r="N3894">
        <v>9</v>
      </c>
      <c r="O3894">
        <v>0</v>
      </c>
      <c r="P3894">
        <v>690.25</v>
      </c>
      <c r="Q3894">
        <v>0</v>
      </c>
      <c r="R3894" s="1" t="s">
        <v>6212</v>
      </c>
      <c r="S3894" s="1" t="s">
        <v>8158</v>
      </c>
      <c r="T3894">
        <v>0.84</v>
      </c>
      <c r="U3894" s="1"/>
      <c r="V3894">
        <v>11572.041379</v>
      </c>
      <c r="W3894">
        <v>6374621.6824470004</v>
      </c>
      <c r="X3894">
        <v>0</v>
      </c>
      <c r="Y3894">
        <v>1610.0236299999999</v>
      </c>
      <c r="Z3894">
        <v>66897.577401000002</v>
      </c>
      <c r="AA3894">
        <v>2702.503772</v>
      </c>
      <c r="AB3894">
        <v>0</v>
      </c>
    </row>
    <row r="3895" spans="1:28" x14ac:dyDescent="0.25">
      <c r="A3895" s="1" t="s">
        <v>2090</v>
      </c>
      <c r="B3895">
        <v>1809</v>
      </c>
      <c r="C3895" s="1" t="s">
        <v>4061</v>
      </c>
      <c r="D3895">
        <v>8.1</v>
      </c>
      <c r="E3895">
        <v>0</v>
      </c>
      <c r="F3895">
        <v>0</v>
      </c>
      <c r="G3895">
        <v>2264</v>
      </c>
      <c r="H3895" s="1" t="s">
        <v>4161</v>
      </c>
      <c r="I3895">
        <v>168.74</v>
      </c>
      <c r="J3895">
        <v>7.52</v>
      </c>
      <c r="K3895">
        <v>455</v>
      </c>
      <c r="L3895">
        <v>1837.02</v>
      </c>
      <c r="M3895">
        <v>197</v>
      </c>
      <c r="N3895">
        <v>5</v>
      </c>
      <c r="O3895">
        <v>0</v>
      </c>
      <c r="P3895">
        <v>255.14</v>
      </c>
      <c r="Q3895">
        <v>0</v>
      </c>
      <c r="R3895" s="1" t="s">
        <v>6245</v>
      </c>
      <c r="S3895" s="1" t="s">
        <v>8158</v>
      </c>
      <c r="T3895">
        <v>0.67</v>
      </c>
      <c r="U3895" s="1"/>
      <c r="V3895">
        <v>7678.1144960000001</v>
      </c>
      <c r="W3895">
        <v>5096148.4068219997</v>
      </c>
      <c r="X3895">
        <v>0</v>
      </c>
      <c r="Y3895">
        <v>983.51565900000003</v>
      </c>
      <c r="Z3895">
        <v>46786.718537000001</v>
      </c>
      <c r="AA3895">
        <v>2160.5234289999999</v>
      </c>
      <c r="AB3895">
        <v>0</v>
      </c>
    </row>
    <row r="3896" spans="1:28" x14ac:dyDescent="0.25">
      <c r="A3896" s="1" t="s">
        <v>2198</v>
      </c>
      <c r="B3896">
        <v>1510</v>
      </c>
      <c r="C3896" s="1" t="s">
        <v>4055</v>
      </c>
      <c r="D3896">
        <v>8.1</v>
      </c>
      <c r="E3896">
        <v>0</v>
      </c>
      <c r="F3896">
        <v>0</v>
      </c>
      <c r="G3896">
        <v>2366</v>
      </c>
      <c r="H3896" s="1" t="s">
        <v>4136</v>
      </c>
      <c r="I3896">
        <v>86.22</v>
      </c>
      <c r="J3896">
        <v>16.149999999999999</v>
      </c>
      <c r="K3896">
        <v>856</v>
      </c>
      <c r="L3896">
        <v>2624.37</v>
      </c>
      <c r="M3896">
        <v>544</v>
      </c>
      <c r="N3896">
        <v>9</v>
      </c>
      <c r="O3896">
        <v>0</v>
      </c>
      <c r="P3896">
        <v>646.09</v>
      </c>
      <c r="Q3896">
        <v>0</v>
      </c>
      <c r="R3896" s="1" t="s">
        <v>6353</v>
      </c>
      <c r="S3896" s="1" t="s">
        <v>8158</v>
      </c>
      <c r="T3896">
        <v>0.82</v>
      </c>
      <c r="U3896" s="1"/>
      <c r="V3896">
        <v>16238.071776000001</v>
      </c>
      <c r="W3896">
        <v>10461141.620748</v>
      </c>
      <c r="X3896">
        <v>0</v>
      </c>
      <c r="Y3896">
        <v>2113.586468</v>
      </c>
      <c r="Z3896">
        <v>98278.876281000004</v>
      </c>
      <c r="AA3896">
        <v>4435.0231819999999</v>
      </c>
      <c r="AB3896">
        <v>0</v>
      </c>
    </row>
    <row r="3897" spans="1:28" x14ac:dyDescent="0.25">
      <c r="A3897" s="1" t="s">
        <v>2202</v>
      </c>
      <c r="B3897">
        <v>1123</v>
      </c>
      <c r="C3897" s="1" t="s">
        <v>4004</v>
      </c>
      <c r="D3897">
        <v>8.1</v>
      </c>
      <c r="E3897">
        <v>0</v>
      </c>
      <c r="F3897">
        <v>3</v>
      </c>
      <c r="G3897">
        <v>2368</v>
      </c>
      <c r="H3897" s="1" t="s">
        <v>4100</v>
      </c>
      <c r="I3897">
        <v>91.57</v>
      </c>
      <c r="J3897">
        <v>9.1</v>
      </c>
      <c r="K3897">
        <v>1245</v>
      </c>
      <c r="L3897">
        <v>2172.16</v>
      </c>
      <c r="M3897">
        <v>937</v>
      </c>
      <c r="N3897">
        <v>4</v>
      </c>
      <c r="O3897">
        <v>0</v>
      </c>
      <c r="P3897">
        <v>1016.59</v>
      </c>
      <c r="Q3897">
        <v>0</v>
      </c>
      <c r="R3897" s="1" t="s">
        <v>6357</v>
      </c>
      <c r="S3897" s="1" t="s">
        <v>8158</v>
      </c>
      <c r="T3897">
        <v>0.69</v>
      </c>
      <c r="U3897" s="1"/>
      <c r="V3897">
        <v>20000.183303999998</v>
      </c>
      <c r="W3897">
        <v>11316408.287317</v>
      </c>
      <c r="X3897">
        <v>0</v>
      </c>
      <c r="Y3897">
        <v>2751.1799169999999</v>
      </c>
      <c r="Z3897">
        <v>116274.579792</v>
      </c>
      <c r="AA3897">
        <v>4797.5641109999997</v>
      </c>
      <c r="AB3897">
        <v>0</v>
      </c>
    </row>
    <row r="3898" spans="1:28" x14ac:dyDescent="0.25">
      <c r="A3898" s="1" t="s">
        <v>2207</v>
      </c>
      <c r="B3898">
        <v>1462</v>
      </c>
      <c r="C3898" s="1" t="s">
        <v>4014</v>
      </c>
      <c r="D3898">
        <v>8.1</v>
      </c>
      <c r="E3898">
        <v>0</v>
      </c>
      <c r="F3898">
        <v>0</v>
      </c>
      <c r="G3898">
        <v>2376</v>
      </c>
      <c r="H3898" s="1" t="s">
        <v>4087</v>
      </c>
      <c r="I3898">
        <v>59.72</v>
      </c>
      <c r="J3898">
        <v>7.05</v>
      </c>
      <c r="K3898">
        <v>914</v>
      </c>
      <c r="L3898">
        <v>1180.1099999999999</v>
      </c>
      <c r="M3898">
        <v>675</v>
      </c>
      <c r="N3898">
        <v>9</v>
      </c>
      <c r="O3898">
        <v>0</v>
      </c>
      <c r="P3898">
        <v>746.93</v>
      </c>
      <c r="Q3898">
        <v>0</v>
      </c>
      <c r="R3898" s="1" t="s">
        <v>6362</v>
      </c>
      <c r="S3898" s="1" t="s">
        <v>8158</v>
      </c>
      <c r="T3898">
        <v>0.52</v>
      </c>
      <c r="U3898" s="1"/>
      <c r="V3898">
        <v>13197.514214999999</v>
      </c>
      <c r="W3898">
        <v>7223413.9782299995</v>
      </c>
      <c r="X3898">
        <v>0</v>
      </c>
      <c r="Y3898">
        <v>1838.475285</v>
      </c>
      <c r="Z3898">
        <v>75987.531384999995</v>
      </c>
      <c r="AA3898">
        <v>3062.3400649999999</v>
      </c>
      <c r="AB3898">
        <v>0</v>
      </c>
    </row>
    <row r="3899" spans="1:28" x14ac:dyDescent="0.25">
      <c r="A3899" s="1" t="s">
        <v>2231</v>
      </c>
      <c r="B3899">
        <v>1504</v>
      </c>
      <c r="C3899" s="1" t="s">
        <v>4004</v>
      </c>
      <c r="D3899">
        <v>8.1</v>
      </c>
      <c r="E3899">
        <v>0</v>
      </c>
      <c r="F3899">
        <v>2</v>
      </c>
      <c r="G3899">
        <v>2403</v>
      </c>
      <c r="H3899" s="1" t="s">
        <v>4124</v>
      </c>
      <c r="I3899">
        <v>71.64</v>
      </c>
      <c r="J3899">
        <v>3.59</v>
      </c>
      <c r="K3899">
        <v>899</v>
      </c>
      <c r="L3899">
        <v>1306.74</v>
      </c>
      <c r="M3899">
        <v>656</v>
      </c>
      <c r="N3899">
        <v>11</v>
      </c>
      <c r="O3899">
        <v>0</v>
      </c>
      <c r="P3899">
        <v>795.69</v>
      </c>
      <c r="Q3899">
        <v>0</v>
      </c>
      <c r="R3899" s="1" t="s">
        <v>6386</v>
      </c>
      <c r="S3899" s="1" t="s">
        <v>8158</v>
      </c>
      <c r="T3899">
        <v>0.92</v>
      </c>
      <c r="U3899" s="1"/>
      <c r="V3899">
        <v>14247.716861000001</v>
      </c>
      <c r="W3899">
        <v>8320573.8679839997</v>
      </c>
      <c r="X3899">
        <v>0</v>
      </c>
      <c r="Y3899">
        <v>1937.871427</v>
      </c>
      <c r="Z3899">
        <v>83809.621639999998</v>
      </c>
      <c r="AA3899">
        <v>3527.5028849999999</v>
      </c>
      <c r="AB3899">
        <v>0</v>
      </c>
    </row>
    <row r="3900" spans="1:28" x14ac:dyDescent="0.25">
      <c r="A3900" s="1" t="s">
        <v>2253</v>
      </c>
      <c r="B3900">
        <v>2014</v>
      </c>
      <c r="C3900" s="1" t="s">
        <v>4028</v>
      </c>
      <c r="D3900">
        <v>8.1</v>
      </c>
      <c r="E3900">
        <v>0</v>
      </c>
      <c r="F3900">
        <v>0</v>
      </c>
      <c r="G3900">
        <v>2420</v>
      </c>
      <c r="H3900" s="1" t="s">
        <v>4093</v>
      </c>
      <c r="I3900">
        <v>2.0699999999999998</v>
      </c>
      <c r="J3900">
        <v>17.239999999999998</v>
      </c>
      <c r="K3900">
        <v>406</v>
      </c>
      <c r="L3900">
        <v>1913.07</v>
      </c>
      <c r="M3900">
        <v>172</v>
      </c>
      <c r="N3900">
        <v>4</v>
      </c>
      <c r="O3900">
        <v>0</v>
      </c>
      <c r="P3900">
        <v>296.89999999999998</v>
      </c>
      <c r="Q3900">
        <v>0</v>
      </c>
      <c r="R3900" s="1" t="s">
        <v>6408</v>
      </c>
      <c r="S3900" s="1" t="s">
        <v>8158</v>
      </c>
      <c r="T3900">
        <v>1.31</v>
      </c>
      <c r="U3900" s="1"/>
      <c r="V3900">
        <v>9175.8301250000004</v>
      </c>
      <c r="W3900">
        <v>6629906.2696599998</v>
      </c>
      <c r="X3900">
        <v>0</v>
      </c>
      <c r="Y3900">
        <v>1129.107017</v>
      </c>
      <c r="Z3900">
        <v>57920.496277999999</v>
      </c>
      <c r="AA3900">
        <v>2810.792492</v>
      </c>
      <c r="AB3900">
        <v>0</v>
      </c>
    </row>
    <row r="3901" spans="1:28" x14ac:dyDescent="0.25">
      <c r="A3901" s="1" t="s">
        <v>2306</v>
      </c>
      <c r="B3901">
        <v>2225</v>
      </c>
      <c r="C3901" s="1" t="s">
        <v>4030</v>
      </c>
      <c r="D3901">
        <v>8.1</v>
      </c>
      <c r="E3901">
        <v>0</v>
      </c>
      <c r="F3901">
        <v>0</v>
      </c>
      <c r="G3901">
        <v>2455</v>
      </c>
      <c r="H3901" s="1" t="s">
        <v>4139</v>
      </c>
      <c r="I3901">
        <v>77.290000000000006</v>
      </c>
      <c r="J3901">
        <v>14.47</v>
      </c>
      <c r="K3901">
        <v>230</v>
      </c>
      <c r="L3901">
        <v>2004.2</v>
      </c>
      <c r="M3901">
        <v>52</v>
      </c>
      <c r="N3901">
        <v>2</v>
      </c>
      <c r="O3901">
        <v>0</v>
      </c>
      <c r="P3901">
        <v>95.87</v>
      </c>
      <c r="Q3901">
        <v>0</v>
      </c>
      <c r="R3901" s="1" t="s">
        <v>6461</v>
      </c>
      <c r="S3901" s="1" t="s">
        <v>8158</v>
      </c>
      <c r="T3901">
        <v>1.08</v>
      </c>
      <c r="U3901" s="1"/>
      <c r="V3901">
        <v>6205.2993450000004</v>
      </c>
      <c r="W3901">
        <v>4810977.6822070004</v>
      </c>
      <c r="X3901">
        <v>0</v>
      </c>
      <c r="Y3901">
        <v>730.19047399999999</v>
      </c>
      <c r="Z3901">
        <v>39968.779211000001</v>
      </c>
      <c r="AA3901">
        <v>2039.6487420000001</v>
      </c>
      <c r="AB3901">
        <v>0</v>
      </c>
    </row>
    <row r="3902" spans="1:28" x14ac:dyDescent="0.25">
      <c r="A3902" s="1" t="s">
        <v>2338</v>
      </c>
      <c r="B3902">
        <v>1862</v>
      </c>
      <c r="C3902" s="1" t="s">
        <v>4004</v>
      </c>
      <c r="D3902">
        <v>8.1</v>
      </c>
      <c r="E3902">
        <v>0</v>
      </c>
      <c r="F3902">
        <v>3</v>
      </c>
      <c r="G3902">
        <v>2486</v>
      </c>
      <c r="H3902" s="1" t="s">
        <v>4110</v>
      </c>
      <c r="I3902">
        <v>0.2</v>
      </c>
      <c r="J3902">
        <v>10.050000000000001</v>
      </c>
      <c r="K3902">
        <v>624</v>
      </c>
      <c r="L3902">
        <v>1309.6500000000001</v>
      </c>
      <c r="M3902">
        <v>425</v>
      </c>
      <c r="N3902">
        <v>13</v>
      </c>
      <c r="O3902">
        <v>0</v>
      </c>
      <c r="P3902">
        <v>520.80999999999995</v>
      </c>
      <c r="Q3902">
        <v>0</v>
      </c>
      <c r="R3902" s="1" t="s">
        <v>6493</v>
      </c>
      <c r="S3902" s="1" t="s">
        <v>8158</v>
      </c>
      <c r="T3902">
        <v>0.91</v>
      </c>
      <c r="U3902" s="1"/>
      <c r="V3902">
        <v>10209.011914999999</v>
      </c>
      <c r="W3902">
        <v>6288400.6357500004</v>
      </c>
      <c r="X3902">
        <v>0</v>
      </c>
      <c r="Y3902">
        <v>1356.8631829999999</v>
      </c>
      <c r="Z3902">
        <v>60974.512013</v>
      </c>
      <c r="AA3902">
        <v>2665.973387</v>
      </c>
      <c r="AB3902">
        <v>0</v>
      </c>
    </row>
    <row r="3903" spans="1:28" x14ac:dyDescent="0.25">
      <c r="A3903" s="1" t="s">
        <v>2460</v>
      </c>
      <c r="B3903">
        <v>2072</v>
      </c>
      <c r="C3903" s="1" t="s">
        <v>4031</v>
      </c>
      <c r="D3903">
        <v>8.1</v>
      </c>
      <c r="E3903">
        <v>0</v>
      </c>
      <c r="F3903">
        <v>0</v>
      </c>
      <c r="G3903">
        <v>2596</v>
      </c>
      <c r="H3903" s="1" t="s">
        <v>4086</v>
      </c>
      <c r="I3903">
        <v>0.2</v>
      </c>
      <c r="J3903">
        <v>1.49</v>
      </c>
      <c r="K3903">
        <v>524</v>
      </c>
      <c r="L3903">
        <v>1362.91</v>
      </c>
      <c r="M3903">
        <v>102</v>
      </c>
      <c r="N3903">
        <v>3</v>
      </c>
      <c r="O3903">
        <v>0</v>
      </c>
      <c r="P3903">
        <v>212.53</v>
      </c>
      <c r="Q3903">
        <v>0</v>
      </c>
      <c r="R3903" s="1" t="s">
        <v>6615</v>
      </c>
      <c r="S3903" s="1" t="s">
        <v>8158</v>
      </c>
      <c r="T3903">
        <v>0.32</v>
      </c>
      <c r="U3903" s="1"/>
      <c r="V3903">
        <v>6315.768298</v>
      </c>
      <c r="W3903">
        <v>3822817.992728</v>
      </c>
      <c r="X3903">
        <v>0</v>
      </c>
      <c r="Y3903">
        <v>842.29707800000006</v>
      </c>
      <c r="Z3903">
        <v>37242.272529000002</v>
      </c>
      <c r="AA3903">
        <v>1620.6764129999999</v>
      </c>
      <c r="AB3903">
        <v>0</v>
      </c>
    </row>
    <row r="3904" spans="1:28" x14ac:dyDescent="0.25">
      <c r="A3904" s="1" t="s">
        <v>2484</v>
      </c>
      <c r="B3904">
        <v>1660</v>
      </c>
      <c r="C3904" s="1" t="s">
        <v>4039</v>
      </c>
      <c r="D3904">
        <v>8.1</v>
      </c>
      <c r="E3904">
        <v>0</v>
      </c>
      <c r="F3904">
        <v>0</v>
      </c>
      <c r="G3904">
        <v>2622</v>
      </c>
      <c r="H3904" s="1" t="s">
        <v>4111</v>
      </c>
      <c r="I3904">
        <v>13.29</v>
      </c>
      <c r="J3904">
        <v>12.77</v>
      </c>
      <c r="K3904">
        <v>962</v>
      </c>
      <c r="L3904">
        <v>1789.38</v>
      </c>
      <c r="M3904">
        <v>674</v>
      </c>
      <c r="N3904">
        <v>12</v>
      </c>
      <c r="O3904">
        <v>0</v>
      </c>
      <c r="P3904">
        <v>833.27</v>
      </c>
      <c r="Q3904">
        <v>0</v>
      </c>
      <c r="R3904" s="1" t="s">
        <v>6639</v>
      </c>
      <c r="S3904" s="1" t="s">
        <v>8158</v>
      </c>
      <c r="T3904">
        <v>1</v>
      </c>
      <c r="U3904" s="1"/>
      <c r="V3904">
        <v>15555.086063000001</v>
      </c>
      <c r="W3904">
        <v>9276965.3574889991</v>
      </c>
      <c r="X3904">
        <v>0</v>
      </c>
      <c r="Y3904">
        <v>2096.3192730000001</v>
      </c>
      <c r="Z3904">
        <v>91994.337719000003</v>
      </c>
      <c r="AA3904">
        <v>3932.9684440000001</v>
      </c>
      <c r="AB3904">
        <v>0</v>
      </c>
    </row>
    <row r="3905" spans="1:28" x14ac:dyDescent="0.25">
      <c r="A3905" s="1" t="s">
        <v>2493</v>
      </c>
      <c r="B3905">
        <v>2372</v>
      </c>
      <c r="C3905" s="1" t="s">
        <v>4018</v>
      </c>
      <c r="D3905">
        <v>8.1</v>
      </c>
      <c r="E3905">
        <v>0</v>
      </c>
      <c r="F3905">
        <v>0.13</v>
      </c>
      <c r="G3905">
        <v>2629</v>
      </c>
      <c r="H3905" s="1" t="s">
        <v>4089</v>
      </c>
      <c r="I3905">
        <v>182.21</v>
      </c>
      <c r="J3905">
        <v>12.25</v>
      </c>
      <c r="K3905">
        <v>257</v>
      </c>
      <c r="L3905">
        <v>1348.38</v>
      </c>
      <c r="M3905">
        <v>132</v>
      </c>
      <c r="N3905">
        <v>2</v>
      </c>
      <c r="O3905">
        <v>0</v>
      </c>
      <c r="P3905">
        <v>156.66999999999999</v>
      </c>
      <c r="Q3905">
        <v>0</v>
      </c>
      <c r="R3905" s="1" t="s">
        <v>6648</v>
      </c>
      <c r="S3905" s="1" t="s">
        <v>8158</v>
      </c>
      <c r="T3905">
        <v>0.96</v>
      </c>
      <c r="U3905" s="1"/>
      <c r="V3905">
        <v>5369.5418920000002</v>
      </c>
      <c r="W3905">
        <v>3711318.4326510001</v>
      </c>
      <c r="X3905">
        <v>0</v>
      </c>
      <c r="Y3905">
        <v>674.42120699999998</v>
      </c>
      <c r="Z3905">
        <v>33209.105306999998</v>
      </c>
      <c r="AA3905">
        <v>1573.4277709999999</v>
      </c>
      <c r="AB3905">
        <v>0</v>
      </c>
    </row>
    <row r="3906" spans="1:28" x14ac:dyDescent="0.25">
      <c r="A3906" s="1" t="s">
        <v>2525</v>
      </c>
      <c r="B3906">
        <v>2157</v>
      </c>
      <c r="C3906" s="1" t="s">
        <v>4018</v>
      </c>
      <c r="D3906">
        <v>8.1</v>
      </c>
      <c r="E3906">
        <v>0</v>
      </c>
      <c r="F3906">
        <v>0.75</v>
      </c>
      <c r="G3906">
        <v>2661</v>
      </c>
      <c r="H3906" s="1" t="s">
        <v>4092</v>
      </c>
      <c r="I3906">
        <v>182.21</v>
      </c>
      <c r="J3906">
        <v>2.75</v>
      </c>
      <c r="K3906">
        <v>504</v>
      </c>
      <c r="L3906">
        <v>1348.38</v>
      </c>
      <c r="M3906">
        <v>16</v>
      </c>
      <c r="N3906">
        <v>1</v>
      </c>
      <c r="O3906">
        <v>0</v>
      </c>
      <c r="P3906">
        <v>138.69999999999999</v>
      </c>
      <c r="Q3906">
        <v>0</v>
      </c>
      <c r="R3906" s="1" t="s">
        <v>6680</v>
      </c>
      <c r="S3906" s="1" t="s">
        <v>8158</v>
      </c>
      <c r="T3906">
        <v>0.26</v>
      </c>
      <c r="U3906" s="1"/>
      <c r="V3906">
        <v>5266.6720329999998</v>
      </c>
      <c r="W3906">
        <v>3235322.8164459998</v>
      </c>
      <c r="X3906">
        <v>0</v>
      </c>
      <c r="Y3906">
        <v>697.14360099999999</v>
      </c>
      <c r="Z3906">
        <v>31140.742673000001</v>
      </c>
      <c r="AA3906">
        <v>1371.6088110000001</v>
      </c>
      <c r="AB3906">
        <v>0</v>
      </c>
    </row>
    <row r="3907" spans="1:28" x14ac:dyDescent="0.25">
      <c r="A3907" s="1" t="s">
        <v>2601</v>
      </c>
      <c r="B3907">
        <v>2000</v>
      </c>
      <c r="C3907" s="1" t="s">
        <v>4007</v>
      </c>
      <c r="D3907">
        <v>8.1</v>
      </c>
      <c r="E3907">
        <v>0</v>
      </c>
      <c r="F3907">
        <v>0</v>
      </c>
      <c r="G3907">
        <v>2713</v>
      </c>
      <c r="H3907" s="1" t="s">
        <v>4075</v>
      </c>
      <c r="I3907">
        <v>89.74</v>
      </c>
      <c r="J3907">
        <v>8.06</v>
      </c>
      <c r="K3907">
        <v>713</v>
      </c>
      <c r="L3907">
        <v>566.77</v>
      </c>
      <c r="M3907">
        <v>584</v>
      </c>
      <c r="N3907">
        <v>11</v>
      </c>
      <c r="O3907">
        <v>0</v>
      </c>
      <c r="P3907">
        <v>641.28</v>
      </c>
      <c r="Q3907">
        <v>0</v>
      </c>
      <c r="R3907" s="1" t="s">
        <v>6756</v>
      </c>
      <c r="S3907" s="1" t="s">
        <v>8158</v>
      </c>
      <c r="T3907">
        <v>0.57999999999999996</v>
      </c>
      <c r="U3907" s="1"/>
      <c r="V3907">
        <v>10352.32969</v>
      </c>
      <c r="W3907">
        <v>5579188.4597420003</v>
      </c>
      <c r="X3907">
        <v>0</v>
      </c>
      <c r="Y3907">
        <v>1451.802688</v>
      </c>
      <c r="Z3907">
        <v>59456.915953000003</v>
      </c>
      <c r="AA3907">
        <v>2365.2769400000002</v>
      </c>
      <c r="AB3907">
        <v>0</v>
      </c>
    </row>
    <row r="3908" spans="1:28" x14ac:dyDescent="0.25">
      <c r="A3908" s="1" t="s">
        <v>2624</v>
      </c>
      <c r="B3908">
        <v>1772</v>
      </c>
      <c r="C3908" s="1" t="s">
        <v>4024</v>
      </c>
      <c r="D3908">
        <v>8.1</v>
      </c>
      <c r="E3908">
        <v>0</v>
      </c>
      <c r="F3908">
        <v>0</v>
      </c>
      <c r="G3908">
        <v>2733</v>
      </c>
      <c r="H3908" s="1" t="s">
        <v>4100</v>
      </c>
      <c r="I3908">
        <v>91.57</v>
      </c>
      <c r="J3908">
        <v>6.82</v>
      </c>
      <c r="K3908">
        <v>961</v>
      </c>
      <c r="L3908">
        <v>1441.8</v>
      </c>
      <c r="M3908">
        <v>608</v>
      </c>
      <c r="N3908">
        <v>18</v>
      </c>
      <c r="O3908">
        <v>0</v>
      </c>
      <c r="P3908">
        <v>765.12</v>
      </c>
      <c r="Q3908">
        <v>0</v>
      </c>
      <c r="R3908" s="1" t="s">
        <v>6779</v>
      </c>
      <c r="S3908" s="1" t="s">
        <v>8158</v>
      </c>
      <c r="T3908">
        <v>0.55000000000000004</v>
      </c>
      <c r="U3908" s="1"/>
      <c r="V3908">
        <v>13004.432766</v>
      </c>
      <c r="W3908">
        <v>7478125.2331569996</v>
      </c>
      <c r="X3908">
        <v>0</v>
      </c>
      <c r="Y3908">
        <v>1777.4973660000001</v>
      </c>
      <c r="Z3908">
        <v>75965.359500999999</v>
      </c>
      <c r="AA3908">
        <v>3170.3375799999999</v>
      </c>
      <c r="AB3908">
        <v>0</v>
      </c>
    </row>
    <row r="3909" spans="1:28" x14ac:dyDescent="0.25">
      <c r="A3909" s="1" t="s">
        <v>2665</v>
      </c>
      <c r="B3909">
        <v>1954</v>
      </c>
      <c r="C3909" s="1" t="s">
        <v>4004</v>
      </c>
      <c r="D3909">
        <v>8.1</v>
      </c>
      <c r="E3909">
        <v>0</v>
      </c>
      <c r="F3909">
        <v>2</v>
      </c>
      <c r="G3909">
        <v>2770</v>
      </c>
      <c r="H3909" s="1" t="s">
        <v>4124</v>
      </c>
      <c r="I3909">
        <v>71.64</v>
      </c>
      <c r="J3909">
        <v>5.08</v>
      </c>
      <c r="K3909">
        <v>816</v>
      </c>
      <c r="L3909">
        <v>1306.74</v>
      </c>
      <c r="M3909">
        <v>545</v>
      </c>
      <c r="N3909">
        <v>17</v>
      </c>
      <c r="O3909">
        <v>0</v>
      </c>
      <c r="P3909">
        <v>685.93</v>
      </c>
      <c r="Q3909">
        <v>0</v>
      </c>
      <c r="R3909" s="1" t="s">
        <v>6820</v>
      </c>
      <c r="S3909" s="1" t="s">
        <v>8158</v>
      </c>
      <c r="T3909">
        <v>0.73</v>
      </c>
      <c r="U3909" s="1"/>
      <c r="V3909">
        <v>11787.684787</v>
      </c>
      <c r="W3909">
        <v>6949233.917142</v>
      </c>
      <c r="X3909">
        <v>0</v>
      </c>
      <c r="Y3909">
        <v>1596.2931940000001</v>
      </c>
      <c r="Z3909">
        <v>69472.899200999993</v>
      </c>
      <c r="AA3909">
        <v>2946.1243089999998</v>
      </c>
      <c r="AB3909">
        <v>0</v>
      </c>
    </row>
    <row r="3910" spans="1:28" x14ac:dyDescent="0.25">
      <c r="A3910" s="1" t="s">
        <v>2696</v>
      </c>
      <c r="B3910">
        <v>2620</v>
      </c>
      <c r="C3910" s="1" t="s">
        <v>4006</v>
      </c>
      <c r="D3910">
        <v>8.1</v>
      </c>
      <c r="E3910">
        <v>0</v>
      </c>
      <c r="F3910">
        <v>0</v>
      </c>
      <c r="G3910">
        <v>2802</v>
      </c>
      <c r="H3910" s="1" t="s">
        <v>4077</v>
      </c>
      <c r="I3910">
        <v>54.88</v>
      </c>
      <c r="J3910">
        <v>9.49</v>
      </c>
      <c r="K3910">
        <v>182</v>
      </c>
      <c r="L3910">
        <v>873.34</v>
      </c>
      <c r="M3910">
        <v>102</v>
      </c>
      <c r="N3910">
        <v>2</v>
      </c>
      <c r="O3910">
        <v>0</v>
      </c>
      <c r="P3910">
        <v>123.79</v>
      </c>
      <c r="Q3910">
        <v>0</v>
      </c>
      <c r="R3910" s="1" t="s">
        <v>6851</v>
      </c>
      <c r="S3910" s="1" t="s">
        <v>8158</v>
      </c>
      <c r="T3910">
        <v>1.08</v>
      </c>
      <c r="U3910" s="1"/>
      <c r="V3910">
        <v>3971.7593609999999</v>
      </c>
      <c r="W3910">
        <v>2745659.5826750002</v>
      </c>
      <c r="X3910">
        <v>0</v>
      </c>
      <c r="Y3910">
        <v>499.319684</v>
      </c>
      <c r="Z3910">
        <v>24605.327712999999</v>
      </c>
      <c r="AA3910">
        <v>1164.0342370000001</v>
      </c>
      <c r="AB3910">
        <v>0</v>
      </c>
    </row>
    <row r="3911" spans="1:28" x14ac:dyDescent="0.25">
      <c r="A3911" s="1" t="s">
        <v>2699</v>
      </c>
      <c r="B3911">
        <v>2702</v>
      </c>
      <c r="C3911" s="1" t="s">
        <v>4009</v>
      </c>
      <c r="D3911">
        <v>8.1</v>
      </c>
      <c r="E3911">
        <v>0</v>
      </c>
      <c r="F3911">
        <v>0</v>
      </c>
      <c r="G3911">
        <v>2804</v>
      </c>
      <c r="H3911" s="1" t="s">
        <v>4082</v>
      </c>
      <c r="I3911">
        <v>19.239999999999998</v>
      </c>
      <c r="J3911">
        <v>11.13</v>
      </c>
      <c r="K3911">
        <v>102</v>
      </c>
      <c r="L3911">
        <v>735.31</v>
      </c>
      <c r="M3911">
        <v>2</v>
      </c>
      <c r="N3911">
        <v>1</v>
      </c>
      <c r="O3911">
        <v>0</v>
      </c>
      <c r="P3911">
        <v>37.130000000000003</v>
      </c>
      <c r="Q3911">
        <v>0</v>
      </c>
      <c r="R3911" s="1" t="s">
        <v>6854</v>
      </c>
      <c r="S3911" s="1" t="s">
        <v>8158</v>
      </c>
      <c r="T3911">
        <v>0.83</v>
      </c>
      <c r="U3911" s="1"/>
      <c r="V3911">
        <v>2359.4528209999999</v>
      </c>
      <c r="W3911">
        <v>1813251.443282</v>
      </c>
      <c r="X3911">
        <v>0</v>
      </c>
      <c r="Y3911">
        <v>278.94289300000003</v>
      </c>
      <c r="Z3911">
        <v>15132.000468</v>
      </c>
      <c r="AA3911">
        <v>768.74008500000002</v>
      </c>
      <c r="AB3911">
        <v>0</v>
      </c>
    </row>
    <row r="3912" spans="1:28" x14ac:dyDescent="0.25">
      <c r="A3912" s="1" t="s">
        <v>2721</v>
      </c>
      <c r="B3912">
        <v>1729</v>
      </c>
      <c r="C3912" s="1" t="s">
        <v>4042</v>
      </c>
      <c r="D3912">
        <v>8.1</v>
      </c>
      <c r="E3912">
        <v>0</v>
      </c>
      <c r="F3912">
        <v>4</v>
      </c>
      <c r="G3912">
        <v>2829</v>
      </c>
      <c r="H3912" s="1" t="s">
        <v>4126</v>
      </c>
      <c r="I3912">
        <v>99.09</v>
      </c>
      <c r="J3912">
        <v>4.5</v>
      </c>
      <c r="K3912">
        <v>1100</v>
      </c>
      <c r="L3912">
        <v>1141.6400000000001</v>
      </c>
      <c r="M3912">
        <v>631</v>
      </c>
      <c r="N3912">
        <v>20</v>
      </c>
      <c r="O3912">
        <v>0</v>
      </c>
      <c r="P3912">
        <v>856.56</v>
      </c>
      <c r="Q3912">
        <v>0</v>
      </c>
      <c r="R3912" s="1" t="s">
        <v>6876</v>
      </c>
      <c r="S3912" s="1" t="s">
        <v>8158</v>
      </c>
      <c r="T3912">
        <v>0.34</v>
      </c>
      <c r="U3912" s="1"/>
      <c r="V3912">
        <v>13383.533029</v>
      </c>
      <c r="W3912">
        <v>7222550.1111850003</v>
      </c>
      <c r="X3912">
        <v>0</v>
      </c>
      <c r="Y3912">
        <v>1873.3161580000001</v>
      </c>
      <c r="Z3912">
        <v>76686.653976999994</v>
      </c>
      <c r="AA3912">
        <v>3061.9680250000001</v>
      </c>
      <c r="AB3912">
        <v>0</v>
      </c>
    </row>
    <row r="3913" spans="1:28" x14ac:dyDescent="0.25">
      <c r="A3913" s="1" t="s">
        <v>2731</v>
      </c>
      <c r="B3913">
        <v>2590</v>
      </c>
      <c r="C3913" s="1" t="s">
        <v>4018</v>
      </c>
      <c r="D3913">
        <v>8.1</v>
      </c>
      <c r="E3913">
        <v>0</v>
      </c>
      <c r="F3913">
        <v>2.5</v>
      </c>
      <c r="G3913">
        <v>2839</v>
      </c>
      <c r="H3913" s="1" t="s">
        <v>4092</v>
      </c>
      <c r="I3913">
        <v>182.21</v>
      </c>
      <c r="J3913">
        <v>10.62</v>
      </c>
      <c r="K3913">
        <v>249</v>
      </c>
      <c r="L3913">
        <v>1348.38</v>
      </c>
      <c r="M3913">
        <v>72</v>
      </c>
      <c r="N3913">
        <v>2</v>
      </c>
      <c r="O3913">
        <v>0</v>
      </c>
      <c r="P3913">
        <v>126.79</v>
      </c>
      <c r="Q3913">
        <v>0</v>
      </c>
      <c r="R3913" s="1" t="s">
        <v>6886</v>
      </c>
      <c r="S3913" s="1" t="s">
        <v>8158</v>
      </c>
      <c r="T3913">
        <v>0.78</v>
      </c>
      <c r="U3913" s="1"/>
      <c r="V3913">
        <v>4666.378471</v>
      </c>
      <c r="W3913">
        <v>3342192.1765410001</v>
      </c>
      <c r="X3913">
        <v>0</v>
      </c>
      <c r="Y3913">
        <v>574.828395</v>
      </c>
      <c r="Z3913">
        <v>29196.221262999999</v>
      </c>
      <c r="AA3913">
        <v>1416.938261</v>
      </c>
      <c r="AB3913">
        <v>0</v>
      </c>
    </row>
    <row r="3914" spans="1:28" x14ac:dyDescent="0.25">
      <c r="A3914" s="1" t="s">
        <v>2742</v>
      </c>
      <c r="B3914">
        <v>2262</v>
      </c>
      <c r="C3914" s="1" t="s">
        <v>4030</v>
      </c>
      <c r="D3914">
        <v>8.1</v>
      </c>
      <c r="E3914">
        <v>0</v>
      </c>
      <c r="F3914">
        <v>0</v>
      </c>
      <c r="G3914">
        <v>2846</v>
      </c>
      <c r="H3914" s="1" t="s">
        <v>4012</v>
      </c>
      <c r="I3914">
        <v>120.08</v>
      </c>
      <c r="J3914">
        <v>14.13</v>
      </c>
      <c r="K3914">
        <v>584</v>
      </c>
      <c r="L3914">
        <v>1986.07</v>
      </c>
      <c r="M3914">
        <v>284</v>
      </c>
      <c r="N3914">
        <v>17</v>
      </c>
      <c r="O3914">
        <v>0</v>
      </c>
      <c r="P3914">
        <v>447.22</v>
      </c>
      <c r="Q3914">
        <v>0</v>
      </c>
      <c r="R3914" s="1" t="s">
        <v>6897</v>
      </c>
      <c r="S3914" s="1" t="s">
        <v>8158</v>
      </c>
      <c r="T3914">
        <v>1.05</v>
      </c>
      <c r="U3914" s="1"/>
      <c r="V3914">
        <v>9021.2045330000001</v>
      </c>
      <c r="W3914">
        <v>6047865.8496629996</v>
      </c>
      <c r="X3914">
        <v>0</v>
      </c>
      <c r="Y3914">
        <v>1150.933886</v>
      </c>
      <c r="Z3914">
        <v>55237.797134</v>
      </c>
      <c r="AA3914">
        <v>2564.010734</v>
      </c>
      <c r="AB3914">
        <v>0</v>
      </c>
    </row>
    <row r="3915" spans="1:28" x14ac:dyDescent="0.25">
      <c r="A3915" s="1" t="s">
        <v>2756</v>
      </c>
      <c r="B3915">
        <v>1972</v>
      </c>
      <c r="C3915" s="1" t="s">
        <v>4005</v>
      </c>
      <c r="D3915">
        <v>8.1</v>
      </c>
      <c r="E3915">
        <v>0</v>
      </c>
      <c r="F3915">
        <v>0.56999999999999995</v>
      </c>
      <c r="G3915">
        <v>2855</v>
      </c>
      <c r="H3915" s="1" t="s">
        <v>4075</v>
      </c>
      <c r="I3915">
        <v>89.74</v>
      </c>
      <c r="J3915">
        <v>11.09</v>
      </c>
      <c r="K3915">
        <v>883</v>
      </c>
      <c r="L3915">
        <v>695.35</v>
      </c>
      <c r="M3915">
        <v>597</v>
      </c>
      <c r="N3915">
        <v>23</v>
      </c>
      <c r="O3915">
        <v>0</v>
      </c>
      <c r="P3915">
        <v>820.16</v>
      </c>
      <c r="Q3915">
        <v>0</v>
      </c>
      <c r="R3915" s="1" t="s">
        <v>6911</v>
      </c>
      <c r="S3915" s="1" t="s">
        <v>8158</v>
      </c>
      <c r="T3915">
        <v>0.82</v>
      </c>
      <c r="U3915" s="1"/>
      <c r="V3915">
        <v>11102.55882</v>
      </c>
      <c r="W3915">
        <v>6028565.881968</v>
      </c>
      <c r="X3915">
        <v>0</v>
      </c>
      <c r="Y3915">
        <v>1552.1377150000001</v>
      </c>
      <c r="Z3915">
        <v>63853.534220000001</v>
      </c>
      <c r="AA3915">
        <v>2555.7890649999999</v>
      </c>
      <c r="AB3915">
        <v>0</v>
      </c>
    </row>
    <row r="3916" spans="1:28" x14ac:dyDescent="0.25">
      <c r="A3916" s="1" t="s">
        <v>2759</v>
      </c>
      <c r="B3916">
        <v>2582</v>
      </c>
      <c r="C3916" s="1" t="s">
        <v>4019</v>
      </c>
      <c r="D3916">
        <v>8.1</v>
      </c>
      <c r="E3916">
        <v>0</v>
      </c>
      <c r="F3916">
        <v>0</v>
      </c>
      <c r="G3916">
        <v>2856</v>
      </c>
      <c r="H3916" s="1" t="s">
        <v>4093</v>
      </c>
      <c r="I3916">
        <v>2.0699999999999998</v>
      </c>
      <c r="J3916">
        <v>10.57</v>
      </c>
      <c r="K3916">
        <v>274</v>
      </c>
      <c r="L3916">
        <v>1332.45</v>
      </c>
      <c r="M3916">
        <v>115</v>
      </c>
      <c r="N3916">
        <v>4</v>
      </c>
      <c r="O3916">
        <v>0</v>
      </c>
      <c r="P3916">
        <v>169.39</v>
      </c>
      <c r="Q3916">
        <v>0</v>
      </c>
      <c r="R3916" s="1" t="s">
        <v>6914</v>
      </c>
      <c r="S3916" s="1" t="s">
        <v>8158</v>
      </c>
      <c r="T3916">
        <v>0.91</v>
      </c>
      <c r="U3916" s="1"/>
      <c r="V3916">
        <v>5745.624863</v>
      </c>
      <c r="W3916">
        <v>4100923.78443</v>
      </c>
      <c r="X3916">
        <v>0</v>
      </c>
      <c r="Y3916">
        <v>710.59098600000004</v>
      </c>
      <c r="Z3916">
        <v>36021.042892999998</v>
      </c>
      <c r="AA3916">
        <v>1738.6093370000001</v>
      </c>
      <c r="AB3916">
        <v>0</v>
      </c>
    </row>
    <row r="3917" spans="1:28" x14ac:dyDescent="0.25">
      <c r="A3917" s="1" t="s">
        <v>2788</v>
      </c>
      <c r="B3917">
        <v>2430</v>
      </c>
      <c r="C3917" s="1" t="s">
        <v>4022</v>
      </c>
      <c r="D3917">
        <v>8.1</v>
      </c>
      <c r="E3917">
        <v>0</v>
      </c>
      <c r="F3917">
        <v>0</v>
      </c>
      <c r="G3917">
        <v>2874</v>
      </c>
      <c r="H3917" s="1" t="s">
        <v>4156</v>
      </c>
      <c r="I3917">
        <v>94.39</v>
      </c>
      <c r="J3917">
        <v>9.08</v>
      </c>
      <c r="K3917">
        <v>444</v>
      </c>
      <c r="L3917">
        <v>3231.17</v>
      </c>
      <c r="M3917">
        <v>67</v>
      </c>
      <c r="N3917">
        <v>4</v>
      </c>
      <c r="O3917">
        <v>0</v>
      </c>
      <c r="P3917">
        <v>154.21</v>
      </c>
      <c r="Q3917">
        <v>0</v>
      </c>
      <c r="R3917" s="1" t="s">
        <v>6943</v>
      </c>
      <c r="S3917" s="1" t="s">
        <v>8158</v>
      </c>
      <c r="T3917">
        <v>0.79</v>
      </c>
      <c r="U3917" s="1"/>
      <c r="V3917">
        <v>9030.6045209999993</v>
      </c>
      <c r="W3917">
        <v>6742406.4939919999</v>
      </c>
      <c r="X3917">
        <v>0</v>
      </c>
      <c r="Y3917">
        <v>1084.2373399999999</v>
      </c>
      <c r="Z3917">
        <v>57154.975291000002</v>
      </c>
      <c r="AA3917">
        <v>2858.4777939999999</v>
      </c>
      <c r="AB3917">
        <v>0</v>
      </c>
    </row>
    <row r="3918" spans="1:28" x14ac:dyDescent="0.25">
      <c r="A3918" s="1" t="s">
        <v>2897</v>
      </c>
      <c r="B3918">
        <v>2565</v>
      </c>
      <c r="C3918" s="1" t="s">
        <v>4016</v>
      </c>
      <c r="D3918">
        <v>8.1</v>
      </c>
      <c r="E3918">
        <v>0</v>
      </c>
      <c r="F3918">
        <v>0</v>
      </c>
      <c r="G3918">
        <v>2967</v>
      </c>
      <c r="H3918" s="1" t="s">
        <v>4141</v>
      </c>
      <c r="I3918">
        <v>72.8</v>
      </c>
      <c r="J3918">
        <v>9.02</v>
      </c>
      <c r="K3918">
        <v>402</v>
      </c>
      <c r="L3918">
        <v>2499.91</v>
      </c>
      <c r="M3918">
        <v>61</v>
      </c>
      <c r="N3918">
        <v>3</v>
      </c>
      <c r="O3918">
        <v>0</v>
      </c>
      <c r="P3918">
        <v>168.47</v>
      </c>
      <c r="Q3918">
        <v>0</v>
      </c>
      <c r="R3918" s="1" t="s">
        <v>7052</v>
      </c>
      <c r="S3918" s="1" t="s">
        <v>8158</v>
      </c>
      <c r="T3918">
        <v>0.76</v>
      </c>
      <c r="U3918" s="1"/>
      <c r="V3918">
        <v>7959.1792299999997</v>
      </c>
      <c r="W3918">
        <v>5812155.4719380001</v>
      </c>
      <c r="X3918">
        <v>0</v>
      </c>
      <c r="Y3918">
        <v>968.47731299999998</v>
      </c>
      <c r="Z3918">
        <v>50023.620866999998</v>
      </c>
      <c r="AA3918">
        <v>2464.0906989999999</v>
      </c>
      <c r="AB3918">
        <v>0</v>
      </c>
    </row>
    <row r="3919" spans="1:28" x14ac:dyDescent="0.25">
      <c r="A3919" s="1" t="s">
        <v>2937</v>
      </c>
      <c r="B3919">
        <v>2165</v>
      </c>
      <c r="C3919" s="1" t="s">
        <v>4003</v>
      </c>
      <c r="D3919">
        <v>8.1</v>
      </c>
      <c r="E3919">
        <v>0</v>
      </c>
      <c r="F3919">
        <v>0</v>
      </c>
      <c r="G3919">
        <v>3006</v>
      </c>
      <c r="H3919" s="1" t="s">
        <v>4095</v>
      </c>
      <c r="I3919">
        <v>63.59</v>
      </c>
      <c r="J3919">
        <v>15.24</v>
      </c>
      <c r="K3919">
        <v>841</v>
      </c>
      <c r="L3919">
        <v>757.34</v>
      </c>
      <c r="M3919">
        <v>694</v>
      </c>
      <c r="N3919">
        <v>17</v>
      </c>
      <c r="O3919">
        <v>0</v>
      </c>
      <c r="P3919">
        <v>791.87</v>
      </c>
      <c r="Q3919">
        <v>0</v>
      </c>
      <c r="R3919" s="1" t="s">
        <v>7092</v>
      </c>
      <c r="S3919" s="1" t="s">
        <v>8158</v>
      </c>
      <c r="T3919">
        <v>1.1200000000000001</v>
      </c>
      <c r="U3919" s="1"/>
      <c r="V3919">
        <v>13056.836767000001</v>
      </c>
      <c r="W3919">
        <v>7366472.9996880004</v>
      </c>
      <c r="X3919">
        <v>0</v>
      </c>
      <c r="Y3919">
        <v>1801.4440030000001</v>
      </c>
      <c r="Z3919">
        <v>76108.230716000005</v>
      </c>
      <c r="AA3919">
        <v>3123.0060579999999</v>
      </c>
      <c r="AB3919">
        <v>0</v>
      </c>
    </row>
    <row r="3920" spans="1:28" x14ac:dyDescent="0.25">
      <c r="A3920" s="1" t="s">
        <v>2942</v>
      </c>
      <c r="B3920">
        <v>2013</v>
      </c>
      <c r="C3920" s="1" t="s">
        <v>4003</v>
      </c>
      <c r="D3920">
        <v>8.1</v>
      </c>
      <c r="E3920">
        <v>0</v>
      </c>
      <c r="F3920">
        <v>0.5</v>
      </c>
      <c r="G3920">
        <v>3011</v>
      </c>
      <c r="H3920" s="1" t="s">
        <v>4073</v>
      </c>
      <c r="I3920">
        <v>40.79</v>
      </c>
      <c r="J3920">
        <v>8.0500000000000007</v>
      </c>
      <c r="K3920">
        <v>998</v>
      </c>
      <c r="L3920">
        <v>603.14</v>
      </c>
      <c r="M3920">
        <v>783</v>
      </c>
      <c r="N3920">
        <v>30</v>
      </c>
      <c r="O3920">
        <v>0</v>
      </c>
      <c r="P3920">
        <v>937.89</v>
      </c>
      <c r="Q3920">
        <v>0</v>
      </c>
      <c r="R3920" s="1" t="s">
        <v>7097</v>
      </c>
      <c r="S3920" s="1" t="s">
        <v>8158</v>
      </c>
      <c r="T3920">
        <v>0.68</v>
      </c>
      <c r="U3920" s="1"/>
      <c r="V3920">
        <v>13017.214504</v>
      </c>
      <c r="W3920">
        <v>6915848.3000680003</v>
      </c>
      <c r="X3920">
        <v>0</v>
      </c>
      <c r="Y3920">
        <v>1834.829281</v>
      </c>
      <c r="Z3920">
        <v>74452.954052999994</v>
      </c>
      <c r="AA3920">
        <v>2931.9450700000002</v>
      </c>
      <c r="AB3920">
        <v>0</v>
      </c>
    </row>
    <row r="3921" spans="1:28" x14ac:dyDescent="0.25">
      <c r="A3921" s="1" t="s">
        <v>2955</v>
      </c>
      <c r="B3921">
        <v>2300</v>
      </c>
      <c r="C3921" s="1" t="s">
        <v>4003</v>
      </c>
      <c r="D3921">
        <v>8.1</v>
      </c>
      <c r="E3921">
        <v>0</v>
      </c>
      <c r="F3921">
        <v>0</v>
      </c>
      <c r="G3921">
        <v>3022</v>
      </c>
      <c r="H3921" s="1" t="s">
        <v>4073</v>
      </c>
      <c r="I3921">
        <v>40.79</v>
      </c>
      <c r="J3921">
        <v>11.14</v>
      </c>
      <c r="K3921">
        <v>722</v>
      </c>
      <c r="L3921">
        <v>601.41</v>
      </c>
      <c r="M3921">
        <v>601</v>
      </c>
      <c r="N3921">
        <v>19</v>
      </c>
      <c r="O3921">
        <v>0</v>
      </c>
      <c r="P3921">
        <v>672.94</v>
      </c>
      <c r="Q3921">
        <v>0</v>
      </c>
      <c r="R3921" s="1" t="s">
        <v>7110</v>
      </c>
      <c r="S3921" s="1" t="s">
        <v>8158</v>
      </c>
      <c r="T3921">
        <v>0.85</v>
      </c>
      <c r="U3921" s="1"/>
      <c r="V3921">
        <v>10591.756938</v>
      </c>
      <c r="W3921">
        <v>5722498.3888219995</v>
      </c>
      <c r="X3921">
        <v>0</v>
      </c>
      <c r="Y3921">
        <v>1483.6592209999999</v>
      </c>
      <c r="Z3921">
        <v>60846.045769999997</v>
      </c>
      <c r="AA3921">
        <v>2426.0322940000001</v>
      </c>
      <c r="AB3921">
        <v>0</v>
      </c>
    </row>
    <row r="3922" spans="1:28" x14ac:dyDescent="0.25">
      <c r="A3922" s="1" t="s">
        <v>2959</v>
      </c>
      <c r="B3922">
        <v>2352</v>
      </c>
      <c r="C3922" s="1" t="s">
        <v>4030</v>
      </c>
      <c r="D3922">
        <v>8.1</v>
      </c>
      <c r="E3922">
        <v>0</v>
      </c>
      <c r="F3922">
        <v>0</v>
      </c>
      <c r="G3922">
        <v>3025</v>
      </c>
      <c r="H3922" s="1" t="s">
        <v>4128</v>
      </c>
      <c r="I3922">
        <v>116.2</v>
      </c>
      <c r="J3922">
        <v>8.1</v>
      </c>
      <c r="K3922">
        <v>673</v>
      </c>
      <c r="L3922">
        <v>3419.17</v>
      </c>
      <c r="M3922">
        <v>178</v>
      </c>
      <c r="N3922">
        <v>8</v>
      </c>
      <c r="O3922">
        <v>0</v>
      </c>
      <c r="P3922">
        <v>289.3</v>
      </c>
      <c r="Q3922">
        <v>0</v>
      </c>
      <c r="R3922" s="1" t="s">
        <v>7114</v>
      </c>
      <c r="S3922" s="1" t="s">
        <v>8158</v>
      </c>
      <c r="T3922">
        <v>0.64</v>
      </c>
      <c r="U3922" s="1"/>
      <c r="V3922">
        <v>10748.746895</v>
      </c>
      <c r="W3922">
        <v>7312639.8348510005</v>
      </c>
      <c r="X3922">
        <v>0</v>
      </c>
      <c r="Y3922">
        <v>1356.3104960000001</v>
      </c>
      <c r="Z3922">
        <v>65749.476953999998</v>
      </c>
      <c r="AA3922">
        <v>3100.206549</v>
      </c>
      <c r="AB3922">
        <v>0</v>
      </c>
    </row>
    <row r="3923" spans="1:28" x14ac:dyDescent="0.25">
      <c r="A3923" s="1" t="s">
        <v>3019</v>
      </c>
      <c r="B3923">
        <v>2790</v>
      </c>
      <c r="C3923" s="1" t="s">
        <v>4021</v>
      </c>
      <c r="D3923">
        <v>8.1</v>
      </c>
      <c r="E3923">
        <v>0</v>
      </c>
      <c r="F3923">
        <v>0</v>
      </c>
      <c r="G3923">
        <v>3075</v>
      </c>
      <c r="H3923" s="1" t="s">
        <v>4101</v>
      </c>
      <c r="I3923">
        <v>76.69</v>
      </c>
      <c r="J3923">
        <v>9.77</v>
      </c>
      <c r="K3923">
        <v>285</v>
      </c>
      <c r="L3923">
        <v>1561.11</v>
      </c>
      <c r="M3923">
        <v>68</v>
      </c>
      <c r="N3923">
        <v>4</v>
      </c>
      <c r="O3923">
        <v>0</v>
      </c>
      <c r="P3923">
        <v>137.44</v>
      </c>
      <c r="Q3923">
        <v>0</v>
      </c>
      <c r="R3923" s="1" t="s">
        <v>7174</v>
      </c>
      <c r="S3923" s="1" t="s">
        <v>8158</v>
      </c>
      <c r="T3923">
        <v>0.76</v>
      </c>
      <c r="U3923" s="1"/>
      <c r="V3923">
        <v>5522.8774979999998</v>
      </c>
      <c r="W3923">
        <v>4031585.0841870001</v>
      </c>
      <c r="X3923">
        <v>0</v>
      </c>
      <c r="Y3923">
        <v>672.979153</v>
      </c>
      <c r="Z3923">
        <v>34770.896637999998</v>
      </c>
      <c r="AA3923">
        <v>1709.2114570000001</v>
      </c>
      <c r="AB3923">
        <v>0</v>
      </c>
    </row>
    <row r="3924" spans="1:28" x14ac:dyDescent="0.25">
      <c r="A3924" s="1" t="s">
        <v>3036</v>
      </c>
      <c r="B3924">
        <v>2300</v>
      </c>
      <c r="C3924" s="1" t="s">
        <v>4042</v>
      </c>
      <c r="D3924">
        <v>8.1</v>
      </c>
      <c r="E3924">
        <v>0</v>
      </c>
      <c r="F3924">
        <v>0</v>
      </c>
      <c r="G3924">
        <v>3085</v>
      </c>
      <c r="H3924" s="1" t="s">
        <v>4126</v>
      </c>
      <c r="I3924">
        <v>99.09</v>
      </c>
      <c r="J3924">
        <v>9.2899999999999991</v>
      </c>
      <c r="K3924">
        <v>785</v>
      </c>
      <c r="L3924">
        <v>1141.6300000000001</v>
      </c>
      <c r="M3924">
        <v>538</v>
      </c>
      <c r="N3924">
        <v>22</v>
      </c>
      <c r="O3924">
        <v>0</v>
      </c>
      <c r="P3924">
        <v>679.22</v>
      </c>
      <c r="Q3924">
        <v>0</v>
      </c>
      <c r="R3924" s="1" t="s">
        <v>7191</v>
      </c>
      <c r="S3924" s="1" t="s">
        <v>8158</v>
      </c>
      <c r="T3924">
        <v>0.79</v>
      </c>
      <c r="U3924" s="1"/>
      <c r="V3924">
        <v>11629.976914000001</v>
      </c>
      <c r="W3924">
        <v>6823370.6025799997</v>
      </c>
      <c r="X3924">
        <v>0</v>
      </c>
      <c r="Y3924">
        <v>1578.191842</v>
      </c>
      <c r="Z3924">
        <v>68455.412005999999</v>
      </c>
      <c r="AA3924">
        <v>2892.7638390000002</v>
      </c>
      <c r="AB3924">
        <v>0</v>
      </c>
    </row>
    <row r="3925" spans="1:28" x14ac:dyDescent="0.25">
      <c r="A3925" s="1" t="s">
        <v>3038</v>
      </c>
      <c r="B3925">
        <v>2762</v>
      </c>
      <c r="C3925" s="1" t="s">
        <v>4014</v>
      </c>
      <c r="D3925">
        <v>8.1</v>
      </c>
      <c r="E3925">
        <v>0</v>
      </c>
      <c r="F3925">
        <v>0</v>
      </c>
      <c r="G3925">
        <v>3088</v>
      </c>
      <c r="H3925" s="1" t="s">
        <v>4087</v>
      </c>
      <c r="I3925">
        <v>59.72</v>
      </c>
      <c r="J3925">
        <v>9.67</v>
      </c>
      <c r="K3925">
        <v>326</v>
      </c>
      <c r="L3925">
        <v>1180.1099999999999</v>
      </c>
      <c r="M3925">
        <v>138</v>
      </c>
      <c r="N3925">
        <v>8</v>
      </c>
      <c r="O3925">
        <v>0</v>
      </c>
      <c r="P3925">
        <v>205.87</v>
      </c>
      <c r="Q3925">
        <v>0</v>
      </c>
      <c r="R3925" s="1" t="s">
        <v>7193</v>
      </c>
      <c r="S3925" s="1" t="s">
        <v>8158</v>
      </c>
      <c r="T3925">
        <v>0.72</v>
      </c>
      <c r="U3925" s="1"/>
      <c r="V3925">
        <v>5542.8506630000002</v>
      </c>
      <c r="W3925">
        <v>3717440.0862670001</v>
      </c>
      <c r="X3925">
        <v>0</v>
      </c>
      <c r="Y3925">
        <v>707.31115199999999</v>
      </c>
      <c r="Z3925">
        <v>33966.678583000001</v>
      </c>
      <c r="AA3925">
        <v>1576.0205530000001</v>
      </c>
      <c r="AB3925">
        <v>0</v>
      </c>
    </row>
    <row r="3926" spans="1:28" x14ac:dyDescent="0.25">
      <c r="A3926" s="1" t="s">
        <v>3046</v>
      </c>
      <c r="B3926">
        <v>2742</v>
      </c>
      <c r="C3926" s="1" t="s">
        <v>4024</v>
      </c>
      <c r="D3926">
        <v>8.1</v>
      </c>
      <c r="E3926">
        <v>0</v>
      </c>
      <c r="F3926">
        <v>0</v>
      </c>
      <c r="G3926">
        <v>3092</v>
      </c>
      <c r="H3926" s="1" t="s">
        <v>4118</v>
      </c>
      <c r="I3926">
        <v>23.77</v>
      </c>
      <c r="J3926">
        <v>8.7100000000000009</v>
      </c>
      <c r="K3926">
        <v>350</v>
      </c>
      <c r="L3926">
        <v>1447.54</v>
      </c>
      <c r="M3926">
        <v>166</v>
      </c>
      <c r="N3926">
        <v>4</v>
      </c>
      <c r="O3926">
        <v>0</v>
      </c>
      <c r="P3926">
        <v>210.97</v>
      </c>
      <c r="Q3926">
        <v>0</v>
      </c>
      <c r="R3926" s="1" t="s">
        <v>7201</v>
      </c>
      <c r="S3926" s="1" t="s">
        <v>8158</v>
      </c>
      <c r="T3926">
        <v>0.77</v>
      </c>
      <c r="U3926" s="1"/>
      <c r="V3926">
        <v>6301.0334119999998</v>
      </c>
      <c r="W3926">
        <v>4244684.5352090001</v>
      </c>
      <c r="X3926">
        <v>0</v>
      </c>
      <c r="Y3926">
        <v>802.01291600000002</v>
      </c>
      <c r="Z3926">
        <v>38647.902881000002</v>
      </c>
      <c r="AA3926">
        <v>1799.5474160000001</v>
      </c>
      <c r="AB3926">
        <v>0</v>
      </c>
    </row>
    <row r="3927" spans="1:28" x14ac:dyDescent="0.25">
      <c r="A3927" s="1" t="s">
        <v>3055</v>
      </c>
      <c r="B3927">
        <v>1740</v>
      </c>
      <c r="C3927" s="1" t="s">
        <v>4062</v>
      </c>
      <c r="D3927">
        <v>8.1</v>
      </c>
      <c r="E3927">
        <v>0</v>
      </c>
      <c r="F3927">
        <v>0</v>
      </c>
      <c r="G3927">
        <v>3102</v>
      </c>
      <c r="H3927" s="1" t="s">
        <v>4129</v>
      </c>
      <c r="I3927">
        <v>135.09</v>
      </c>
      <c r="J3927">
        <v>9.66</v>
      </c>
      <c r="K3927">
        <v>1362</v>
      </c>
      <c r="L3927">
        <v>2794.34</v>
      </c>
      <c r="M3927">
        <v>906</v>
      </c>
      <c r="N3927">
        <v>32</v>
      </c>
      <c r="O3927">
        <v>0</v>
      </c>
      <c r="P3927">
        <v>1115.8800000000001</v>
      </c>
      <c r="Q3927">
        <v>0</v>
      </c>
      <c r="R3927" s="1" t="s">
        <v>7210</v>
      </c>
      <c r="S3927" s="1" t="s">
        <v>8158</v>
      </c>
      <c r="T3927">
        <v>0.73</v>
      </c>
      <c r="U3927" s="1"/>
      <c r="V3927">
        <v>20718.611108000001</v>
      </c>
      <c r="W3927">
        <v>12283961.664291</v>
      </c>
      <c r="X3927">
        <v>0</v>
      </c>
      <c r="Y3927">
        <v>2795.7825389999998</v>
      </c>
      <c r="Z3927">
        <v>122055.816876</v>
      </c>
      <c r="AA3927">
        <v>5207.7736489999998</v>
      </c>
      <c r="AB3927">
        <v>0</v>
      </c>
    </row>
    <row r="3928" spans="1:28" x14ac:dyDescent="0.25">
      <c r="A3928" s="1" t="s">
        <v>3056</v>
      </c>
      <c r="B3928">
        <v>2804</v>
      </c>
      <c r="C3928" s="1" t="s">
        <v>4018</v>
      </c>
      <c r="D3928">
        <v>8.1</v>
      </c>
      <c r="E3928">
        <v>0</v>
      </c>
      <c r="F3928">
        <v>0.88</v>
      </c>
      <c r="G3928">
        <v>3107</v>
      </c>
      <c r="H3928" s="1" t="s">
        <v>4092</v>
      </c>
      <c r="I3928">
        <v>182.21</v>
      </c>
      <c r="J3928">
        <v>5.7</v>
      </c>
      <c r="K3928">
        <v>303</v>
      </c>
      <c r="L3928">
        <v>1348.38</v>
      </c>
      <c r="M3928">
        <v>136</v>
      </c>
      <c r="N3928">
        <v>3</v>
      </c>
      <c r="O3928">
        <v>0</v>
      </c>
      <c r="P3928">
        <v>168.16</v>
      </c>
      <c r="Q3928">
        <v>0</v>
      </c>
      <c r="R3928" s="1" t="s">
        <v>7211</v>
      </c>
      <c r="S3928" s="1" t="s">
        <v>8158</v>
      </c>
      <c r="T3928">
        <v>0.7</v>
      </c>
      <c r="U3928" s="1"/>
      <c r="V3928">
        <v>5226.4792100000004</v>
      </c>
      <c r="W3928">
        <v>3463204.2681849999</v>
      </c>
      <c r="X3928">
        <v>0</v>
      </c>
      <c r="Y3928">
        <v>669.43155300000001</v>
      </c>
      <c r="Z3928">
        <v>31784.053283000001</v>
      </c>
      <c r="AA3928">
        <v>1468.2315020000001</v>
      </c>
      <c r="AB3928">
        <v>0</v>
      </c>
    </row>
    <row r="3929" spans="1:28" x14ac:dyDescent="0.25">
      <c r="A3929" s="1" t="s">
        <v>3083</v>
      </c>
      <c r="B3929">
        <v>1972</v>
      </c>
      <c r="C3929" s="1" t="s">
        <v>4037</v>
      </c>
      <c r="D3929">
        <v>8.1</v>
      </c>
      <c r="E3929">
        <v>0</v>
      </c>
      <c r="F3929">
        <v>0.56999999999999995</v>
      </c>
      <c r="G3929">
        <v>3133</v>
      </c>
      <c r="H3929" s="1" t="s">
        <v>4096</v>
      </c>
      <c r="I3929">
        <v>121.36</v>
      </c>
      <c r="J3929">
        <v>8.08</v>
      </c>
      <c r="K3929">
        <v>1161</v>
      </c>
      <c r="L3929">
        <v>1412.65</v>
      </c>
      <c r="M3929">
        <v>857</v>
      </c>
      <c r="N3929">
        <v>27</v>
      </c>
      <c r="O3929">
        <v>0</v>
      </c>
      <c r="P3929">
        <v>1010.4</v>
      </c>
      <c r="Q3929">
        <v>0</v>
      </c>
      <c r="R3929" s="1" t="s">
        <v>7238</v>
      </c>
      <c r="S3929" s="1" t="s">
        <v>8158</v>
      </c>
      <c r="T3929">
        <v>0.67</v>
      </c>
      <c r="U3929" s="1"/>
      <c r="V3929">
        <v>16111.566053</v>
      </c>
      <c r="W3929">
        <v>8985310.8294590004</v>
      </c>
      <c r="X3929">
        <v>0</v>
      </c>
      <c r="Y3929">
        <v>2229.8175289999999</v>
      </c>
      <c r="Z3929">
        <v>93363.970574000006</v>
      </c>
      <c r="AA3929">
        <v>3809.2990589999999</v>
      </c>
      <c r="AB3929">
        <v>0</v>
      </c>
    </row>
    <row r="3930" spans="1:28" x14ac:dyDescent="0.25">
      <c r="A3930" s="1" t="s">
        <v>3171</v>
      </c>
      <c r="B3930">
        <v>2465</v>
      </c>
      <c r="C3930" s="1" t="s">
        <v>4037</v>
      </c>
      <c r="D3930">
        <v>8.1</v>
      </c>
      <c r="E3930">
        <v>0</v>
      </c>
      <c r="F3930">
        <v>0.72</v>
      </c>
      <c r="G3930">
        <v>3213</v>
      </c>
      <c r="H3930" s="1" t="s">
        <v>4096</v>
      </c>
      <c r="I3930">
        <v>121.36</v>
      </c>
      <c r="J3930">
        <v>17.38</v>
      </c>
      <c r="K3930">
        <v>748</v>
      </c>
      <c r="L3930">
        <v>1381.11</v>
      </c>
      <c r="M3930">
        <v>605</v>
      </c>
      <c r="N3930">
        <v>10</v>
      </c>
      <c r="O3930">
        <v>0</v>
      </c>
      <c r="P3930">
        <v>666.22</v>
      </c>
      <c r="Q3930">
        <v>0</v>
      </c>
      <c r="R3930" s="1" t="s">
        <v>7326</v>
      </c>
      <c r="S3930" s="1" t="s">
        <v>8158</v>
      </c>
      <c r="T3930">
        <v>1.29</v>
      </c>
      <c r="U3930" s="1"/>
      <c r="V3930">
        <v>13703.661518000001</v>
      </c>
      <c r="W3930">
        <v>8257742.049594</v>
      </c>
      <c r="X3930">
        <v>0</v>
      </c>
      <c r="Y3930">
        <v>1840.1954639999999</v>
      </c>
      <c r="Z3930">
        <v>81413.462079999998</v>
      </c>
      <c r="AA3930">
        <v>3500.8752519999998</v>
      </c>
      <c r="AB3930">
        <v>0</v>
      </c>
    </row>
    <row r="3931" spans="1:28" x14ac:dyDescent="0.25">
      <c r="A3931" s="1" t="s">
        <v>3179</v>
      </c>
      <c r="B3931">
        <v>3019</v>
      </c>
      <c r="C3931" s="1" t="s">
        <v>4018</v>
      </c>
      <c r="D3931">
        <v>8.1</v>
      </c>
      <c r="E3931">
        <v>0</v>
      </c>
      <c r="F3931">
        <v>0.25</v>
      </c>
      <c r="G3931">
        <v>3223</v>
      </c>
      <c r="H3931" s="1" t="s">
        <v>4092</v>
      </c>
      <c r="I3931">
        <v>182.21</v>
      </c>
      <c r="J3931">
        <v>11.08</v>
      </c>
      <c r="K3931">
        <v>204</v>
      </c>
      <c r="L3931">
        <v>1348.38</v>
      </c>
      <c r="M3931">
        <v>68</v>
      </c>
      <c r="N3931">
        <v>2</v>
      </c>
      <c r="O3931">
        <v>0</v>
      </c>
      <c r="P3931">
        <v>97.4</v>
      </c>
      <c r="Q3931">
        <v>0</v>
      </c>
      <c r="R3931" s="1" t="s">
        <v>7334</v>
      </c>
      <c r="S3931" s="1" t="s">
        <v>8158</v>
      </c>
      <c r="T3931">
        <v>0.89</v>
      </c>
      <c r="U3931" s="1"/>
      <c r="V3931">
        <v>4464.3510930000002</v>
      </c>
      <c r="W3931">
        <v>3279994.4510039999</v>
      </c>
      <c r="X3931">
        <v>0</v>
      </c>
      <c r="Y3931">
        <v>542.29370700000004</v>
      </c>
      <c r="Z3931">
        <v>28193.698480999999</v>
      </c>
      <c r="AA3931">
        <v>1390.5720409999999</v>
      </c>
      <c r="AB3931">
        <v>0</v>
      </c>
    </row>
    <row r="3932" spans="1:28" x14ac:dyDescent="0.25">
      <c r="A3932" s="1" t="s">
        <v>3216</v>
      </c>
      <c r="B3932">
        <v>2925</v>
      </c>
      <c r="C3932" s="1" t="s">
        <v>4010</v>
      </c>
      <c r="D3932">
        <v>8.1</v>
      </c>
      <c r="E3932">
        <v>0</v>
      </c>
      <c r="F3932">
        <v>0</v>
      </c>
      <c r="G3932">
        <v>3255</v>
      </c>
      <c r="H3932" s="1" t="s">
        <v>4083</v>
      </c>
      <c r="I3932">
        <v>73.11</v>
      </c>
      <c r="J3932">
        <v>8.6199999999999992</v>
      </c>
      <c r="K3932">
        <v>330</v>
      </c>
      <c r="L3932">
        <v>897.39</v>
      </c>
      <c r="M3932">
        <v>219</v>
      </c>
      <c r="N3932">
        <v>2</v>
      </c>
      <c r="O3932">
        <v>0</v>
      </c>
      <c r="P3932">
        <v>243.62</v>
      </c>
      <c r="Q3932">
        <v>0</v>
      </c>
      <c r="R3932" s="1" t="s">
        <v>7371</v>
      </c>
      <c r="S3932" s="1" t="s">
        <v>8158</v>
      </c>
      <c r="T3932">
        <v>0.75</v>
      </c>
      <c r="U3932" s="1"/>
      <c r="V3932">
        <v>5714.8879209999996</v>
      </c>
      <c r="W3932">
        <v>3483909.8394360002</v>
      </c>
      <c r="X3932">
        <v>0</v>
      </c>
      <c r="Y3932">
        <v>762.07968400000004</v>
      </c>
      <c r="Z3932">
        <v>33951.947711000001</v>
      </c>
      <c r="AA3932">
        <v>1477.003426</v>
      </c>
      <c r="AB3932">
        <v>0</v>
      </c>
    </row>
    <row r="3933" spans="1:28" x14ac:dyDescent="0.25">
      <c r="A3933" s="1" t="s">
        <v>3220</v>
      </c>
      <c r="B3933">
        <v>2950</v>
      </c>
      <c r="C3933" s="1" t="s">
        <v>4018</v>
      </c>
      <c r="D3933">
        <v>8.1</v>
      </c>
      <c r="E3933">
        <v>0</v>
      </c>
      <c r="F3933">
        <v>0</v>
      </c>
      <c r="G3933">
        <v>3256</v>
      </c>
      <c r="H3933" s="1" t="s">
        <v>4095</v>
      </c>
      <c r="I3933">
        <v>63.59</v>
      </c>
      <c r="J3933">
        <v>14.93</v>
      </c>
      <c r="K3933">
        <v>306</v>
      </c>
      <c r="L3933">
        <v>1933.73</v>
      </c>
      <c r="M3933">
        <v>84</v>
      </c>
      <c r="N3933">
        <v>8</v>
      </c>
      <c r="O3933">
        <v>0</v>
      </c>
      <c r="P3933">
        <v>181.08</v>
      </c>
      <c r="Q3933">
        <v>0</v>
      </c>
      <c r="R3933" s="1" t="s">
        <v>7375</v>
      </c>
      <c r="S3933" s="1" t="s">
        <v>8158</v>
      </c>
      <c r="T3933">
        <v>1.1200000000000001</v>
      </c>
      <c r="U3933" s="1"/>
      <c r="V3933">
        <v>7445.5115779999996</v>
      </c>
      <c r="W3933">
        <v>5743383.3956880001</v>
      </c>
      <c r="X3933">
        <v>0</v>
      </c>
      <c r="Y3933">
        <v>881.29204900000002</v>
      </c>
      <c r="Z3933">
        <v>48058.348609000001</v>
      </c>
      <c r="AA3933">
        <v>2434.9540419999998</v>
      </c>
      <c r="AB3933">
        <v>0</v>
      </c>
    </row>
    <row r="3934" spans="1:28" x14ac:dyDescent="0.25">
      <c r="A3934" s="1" t="s">
        <v>3245</v>
      </c>
      <c r="B3934">
        <v>3002</v>
      </c>
      <c r="C3934" s="1" t="s">
        <v>4031</v>
      </c>
      <c r="D3934">
        <v>8.1</v>
      </c>
      <c r="E3934">
        <v>0</v>
      </c>
      <c r="F3934">
        <v>0</v>
      </c>
      <c r="G3934">
        <v>3278</v>
      </c>
      <c r="H3934" s="1" t="s">
        <v>4086</v>
      </c>
      <c r="I3934">
        <v>0.2</v>
      </c>
      <c r="J3934">
        <v>2.27</v>
      </c>
      <c r="K3934">
        <v>276</v>
      </c>
      <c r="L3934">
        <v>1362.91</v>
      </c>
      <c r="M3934">
        <v>1</v>
      </c>
      <c r="N3934">
        <v>1</v>
      </c>
      <c r="O3934">
        <v>0</v>
      </c>
      <c r="P3934">
        <v>77.88</v>
      </c>
      <c r="Q3934">
        <v>0</v>
      </c>
      <c r="R3934" s="1" t="s">
        <v>7400</v>
      </c>
      <c r="S3934" s="1" t="s">
        <v>8158</v>
      </c>
      <c r="T3934">
        <v>0.5</v>
      </c>
      <c r="U3934" s="1"/>
      <c r="V3934">
        <v>4257.415207</v>
      </c>
      <c r="W3934">
        <v>2996927.7110080002</v>
      </c>
      <c r="X3934">
        <v>0</v>
      </c>
      <c r="Y3934">
        <v>527.80053499999997</v>
      </c>
      <c r="Z3934">
        <v>26353.337189999998</v>
      </c>
      <c r="AA3934">
        <v>1270.5562609999999</v>
      </c>
      <c r="AB3934">
        <v>0</v>
      </c>
    </row>
    <row r="3935" spans="1:28" x14ac:dyDescent="0.25">
      <c r="A3935" s="1" t="s">
        <v>3291</v>
      </c>
      <c r="B3935">
        <v>2465</v>
      </c>
      <c r="C3935" s="1" t="s">
        <v>4005</v>
      </c>
      <c r="D3935">
        <v>8.1</v>
      </c>
      <c r="E3935">
        <v>0</v>
      </c>
      <c r="F3935">
        <v>0.72</v>
      </c>
      <c r="G3935">
        <v>3306</v>
      </c>
      <c r="H3935" s="1" t="s">
        <v>4075</v>
      </c>
      <c r="I3935">
        <v>89.74</v>
      </c>
      <c r="J3935">
        <v>9.69</v>
      </c>
      <c r="K3935">
        <v>841</v>
      </c>
      <c r="L3935">
        <v>695.35</v>
      </c>
      <c r="M3935">
        <v>559</v>
      </c>
      <c r="N3935">
        <v>15</v>
      </c>
      <c r="O3935">
        <v>0</v>
      </c>
      <c r="P3935">
        <v>772.77</v>
      </c>
      <c r="Q3935">
        <v>0</v>
      </c>
      <c r="R3935" s="1" t="s">
        <v>7446</v>
      </c>
      <c r="S3935" s="1" t="s">
        <v>8158</v>
      </c>
      <c r="T3935">
        <v>0.75</v>
      </c>
      <c r="U3935" s="1"/>
      <c r="V3935">
        <v>10741.678124</v>
      </c>
      <c r="W3935">
        <v>5817971.9697160004</v>
      </c>
      <c r="X3935">
        <v>0</v>
      </c>
      <c r="Y3935">
        <v>1502.7049770000001</v>
      </c>
      <c r="Z3935">
        <v>61704.982618000002</v>
      </c>
      <c r="AA3935">
        <v>2466.5070700000001</v>
      </c>
      <c r="AB3935">
        <v>0</v>
      </c>
    </row>
    <row r="3936" spans="1:28" x14ac:dyDescent="0.25">
      <c r="A3936" s="1" t="s">
        <v>3303</v>
      </c>
      <c r="B3936">
        <v>1796</v>
      </c>
      <c r="C3936" s="1" t="s">
        <v>4049</v>
      </c>
      <c r="D3936">
        <v>8.1</v>
      </c>
      <c r="E3936">
        <v>0</v>
      </c>
      <c r="F3936">
        <v>0</v>
      </c>
      <c r="G3936">
        <v>3314</v>
      </c>
      <c r="H3936" s="1" t="s">
        <v>4156</v>
      </c>
      <c r="I3936">
        <v>94.39</v>
      </c>
      <c r="J3936">
        <v>8.4600000000000009</v>
      </c>
      <c r="K3936">
        <v>1518</v>
      </c>
      <c r="L3936">
        <v>3612.35</v>
      </c>
      <c r="M3936">
        <v>792</v>
      </c>
      <c r="N3936">
        <v>34</v>
      </c>
      <c r="O3936">
        <v>0</v>
      </c>
      <c r="P3936">
        <v>1122.82</v>
      </c>
      <c r="Q3936">
        <v>0</v>
      </c>
      <c r="R3936" s="1" t="s">
        <v>7458</v>
      </c>
      <c r="S3936" s="1" t="s">
        <v>8158</v>
      </c>
      <c r="T3936">
        <v>0.66</v>
      </c>
      <c r="U3936" s="1"/>
      <c r="V3936">
        <v>21728.792925999998</v>
      </c>
      <c r="W3936">
        <v>13227944.845298</v>
      </c>
      <c r="X3936">
        <v>0</v>
      </c>
      <c r="Y3936">
        <v>2897.8655159999998</v>
      </c>
      <c r="Z3936">
        <v>128924.171004</v>
      </c>
      <c r="AA3936">
        <v>5607.9825549999996</v>
      </c>
      <c r="AB3936">
        <v>0</v>
      </c>
    </row>
    <row r="3937" spans="1:28" x14ac:dyDescent="0.25">
      <c r="A3937" s="1" t="s">
        <v>3318</v>
      </c>
      <c r="B3937">
        <v>1710</v>
      </c>
      <c r="C3937" s="1" t="s">
        <v>4066</v>
      </c>
      <c r="D3937">
        <v>8.1</v>
      </c>
      <c r="E3937">
        <v>0</v>
      </c>
      <c r="F3937">
        <v>0</v>
      </c>
      <c r="G3937">
        <v>3324</v>
      </c>
      <c r="H3937" s="1" t="s">
        <v>4169</v>
      </c>
      <c r="I3937">
        <v>33.26</v>
      </c>
      <c r="J3937">
        <v>5.32</v>
      </c>
      <c r="K3937">
        <v>1614</v>
      </c>
      <c r="L3937">
        <v>2684.88</v>
      </c>
      <c r="M3937">
        <v>815</v>
      </c>
      <c r="N3937">
        <v>40</v>
      </c>
      <c r="O3937">
        <v>0</v>
      </c>
      <c r="P3937">
        <v>1165.69</v>
      </c>
      <c r="Q3937">
        <v>0</v>
      </c>
      <c r="R3937" s="1" t="s">
        <v>7473</v>
      </c>
      <c r="S3937" s="1" t="s">
        <v>8158</v>
      </c>
      <c r="T3937">
        <v>0.43</v>
      </c>
      <c r="U3937" s="1"/>
      <c r="V3937">
        <v>19718.629314999998</v>
      </c>
      <c r="W3937">
        <v>11432193.452771001</v>
      </c>
      <c r="X3937">
        <v>0</v>
      </c>
      <c r="Y3937">
        <v>2684.2915189999999</v>
      </c>
      <c r="Z3937">
        <v>115300.807644</v>
      </c>
      <c r="AA3937">
        <v>4846.6557059999996</v>
      </c>
      <c r="AB3937">
        <v>0</v>
      </c>
    </row>
    <row r="3938" spans="1:28" x14ac:dyDescent="0.25">
      <c r="A3938" s="1" t="s">
        <v>3378</v>
      </c>
      <c r="B3938">
        <v>2251</v>
      </c>
      <c r="C3938" s="1" t="s">
        <v>4023</v>
      </c>
      <c r="D3938">
        <v>8.1</v>
      </c>
      <c r="E3938">
        <v>0</v>
      </c>
      <c r="F3938">
        <v>0</v>
      </c>
      <c r="G3938">
        <v>3368</v>
      </c>
      <c r="H3938" s="1" t="s">
        <v>4099</v>
      </c>
      <c r="I3938">
        <v>147.79</v>
      </c>
      <c r="J3938">
        <v>6.71</v>
      </c>
      <c r="K3938">
        <v>1117</v>
      </c>
      <c r="L3938">
        <v>1432.85</v>
      </c>
      <c r="M3938">
        <v>810</v>
      </c>
      <c r="N3938">
        <v>11</v>
      </c>
      <c r="O3938">
        <v>0</v>
      </c>
      <c r="P3938">
        <v>919.13</v>
      </c>
      <c r="Q3938">
        <v>0</v>
      </c>
      <c r="R3938" s="1" t="s">
        <v>7533</v>
      </c>
      <c r="S3938" s="1" t="s">
        <v>8158</v>
      </c>
      <c r="T3938">
        <v>0.53</v>
      </c>
      <c r="U3938" s="1"/>
      <c r="V3938">
        <v>15936.289973999999</v>
      </c>
      <c r="W3938">
        <v>8698405.2965319995</v>
      </c>
      <c r="X3938">
        <v>0</v>
      </c>
      <c r="Y3938">
        <v>2221.7611609999999</v>
      </c>
      <c r="Z3938">
        <v>91643.850040000005</v>
      </c>
      <c r="AA3938">
        <v>3687.6550990000001</v>
      </c>
      <c r="AB3938">
        <v>0</v>
      </c>
    </row>
    <row r="3939" spans="1:28" x14ac:dyDescent="0.25">
      <c r="A3939" s="1" t="s">
        <v>3385</v>
      </c>
      <c r="B3939">
        <v>1947</v>
      </c>
      <c r="C3939" s="1" t="s">
        <v>4051</v>
      </c>
      <c r="D3939">
        <v>8.1</v>
      </c>
      <c r="E3939">
        <v>0</v>
      </c>
      <c r="F3939">
        <v>0</v>
      </c>
      <c r="G3939">
        <v>3377</v>
      </c>
      <c r="H3939" s="1" t="s">
        <v>4132</v>
      </c>
      <c r="I3939">
        <v>25.16</v>
      </c>
      <c r="J3939">
        <v>6.25</v>
      </c>
      <c r="K3939">
        <v>1430</v>
      </c>
      <c r="L3939">
        <v>3200.77</v>
      </c>
      <c r="M3939">
        <v>1009</v>
      </c>
      <c r="N3939">
        <v>19</v>
      </c>
      <c r="O3939">
        <v>0</v>
      </c>
      <c r="P3939">
        <v>1137.6500000000001</v>
      </c>
      <c r="Q3939">
        <v>0</v>
      </c>
      <c r="R3939" s="1" t="s">
        <v>7540</v>
      </c>
      <c r="S3939" s="1" t="s">
        <v>8158</v>
      </c>
      <c r="T3939">
        <v>0.79</v>
      </c>
      <c r="U3939" s="1"/>
      <c r="V3939">
        <v>22972.591476000001</v>
      </c>
      <c r="W3939">
        <v>13806696.346643999</v>
      </c>
      <c r="X3939">
        <v>0</v>
      </c>
      <c r="Y3939">
        <v>3083.6489769999998</v>
      </c>
      <c r="Z3939">
        <v>136002.76045999999</v>
      </c>
      <c r="AA3939">
        <v>5853.3453790000003</v>
      </c>
      <c r="AB3939">
        <v>0</v>
      </c>
    </row>
    <row r="3940" spans="1:28" x14ac:dyDescent="0.25">
      <c r="A3940" s="1" t="s">
        <v>3413</v>
      </c>
      <c r="B3940">
        <v>3235</v>
      </c>
      <c r="C3940" s="1" t="s">
        <v>4018</v>
      </c>
      <c r="D3940">
        <v>8.1</v>
      </c>
      <c r="E3940">
        <v>0</v>
      </c>
      <c r="F3940">
        <v>0.63</v>
      </c>
      <c r="G3940">
        <v>3394</v>
      </c>
      <c r="H3940" s="1" t="s">
        <v>4089</v>
      </c>
      <c r="I3940">
        <v>182.21</v>
      </c>
      <c r="J3940">
        <v>10.130000000000001</v>
      </c>
      <c r="K3940">
        <v>159</v>
      </c>
      <c r="L3940">
        <v>1348.38</v>
      </c>
      <c r="M3940">
        <v>14</v>
      </c>
      <c r="N3940">
        <v>1</v>
      </c>
      <c r="O3940">
        <v>0</v>
      </c>
      <c r="P3940">
        <v>47.01</v>
      </c>
      <c r="Q3940">
        <v>0</v>
      </c>
      <c r="R3940" s="1" t="s">
        <v>7568</v>
      </c>
      <c r="S3940" s="1" t="s">
        <v>8158</v>
      </c>
      <c r="T3940">
        <v>0.85</v>
      </c>
      <c r="U3940" s="1"/>
      <c r="V3940">
        <v>3525.3603969999999</v>
      </c>
      <c r="W3940">
        <v>2705532.6228550002</v>
      </c>
      <c r="X3940">
        <v>0</v>
      </c>
      <c r="Y3940">
        <v>416.39396399999998</v>
      </c>
      <c r="Z3940">
        <v>22540.020221999999</v>
      </c>
      <c r="AA3940">
        <v>1147.0267369999999</v>
      </c>
      <c r="AB3940">
        <v>0</v>
      </c>
    </row>
    <row r="3941" spans="1:28" x14ac:dyDescent="0.25">
      <c r="A3941" s="1" t="s">
        <v>3460</v>
      </c>
      <c r="B3941">
        <v>2590</v>
      </c>
      <c r="C3941" s="1" t="s">
        <v>4003</v>
      </c>
      <c r="D3941">
        <v>8.1</v>
      </c>
      <c r="E3941">
        <v>0</v>
      </c>
      <c r="F3941">
        <v>2.5</v>
      </c>
      <c r="G3941">
        <v>3428</v>
      </c>
      <c r="H3941" s="1" t="s">
        <v>4073</v>
      </c>
      <c r="I3941">
        <v>40.79</v>
      </c>
      <c r="J3941">
        <v>8.5</v>
      </c>
      <c r="K3941">
        <v>838</v>
      </c>
      <c r="L3941">
        <v>601.41</v>
      </c>
      <c r="M3941">
        <v>684</v>
      </c>
      <c r="N3941">
        <v>22</v>
      </c>
      <c r="O3941">
        <v>0</v>
      </c>
      <c r="P3941">
        <v>779.35</v>
      </c>
      <c r="Q3941">
        <v>0</v>
      </c>
      <c r="R3941" s="1" t="s">
        <v>7615</v>
      </c>
      <c r="S3941" s="1" t="s">
        <v>8158</v>
      </c>
      <c r="T3941">
        <v>0.69</v>
      </c>
      <c r="U3941" s="1"/>
      <c r="V3941">
        <v>12020.216672</v>
      </c>
      <c r="W3941">
        <v>6396653.2661490003</v>
      </c>
      <c r="X3941">
        <v>0</v>
      </c>
      <c r="Y3941">
        <v>1693.0362520000001</v>
      </c>
      <c r="Z3941">
        <v>68761.072908999995</v>
      </c>
      <c r="AA3941">
        <v>2711.8342349999998</v>
      </c>
      <c r="AB3941">
        <v>0</v>
      </c>
    </row>
    <row r="3942" spans="1:28" x14ac:dyDescent="0.25">
      <c r="A3942" s="1" t="s">
        <v>3474</v>
      </c>
      <c r="B3942">
        <v>1799</v>
      </c>
      <c r="C3942" s="1" t="s">
        <v>4038</v>
      </c>
      <c r="D3942">
        <v>8.1</v>
      </c>
      <c r="E3942">
        <v>0</v>
      </c>
      <c r="F3942">
        <v>0</v>
      </c>
      <c r="G3942">
        <v>3437</v>
      </c>
      <c r="H3942" s="1" t="s">
        <v>4084</v>
      </c>
      <c r="I3942">
        <v>105.53</v>
      </c>
      <c r="J3942">
        <v>10.62</v>
      </c>
      <c r="K3942">
        <v>1638</v>
      </c>
      <c r="L3942">
        <v>2086.08</v>
      </c>
      <c r="M3942">
        <v>1057</v>
      </c>
      <c r="N3942">
        <v>56</v>
      </c>
      <c r="O3942">
        <v>0</v>
      </c>
      <c r="P3942">
        <v>1466.11</v>
      </c>
      <c r="Q3942">
        <v>0</v>
      </c>
      <c r="R3942" s="1" t="s">
        <v>7629</v>
      </c>
      <c r="S3942" s="1" t="s">
        <v>8158</v>
      </c>
      <c r="T3942">
        <v>0.89</v>
      </c>
      <c r="U3942" s="1"/>
      <c r="V3942">
        <v>20722.271207000002</v>
      </c>
      <c r="W3942">
        <v>11772340.648822</v>
      </c>
      <c r="X3942">
        <v>0</v>
      </c>
      <c r="Y3942">
        <v>2846.5600300000001</v>
      </c>
      <c r="Z3942">
        <v>120657.455845</v>
      </c>
      <c r="AA3942">
        <v>4990.8585800000001</v>
      </c>
      <c r="AB3942">
        <v>0</v>
      </c>
    </row>
    <row r="3943" spans="1:28" x14ac:dyDescent="0.25">
      <c r="A3943" s="1" t="s">
        <v>3488</v>
      </c>
      <c r="B3943">
        <v>3030</v>
      </c>
      <c r="C3943" s="1" t="s">
        <v>4022</v>
      </c>
      <c r="D3943">
        <v>8.1</v>
      </c>
      <c r="E3943">
        <v>0</v>
      </c>
      <c r="F3943">
        <v>0</v>
      </c>
      <c r="G3943">
        <v>3448</v>
      </c>
      <c r="H3943" s="1" t="s">
        <v>4136</v>
      </c>
      <c r="I3943">
        <v>86.22</v>
      </c>
      <c r="J3943">
        <v>15.36</v>
      </c>
      <c r="K3943">
        <v>418</v>
      </c>
      <c r="L3943">
        <v>2994.17</v>
      </c>
      <c r="M3943">
        <v>80</v>
      </c>
      <c r="N3943">
        <v>3</v>
      </c>
      <c r="O3943">
        <v>0</v>
      </c>
      <c r="P3943">
        <v>167.27</v>
      </c>
      <c r="Q3943">
        <v>0</v>
      </c>
      <c r="R3943" s="1" t="s">
        <v>7643</v>
      </c>
      <c r="S3943" s="1" t="s">
        <v>8158</v>
      </c>
      <c r="T3943">
        <v>0.77</v>
      </c>
      <c r="U3943" s="1"/>
      <c r="V3943">
        <v>9247.8956030000008</v>
      </c>
      <c r="W3943">
        <v>6913498.8077689996</v>
      </c>
      <c r="X3943">
        <v>0</v>
      </c>
      <c r="Y3943">
        <v>1110.86967</v>
      </c>
      <c r="Z3943">
        <v>58665.624808</v>
      </c>
      <c r="AA3943">
        <v>2931.0169249999999</v>
      </c>
      <c r="AB3943">
        <v>0</v>
      </c>
    </row>
    <row r="3944" spans="1:28" x14ac:dyDescent="0.25">
      <c r="A3944" s="1" t="s">
        <v>3490</v>
      </c>
      <c r="B3944">
        <v>3048</v>
      </c>
      <c r="C3944" s="1" t="s">
        <v>4025</v>
      </c>
      <c r="D3944">
        <v>8.1</v>
      </c>
      <c r="E3944">
        <v>0</v>
      </c>
      <c r="F3944">
        <v>0</v>
      </c>
      <c r="G3944">
        <v>3449</v>
      </c>
      <c r="H3944" s="1" t="s">
        <v>4103</v>
      </c>
      <c r="I3944">
        <v>92.78</v>
      </c>
      <c r="J3944">
        <v>9.2200000000000006</v>
      </c>
      <c r="K3944">
        <v>401</v>
      </c>
      <c r="L3944">
        <v>1806.62</v>
      </c>
      <c r="M3944">
        <v>172</v>
      </c>
      <c r="N3944">
        <v>6</v>
      </c>
      <c r="O3944">
        <v>0</v>
      </c>
      <c r="P3944">
        <v>233.38</v>
      </c>
      <c r="Q3944">
        <v>0</v>
      </c>
      <c r="R3944" s="1" t="s">
        <v>7645</v>
      </c>
      <c r="S3944" s="1" t="s">
        <v>8158</v>
      </c>
      <c r="T3944">
        <v>0.77</v>
      </c>
      <c r="U3944" s="1"/>
      <c r="V3944">
        <v>7630.8808849999996</v>
      </c>
      <c r="W3944">
        <v>5245241.9345150003</v>
      </c>
      <c r="X3944">
        <v>0</v>
      </c>
      <c r="Y3944">
        <v>960.97497799999996</v>
      </c>
      <c r="Z3944">
        <v>47089.508312999998</v>
      </c>
      <c r="AA3944">
        <v>2223.7391320000002</v>
      </c>
      <c r="AB3944">
        <v>0</v>
      </c>
    </row>
    <row r="3945" spans="1:28" x14ac:dyDescent="0.25">
      <c r="A3945" s="1" t="s">
        <v>3519</v>
      </c>
      <c r="B3945">
        <v>1799</v>
      </c>
      <c r="C3945" s="1" t="s">
        <v>4065</v>
      </c>
      <c r="D3945">
        <v>8.1</v>
      </c>
      <c r="E3945">
        <v>0</v>
      </c>
      <c r="F3945">
        <v>0</v>
      </c>
      <c r="G3945">
        <v>3469</v>
      </c>
      <c r="H3945" s="1" t="s">
        <v>4152</v>
      </c>
      <c r="I3945">
        <v>144.80000000000001</v>
      </c>
      <c r="J3945">
        <v>6.13</v>
      </c>
      <c r="K3945">
        <v>1670</v>
      </c>
      <c r="L3945">
        <v>3944.41</v>
      </c>
      <c r="M3945">
        <v>697</v>
      </c>
      <c r="N3945">
        <v>33</v>
      </c>
      <c r="O3945">
        <v>0</v>
      </c>
      <c r="P3945">
        <v>1084.76</v>
      </c>
      <c r="Q3945">
        <v>0</v>
      </c>
      <c r="R3945" s="1" t="s">
        <v>7674</v>
      </c>
      <c r="S3945" s="1" t="s">
        <v>8158</v>
      </c>
      <c r="T3945">
        <v>0.48</v>
      </c>
      <c r="U3945" s="1"/>
      <c r="V3945">
        <v>21107.527585</v>
      </c>
      <c r="W3945">
        <v>12736348.670561999</v>
      </c>
      <c r="X3945">
        <v>0</v>
      </c>
      <c r="Y3945">
        <v>2822.7326640000001</v>
      </c>
      <c r="Z3945">
        <v>124659.330728</v>
      </c>
      <c r="AA3945">
        <v>5399.5592159999997</v>
      </c>
      <c r="AB3945">
        <v>0</v>
      </c>
    </row>
    <row r="3946" spans="1:28" x14ac:dyDescent="0.25">
      <c r="A3946" s="1" t="s">
        <v>3538</v>
      </c>
      <c r="B3946">
        <v>1852</v>
      </c>
      <c r="C3946" s="1" t="s">
        <v>4018</v>
      </c>
      <c r="D3946">
        <v>8.1</v>
      </c>
      <c r="E3946">
        <v>0</v>
      </c>
      <c r="F3946">
        <v>2</v>
      </c>
      <c r="G3946">
        <v>3480</v>
      </c>
      <c r="H3946" s="1" t="s">
        <v>4155</v>
      </c>
      <c r="I3946">
        <v>81.98</v>
      </c>
      <c r="J3946">
        <v>7.43</v>
      </c>
      <c r="K3946">
        <v>1628</v>
      </c>
      <c r="L3946">
        <v>3187.49</v>
      </c>
      <c r="M3946">
        <v>943</v>
      </c>
      <c r="N3946">
        <v>41</v>
      </c>
      <c r="O3946">
        <v>0</v>
      </c>
      <c r="P3946">
        <v>1293.3499999999999</v>
      </c>
      <c r="Q3946">
        <v>0</v>
      </c>
      <c r="R3946" s="1" t="s">
        <v>7693</v>
      </c>
      <c r="S3946" s="1" t="s">
        <v>8158</v>
      </c>
      <c r="T3946">
        <v>0.68</v>
      </c>
      <c r="U3946" s="1"/>
      <c r="V3946">
        <v>22280.098908</v>
      </c>
      <c r="W3946">
        <v>13464753.85523</v>
      </c>
      <c r="X3946">
        <v>0</v>
      </c>
      <c r="Y3946">
        <v>2983.861488</v>
      </c>
      <c r="Z3946">
        <v>132142.35135099999</v>
      </c>
      <c r="AA3946">
        <v>5708.3819649999996</v>
      </c>
      <c r="AB3946">
        <v>0</v>
      </c>
    </row>
    <row r="3947" spans="1:28" x14ac:dyDescent="0.25">
      <c r="A3947" s="1" t="s">
        <v>3563</v>
      </c>
      <c r="B3947">
        <v>3152</v>
      </c>
      <c r="C3947" s="1" t="s">
        <v>4030</v>
      </c>
      <c r="D3947">
        <v>8.1</v>
      </c>
      <c r="E3947">
        <v>0</v>
      </c>
      <c r="F3947">
        <v>0</v>
      </c>
      <c r="G3947">
        <v>3500</v>
      </c>
      <c r="H3947" s="1" t="s">
        <v>4012</v>
      </c>
      <c r="I3947">
        <v>120.08</v>
      </c>
      <c r="J3947">
        <v>10.94</v>
      </c>
      <c r="K3947">
        <v>348</v>
      </c>
      <c r="L3947">
        <v>1986.07</v>
      </c>
      <c r="M3947">
        <v>102</v>
      </c>
      <c r="N3947">
        <v>6</v>
      </c>
      <c r="O3947">
        <v>0</v>
      </c>
      <c r="P3947">
        <v>190.86</v>
      </c>
      <c r="Q3947">
        <v>0</v>
      </c>
      <c r="R3947" s="1" t="s">
        <v>7718</v>
      </c>
      <c r="S3947" s="1" t="s">
        <v>8158</v>
      </c>
      <c r="T3947">
        <v>0.92</v>
      </c>
      <c r="U3947" s="1"/>
      <c r="V3947">
        <v>6384.0085399999998</v>
      </c>
      <c r="W3947">
        <v>4618098.7874680003</v>
      </c>
      <c r="X3947">
        <v>0</v>
      </c>
      <c r="Y3947">
        <v>781.12503600000002</v>
      </c>
      <c r="Z3947">
        <v>40004.901315000003</v>
      </c>
      <c r="AA3947">
        <v>1957.863883</v>
      </c>
      <c r="AB3947">
        <v>0</v>
      </c>
    </row>
    <row r="3948" spans="1:28" x14ac:dyDescent="0.25">
      <c r="A3948" s="1" t="s">
        <v>3586</v>
      </c>
      <c r="B3948">
        <v>2875</v>
      </c>
      <c r="C3948" s="1" t="s">
        <v>4003</v>
      </c>
      <c r="D3948">
        <v>8.1</v>
      </c>
      <c r="E3948">
        <v>0</v>
      </c>
      <c r="F3948">
        <v>0</v>
      </c>
      <c r="G3948">
        <v>3517</v>
      </c>
      <c r="H3948" s="1" t="s">
        <v>4073</v>
      </c>
      <c r="I3948">
        <v>40.79</v>
      </c>
      <c r="J3948">
        <v>7.8</v>
      </c>
      <c r="K3948">
        <v>642</v>
      </c>
      <c r="L3948">
        <v>603.14</v>
      </c>
      <c r="M3948">
        <v>489</v>
      </c>
      <c r="N3948">
        <v>13</v>
      </c>
      <c r="O3948">
        <v>0</v>
      </c>
      <c r="P3948">
        <v>576.4</v>
      </c>
      <c r="Q3948">
        <v>0</v>
      </c>
      <c r="R3948" s="1" t="s">
        <v>7741</v>
      </c>
      <c r="S3948" s="1" t="s">
        <v>8158</v>
      </c>
      <c r="T3948">
        <v>0.62</v>
      </c>
      <c r="U3948" s="1"/>
      <c r="V3948">
        <v>9231.5913799999998</v>
      </c>
      <c r="W3948">
        <v>5051488.1029030001</v>
      </c>
      <c r="X3948">
        <v>0</v>
      </c>
      <c r="Y3948">
        <v>1287.1255639999999</v>
      </c>
      <c r="Z3948">
        <v>53227.987505999998</v>
      </c>
      <c r="AA3948">
        <v>2141.562426</v>
      </c>
      <c r="AB3948">
        <v>0</v>
      </c>
    </row>
    <row r="3949" spans="1:28" x14ac:dyDescent="0.25">
      <c r="A3949" s="1" t="s">
        <v>3606</v>
      </c>
      <c r="B3949">
        <v>3312</v>
      </c>
      <c r="C3949" s="1" t="s">
        <v>4024</v>
      </c>
      <c r="D3949">
        <v>8.1</v>
      </c>
      <c r="E3949">
        <v>0</v>
      </c>
      <c r="F3949">
        <v>0</v>
      </c>
      <c r="G3949">
        <v>3533</v>
      </c>
      <c r="H3949" s="1" t="s">
        <v>4100</v>
      </c>
      <c r="I3949">
        <v>91.57</v>
      </c>
      <c r="J3949">
        <v>8.56</v>
      </c>
      <c r="K3949">
        <v>221</v>
      </c>
      <c r="L3949">
        <v>1441.8</v>
      </c>
      <c r="M3949">
        <v>17</v>
      </c>
      <c r="N3949">
        <v>4</v>
      </c>
      <c r="O3949">
        <v>0</v>
      </c>
      <c r="P3949">
        <v>65.400000000000006</v>
      </c>
      <c r="Q3949">
        <v>0</v>
      </c>
      <c r="R3949" s="1" t="s">
        <v>7761</v>
      </c>
      <c r="S3949" s="1" t="s">
        <v>8158</v>
      </c>
      <c r="T3949">
        <v>0.69</v>
      </c>
      <c r="U3949" s="1"/>
      <c r="V3949">
        <v>4162.7080880000003</v>
      </c>
      <c r="W3949">
        <v>3132917.1286880001</v>
      </c>
      <c r="X3949">
        <v>0</v>
      </c>
      <c r="Y3949">
        <v>497.77271000000002</v>
      </c>
      <c r="Z3949">
        <v>26448.781513999998</v>
      </c>
      <c r="AA3949">
        <v>1328.2178590000001</v>
      </c>
      <c r="AB3949">
        <v>0</v>
      </c>
    </row>
    <row r="3950" spans="1:28" x14ac:dyDescent="0.25">
      <c r="A3950" s="1" t="s">
        <v>3607</v>
      </c>
      <c r="B3950">
        <v>3212</v>
      </c>
      <c r="C3950" s="1" t="s">
        <v>4024</v>
      </c>
      <c r="D3950">
        <v>8.1</v>
      </c>
      <c r="E3950">
        <v>0</v>
      </c>
      <c r="F3950">
        <v>0</v>
      </c>
      <c r="G3950">
        <v>3535</v>
      </c>
      <c r="H3950" s="1" t="s">
        <v>4118</v>
      </c>
      <c r="I3950">
        <v>23.77</v>
      </c>
      <c r="J3950">
        <v>10.1</v>
      </c>
      <c r="K3950">
        <v>323</v>
      </c>
      <c r="L3950">
        <v>1447.54</v>
      </c>
      <c r="M3950">
        <v>131</v>
      </c>
      <c r="N3950">
        <v>5</v>
      </c>
      <c r="O3950">
        <v>0</v>
      </c>
      <c r="P3950">
        <v>178.78</v>
      </c>
      <c r="Q3950">
        <v>0</v>
      </c>
      <c r="R3950" s="1" t="s">
        <v>7762</v>
      </c>
      <c r="S3950" s="1" t="s">
        <v>8158</v>
      </c>
      <c r="T3950">
        <v>0.73</v>
      </c>
      <c r="U3950" s="1"/>
      <c r="V3950">
        <v>5880.5840360000002</v>
      </c>
      <c r="W3950">
        <v>4021101.4826520002</v>
      </c>
      <c r="X3950">
        <v>0</v>
      </c>
      <c r="Y3950">
        <v>742.06575599999996</v>
      </c>
      <c r="Z3950">
        <v>36187.260779999997</v>
      </c>
      <c r="AA3950">
        <v>1704.75857</v>
      </c>
      <c r="AB3950">
        <v>0</v>
      </c>
    </row>
    <row r="3951" spans="1:28" x14ac:dyDescent="0.25">
      <c r="A3951" s="1" t="s">
        <v>3612</v>
      </c>
      <c r="B3951">
        <v>1729</v>
      </c>
      <c r="C3951" s="1" t="s">
        <v>4059</v>
      </c>
      <c r="D3951">
        <v>8.1</v>
      </c>
      <c r="E3951">
        <v>0</v>
      </c>
      <c r="F3951">
        <v>7</v>
      </c>
      <c r="G3951">
        <v>3542</v>
      </c>
      <c r="H3951" s="1" t="s">
        <v>4152</v>
      </c>
      <c r="I3951">
        <v>144.80000000000001</v>
      </c>
      <c r="J3951">
        <v>11.49</v>
      </c>
      <c r="K3951">
        <v>1813</v>
      </c>
      <c r="L3951">
        <v>2467.66</v>
      </c>
      <c r="M3951">
        <v>1288</v>
      </c>
      <c r="N3951">
        <v>52</v>
      </c>
      <c r="O3951">
        <v>0</v>
      </c>
      <c r="P3951">
        <v>1631.65</v>
      </c>
      <c r="Q3951">
        <v>0</v>
      </c>
      <c r="R3951" s="1" t="s">
        <v>7767</v>
      </c>
      <c r="S3951" s="1" t="s">
        <v>8158</v>
      </c>
      <c r="T3951">
        <v>0.98</v>
      </c>
      <c r="U3951" s="1"/>
      <c r="V3951">
        <v>25462.668902000001</v>
      </c>
      <c r="W3951">
        <v>14693148.101880999</v>
      </c>
      <c r="X3951">
        <v>0</v>
      </c>
      <c r="Y3951">
        <v>3479.1240499999999</v>
      </c>
      <c r="Z3951">
        <v>149177.854437</v>
      </c>
      <c r="AA3951">
        <v>6229.1441279999999</v>
      </c>
      <c r="AB3951">
        <v>0</v>
      </c>
    </row>
    <row r="3952" spans="1:28" x14ac:dyDescent="0.25">
      <c r="A3952" s="1" t="s">
        <v>3613</v>
      </c>
      <c r="B3952">
        <v>3287</v>
      </c>
      <c r="C3952" s="1" t="s">
        <v>4032</v>
      </c>
      <c r="D3952">
        <v>8.1</v>
      </c>
      <c r="E3952">
        <v>0</v>
      </c>
      <c r="F3952">
        <v>0</v>
      </c>
      <c r="G3952">
        <v>3544</v>
      </c>
      <c r="H3952" s="1" t="s">
        <v>4113</v>
      </c>
      <c r="I3952">
        <v>0.2</v>
      </c>
      <c r="J3952">
        <v>11.12</v>
      </c>
      <c r="K3952">
        <v>257</v>
      </c>
      <c r="L3952">
        <v>1266.6500000000001</v>
      </c>
      <c r="M3952">
        <v>119</v>
      </c>
      <c r="N3952">
        <v>5</v>
      </c>
      <c r="O3952">
        <v>0</v>
      </c>
      <c r="P3952">
        <v>151.65</v>
      </c>
      <c r="Q3952">
        <v>0</v>
      </c>
      <c r="R3952" s="1" t="s">
        <v>7768</v>
      </c>
      <c r="S3952" s="1" t="s">
        <v>8158</v>
      </c>
      <c r="T3952">
        <v>0.87</v>
      </c>
      <c r="U3952" s="1"/>
      <c r="V3952">
        <v>5141.7087419999998</v>
      </c>
      <c r="W3952">
        <v>3541886.8350220001</v>
      </c>
      <c r="X3952">
        <v>0</v>
      </c>
      <c r="Y3952">
        <v>645.88304300000004</v>
      </c>
      <c r="Z3952">
        <v>31681.090563999998</v>
      </c>
      <c r="AA3952">
        <v>1501.593631</v>
      </c>
      <c r="AB3952">
        <v>0</v>
      </c>
    </row>
    <row r="3953" spans="1:28" x14ac:dyDescent="0.25">
      <c r="A3953" s="1" t="s">
        <v>3618</v>
      </c>
      <c r="B3953">
        <v>2730</v>
      </c>
      <c r="C3953" s="1" t="s">
        <v>4022</v>
      </c>
      <c r="D3953">
        <v>8.1</v>
      </c>
      <c r="E3953">
        <v>0</v>
      </c>
      <c r="F3953">
        <v>0</v>
      </c>
      <c r="G3953">
        <v>3551</v>
      </c>
      <c r="H3953" s="1" t="s">
        <v>4128</v>
      </c>
      <c r="I3953">
        <v>116.2</v>
      </c>
      <c r="J3953">
        <v>7.86</v>
      </c>
      <c r="K3953">
        <v>821</v>
      </c>
      <c r="L3953">
        <v>3375.88</v>
      </c>
      <c r="M3953">
        <v>318</v>
      </c>
      <c r="N3953">
        <v>10</v>
      </c>
      <c r="O3953">
        <v>0</v>
      </c>
      <c r="P3953">
        <v>465.77</v>
      </c>
      <c r="Q3953">
        <v>0</v>
      </c>
      <c r="R3953" s="1" t="s">
        <v>7773</v>
      </c>
      <c r="S3953" s="1" t="s">
        <v>8158</v>
      </c>
      <c r="T3953">
        <v>0.67</v>
      </c>
      <c r="U3953" s="1"/>
      <c r="V3953">
        <v>13985.838599000001</v>
      </c>
      <c r="W3953">
        <v>9418970.2145930007</v>
      </c>
      <c r="X3953">
        <v>0</v>
      </c>
      <c r="Y3953">
        <v>1778.423235</v>
      </c>
      <c r="Z3953">
        <v>85620.103292</v>
      </c>
      <c r="AA3953">
        <v>3993.1972129999999</v>
      </c>
      <c r="AB3953">
        <v>0</v>
      </c>
    </row>
    <row r="3954" spans="1:28" x14ac:dyDescent="0.25">
      <c r="A3954" s="1" t="s">
        <v>3638</v>
      </c>
      <c r="B3954">
        <v>3163</v>
      </c>
      <c r="C3954" s="1" t="s">
        <v>4003</v>
      </c>
      <c r="D3954">
        <v>8.1</v>
      </c>
      <c r="E3954">
        <v>0</v>
      </c>
      <c r="F3954">
        <v>0.5</v>
      </c>
      <c r="G3954">
        <v>3575</v>
      </c>
      <c r="H3954" s="1" t="s">
        <v>4073</v>
      </c>
      <c r="I3954">
        <v>40.79</v>
      </c>
      <c r="J3954">
        <v>6.12</v>
      </c>
      <c r="K3954">
        <v>412</v>
      </c>
      <c r="L3954">
        <v>601.41</v>
      </c>
      <c r="M3954">
        <v>275</v>
      </c>
      <c r="N3954">
        <v>12</v>
      </c>
      <c r="O3954">
        <v>0</v>
      </c>
      <c r="P3954">
        <v>346.05</v>
      </c>
      <c r="Q3954">
        <v>0</v>
      </c>
      <c r="R3954" s="1" t="s">
        <v>7793</v>
      </c>
      <c r="S3954" s="1" t="s">
        <v>8158</v>
      </c>
      <c r="T3954">
        <v>0.61</v>
      </c>
      <c r="U3954" s="1"/>
      <c r="V3954">
        <v>6138.7065869999997</v>
      </c>
      <c r="W3954">
        <v>3653659.8653699998</v>
      </c>
      <c r="X3954">
        <v>0</v>
      </c>
      <c r="Y3954">
        <v>828.45455400000003</v>
      </c>
      <c r="Z3954">
        <v>36318.166256999997</v>
      </c>
      <c r="AA3954">
        <v>1548.9695650000001</v>
      </c>
      <c r="AB3954">
        <v>0</v>
      </c>
    </row>
    <row r="3955" spans="1:28" x14ac:dyDescent="0.25">
      <c r="A3955" s="1" t="s">
        <v>3714</v>
      </c>
      <c r="B3955">
        <v>2958</v>
      </c>
      <c r="C3955" s="1" t="s">
        <v>4037</v>
      </c>
      <c r="D3955">
        <v>8.1</v>
      </c>
      <c r="E3955">
        <v>0</v>
      </c>
      <c r="F3955">
        <v>0.86</v>
      </c>
      <c r="G3955">
        <v>3665</v>
      </c>
      <c r="H3955" s="1" t="s">
        <v>4096</v>
      </c>
      <c r="I3955">
        <v>121.36</v>
      </c>
      <c r="J3955">
        <v>12.3</v>
      </c>
      <c r="K3955">
        <v>707</v>
      </c>
      <c r="L3955">
        <v>1414.38</v>
      </c>
      <c r="M3955">
        <v>496</v>
      </c>
      <c r="N3955">
        <v>15</v>
      </c>
      <c r="O3955">
        <v>0</v>
      </c>
      <c r="P3955">
        <v>591.62</v>
      </c>
      <c r="Q3955">
        <v>0</v>
      </c>
      <c r="R3955" s="1" t="s">
        <v>7869</v>
      </c>
      <c r="S3955" s="1" t="s">
        <v>8158</v>
      </c>
      <c r="T3955">
        <v>0.89</v>
      </c>
      <c r="U3955" s="1"/>
      <c r="V3955">
        <v>11576.73898</v>
      </c>
      <c r="W3955">
        <v>6938294.0545380004</v>
      </c>
      <c r="X3955">
        <v>0</v>
      </c>
      <c r="Y3955">
        <v>1557.1231479999999</v>
      </c>
      <c r="Z3955">
        <v>68582.133981999999</v>
      </c>
      <c r="AA3955">
        <v>2941.490585</v>
      </c>
      <c r="AB3955">
        <v>0</v>
      </c>
    </row>
    <row r="3956" spans="1:28" x14ac:dyDescent="0.25">
      <c r="A3956" s="1" t="s">
        <v>3742</v>
      </c>
      <c r="B3956">
        <v>3407</v>
      </c>
      <c r="C3956" s="1" t="s">
        <v>4001</v>
      </c>
      <c r="D3956">
        <v>0.2</v>
      </c>
      <c r="E3956">
        <v>0</v>
      </c>
      <c r="F3956">
        <v>29</v>
      </c>
      <c r="G3956">
        <v>3698</v>
      </c>
      <c r="H3956" s="1" t="s">
        <v>4085</v>
      </c>
      <c r="I3956">
        <v>50.59</v>
      </c>
      <c r="J3956">
        <v>13.6</v>
      </c>
      <c r="K3956">
        <v>291</v>
      </c>
      <c r="L3956">
        <v>796.83</v>
      </c>
      <c r="M3956">
        <v>161</v>
      </c>
      <c r="N3956">
        <v>9</v>
      </c>
      <c r="O3956">
        <v>0</v>
      </c>
      <c r="P3956">
        <v>237.55</v>
      </c>
      <c r="Q3956">
        <v>0</v>
      </c>
      <c r="R3956" s="1" t="s">
        <v>7897</v>
      </c>
      <c r="S3956" s="1" t="s">
        <v>8158</v>
      </c>
      <c r="T3956">
        <v>1.08</v>
      </c>
      <c r="U3956" s="1"/>
      <c r="V3956">
        <v>4714.6850930000001</v>
      </c>
      <c r="W3956">
        <v>3043467.8372630002</v>
      </c>
      <c r="X3956">
        <v>0</v>
      </c>
      <c r="Y3956">
        <v>612.73465699999997</v>
      </c>
      <c r="Z3956">
        <v>28524.923148999998</v>
      </c>
      <c r="AA3956">
        <v>1290.283944</v>
      </c>
      <c r="AB3956">
        <v>0</v>
      </c>
    </row>
    <row r="3957" spans="1:28" x14ac:dyDescent="0.25">
      <c r="A3957" s="1" t="s">
        <v>3762</v>
      </c>
      <c r="B3957">
        <v>2399</v>
      </c>
      <c r="C3957" s="1" t="s">
        <v>4062</v>
      </c>
      <c r="D3957">
        <v>8.1</v>
      </c>
      <c r="E3957">
        <v>0</v>
      </c>
      <c r="F3957">
        <v>0</v>
      </c>
      <c r="G3957">
        <v>3720</v>
      </c>
      <c r="H3957" s="1" t="s">
        <v>4129</v>
      </c>
      <c r="I3957">
        <v>135.09</v>
      </c>
      <c r="J3957">
        <v>5.32</v>
      </c>
      <c r="K3957">
        <v>1321</v>
      </c>
      <c r="L3957">
        <v>2796.07</v>
      </c>
      <c r="M3957">
        <v>758</v>
      </c>
      <c r="N3957">
        <v>19</v>
      </c>
      <c r="O3957">
        <v>0</v>
      </c>
      <c r="P3957">
        <v>961.33</v>
      </c>
      <c r="Q3957">
        <v>0</v>
      </c>
      <c r="R3957" s="1" t="s">
        <v>7917</v>
      </c>
      <c r="S3957" s="1" t="s">
        <v>8158</v>
      </c>
      <c r="T3957">
        <v>0.49</v>
      </c>
      <c r="U3957" s="1"/>
      <c r="V3957">
        <v>18933.058590000001</v>
      </c>
      <c r="W3957">
        <v>11199830.232574999</v>
      </c>
      <c r="X3957">
        <v>0</v>
      </c>
      <c r="Y3957">
        <v>2556.5580289999998</v>
      </c>
      <c r="Z3957">
        <v>111405.52989400001</v>
      </c>
      <c r="AA3957">
        <v>4748.154579</v>
      </c>
      <c r="AB3957">
        <v>0</v>
      </c>
    </row>
    <row r="3958" spans="1:28" x14ac:dyDescent="0.25">
      <c r="A3958" s="1" t="s">
        <v>3818</v>
      </c>
      <c r="B3958">
        <v>3102</v>
      </c>
      <c r="C3958" s="1" t="s">
        <v>4022</v>
      </c>
      <c r="D3958">
        <v>8.1</v>
      </c>
      <c r="E3958">
        <v>0</v>
      </c>
      <c r="F3958">
        <v>0</v>
      </c>
      <c r="G3958">
        <v>3770</v>
      </c>
      <c r="H3958" s="1" t="s">
        <v>4142</v>
      </c>
      <c r="I3958">
        <v>100.22</v>
      </c>
      <c r="J3958">
        <v>5.74</v>
      </c>
      <c r="K3958">
        <v>668</v>
      </c>
      <c r="L3958">
        <v>2380.5</v>
      </c>
      <c r="M3958">
        <v>162</v>
      </c>
      <c r="N3958">
        <v>7</v>
      </c>
      <c r="O3958">
        <v>0</v>
      </c>
      <c r="P3958">
        <v>283.58999999999997</v>
      </c>
      <c r="Q3958">
        <v>0</v>
      </c>
      <c r="R3958" s="1" t="s">
        <v>7973</v>
      </c>
      <c r="S3958" s="1" t="s">
        <v>8158</v>
      </c>
      <c r="T3958">
        <v>0.44</v>
      </c>
      <c r="U3958" s="1"/>
      <c r="V3958">
        <v>9563.1951000000008</v>
      </c>
      <c r="W3958">
        <v>6172181.7619770002</v>
      </c>
      <c r="X3958">
        <v>0</v>
      </c>
      <c r="Y3958">
        <v>1239.742669</v>
      </c>
      <c r="Z3958">
        <v>57602.352684999998</v>
      </c>
      <c r="AA3958">
        <v>2616.7001260000002</v>
      </c>
      <c r="AB3958">
        <v>0</v>
      </c>
    </row>
    <row r="3959" spans="1:28" x14ac:dyDescent="0.25">
      <c r="A3959" s="1" t="s">
        <v>3830</v>
      </c>
      <c r="B3959">
        <v>2958</v>
      </c>
      <c r="C3959" s="1" t="s">
        <v>4005</v>
      </c>
      <c r="D3959">
        <v>8.1</v>
      </c>
      <c r="E3959">
        <v>0</v>
      </c>
      <c r="F3959">
        <v>0.86</v>
      </c>
      <c r="G3959">
        <v>3788</v>
      </c>
      <c r="H3959" s="1" t="s">
        <v>4075</v>
      </c>
      <c r="I3959">
        <v>89.74</v>
      </c>
      <c r="J3959">
        <v>14.07</v>
      </c>
      <c r="K3959">
        <v>830</v>
      </c>
      <c r="L3959">
        <v>695.35</v>
      </c>
      <c r="M3959">
        <v>592</v>
      </c>
      <c r="N3959">
        <v>12</v>
      </c>
      <c r="O3959">
        <v>0</v>
      </c>
      <c r="P3959">
        <v>784.04</v>
      </c>
      <c r="Q3959">
        <v>0</v>
      </c>
      <c r="R3959" s="1" t="s">
        <v>7985</v>
      </c>
      <c r="S3959" s="1" t="s">
        <v>8158</v>
      </c>
      <c r="T3959">
        <v>1.1200000000000001</v>
      </c>
      <c r="U3959" s="1"/>
      <c r="V3959">
        <v>11629.884142999999</v>
      </c>
      <c r="W3959">
        <v>6484018.08983</v>
      </c>
      <c r="X3959">
        <v>0</v>
      </c>
      <c r="Y3959">
        <v>1611.113339</v>
      </c>
      <c r="Z3959">
        <v>67495.768454000005</v>
      </c>
      <c r="AA3959">
        <v>2748.8858610000002</v>
      </c>
      <c r="AB3959">
        <v>0</v>
      </c>
    </row>
    <row r="3960" spans="1:28" x14ac:dyDescent="0.25">
      <c r="A3960" s="1" t="s">
        <v>3859</v>
      </c>
      <c r="B3960">
        <v>3522</v>
      </c>
      <c r="C3960" s="1" t="s">
        <v>4030</v>
      </c>
      <c r="D3960">
        <v>8.1</v>
      </c>
      <c r="E3960">
        <v>0</v>
      </c>
      <c r="F3960">
        <v>0</v>
      </c>
      <c r="G3960">
        <v>3851</v>
      </c>
      <c r="H3960" s="1" t="s">
        <v>4012</v>
      </c>
      <c r="I3960">
        <v>120.08</v>
      </c>
      <c r="J3960">
        <v>6.51</v>
      </c>
      <c r="K3960">
        <v>329</v>
      </c>
      <c r="L3960">
        <v>1986.07</v>
      </c>
      <c r="M3960">
        <v>10</v>
      </c>
      <c r="N3960">
        <v>2</v>
      </c>
      <c r="O3960">
        <v>0</v>
      </c>
      <c r="P3960">
        <v>68.09</v>
      </c>
      <c r="Q3960">
        <v>0</v>
      </c>
      <c r="R3960" s="1" t="s">
        <v>8014</v>
      </c>
      <c r="S3960" s="1" t="s">
        <v>8158</v>
      </c>
      <c r="T3960">
        <v>0.55000000000000004</v>
      </c>
      <c r="U3960" s="1"/>
      <c r="V3960">
        <v>5041.1785049999999</v>
      </c>
      <c r="W3960">
        <v>3614586.1615789998</v>
      </c>
      <c r="X3960">
        <v>0</v>
      </c>
      <c r="Y3960">
        <v>617.61920699999996</v>
      </c>
      <c r="Z3960">
        <v>31316.898411999999</v>
      </c>
      <c r="AA3960">
        <v>1532.4136820000001</v>
      </c>
      <c r="AB3960">
        <v>0</v>
      </c>
    </row>
    <row r="3961" spans="1:28" x14ac:dyDescent="0.25">
      <c r="A3961" s="1" t="s">
        <v>3873</v>
      </c>
      <c r="B3961">
        <v>3392</v>
      </c>
      <c r="C3961" s="1" t="s">
        <v>4022</v>
      </c>
      <c r="D3961">
        <v>8.1</v>
      </c>
      <c r="E3961">
        <v>0</v>
      </c>
      <c r="F3961">
        <v>0</v>
      </c>
      <c r="G3961">
        <v>3929</v>
      </c>
      <c r="H3961" s="1" t="s">
        <v>4156</v>
      </c>
      <c r="I3961">
        <v>94.39</v>
      </c>
      <c r="J3961">
        <v>8.82</v>
      </c>
      <c r="K3961">
        <v>537</v>
      </c>
      <c r="L3961">
        <v>3984.5</v>
      </c>
      <c r="M3961">
        <v>75</v>
      </c>
      <c r="N3961">
        <v>6</v>
      </c>
      <c r="O3961">
        <v>0</v>
      </c>
      <c r="P3961">
        <v>164.94</v>
      </c>
      <c r="Q3961">
        <v>0</v>
      </c>
      <c r="R3961" s="1" t="s">
        <v>8028</v>
      </c>
      <c r="S3961" s="1" t="s">
        <v>8158</v>
      </c>
      <c r="T3961">
        <v>0.76</v>
      </c>
      <c r="U3961" s="1"/>
      <c r="V3961">
        <v>10618.558419999999</v>
      </c>
      <c r="W3961">
        <v>7868579.5409979997</v>
      </c>
      <c r="X3961">
        <v>0</v>
      </c>
      <c r="Y3961">
        <v>1278.6393350000001</v>
      </c>
      <c r="Z3961">
        <v>66878.436963</v>
      </c>
      <c r="AA3961">
        <v>3335.9182879999998</v>
      </c>
      <c r="AB3961">
        <v>0</v>
      </c>
    </row>
    <row r="3962" spans="1:28" x14ac:dyDescent="0.25">
      <c r="A3962" s="1" t="s">
        <v>3874</v>
      </c>
      <c r="B3962">
        <v>3330</v>
      </c>
      <c r="C3962" s="1" t="s">
        <v>4022</v>
      </c>
      <c r="D3962">
        <v>8.1</v>
      </c>
      <c r="E3962">
        <v>0</v>
      </c>
      <c r="F3962">
        <v>0</v>
      </c>
      <c r="G3962">
        <v>3935</v>
      </c>
      <c r="H3962" s="1" t="s">
        <v>4156</v>
      </c>
      <c r="I3962">
        <v>94.39</v>
      </c>
      <c r="J3962">
        <v>7.65</v>
      </c>
      <c r="K3962">
        <v>605</v>
      </c>
      <c r="L3962">
        <v>3231.17</v>
      </c>
      <c r="M3962">
        <v>129</v>
      </c>
      <c r="N3962">
        <v>5</v>
      </c>
      <c r="O3962">
        <v>0</v>
      </c>
      <c r="P3962">
        <v>232.31</v>
      </c>
      <c r="Q3962">
        <v>0</v>
      </c>
      <c r="R3962" s="1" t="s">
        <v>8029</v>
      </c>
      <c r="S3962" s="1" t="s">
        <v>8158</v>
      </c>
      <c r="T3962">
        <v>0.62</v>
      </c>
      <c r="U3962" s="1"/>
      <c r="V3962">
        <v>9554.7019110000001</v>
      </c>
      <c r="W3962">
        <v>6610448.3637870001</v>
      </c>
      <c r="X3962">
        <v>0</v>
      </c>
      <c r="Y3962">
        <v>1194.5183400000001</v>
      </c>
      <c r="Z3962">
        <v>58722.930659999998</v>
      </c>
      <c r="AA3962">
        <v>2802.5130530000001</v>
      </c>
      <c r="AB3962">
        <v>0</v>
      </c>
    </row>
    <row r="3963" spans="1:28" x14ac:dyDescent="0.25">
      <c r="A3963" s="1" t="s">
        <v>3886</v>
      </c>
      <c r="B3963">
        <v>3462</v>
      </c>
      <c r="C3963" s="1" t="s">
        <v>4048</v>
      </c>
      <c r="D3963">
        <v>8.1</v>
      </c>
      <c r="E3963">
        <v>0</v>
      </c>
      <c r="F3963">
        <v>0</v>
      </c>
      <c r="G3963">
        <v>3969</v>
      </c>
      <c r="H3963" s="1" t="s">
        <v>4096</v>
      </c>
      <c r="I3963">
        <v>121.36</v>
      </c>
      <c r="J3963">
        <v>6.1</v>
      </c>
      <c r="K3963">
        <v>507</v>
      </c>
      <c r="L3963">
        <v>2437.69</v>
      </c>
      <c r="M3963">
        <v>142</v>
      </c>
      <c r="N3963">
        <v>4</v>
      </c>
      <c r="O3963">
        <v>0</v>
      </c>
      <c r="P3963">
        <v>206.81</v>
      </c>
      <c r="Q3963">
        <v>0</v>
      </c>
      <c r="R3963" s="1" t="s">
        <v>8041</v>
      </c>
      <c r="S3963" s="1" t="s">
        <v>8158</v>
      </c>
      <c r="T3963">
        <v>0.59</v>
      </c>
      <c r="U3963" s="1"/>
      <c r="V3963">
        <v>8153.5293840000004</v>
      </c>
      <c r="W3963">
        <v>5490733.3418659996</v>
      </c>
      <c r="X3963">
        <v>0</v>
      </c>
      <c r="Y3963">
        <v>1034.3983900000001</v>
      </c>
      <c r="Z3963">
        <v>49722.902798000003</v>
      </c>
      <c r="AA3963">
        <v>2327.804838</v>
      </c>
      <c r="AB3963">
        <v>0</v>
      </c>
    </row>
    <row r="3964" spans="1:28" x14ac:dyDescent="0.25">
      <c r="A3964" s="1" t="s">
        <v>3887</v>
      </c>
      <c r="B3964">
        <v>2792</v>
      </c>
      <c r="C3964" s="1" t="s">
        <v>4004</v>
      </c>
      <c r="D3964">
        <v>8.1</v>
      </c>
      <c r="E3964">
        <v>0</v>
      </c>
      <c r="F3964">
        <v>2</v>
      </c>
      <c r="G3964">
        <v>3970</v>
      </c>
      <c r="H3964" s="1" t="s">
        <v>4108</v>
      </c>
      <c r="I3964">
        <v>122.01</v>
      </c>
      <c r="J3964">
        <v>9.0500000000000007</v>
      </c>
      <c r="K3964">
        <v>1178</v>
      </c>
      <c r="L3964">
        <v>1422.91</v>
      </c>
      <c r="M3964">
        <v>788</v>
      </c>
      <c r="N3964">
        <v>34</v>
      </c>
      <c r="O3964">
        <v>0</v>
      </c>
      <c r="P3964">
        <v>1050.24</v>
      </c>
      <c r="Q3964">
        <v>0</v>
      </c>
      <c r="R3964" s="1" t="s">
        <v>8042</v>
      </c>
      <c r="S3964" s="1" t="s">
        <v>8158</v>
      </c>
      <c r="T3964">
        <v>0.81</v>
      </c>
      <c r="U3964" s="1"/>
      <c r="V3964">
        <v>15965.676477999999</v>
      </c>
      <c r="W3964">
        <v>9040705.6590739992</v>
      </c>
      <c r="X3964">
        <v>0</v>
      </c>
      <c r="Y3964">
        <v>2196.7852200000002</v>
      </c>
      <c r="Z3964">
        <v>92939.171707999994</v>
      </c>
      <c r="AA3964">
        <v>3832.7887999999998</v>
      </c>
      <c r="AB3964">
        <v>0</v>
      </c>
    </row>
    <row r="3965" spans="1:28" x14ac:dyDescent="0.25">
      <c r="A3965" s="1" t="s">
        <v>3895</v>
      </c>
      <c r="B3965">
        <v>2875</v>
      </c>
      <c r="C3965" s="1" t="s">
        <v>4042</v>
      </c>
      <c r="D3965">
        <v>8.1</v>
      </c>
      <c r="E3965">
        <v>0</v>
      </c>
      <c r="F3965">
        <v>0</v>
      </c>
      <c r="G3965">
        <v>3985</v>
      </c>
      <c r="H3965" s="1" t="s">
        <v>4126</v>
      </c>
      <c r="I3965">
        <v>99.09</v>
      </c>
      <c r="J3965">
        <v>3.95</v>
      </c>
      <c r="K3965">
        <v>1110</v>
      </c>
      <c r="L3965">
        <v>1141.6400000000001</v>
      </c>
      <c r="M3965">
        <v>660</v>
      </c>
      <c r="N3965">
        <v>15</v>
      </c>
      <c r="O3965">
        <v>0</v>
      </c>
      <c r="P3965">
        <v>861.49</v>
      </c>
      <c r="Q3965">
        <v>0</v>
      </c>
      <c r="R3965" s="1" t="s">
        <v>8050</v>
      </c>
      <c r="S3965" s="1" t="s">
        <v>8158</v>
      </c>
      <c r="T3965">
        <v>0.34</v>
      </c>
      <c r="U3965" s="1"/>
      <c r="V3965">
        <v>13670.257549</v>
      </c>
      <c r="W3965">
        <v>7371703.7043679999</v>
      </c>
      <c r="X3965">
        <v>0</v>
      </c>
      <c r="Y3965">
        <v>1914.386117</v>
      </c>
      <c r="Z3965">
        <v>78344.848446999997</v>
      </c>
      <c r="AA3965">
        <v>3125.201822</v>
      </c>
      <c r="AB3965">
        <v>0</v>
      </c>
    </row>
    <row r="3966" spans="1:28" x14ac:dyDescent="0.25">
      <c r="A3966" s="1" t="s">
        <v>3925</v>
      </c>
      <c r="B3966">
        <v>3230</v>
      </c>
      <c r="C3966" s="1" t="s">
        <v>4034</v>
      </c>
      <c r="D3966">
        <v>8.1</v>
      </c>
      <c r="E3966">
        <v>0</v>
      </c>
      <c r="F3966">
        <v>0</v>
      </c>
      <c r="G3966">
        <v>4067</v>
      </c>
      <c r="H3966" s="1" t="s">
        <v>4115</v>
      </c>
      <c r="I3966">
        <v>82</v>
      </c>
      <c r="J3966">
        <v>3.12</v>
      </c>
      <c r="K3966">
        <v>837</v>
      </c>
      <c r="L3966">
        <v>1805.36</v>
      </c>
      <c r="M3966">
        <v>123</v>
      </c>
      <c r="N3966">
        <v>4</v>
      </c>
      <c r="O3966">
        <v>0</v>
      </c>
      <c r="P3966">
        <v>305.88</v>
      </c>
      <c r="Q3966">
        <v>0</v>
      </c>
      <c r="R3966" s="1" t="s">
        <v>8080</v>
      </c>
      <c r="S3966" s="1" t="s">
        <v>8158</v>
      </c>
      <c r="T3966">
        <v>0.24</v>
      </c>
      <c r="U3966" s="1"/>
      <c r="V3966">
        <v>8944.7459610000005</v>
      </c>
      <c r="W3966">
        <v>5197169.7591150003</v>
      </c>
      <c r="X3966">
        <v>0</v>
      </c>
      <c r="Y3966">
        <v>1213.1231849999999</v>
      </c>
      <c r="Z3966">
        <v>52065.332176999997</v>
      </c>
      <c r="AA3966">
        <v>2203.3216790000001</v>
      </c>
      <c r="AB3966">
        <v>0</v>
      </c>
    </row>
    <row r="3967" spans="1:28" x14ac:dyDescent="0.25">
      <c r="A3967" s="1" t="s">
        <v>3928</v>
      </c>
      <c r="B3967">
        <v>3502</v>
      </c>
      <c r="C3967" s="1" t="s">
        <v>4061</v>
      </c>
      <c r="D3967">
        <v>8.1</v>
      </c>
      <c r="E3967">
        <v>0</v>
      </c>
      <c r="F3967">
        <v>0</v>
      </c>
      <c r="G3967">
        <v>4075</v>
      </c>
      <c r="H3967" s="1" t="s">
        <v>4159</v>
      </c>
      <c r="I3967">
        <v>26.09</v>
      </c>
      <c r="J3967">
        <v>10.1</v>
      </c>
      <c r="K3967">
        <v>573</v>
      </c>
      <c r="L3967">
        <v>2553.25</v>
      </c>
      <c r="M3967">
        <v>268</v>
      </c>
      <c r="N3967">
        <v>8</v>
      </c>
      <c r="O3967">
        <v>0</v>
      </c>
      <c r="P3967">
        <v>338.44</v>
      </c>
      <c r="Q3967">
        <v>0</v>
      </c>
      <c r="R3967" s="1" t="s">
        <v>8083</v>
      </c>
      <c r="S3967" s="1" t="s">
        <v>8158</v>
      </c>
      <c r="T3967">
        <v>0.79</v>
      </c>
      <c r="U3967" s="1"/>
      <c r="V3967">
        <v>10507.438459000001</v>
      </c>
      <c r="W3967">
        <v>7141166.4962189998</v>
      </c>
      <c r="X3967">
        <v>0</v>
      </c>
      <c r="Y3967">
        <v>1330.755361</v>
      </c>
      <c r="Z3967">
        <v>64581.786197000001</v>
      </c>
      <c r="AA3967">
        <v>3027.5202650000001</v>
      </c>
      <c r="AB3967">
        <v>0</v>
      </c>
    </row>
    <row r="3968" spans="1:28" x14ac:dyDescent="0.25">
      <c r="A3968" s="1" t="s">
        <v>3965</v>
      </c>
      <c r="B3968">
        <v>3355</v>
      </c>
      <c r="C3968" s="1" t="s">
        <v>4039</v>
      </c>
      <c r="D3968">
        <v>8.1</v>
      </c>
      <c r="E3968">
        <v>0</v>
      </c>
      <c r="F3968">
        <v>0</v>
      </c>
      <c r="G3968">
        <v>4203</v>
      </c>
      <c r="H3968" s="1" t="s">
        <v>4095</v>
      </c>
      <c r="I3968">
        <v>63.59</v>
      </c>
      <c r="J3968">
        <v>8.6999999999999993</v>
      </c>
      <c r="K3968">
        <v>848</v>
      </c>
      <c r="L3968">
        <v>1611.28</v>
      </c>
      <c r="M3968">
        <v>519</v>
      </c>
      <c r="N3968">
        <v>10</v>
      </c>
      <c r="O3968">
        <v>0</v>
      </c>
      <c r="P3968">
        <v>695.71</v>
      </c>
      <c r="Q3968">
        <v>0</v>
      </c>
      <c r="R3968" s="1" t="s">
        <v>8120</v>
      </c>
      <c r="S3968" s="1" t="s">
        <v>8158</v>
      </c>
      <c r="T3968">
        <v>0.78</v>
      </c>
      <c r="U3968" s="1"/>
      <c r="V3968">
        <v>12350.663218</v>
      </c>
      <c r="W3968">
        <v>7231462.8219259996</v>
      </c>
      <c r="X3968">
        <v>0</v>
      </c>
      <c r="Y3968">
        <v>1674.9752089999999</v>
      </c>
      <c r="Z3968">
        <v>72463.591365</v>
      </c>
      <c r="AA3968">
        <v>3065.7678329999999</v>
      </c>
      <c r="AB3968">
        <v>0</v>
      </c>
    </row>
    <row r="3969" spans="1:28" x14ac:dyDescent="0.25">
      <c r="A3969" s="1" t="s">
        <v>3968</v>
      </c>
      <c r="B3969">
        <v>2791</v>
      </c>
      <c r="C3969" s="1" t="s">
        <v>4004</v>
      </c>
      <c r="D3969">
        <v>8.1</v>
      </c>
      <c r="E3969">
        <v>0</v>
      </c>
      <c r="F3969">
        <v>1</v>
      </c>
      <c r="G3969">
        <v>4216</v>
      </c>
      <c r="H3969" s="1" t="s">
        <v>4122</v>
      </c>
      <c r="I3969">
        <v>159.35</v>
      </c>
      <c r="J3969">
        <v>8.1199999999999992</v>
      </c>
      <c r="K3969">
        <v>1425</v>
      </c>
      <c r="L3969">
        <v>2012.23</v>
      </c>
      <c r="M3969">
        <v>905</v>
      </c>
      <c r="N3969">
        <v>26</v>
      </c>
      <c r="O3969">
        <v>0</v>
      </c>
      <c r="P3969">
        <v>1200.08</v>
      </c>
      <c r="Q3969">
        <v>0</v>
      </c>
      <c r="R3969" s="1" t="s">
        <v>8123</v>
      </c>
      <c r="S3969" s="1" t="s">
        <v>8158</v>
      </c>
      <c r="T3969">
        <v>0.66</v>
      </c>
      <c r="U3969" s="1"/>
      <c r="V3969">
        <v>19730.088397</v>
      </c>
      <c r="W3969">
        <v>11262419.527882</v>
      </c>
      <c r="X3969">
        <v>0</v>
      </c>
      <c r="Y3969">
        <v>2705.0646780000002</v>
      </c>
      <c r="Z3969">
        <v>115033.393333</v>
      </c>
      <c r="AA3969">
        <v>4774.680265</v>
      </c>
      <c r="AB3969">
        <v>0</v>
      </c>
    </row>
    <row r="3970" spans="1:28" x14ac:dyDescent="0.25">
      <c r="A3970" s="1" t="s">
        <v>3986</v>
      </c>
      <c r="B3970">
        <v>3532</v>
      </c>
      <c r="C3970" s="1" t="s">
        <v>4022</v>
      </c>
      <c r="D3970">
        <v>8.1</v>
      </c>
      <c r="E3970">
        <v>0</v>
      </c>
      <c r="F3970">
        <v>0</v>
      </c>
      <c r="G3970">
        <v>4358</v>
      </c>
      <c r="H3970" s="1" t="s">
        <v>4128</v>
      </c>
      <c r="I3970">
        <v>116.2</v>
      </c>
      <c r="J3970">
        <v>3.39</v>
      </c>
      <c r="K3970">
        <v>826</v>
      </c>
      <c r="L3970">
        <v>2381.67</v>
      </c>
      <c r="M3970">
        <v>104</v>
      </c>
      <c r="N3970">
        <v>4</v>
      </c>
      <c r="O3970">
        <v>0</v>
      </c>
      <c r="P3970">
        <v>296.24</v>
      </c>
      <c r="Q3970">
        <v>0</v>
      </c>
      <c r="R3970" s="1" t="s">
        <v>8141</v>
      </c>
      <c r="S3970" s="1" t="s">
        <v>8158</v>
      </c>
      <c r="T3970">
        <v>0.32</v>
      </c>
      <c r="U3970" s="1"/>
      <c r="V3970">
        <v>9852.2977449999998</v>
      </c>
      <c r="W3970">
        <v>6106864.1638780003</v>
      </c>
      <c r="X3970">
        <v>0</v>
      </c>
      <c r="Y3970">
        <v>1299.6844410000001</v>
      </c>
      <c r="Z3970">
        <v>58475.336632999999</v>
      </c>
      <c r="AA3970">
        <v>2588.9968939999999</v>
      </c>
      <c r="AB3970">
        <v>0</v>
      </c>
    </row>
    <row r="3971" spans="1:28" x14ac:dyDescent="0.25">
      <c r="A3971" s="1" t="s">
        <v>3994</v>
      </c>
      <c r="B3971">
        <v>2840</v>
      </c>
      <c r="C3971" s="1" t="s">
        <v>4049</v>
      </c>
      <c r="D3971">
        <v>8.1</v>
      </c>
      <c r="E3971">
        <v>0</v>
      </c>
      <c r="F3971">
        <v>0</v>
      </c>
      <c r="G3971">
        <v>4397</v>
      </c>
      <c r="H3971" s="1" t="s">
        <v>4156</v>
      </c>
      <c r="I3971">
        <v>94.39</v>
      </c>
      <c r="J3971">
        <v>6.67</v>
      </c>
      <c r="K3971">
        <v>1557</v>
      </c>
      <c r="L3971">
        <v>3612.35</v>
      </c>
      <c r="M3971">
        <v>795</v>
      </c>
      <c r="N3971">
        <v>20</v>
      </c>
      <c r="O3971">
        <v>0</v>
      </c>
      <c r="P3971">
        <v>1051.01</v>
      </c>
      <c r="Q3971">
        <v>0</v>
      </c>
      <c r="R3971" s="1" t="s">
        <v>8149</v>
      </c>
      <c r="S3971" s="1" t="s">
        <v>8158</v>
      </c>
      <c r="T3971">
        <v>0.52</v>
      </c>
      <c r="U3971" s="1"/>
      <c r="V3971">
        <v>21529.371093999998</v>
      </c>
      <c r="W3971">
        <v>12845222.702939</v>
      </c>
      <c r="X3971">
        <v>0</v>
      </c>
      <c r="Y3971">
        <v>2894.514698</v>
      </c>
      <c r="Z3971">
        <v>126835.585114</v>
      </c>
      <c r="AA3971">
        <v>5445.7150110000002</v>
      </c>
      <c r="AB3971">
        <v>0</v>
      </c>
    </row>
    <row r="3972" spans="1:28" x14ac:dyDescent="0.25">
      <c r="A3972" s="1" t="s">
        <v>3998</v>
      </c>
      <c r="B3972">
        <v>3402</v>
      </c>
      <c r="C3972" s="1" t="s">
        <v>4060</v>
      </c>
      <c r="D3972">
        <v>8.1</v>
      </c>
      <c r="E3972">
        <v>0</v>
      </c>
      <c r="F3972">
        <v>2</v>
      </c>
      <c r="G3972">
        <v>4477</v>
      </c>
      <c r="H3972" s="1" t="s">
        <v>4152</v>
      </c>
      <c r="I3972">
        <v>144.80000000000001</v>
      </c>
      <c r="J3972">
        <v>9.09</v>
      </c>
      <c r="K3972">
        <v>1075</v>
      </c>
      <c r="L3972">
        <v>3590.05</v>
      </c>
      <c r="M3972">
        <v>576</v>
      </c>
      <c r="N3972">
        <v>17</v>
      </c>
      <c r="O3972">
        <v>0</v>
      </c>
      <c r="P3972">
        <v>753.61</v>
      </c>
      <c r="Q3972">
        <v>0</v>
      </c>
      <c r="R3972" s="1" t="s">
        <v>8153</v>
      </c>
      <c r="S3972" s="1" t="s">
        <v>8158</v>
      </c>
      <c r="T3972">
        <v>0.8</v>
      </c>
      <c r="U3972" s="1"/>
      <c r="V3972">
        <v>16740.362014999999</v>
      </c>
      <c r="W3972">
        <v>10615076.374256</v>
      </c>
      <c r="X3972">
        <v>0</v>
      </c>
      <c r="Y3972">
        <v>2190.928124</v>
      </c>
      <c r="Z3972">
        <v>100485.100099</v>
      </c>
      <c r="AA3972">
        <v>4500.2686439999998</v>
      </c>
      <c r="AB3972">
        <v>0</v>
      </c>
    </row>
    <row r="3973" spans="1:28" x14ac:dyDescent="0.25">
      <c r="A3973" s="1" t="s">
        <v>3999</v>
      </c>
      <c r="B3973">
        <v>3509</v>
      </c>
      <c r="C3973" s="1" t="s">
        <v>4065</v>
      </c>
      <c r="D3973">
        <v>8.1</v>
      </c>
      <c r="E3973">
        <v>0</v>
      </c>
      <c r="F3973">
        <v>0</v>
      </c>
      <c r="G3973">
        <v>4536</v>
      </c>
      <c r="H3973" s="1" t="s">
        <v>4152</v>
      </c>
      <c r="I3973">
        <v>144.80000000000001</v>
      </c>
      <c r="J3973">
        <v>7.1</v>
      </c>
      <c r="K3973">
        <v>1027</v>
      </c>
      <c r="L3973">
        <v>3944.41</v>
      </c>
      <c r="M3973">
        <v>263</v>
      </c>
      <c r="N3973">
        <v>15</v>
      </c>
      <c r="O3973">
        <v>0</v>
      </c>
      <c r="P3973">
        <v>563.82000000000005</v>
      </c>
      <c r="Q3973">
        <v>0</v>
      </c>
      <c r="R3973" s="1" t="s">
        <v>8154</v>
      </c>
      <c r="S3973" s="1" t="s">
        <v>8158</v>
      </c>
      <c r="T3973">
        <v>0.61</v>
      </c>
      <c r="U3973" s="1"/>
      <c r="V3973">
        <v>14479.768549</v>
      </c>
      <c r="W3973">
        <v>9586990.2598809991</v>
      </c>
      <c r="X3973">
        <v>0</v>
      </c>
      <c r="Y3973">
        <v>1854.4925599999999</v>
      </c>
      <c r="Z3973">
        <v>87964.888282</v>
      </c>
      <c r="AA3973">
        <v>4064.4188779999999</v>
      </c>
      <c r="AB3973">
        <v>0</v>
      </c>
    </row>
    <row r="3974" spans="1:28" x14ac:dyDescent="0.25">
      <c r="A3974" s="1" t="s">
        <v>4000</v>
      </c>
      <c r="B3974">
        <v>3136</v>
      </c>
      <c r="C3974" s="1" t="s">
        <v>4060</v>
      </c>
      <c r="D3974">
        <v>8.1</v>
      </c>
      <c r="E3974">
        <v>0</v>
      </c>
      <c r="F3974">
        <v>3</v>
      </c>
      <c r="G3974">
        <v>4744</v>
      </c>
      <c r="H3974" s="1" t="s">
        <v>4123</v>
      </c>
      <c r="I3974">
        <v>46.68</v>
      </c>
      <c r="J3974">
        <v>5.59</v>
      </c>
      <c r="K3974">
        <v>1608</v>
      </c>
      <c r="L3974">
        <v>2368.11</v>
      </c>
      <c r="M3974">
        <v>677</v>
      </c>
      <c r="N3974">
        <v>16</v>
      </c>
      <c r="O3974">
        <v>0</v>
      </c>
      <c r="P3974">
        <v>973.31</v>
      </c>
      <c r="Q3974">
        <v>0</v>
      </c>
      <c r="R3974" s="1" t="s">
        <v>8155</v>
      </c>
      <c r="S3974" s="1" t="s">
        <v>8158</v>
      </c>
      <c r="T3974">
        <v>0.27</v>
      </c>
      <c r="U3974" s="1"/>
      <c r="V3974">
        <v>18681.298705000001</v>
      </c>
      <c r="W3974">
        <v>10278133.614259999</v>
      </c>
      <c r="X3974">
        <v>0</v>
      </c>
      <c r="Y3974">
        <v>2593.23182</v>
      </c>
      <c r="Z3974">
        <v>107398.52880099999</v>
      </c>
      <c r="AA3974">
        <v>4357.3691710000003</v>
      </c>
      <c r="AB3974">
        <v>0</v>
      </c>
    </row>
    <row r="3977" spans="1:28" x14ac:dyDescent="0.25">
      <c r="K3977" t="s">
        <v>8164</v>
      </c>
      <c r="P3977" t="s">
        <v>8165</v>
      </c>
      <c r="V3977" t="s">
        <v>8166</v>
      </c>
      <c r="W3977" t="s">
        <v>8167</v>
      </c>
      <c r="X3977" t="s">
        <v>8168</v>
      </c>
      <c r="Y3977" t="s">
        <v>8169</v>
      </c>
      <c r="Z3977" t="s">
        <v>8170</v>
      </c>
      <c r="AA3977" t="s">
        <v>8171</v>
      </c>
    </row>
    <row r="3978" spans="1:28" x14ac:dyDescent="0.25">
      <c r="K3978">
        <f>SUM(K2:K3974)</f>
        <v>1705747</v>
      </c>
      <c r="P3978">
        <f>SUM(P2:P3974)</f>
        <v>1209259.5499999984</v>
      </c>
      <c r="V3978">
        <f>SUM(V2:V3974)</f>
        <v>158155181.2752589</v>
      </c>
      <c r="W3978">
        <f t="shared" ref="W3978:AA3978" si="0">SUM(W2:W3974)</f>
        <v>5251607481.4886084</v>
      </c>
      <c r="X3978">
        <f t="shared" si="0"/>
        <v>1109916.8445819998</v>
      </c>
      <c r="Y3978">
        <f t="shared" si="0"/>
        <v>448577.87068700005</v>
      </c>
      <c r="Z3978">
        <f t="shared" si="0"/>
        <v>16828802.139564</v>
      </c>
      <c r="AA3978">
        <f t="shared" si="0"/>
        <v>2249376.2077599945</v>
      </c>
    </row>
    <row r="3980" spans="1:28" x14ac:dyDescent="0.25">
      <c r="K3980" t="s">
        <v>8172</v>
      </c>
      <c r="P3980" t="s">
        <v>8173</v>
      </c>
      <c r="V3980" t="s">
        <v>8174</v>
      </c>
      <c r="W3980" t="s">
        <v>8175</v>
      </c>
      <c r="X3980" t="s">
        <v>8176</v>
      </c>
      <c r="Y3980" t="s">
        <v>8177</v>
      </c>
      <c r="Z3980" t="s">
        <v>8178</v>
      </c>
      <c r="AA3980" t="s">
        <v>8179</v>
      </c>
    </row>
    <row r="3981" spans="1:28" x14ac:dyDescent="0.25">
      <c r="K3981">
        <f>K3978/3973</f>
        <v>429.33475962748554</v>
      </c>
      <c r="P3981">
        <f>P3978/3973</f>
        <v>304.36938082053825</v>
      </c>
      <c r="V3981">
        <f>V3978/3973</f>
        <v>39807.495916249405</v>
      </c>
      <c r="W3981">
        <f t="shared" ref="W3981:AA3981" si="1">W3978/3973</f>
        <v>1321824.1836115299</v>
      </c>
      <c r="X3981">
        <f t="shared" si="1"/>
        <v>279.36492438509936</v>
      </c>
      <c r="Y3981">
        <f t="shared" si="1"/>
        <v>112.90658713491065</v>
      </c>
      <c r="Z3981">
        <f t="shared" si="1"/>
        <v>4235.7921317805185</v>
      </c>
      <c r="AA3981">
        <f t="shared" si="1"/>
        <v>566.1656702139428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3"/>
  <sheetViews>
    <sheetView topLeftCell="S132" workbookViewId="0">
      <selection activeCell="V143" sqref="V143:AA143"/>
    </sheetView>
  </sheetViews>
  <sheetFormatPr baseColWidth="10" defaultRowHeight="15" x14ac:dyDescent="0.25"/>
  <cols>
    <col min="1" max="1" width="10.7109375" bestFit="1" customWidth="1"/>
    <col min="2" max="2" width="9.140625" bestFit="1" customWidth="1"/>
    <col min="3" max="3" width="13.28515625" bestFit="1" customWidth="1"/>
    <col min="4" max="4" width="12.28515625" bestFit="1" customWidth="1"/>
    <col min="5" max="5" width="14.7109375" bestFit="1" customWidth="1"/>
    <col min="6" max="6" width="14.140625" bestFit="1" customWidth="1"/>
    <col min="7" max="7" width="8.85546875" bestFit="1" customWidth="1"/>
    <col min="8" max="8" width="13" bestFit="1" customWidth="1"/>
    <col min="9" max="9" width="12" customWidth="1"/>
    <col min="10" max="10" width="14.42578125" bestFit="1" customWidth="1"/>
    <col min="11" max="11" width="16" customWidth="1"/>
    <col min="12" max="12" width="14.140625" bestFit="1" customWidth="1"/>
    <col min="13" max="13" width="14.28515625" bestFit="1" customWidth="1"/>
    <col min="14" max="14" width="15.140625" bestFit="1" customWidth="1"/>
    <col min="15" max="15" width="11.5703125" bestFit="1" customWidth="1"/>
    <col min="16" max="16" width="15.42578125" customWidth="1"/>
    <col min="17" max="17" width="12.5703125" bestFit="1" customWidth="1"/>
    <col min="18" max="18" width="73.28515625" bestFit="1" customWidth="1"/>
    <col min="19" max="19" width="10.28515625" bestFit="1" customWidth="1"/>
    <col min="20" max="20" width="14.140625" bestFit="1" customWidth="1"/>
    <col min="21" max="27" width="12" bestFit="1" customWidth="1"/>
    <col min="28" max="28" width="16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s="1" t="s">
        <v>61</v>
      </c>
      <c r="B2">
        <v>0</v>
      </c>
      <c r="C2" s="1" t="s">
        <v>4014</v>
      </c>
      <c r="D2">
        <v>13.1</v>
      </c>
      <c r="E2">
        <v>0</v>
      </c>
      <c r="F2">
        <v>0</v>
      </c>
      <c r="G2">
        <v>131</v>
      </c>
      <c r="H2" s="1" t="s">
        <v>4087</v>
      </c>
      <c r="I2">
        <v>59.72</v>
      </c>
      <c r="J2">
        <v>9.25</v>
      </c>
      <c r="K2">
        <v>131</v>
      </c>
      <c r="L2">
        <v>1175.1099999999999</v>
      </c>
      <c r="M2">
        <v>9</v>
      </c>
      <c r="N2">
        <v>1</v>
      </c>
      <c r="O2">
        <v>0</v>
      </c>
      <c r="P2">
        <v>29.41</v>
      </c>
      <c r="Q2">
        <v>0</v>
      </c>
      <c r="R2" s="1" t="s">
        <v>4216</v>
      </c>
      <c r="S2" s="1" t="s">
        <v>8160</v>
      </c>
      <c r="T2">
        <v>0.85</v>
      </c>
      <c r="U2" s="1"/>
      <c r="V2">
        <v>3005.4637819999998</v>
      </c>
      <c r="W2">
        <v>2079984.556167</v>
      </c>
      <c r="X2">
        <v>539.40894900000001</v>
      </c>
      <c r="Y2">
        <v>321.33524899999998</v>
      </c>
      <c r="Z2">
        <v>15707.810024</v>
      </c>
      <c r="AA2">
        <v>887.06908099999998</v>
      </c>
      <c r="AB2">
        <v>0</v>
      </c>
    </row>
    <row r="3" spans="1:28" x14ac:dyDescent="0.25">
      <c r="A3" s="1" t="s">
        <v>90</v>
      </c>
      <c r="B3">
        <v>9</v>
      </c>
      <c r="C3" s="1" t="s">
        <v>4003</v>
      </c>
      <c r="D3">
        <v>13.1</v>
      </c>
      <c r="E3">
        <v>0</v>
      </c>
      <c r="F3">
        <v>9</v>
      </c>
      <c r="G3">
        <v>169</v>
      </c>
      <c r="H3" s="1" t="s">
        <v>4095</v>
      </c>
      <c r="I3">
        <v>63.59</v>
      </c>
      <c r="J3">
        <v>8.35</v>
      </c>
      <c r="K3">
        <v>160</v>
      </c>
      <c r="L3">
        <v>754.07</v>
      </c>
      <c r="M3">
        <v>52</v>
      </c>
      <c r="N3">
        <v>5</v>
      </c>
      <c r="O3">
        <v>0</v>
      </c>
      <c r="P3">
        <v>87.48</v>
      </c>
      <c r="Q3">
        <v>0</v>
      </c>
      <c r="R3" s="1" t="s">
        <v>4245</v>
      </c>
      <c r="S3" s="1" t="s">
        <v>8160</v>
      </c>
      <c r="T3">
        <v>0.72</v>
      </c>
      <c r="U3" s="1"/>
      <c r="V3">
        <v>3150.3748260000002</v>
      </c>
      <c r="W3">
        <v>1787566.756915</v>
      </c>
      <c r="X3">
        <v>618.44943599999999</v>
      </c>
      <c r="Y3">
        <v>329.84927800000003</v>
      </c>
      <c r="Z3">
        <v>14446.025091</v>
      </c>
      <c r="AA3">
        <v>762.25476300000003</v>
      </c>
      <c r="AB3">
        <v>0</v>
      </c>
    </row>
    <row r="4" spans="1:28" x14ac:dyDescent="0.25">
      <c r="A4" s="1" t="s">
        <v>107</v>
      </c>
      <c r="B4">
        <v>0</v>
      </c>
      <c r="C4" s="1" t="s">
        <v>4027</v>
      </c>
      <c r="D4">
        <v>13.1</v>
      </c>
      <c r="E4">
        <v>0</v>
      </c>
      <c r="F4">
        <v>0</v>
      </c>
      <c r="G4">
        <v>203</v>
      </c>
      <c r="H4" s="1" t="s">
        <v>4107</v>
      </c>
      <c r="I4">
        <v>182.24</v>
      </c>
      <c r="J4">
        <v>8.24</v>
      </c>
      <c r="K4">
        <v>203</v>
      </c>
      <c r="L4">
        <v>1423.7</v>
      </c>
      <c r="M4">
        <v>40</v>
      </c>
      <c r="N4">
        <v>4</v>
      </c>
      <c r="O4">
        <v>0</v>
      </c>
      <c r="P4">
        <v>81.61</v>
      </c>
      <c r="Q4">
        <v>0</v>
      </c>
      <c r="R4" s="1" t="s">
        <v>4262</v>
      </c>
      <c r="S4" s="1" t="s">
        <v>8160</v>
      </c>
      <c r="T4">
        <v>0.74</v>
      </c>
      <c r="U4" s="1"/>
      <c r="V4">
        <v>4755.6205570000002</v>
      </c>
      <c r="W4">
        <v>3067805.5593960001</v>
      </c>
      <c r="X4">
        <v>871.64038700000003</v>
      </c>
      <c r="Y4">
        <v>503.71143499999999</v>
      </c>
      <c r="Z4">
        <v>23721.138152</v>
      </c>
      <c r="AA4">
        <v>1308.281581</v>
      </c>
      <c r="AB4">
        <v>0</v>
      </c>
    </row>
    <row r="5" spans="1:28" x14ac:dyDescent="0.25">
      <c r="A5" s="1" t="s">
        <v>147</v>
      </c>
      <c r="B5">
        <v>105</v>
      </c>
      <c r="C5" s="1" t="s">
        <v>4003</v>
      </c>
      <c r="D5">
        <v>13.1</v>
      </c>
      <c r="E5">
        <v>0</v>
      </c>
      <c r="F5">
        <v>0.46</v>
      </c>
      <c r="G5">
        <v>252</v>
      </c>
      <c r="H5" s="1" t="s">
        <v>4095</v>
      </c>
      <c r="I5">
        <v>63.59</v>
      </c>
      <c r="J5">
        <v>9.61</v>
      </c>
      <c r="K5">
        <v>147</v>
      </c>
      <c r="L5">
        <v>754.07</v>
      </c>
      <c r="M5">
        <v>47</v>
      </c>
      <c r="N5">
        <v>2</v>
      </c>
      <c r="O5">
        <v>0</v>
      </c>
      <c r="P5">
        <v>71.94</v>
      </c>
      <c r="Q5">
        <v>0</v>
      </c>
      <c r="R5" s="1" t="s">
        <v>4302</v>
      </c>
      <c r="S5" s="1" t="s">
        <v>8160</v>
      </c>
      <c r="T5">
        <v>0.7</v>
      </c>
      <c r="U5" s="1"/>
      <c r="V5">
        <v>3151.7124829999998</v>
      </c>
      <c r="W5">
        <v>1799248.762622</v>
      </c>
      <c r="X5">
        <v>615.83847100000003</v>
      </c>
      <c r="Y5">
        <v>330.09353299999998</v>
      </c>
      <c r="Z5">
        <v>14510.056019</v>
      </c>
      <c r="AA5">
        <v>767.23827000000006</v>
      </c>
      <c r="AB5">
        <v>0</v>
      </c>
    </row>
    <row r="6" spans="1:28" x14ac:dyDescent="0.25">
      <c r="A6" s="1" t="s">
        <v>238</v>
      </c>
      <c r="B6">
        <v>90</v>
      </c>
      <c r="C6" s="1" t="s">
        <v>4020</v>
      </c>
      <c r="D6">
        <v>13.1</v>
      </c>
      <c r="E6">
        <v>0</v>
      </c>
      <c r="F6">
        <v>0</v>
      </c>
      <c r="G6">
        <v>344</v>
      </c>
      <c r="H6" s="1" t="s">
        <v>4126</v>
      </c>
      <c r="I6">
        <v>99.09</v>
      </c>
      <c r="J6">
        <v>10.52</v>
      </c>
      <c r="K6">
        <v>254</v>
      </c>
      <c r="L6">
        <v>723.18</v>
      </c>
      <c r="M6">
        <v>152</v>
      </c>
      <c r="N6">
        <v>8</v>
      </c>
      <c r="O6">
        <v>0</v>
      </c>
      <c r="P6">
        <v>191.58</v>
      </c>
      <c r="Q6">
        <v>0</v>
      </c>
      <c r="R6" s="1" t="s">
        <v>4393</v>
      </c>
      <c r="S6" s="1" t="s">
        <v>8160</v>
      </c>
      <c r="T6">
        <v>0.87</v>
      </c>
      <c r="U6" s="1"/>
      <c r="V6">
        <v>5028.0857159999996</v>
      </c>
      <c r="W6">
        <v>2385362.6259460002</v>
      </c>
      <c r="X6">
        <v>1042.006891</v>
      </c>
      <c r="Y6">
        <v>517.60952699999996</v>
      </c>
      <c r="Z6">
        <v>20661.98861</v>
      </c>
      <c r="AA6">
        <v>1017.006811</v>
      </c>
      <c r="AB6">
        <v>0</v>
      </c>
    </row>
    <row r="7" spans="1:28" x14ac:dyDescent="0.25">
      <c r="A7" s="1" t="s">
        <v>259</v>
      </c>
      <c r="B7">
        <v>200</v>
      </c>
      <c r="C7" s="1" t="s">
        <v>4006</v>
      </c>
      <c r="D7">
        <v>13.1</v>
      </c>
      <c r="E7">
        <v>0</v>
      </c>
      <c r="F7">
        <v>0</v>
      </c>
      <c r="G7">
        <v>358</v>
      </c>
      <c r="H7" s="1" t="s">
        <v>4078</v>
      </c>
      <c r="I7">
        <v>54.88</v>
      </c>
      <c r="J7">
        <v>9.58</v>
      </c>
      <c r="K7">
        <v>158</v>
      </c>
      <c r="L7">
        <v>868.34</v>
      </c>
      <c r="M7">
        <v>51</v>
      </c>
      <c r="N7">
        <v>2</v>
      </c>
      <c r="O7">
        <v>0</v>
      </c>
      <c r="P7">
        <v>72.209999999999994</v>
      </c>
      <c r="Q7">
        <v>0</v>
      </c>
      <c r="R7" s="1" t="s">
        <v>4414</v>
      </c>
      <c r="S7" s="1" t="s">
        <v>8160</v>
      </c>
      <c r="T7">
        <v>0.73</v>
      </c>
      <c r="U7" s="1"/>
      <c r="V7">
        <v>3329.1318329999999</v>
      </c>
      <c r="W7">
        <v>1805937.8645629999</v>
      </c>
      <c r="X7">
        <v>678.68356200000005</v>
      </c>
      <c r="Y7">
        <v>347.984781</v>
      </c>
      <c r="Z7">
        <v>14821.382492999999</v>
      </c>
      <c r="AA7">
        <v>770.07637299999999</v>
      </c>
      <c r="AB7">
        <v>0</v>
      </c>
    </row>
    <row r="8" spans="1:28" x14ac:dyDescent="0.25">
      <c r="A8" s="1" t="s">
        <v>263</v>
      </c>
      <c r="B8">
        <v>7</v>
      </c>
      <c r="C8" s="1" t="s">
        <v>4030</v>
      </c>
      <c r="D8">
        <v>13.1</v>
      </c>
      <c r="E8">
        <v>0</v>
      </c>
      <c r="F8">
        <v>7</v>
      </c>
      <c r="G8">
        <v>362</v>
      </c>
      <c r="H8" s="1" t="s">
        <v>4147</v>
      </c>
      <c r="I8">
        <v>23.77</v>
      </c>
      <c r="J8">
        <v>7.25</v>
      </c>
      <c r="K8">
        <v>355</v>
      </c>
      <c r="L8">
        <v>2686.53</v>
      </c>
      <c r="M8">
        <v>37</v>
      </c>
      <c r="N8">
        <v>3</v>
      </c>
      <c r="O8">
        <v>0</v>
      </c>
      <c r="P8">
        <v>101.19</v>
      </c>
      <c r="Q8">
        <v>0</v>
      </c>
      <c r="R8" s="1" t="s">
        <v>4418</v>
      </c>
      <c r="S8" s="1" t="s">
        <v>8160</v>
      </c>
      <c r="T8">
        <v>0.76</v>
      </c>
      <c r="U8" s="1"/>
      <c r="V8">
        <v>7589.1069649999999</v>
      </c>
      <c r="W8">
        <v>4882270.8782510003</v>
      </c>
      <c r="X8">
        <v>1421.8507099999999</v>
      </c>
      <c r="Y8">
        <v>805.46293300000002</v>
      </c>
      <c r="Z8">
        <v>37749.727121000004</v>
      </c>
      <c r="AA8">
        <v>2082.0965630000001</v>
      </c>
      <c r="AB8">
        <v>0</v>
      </c>
    </row>
    <row r="9" spans="1:28" x14ac:dyDescent="0.25">
      <c r="A9" s="1" t="s">
        <v>318</v>
      </c>
      <c r="B9">
        <v>90</v>
      </c>
      <c r="C9" s="1" t="s">
        <v>4022</v>
      </c>
      <c r="D9">
        <v>13.1</v>
      </c>
      <c r="E9">
        <v>0</v>
      </c>
      <c r="F9">
        <v>0</v>
      </c>
      <c r="G9">
        <v>414</v>
      </c>
      <c r="H9" s="1" t="s">
        <v>4156</v>
      </c>
      <c r="I9">
        <v>94.39</v>
      </c>
      <c r="J9">
        <v>12.3</v>
      </c>
      <c r="K9">
        <v>324</v>
      </c>
      <c r="L9">
        <v>3226.17</v>
      </c>
      <c r="M9">
        <v>74</v>
      </c>
      <c r="N9">
        <v>2</v>
      </c>
      <c r="O9">
        <v>0</v>
      </c>
      <c r="P9">
        <v>103.16</v>
      </c>
      <c r="Q9">
        <v>0</v>
      </c>
      <c r="R9" s="1" t="s">
        <v>4473</v>
      </c>
      <c r="S9" s="1" t="s">
        <v>8160</v>
      </c>
      <c r="T9">
        <v>1.05</v>
      </c>
      <c r="U9" s="1"/>
      <c r="V9">
        <v>7529.9628579999999</v>
      </c>
      <c r="W9">
        <v>4939547.3043900002</v>
      </c>
      <c r="X9">
        <v>1412.035114</v>
      </c>
      <c r="Y9">
        <v>801.78909699999997</v>
      </c>
      <c r="Z9">
        <v>37928.119735</v>
      </c>
      <c r="AA9">
        <v>2106.5646980000001</v>
      </c>
      <c r="AB9">
        <v>0</v>
      </c>
    </row>
    <row r="10" spans="1:28" x14ac:dyDescent="0.25">
      <c r="A10" s="1" t="s">
        <v>327</v>
      </c>
      <c r="B10">
        <v>0</v>
      </c>
      <c r="C10" s="1" t="s">
        <v>4058</v>
      </c>
      <c r="D10">
        <v>13.1</v>
      </c>
      <c r="E10">
        <v>0</v>
      </c>
      <c r="F10">
        <v>0</v>
      </c>
      <c r="G10">
        <v>424</v>
      </c>
      <c r="H10" s="1" t="s">
        <v>4158</v>
      </c>
      <c r="I10">
        <v>74.17</v>
      </c>
      <c r="J10">
        <v>16.73</v>
      </c>
      <c r="K10">
        <v>424</v>
      </c>
      <c r="L10">
        <v>2763.97</v>
      </c>
      <c r="M10">
        <v>141</v>
      </c>
      <c r="N10">
        <v>5</v>
      </c>
      <c r="O10">
        <v>0</v>
      </c>
      <c r="P10">
        <v>252.19</v>
      </c>
      <c r="Q10">
        <v>0</v>
      </c>
      <c r="R10" s="1" t="s">
        <v>4482</v>
      </c>
      <c r="S10" s="1" t="s">
        <v>8160</v>
      </c>
      <c r="T10">
        <v>1.1599999999999999</v>
      </c>
      <c r="U10" s="1"/>
      <c r="V10">
        <v>10373.828715</v>
      </c>
      <c r="W10">
        <v>6403699.2917229999</v>
      </c>
      <c r="X10">
        <v>1928.5169530000001</v>
      </c>
      <c r="Y10">
        <v>1092.9033810000001</v>
      </c>
      <c r="Z10">
        <v>50276.892742999997</v>
      </c>
      <c r="AA10">
        <v>2730.794868</v>
      </c>
      <c r="AB10">
        <v>0</v>
      </c>
    </row>
    <row r="11" spans="1:28" x14ac:dyDescent="0.25">
      <c r="A11" s="1" t="s">
        <v>335</v>
      </c>
      <c r="B11">
        <v>0</v>
      </c>
      <c r="C11" s="1" t="s">
        <v>4030</v>
      </c>
      <c r="D11">
        <v>13.1</v>
      </c>
      <c r="E11">
        <v>0</v>
      </c>
      <c r="F11">
        <v>0</v>
      </c>
      <c r="G11">
        <v>431</v>
      </c>
      <c r="H11" s="1" t="s">
        <v>4012</v>
      </c>
      <c r="I11">
        <v>120.08</v>
      </c>
      <c r="J11">
        <v>4.8600000000000003</v>
      </c>
      <c r="K11">
        <v>431</v>
      </c>
      <c r="L11">
        <v>1981.07</v>
      </c>
      <c r="M11">
        <v>75</v>
      </c>
      <c r="N11">
        <v>6</v>
      </c>
      <c r="O11">
        <v>0</v>
      </c>
      <c r="P11">
        <v>147.38</v>
      </c>
      <c r="Q11">
        <v>0</v>
      </c>
      <c r="R11" s="1" t="s">
        <v>4490</v>
      </c>
      <c r="S11" s="1" t="s">
        <v>8160</v>
      </c>
      <c r="T11">
        <v>0.51</v>
      </c>
      <c r="U11" s="1"/>
      <c r="V11">
        <v>7528.4588190000004</v>
      </c>
      <c r="W11">
        <v>3957192.093479</v>
      </c>
      <c r="X11">
        <v>1551.908574</v>
      </c>
      <c r="Y11">
        <v>784.67795100000001</v>
      </c>
      <c r="Z11">
        <v>32865.242585</v>
      </c>
      <c r="AA11">
        <v>1687.3584169999999</v>
      </c>
      <c r="AB11">
        <v>0</v>
      </c>
    </row>
    <row r="12" spans="1:28" x14ac:dyDescent="0.25">
      <c r="A12" s="1" t="s">
        <v>337</v>
      </c>
      <c r="B12">
        <v>0</v>
      </c>
      <c r="C12" s="1" t="s">
        <v>4059</v>
      </c>
      <c r="D12">
        <v>13.1</v>
      </c>
      <c r="E12">
        <v>0</v>
      </c>
      <c r="F12">
        <v>0</v>
      </c>
      <c r="G12">
        <v>432</v>
      </c>
      <c r="H12" s="1" t="s">
        <v>4152</v>
      </c>
      <c r="I12">
        <v>144.80000000000001</v>
      </c>
      <c r="J12">
        <v>6.81</v>
      </c>
      <c r="K12">
        <v>432</v>
      </c>
      <c r="L12">
        <v>2462.66</v>
      </c>
      <c r="M12">
        <v>90</v>
      </c>
      <c r="N12">
        <v>6</v>
      </c>
      <c r="O12">
        <v>0</v>
      </c>
      <c r="P12">
        <v>159.07</v>
      </c>
      <c r="Q12">
        <v>0</v>
      </c>
      <c r="R12" s="1" t="s">
        <v>4492</v>
      </c>
      <c r="S12" s="1" t="s">
        <v>8160</v>
      </c>
      <c r="T12">
        <v>0.64</v>
      </c>
      <c r="U12" s="1"/>
      <c r="V12">
        <v>8249.2740020000001</v>
      </c>
      <c r="W12">
        <v>4741662.1479470003</v>
      </c>
      <c r="X12">
        <v>1628.6190529999999</v>
      </c>
      <c r="Y12">
        <v>865.91560300000003</v>
      </c>
      <c r="Z12">
        <v>38118.540881000001</v>
      </c>
      <c r="AA12">
        <v>2021.9791869999999</v>
      </c>
      <c r="AB12">
        <v>0</v>
      </c>
    </row>
    <row r="13" spans="1:28" x14ac:dyDescent="0.25">
      <c r="A13" s="1" t="s">
        <v>353</v>
      </c>
      <c r="B13">
        <v>0</v>
      </c>
      <c r="C13" s="1" t="s">
        <v>4062</v>
      </c>
      <c r="D13">
        <v>13.1</v>
      </c>
      <c r="E13">
        <v>0</v>
      </c>
      <c r="F13">
        <v>0</v>
      </c>
      <c r="G13">
        <v>447</v>
      </c>
      <c r="H13" s="1" t="s">
        <v>4129</v>
      </c>
      <c r="I13">
        <v>135.09</v>
      </c>
      <c r="J13">
        <v>9.73</v>
      </c>
      <c r="K13">
        <v>447</v>
      </c>
      <c r="L13">
        <v>2791.07</v>
      </c>
      <c r="M13">
        <v>143</v>
      </c>
      <c r="N13">
        <v>5</v>
      </c>
      <c r="O13">
        <v>0</v>
      </c>
      <c r="P13">
        <v>229.06</v>
      </c>
      <c r="Q13">
        <v>0</v>
      </c>
      <c r="R13" s="1" t="s">
        <v>4508</v>
      </c>
      <c r="S13" s="1" t="s">
        <v>8160</v>
      </c>
      <c r="T13">
        <v>0.84</v>
      </c>
      <c r="U13" s="1"/>
      <c r="V13">
        <v>10355.588968</v>
      </c>
      <c r="W13">
        <v>6334462.7112269998</v>
      </c>
      <c r="X13">
        <v>1936.1440829999999</v>
      </c>
      <c r="Y13">
        <v>1090.156416</v>
      </c>
      <c r="Z13">
        <v>49886.439723000003</v>
      </c>
      <c r="AA13">
        <v>2701.2553379999999</v>
      </c>
      <c r="AB13">
        <v>0</v>
      </c>
    </row>
    <row r="14" spans="1:28" x14ac:dyDescent="0.25">
      <c r="A14" s="1" t="s">
        <v>357</v>
      </c>
      <c r="B14">
        <v>3</v>
      </c>
      <c r="C14" s="1" t="s">
        <v>4055</v>
      </c>
      <c r="D14">
        <v>13.1</v>
      </c>
      <c r="E14">
        <v>0</v>
      </c>
      <c r="F14">
        <v>3</v>
      </c>
      <c r="G14">
        <v>449</v>
      </c>
      <c r="H14" s="1" t="s">
        <v>4160</v>
      </c>
      <c r="I14">
        <v>91.13</v>
      </c>
      <c r="J14">
        <v>9.59</v>
      </c>
      <c r="K14">
        <v>446</v>
      </c>
      <c r="L14">
        <v>2749.62</v>
      </c>
      <c r="M14">
        <v>95</v>
      </c>
      <c r="N14">
        <v>7</v>
      </c>
      <c r="O14">
        <v>0</v>
      </c>
      <c r="P14">
        <v>200.66</v>
      </c>
      <c r="Q14">
        <v>0</v>
      </c>
      <c r="R14" s="1" t="s">
        <v>4512</v>
      </c>
      <c r="S14" s="1" t="s">
        <v>8160</v>
      </c>
      <c r="T14">
        <v>0.81</v>
      </c>
      <c r="U14" s="1"/>
      <c r="V14">
        <v>8982.9619519999997</v>
      </c>
      <c r="W14">
        <v>5556713.4956210004</v>
      </c>
      <c r="X14">
        <v>1689.0091399999999</v>
      </c>
      <c r="Y14">
        <v>947.90488600000003</v>
      </c>
      <c r="Z14">
        <v>43570.032938999997</v>
      </c>
      <c r="AA14">
        <v>2369.6313879999998</v>
      </c>
      <c r="AB14">
        <v>0</v>
      </c>
    </row>
    <row r="15" spans="1:28" x14ac:dyDescent="0.25">
      <c r="A15" s="1" t="s">
        <v>377</v>
      </c>
      <c r="B15">
        <v>210</v>
      </c>
      <c r="C15" s="1" t="s">
        <v>4003</v>
      </c>
      <c r="D15">
        <v>13.1</v>
      </c>
      <c r="E15">
        <v>0</v>
      </c>
      <c r="F15">
        <v>0.91</v>
      </c>
      <c r="G15">
        <v>465</v>
      </c>
      <c r="H15" s="1" t="s">
        <v>4095</v>
      </c>
      <c r="I15">
        <v>63.59</v>
      </c>
      <c r="J15">
        <v>6.53</v>
      </c>
      <c r="K15">
        <v>255</v>
      </c>
      <c r="L15">
        <v>754.07</v>
      </c>
      <c r="M15">
        <v>140</v>
      </c>
      <c r="N15">
        <v>3</v>
      </c>
      <c r="O15">
        <v>0</v>
      </c>
      <c r="P15">
        <v>172.98</v>
      </c>
      <c r="Q15">
        <v>0</v>
      </c>
      <c r="R15" s="1" t="s">
        <v>4532</v>
      </c>
      <c r="S15" s="1" t="s">
        <v>8160</v>
      </c>
      <c r="T15">
        <v>0.64</v>
      </c>
      <c r="U15" s="1"/>
      <c r="V15">
        <v>5187.2441419999996</v>
      </c>
      <c r="W15">
        <v>2339942.0586040001</v>
      </c>
      <c r="X15">
        <v>1106.48525</v>
      </c>
      <c r="Y15">
        <v>532.81985899999995</v>
      </c>
      <c r="Z15">
        <v>20675.446733000001</v>
      </c>
      <c r="AA15">
        <v>997.61031800000001</v>
      </c>
      <c r="AB15">
        <v>0</v>
      </c>
    </row>
    <row r="16" spans="1:28" x14ac:dyDescent="0.25">
      <c r="A16" s="1" t="s">
        <v>404</v>
      </c>
      <c r="B16">
        <v>20</v>
      </c>
      <c r="C16" s="1" t="s">
        <v>4051</v>
      </c>
      <c r="D16">
        <v>13.1</v>
      </c>
      <c r="E16">
        <v>0</v>
      </c>
      <c r="F16">
        <v>0</v>
      </c>
      <c r="G16">
        <v>483</v>
      </c>
      <c r="H16" s="1" t="s">
        <v>4145</v>
      </c>
      <c r="I16">
        <v>168.74</v>
      </c>
      <c r="J16">
        <v>11.02</v>
      </c>
      <c r="K16">
        <v>463</v>
      </c>
      <c r="L16">
        <v>3189.55</v>
      </c>
      <c r="M16">
        <v>135</v>
      </c>
      <c r="N16">
        <v>7</v>
      </c>
      <c r="O16">
        <v>0</v>
      </c>
      <c r="P16">
        <v>219.75</v>
      </c>
      <c r="Q16">
        <v>0</v>
      </c>
      <c r="R16" s="1" t="s">
        <v>4559</v>
      </c>
      <c r="S16" s="1" t="s">
        <v>8160</v>
      </c>
      <c r="T16">
        <v>0.95</v>
      </c>
      <c r="U16" s="1"/>
      <c r="V16">
        <v>10475.066475</v>
      </c>
      <c r="W16">
        <v>6464319.4485750003</v>
      </c>
      <c r="X16">
        <v>1980.979501</v>
      </c>
      <c r="Y16">
        <v>1105.682822</v>
      </c>
      <c r="Z16">
        <v>50716.486259999998</v>
      </c>
      <c r="AA16">
        <v>2756.68046</v>
      </c>
      <c r="AB16">
        <v>0</v>
      </c>
    </row>
    <row r="17" spans="1:28" x14ac:dyDescent="0.25">
      <c r="A17" s="1" t="s">
        <v>426</v>
      </c>
      <c r="B17">
        <v>30</v>
      </c>
      <c r="C17" s="1" t="s">
        <v>4030</v>
      </c>
      <c r="D17">
        <v>13.1</v>
      </c>
      <c r="E17">
        <v>0</v>
      </c>
      <c r="F17">
        <v>0</v>
      </c>
      <c r="G17">
        <v>507</v>
      </c>
      <c r="H17" s="1" t="s">
        <v>4155</v>
      </c>
      <c r="I17">
        <v>81.98</v>
      </c>
      <c r="J17">
        <v>7.22</v>
      </c>
      <c r="K17">
        <v>477</v>
      </c>
      <c r="L17">
        <v>2808.2</v>
      </c>
      <c r="M17">
        <v>105</v>
      </c>
      <c r="N17">
        <v>8</v>
      </c>
      <c r="O17">
        <v>0</v>
      </c>
      <c r="P17">
        <v>181.63</v>
      </c>
      <c r="Q17">
        <v>0</v>
      </c>
      <c r="R17" s="1" t="s">
        <v>4581</v>
      </c>
      <c r="S17" s="1" t="s">
        <v>8160</v>
      </c>
      <c r="T17">
        <v>0.69</v>
      </c>
      <c r="U17" s="1"/>
      <c r="V17">
        <v>9124.1626450000003</v>
      </c>
      <c r="W17">
        <v>5330849.1923009995</v>
      </c>
      <c r="X17">
        <v>1792.0494940000001</v>
      </c>
      <c r="Y17">
        <v>959.43710499999997</v>
      </c>
      <c r="Z17">
        <v>42602.069790000001</v>
      </c>
      <c r="AA17">
        <v>2273.2550209999999</v>
      </c>
      <c r="AB17">
        <v>0</v>
      </c>
    </row>
    <row r="18" spans="1:28" x14ac:dyDescent="0.25">
      <c r="A18" s="1" t="s">
        <v>429</v>
      </c>
      <c r="B18">
        <v>314</v>
      </c>
      <c r="C18" s="1" t="s">
        <v>4003</v>
      </c>
      <c r="D18">
        <v>13.1</v>
      </c>
      <c r="E18">
        <v>0</v>
      </c>
      <c r="F18">
        <v>0.37</v>
      </c>
      <c r="G18">
        <v>509</v>
      </c>
      <c r="H18" s="1" t="s">
        <v>4095</v>
      </c>
      <c r="I18">
        <v>63.59</v>
      </c>
      <c r="J18">
        <v>8.5299999999999994</v>
      </c>
      <c r="K18">
        <v>195</v>
      </c>
      <c r="L18">
        <v>754.07</v>
      </c>
      <c r="M18">
        <v>91</v>
      </c>
      <c r="N18">
        <v>5</v>
      </c>
      <c r="O18">
        <v>0</v>
      </c>
      <c r="P18">
        <v>126.32</v>
      </c>
      <c r="Q18">
        <v>0</v>
      </c>
      <c r="R18" s="1" t="s">
        <v>4584</v>
      </c>
      <c r="S18" s="1" t="s">
        <v>8160</v>
      </c>
      <c r="T18">
        <v>0.76</v>
      </c>
      <c r="U18" s="1"/>
      <c r="V18">
        <v>3719.5556449999999</v>
      </c>
      <c r="W18">
        <v>1892608.55076</v>
      </c>
      <c r="X18">
        <v>757.19780100000003</v>
      </c>
      <c r="Y18">
        <v>385.41505000000001</v>
      </c>
      <c r="Z18">
        <v>15938.536307</v>
      </c>
      <c r="AA18">
        <v>806.97352999999998</v>
      </c>
      <c r="AB18">
        <v>0</v>
      </c>
    </row>
    <row r="19" spans="1:28" x14ac:dyDescent="0.25">
      <c r="A19" s="1" t="s">
        <v>494</v>
      </c>
      <c r="B19">
        <v>300</v>
      </c>
      <c r="C19" s="1" t="s">
        <v>4022</v>
      </c>
      <c r="D19">
        <v>13.1</v>
      </c>
      <c r="E19">
        <v>0</v>
      </c>
      <c r="F19">
        <v>0</v>
      </c>
      <c r="G19">
        <v>580</v>
      </c>
      <c r="H19" s="1" t="s">
        <v>4163</v>
      </c>
      <c r="I19">
        <v>116.2</v>
      </c>
      <c r="J19">
        <v>11.92</v>
      </c>
      <c r="K19">
        <v>280</v>
      </c>
      <c r="L19">
        <v>2376.67</v>
      </c>
      <c r="M19">
        <v>57</v>
      </c>
      <c r="N19">
        <v>2</v>
      </c>
      <c r="O19">
        <v>0</v>
      </c>
      <c r="P19">
        <v>99.17</v>
      </c>
      <c r="Q19">
        <v>0</v>
      </c>
      <c r="R19" s="1" t="s">
        <v>4649</v>
      </c>
      <c r="S19" s="1" t="s">
        <v>8160</v>
      </c>
      <c r="T19">
        <v>0.94</v>
      </c>
      <c r="U19" s="1"/>
      <c r="V19">
        <v>6955.1343310000002</v>
      </c>
      <c r="W19">
        <v>4644493.8449179996</v>
      </c>
      <c r="X19">
        <v>1250.520313</v>
      </c>
      <c r="Y19">
        <v>739.29696100000001</v>
      </c>
      <c r="Z19">
        <v>35507.385816000002</v>
      </c>
      <c r="AA19">
        <v>1980.7109969999999</v>
      </c>
      <c r="AB19">
        <v>0</v>
      </c>
    </row>
    <row r="20" spans="1:28" x14ac:dyDescent="0.25">
      <c r="A20" s="1" t="s">
        <v>498</v>
      </c>
      <c r="B20">
        <v>314</v>
      </c>
      <c r="C20" s="1" t="s">
        <v>4059</v>
      </c>
      <c r="D20">
        <v>13.1</v>
      </c>
      <c r="E20">
        <v>0</v>
      </c>
      <c r="F20">
        <v>0.36</v>
      </c>
      <c r="G20">
        <v>582</v>
      </c>
      <c r="H20" s="1" t="s">
        <v>4152</v>
      </c>
      <c r="I20">
        <v>144.80000000000001</v>
      </c>
      <c r="J20">
        <v>13.2</v>
      </c>
      <c r="K20">
        <v>268</v>
      </c>
      <c r="L20">
        <v>2462.66</v>
      </c>
      <c r="M20">
        <v>24</v>
      </c>
      <c r="N20">
        <v>2</v>
      </c>
      <c r="O20">
        <v>0</v>
      </c>
      <c r="P20">
        <v>85.03</v>
      </c>
      <c r="Q20">
        <v>0</v>
      </c>
      <c r="R20" s="1" t="s">
        <v>4653</v>
      </c>
      <c r="S20" s="1" t="s">
        <v>8160</v>
      </c>
      <c r="T20">
        <v>0.97</v>
      </c>
      <c r="U20" s="1"/>
      <c r="V20">
        <v>7146.0601120000001</v>
      </c>
      <c r="W20">
        <v>5095765.6707560001</v>
      </c>
      <c r="X20">
        <v>1225.923421</v>
      </c>
      <c r="Y20">
        <v>764.36826299999996</v>
      </c>
      <c r="Z20">
        <v>38165.695922999999</v>
      </c>
      <c r="AA20">
        <v>2173.2369589999998</v>
      </c>
      <c r="AB20">
        <v>0</v>
      </c>
    </row>
    <row r="21" spans="1:28" x14ac:dyDescent="0.25">
      <c r="A21" s="1" t="s">
        <v>504</v>
      </c>
      <c r="B21">
        <v>90</v>
      </c>
      <c r="C21" s="1" t="s">
        <v>4065</v>
      </c>
      <c r="D21">
        <v>13.1</v>
      </c>
      <c r="E21">
        <v>0</v>
      </c>
      <c r="F21">
        <v>0</v>
      </c>
      <c r="G21">
        <v>590</v>
      </c>
      <c r="H21" s="1" t="s">
        <v>4152</v>
      </c>
      <c r="I21">
        <v>144.80000000000001</v>
      </c>
      <c r="J21">
        <v>11.59</v>
      </c>
      <c r="K21">
        <v>500</v>
      </c>
      <c r="L21">
        <v>3939.41</v>
      </c>
      <c r="M21">
        <v>94</v>
      </c>
      <c r="N21">
        <v>6</v>
      </c>
      <c r="O21">
        <v>0</v>
      </c>
      <c r="P21">
        <v>174.65</v>
      </c>
      <c r="Q21">
        <v>0</v>
      </c>
      <c r="R21" s="1" t="s">
        <v>4659</v>
      </c>
      <c r="S21" s="1" t="s">
        <v>8160</v>
      </c>
      <c r="T21">
        <v>0.87</v>
      </c>
      <c r="U21" s="1"/>
      <c r="V21">
        <v>11586.548504</v>
      </c>
      <c r="W21">
        <v>7506062.7681099996</v>
      </c>
      <c r="X21">
        <v>2152.577417</v>
      </c>
      <c r="Y21">
        <v>1229.9359649999999</v>
      </c>
      <c r="Z21">
        <v>57915.704944999998</v>
      </c>
      <c r="AA21">
        <v>3201.0436260000001</v>
      </c>
      <c r="AB21">
        <v>0</v>
      </c>
    </row>
    <row r="22" spans="1:28" x14ac:dyDescent="0.25">
      <c r="A22" s="1" t="s">
        <v>505</v>
      </c>
      <c r="B22">
        <v>421</v>
      </c>
      <c r="C22" s="1" t="s">
        <v>4004</v>
      </c>
      <c r="D22">
        <v>13.1</v>
      </c>
      <c r="E22">
        <v>0</v>
      </c>
      <c r="F22">
        <v>1</v>
      </c>
      <c r="G22">
        <v>590</v>
      </c>
      <c r="H22" s="1" t="s">
        <v>4124</v>
      </c>
      <c r="I22">
        <v>71.64</v>
      </c>
      <c r="J22">
        <v>7.89</v>
      </c>
      <c r="K22">
        <v>169</v>
      </c>
      <c r="L22">
        <v>1301.74</v>
      </c>
      <c r="M22">
        <v>35</v>
      </c>
      <c r="N22">
        <v>3</v>
      </c>
      <c r="O22">
        <v>0</v>
      </c>
      <c r="P22">
        <v>94.4</v>
      </c>
      <c r="Q22">
        <v>0</v>
      </c>
      <c r="R22" s="1" t="s">
        <v>4660</v>
      </c>
      <c r="S22" s="1" t="s">
        <v>8160</v>
      </c>
      <c r="T22">
        <v>1.27</v>
      </c>
      <c r="U22" s="1"/>
      <c r="V22">
        <v>4567.6004839999996</v>
      </c>
      <c r="W22">
        <v>3140161.2258649999</v>
      </c>
      <c r="X22">
        <v>781.95578</v>
      </c>
      <c r="Y22">
        <v>485.36855800000001</v>
      </c>
      <c r="Z22">
        <v>23815.014023</v>
      </c>
      <c r="AA22">
        <v>1339.163315</v>
      </c>
      <c r="AB22">
        <v>0</v>
      </c>
    </row>
    <row r="23" spans="1:28" x14ac:dyDescent="0.25">
      <c r="A23" s="1" t="s">
        <v>530</v>
      </c>
      <c r="B23">
        <v>419</v>
      </c>
      <c r="C23" s="1" t="s">
        <v>4003</v>
      </c>
      <c r="D23">
        <v>13.1</v>
      </c>
      <c r="E23">
        <v>0</v>
      </c>
      <c r="F23">
        <v>0.82</v>
      </c>
      <c r="G23">
        <v>615</v>
      </c>
      <c r="H23" s="1" t="s">
        <v>4095</v>
      </c>
      <c r="I23">
        <v>63.59</v>
      </c>
      <c r="J23">
        <v>8.75</v>
      </c>
      <c r="K23">
        <v>196</v>
      </c>
      <c r="L23">
        <v>754.07</v>
      </c>
      <c r="M23">
        <v>78</v>
      </c>
      <c r="N23">
        <v>5</v>
      </c>
      <c r="O23">
        <v>0</v>
      </c>
      <c r="P23">
        <v>129.56</v>
      </c>
      <c r="Q23">
        <v>0</v>
      </c>
      <c r="R23" s="1" t="s">
        <v>4685</v>
      </c>
      <c r="S23" s="1" t="s">
        <v>8160</v>
      </c>
      <c r="T23">
        <v>0.78</v>
      </c>
      <c r="U23" s="1"/>
      <c r="V23">
        <v>3738.4002879999998</v>
      </c>
      <c r="W23">
        <v>2037257.166591</v>
      </c>
      <c r="X23">
        <v>738.48833500000001</v>
      </c>
      <c r="Y23">
        <v>389.491129</v>
      </c>
      <c r="Z23">
        <v>16719.058852999999</v>
      </c>
      <c r="AA23">
        <v>868.69349099999999</v>
      </c>
      <c r="AB23">
        <v>0</v>
      </c>
    </row>
    <row r="24" spans="1:28" x14ac:dyDescent="0.25">
      <c r="A24" s="1" t="s">
        <v>546</v>
      </c>
      <c r="B24">
        <v>523</v>
      </c>
      <c r="C24" s="1" t="s">
        <v>4003</v>
      </c>
      <c r="D24">
        <v>13.1</v>
      </c>
      <c r="E24">
        <v>0</v>
      </c>
      <c r="F24">
        <v>0.28000000000000003</v>
      </c>
      <c r="G24">
        <v>626</v>
      </c>
      <c r="H24" s="1" t="s">
        <v>4095</v>
      </c>
      <c r="I24">
        <v>63.59</v>
      </c>
      <c r="J24">
        <v>12.8</v>
      </c>
      <c r="K24">
        <v>103</v>
      </c>
      <c r="L24">
        <v>754.07</v>
      </c>
      <c r="M24">
        <v>11</v>
      </c>
      <c r="N24">
        <v>4</v>
      </c>
      <c r="O24">
        <v>0</v>
      </c>
      <c r="P24">
        <v>50.22</v>
      </c>
      <c r="Q24">
        <v>0</v>
      </c>
      <c r="R24" s="1" t="s">
        <v>4701</v>
      </c>
      <c r="S24" s="1" t="s">
        <v>8160</v>
      </c>
      <c r="T24">
        <v>1.03</v>
      </c>
      <c r="U24" s="1"/>
      <c r="V24">
        <v>2879.7697330000001</v>
      </c>
      <c r="W24">
        <v>2037506.036633</v>
      </c>
      <c r="X24">
        <v>480.83417700000001</v>
      </c>
      <c r="Y24">
        <v>306.75798300000002</v>
      </c>
      <c r="Z24">
        <v>15316.961898</v>
      </c>
      <c r="AA24">
        <v>868.93301399999996</v>
      </c>
      <c r="AB24">
        <v>0</v>
      </c>
    </row>
    <row r="25" spans="1:28" x14ac:dyDescent="0.25">
      <c r="A25" s="1" t="s">
        <v>575</v>
      </c>
      <c r="B25">
        <v>432</v>
      </c>
      <c r="C25" s="1" t="s">
        <v>4027</v>
      </c>
      <c r="D25">
        <v>13.1</v>
      </c>
      <c r="E25">
        <v>0</v>
      </c>
      <c r="F25">
        <v>0.75</v>
      </c>
      <c r="G25">
        <v>645</v>
      </c>
      <c r="H25" s="1" t="s">
        <v>4107</v>
      </c>
      <c r="I25">
        <v>182.24</v>
      </c>
      <c r="J25">
        <v>13.72</v>
      </c>
      <c r="K25">
        <v>213</v>
      </c>
      <c r="L25">
        <v>1423.7</v>
      </c>
      <c r="M25">
        <v>70</v>
      </c>
      <c r="N25">
        <v>6</v>
      </c>
      <c r="O25">
        <v>0</v>
      </c>
      <c r="P25">
        <v>122.37</v>
      </c>
      <c r="Q25">
        <v>0</v>
      </c>
      <c r="R25" s="1" t="s">
        <v>4730</v>
      </c>
      <c r="S25" s="1" t="s">
        <v>8160</v>
      </c>
      <c r="T25">
        <v>1.1000000000000001</v>
      </c>
      <c r="U25" s="1"/>
      <c r="V25">
        <v>5558.9326760000004</v>
      </c>
      <c r="W25">
        <v>3625412.3484990001</v>
      </c>
      <c r="X25">
        <v>994.41089899999997</v>
      </c>
      <c r="Y25">
        <v>588.26664400000004</v>
      </c>
      <c r="Z25">
        <v>27954.398152999998</v>
      </c>
      <c r="AA25">
        <v>1546.067047</v>
      </c>
      <c r="AB25">
        <v>0</v>
      </c>
    </row>
    <row r="26" spans="1:28" x14ac:dyDescent="0.25">
      <c r="A26" s="1" t="s">
        <v>595</v>
      </c>
      <c r="B26">
        <v>0</v>
      </c>
      <c r="C26" s="1" t="s">
        <v>4055</v>
      </c>
      <c r="D26">
        <v>13.1</v>
      </c>
      <c r="E26">
        <v>0</v>
      </c>
      <c r="F26">
        <v>0</v>
      </c>
      <c r="G26">
        <v>664</v>
      </c>
      <c r="H26" s="1" t="s">
        <v>4160</v>
      </c>
      <c r="I26">
        <v>91.13</v>
      </c>
      <c r="J26">
        <v>6.23</v>
      </c>
      <c r="K26">
        <v>664</v>
      </c>
      <c r="L26">
        <v>2749.62</v>
      </c>
      <c r="M26">
        <v>137</v>
      </c>
      <c r="N26">
        <v>6</v>
      </c>
      <c r="O26">
        <v>0</v>
      </c>
      <c r="P26">
        <v>249.75</v>
      </c>
      <c r="Q26">
        <v>0</v>
      </c>
      <c r="R26" s="1" t="s">
        <v>4750</v>
      </c>
      <c r="S26" s="1" t="s">
        <v>8160</v>
      </c>
      <c r="T26">
        <v>0.48</v>
      </c>
      <c r="U26" s="1"/>
      <c r="V26">
        <v>10816.719412</v>
      </c>
      <c r="W26">
        <v>5511937.5217239996</v>
      </c>
      <c r="X26">
        <v>2244.3917240000001</v>
      </c>
      <c r="Y26">
        <v>1123.7546150000001</v>
      </c>
      <c r="Z26">
        <v>46338.035175999998</v>
      </c>
      <c r="AA26">
        <v>2350.2378570000001</v>
      </c>
      <c r="AB26">
        <v>0</v>
      </c>
    </row>
    <row r="27" spans="1:28" x14ac:dyDescent="0.25">
      <c r="A27" s="1" t="s">
        <v>599</v>
      </c>
      <c r="B27">
        <v>3</v>
      </c>
      <c r="C27" s="1" t="s">
        <v>4062</v>
      </c>
      <c r="D27">
        <v>13.1</v>
      </c>
      <c r="E27">
        <v>0</v>
      </c>
      <c r="F27">
        <v>3</v>
      </c>
      <c r="G27">
        <v>671</v>
      </c>
      <c r="H27" s="1" t="s">
        <v>4138</v>
      </c>
      <c r="I27">
        <v>116.78</v>
      </c>
      <c r="J27">
        <v>6.74</v>
      </c>
      <c r="K27">
        <v>668</v>
      </c>
      <c r="L27">
        <v>2753.62</v>
      </c>
      <c r="M27">
        <v>298</v>
      </c>
      <c r="N27">
        <v>8</v>
      </c>
      <c r="O27">
        <v>0</v>
      </c>
      <c r="P27">
        <v>385.84</v>
      </c>
      <c r="Q27">
        <v>0</v>
      </c>
      <c r="R27" s="1" t="s">
        <v>4754</v>
      </c>
      <c r="S27" s="1" t="s">
        <v>8160</v>
      </c>
      <c r="T27">
        <v>0.6</v>
      </c>
      <c r="U27" s="1"/>
      <c r="V27">
        <v>13382.06215</v>
      </c>
      <c r="W27">
        <v>6811498.2149919998</v>
      </c>
      <c r="X27">
        <v>2738.469286</v>
      </c>
      <c r="Y27">
        <v>1387.609025</v>
      </c>
      <c r="Z27">
        <v>57337.005576000003</v>
      </c>
      <c r="AA27">
        <v>2904.3140060000001</v>
      </c>
      <c r="AB27">
        <v>0</v>
      </c>
    </row>
    <row r="28" spans="1:28" x14ac:dyDescent="0.25">
      <c r="A28" s="1" t="s">
        <v>639</v>
      </c>
      <c r="B28">
        <v>190</v>
      </c>
      <c r="C28" s="1" t="s">
        <v>4038</v>
      </c>
      <c r="D28">
        <v>13.1</v>
      </c>
      <c r="E28">
        <v>0</v>
      </c>
      <c r="F28">
        <v>0</v>
      </c>
      <c r="G28">
        <v>710</v>
      </c>
      <c r="H28" s="1" t="s">
        <v>4143</v>
      </c>
      <c r="I28">
        <v>105.53</v>
      </c>
      <c r="J28">
        <v>5.97</v>
      </c>
      <c r="K28">
        <v>520</v>
      </c>
      <c r="L28">
        <v>2081.08</v>
      </c>
      <c r="M28">
        <v>148</v>
      </c>
      <c r="N28">
        <v>5</v>
      </c>
      <c r="O28">
        <v>0</v>
      </c>
      <c r="P28">
        <v>233.13</v>
      </c>
      <c r="Q28">
        <v>0</v>
      </c>
      <c r="R28" s="1" t="s">
        <v>4794</v>
      </c>
      <c r="S28" s="1" t="s">
        <v>8160</v>
      </c>
      <c r="T28">
        <v>0.53</v>
      </c>
      <c r="U28" s="1"/>
      <c r="V28">
        <v>9048.6613930000003</v>
      </c>
      <c r="W28">
        <v>4530188.3626530003</v>
      </c>
      <c r="X28">
        <v>1880.5474919999999</v>
      </c>
      <c r="Y28">
        <v>938.12660100000005</v>
      </c>
      <c r="Z28">
        <v>38358.207747</v>
      </c>
      <c r="AA28">
        <v>1931.592394</v>
      </c>
      <c r="AB28">
        <v>0</v>
      </c>
    </row>
    <row r="29" spans="1:28" x14ac:dyDescent="0.25">
      <c r="A29" s="1" t="s">
        <v>691</v>
      </c>
      <c r="B29">
        <v>432</v>
      </c>
      <c r="C29" s="1" t="s">
        <v>4030</v>
      </c>
      <c r="D29">
        <v>13.1</v>
      </c>
      <c r="E29">
        <v>0</v>
      </c>
      <c r="F29">
        <v>0.75</v>
      </c>
      <c r="G29">
        <v>765</v>
      </c>
      <c r="H29" s="1" t="s">
        <v>4012</v>
      </c>
      <c r="I29">
        <v>120.08</v>
      </c>
      <c r="J29">
        <v>8.31</v>
      </c>
      <c r="K29">
        <v>333</v>
      </c>
      <c r="L29">
        <v>1981.07</v>
      </c>
      <c r="M29">
        <v>68</v>
      </c>
      <c r="N29">
        <v>3</v>
      </c>
      <c r="O29">
        <v>0</v>
      </c>
      <c r="P29">
        <v>120.81</v>
      </c>
      <c r="Q29">
        <v>0</v>
      </c>
      <c r="R29" s="1" t="s">
        <v>4846</v>
      </c>
      <c r="S29" s="1" t="s">
        <v>8160</v>
      </c>
      <c r="T29">
        <v>0.68</v>
      </c>
      <c r="U29" s="1"/>
      <c r="V29">
        <v>6295.2284959999997</v>
      </c>
      <c r="W29">
        <v>3681187.9206360001</v>
      </c>
      <c r="X29">
        <v>1229.4189710000001</v>
      </c>
      <c r="Y29">
        <v>661.59791900000005</v>
      </c>
      <c r="Z29">
        <v>29417.775171000001</v>
      </c>
      <c r="AA29">
        <v>1569.7774919999999</v>
      </c>
      <c r="AB29">
        <v>0</v>
      </c>
    </row>
    <row r="30" spans="1:28" x14ac:dyDescent="0.25">
      <c r="A30" s="1" t="s">
        <v>752</v>
      </c>
      <c r="B30">
        <v>628</v>
      </c>
      <c r="C30" s="1" t="s">
        <v>4003</v>
      </c>
      <c r="D30">
        <v>13.1</v>
      </c>
      <c r="E30">
        <v>0</v>
      </c>
      <c r="F30">
        <v>0.73</v>
      </c>
      <c r="G30">
        <v>815</v>
      </c>
      <c r="H30" s="1" t="s">
        <v>4095</v>
      </c>
      <c r="I30">
        <v>63.59</v>
      </c>
      <c r="J30">
        <v>5.43</v>
      </c>
      <c r="K30">
        <v>187</v>
      </c>
      <c r="L30">
        <v>754.07</v>
      </c>
      <c r="M30">
        <v>35</v>
      </c>
      <c r="N30">
        <v>4</v>
      </c>
      <c r="O30">
        <v>0</v>
      </c>
      <c r="P30">
        <v>75.290000000000006</v>
      </c>
      <c r="Q30">
        <v>0</v>
      </c>
      <c r="R30" s="1" t="s">
        <v>4907</v>
      </c>
      <c r="S30" s="1" t="s">
        <v>8160</v>
      </c>
      <c r="T30">
        <v>0.47</v>
      </c>
      <c r="U30" s="1"/>
      <c r="V30">
        <v>3204.6801599999999</v>
      </c>
      <c r="W30">
        <v>1674303.837362</v>
      </c>
      <c r="X30">
        <v>657.70915500000001</v>
      </c>
      <c r="Y30">
        <v>333.56242700000001</v>
      </c>
      <c r="Z30">
        <v>13942.910479</v>
      </c>
      <c r="AA30">
        <v>713.920118</v>
      </c>
      <c r="AB30">
        <v>0</v>
      </c>
    </row>
    <row r="31" spans="1:28" x14ac:dyDescent="0.25">
      <c r="A31" s="1" t="s">
        <v>768</v>
      </c>
      <c r="B31">
        <v>732</v>
      </c>
      <c r="C31" s="1" t="s">
        <v>4003</v>
      </c>
      <c r="D31">
        <v>13.1</v>
      </c>
      <c r="E31">
        <v>0</v>
      </c>
      <c r="F31">
        <v>0.19</v>
      </c>
      <c r="G31">
        <v>825</v>
      </c>
      <c r="H31" s="1" t="s">
        <v>4095</v>
      </c>
      <c r="I31">
        <v>63.59</v>
      </c>
      <c r="J31">
        <v>13</v>
      </c>
      <c r="K31">
        <v>93</v>
      </c>
      <c r="L31">
        <v>754.07</v>
      </c>
      <c r="M31">
        <v>14</v>
      </c>
      <c r="N31">
        <v>2</v>
      </c>
      <c r="O31">
        <v>0</v>
      </c>
      <c r="P31">
        <v>38.11</v>
      </c>
      <c r="Q31">
        <v>0</v>
      </c>
      <c r="R31" s="1" t="s">
        <v>4923</v>
      </c>
      <c r="S31" s="1" t="s">
        <v>8160</v>
      </c>
      <c r="T31">
        <v>0.99</v>
      </c>
      <c r="U31" s="1"/>
      <c r="V31">
        <v>2655.9391190000001</v>
      </c>
      <c r="W31">
        <v>1870225.582466</v>
      </c>
      <c r="X31">
        <v>454.62450100000001</v>
      </c>
      <c r="Y31">
        <v>283.39716900000002</v>
      </c>
      <c r="Z31">
        <v>14068.254782</v>
      </c>
      <c r="AA31">
        <v>797.60116800000003</v>
      </c>
      <c r="AB31">
        <v>0</v>
      </c>
    </row>
    <row r="32" spans="1:28" x14ac:dyDescent="0.25">
      <c r="A32" s="1" t="s">
        <v>816</v>
      </c>
      <c r="B32">
        <v>523</v>
      </c>
      <c r="C32" s="1" t="s">
        <v>4018</v>
      </c>
      <c r="D32">
        <v>13.1</v>
      </c>
      <c r="E32">
        <v>0</v>
      </c>
      <c r="F32">
        <v>3</v>
      </c>
      <c r="G32">
        <v>875</v>
      </c>
      <c r="H32" s="1" t="s">
        <v>4095</v>
      </c>
      <c r="I32">
        <v>63.59</v>
      </c>
      <c r="J32">
        <v>6.57</v>
      </c>
      <c r="K32">
        <v>352</v>
      </c>
      <c r="L32">
        <v>1928.73</v>
      </c>
      <c r="M32">
        <v>46</v>
      </c>
      <c r="N32">
        <v>2</v>
      </c>
      <c r="O32">
        <v>0</v>
      </c>
      <c r="P32">
        <v>99.86</v>
      </c>
      <c r="Q32">
        <v>0</v>
      </c>
      <c r="R32" s="1" t="s">
        <v>4971</v>
      </c>
      <c r="S32" s="1" t="s">
        <v>8160</v>
      </c>
      <c r="T32">
        <v>0.54</v>
      </c>
      <c r="U32" s="1"/>
      <c r="V32">
        <v>6390.3331539999999</v>
      </c>
      <c r="W32">
        <v>3575095.0483320002</v>
      </c>
      <c r="X32">
        <v>1286.0173030000001</v>
      </c>
      <c r="Y32">
        <v>669.75997299999995</v>
      </c>
      <c r="Z32">
        <v>29010.684824</v>
      </c>
      <c r="AA32">
        <v>1524.5027009999999</v>
      </c>
      <c r="AB32">
        <v>0</v>
      </c>
    </row>
    <row r="33" spans="1:28" x14ac:dyDescent="0.25">
      <c r="A33" s="1" t="s">
        <v>880</v>
      </c>
      <c r="B33">
        <v>314</v>
      </c>
      <c r="C33" s="1" t="s">
        <v>4055</v>
      </c>
      <c r="D33">
        <v>13.1</v>
      </c>
      <c r="E33">
        <v>0</v>
      </c>
      <c r="F33">
        <v>0.36</v>
      </c>
      <c r="G33">
        <v>931</v>
      </c>
      <c r="H33" s="1" t="s">
        <v>4160</v>
      </c>
      <c r="I33">
        <v>91.13</v>
      </c>
      <c r="J33">
        <v>5.22</v>
      </c>
      <c r="K33">
        <v>617</v>
      </c>
      <c r="L33">
        <v>2752.54</v>
      </c>
      <c r="M33">
        <v>105</v>
      </c>
      <c r="N33">
        <v>3</v>
      </c>
      <c r="O33">
        <v>0</v>
      </c>
      <c r="P33">
        <v>209.23</v>
      </c>
      <c r="Q33">
        <v>0</v>
      </c>
      <c r="R33" s="1" t="s">
        <v>5035</v>
      </c>
      <c r="S33" s="1" t="s">
        <v>8160</v>
      </c>
      <c r="T33">
        <v>0.49</v>
      </c>
      <c r="U33" s="1"/>
      <c r="V33">
        <v>10146.225621</v>
      </c>
      <c r="W33">
        <v>5208431.7290230002</v>
      </c>
      <c r="X33">
        <v>2113.0913989999999</v>
      </c>
      <c r="Y33">
        <v>1055.609322</v>
      </c>
      <c r="Z33">
        <v>43645.802927999997</v>
      </c>
      <c r="AA33">
        <v>2220.853087</v>
      </c>
      <c r="AB33">
        <v>0</v>
      </c>
    </row>
    <row r="34" spans="1:28" x14ac:dyDescent="0.25">
      <c r="A34" s="1" t="s">
        <v>916</v>
      </c>
      <c r="B34">
        <v>837</v>
      </c>
      <c r="C34" s="1" t="s">
        <v>4003</v>
      </c>
      <c r="D34">
        <v>13.1</v>
      </c>
      <c r="E34">
        <v>0</v>
      </c>
      <c r="F34">
        <v>0.64</v>
      </c>
      <c r="G34">
        <v>972</v>
      </c>
      <c r="H34" s="1" t="s">
        <v>4095</v>
      </c>
      <c r="I34">
        <v>63.59</v>
      </c>
      <c r="J34">
        <v>6.08</v>
      </c>
      <c r="K34">
        <v>135</v>
      </c>
      <c r="L34">
        <v>754.07</v>
      </c>
      <c r="M34">
        <v>0</v>
      </c>
      <c r="N34">
        <v>0</v>
      </c>
      <c r="O34">
        <v>0</v>
      </c>
      <c r="P34">
        <v>28.22</v>
      </c>
      <c r="Q34">
        <v>0</v>
      </c>
      <c r="R34" s="1" t="s">
        <v>5071</v>
      </c>
      <c r="S34" s="1" t="s">
        <v>8160</v>
      </c>
      <c r="T34">
        <v>0.49</v>
      </c>
      <c r="U34" s="1"/>
      <c r="V34">
        <v>2442.7681149999999</v>
      </c>
      <c r="W34">
        <v>1465209.43255</v>
      </c>
      <c r="X34">
        <v>472.470799</v>
      </c>
      <c r="Y34">
        <v>257.40119399999998</v>
      </c>
      <c r="Z34">
        <v>11603.76072</v>
      </c>
      <c r="AA34">
        <v>624.82453399999997</v>
      </c>
      <c r="AB34">
        <v>0</v>
      </c>
    </row>
    <row r="35" spans="1:28" x14ac:dyDescent="0.25">
      <c r="A35" s="1" t="s">
        <v>917</v>
      </c>
      <c r="B35">
        <v>432</v>
      </c>
      <c r="C35" s="1" t="s">
        <v>4055</v>
      </c>
      <c r="D35">
        <v>13.1</v>
      </c>
      <c r="E35">
        <v>0</v>
      </c>
      <c r="F35">
        <v>0.75</v>
      </c>
      <c r="G35">
        <v>973</v>
      </c>
      <c r="H35" s="1" t="s">
        <v>4160</v>
      </c>
      <c r="I35">
        <v>91.13</v>
      </c>
      <c r="J35">
        <v>5.47</v>
      </c>
      <c r="K35">
        <v>541</v>
      </c>
      <c r="L35">
        <v>2752.54</v>
      </c>
      <c r="M35">
        <v>79</v>
      </c>
      <c r="N35">
        <v>4</v>
      </c>
      <c r="O35">
        <v>0</v>
      </c>
      <c r="P35">
        <v>172.8</v>
      </c>
      <c r="Q35">
        <v>0</v>
      </c>
      <c r="R35" s="1" t="s">
        <v>5072</v>
      </c>
      <c r="S35" s="1" t="s">
        <v>8160</v>
      </c>
      <c r="T35">
        <v>0.54</v>
      </c>
      <c r="U35" s="1"/>
      <c r="V35">
        <v>9348.7804479999995</v>
      </c>
      <c r="W35">
        <v>5109895.0461950004</v>
      </c>
      <c r="X35">
        <v>1900.515206</v>
      </c>
      <c r="Y35">
        <v>977.87671399999999</v>
      </c>
      <c r="Z35">
        <v>41819.190649999997</v>
      </c>
      <c r="AA35">
        <v>2178.9410659999999</v>
      </c>
      <c r="AB35">
        <v>0</v>
      </c>
    </row>
    <row r="36" spans="1:28" x14ac:dyDescent="0.25">
      <c r="A36" s="1" t="s">
        <v>974</v>
      </c>
      <c r="B36">
        <v>493</v>
      </c>
      <c r="C36" s="1" t="s">
        <v>4062</v>
      </c>
      <c r="D36">
        <v>13.1</v>
      </c>
      <c r="E36">
        <v>0</v>
      </c>
      <c r="F36">
        <v>0.14000000000000001</v>
      </c>
      <c r="G36">
        <v>1022</v>
      </c>
      <c r="H36" s="1" t="s">
        <v>4172</v>
      </c>
      <c r="I36">
        <v>116.78</v>
      </c>
      <c r="J36">
        <v>14.85</v>
      </c>
      <c r="K36">
        <v>529</v>
      </c>
      <c r="L36">
        <v>2753.62</v>
      </c>
      <c r="M36">
        <v>279</v>
      </c>
      <c r="N36">
        <v>6</v>
      </c>
      <c r="O36">
        <v>0</v>
      </c>
      <c r="P36">
        <v>360.23</v>
      </c>
      <c r="Q36">
        <v>0</v>
      </c>
      <c r="R36" s="1" t="s">
        <v>5129</v>
      </c>
      <c r="S36" s="1" t="s">
        <v>8160</v>
      </c>
      <c r="T36">
        <v>1.1499999999999999</v>
      </c>
      <c r="U36" s="1"/>
      <c r="V36">
        <v>13444.708186</v>
      </c>
      <c r="W36">
        <v>7633542.7321229996</v>
      </c>
      <c r="X36">
        <v>2592.0955279999998</v>
      </c>
      <c r="Y36">
        <v>1404.7728079999999</v>
      </c>
      <c r="Z36">
        <v>61733.240102000003</v>
      </c>
      <c r="AA36">
        <v>3255.0499589999999</v>
      </c>
      <c r="AB36">
        <v>0</v>
      </c>
    </row>
    <row r="37" spans="1:28" x14ac:dyDescent="0.25">
      <c r="A37" s="1" t="s">
        <v>1000</v>
      </c>
      <c r="B37">
        <v>280</v>
      </c>
      <c r="C37" s="1" t="s">
        <v>4063</v>
      </c>
      <c r="D37">
        <v>13.1</v>
      </c>
      <c r="E37">
        <v>0</v>
      </c>
      <c r="F37">
        <v>0</v>
      </c>
      <c r="G37">
        <v>1044</v>
      </c>
      <c r="H37" s="1" t="s">
        <v>4119</v>
      </c>
      <c r="I37">
        <v>17.75</v>
      </c>
      <c r="J37">
        <v>3.79</v>
      </c>
      <c r="K37">
        <v>764</v>
      </c>
      <c r="L37">
        <v>2092.8200000000002</v>
      </c>
      <c r="M37">
        <v>290</v>
      </c>
      <c r="N37">
        <v>7</v>
      </c>
      <c r="O37">
        <v>0</v>
      </c>
      <c r="P37">
        <v>408.27</v>
      </c>
      <c r="Q37">
        <v>0</v>
      </c>
      <c r="R37" s="1" t="s">
        <v>5155</v>
      </c>
      <c r="S37" s="1" t="s">
        <v>8160</v>
      </c>
      <c r="T37">
        <v>0.43</v>
      </c>
      <c r="U37" s="1"/>
      <c r="V37">
        <v>12648.365076</v>
      </c>
      <c r="W37">
        <v>5390057.3527899999</v>
      </c>
      <c r="X37">
        <v>2770.4359039999999</v>
      </c>
      <c r="Y37">
        <v>1295.515028</v>
      </c>
      <c r="Z37">
        <v>48754.675651999998</v>
      </c>
      <c r="AA37">
        <v>2297.8995249999998</v>
      </c>
      <c r="AB37">
        <v>0</v>
      </c>
    </row>
    <row r="38" spans="1:28" x14ac:dyDescent="0.25">
      <c r="A38" s="1" t="s">
        <v>1020</v>
      </c>
      <c r="B38">
        <v>863</v>
      </c>
      <c r="C38" s="1" t="s">
        <v>4014</v>
      </c>
      <c r="D38">
        <v>13.1</v>
      </c>
      <c r="E38">
        <v>0</v>
      </c>
      <c r="F38">
        <v>0.5</v>
      </c>
      <c r="G38">
        <v>1062</v>
      </c>
      <c r="H38" s="1" t="s">
        <v>4087</v>
      </c>
      <c r="I38">
        <v>59.72</v>
      </c>
      <c r="J38">
        <v>9.27</v>
      </c>
      <c r="K38">
        <v>199</v>
      </c>
      <c r="L38">
        <v>1175.1099999999999</v>
      </c>
      <c r="M38">
        <v>11</v>
      </c>
      <c r="N38">
        <v>2</v>
      </c>
      <c r="O38">
        <v>0</v>
      </c>
      <c r="P38">
        <v>77.430000000000007</v>
      </c>
      <c r="Q38">
        <v>0</v>
      </c>
      <c r="R38" s="1" t="s">
        <v>5175</v>
      </c>
      <c r="S38" s="1" t="s">
        <v>8160</v>
      </c>
      <c r="T38">
        <v>0.71</v>
      </c>
      <c r="U38" s="1"/>
      <c r="V38">
        <v>3827.1106159999999</v>
      </c>
      <c r="W38">
        <v>2390362.1411520001</v>
      </c>
      <c r="X38">
        <v>717.23711500000002</v>
      </c>
      <c r="Y38">
        <v>404.30309199999999</v>
      </c>
      <c r="Z38">
        <v>18679.813612000002</v>
      </c>
      <c r="AA38">
        <v>1019.365104</v>
      </c>
      <c r="AB38">
        <v>0</v>
      </c>
    </row>
    <row r="39" spans="1:28" x14ac:dyDescent="0.25">
      <c r="A39" s="1" t="s">
        <v>1026</v>
      </c>
      <c r="B39">
        <v>720</v>
      </c>
      <c r="C39" s="1" t="s">
        <v>4028</v>
      </c>
      <c r="D39">
        <v>13.1</v>
      </c>
      <c r="E39">
        <v>0</v>
      </c>
      <c r="F39">
        <v>0</v>
      </c>
      <c r="G39">
        <v>1069</v>
      </c>
      <c r="H39" s="1" t="s">
        <v>4173</v>
      </c>
      <c r="I39">
        <v>23.46</v>
      </c>
      <c r="J39">
        <v>11.58</v>
      </c>
      <c r="K39">
        <v>349</v>
      </c>
      <c r="L39">
        <v>1556.07</v>
      </c>
      <c r="M39">
        <v>132</v>
      </c>
      <c r="N39">
        <v>8</v>
      </c>
      <c r="O39">
        <v>0</v>
      </c>
      <c r="P39">
        <v>220.17</v>
      </c>
      <c r="Q39">
        <v>0</v>
      </c>
      <c r="R39" s="1" t="s">
        <v>5181</v>
      </c>
      <c r="S39" s="1" t="s">
        <v>8160</v>
      </c>
      <c r="T39">
        <v>0.88</v>
      </c>
      <c r="U39" s="1"/>
      <c r="V39">
        <v>7241.5501469999999</v>
      </c>
      <c r="W39">
        <v>4112753.6190360002</v>
      </c>
      <c r="X39">
        <v>1398.832596</v>
      </c>
      <c r="Y39">
        <v>756.83905800000002</v>
      </c>
      <c r="Z39">
        <v>33253.201467999999</v>
      </c>
      <c r="AA39">
        <v>1753.7393790000001</v>
      </c>
      <c r="AB39">
        <v>0</v>
      </c>
    </row>
    <row r="40" spans="1:28" x14ac:dyDescent="0.25">
      <c r="A40" s="1" t="s">
        <v>1034</v>
      </c>
      <c r="B40">
        <v>870</v>
      </c>
      <c r="C40" s="1" t="s">
        <v>4008</v>
      </c>
      <c r="D40">
        <v>13.1</v>
      </c>
      <c r="E40">
        <v>0</v>
      </c>
      <c r="F40">
        <v>0</v>
      </c>
      <c r="G40">
        <v>1077</v>
      </c>
      <c r="H40" s="1" t="s">
        <v>4080</v>
      </c>
      <c r="I40">
        <v>0.2</v>
      </c>
      <c r="J40">
        <v>2.83</v>
      </c>
      <c r="K40">
        <v>207</v>
      </c>
      <c r="L40">
        <v>652.09</v>
      </c>
      <c r="M40">
        <v>101</v>
      </c>
      <c r="N40">
        <v>4</v>
      </c>
      <c r="O40">
        <v>0</v>
      </c>
      <c r="P40">
        <v>131.07</v>
      </c>
      <c r="Q40">
        <v>0</v>
      </c>
      <c r="R40" s="1" t="s">
        <v>5189</v>
      </c>
      <c r="S40" s="1" t="s">
        <v>8160</v>
      </c>
      <c r="T40">
        <v>0.65</v>
      </c>
      <c r="U40" s="1"/>
      <c r="V40">
        <v>3893.4676239999999</v>
      </c>
      <c r="W40">
        <v>1822245.356834</v>
      </c>
      <c r="X40">
        <v>822.85996999999998</v>
      </c>
      <c r="Y40">
        <v>401.17859900000002</v>
      </c>
      <c r="Z40">
        <v>15856.064525</v>
      </c>
      <c r="AA40">
        <v>776.923633</v>
      </c>
      <c r="AB40">
        <v>0</v>
      </c>
    </row>
    <row r="41" spans="1:28" x14ac:dyDescent="0.25">
      <c r="A41" s="1" t="s">
        <v>1046</v>
      </c>
      <c r="B41">
        <v>620</v>
      </c>
      <c r="C41" s="1" t="s">
        <v>4033</v>
      </c>
      <c r="D41">
        <v>13.1</v>
      </c>
      <c r="E41">
        <v>0</v>
      </c>
      <c r="F41">
        <v>0</v>
      </c>
      <c r="G41">
        <v>1084</v>
      </c>
      <c r="H41" s="1" t="s">
        <v>4096</v>
      </c>
      <c r="I41">
        <v>121.36</v>
      </c>
      <c r="J41">
        <v>9.2799999999999994</v>
      </c>
      <c r="K41">
        <v>464</v>
      </c>
      <c r="L41">
        <v>2842.35</v>
      </c>
      <c r="M41">
        <v>114</v>
      </c>
      <c r="N41">
        <v>8</v>
      </c>
      <c r="O41">
        <v>0</v>
      </c>
      <c r="P41">
        <v>209.13</v>
      </c>
      <c r="Q41">
        <v>0</v>
      </c>
      <c r="R41" s="1" t="s">
        <v>5201</v>
      </c>
      <c r="S41" s="1" t="s">
        <v>8160</v>
      </c>
      <c r="T41">
        <v>0.82</v>
      </c>
      <c r="U41" s="1"/>
      <c r="V41">
        <v>9424.6002719999997</v>
      </c>
      <c r="W41">
        <v>5717048.9631719999</v>
      </c>
      <c r="X41">
        <v>1792.9118880000001</v>
      </c>
      <c r="Y41">
        <v>992.863608</v>
      </c>
      <c r="Z41">
        <v>45124.874516999997</v>
      </c>
      <c r="AA41">
        <v>2437.9777349999999</v>
      </c>
      <c r="AB41">
        <v>0</v>
      </c>
    </row>
    <row r="42" spans="1:28" x14ac:dyDescent="0.25">
      <c r="A42" s="1" t="s">
        <v>1050</v>
      </c>
      <c r="B42">
        <v>628</v>
      </c>
      <c r="C42" s="1" t="s">
        <v>4055</v>
      </c>
      <c r="D42">
        <v>13.1</v>
      </c>
      <c r="E42">
        <v>0</v>
      </c>
      <c r="F42">
        <v>0.73</v>
      </c>
      <c r="G42">
        <v>1086</v>
      </c>
      <c r="H42" s="1" t="s">
        <v>4160</v>
      </c>
      <c r="I42">
        <v>91.13</v>
      </c>
      <c r="J42">
        <v>8.89</v>
      </c>
      <c r="K42">
        <v>458</v>
      </c>
      <c r="L42">
        <v>2749.62</v>
      </c>
      <c r="M42">
        <v>135</v>
      </c>
      <c r="N42">
        <v>6</v>
      </c>
      <c r="O42">
        <v>0</v>
      </c>
      <c r="P42">
        <v>195.26</v>
      </c>
      <c r="Q42">
        <v>0</v>
      </c>
      <c r="R42" s="1" t="s">
        <v>5205</v>
      </c>
      <c r="S42" s="1" t="s">
        <v>8160</v>
      </c>
      <c r="T42">
        <v>0.76</v>
      </c>
      <c r="U42" s="1"/>
      <c r="V42">
        <v>9239.2459060000001</v>
      </c>
      <c r="W42">
        <v>5356859.2365889996</v>
      </c>
      <c r="X42">
        <v>1816.3888509999999</v>
      </c>
      <c r="Y42">
        <v>970.559392</v>
      </c>
      <c r="Z42">
        <v>42932.184450000001</v>
      </c>
      <c r="AA42">
        <v>2284.3297360000001</v>
      </c>
      <c r="AB42">
        <v>0</v>
      </c>
    </row>
    <row r="43" spans="1:28" x14ac:dyDescent="0.25">
      <c r="A43" s="1" t="s">
        <v>1084</v>
      </c>
      <c r="B43">
        <v>863</v>
      </c>
      <c r="C43" s="1" t="s">
        <v>4027</v>
      </c>
      <c r="D43">
        <v>13.1</v>
      </c>
      <c r="E43">
        <v>0</v>
      </c>
      <c r="F43">
        <v>0.5</v>
      </c>
      <c r="G43">
        <v>1112</v>
      </c>
      <c r="H43" s="1" t="s">
        <v>4107</v>
      </c>
      <c r="I43">
        <v>182.24</v>
      </c>
      <c r="J43">
        <v>8.5500000000000007</v>
      </c>
      <c r="K43">
        <v>249</v>
      </c>
      <c r="L43">
        <v>1423.7</v>
      </c>
      <c r="M43">
        <v>70</v>
      </c>
      <c r="N43">
        <v>3</v>
      </c>
      <c r="O43">
        <v>0</v>
      </c>
      <c r="P43">
        <v>111.91</v>
      </c>
      <c r="Q43">
        <v>0</v>
      </c>
      <c r="R43" s="1" t="s">
        <v>5239</v>
      </c>
      <c r="S43" s="1" t="s">
        <v>8160</v>
      </c>
      <c r="T43">
        <v>0.65</v>
      </c>
      <c r="U43" s="1"/>
      <c r="V43">
        <v>5573.515281</v>
      </c>
      <c r="W43">
        <v>3283850.8207789999</v>
      </c>
      <c r="X43">
        <v>1066.299325</v>
      </c>
      <c r="Y43">
        <v>584.97671100000002</v>
      </c>
      <c r="Z43">
        <v>26195.513666999999</v>
      </c>
      <c r="AA43">
        <v>1400.327908</v>
      </c>
      <c r="AB43">
        <v>0</v>
      </c>
    </row>
    <row r="44" spans="1:28" x14ac:dyDescent="0.25">
      <c r="A44" s="1" t="s">
        <v>1093</v>
      </c>
      <c r="B44">
        <v>628</v>
      </c>
      <c r="C44" s="1" t="s">
        <v>4059</v>
      </c>
      <c r="D44">
        <v>13.1</v>
      </c>
      <c r="E44">
        <v>0</v>
      </c>
      <c r="F44">
        <v>0.73</v>
      </c>
      <c r="G44">
        <v>1119</v>
      </c>
      <c r="H44" s="1" t="s">
        <v>4152</v>
      </c>
      <c r="I44">
        <v>144.80000000000001</v>
      </c>
      <c r="J44">
        <v>6.55</v>
      </c>
      <c r="K44">
        <v>491</v>
      </c>
      <c r="L44">
        <v>2462.66</v>
      </c>
      <c r="M44">
        <v>88</v>
      </c>
      <c r="N44">
        <v>6</v>
      </c>
      <c r="O44">
        <v>0</v>
      </c>
      <c r="P44">
        <v>185.1</v>
      </c>
      <c r="Q44">
        <v>0</v>
      </c>
      <c r="R44" s="1" t="s">
        <v>5248</v>
      </c>
      <c r="S44" s="1" t="s">
        <v>8160</v>
      </c>
      <c r="T44">
        <v>0.56999999999999995</v>
      </c>
      <c r="U44" s="1"/>
      <c r="V44">
        <v>8474.5408970000008</v>
      </c>
      <c r="W44">
        <v>4701130.3391819997</v>
      </c>
      <c r="X44">
        <v>1702.370831</v>
      </c>
      <c r="Y44">
        <v>886.94631100000004</v>
      </c>
      <c r="Z44">
        <v>38277.469508000002</v>
      </c>
      <c r="AA44">
        <v>2004.6482149999999</v>
      </c>
      <c r="AB44">
        <v>0</v>
      </c>
    </row>
    <row r="45" spans="1:28" x14ac:dyDescent="0.25">
      <c r="A45" s="1" t="s">
        <v>1107</v>
      </c>
      <c r="B45">
        <v>863</v>
      </c>
      <c r="C45" s="1" t="s">
        <v>4030</v>
      </c>
      <c r="D45">
        <v>13.1</v>
      </c>
      <c r="E45">
        <v>0</v>
      </c>
      <c r="F45">
        <v>0.5</v>
      </c>
      <c r="G45">
        <v>1138</v>
      </c>
      <c r="H45" s="1" t="s">
        <v>4012</v>
      </c>
      <c r="I45">
        <v>120.08</v>
      </c>
      <c r="J45">
        <v>9.2799999999999994</v>
      </c>
      <c r="K45">
        <v>275</v>
      </c>
      <c r="L45">
        <v>1981.07</v>
      </c>
      <c r="M45">
        <v>58</v>
      </c>
      <c r="N45">
        <v>2</v>
      </c>
      <c r="O45">
        <v>0</v>
      </c>
      <c r="P45">
        <v>95.49</v>
      </c>
      <c r="Q45">
        <v>0</v>
      </c>
      <c r="R45" s="1" t="s">
        <v>5262</v>
      </c>
      <c r="S45" s="1" t="s">
        <v>8160</v>
      </c>
      <c r="T45">
        <v>0.8</v>
      </c>
      <c r="U45" s="1"/>
      <c r="V45">
        <v>6126.9421519999996</v>
      </c>
      <c r="W45">
        <v>3698398.6470380002</v>
      </c>
      <c r="X45">
        <v>1189.6219180000001</v>
      </c>
      <c r="Y45">
        <v>646.52495599999997</v>
      </c>
      <c r="Z45">
        <v>29215.060726</v>
      </c>
      <c r="AA45">
        <v>1577.1619639999999</v>
      </c>
      <c r="AB45">
        <v>0</v>
      </c>
    </row>
    <row r="46" spans="1:28" x14ac:dyDescent="0.25">
      <c r="A46" s="1" t="s">
        <v>1114</v>
      </c>
      <c r="B46">
        <v>690</v>
      </c>
      <c r="C46" s="1" t="s">
        <v>4030</v>
      </c>
      <c r="D46">
        <v>13.1</v>
      </c>
      <c r="E46">
        <v>0</v>
      </c>
      <c r="F46">
        <v>0</v>
      </c>
      <c r="G46">
        <v>1143</v>
      </c>
      <c r="H46" s="1" t="s">
        <v>4118</v>
      </c>
      <c r="I46">
        <v>23.77</v>
      </c>
      <c r="J46">
        <v>8.81</v>
      </c>
      <c r="K46">
        <v>453</v>
      </c>
      <c r="L46">
        <v>2686.53</v>
      </c>
      <c r="M46">
        <v>93</v>
      </c>
      <c r="N46">
        <v>4</v>
      </c>
      <c r="O46">
        <v>0</v>
      </c>
      <c r="P46">
        <v>161.03</v>
      </c>
      <c r="Q46">
        <v>0</v>
      </c>
      <c r="R46" s="1" t="s">
        <v>5269</v>
      </c>
      <c r="S46" s="1" t="s">
        <v>8160</v>
      </c>
      <c r="T46">
        <v>0.66</v>
      </c>
      <c r="U46" s="1"/>
      <c r="V46">
        <v>8815.6417450000008</v>
      </c>
      <c r="W46">
        <v>5093566.3241079999</v>
      </c>
      <c r="X46">
        <v>1740.560741</v>
      </c>
      <c r="Y46">
        <v>926.07193400000006</v>
      </c>
      <c r="Z46">
        <v>40866.580887999997</v>
      </c>
      <c r="AA46">
        <v>2172.053332</v>
      </c>
      <c r="AB46">
        <v>0</v>
      </c>
    </row>
    <row r="47" spans="1:28" x14ac:dyDescent="0.25">
      <c r="A47" s="1" t="s">
        <v>1155</v>
      </c>
      <c r="B47">
        <v>941</v>
      </c>
      <c r="C47" s="1" t="s">
        <v>4003</v>
      </c>
      <c r="D47">
        <v>13.1</v>
      </c>
      <c r="E47">
        <v>0</v>
      </c>
      <c r="F47">
        <v>0.1</v>
      </c>
      <c r="G47">
        <v>1185</v>
      </c>
      <c r="H47" s="1" t="s">
        <v>4095</v>
      </c>
      <c r="I47">
        <v>63.59</v>
      </c>
      <c r="J47">
        <v>5.27</v>
      </c>
      <c r="K47">
        <v>244</v>
      </c>
      <c r="L47">
        <v>754.07</v>
      </c>
      <c r="M47">
        <v>111</v>
      </c>
      <c r="N47">
        <v>3</v>
      </c>
      <c r="O47">
        <v>0</v>
      </c>
      <c r="P47">
        <v>144.99</v>
      </c>
      <c r="Q47">
        <v>0</v>
      </c>
      <c r="R47" s="1" t="s">
        <v>5310</v>
      </c>
      <c r="S47" s="1" t="s">
        <v>8160</v>
      </c>
      <c r="T47">
        <v>0.52</v>
      </c>
      <c r="U47" s="1"/>
      <c r="V47">
        <v>4300.5679689999997</v>
      </c>
      <c r="W47">
        <v>1913968.434291</v>
      </c>
      <c r="X47">
        <v>926.26387</v>
      </c>
      <c r="Y47">
        <v>441.62828500000001</v>
      </c>
      <c r="Z47">
        <v>17000.934137</v>
      </c>
      <c r="AA47">
        <v>815.99601900000005</v>
      </c>
      <c r="AB47">
        <v>0</v>
      </c>
    </row>
    <row r="48" spans="1:28" x14ac:dyDescent="0.25">
      <c r="A48" s="1" t="s">
        <v>1232</v>
      </c>
      <c r="B48">
        <v>941</v>
      </c>
      <c r="C48" s="1" t="s">
        <v>4055</v>
      </c>
      <c r="D48">
        <v>13.1</v>
      </c>
      <c r="E48">
        <v>0</v>
      </c>
      <c r="F48">
        <v>0.09</v>
      </c>
      <c r="G48">
        <v>1254</v>
      </c>
      <c r="H48" s="1" t="s">
        <v>4160</v>
      </c>
      <c r="I48">
        <v>91.13</v>
      </c>
      <c r="J48">
        <v>11.09</v>
      </c>
      <c r="K48">
        <v>313</v>
      </c>
      <c r="L48">
        <v>2752.54</v>
      </c>
      <c r="M48">
        <v>11</v>
      </c>
      <c r="N48">
        <v>4</v>
      </c>
      <c r="O48">
        <v>0</v>
      </c>
      <c r="P48">
        <v>81.98</v>
      </c>
      <c r="Q48">
        <v>0</v>
      </c>
      <c r="R48" s="1" t="s">
        <v>5387</v>
      </c>
      <c r="S48" s="1" t="s">
        <v>8160</v>
      </c>
      <c r="T48">
        <v>0.87</v>
      </c>
      <c r="U48" s="1"/>
      <c r="V48">
        <v>7537.0931469999996</v>
      </c>
      <c r="W48">
        <v>5232324.1489509996</v>
      </c>
      <c r="X48">
        <v>1342.5694120000001</v>
      </c>
      <c r="Y48">
        <v>805.61745900000005</v>
      </c>
      <c r="Z48">
        <v>39484.909886000001</v>
      </c>
      <c r="AA48">
        <v>2231.4705869999998</v>
      </c>
      <c r="AB48">
        <v>0</v>
      </c>
    </row>
    <row r="49" spans="1:28" x14ac:dyDescent="0.25">
      <c r="A49" s="1" t="s">
        <v>1234</v>
      </c>
      <c r="B49">
        <v>863</v>
      </c>
      <c r="C49" s="1" t="s">
        <v>4055</v>
      </c>
      <c r="D49">
        <v>13.1</v>
      </c>
      <c r="E49">
        <v>0</v>
      </c>
      <c r="F49">
        <v>0.5</v>
      </c>
      <c r="G49">
        <v>1257</v>
      </c>
      <c r="H49" s="1" t="s">
        <v>4160</v>
      </c>
      <c r="I49">
        <v>91.13</v>
      </c>
      <c r="J49">
        <v>11.33</v>
      </c>
      <c r="K49">
        <v>394</v>
      </c>
      <c r="L49">
        <v>2749.62</v>
      </c>
      <c r="M49">
        <v>83</v>
      </c>
      <c r="N49">
        <v>3</v>
      </c>
      <c r="O49">
        <v>0</v>
      </c>
      <c r="P49">
        <v>153.47999999999999</v>
      </c>
      <c r="Q49">
        <v>0</v>
      </c>
      <c r="R49" s="1" t="s">
        <v>5389</v>
      </c>
      <c r="S49" s="1" t="s">
        <v>8160</v>
      </c>
      <c r="T49">
        <v>0.83</v>
      </c>
      <c r="U49" s="1"/>
      <c r="V49">
        <v>8660.6648999999998</v>
      </c>
      <c r="W49">
        <v>5285322.9466909999</v>
      </c>
      <c r="X49">
        <v>1669.4919110000001</v>
      </c>
      <c r="Y49">
        <v>914.63163199999997</v>
      </c>
      <c r="Z49">
        <v>41597.579094000001</v>
      </c>
      <c r="AA49">
        <v>2253.909866</v>
      </c>
      <c r="AB49">
        <v>0</v>
      </c>
    </row>
    <row r="50" spans="1:28" x14ac:dyDescent="0.25">
      <c r="A50" s="1" t="s">
        <v>1251</v>
      </c>
      <c r="B50">
        <v>1046</v>
      </c>
      <c r="C50" s="1" t="s">
        <v>4003</v>
      </c>
      <c r="D50">
        <v>13.1</v>
      </c>
      <c r="E50">
        <v>0</v>
      </c>
      <c r="F50">
        <v>0.55000000000000004</v>
      </c>
      <c r="G50">
        <v>1267</v>
      </c>
      <c r="H50" s="1" t="s">
        <v>4095</v>
      </c>
      <c r="I50">
        <v>63.59</v>
      </c>
      <c r="J50">
        <v>14.22</v>
      </c>
      <c r="K50">
        <v>221</v>
      </c>
      <c r="L50">
        <v>754.07</v>
      </c>
      <c r="M50">
        <v>85</v>
      </c>
      <c r="N50">
        <v>8</v>
      </c>
      <c r="O50">
        <v>0</v>
      </c>
      <c r="P50">
        <v>169.57</v>
      </c>
      <c r="Q50">
        <v>0</v>
      </c>
      <c r="R50" s="1" t="s">
        <v>5406</v>
      </c>
      <c r="S50" s="1" t="s">
        <v>8160</v>
      </c>
      <c r="T50">
        <v>1.06</v>
      </c>
      <c r="U50" s="1"/>
      <c r="V50">
        <v>4301.7154190000001</v>
      </c>
      <c r="W50">
        <v>2373270.5231440002</v>
      </c>
      <c r="X50">
        <v>840.46000200000003</v>
      </c>
      <c r="Y50">
        <v>448.35065400000002</v>
      </c>
      <c r="Z50">
        <v>19394.300334</v>
      </c>
      <c r="AA50">
        <v>1011.974954</v>
      </c>
      <c r="AB50">
        <v>0</v>
      </c>
    </row>
    <row r="51" spans="1:28" x14ac:dyDescent="0.25">
      <c r="A51" s="1" t="s">
        <v>1276</v>
      </c>
      <c r="B51">
        <v>1157</v>
      </c>
      <c r="C51" s="1" t="s">
        <v>4003</v>
      </c>
      <c r="D51">
        <v>13.1</v>
      </c>
      <c r="E51">
        <v>0</v>
      </c>
      <c r="F51">
        <v>7.01</v>
      </c>
      <c r="G51">
        <v>1298</v>
      </c>
      <c r="H51" s="1" t="s">
        <v>4095</v>
      </c>
      <c r="I51">
        <v>63.59</v>
      </c>
      <c r="J51">
        <v>5.98</v>
      </c>
      <c r="K51">
        <v>141</v>
      </c>
      <c r="L51">
        <v>754.07</v>
      </c>
      <c r="M51">
        <v>21</v>
      </c>
      <c r="N51">
        <v>1</v>
      </c>
      <c r="O51">
        <v>0</v>
      </c>
      <c r="P51">
        <v>53.74</v>
      </c>
      <c r="Q51">
        <v>0</v>
      </c>
      <c r="R51" s="1" t="s">
        <v>5431</v>
      </c>
      <c r="S51" s="1" t="s">
        <v>8160</v>
      </c>
      <c r="T51">
        <v>0.59</v>
      </c>
      <c r="U51" s="1"/>
      <c r="V51">
        <v>2755.7601960000002</v>
      </c>
      <c r="W51">
        <v>1635760.9260480001</v>
      </c>
      <c r="X51">
        <v>528.088481</v>
      </c>
      <c r="Y51">
        <v>289.61095799999998</v>
      </c>
      <c r="Z51">
        <v>13011.171394000001</v>
      </c>
      <c r="AA51">
        <v>697.54170799999997</v>
      </c>
      <c r="AB51">
        <v>0</v>
      </c>
    </row>
    <row r="52" spans="1:28" x14ac:dyDescent="0.25">
      <c r="A52" s="1" t="s">
        <v>1317</v>
      </c>
      <c r="B52">
        <v>1255</v>
      </c>
      <c r="C52" s="1" t="s">
        <v>4003</v>
      </c>
      <c r="D52">
        <v>13.1</v>
      </c>
      <c r="E52">
        <v>0</v>
      </c>
      <c r="F52">
        <v>0.46</v>
      </c>
      <c r="G52">
        <v>1330</v>
      </c>
      <c r="H52" s="1" t="s">
        <v>4095</v>
      </c>
      <c r="I52">
        <v>63.59</v>
      </c>
      <c r="J52">
        <v>13.32</v>
      </c>
      <c r="K52">
        <v>75</v>
      </c>
      <c r="L52">
        <v>754.07</v>
      </c>
      <c r="M52">
        <v>0</v>
      </c>
      <c r="N52">
        <v>0</v>
      </c>
      <c r="O52">
        <v>0</v>
      </c>
      <c r="P52">
        <v>19.53</v>
      </c>
      <c r="Q52">
        <v>0</v>
      </c>
      <c r="R52" s="1" t="s">
        <v>5472</v>
      </c>
      <c r="S52" s="1" t="s">
        <v>8160</v>
      </c>
      <c r="T52">
        <v>0.97</v>
      </c>
      <c r="U52" s="1"/>
      <c r="V52">
        <v>2207.6042640000001</v>
      </c>
      <c r="W52">
        <v>1618047.2706329999</v>
      </c>
      <c r="X52">
        <v>367.82120200000003</v>
      </c>
      <c r="Y52">
        <v>236.592107</v>
      </c>
      <c r="Z52">
        <v>12021.926164</v>
      </c>
      <c r="AA52">
        <v>690.069526</v>
      </c>
      <c r="AB52">
        <v>0</v>
      </c>
    </row>
    <row r="53" spans="1:28" x14ac:dyDescent="0.25">
      <c r="A53" s="1" t="s">
        <v>1389</v>
      </c>
      <c r="B53">
        <v>986</v>
      </c>
      <c r="C53" s="1" t="s">
        <v>4062</v>
      </c>
      <c r="D53">
        <v>13.1</v>
      </c>
      <c r="E53">
        <v>0</v>
      </c>
      <c r="F53">
        <v>0.28999999999999998</v>
      </c>
      <c r="G53">
        <v>1389</v>
      </c>
      <c r="H53" s="1" t="s">
        <v>4172</v>
      </c>
      <c r="I53">
        <v>116.78</v>
      </c>
      <c r="J53">
        <v>13.24</v>
      </c>
      <c r="K53">
        <v>403</v>
      </c>
      <c r="L53">
        <v>2753.62</v>
      </c>
      <c r="M53">
        <v>103</v>
      </c>
      <c r="N53">
        <v>7</v>
      </c>
      <c r="O53">
        <v>0</v>
      </c>
      <c r="P53">
        <v>212.62</v>
      </c>
      <c r="Q53">
        <v>0</v>
      </c>
      <c r="R53" s="1" t="s">
        <v>5544</v>
      </c>
      <c r="S53" s="1" t="s">
        <v>8160</v>
      </c>
      <c r="T53">
        <v>0.97</v>
      </c>
      <c r="U53" s="1"/>
      <c r="V53">
        <v>9402.6827310000008</v>
      </c>
      <c r="W53">
        <v>6161945.6270260001</v>
      </c>
      <c r="X53">
        <v>1693.0989</v>
      </c>
      <c r="Y53">
        <v>996.52646200000004</v>
      </c>
      <c r="Z53">
        <v>47417.683388999998</v>
      </c>
      <c r="AA53">
        <v>2627.8032680000001</v>
      </c>
      <c r="AB53">
        <v>0</v>
      </c>
    </row>
    <row r="54" spans="1:28" x14ac:dyDescent="0.25">
      <c r="A54" s="1" t="s">
        <v>1405</v>
      </c>
      <c r="B54">
        <v>1160</v>
      </c>
      <c r="C54" s="1" t="s">
        <v>4034</v>
      </c>
      <c r="D54">
        <v>13.1</v>
      </c>
      <c r="E54">
        <v>0</v>
      </c>
      <c r="F54">
        <v>0</v>
      </c>
      <c r="G54">
        <v>1400</v>
      </c>
      <c r="H54" s="1" t="s">
        <v>4150</v>
      </c>
      <c r="I54">
        <v>82</v>
      </c>
      <c r="J54">
        <v>12.26</v>
      </c>
      <c r="K54">
        <v>240</v>
      </c>
      <c r="L54">
        <v>1800.36</v>
      </c>
      <c r="M54">
        <v>29</v>
      </c>
      <c r="N54">
        <v>2</v>
      </c>
      <c r="O54">
        <v>0</v>
      </c>
      <c r="P54">
        <v>105.73</v>
      </c>
      <c r="Q54">
        <v>0</v>
      </c>
      <c r="R54" s="1" t="s">
        <v>5560</v>
      </c>
      <c r="S54" s="1" t="s">
        <v>8160</v>
      </c>
      <c r="T54">
        <v>0.96</v>
      </c>
      <c r="U54" s="1"/>
      <c r="V54">
        <v>5525.9392930000004</v>
      </c>
      <c r="W54">
        <v>3634320.3840979999</v>
      </c>
      <c r="X54">
        <v>1007.21316</v>
      </c>
      <c r="Y54">
        <v>586.78292699999997</v>
      </c>
      <c r="Z54">
        <v>27916.617027</v>
      </c>
      <c r="AA54">
        <v>1549.8988890000001</v>
      </c>
      <c r="AB54">
        <v>0</v>
      </c>
    </row>
    <row r="55" spans="1:28" x14ac:dyDescent="0.25">
      <c r="A55" s="1" t="s">
        <v>1448</v>
      </c>
      <c r="B55">
        <v>1360</v>
      </c>
      <c r="C55" s="1" t="s">
        <v>4003</v>
      </c>
      <c r="D55">
        <v>13.1</v>
      </c>
      <c r="E55">
        <v>0</v>
      </c>
      <c r="F55">
        <v>0.92</v>
      </c>
      <c r="G55">
        <v>1448</v>
      </c>
      <c r="H55" s="1" t="s">
        <v>4095</v>
      </c>
      <c r="I55">
        <v>63.59</v>
      </c>
      <c r="J55">
        <v>10.77</v>
      </c>
      <c r="K55">
        <v>88</v>
      </c>
      <c r="L55">
        <v>754.07</v>
      </c>
      <c r="M55">
        <v>4</v>
      </c>
      <c r="N55">
        <v>1</v>
      </c>
      <c r="O55">
        <v>0</v>
      </c>
      <c r="P55">
        <v>21.56</v>
      </c>
      <c r="Q55">
        <v>0</v>
      </c>
      <c r="R55" s="1" t="s">
        <v>5603</v>
      </c>
      <c r="S55" s="1" t="s">
        <v>8160</v>
      </c>
      <c r="T55">
        <v>0.79</v>
      </c>
      <c r="U55" s="1"/>
      <c r="V55">
        <v>2398.0868839999998</v>
      </c>
      <c r="W55">
        <v>1687210.377269</v>
      </c>
      <c r="X55">
        <v>418.15973100000002</v>
      </c>
      <c r="Y55">
        <v>256.33869800000002</v>
      </c>
      <c r="Z55">
        <v>12685.734205000001</v>
      </c>
      <c r="AA55">
        <v>719.557591</v>
      </c>
      <c r="AB55">
        <v>0</v>
      </c>
    </row>
    <row r="56" spans="1:28" x14ac:dyDescent="0.25">
      <c r="A56" s="1" t="s">
        <v>1485</v>
      </c>
      <c r="B56">
        <v>941</v>
      </c>
      <c r="C56" s="1" t="s">
        <v>4059</v>
      </c>
      <c r="D56">
        <v>13.1</v>
      </c>
      <c r="E56">
        <v>0</v>
      </c>
      <c r="F56">
        <v>0.09</v>
      </c>
      <c r="G56">
        <v>1489</v>
      </c>
      <c r="H56" s="1" t="s">
        <v>4174</v>
      </c>
      <c r="I56">
        <v>144.80000000000001</v>
      </c>
      <c r="J56">
        <v>8.77</v>
      </c>
      <c r="K56">
        <v>548</v>
      </c>
      <c r="L56">
        <v>2462.66</v>
      </c>
      <c r="M56">
        <v>201</v>
      </c>
      <c r="N56">
        <v>7</v>
      </c>
      <c r="O56">
        <v>0</v>
      </c>
      <c r="P56">
        <v>314.74</v>
      </c>
      <c r="Q56">
        <v>0</v>
      </c>
      <c r="R56" s="1" t="s">
        <v>5640</v>
      </c>
      <c r="S56" s="1" t="s">
        <v>8160</v>
      </c>
      <c r="T56">
        <v>0.76</v>
      </c>
      <c r="U56" s="1"/>
      <c r="V56">
        <v>10542.989159999999</v>
      </c>
      <c r="W56">
        <v>5514451.9486079998</v>
      </c>
      <c r="X56">
        <v>2145.5187860000001</v>
      </c>
      <c r="Y56">
        <v>1096.3677809999999</v>
      </c>
      <c r="Z56">
        <v>45923.921139999999</v>
      </c>
      <c r="AA56">
        <v>2351.3360389999998</v>
      </c>
      <c r="AB56">
        <v>0</v>
      </c>
    </row>
    <row r="57" spans="1:28" x14ac:dyDescent="0.25">
      <c r="A57" s="1" t="s">
        <v>1490</v>
      </c>
      <c r="B57">
        <v>1150</v>
      </c>
      <c r="C57" s="1" t="s">
        <v>4058</v>
      </c>
      <c r="D57">
        <v>13.1</v>
      </c>
      <c r="E57">
        <v>0</v>
      </c>
      <c r="F57">
        <v>0</v>
      </c>
      <c r="G57">
        <v>1490</v>
      </c>
      <c r="H57" s="1" t="s">
        <v>4158</v>
      </c>
      <c r="I57">
        <v>74.17</v>
      </c>
      <c r="J57">
        <v>16.34</v>
      </c>
      <c r="K57">
        <v>340</v>
      </c>
      <c r="L57">
        <v>2763.97</v>
      </c>
      <c r="M57">
        <v>76</v>
      </c>
      <c r="N57">
        <v>5</v>
      </c>
      <c r="O57">
        <v>0</v>
      </c>
      <c r="P57">
        <v>144.43</v>
      </c>
      <c r="Q57">
        <v>0</v>
      </c>
      <c r="R57" s="1" t="s">
        <v>5645</v>
      </c>
      <c r="S57" s="1" t="s">
        <v>8160</v>
      </c>
      <c r="T57">
        <v>0.99</v>
      </c>
      <c r="U57" s="1"/>
      <c r="V57">
        <v>9309.3086889999995</v>
      </c>
      <c r="W57">
        <v>6289207.6668130001</v>
      </c>
      <c r="X57">
        <v>1651.108886</v>
      </c>
      <c r="Y57">
        <v>989.997253</v>
      </c>
      <c r="Z57">
        <v>47915.419842000003</v>
      </c>
      <c r="AA57">
        <v>2682.1295270000001</v>
      </c>
      <c r="AB57">
        <v>0</v>
      </c>
    </row>
    <row r="58" spans="1:28" x14ac:dyDescent="0.25">
      <c r="A58" s="1" t="s">
        <v>1525</v>
      </c>
      <c r="B58">
        <v>1255</v>
      </c>
      <c r="C58" s="1" t="s">
        <v>4055</v>
      </c>
      <c r="D58">
        <v>13.1</v>
      </c>
      <c r="E58">
        <v>0</v>
      </c>
      <c r="F58">
        <v>0.46</v>
      </c>
      <c r="G58">
        <v>1519</v>
      </c>
      <c r="H58" s="1" t="s">
        <v>4160</v>
      </c>
      <c r="I58">
        <v>91.13</v>
      </c>
      <c r="J58">
        <v>10.52</v>
      </c>
      <c r="K58">
        <v>264</v>
      </c>
      <c r="L58">
        <v>2749.62</v>
      </c>
      <c r="M58">
        <v>4</v>
      </c>
      <c r="N58">
        <v>1</v>
      </c>
      <c r="O58">
        <v>0</v>
      </c>
      <c r="P58">
        <v>41.78</v>
      </c>
      <c r="Q58">
        <v>0</v>
      </c>
      <c r="R58" s="1" t="s">
        <v>5680</v>
      </c>
      <c r="S58" s="1" t="s">
        <v>8160</v>
      </c>
      <c r="T58">
        <v>0.9</v>
      </c>
      <c r="U58" s="1"/>
      <c r="V58">
        <v>6127.9659819999997</v>
      </c>
      <c r="W58">
        <v>4337593.6698160004</v>
      </c>
      <c r="X58">
        <v>1097.1758540000001</v>
      </c>
      <c r="Y58">
        <v>657.57005200000003</v>
      </c>
      <c r="Z58">
        <v>32511.223188</v>
      </c>
      <c r="AA58">
        <v>1849.9279200000001</v>
      </c>
      <c r="AB58">
        <v>0</v>
      </c>
    </row>
    <row r="59" spans="1:28" x14ac:dyDescent="0.25">
      <c r="A59" s="1" t="s">
        <v>1561</v>
      </c>
      <c r="B59">
        <v>1294</v>
      </c>
      <c r="C59" s="1" t="s">
        <v>4027</v>
      </c>
      <c r="D59">
        <v>13.1</v>
      </c>
      <c r="E59">
        <v>0</v>
      </c>
      <c r="F59">
        <v>0.25</v>
      </c>
      <c r="G59">
        <v>1566</v>
      </c>
      <c r="H59" s="1" t="s">
        <v>4171</v>
      </c>
      <c r="I59">
        <v>182.24</v>
      </c>
      <c r="J59">
        <v>7.4</v>
      </c>
      <c r="K59">
        <v>272</v>
      </c>
      <c r="L59">
        <v>1414.5</v>
      </c>
      <c r="M59">
        <v>77</v>
      </c>
      <c r="N59">
        <v>4</v>
      </c>
      <c r="O59">
        <v>0</v>
      </c>
      <c r="P59">
        <v>129.91</v>
      </c>
      <c r="Q59">
        <v>0</v>
      </c>
      <c r="R59" s="1" t="s">
        <v>5716</v>
      </c>
      <c r="S59" s="1" t="s">
        <v>8160</v>
      </c>
      <c r="T59">
        <v>0.62</v>
      </c>
      <c r="U59" s="1"/>
      <c r="V59">
        <v>5730.452045</v>
      </c>
      <c r="W59">
        <v>3290327.0553569999</v>
      </c>
      <c r="X59">
        <v>1116.8569809999999</v>
      </c>
      <c r="Y59">
        <v>600.49366499999996</v>
      </c>
      <c r="Z59">
        <v>26479.923899000001</v>
      </c>
      <c r="AA59">
        <v>1403.0718300000001</v>
      </c>
      <c r="AB59">
        <v>0</v>
      </c>
    </row>
    <row r="60" spans="1:28" x14ac:dyDescent="0.25">
      <c r="A60" s="1" t="s">
        <v>1574</v>
      </c>
      <c r="B60">
        <v>1294</v>
      </c>
      <c r="C60" s="1" t="s">
        <v>4030</v>
      </c>
      <c r="D60">
        <v>13.1</v>
      </c>
      <c r="E60">
        <v>0</v>
      </c>
      <c r="F60">
        <v>0.25</v>
      </c>
      <c r="G60">
        <v>1586</v>
      </c>
      <c r="H60" s="1" t="s">
        <v>4175</v>
      </c>
      <c r="I60">
        <v>120.08</v>
      </c>
      <c r="J60">
        <v>8.65</v>
      </c>
      <c r="K60">
        <v>292</v>
      </c>
      <c r="L60">
        <v>1981.07</v>
      </c>
      <c r="M60">
        <v>23</v>
      </c>
      <c r="N60">
        <v>2</v>
      </c>
      <c r="O60">
        <v>0</v>
      </c>
      <c r="P60">
        <v>76.36</v>
      </c>
      <c r="Q60">
        <v>0</v>
      </c>
      <c r="R60" s="1" t="s">
        <v>5729</v>
      </c>
      <c r="S60" s="1" t="s">
        <v>8160</v>
      </c>
      <c r="T60">
        <v>0.67</v>
      </c>
      <c r="U60" s="1"/>
      <c r="V60">
        <v>5687.4953009999999</v>
      </c>
      <c r="W60">
        <v>3449626.0169279999</v>
      </c>
      <c r="X60">
        <v>1107.3332210000001</v>
      </c>
      <c r="Y60">
        <v>600.78527399999996</v>
      </c>
      <c r="Z60">
        <v>27197.906554000001</v>
      </c>
      <c r="AA60">
        <v>1471.0847369999999</v>
      </c>
      <c r="AB60">
        <v>0</v>
      </c>
    </row>
    <row r="61" spans="1:28" x14ac:dyDescent="0.25">
      <c r="A61" s="1" t="s">
        <v>1590</v>
      </c>
      <c r="B61">
        <v>1464</v>
      </c>
      <c r="C61" s="1" t="s">
        <v>4003</v>
      </c>
      <c r="D61">
        <v>13.1</v>
      </c>
      <c r="E61">
        <v>0</v>
      </c>
      <c r="F61">
        <v>0.37</v>
      </c>
      <c r="G61">
        <v>1612</v>
      </c>
      <c r="H61" s="1" t="s">
        <v>4095</v>
      </c>
      <c r="I61">
        <v>63.59</v>
      </c>
      <c r="J61">
        <v>8.56</v>
      </c>
      <c r="K61">
        <v>148</v>
      </c>
      <c r="L61">
        <v>754.07</v>
      </c>
      <c r="M61">
        <v>33</v>
      </c>
      <c r="N61">
        <v>4</v>
      </c>
      <c r="O61">
        <v>0</v>
      </c>
      <c r="P61">
        <v>66.290000000000006</v>
      </c>
      <c r="Q61">
        <v>0</v>
      </c>
      <c r="R61" s="1" t="s">
        <v>5745</v>
      </c>
      <c r="S61" s="1" t="s">
        <v>8160</v>
      </c>
      <c r="T61">
        <v>0.64</v>
      </c>
      <c r="U61" s="1"/>
      <c r="V61">
        <v>2874.3144320000001</v>
      </c>
      <c r="W61">
        <v>1775656.9156889999</v>
      </c>
      <c r="X61">
        <v>533.91107399999999</v>
      </c>
      <c r="Y61">
        <v>302.82305200000002</v>
      </c>
      <c r="Z61">
        <v>13937.703197999999</v>
      </c>
      <c r="AA61">
        <v>757.21166100000005</v>
      </c>
      <c r="AB61">
        <v>0</v>
      </c>
    </row>
    <row r="62" spans="1:28" x14ac:dyDescent="0.25">
      <c r="A62" s="1" t="s">
        <v>1622</v>
      </c>
      <c r="B62">
        <v>1340</v>
      </c>
      <c r="C62" s="1" t="s">
        <v>4032</v>
      </c>
      <c r="D62">
        <v>13.1</v>
      </c>
      <c r="E62">
        <v>0</v>
      </c>
      <c r="F62">
        <v>0</v>
      </c>
      <c r="G62">
        <v>1668</v>
      </c>
      <c r="H62" s="1" t="s">
        <v>4128</v>
      </c>
      <c r="I62">
        <v>116.2</v>
      </c>
      <c r="J62">
        <v>13.2</v>
      </c>
      <c r="K62">
        <v>328</v>
      </c>
      <c r="L62">
        <v>1958.24</v>
      </c>
      <c r="M62">
        <v>145</v>
      </c>
      <c r="N62">
        <v>6</v>
      </c>
      <c r="O62">
        <v>0</v>
      </c>
      <c r="P62">
        <v>192.62</v>
      </c>
      <c r="Q62">
        <v>0</v>
      </c>
      <c r="R62" s="1" t="s">
        <v>5777</v>
      </c>
      <c r="S62" s="1" t="s">
        <v>8160</v>
      </c>
      <c r="T62">
        <v>1.05</v>
      </c>
      <c r="U62" s="1"/>
      <c r="V62">
        <v>7909.0744189999996</v>
      </c>
      <c r="W62">
        <v>4853621.9065760002</v>
      </c>
      <c r="X62">
        <v>1465.7885799999999</v>
      </c>
      <c r="Y62">
        <v>832.18897100000004</v>
      </c>
      <c r="Z62">
        <v>38194.784884000001</v>
      </c>
      <c r="AA62">
        <v>2069.761978</v>
      </c>
      <c r="AB62">
        <v>0</v>
      </c>
    </row>
    <row r="63" spans="1:28" x14ac:dyDescent="0.25">
      <c r="A63" s="1" t="s">
        <v>1708</v>
      </c>
      <c r="B63">
        <v>1370</v>
      </c>
      <c r="C63" s="1" t="s">
        <v>4022</v>
      </c>
      <c r="D63">
        <v>13.1</v>
      </c>
      <c r="E63">
        <v>0</v>
      </c>
      <c r="F63">
        <v>0</v>
      </c>
      <c r="G63">
        <v>1824</v>
      </c>
      <c r="H63" s="1" t="s">
        <v>4136</v>
      </c>
      <c r="I63">
        <v>86.22</v>
      </c>
      <c r="J63">
        <v>17.27</v>
      </c>
      <c r="K63">
        <v>454</v>
      </c>
      <c r="L63">
        <v>2989.17</v>
      </c>
      <c r="M63">
        <v>102</v>
      </c>
      <c r="N63">
        <v>5</v>
      </c>
      <c r="O63">
        <v>0</v>
      </c>
      <c r="P63">
        <v>268.97000000000003</v>
      </c>
      <c r="Q63">
        <v>0</v>
      </c>
      <c r="R63" s="1" t="s">
        <v>5863</v>
      </c>
      <c r="S63" s="1" t="s">
        <v>8160</v>
      </c>
      <c r="T63">
        <v>1.1399999999999999</v>
      </c>
      <c r="U63" s="1"/>
      <c r="V63">
        <v>11395.159562999999</v>
      </c>
      <c r="W63">
        <v>7495816.0373999998</v>
      </c>
      <c r="X63">
        <v>2020.8237979999999</v>
      </c>
      <c r="Y63">
        <v>1206.4427740000001</v>
      </c>
      <c r="Z63">
        <v>57644.142377999997</v>
      </c>
      <c r="AA63">
        <v>3196.6205869999999</v>
      </c>
      <c r="AB63">
        <v>0</v>
      </c>
    </row>
    <row r="64" spans="1:28" x14ac:dyDescent="0.25">
      <c r="A64" s="1" t="s">
        <v>1755</v>
      </c>
      <c r="B64">
        <v>1150</v>
      </c>
      <c r="C64" s="1" t="s">
        <v>4062</v>
      </c>
      <c r="D64">
        <v>13.1</v>
      </c>
      <c r="E64">
        <v>0</v>
      </c>
      <c r="F64">
        <v>0</v>
      </c>
      <c r="G64">
        <v>1913</v>
      </c>
      <c r="H64" s="1" t="s">
        <v>4129</v>
      </c>
      <c r="I64">
        <v>135.09</v>
      </c>
      <c r="J64">
        <v>6.09</v>
      </c>
      <c r="K64">
        <v>763</v>
      </c>
      <c r="L64">
        <v>2791.07</v>
      </c>
      <c r="M64">
        <v>319</v>
      </c>
      <c r="N64">
        <v>11</v>
      </c>
      <c r="O64">
        <v>0</v>
      </c>
      <c r="P64">
        <v>423.07</v>
      </c>
      <c r="Q64">
        <v>0</v>
      </c>
      <c r="R64" s="1" t="s">
        <v>5910</v>
      </c>
      <c r="S64" s="1" t="s">
        <v>8160</v>
      </c>
      <c r="T64">
        <v>0.52</v>
      </c>
      <c r="U64" s="1"/>
      <c r="V64">
        <v>14203.518183</v>
      </c>
      <c r="W64">
        <v>6858926.9092539996</v>
      </c>
      <c r="X64">
        <v>2965.2741599999999</v>
      </c>
      <c r="Y64">
        <v>1466.7548859999999</v>
      </c>
      <c r="Z64">
        <v>58939.931239999998</v>
      </c>
      <c r="AA64">
        <v>2924.4123789999999</v>
      </c>
      <c r="AB64">
        <v>0</v>
      </c>
    </row>
    <row r="65" spans="1:28" x14ac:dyDescent="0.25">
      <c r="A65" s="1" t="s">
        <v>1790</v>
      </c>
      <c r="B65">
        <v>1569</v>
      </c>
      <c r="C65" s="1" t="s">
        <v>4003</v>
      </c>
      <c r="D65">
        <v>13.1</v>
      </c>
      <c r="E65">
        <v>0</v>
      </c>
      <c r="F65">
        <v>0.83</v>
      </c>
      <c r="G65">
        <v>1982</v>
      </c>
      <c r="H65" s="1" t="s">
        <v>4095</v>
      </c>
      <c r="I65">
        <v>63.59</v>
      </c>
      <c r="J65">
        <v>10.26</v>
      </c>
      <c r="K65">
        <v>413</v>
      </c>
      <c r="L65">
        <v>754.07</v>
      </c>
      <c r="M65">
        <v>316</v>
      </c>
      <c r="N65">
        <v>4</v>
      </c>
      <c r="O65">
        <v>0</v>
      </c>
      <c r="P65">
        <v>348.47</v>
      </c>
      <c r="Q65">
        <v>0</v>
      </c>
      <c r="R65" s="1" t="s">
        <v>5945</v>
      </c>
      <c r="S65" s="1" t="s">
        <v>8160</v>
      </c>
      <c r="T65">
        <v>0.83</v>
      </c>
      <c r="U65" s="1"/>
      <c r="V65">
        <v>8420.2056530000009</v>
      </c>
      <c r="W65">
        <v>3294216.0709529999</v>
      </c>
      <c r="X65">
        <v>1851.2865079999999</v>
      </c>
      <c r="Y65">
        <v>855.11269300000004</v>
      </c>
      <c r="Z65">
        <v>30985.563801</v>
      </c>
      <c r="AA65">
        <v>1404.2376389999999</v>
      </c>
      <c r="AB65">
        <v>0</v>
      </c>
    </row>
    <row r="66" spans="1:28" x14ac:dyDescent="0.25">
      <c r="A66" s="1" t="s">
        <v>1830</v>
      </c>
      <c r="B66">
        <v>1460</v>
      </c>
      <c r="C66" s="1" t="s">
        <v>4022</v>
      </c>
      <c r="D66">
        <v>13.1</v>
      </c>
      <c r="E66">
        <v>0</v>
      </c>
      <c r="F66">
        <v>0</v>
      </c>
      <c r="G66">
        <v>2021</v>
      </c>
      <c r="H66" s="1" t="s">
        <v>4136</v>
      </c>
      <c r="I66">
        <v>86.22</v>
      </c>
      <c r="J66">
        <v>17.329999999999998</v>
      </c>
      <c r="K66">
        <v>561</v>
      </c>
      <c r="L66">
        <v>2989.17</v>
      </c>
      <c r="M66">
        <v>242</v>
      </c>
      <c r="N66">
        <v>7</v>
      </c>
      <c r="O66">
        <v>0</v>
      </c>
      <c r="P66">
        <v>352.23</v>
      </c>
      <c r="Q66">
        <v>0</v>
      </c>
      <c r="R66" s="1" t="s">
        <v>5985</v>
      </c>
      <c r="S66" s="1" t="s">
        <v>8160</v>
      </c>
      <c r="T66">
        <v>0.96</v>
      </c>
      <c r="U66" s="1"/>
      <c r="V66">
        <v>13226.036163999999</v>
      </c>
      <c r="W66">
        <v>7423123.1270070001</v>
      </c>
      <c r="X66">
        <v>2580.8821109999999</v>
      </c>
      <c r="Y66">
        <v>1381.632574</v>
      </c>
      <c r="Z66">
        <v>60261.701292999998</v>
      </c>
      <c r="AA66">
        <v>3165.3159759999999</v>
      </c>
      <c r="AB66">
        <v>0</v>
      </c>
    </row>
    <row r="67" spans="1:28" x14ac:dyDescent="0.25">
      <c r="A67" s="1" t="s">
        <v>1856</v>
      </c>
      <c r="B67">
        <v>760</v>
      </c>
      <c r="C67" s="1" t="s">
        <v>4038</v>
      </c>
      <c r="D67">
        <v>13.1</v>
      </c>
      <c r="E67">
        <v>0</v>
      </c>
      <c r="F67">
        <v>0</v>
      </c>
      <c r="G67">
        <v>2045</v>
      </c>
      <c r="H67" s="1" t="s">
        <v>4130</v>
      </c>
      <c r="I67">
        <v>14.85</v>
      </c>
      <c r="J67">
        <v>2.09</v>
      </c>
      <c r="K67">
        <v>1285</v>
      </c>
      <c r="L67">
        <v>1675.59</v>
      </c>
      <c r="M67">
        <v>657</v>
      </c>
      <c r="N67">
        <v>7</v>
      </c>
      <c r="O67">
        <v>0</v>
      </c>
      <c r="P67">
        <v>821.61</v>
      </c>
      <c r="Q67">
        <v>0</v>
      </c>
      <c r="R67" s="1" t="s">
        <v>6011</v>
      </c>
      <c r="S67" s="1" t="s">
        <v>8160</v>
      </c>
      <c r="T67">
        <v>0.26</v>
      </c>
      <c r="U67" s="1"/>
      <c r="V67">
        <v>20371.405489000001</v>
      </c>
      <c r="W67">
        <v>6671646.4277299996</v>
      </c>
      <c r="X67">
        <v>4748.221286</v>
      </c>
      <c r="Y67">
        <v>2051.7871960000002</v>
      </c>
      <c r="Z67">
        <v>68173.321546000006</v>
      </c>
      <c r="AA67">
        <v>2843.4355690000002</v>
      </c>
      <c r="AB67">
        <v>0</v>
      </c>
    </row>
    <row r="68" spans="1:28" x14ac:dyDescent="0.25">
      <c r="A68" s="1" t="s">
        <v>1857</v>
      </c>
      <c r="B68">
        <v>1673</v>
      </c>
      <c r="C68" s="1" t="s">
        <v>4003</v>
      </c>
      <c r="D68">
        <v>13.1</v>
      </c>
      <c r="E68">
        <v>0</v>
      </c>
      <c r="F68">
        <v>0.28000000000000003</v>
      </c>
      <c r="G68">
        <v>2050</v>
      </c>
      <c r="H68" s="1" t="s">
        <v>4095</v>
      </c>
      <c r="I68">
        <v>63.59</v>
      </c>
      <c r="J68">
        <v>9.99</v>
      </c>
      <c r="K68">
        <v>377</v>
      </c>
      <c r="L68">
        <v>754.07</v>
      </c>
      <c r="M68">
        <v>252</v>
      </c>
      <c r="N68">
        <v>6</v>
      </c>
      <c r="O68">
        <v>0</v>
      </c>
      <c r="P68">
        <v>304.85000000000002</v>
      </c>
      <c r="Q68">
        <v>0</v>
      </c>
      <c r="R68" s="1" t="s">
        <v>6012</v>
      </c>
      <c r="S68" s="1" t="s">
        <v>8160</v>
      </c>
      <c r="T68">
        <v>0.72</v>
      </c>
      <c r="U68" s="1"/>
      <c r="V68">
        <v>7079.8932450000002</v>
      </c>
      <c r="W68">
        <v>2877412.1210650001</v>
      </c>
      <c r="X68">
        <v>1547.1010220000001</v>
      </c>
      <c r="Y68">
        <v>721.23226099999999</v>
      </c>
      <c r="Z68">
        <v>26600.156846000002</v>
      </c>
      <c r="AA68">
        <v>1226.621026</v>
      </c>
      <c r="AB68">
        <v>0</v>
      </c>
    </row>
    <row r="69" spans="1:28" x14ac:dyDescent="0.25">
      <c r="A69" s="1" t="s">
        <v>1915</v>
      </c>
      <c r="B69">
        <v>1380</v>
      </c>
      <c r="C69" s="1" t="s">
        <v>4030</v>
      </c>
      <c r="D69">
        <v>13.1</v>
      </c>
      <c r="E69">
        <v>0</v>
      </c>
      <c r="F69">
        <v>0</v>
      </c>
      <c r="G69">
        <v>2104</v>
      </c>
      <c r="H69" s="1" t="s">
        <v>4118</v>
      </c>
      <c r="I69">
        <v>23.77</v>
      </c>
      <c r="J69">
        <v>13.3</v>
      </c>
      <c r="K69">
        <v>724</v>
      </c>
      <c r="L69">
        <v>2686.53</v>
      </c>
      <c r="M69">
        <v>465</v>
      </c>
      <c r="N69">
        <v>5</v>
      </c>
      <c r="O69">
        <v>0</v>
      </c>
      <c r="P69">
        <v>549.80999999999995</v>
      </c>
      <c r="Q69">
        <v>0</v>
      </c>
      <c r="R69" s="1" t="s">
        <v>6070</v>
      </c>
      <c r="S69" s="1" t="s">
        <v>8160</v>
      </c>
      <c r="T69">
        <v>1.1200000000000001</v>
      </c>
      <c r="U69" s="1"/>
      <c r="V69">
        <v>15599.080857999999</v>
      </c>
      <c r="W69">
        <v>7342350.1802810002</v>
      </c>
      <c r="X69">
        <v>3257.8622949999999</v>
      </c>
      <c r="Y69">
        <v>1605.909971</v>
      </c>
      <c r="Z69">
        <v>63781.966738000003</v>
      </c>
      <c r="AA69">
        <v>3130.4295689999999</v>
      </c>
      <c r="AB69">
        <v>0</v>
      </c>
    </row>
    <row r="70" spans="1:28" x14ac:dyDescent="0.25">
      <c r="A70" s="1" t="s">
        <v>1926</v>
      </c>
      <c r="B70">
        <v>1725</v>
      </c>
      <c r="C70" s="1" t="s">
        <v>4027</v>
      </c>
      <c r="D70">
        <v>13.1</v>
      </c>
      <c r="E70">
        <v>0</v>
      </c>
      <c r="F70">
        <v>0</v>
      </c>
      <c r="G70">
        <v>2117</v>
      </c>
      <c r="H70" s="1" t="s">
        <v>4171</v>
      </c>
      <c r="I70">
        <v>182.24</v>
      </c>
      <c r="J70">
        <v>10.82</v>
      </c>
      <c r="K70">
        <v>392</v>
      </c>
      <c r="L70">
        <v>1423.7</v>
      </c>
      <c r="M70">
        <v>217</v>
      </c>
      <c r="N70">
        <v>11</v>
      </c>
      <c r="O70">
        <v>0</v>
      </c>
      <c r="P70">
        <v>291.2</v>
      </c>
      <c r="Q70">
        <v>0</v>
      </c>
      <c r="R70" s="1" t="s">
        <v>6081</v>
      </c>
      <c r="S70" s="1" t="s">
        <v>8160</v>
      </c>
      <c r="T70">
        <v>0.93</v>
      </c>
      <c r="U70" s="1"/>
      <c r="V70">
        <v>7992.6239500000001</v>
      </c>
      <c r="W70">
        <v>3910479.7206410002</v>
      </c>
      <c r="X70">
        <v>1655.407187</v>
      </c>
      <c r="Y70">
        <v>825.86891000000003</v>
      </c>
      <c r="Z70">
        <v>33435.915139999997</v>
      </c>
      <c r="AA70">
        <v>1667.307632</v>
      </c>
      <c r="AB70">
        <v>0</v>
      </c>
    </row>
    <row r="71" spans="1:28" x14ac:dyDescent="0.25">
      <c r="A71" s="1" t="s">
        <v>2036</v>
      </c>
      <c r="B71">
        <v>1778</v>
      </c>
      <c r="C71" s="1" t="s">
        <v>4003</v>
      </c>
      <c r="D71">
        <v>13.1</v>
      </c>
      <c r="E71">
        <v>0</v>
      </c>
      <c r="F71">
        <v>0.74</v>
      </c>
      <c r="G71">
        <v>2216</v>
      </c>
      <c r="H71" s="1" t="s">
        <v>4095</v>
      </c>
      <c r="I71">
        <v>63.59</v>
      </c>
      <c r="J71">
        <v>9.57</v>
      </c>
      <c r="K71">
        <v>438</v>
      </c>
      <c r="L71">
        <v>754.07</v>
      </c>
      <c r="M71">
        <v>300</v>
      </c>
      <c r="N71">
        <v>8</v>
      </c>
      <c r="O71">
        <v>0</v>
      </c>
      <c r="P71">
        <v>372.58</v>
      </c>
      <c r="Q71">
        <v>0</v>
      </c>
      <c r="R71" s="1" t="s">
        <v>6191</v>
      </c>
      <c r="S71" s="1" t="s">
        <v>8160</v>
      </c>
      <c r="T71">
        <v>0.81</v>
      </c>
      <c r="U71" s="1"/>
      <c r="V71">
        <v>7934.9172250000001</v>
      </c>
      <c r="W71">
        <v>3070651.499148</v>
      </c>
      <c r="X71">
        <v>1755.4797229999999</v>
      </c>
      <c r="Y71">
        <v>805.63782500000002</v>
      </c>
      <c r="Z71">
        <v>29018.578785999998</v>
      </c>
      <c r="AA71">
        <v>1308.928776</v>
      </c>
      <c r="AB71">
        <v>0</v>
      </c>
    </row>
    <row r="72" spans="1:28" x14ac:dyDescent="0.25">
      <c r="A72" s="1" t="s">
        <v>2054</v>
      </c>
      <c r="B72">
        <v>1294</v>
      </c>
      <c r="C72" s="1" t="s">
        <v>4055</v>
      </c>
      <c r="D72">
        <v>13.1</v>
      </c>
      <c r="E72">
        <v>0</v>
      </c>
      <c r="F72">
        <v>0.25</v>
      </c>
      <c r="G72">
        <v>2227</v>
      </c>
      <c r="H72" s="1" t="s">
        <v>4160</v>
      </c>
      <c r="I72">
        <v>91.13</v>
      </c>
      <c r="J72">
        <v>13.75</v>
      </c>
      <c r="K72">
        <v>933</v>
      </c>
      <c r="L72">
        <v>2749.62</v>
      </c>
      <c r="M72">
        <v>665</v>
      </c>
      <c r="N72">
        <v>9</v>
      </c>
      <c r="O72">
        <v>0</v>
      </c>
      <c r="P72">
        <v>742.7</v>
      </c>
      <c r="Q72">
        <v>0</v>
      </c>
      <c r="R72" s="1" t="s">
        <v>6209</v>
      </c>
      <c r="S72" s="1" t="s">
        <v>8160</v>
      </c>
      <c r="T72">
        <v>1.05</v>
      </c>
      <c r="U72" s="1"/>
      <c r="V72">
        <v>19745.308594999999</v>
      </c>
      <c r="W72">
        <v>8528128.1489899997</v>
      </c>
      <c r="X72">
        <v>4248.3499769999999</v>
      </c>
      <c r="Y72">
        <v>2020.5083239999999</v>
      </c>
      <c r="Z72">
        <v>76771.424396999995</v>
      </c>
      <c r="AA72">
        <v>3635.7112149999998</v>
      </c>
      <c r="AB72">
        <v>0</v>
      </c>
    </row>
    <row r="73" spans="1:28" x14ac:dyDescent="0.25">
      <c r="A73" s="1" t="s">
        <v>2069</v>
      </c>
      <c r="B73">
        <v>1900</v>
      </c>
      <c r="C73" s="1" t="s">
        <v>4022</v>
      </c>
      <c r="D73">
        <v>13.1</v>
      </c>
      <c r="E73">
        <v>0</v>
      </c>
      <c r="F73">
        <v>0</v>
      </c>
      <c r="G73">
        <v>2246</v>
      </c>
      <c r="H73" s="1" t="s">
        <v>4156</v>
      </c>
      <c r="I73">
        <v>94.39</v>
      </c>
      <c r="J73">
        <v>17.39</v>
      </c>
      <c r="K73">
        <v>346</v>
      </c>
      <c r="L73">
        <v>3226.17</v>
      </c>
      <c r="M73">
        <v>72</v>
      </c>
      <c r="N73">
        <v>3</v>
      </c>
      <c r="O73">
        <v>0</v>
      </c>
      <c r="P73">
        <v>160.08000000000001</v>
      </c>
      <c r="Q73">
        <v>0</v>
      </c>
      <c r="R73" s="1" t="s">
        <v>6224</v>
      </c>
      <c r="S73" s="1" t="s">
        <v>8160</v>
      </c>
      <c r="T73">
        <v>1.25</v>
      </c>
      <c r="U73" s="1"/>
      <c r="V73">
        <v>8999.3385789999993</v>
      </c>
      <c r="W73">
        <v>6234801.0916489996</v>
      </c>
      <c r="X73">
        <v>1581.2604100000001</v>
      </c>
      <c r="Y73">
        <v>960.17807300000004</v>
      </c>
      <c r="Z73">
        <v>47109.444189000002</v>
      </c>
      <c r="AA73">
        <v>2658.9766589999999</v>
      </c>
      <c r="AB73">
        <v>0</v>
      </c>
    </row>
    <row r="74" spans="1:28" x14ac:dyDescent="0.25">
      <c r="A74" s="1" t="s">
        <v>2089</v>
      </c>
      <c r="B74">
        <v>1569</v>
      </c>
      <c r="C74" s="1" t="s">
        <v>4055</v>
      </c>
      <c r="D74">
        <v>13.1</v>
      </c>
      <c r="E74">
        <v>0</v>
      </c>
      <c r="F74">
        <v>0.82</v>
      </c>
      <c r="G74">
        <v>2263</v>
      </c>
      <c r="H74" s="1" t="s">
        <v>4160</v>
      </c>
      <c r="I74">
        <v>91.13</v>
      </c>
      <c r="J74">
        <v>12.17</v>
      </c>
      <c r="K74">
        <v>694</v>
      </c>
      <c r="L74">
        <v>2690.54</v>
      </c>
      <c r="M74">
        <v>312</v>
      </c>
      <c r="N74">
        <v>5</v>
      </c>
      <c r="O74">
        <v>0</v>
      </c>
      <c r="P74">
        <v>405.31</v>
      </c>
      <c r="Q74">
        <v>0</v>
      </c>
      <c r="R74" s="1" t="s">
        <v>6244</v>
      </c>
      <c r="S74" s="1" t="s">
        <v>8160</v>
      </c>
      <c r="T74">
        <v>0.88</v>
      </c>
      <c r="U74" s="1"/>
      <c r="V74">
        <v>13065.327692999999</v>
      </c>
      <c r="W74">
        <v>6444990.6556190001</v>
      </c>
      <c r="X74">
        <v>2703.6174289999999</v>
      </c>
      <c r="Y74">
        <v>1351.2618560000001</v>
      </c>
      <c r="Z74">
        <v>54921.618670999997</v>
      </c>
      <c r="AA74">
        <v>2747.9694199999999</v>
      </c>
      <c r="AB74">
        <v>0</v>
      </c>
    </row>
    <row r="75" spans="1:28" x14ac:dyDescent="0.25">
      <c r="A75" s="1" t="s">
        <v>2093</v>
      </c>
      <c r="B75">
        <v>1479</v>
      </c>
      <c r="C75" s="1" t="s">
        <v>4062</v>
      </c>
      <c r="D75">
        <v>13.1</v>
      </c>
      <c r="E75">
        <v>0</v>
      </c>
      <c r="F75">
        <v>0.43</v>
      </c>
      <c r="G75">
        <v>2267</v>
      </c>
      <c r="H75" s="1" t="s">
        <v>4138</v>
      </c>
      <c r="I75">
        <v>116.78</v>
      </c>
      <c r="J75">
        <v>10.81</v>
      </c>
      <c r="K75">
        <v>788</v>
      </c>
      <c r="L75">
        <v>2753.62</v>
      </c>
      <c r="M75">
        <v>454</v>
      </c>
      <c r="N75">
        <v>19</v>
      </c>
      <c r="O75">
        <v>0</v>
      </c>
      <c r="P75">
        <v>569.82000000000005</v>
      </c>
      <c r="Q75">
        <v>0</v>
      </c>
      <c r="R75" s="1" t="s">
        <v>6248</v>
      </c>
      <c r="S75" s="1" t="s">
        <v>8160</v>
      </c>
      <c r="T75">
        <v>0.8</v>
      </c>
      <c r="U75" s="1"/>
      <c r="V75">
        <v>15819.738557999999</v>
      </c>
      <c r="W75">
        <v>7708433.0345329996</v>
      </c>
      <c r="X75">
        <v>3271.6192740000001</v>
      </c>
      <c r="Y75">
        <v>1633.48515</v>
      </c>
      <c r="Z75">
        <v>66028.617427999998</v>
      </c>
      <c r="AA75">
        <v>3286.6159440000001</v>
      </c>
      <c r="AB75">
        <v>0</v>
      </c>
    </row>
    <row r="76" spans="1:28" x14ac:dyDescent="0.25">
      <c r="A76" s="1" t="s">
        <v>2163</v>
      </c>
      <c r="B76">
        <v>1882</v>
      </c>
      <c r="C76" s="1" t="s">
        <v>4003</v>
      </c>
      <c r="D76">
        <v>13.1</v>
      </c>
      <c r="E76">
        <v>0</v>
      </c>
      <c r="F76">
        <v>0.19</v>
      </c>
      <c r="G76">
        <v>2331</v>
      </c>
      <c r="H76" s="1" t="s">
        <v>4095</v>
      </c>
      <c r="I76">
        <v>63.59</v>
      </c>
      <c r="J76">
        <v>11.28</v>
      </c>
      <c r="K76">
        <v>449</v>
      </c>
      <c r="L76">
        <v>754.07</v>
      </c>
      <c r="M76">
        <v>316</v>
      </c>
      <c r="N76">
        <v>15</v>
      </c>
      <c r="O76">
        <v>0</v>
      </c>
      <c r="P76">
        <v>388.06</v>
      </c>
      <c r="Q76">
        <v>0</v>
      </c>
      <c r="R76" s="1" t="s">
        <v>6318</v>
      </c>
      <c r="S76" s="1" t="s">
        <v>8160</v>
      </c>
      <c r="T76">
        <v>0.88</v>
      </c>
      <c r="U76" s="1"/>
      <c r="V76">
        <v>8243.1546839999992</v>
      </c>
      <c r="W76">
        <v>3406837.3744279998</v>
      </c>
      <c r="X76">
        <v>1786.624063</v>
      </c>
      <c r="Y76">
        <v>840.289537</v>
      </c>
      <c r="Z76">
        <v>31270.691938</v>
      </c>
      <c r="AA76">
        <v>1452.32952</v>
      </c>
      <c r="AB76">
        <v>0</v>
      </c>
    </row>
    <row r="77" spans="1:28" x14ac:dyDescent="0.25">
      <c r="A77" s="1" t="s">
        <v>2316</v>
      </c>
      <c r="B77">
        <v>1725</v>
      </c>
      <c r="C77" s="1" t="s">
        <v>4014</v>
      </c>
      <c r="D77">
        <v>13.1</v>
      </c>
      <c r="E77">
        <v>0</v>
      </c>
      <c r="F77">
        <v>0</v>
      </c>
      <c r="G77">
        <v>2466</v>
      </c>
      <c r="H77" s="1" t="s">
        <v>4087</v>
      </c>
      <c r="I77">
        <v>59.72</v>
      </c>
      <c r="J77">
        <v>5.03</v>
      </c>
      <c r="K77">
        <v>741</v>
      </c>
      <c r="L77">
        <v>1175.1099999999999</v>
      </c>
      <c r="M77">
        <v>504</v>
      </c>
      <c r="N77">
        <v>8</v>
      </c>
      <c r="O77">
        <v>0</v>
      </c>
      <c r="P77">
        <v>582.84</v>
      </c>
      <c r="Q77">
        <v>0</v>
      </c>
      <c r="R77" s="1" t="s">
        <v>6471</v>
      </c>
      <c r="S77" s="1" t="s">
        <v>8160</v>
      </c>
      <c r="T77">
        <v>0.54</v>
      </c>
      <c r="U77" s="1"/>
      <c r="V77">
        <v>13996.3981</v>
      </c>
      <c r="W77">
        <v>5219704.9743689997</v>
      </c>
      <c r="X77">
        <v>3133.1694069999999</v>
      </c>
      <c r="Y77">
        <v>1418.221184</v>
      </c>
      <c r="Z77">
        <v>50162.368700999999</v>
      </c>
      <c r="AA77">
        <v>2224.9248750000002</v>
      </c>
      <c r="AB77">
        <v>0</v>
      </c>
    </row>
    <row r="78" spans="1:28" x14ac:dyDescent="0.25">
      <c r="A78" s="1" t="s">
        <v>2397</v>
      </c>
      <c r="B78">
        <v>1255</v>
      </c>
      <c r="C78" s="1" t="s">
        <v>4059</v>
      </c>
      <c r="D78">
        <v>13.1</v>
      </c>
      <c r="E78">
        <v>0</v>
      </c>
      <c r="F78">
        <v>0.46</v>
      </c>
      <c r="G78">
        <v>2555</v>
      </c>
      <c r="H78" s="1" t="s">
        <v>4152</v>
      </c>
      <c r="I78">
        <v>144.80000000000001</v>
      </c>
      <c r="J78">
        <v>7.6</v>
      </c>
      <c r="K78">
        <v>1300</v>
      </c>
      <c r="L78">
        <v>2462.66</v>
      </c>
      <c r="M78">
        <v>852</v>
      </c>
      <c r="N78">
        <v>16</v>
      </c>
      <c r="O78">
        <v>0</v>
      </c>
      <c r="P78">
        <v>1026.81</v>
      </c>
      <c r="Q78">
        <v>0</v>
      </c>
      <c r="R78" s="1" t="s">
        <v>6552</v>
      </c>
      <c r="S78" s="1" t="s">
        <v>8160</v>
      </c>
      <c r="T78">
        <v>0.64</v>
      </c>
      <c r="U78" s="1"/>
      <c r="V78">
        <v>23686.542431000002</v>
      </c>
      <c r="W78">
        <v>8805937.4680010006</v>
      </c>
      <c r="X78">
        <v>5333.3416120000002</v>
      </c>
      <c r="Y78">
        <v>2401.3639280000002</v>
      </c>
      <c r="Z78">
        <v>84715.959524999998</v>
      </c>
      <c r="AA78">
        <v>3753.5894199999998</v>
      </c>
      <c r="AB78">
        <v>0</v>
      </c>
    </row>
    <row r="79" spans="1:28" x14ac:dyDescent="0.25">
      <c r="A79" s="1" t="s">
        <v>2455</v>
      </c>
      <c r="B79">
        <v>2196</v>
      </c>
      <c r="C79" s="1" t="s">
        <v>4055</v>
      </c>
      <c r="D79">
        <v>13.1</v>
      </c>
      <c r="E79">
        <v>0</v>
      </c>
      <c r="F79">
        <v>0.55000000000000004</v>
      </c>
      <c r="G79">
        <v>2593</v>
      </c>
      <c r="H79" s="1" t="s">
        <v>4160</v>
      </c>
      <c r="I79">
        <v>91.13</v>
      </c>
      <c r="J79">
        <v>12.98</v>
      </c>
      <c r="K79">
        <v>397</v>
      </c>
      <c r="L79">
        <v>2749.62</v>
      </c>
      <c r="M79">
        <v>100</v>
      </c>
      <c r="N79">
        <v>5</v>
      </c>
      <c r="O79">
        <v>0</v>
      </c>
      <c r="P79">
        <v>190.24</v>
      </c>
      <c r="Q79">
        <v>0</v>
      </c>
      <c r="R79" s="1" t="s">
        <v>6610</v>
      </c>
      <c r="S79" s="1" t="s">
        <v>8160</v>
      </c>
      <c r="T79">
        <v>0.97</v>
      </c>
      <c r="U79" s="1"/>
      <c r="V79">
        <v>9449.8769460000003</v>
      </c>
      <c r="W79">
        <v>6127214.0382810002</v>
      </c>
      <c r="X79">
        <v>1705.491959</v>
      </c>
      <c r="Y79">
        <v>1000.0415819999999</v>
      </c>
      <c r="Z79">
        <v>47324.253433999998</v>
      </c>
      <c r="AA79">
        <v>2612.9676039999999</v>
      </c>
      <c r="AB79">
        <v>0</v>
      </c>
    </row>
    <row r="80" spans="1:28" x14ac:dyDescent="0.25">
      <c r="A80" s="1" t="s">
        <v>2542</v>
      </c>
      <c r="B80">
        <v>1725</v>
      </c>
      <c r="C80" s="1" t="s">
        <v>4030</v>
      </c>
      <c r="D80">
        <v>13.1</v>
      </c>
      <c r="E80">
        <v>0</v>
      </c>
      <c r="F80">
        <v>0</v>
      </c>
      <c r="G80">
        <v>2675</v>
      </c>
      <c r="H80" s="1" t="s">
        <v>4175</v>
      </c>
      <c r="I80">
        <v>120.08</v>
      </c>
      <c r="J80">
        <v>6.83</v>
      </c>
      <c r="K80">
        <v>950</v>
      </c>
      <c r="L80">
        <v>1981.07</v>
      </c>
      <c r="M80">
        <v>572</v>
      </c>
      <c r="N80">
        <v>24</v>
      </c>
      <c r="O80">
        <v>0</v>
      </c>
      <c r="P80">
        <v>811.22</v>
      </c>
      <c r="Q80">
        <v>0</v>
      </c>
      <c r="R80" s="1" t="s">
        <v>6697</v>
      </c>
      <c r="S80" s="1" t="s">
        <v>8160</v>
      </c>
      <c r="T80">
        <v>1.03</v>
      </c>
      <c r="U80" s="1"/>
      <c r="V80">
        <v>17005.562677999998</v>
      </c>
      <c r="W80">
        <v>7069213.5413790001</v>
      </c>
      <c r="X80">
        <v>3689.2912030000002</v>
      </c>
      <c r="Y80">
        <v>1734.818722</v>
      </c>
      <c r="Z80">
        <v>64710.461751000003</v>
      </c>
      <c r="AA80">
        <v>3013.6226320000001</v>
      </c>
      <c r="AB80">
        <v>0</v>
      </c>
    </row>
    <row r="81" spans="1:28" x14ac:dyDescent="0.25">
      <c r="A81" s="1" t="s">
        <v>2564</v>
      </c>
      <c r="B81">
        <v>1882</v>
      </c>
      <c r="C81" s="1" t="s">
        <v>4055</v>
      </c>
      <c r="D81">
        <v>13.1</v>
      </c>
      <c r="E81">
        <v>0</v>
      </c>
      <c r="F81">
        <v>0.18</v>
      </c>
      <c r="G81">
        <v>2687</v>
      </c>
      <c r="H81" s="1" t="s">
        <v>4160</v>
      </c>
      <c r="I81">
        <v>91.13</v>
      </c>
      <c r="J81">
        <v>16.04</v>
      </c>
      <c r="K81">
        <v>805</v>
      </c>
      <c r="L81">
        <v>2752.54</v>
      </c>
      <c r="M81">
        <v>488</v>
      </c>
      <c r="N81">
        <v>13</v>
      </c>
      <c r="O81">
        <v>0</v>
      </c>
      <c r="P81">
        <v>639.87</v>
      </c>
      <c r="Q81">
        <v>0</v>
      </c>
      <c r="R81" s="1" t="s">
        <v>6719</v>
      </c>
      <c r="S81" s="1" t="s">
        <v>8160</v>
      </c>
      <c r="T81">
        <v>1.21</v>
      </c>
      <c r="U81" s="1"/>
      <c r="V81">
        <v>17886.085371000001</v>
      </c>
      <c r="W81">
        <v>8811766.0382029992</v>
      </c>
      <c r="X81">
        <v>3648.900819</v>
      </c>
      <c r="Y81">
        <v>1846.1818229999999</v>
      </c>
      <c r="Z81">
        <v>75195.112947000001</v>
      </c>
      <c r="AA81">
        <v>3757.0372860000002</v>
      </c>
      <c r="AB81">
        <v>0</v>
      </c>
    </row>
    <row r="82" spans="1:28" x14ac:dyDescent="0.25">
      <c r="A82" s="1" t="s">
        <v>2579</v>
      </c>
      <c r="B82">
        <v>1550</v>
      </c>
      <c r="C82" s="1" t="s">
        <v>4004</v>
      </c>
      <c r="D82">
        <v>13.1</v>
      </c>
      <c r="E82">
        <v>0</v>
      </c>
      <c r="F82">
        <v>0</v>
      </c>
      <c r="G82">
        <v>2699</v>
      </c>
      <c r="H82" s="1" t="s">
        <v>4122</v>
      </c>
      <c r="I82">
        <v>159.35</v>
      </c>
      <c r="J82">
        <v>17.649999999999999</v>
      </c>
      <c r="K82">
        <v>1149</v>
      </c>
      <c r="L82">
        <v>2007.23</v>
      </c>
      <c r="M82">
        <v>849</v>
      </c>
      <c r="N82">
        <v>19</v>
      </c>
      <c r="O82">
        <v>0</v>
      </c>
      <c r="P82">
        <v>1034.6500000000001</v>
      </c>
      <c r="Q82">
        <v>0</v>
      </c>
      <c r="R82" s="1" t="s">
        <v>6734</v>
      </c>
      <c r="S82" s="1" t="s">
        <v>8160</v>
      </c>
      <c r="T82">
        <v>1.41</v>
      </c>
      <c r="U82" s="1"/>
      <c r="V82">
        <v>23287.435087999998</v>
      </c>
      <c r="W82">
        <v>9287568.5593439993</v>
      </c>
      <c r="X82">
        <v>5089.4866970000003</v>
      </c>
      <c r="Y82">
        <v>2367.6674710000002</v>
      </c>
      <c r="Z82">
        <v>86613.297011999995</v>
      </c>
      <c r="AA82">
        <v>3959.1223479999999</v>
      </c>
      <c r="AB82">
        <v>0</v>
      </c>
    </row>
    <row r="83" spans="1:28" x14ac:dyDescent="0.25">
      <c r="A83" s="1" t="s">
        <v>2654</v>
      </c>
      <c r="B83">
        <v>2070</v>
      </c>
      <c r="C83" s="1" t="s">
        <v>4030</v>
      </c>
      <c r="D83">
        <v>13.1</v>
      </c>
      <c r="E83">
        <v>0</v>
      </c>
      <c r="F83">
        <v>0</v>
      </c>
      <c r="G83">
        <v>2762</v>
      </c>
      <c r="H83" s="1" t="s">
        <v>4118</v>
      </c>
      <c r="I83">
        <v>23.77</v>
      </c>
      <c r="J83">
        <v>11.37</v>
      </c>
      <c r="K83">
        <v>692</v>
      </c>
      <c r="L83">
        <v>2686.53</v>
      </c>
      <c r="M83">
        <v>336</v>
      </c>
      <c r="N83">
        <v>14</v>
      </c>
      <c r="O83">
        <v>0</v>
      </c>
      <c r="P83">
        <v>486.36</v>
      </c>
      <c r="Q83">
        <v>0</v>
      </c>
      <c r="R83" s="1" t="s">
        <v>6809</v>
      </c>
      <c r="S83" s="1" t="s">
        <v>8160</v>
      </c>
      <c r="T83">
        <v>0.94</v>
      </c>
      <c r="U83" s="1"/>
      <c r="V83">
        <v>13493.206502999999</v>
      </c>
      <c r="W83">
        <v>7055526.1997929998</v>
      </c>
      <c r="X83">
        <v>2716.4618260000002</v>
      </c>
      <c r="Y83">
        <v>1401.2154250000001</v>
      </c>
      <c r="Z83">
        <v>58801.157763000003</v>
      </c>
      <c r="AA83">
        <v>3008.4106579999998</v>
      </c>
      <c r="AB83">
        <v>0</v>
      </c>
    </row>
    <row r="84" spans="1:28" x14ac:dyDescent="0.25">
      <c r="A84" s="1" t="s">
        <v>2667</v>
      </c>
      <c r="B84">
        <v>2157</v>
      </c>
      <c r="C84" s="1" t="s">
        <v>4055</v>
      </c>
      <c r="D84">
        <v>13.1</v>
      </c>
      <c r="E84">
        <v>0</v>
      </c>
      <c r="F84">
        <v>0.75</v>
      </c>
      <c r="G84">
        <v>2774</v>
      </c>
      <c r="H84" s="1" t="s">
        <v>4160</v>
      </c>
      <c r="I84">
        <v>91.13</v>
      </c>
      <c r="J84">
        <v>10.130000000000001</v>
      </c>
      <c r="K84">
        <v>617</v>
      </c>
      <c r="L84">
        <v>2749.62</v>
      </c>
      <c r="M84">
        <v>247</v>
      </c>
      <c r="N84">
        <v>15</v>
      </c>
      <c r="O84">
        <v>0</v>
      </c>
      <c r="P84">
        <v>353.28</v>
      </c>
      <c r="Q84">
        <v>0</v>
      </c>
      <c r="R84" s="1" t="s">
        <v>6822</v>
      </c>
      <c r="S84" s="1" t="s">
        <v>8160</v>
      </c>
      <c r="T84">
        <v>0.76</v>
      </c>
      <c r="U84" s="1"/>
      <c r="V84">
        <v>12495.621562</v>
      </c>
      <c r="W84">
        <v>6658485.4417540003</v>
      </c>
      <c r="X84">
        <v>2502.4275699999998</v>
      </c>
      <c r="Y84">
        <v>1300.0676820000001</v>
      </c>
      <c r="Z84">
        <v>55089.951808999998</v>
      </c>
      <c r="AA84">
        <v>2839.1640809999999</v>
      </c>
      <c r="AB84">
        <v>0</v>
      </c>
    </row>
    <row r="85" spans="1:28" x14ac:dyDescent="0.25">
      <c r="A85" s="1" t="s">
        <v>2681</v>
      </c>
      <c r="B85">
        <v>1725</v>
      </c>
      <c r="C85" s="1" t="s">
        <v>4055</v>
      </c>
      <c r="D85">
        <v>13.1</v>
      </c>
      <c r="E85">
        <v>0</v>
      </c>
      <c r="F85">
        <v>0</v>
      </c>
      <c r="G85">
        <v>2795</v>
      </c>
      <c r="H85" s="1" t="s">
        <v>4160</v>
      </c>
      <c r="I85">
        <v>91.13</v>
      </c>
      <c r="J85">
        <v>9.2200000000000006</v>
      </c>
      <c r="K85">
        <v>1070</v>
      </c>
      <c r="L85">
        <v>2754.05</v>
      </c>
      <c r="M85">
        <v>692</v>
      </c>
      <c r="N85">
        <v>13</v>
      </c>
      <c r="O85">
        <v>0</v>
      </c>
      <c r="P85">
        <v>809.67</v>
      </c>
      <c r="Q85">
        <v>0</v>
      </c>
      <c r="R85" s="1" t="s">
        <v>6836</v>
      </c>
      <c r="S85" s="1" t="s">
        <v>8160</v>
      </c>
      <c r="T85">
        <v>0.77</v>
      </c>
      <c r="U85" s="1"/>
      <c r="V85">
        <v>21301.178947</v>
      </c>
      <c r="W85">
        <v>8938625.7364949994</v>
      </c>
      <c r="X85">
        <v>4622.2420590000002</v>
      </c>
      <c r="Y85">
        <v>2175.316601</v>
      </c>
      <c r="Z85">
        <v>81471.536370000002</v>
      </c>
      <c r="AA85">
        <v>3810.6075700000001</v>
      </c>
      <c r="AB85">
        <v>0</v>
      </c>
    </row>
    <row r="86" spans="1:28" x14ac:dyDescent="0.25">
      <c r="A86" s="1" t="s">
        <v>2747</v>
      </c>
      <c r="B86">
        <v>2588</v>
      </c>
      <c r="C86" s="1" t="s">
        <v>4014</v>
      </c>
      <c r="D86">
        <v>13.1</v>
      </c>
      <c r="E86">
        <v>0</v>
      </c>
      <c r="F86">
        <v>0.5</v>
      </c>
      <c r="G86">
        <v>2848</v>
      </c>
      <c r="H86" s="1" t="s">
        <v>4087</v>
      </c>
      <c r="I86">
        <v>59.72</v>
      </c>
      <c r="J86">
        <v>7.16</v>
      </c>
      <c r="K86">
        <v>260</v>
      </c>
      <c r="L86">
        <v>1176.6199999999999</v>
      </c>
      <c r="M86">
        <v>54</v>
      </c>
      <c r="N86">
        <v>4</v>
      </c>
      <c r="O86">
        <v>0</v>
      </c>
      <c r="P86">
        <v>102.02</v>
      </c>
      <c r="Q86">
        <v>0</v>
      </c>
      <c r="R86" s="1" t="s">
        <v>6902</v>
      </c>
      <c r="S86" s="1" t="s">
        <v>8160</v>
      </c>
      <c r="T86">
        <v>0.54</v>
      </c>
      <c r="U86" s="1"/>
      <c r="V86">
        <v>4441.2702120000004</v>
      </c>
      <c r="W86">
        <v>2365762.6394719998</v>
      </c>
      <c r="X86">
        <v>905.25722399999995</v>
      </c>
      <c r="Y86">
        <v>463.07377000000002</v>
      </c>
      <c r="Z86">
        <v>19556.605716999999</v>
      </c>
      <c r="AA86">
        <v>1008.772496</v>
      </c>
      <c r="AB86">
        <v>0</v>
      </c>
    </row>
    <row r="87" spans="1:28" x14ac:dyDescent="0.25">
      <c r="A87" s="1" t="s">
        <v>2849</v>
      </c>
      <c r="B87">
        <v>1569</v>
      </c>
      <c r="C87" s="1" t="s">
        <v>4059</v>
      </c>
      <c r="D87">
        <v>13.1</v>
      </c>
      <c r="E87">
        <v>0</v>
      </c>
      <c r="F87">
        <v>0.82</v>
      </c>
      <c r="G87">
        <v>2929</v>
      </c>
      <c r="H87" s="1" t="s">
        <v>4174</v>
      </c>
      <c r="I87">
        <v>144.80000000000001</v>
      </c>
      <c r="J87">
        <v>17.170000000000002</v>
      </c>
      <c r="K87">
        <v>1360</v>
      </c>
      <c r="L87">
        <v>2462.66</v>
      </c>
      <c r="M87">
        <v>915</v>
      </c>
      <c r="N87">
        <v>27</v>
      </c>
      <c r="O87">
        <v>0</v>
      </c>
      <c r="P87">
        <v>1216.96</v>
      </c>
      <c r="Q87">
        <v>0</v>
      </c>
      <c r="R87" s="1" t="s">
        <v>7004</v>
      </c>
      <c r="S87" s="1" t="s">
        <v>8160</v>
      </c>
      <c r="T87">
        <v>1.26</v>
      </c>
      <c r="U87" s="1"/>
      <c r="V87">
        <v>25031.478356</v>
      </c>
      <c r="W87">
        <v>10097707.692008</v>
      </c>
      <c r="X87">
        <v>5456.7060300000003</v>
      </c>
      <c r="Y87">
        <v>2547.1215609999999</v>
      </c>
      <c r="Z87">
        <v>93687.143469999995</v>
      </c>
      <c r="AA87">
        <v>4304.5246049999996</v>
      </c>
      <c r="AB87">
        <v>0</v>
      </c>
    </row>
    <row r="88" spans="1:28" x14ac:dyDescent="0.25">
      <c r="A88" s="1" t="s">
        <v>2857</v>
      </c>
      <c r="B88">
        <v>2588</v>
      </c>
      <c r="C88" s="1" t="s">
        <v>4055</v>
      </c>
      <c r="D88">
        <v>13.1</v>
      </c>
      <c r="E88">
        <v>0</v>
      </c>
      <c r="F88">
        <v>0.5</v>
      </c>
      <c r="G88">
        <v>2934</v>
      </c>
      <c r="H88" s="1" t="s">
        <v>4160</v>
      </c>
      <c r="I88">
        <v>91.13</v>
      </c>
      <c r="J88">
        <v>15.2</v>
      </c>
      <c r="K88">
        <v>346</v>
      </c>
      <c r="L88">
        <v>2752.54</v>
      </c>
      <c r="M88">
        <v>67</v>
      </c>
      <c r="N88">
        <v>5</v>
      </c>
      <c r="O88">
        <v>0</v>
      </c>
      <c r="P88">
        <v>188.1</v>
      </c>
      <c r="Q88">
        <v>0</v>
      </c>
      <c r="R88" s="1" t="s">
        <v>7012</v>
      </c>
      <c r="S88" s="1" t="s">
        <v>8160</v>
      </c>
      <c r="T88">
        <v>1.26</v>
      </c>
      <c r="U88" s="1"/>
      <c r="V88">
        <v>8909.2463750000006</v>
      </c>
      <c r="W88">
        <v>6038848.3932609996</v>
      </c>
      <c r="X88">
        <v>1577.0575470000001</v>
      </c>
      <c r="Y88">
        <v>947.78050399999995</v>
      </c>
      <c r="Z88">
        <v>45959.185952</v>
      </c>
      <c r="AA88">
        <v>2575.365084</v>
      </c>
      <c r="AB88">
        <v>0</v>
      </c>
    </row>
    <row r="89" spans="1:28" x14ac:dyDescent="0.25">
      <c r="A89" s="1" t="s">
        <v>2962</v>
      </c>
      <c r="B89">
        <v>2120</v>
      </c>
      <c r="C89" s="1" t="s">
        <v>4046</v>
      </c>
      <c r="D89">
        <v>13.1</v>
      </c>
      <c r="E89">
        <v>0</v>
      </c>
      <c r="F89">
        <v>0</v>
      </c>
      <c r="G89">
        <v>3028</v>
      </c>
      <c r="H89" s="1" t="s">
        <v>4080</v>
      </c>
      <c r="I89">
        <v>0.2</v>
      </c>
      <c r="J89">
        <v>6.47</v>
      </c>
      <c r="K89">
        <v>908</v>
      </c>
      <c r="L89">
        <v>1751.35</v>
      </c>
      <c r="M89">
        <v>598</v>
      </c>
      <c r="N89">
        <v>24</v>
      </c>
      <c r="O89">
        <v>0</v>
      </c>
      <c r="P89">
        <v>787.24</v>
      </c>
      <c r="Q89">
        <v>0</v>
      </c>
      <c r="R89" s="1" t="s">
        <v>7117</v>
      </c>
      <c r="S89" s="1" t="s">
        <v>8160</v>
      </c>
      <c r="T89">
        <v>1.05</v>
      </c>
      <c r="U89" s="1"/>
      <c r="V89">
        <v>16663.913217000001</v>
      </c>
      <c r="W89">
        <v>6865664.6514100004</v>
      </c>
      <c r="X89">
        <v>3617.3873579999999</v>
      </c>
      <c r="Y89">
        <v>1698.4801520000001</v>
      </c>
      <c r="Z89">
        <v>63101.618526999999</v>
      </c>
      <c r="AA89">
        <v>2926.8156170000002</v>
      </c>
      <c r="AB89">
        <v>0</v>
      </c>
    </row>
    <row r="90" spans="1:28" x14ac:dyDescent="0.25">
      <c r="A90" s="1" t="s">
        <v>2963</v>
      </c>
      <c r="B90">
        <v>1987</v>
      </c>
      <c r="C90" s="1" t="s">
        <v>4003</v>
      </c>
      <c r="D90">
        <v>13.1</v>
      </c>
      <c r="E90">
        <v>0</v>
      </c>
      <c r="F90">
        <v>0.65</v>
      </c>
      <c r="G90">
        <v>3028</v>
      </c>
      <c r="H90" s="1" t="s">
        <v>4095</v>
      </c>
      <c r="I90">
        <v>63.59</v>
      </c>
      <c r="J90">
        <v>10.42</v>
      </c>
      <c r="K90">
        <v>1041</v>
      </c>
      <c r="L90">
        <v>754.07</v>
      </c>
      <c r="M90">
        <v>845</v>
      </c>
      <c r="N90">
        <v>29</v>
      </c>
      <c r="O90">
        <v>0</v>
      </c>
      <c r="P90">
        <v>980.17</v>
      </c>
      <c r="Q90">
        <v>0</v>
      </c>
      <c r="R90" s="1" t="s">
        <v>7118</v>
      </c>
      <c r="S90" s="1" t="s">
        <v>8160</v>
      </c>
      <c r="T90">
        <v>0.87</v>
      </c>
      <c r="U90" s="1"/>
      <c r="V90">
        <v>18223.089338000002</v>
      </c>
      <c r="W90">
        <v>5959435.5780870002</v>
      </c>
      <c r="X90">
        <v>4199.7845010000001</v>
      </c>
      <c r="Y90">
        <v>1832.1149949999999</v>
      </c>
      <c r="Z90">
        <v>61000.162700000001</v>
      </c>
      <c r="AA90">
        <v>2539.8370789999999</v>
      </c>
      <c r="AB90">
        <v>0</v>
      </c>
    </row>
    <row r="91" spans="1:28" x14ac:dyDescent="0.25">
      <c r="A91" s="1" t="s">
        <v>2964</v>
      </c>
      <c r="B91">
        <v>1470</v>
      </c>
      <c r="C91" s="1" t="s">
        <v>4030</v>
      </c>
      <c r="D91">
        <v>13.1</v>
      </c>
      <c r="E91">
        <v>0</v>
      </c>
      <c r="F91">
        <v>0</v>
      </c>
      <c r="G91">
        <v>3029</v>
      </c>
      <c r="H91" s="1" t="s">
        <v>4155</v>
      </c>
      <c r="I91">
        <v>81.98</v>
      </c>
      <c r="J91">
        <v>7.96</v>
      </c>
      <c r="K91">
        <v>1559</v>
      </c>
      <c r="L91">
        <v>2808.2</v>
      </c>
      <c r="M91">
        <v>1036</v>
      </c>
      <c r="N91">
        <v>27</v>
      </c>
      <c r="O91">
        <v>0</v>
      </c>
      <c r="P91">
        <v>1204</v>
      </c>
      <c r="Q91">
        <v>0</v>
      </c>
      <c r="R91" s="1" t="s">
        <v>7119</v>
      </c>
      <c r="S91" s="1" t="s">
        <v>8160</v>
      </c>
      <c r="T91">
        <v>0.56999999999999995</v>
      </c>
      <c r="U91" s="1"/>
      <c r="V91">
        <v>27373.423726000001</v>
      </c>
      <c r="W91">
        <v>10180447.435596</v>
      </c>
      <c r="X91">
        <v>6164.9860930000004</v>
      </c>
      <c r="Y91">
        <v>2775.3410629999998</v>
      </c>
      <c r="Z91">
        <v>97919.496641000005</v>
      </c>
      <c r="AA91">
        <v>4339.4874369999998</v>
      </c>
      <c r="AB91">
        <v>0</v>
      </c>
    </row>
    <row r="92" spans="1:28" x14ac:dyDescent="0.25">
      <c r="A92" s="1" t="s">
        <v>3025</v>
      </c>
      <c r="B92">
        <v>2588</v>
      </c>
      <c r="C92" s="1" t="s">
        <v>4030</v>
      </c>
      <c r="D92">
        <v>13.1</v>
      </c>
      <c r="E92">
        <v>0</v>
      </c>
      <c r="F92">
        <v>0.5</v>
      </c>
      <c r="G92">
        <v>3079</v>
      </c>
      <c r="H92" s="1" t="s">
        <v>4012</v>
      </c>
      <c r="I92">
        <v>120.08</v>
      </c>
      <c r="J92">
        <v>4.6900000000000004</v>
      </c>
      <c r="K92">
        <v>491</v>
      </c>
      <c r="L92">
        <v>1981.07</v>
      </c>
      <c r="M92">
        <v>274</v>
      </c>
      <c r="N92">
        <v>7</v>
      </c>
      <c r="O92">
        <v>0</v>
      </c>
      <c r="P92">
        <v>366.91</v>
      </c>
      <c r="Q92">
        <v>0</v>
      </c>
      <c r="R92" s="1" t="s">
        <v>7180</v>
      </c>
      <c r="S92" s="1" t="s">
        <v>8160</v>
      </c>
      <c r="T92">
        <v>1.1499999999999999</v>
      </c>
      <c r="U92" s="1"/>
      <c r="V92">
        <v>10172.434794999999</v>
      </c>
      <c r="W92">
        <v>5288114.4886330003</v>
      </c>
      <c r="X92">
        <v>2046.4854439999999</v>
      </c>
      <c r="Y92">
        <v>1055.454127</v>
      </c>
      <c r="Z92">
        <v>44177.381223999997</v>
      </c>
      <c r="AA92">
        <v>2254.7858580000002</v>
      </c>
      <c r="AB92">
        <v>0</v>
      </c>
    </row>
    <row r="93" spans="1:28" x14ac:dyDescent="0.25">
      <c r="A93" s="1" t="s">
        <v>3037</v>
      </c>
      <c r="B93">
        <v>2091</v>
      </c>
      <c r="C93" s="1" t="s">
        <v>4003</v>
      </c>
      <c r="D93">
        <v>13.1</v>
      </c>
      <c r="E93">
        <v>0</v>
      </c>
      <c r="F93">
        <v>0.1</v>
      </c>
      <c r="G93">
        <v>3088</v>
      </c>
      <c r="H93" s="1" t="s">
        <v>4095</v>
      </c>
      <c r="I93">
        <v>63.59</v>
      </c>
      <c r="J93">
        <v>2.9</v>
      </c>
      <c r="K93">
        <v>997</v>
      </c>
      <c r="L93">
        <v>720.8</v>
      </c>
      <c r="M93">
        <v>778</v>
      </c>
      <c r="N93">
        <v>14</v>
      </c>
      <c r="O93">
        <v>0</v>
      </c>
      <c r="P93">
        <v>865.19</v>
      </c>
      <c r="Q93">
        <v>0</v>
      </c>
      <c r="R93" s="1" t="s">
        <v>7192</v>
      </c>
      <c r="S93" s="1" t="s">
        <v>8160</v>
      </c>
      <c r="T93">
        <v>0.38</v>
      </c>
      <c r="U93" s="1"/>
      <c r="V93">
        <v>17977.386472999999</v>
      </c>
      <c r="W93">
        <v>5486403.7095950004</v>
      </c>
      <c r="X93">
        <v>4213.2025729999996</v>
      </c>
      <c r="Y93">
        <v>1801.5276899999999</v>
      </c>
      <c r="Z93">
        <v>58137.565243999998</v>
      </c>
      <c r="AA93">
        <v>2338.0360949999999</v>
      </c>
      <c r="AB93">
        <v>0</v>
      </c>
    </row>
    <row r="94" spans="1:28" x14ac:dyDescent="0.25">
      <c r="A94" s="1" t="s">
        <v>3051</v>
      </c>
      <c r="B94">
        <v>2510</v>
      </c>
      <c r="C94" s="1" t="s">
        <v>4055</v>
      </c>
      <c r="D94">
        <v>13.1</v>
      </c>
      <c r="E94">
        <v>0</v>
      </c>
      <c r="F94">
        <v>0.91</v>
      </c>
      <c r="G94">
        <v>3097</v>
      </c>
      <c r="H94" s="1" t="s">
        <v>4180</v>
      </c>
      <c r="I94">
        <v>91.13</v>
      </c>
      <c r="J94">
        <v>8.9</v>
      </c>
      <c r="K94">
        <v>587</v>
      </c>
      <c r="L94">
        <v>2749.62</v>
      </c>
      <c r="M94">
        <v>189</v>
      </c>
      <c r="N94">
        <v>6</v>
      </c>
      <c r="O94">
        <v>0</v>
      </c>
      <c r="P94">
        <v>276.26</v>
      </c>
      <c r="Q94">
        <v>0</v>
      </c>
      <c r="R94" s="1" t="s">
        <v>7206</v>
      </c>
      <c r="S94" s="1" t="s">
        <v>8160</v>
      </c>
      <c r="T94">
        <v>0.64</v>
      </c>
      <c r="U94" s="1"/>
      <c r="V94">
        <v>11152.487728</v>
      </c>
      <c r="W94">
        <v>5775669.629737</v>
      </c>
      <c r="X94">
        <v>2287.2479229999999</v>
      </c>
      <c r="Y94">
        <v>1159.3642629999999</v>
      </c>
      <c r="Z94">
        <v>48270.471937000002</v>
      </c>
      <c r="AA94">
        <v>2462.708392</v>
      </c>
      <c r="AB94">
        <v>0</v>
      </c>
    </row>
    <row r="95" spans="1:28" x14ac:dyDescent="0.25">
      <c r="A95" s="1" t="s">
        <v>3052</v>
      </c>
      <c r="B95">
        <v>2196</v>
      </c>
      <c r="C95" s="1" t="s">
        <v>4059</v>
      </c>
      <c r="D95">
        <v>13.1</v>
      </c>
      <c r="E95">
        <v>0</v>
      </c>
      <c r="F95">
        <v>0.55000000000000004</v>
      </c>
      <c r="G95">
        <v>3099</v>
      </c>
      <c r="H95" s="1" t="s">
        <v>4152</v>
      </c>
      <c r="I95">
        <v>144.80000000000001</v>
      </c>
      <c r="J95">
        <v>10.06</v>
      </c>
      <c r="K95">
        <v>903</v>
      </c>
      <c r="L95">
        <v>2462.66</v>
      </c>
      <c r="M95">
        <v>480</v>
      </c>
      <c r="N95">
        <v>26</v>
      </c>
      <c r="O95">
        <v>0</v>
      </c>
      <c r="P95">
        <v>703.32</v>
      </c>
      <c r="Q95">
        <v>0</v>
      </c>
      <c r="R95" s="1" t="s">
        <v>7207</v>
      </c>
      <c r="S95" s="1" t="s">
        <v>8160</v>
      </c>
      <c r="T95">
        <v>0.89</v>
      </c>
      <c r="U95" s="1"/>
      <c r="V95">
        <v>16885.797149999999</v>
      </c>
      <c r="W95">
        <v>7835881.971384</v>
      </c>
      <c r="X95">
        <v>3538.5300339999999</v>
      </c>
      <c r="Y95">
        <v>1736.1776159999999</v>
      </c>
      <c r="Z95">
        <v>68470.652209000007</v>
      </c>
      <c r="AA95">
        <v>3340.8007729999999</v>
      </c>
      <c r="AB95">
        <v>0</v>
      </c>
    </row>
    <row r="96" spans="1:28" x14ac:dyDescent="0.25">
      <c r="A96" s="1" t="s">
        <v>3053</v>
      </c>
      <c r="B96">
        <v>2196</v>
      </c>
      <c r="C96" s="1" t="s">
        <v>4003</v>
      </c>
      <c r="D96">
        <v>13.1</v>
      </c>
      <c r="E96">
        <v>0</v>
      </c>
      <c r="F96">
        <v>0.56000000000000005</v>
      </c>
      <c r="G96">
        <v>3099</v>
      </c>
      <c r="H96" s="1" t="s">
        <v>4095</v>
      </c>
      <c r="I96">
        <v>63.59</v>
      </c>
      <c r="J96">
        <v>9.41</v>
      </c>
      <c r="K96">
        <v>903</v>
      </c>
      <c r="L96">
        <v>752.34</v>
      </c>
      <c r="M96">
        <v>782</v>
      </c>
      <c r="N96">
        <v>16</v>
      </c>
      <c r="O96">
        <v>0</v>
      </c>
      <c r="P96">
        <v>840.98</v>
      </c>
      <c r="Q96">
        <v>0</v>
      </c>
      <c r="R96" s="1" t="s">
        <v>7208</v>
      </c>
      <c r="S96" s="1" t="s">
        <v>8160</v>
      </c>
      <c r="T96">
        <v>0.85</v>
      </c>
      <c r="U96" s="1"/>
      <c r="V96">
        <v>18626.692897000001</v>
      </c>
      <c r="W96">
        <v>6316742.6721200002</v>
      </c>
      <c r="X96">
        <v>4238.4090070000002</v>
      </c>
      <c r="Y96">
        <v>1875.155984</v>
      </c>
      <c r="Z96">
        <v>63539.423615</v>
      </c>
      <c r="AA96">
        <v>2692.2170580000002</v>
      </c>
      <c r="AB96">
        <v>0</v>
      </c>
    </row>
    <row r="97" spans="1:28" x14ac:dyDescent="0.25">
      <c r="A97" s="1" t="s">
        <v>3128</v>
      </c>
      <c r="B97">
        <v>2157</v>
      </c>
      <c r="C97" s="1" t="s">
        <v>4027</v>
      </c>
      <c r="D97">
        <v>13.1</v>
      </c>
      <c r="E97">
        <v>0</v>
      </c>
      <c r="F97">
        <v>0.75</v>
      </c>
      <c r="G97">
        <v>3170</v>
      </c>
      <c r="H97" s="1" t="s">
        <v>4107</v>
      </c>
      <c r="I97">
        <v>182.24</v>
      </c>
      <c r="J97">
        <v>8.58</v>
      </c>
      <c r="K97">
        <v>1013</v>
      </c>
      <c r="L97">
        <v>1390.43</v>
      </c>
      <c r="M97">
        <v>840</v>
      </c>
      <c r="N97">
        <v>14</v>
      </c>
      <c r="O97">
        <v>0</v>
      </c>
      <c r="P97">
        <v>900.9</v>
      </c>
      <c r="Q97">
        <v>0</v>
      </c>
      <c r="R97" s="1" t="s">
        <v>7283</v>
      </c>
      <c r="S97" s="1" t="s">
        <v>8160</v>
      </c>
      <c r="T97">
        <v>0.79</v>
      </c>
      <c r="U97" s="1"/>
      <c r="V97">
        <v>20659.042071</v>
      </c>
      <c r="W97">
        <v>7321796.4066610001</v>
      </c>
      <c r="X97">
        <v>4667.9362730000003</v>
      </c>
      <c r="Y97">
        <v>2085.992174</v>
      </c>
      <c r="Z97">
        <v>72084.027407000001</v>
      </c>
      <c r="AA97">
        <v>3120.7555200000002</v>
      </c>
      <c r="AB97">
        <v>0</v>
      </c>
    </row>
    <row r="98" spans="1:28" x14ac:dyDescent="0.25">
      <c r="A98" s="1" t="s">
        <v>3186</v>
      </c>
      <c r="B98">
        <v>2305</v>
      </c>
      <c r="C98" s="1" t="s">
        <v>4003</v>
      </c>
      <c r="D98">
        <v>13.1</v>
      </c>
      <c r="E98">
        <v>0</v>
      </c>
      <c r="F98">
        <v>5.01</v>
      </c>
      <c r="G98">
        <v>3230</v>
      </c>
      <c r="H98" s="1" t="s">
        <v>4095</v>
      </c>
      <c r="I98">
        <v>63.59</v>
      </c>
      <c r="J98">
        <v>9.73</v>
      </c>
      <c r="K98">
        <v>925</v>
      </c>
      <c r="L98">
        <v>752.34</v>
      </c>
      <c r="M98">
        <v>737</v>
      </c>
      <c r="N98">
        <v>23</v>
      </c>
      <c r="O98">
        <v>0</v>
      </c>
      <c r="P98">
        <v>861.89</v>
      </c>
      <c r="Q98">
        <v>0</v>
      </c>
      <c r="R98" s="1" t="s">
        <v>7341</v>
      </c>
      <c r="S98" s="1" t="s">
        <v>8160</v>
      </c>
      <c r="T98">
        <v>0.84</v>
      </c>
      <c r="U98" s="1"/>
      <c r="V98">
        <v>18161.834275000001</v>
      </c>
      <c r="W98">
        <v>6029018.1935510002</v>
      </c>
      <c r="X98">
        <v>4167.2968689999998</v>
      </c>
      <c r="Y98">
        <v>1827.146107</v>
      </c>
      <c r="Z98">
        <v>61263.659784000003</v>
      </c>
      <c r="AA98">
        <v>2569.5356029999998</v>
      </c>
      <c r="AB98">
        <v>0</v>
      </c>
    </row>
    <row r="99" spans="1:28" x14ac:dyDescent="0.25">
      <c r="A99" s="1" t="s">
        <v>3212</v>
      </c>
      <c r="B99">
        <v>2510</v>
      </c>
      <c r="C99" s="1" t="s">
        <v>4003</v>
      </c>
      <c r="D99">
        <v>13.1</v>
      </c>
      <c r="E99">
        <v>0</v>
      </c>
      <c r="F99">
        <v>0.92</v>
      </c>
      <c r="G99">
        <v>3252</v>
      </c>
      <c r="H99" s="1" t="s">
        <v>4095</v>
      </c>
      <c r="I99">
        <v>63.59</v>
      </c>
      <c r="J99">
        <v>9.07</v>
      </c>
      <c r="K99">
        <v>742</v>
      </c>
      <c r="L99">
        <v>752.34</v>
      </c>
      <c r="M99">
        <v>585</v>
      </c>
      <c r="N99">
        <v>18</v>
      </c>
      <c r="O99">
        <v>0</v>
      </c>
      <c r="P99">
        <v>664.19</v>
      </c>
      <c r="Q99">
        <v>0</v>
      </c>
      <c r="R99" s="1" t="s">
        <v>7367</v>
      </c>
      <c r="S99" s="1" t="s">
        <v>8160</v>
      </c>
      <c r="T99">
        <v>0.67</v>
      </c>
      <c r="U99" s="1"/>
      <c r="V99">
        <v>14530.880616</v>
      </c>
      <c r="W99">
        <v>5090133.8097379999</v>
      </c>
      <c r="X99">
        <v>3287.7595540000002</v>
      </c>
      <c r="Y99">
        <v>1465.9245249999999</v>
      </c>
      <c r="Z99">
        <v>50398.611258999998</v>
      </c>
      <c r="AA99">
        <v>2169.5235170000001</v>
      </c>
      <c r="AB99">
        <v>0</v>
      </c>
    </row>
    <row r="100" spans="1:28" x14ac:dyDescent="0.25">
      <c r="A100" s="1" t="s">
        <v>3215</v>
      </c>
      <c r="B100">
        <v>2157</v>
      </c>
      <c r="C100" s="1" t="s">
        <v>4030</v>
      </c>
      <c r="D100">
        <v>13.1</v>
      </c>
      <c r="E100">
        <v>0</v>
      </c>
      <c r="F100">
        <v>0.75</v>
      </c>
      <c r="G100">
        <v>3255</v>
      </c>
      <c r="H100" s="1" t="s">
        <v>4012</v>
      </c>
      <c r="I100">
        <v>120.08</v>
      </c>
      <c r="J100">
        <v>6.92</v>
      </c>
      <c r="K100">
        <v>1098</v>
      </c>
      <c r="L100">
        <v>1974.73</v>
      </c>
      <c r="M100">
        <v>825</v>
      </c>
      <c r="N100">
        <v>12</v>
      </c>
      <c r="O100">
        <v>0</v>
      </c>
      <c r="P100">
        <v>920.78</v>
      </c>
      <c r="Q100">
        <v>0</v>
      </c>
      <c r="R100" s="1" t="s">
        <v>7370</v>
      </c>
      <c r="S100" s="1" t="s">
        <v>8160</v>
      </c>
      <c r="T100">
        <v>0.8</v>
      </c>
      <c r="U100" s="1"/>
      <c r="V100">
        <v>21227.146269000001</v>
      </c>
      <c r="W100">
        <v>7794300.9907200001</v>
      </c>
      <c r="X100">
        <v>4778.2282109999996</v>
      </c>
      <c r="Y100">
        <v>2149.3669359999999</v>
      </c>
      <c r="Z100">
        <v>75437.475959000003</v>
      </c>
      <c r="AA100">
        <v>3322.3098660000001</v>
      </c>
      <c r="AB100">
        <v>0</v>
      </c>
    </row>
    <row r="101" spans="1:28" x14ac:dyDescent="0.25">
      <c r="A101" s="1" t="s">
        <v>3228</v>
      </c>
      <c r="B101">
        <v>2300</v>
      </c>
      <c r="C101" s="1" t="s">
        <v>4058</v>
      </c>
      <c r="D101">
        <v>13.1</v>
      </c>
      <c r="E101">
        <v>0</v>
      </c>
      <c r="F101">
        <v>0</v>
      </c>
      <c r="G101">
        <v>3262</v>
      </c>
      <c r="H101" s="1" t="s">
        <v>4181</v>
      </c>
      <c r="I101">
        <v>74.17</v>
      </c>
      <c r="J101">
        <v>17.09</v>
      </c>
      <c r="K101">
        <v>962</v>
      </c>
      <c r="L101">
        <v>2766.03</v>
      </c>
      <c r="M101">
        <v>627</v>
      </c>
      <c r="N101">
        <v>11</v>
      </c>
      <c r="O101">
        <v>0</v>
      </c>
      <c r="P101">
        <v>751.94</v>
      </c>
      <c r="Q101">
        <v>0</v>
      </c>
      <c r="R101" s="1" t="s">
        <v>7383</v>
      </c>
      <c r="S101" s="1" t="s">
        <v>8160</v>
      </c>
      <c r="T101">
        <v>0.92</v>
      </c>
      <c r="U101" s="1"/>
      <c r="V101">
        <v>19903.881339</v>
      </c>
      <c r="W101">
        <v>9010615.4345929995</v>
      </c>
      <c r="X101">
        <v>4203.0445739999996</v>
      </c>
      <c r="Y101">
        <v>2042.580492</v>
      </c>
      <c r="Z101">
        <v>79545.773109999995</v>
      </c>
      <c r="AA101">
        <v>3841.556051</v>
      </c>
      <c r="AB101">
        <v>0</v>
      </c>
    </row>
    <row r="102" spans="1:28" x14ac:dyDescent="0.25">
      <c r="A102" s="1" t="s">
        <v>3247</v>
      </c>
      <c r="B102">
        <v>1653</v>
      </c>
      <c r="C102" s="1" t="s">
        <v>4004</v>
      </c>
      <c r="D102">
        <v>13.1</v>
      </c>
      <c r="E102">
        <v>0</v>
      </c>
      <c r="F102">
        <v>3</v>
      </c>
      <c r="G102">
        <v>3280</v>
      </c>
      <c r="H102" s="1" t="s">
        <v>4108</v>
      </c>
      <c r="I102">
        <v>122.01</v>
      </c>
      <c r="J102">
        <v>7.8</v>
      </c>
      <c r="K102">
        <v>1627</v>
      </c>
      <c r="L102">
        <v>1417.91</v>
      </c>
      <c r="M102">
        <v>1150</v>
      </c>
      <c r="N102">
        <v>45</v>
      </c>
      <c r="O102">
        <v>0</v>
      </c>
      <c r="P102">
        <v>1537.98</v>
      </c>
      <c r="Q102">
        <v>0</v>
      </c>
      <c r="R102" s="1" t="s">
        <v>7402</v>
      </c>
      <c r="S102" s="1" t="s">
        <v>8160</v>
      </c>
      <c r="T102">
        <v>1.1599999999999999</v>
      </c>
      <c r="U102" s="1"/>
      <c r="V102">
        <v>26941.544567000001</v>
      </c>
      <c r="W102">
        <v>9549514.649216</v>
      </c>
      <c r="X102">
        <v>6069.2570820000001</v>
      </c>
      <c r="Y102">
        <v>2719.209566</v>
      </c>
      <c r="Z102">
        <v>94033.304428999996</v>
      </c>
      <c r="AA102">
        <v>4070.2531680000002</v>
      </c>
      <c r="AB102">
        <v>0</v>
      </c>
    </row>
    <row r="103" spans="1:28" x14ac:dyDescent="0.25">
      <c r="A103" s="1" t="s">
        <v>3311</v>
      </c>
      <c r="B103">
        <v>3019</v>
      </c>
      <c r="C103" s="1" t="s">
        <v>4055</v>
      </c>
      <c r="D103">
        <v>13.1</v>
      </c>
      <c r="E103">
        <v>0</v>
      </c>
      <c r="F103">
        <v>0.25</v>
      </c>
      <c r="G103">
        <v>3318</v>
      </c>
      <c r="H103" s="1" t="s">
        <v>4160</v>
      </c>
      <c r="I103">
        <v>91.13</v>
      </c>
      <c r="J103">
        <v>14.97</v>
      </c>
      <c r="K103">
        <v>299</v>
      </c>
      <c r="L103">
        <v>2752.54</v>
      </c>
      <c r="M103">
        <v>39</v>
      </c>
      <c r="N103">
        <v>4</v>
      </c>
      <c r="O103">
        <v>0</v>
      </c>
      <c r="P103">
        <v>122.11</v>
      </c>
      <c r="Q103">
        <v>0</v>
      </c>
      <c r="R103" s="1" t="s">
        <v>7466</v>
      </c>
      <c r="S103" s="1" t="s">
        <v>8160</v>
      </c>
      <c r="T103">
        <v>1.1399999999999999</v>
      </c>
      <c r="U103" s="1"/>
      <c r="V103">
        <v>8291.1344939999999</v>
      </c>
      <c r="W103">
        <v>5895680.8344350001</v>
      </c>
      <c r="X103">
        <v>1429.2519629999999</v>
      </c>
      <c r="Y103">
        <v>886.85270500000001</v>
      </c>
      <c r="Z103">
        <v>44190.081720000002</v>
      </c>
      <c r="AA103">
        <v>2514.3844589999999</v>
      </c>
      <c r="AB103">
        <v>0</v>
      </c>
    </row>
    <row r="104" spans="1:28" x14ac:dyDescent="0.25">
      <c r="A104" s="1" t="s">
        <v>3323</v>
      </c>
      <c r="B104">
        <v>2360</v>
      </c>
      <c r="C104" s="1" t="s">
        <v>4004</v>
      </c>
      <c r="D104">
        <v>13.1</v>
      </c>
      <c r="E104">
        <v>0</v>
      </c>
      <c r="F104">
        <v>0</v>
      </c>
      <c r="G104">
        <v>3327</v>
      </c>
      <c r="H104" s="1" t="s">
        <v>4124</v>
      </c>
      <c r="I104">
        <v>71.64</v>
      </c>
      <c r="J104">
        <v>10.24</v>
      </c>
      <c r="K104">
        <v>967</v>
      </c>
      <c r="L104">
        <v>1301.74</v>
      </c>
      <c r="M104">
        <v>650</v>
      </c>
      <c r="N104">
        <v>34</v>
      </c>
      <c r="O104">
        <v>0</v>
      </c>
      <c r="P104">
        <v>876.82</v>
      </c>
      <c r="Q104">
        <v>0</v>
      </c>
      <c r="R104" s="1" t="s">
        <v>7478</v>
      </c>
      <c r="S104" s="1" t="s">
        <v>8160</v>
      </c>
      <c r="T104">
        <v>1.05</v>
      </c>
      <c r="U104" s="1"/>
      <c r="V104">
        <v>17444.048469000001</v>
      </c>
      <c r="W104">
        <v>7027488.3874150002</v>
      </c>
      <c r="X104">
        <v>3785.0933220000002</v>
      </c>
      <c r="Y104">
        <v>1773.667698</v>
      </c>
      <c r="Z104">
        <v>65263.959713999997</v>
      </c>
      <c r="AA104">
        <v>2995.7048220000001</v>
      </c>
      <c r="AB104">
        <v>0</v>
      </c>
    </row>
    <row r="105" spans="1:28" x14ac:dyDescent="0.25">
      <c r="A105" s="1" t="s">
        <v>3364</v>
      </c>
      <c r="B105">
        <v>2823</v>
      </c>
      <c r="C105" s="1" t="s">
        <v>4055</v>
      </c>
      <c r="D105">
        <v>13.1</v>
      </c>
      <c r="E105">
        <v>0</v>
      </c>
      <c r="F105">
        <v>0.28000000000000003</v>
      </c>
      <c r="G105">
        <v>3357</v>
      </c>
      <c r="H105" s="1" t="s">
        <v>4160</v>
      </c>
      <c r="I105">
        <v>91.13</v>
      </c>
      <c r="J105">
        <v>6.37</v>
      </c>
      <c r="K105">
        <v>534</v>
      </c>
      <c r="L105">
        <v>2749.62</v>
      </c>
      <c r="M105">
        <v>123</v>
      </c>
      <c r="N105">
        <v>11</v>
      </c>
      <c r="O105">
        <v>0</v>
      </c>
      <c r="P105">
        <v>220.64</v>
      </c>
      <c r="Q105">
        <v>0</v>
      </c>
      <c r="R105" s="1" t="s">
        <v>7519</v>
      </c>
      <c r="S105" s="1" t="s">
        <v>8160</v>
      </c>
      <c r="T105">
        <v>0.64</v>
      </c>
      <c r="U105" s="1"/>
      <c r="V105">
        <v>9590.0003699999997</v>
      </c>
      <c r="W105">
        <v>5390565.429002</v>
      </c>
      <c r="X105">
        <v>1912.3057060000001</v>
      </c>
      <c r="Y105">
        <v>1004.650339</v>
      </c>
      <c r="Z105">
        <v>43684.693595999997</v>
      </c>
      <c r="AA105">
        <v>2298.6541630000002</v>
      </c>
      <c r="AB105">
        <v>0</v>
      </c>
    </row>
    <row r="106" spans="1:28" x14ac:dyDescent="0.25">
      <c r="A106" s="1" t="s">
        <v>3379</v>
      </c>
      <c r="B106">
        <v>3021</v>
      </c>
      <c r="C106" s="1" t="s">
        <v>4018</v>
      </c>
      <c r="D106">
        <v>13.1</v>
      </c>
      <c r="E106">
        <v>0</v>
      </c>
      <c r="F106">
        <v>1</v>
      </c>
      <c r="G106">
        <v>3368</v>
      </c>
      <c r="H106" s="1" t="s">
        <v>4095</v>
      </c>
      <c r="I106">
        <v>63.59</v>
      </c>
      <c r="J106">
        <v>9.7100000000000009</v>
      </c>
      <c r="K106">
        <v>347</v>
      </c>
      <c r="L106">
        <v>1928.73</v>
      </c>
      <c r="M106">
        <v>89</v>
      </c>
      <c r="N106">
        <v>3</v>
      </c>
      <c r="O106">
        <v>0</v>
      </c>
      <c r="P106">
        <v>179.92</v>
      </c>
      <c r="Q106">
        <v>0</v>
      </c>
      <c r="R106" s="1" t="s">
        <v>7534</v>
      </c>
      <c r="S106" s="1" t="s">
        <v>8160</v>
      </c>
      <c r="T106">
        <v>0.82</v>
      </c>
      <c r="U106" s="1"/>
      <c r="V106">
        <v>7079.8848280000002</v>
      </c>
      <c r="W106">
        <v>4150446.6500599999</v>
      </c>
      <c r="X106">
        <v>1361.5486149999999</v>
      </c>
      <c r="Y106">
        <v>742.97985100000005</v>
      </c>
      <c r="Z106">
        <v>33162.536246999996</v>
      </c>
      <c r="AA106">
        <v>1769.867011</v>
      </c>
      <c r="AB106">
        <v>0</v>
      </c>
    </row>
    <row r="107" spans="1:28" x14ac:dyDescent="0.25">
      <c r="A107" s="1" t="s">
        <v>3398</v>
      </c>
      <c r="B107">
        <v>3137</v>
      </c>
      <c r="C107" s="1" t="s">
        <v>4055</v>
      </c>
      <c r="D107">
        <v>13.1</v>
      </c>
      <c r="E107">
        <v>0</v>
      </c>
      <c r="F107">
        <v>0.64</v>
      </c>
      <c r="G107">
        <v>3386</v>
      </c>
      <c r="H107" s="1" t="s">
        <v>4160</v>
      </c>
      <c r="I107">
        <v>91.13</v>
      </c>
      <c r="J107">
        <v>15.38</v>
      </c>
      <c r="K107">
        <v>249</v>
      </c>
      <c r="L107">
        <v>2749.62</v>
      </c>
      <c r="M107">
        <v>12</v>
      </c>
      <c r="N107">
        <v>3</v>
      </c>
      <c r="O107">
        <v>0</v>
      </c>
      <c r="P107">
        <v>88.76</v>
      </c>
      <c r="Q107">
        <v>0</v>
      </c>
      <c r="R107" s="1" t="s">
        <v>7553</v>
      </c>
      <c r="S107" s="1" t="s">
        <v>8160</v>
      </c>
      <c r="T107">
        <v>1.25</v>
      </c>
      <c r="U107" s="1"/>
      <c r="V107">
        <v>8048.9055870000002</v>
      </c>
      <c r="W107">
        <v>6094994.8604100002</v>
      </c>
      <c r="X107">
        <v>1305.965895</v>
      </c>
      <c r="Y107">
        <v>865.53031499999997</v>
      </c>
      <c r="Z107">
        <v>44848.368192000002</v>
      </c>
      <c r="AA107">
        <v>2599.45318</v>
      </c>
      <c r="AB107">
        <v>0</v>
      </c>
    </row>
    <row r="108" spans="1:28" x14ac:dyDescent="0.25">
      <c r="A108" s="1" t="s">
        <v>3400</v>
      </c>
      <c r="B108">
        <v>1882</v>
      </c>
      <c r="C108" s="1" t="s">
        <v>4059</v>
      </c>
      <c r="D108">
        <v>13.1</v>
      </c>
      <c r="E108">
        <v>0</v>
      </c>
      <c r="F108">
        <v>0.18</v>
      </c>
      <c r="G108">
        <v>3387</v>
      </c>
      <c r="H108" s="1" t="s">
        <v>4152</v>
      </c>
      <c r="I108">
        <v>144.80000000000001</v>
      </c>
      <c r="J108">
        <v>5.54</v>
      </c>
      <c r="K108">
        <v>1505</v>
      </c>
      <c r="L108">
        <v>2462.66</v>
      </c>
      <c r="M108">
        <v>747</v>
      </c>
      <c r="N108">
        <v>31</v>
      </c>
      <c r="O108">
        <v>0</v>
      </c>
      <c r="P108">
        <v>1084.8699999999999</v>
      </c>
      <c r="Q108">
        <v>0</v>
      </c>
      <c r="R108" s="1" t="s">
        <v>7555</v>
      </c>
      <c r="S108" s="1" t="s">
        <v>8160</v>
      </c>
      <c r="T108">
        <v>0.42</v>
      </c>
      <c r="U108" s="1"/>
      <c r="V108">
        <v>23593.122226</v>
      </c>
      <c r="W108">
        <v>8803782.2674579993</v>
      </c>
      <c r="X108">
        <v>5320.1066920000003</v>
      </c>
      <c r="Y108">
        <v>2393.2563260000002</v>
      </c>
      <c r="Z108">
        <v>84534.194950000005</v>
      </c>
      <c r="AA108">
        <v>3752.6995339999999</v>
      </c>
      <c r="AB108">
        <v>0</v>
      </c>
    </row>
    <row r="109" spans="1:28" x14ac:dyDescent="0.25">
      <c r="A109" s="1" t="s">
        <v>3502</v>
      </c>
      <c r="B109">
        <v>2450</v>
      </c>
      <c r="C109" s="1" t="s">
        <v>4022</v>
      </c>
      <c r="D109">
        <v>13.1</v>
      </c>
      <c r="E109">
        <v>0</v>
      </c>
      <c r="F109">
        <v>0</v>
      </c>
      <c r="G109">
        <v>3455</v>
      </c>
      <c r="H109" s="1" t="s">
        <v>4128</v>
      </c>
      <c r="I109">
        <v>116.2</v>
      </c>
      <c r="J109">
        <v>7.13</v>
      </c>
      <c r="K109">
        <v>1005</v>
      </c>
      <c r="L109">
        <v>3370.88</v>
      </c>
      <c r="M109">
        <v>458</v>
      </c>
      <c r="N109">
        <v>17</v>
      </c>
      <c r="O109">
        <v>0</v>
      </c>
      <c r="P109">
        <v>652.52</v>
      </c>
      <c r="Q109">
        <v>0</v>
      </c>
      <c r="R109" s="1" t="s">
        <v>7657</v>
      </c>
      <c r="S109" s="1" t="s">
        <v>8160</v>
      </c>
      <c r="T109">
        <v>0.68</v>
      </c>
      <c r="U109" s="1"/>
      <c r="V109">
        <v>17799.286638000001</v>
      </c>
      <c r="W109">
        <v>8393313.7748700008</v>
      </c>
      <c r="X109">
        <v>3750.8083369999999</v>
      </c>
      <c r="Y109">
        <v>1834.9749959999999</v>
      </c>
      <c r="Z109">
        <v>72813.083448000005</v>
      </c>
      <c r="AA109">
        <v>3578.5540959999998</v>
      </c>
      <c r="AB109">
        <v>0</v>
      </c>
    </row>
    <row r="110" spans="1:28" x14ac:dyDescent="0.25">
      <c r="A110" s="1" t="s">
        <v>3530</v>
      </c>
      <c r="B110">
        <v>2450</v>
      </c>
      <c r="C110" s="1" t="s">
        <v>4018</v>
      </c>
      <c r="D110">
        <v>13.1</v>
      </c>
      <c r="E110">
        <v>0</v>
      </c>
      <c r="F110">
        <v>0</v>
      </c>
      <c r="G110">
        <v>3475</v>
      </c>
      <c r="H110" s="1" t="s">
        <v>4155</v>
      </c>
      <c r="I110">
        <v>81.98</v>
      </c>
      <c r="J110">
        <v>10.57</v>
      </c>
      <c r="K110">
        <v>1025</v>
      </c>
      <c r="L110">
        <v>3182.49</v>
      </c>
      <c r="M110">
        <v>546</v>
      </c>
      <c r="N110">
        <v>33</v>
      </c>
      <c r="O110">
        <v>0</v>
      </c>
      <c r="P110">
        <v>745.04</v>
      </c>
      <c r="Q110">
        <v>0</v>
      </c>
      <c r="R110" s="1" t="s">
        <v>7685</v>
      </c>
      <c r="S110" s="1" t="s">
        <v>8160</v>
      </c>
      <c r="T110">
        <v>0.82</v>
      </c>
      <c r="U110" s="1"/>
      <c r="V110">
        <v>18776.815382000001</v>
      </c>
      <c r="W110">
        <v>9088196.8061170001</v>
      </c>
      <c r="X110">
        <v>3895.7157050000001</v>
      </c>
      <c r="Y110">
        <v>1938.011759</v>
      </c>
      <c r="Z110">
        <v>78051.300503999999</v>
      </c>
      <c r="AA110">
        <v>3874.8821269999999</v>
      </c>
      <c r="AB110">
        <v>0</v>
      </c>
    </row>
    <row r="111" spans="1:28" x14ac:dyDescent="0.25">
      <c r="A111" s="1" t="s">
        <v>3546</v>
      </c>
      <c r="B111">
        <v>2614</v>
      </c>
      <c r="C111" s="1" t="s">
        <v>4003</v>
      </c>
      <c r="D111">
        <v>13.1</v>
      </c>
      <c r="E111">
        <v>0</v>
      </c>
      <c r="F111">
        <v>0.38</v>
      </c>
      <c r="G111">
        <v>3486</v>
      </c>
      <c r="H111" s="1" t="s">
        <v>4095</v>
      </c>
      <c r="I111">
        <v>63.59</v>
      </c>
      <c r="J111">
        <v>4.1900000000000004</v>
      </c>
      <c r="K111">
        <v>872</v>
      </c>
      <c r="L111">
        <v>752.34</v>
      </c>
      <c r="M111">
        <v>662</v>
      </c>
      <c r="N111">
        <v>19</v>
      </c>
      <c r="O111">
        <v>0</v>
      </c>
      <c r="P111">
        <v>758.94</v>
      </c>
      <c r="Q111">
        <v>0</v>
      </c>
      <c r="R111" s="1" t="s">
        <v>7701</v>
      </c>
      <c r="S111" s="1" t="s">
        <v>8160</v>
      </c>
      <c r="T111">
        <v>0.46</v>
      </c>
      <c r="U111" s="1"/>
      <c r="V111">
        <v>15527.883185999999</v>
      </c>
      <c r="W111">
        <v>4938004.1164389998</v>
      </c>
      <c r="X111">
        <v>3609.0247140000001</v>
      </c>
      <c r="Y111">
        <v>1559.3937100000001</v>
      </c>
      <c r="Z111">
        <v>51243.987883000002</v>
      </c>
      <c r="AA111">
        <v>2104.4498880000001</v>
      </c>
      <c r="AB111">
        <v>0</v>
      </c>
    </row>
    <row r="112" spans="1:28" x14ac:dyDescent="0.25">
      <c r="A112" s="1" t="s">
        <v>3597</v>
      </c>
      <c r="B112">
        <v>2760</v>
      </c>
      <c r="C112" s="1" t="s">
        <v>4030</v>
      </c>
      <c r="D112">
        <v>13.1</v>
      </c>
      <c r="E112">
        <v>0</v>
      </c>
      <c r="F112">
        <v>0</v>
      </c>
      <c r="G112">
        <v>3529</v>
      </c>
      <c r="H112" s="1" t="s">
        <v>4118</v>
      </c>
      <c r="I112">
        <v>23.77</v>
      </c>
      <c r="J112">
        <v>11.89</v>
      </c>
      <c r="K112">
        <v>769</v>
      </c>
      <c r="L112">
        <v>2686.53</v>
      </c>
      <c r="M112">
        <v>423</v>
      </c>
      <c r="N112">
        <v>15</v>
      </c>
      <c r="O112">
        <v>0</v>
      </c>
      <c r="P112">
        <v>552.15</v>
      </c>
      <c r="Q112">
        <v>0</v>
      </c>
      <c r="R112" s="1" t="s">
        <v>7752</v>
      </c>
      <c r="S112" s="1" t="s">
        <v>8160</v>
      </c>
      <c r="T112">
        <v>0.89</v>
      </c>
      <c r="U112" s="1"/>
      <c r="V112">
        <v>14804.621091000001</v>
      </c>
      <c r="W112">
        <v>7233897.0080890004</v>
      </c>
      <c r="X112">
        <v>3052.170858</v>
      </c>
      <c r="Y112">
        <v>1528.58781</v>
      </c>
      <c r="Z112">
        <v>61903.478031999999</v>
      </c>
      <c r="AA112">
        <v>3084.2901919999999</v>
      </c>
      <c r="AB112">
        <v>0</v>
      </c>
    </row>
    <row r="113" spans="1:28" x14ac:dyDescent="0.25">
      <c r="A113" s="1" t="s">
        <v>3600</v>
      </c>
      <c r="B113">
        <v>2588</v>
      </c>
      <c r="C113" s="1" t="s">
        <v>4027</v>
      </c>
      <c r="D113">
        <v>13.1</v>
      </c>
      <c r="E113">
        <v>0</v>
      </c>
      <c r="F113">
        <v>0.5</v>
      </c>
      <c r="G113">
        <v>3531</v>
      </c>
      <c r="H113" s="1" t="s">
        <v>4171</v>
      </c>
      <c r="I113">
        <v>182.24</v>
      </c>
      <c r="J113">
        <v>9.9700000000000006</v>
      </c>
      <c r="K113">
        <v>943</v>
      </c>
      <c r="L113">
        <v>1421.97</v>
      </c>
      <c r="M113">
        <v>742</v>
      </c>
      <c r="N113">
        <v>18</v>
      </c>
      <c r="O113">
        <v>0</v>
      </c>
      <c r="P113">
        <v>825.16</v>
      </c>
      <c r="Q113">
        <v>0</v>
      </c>
      <c r="R113" s="1" t="s">
        <v>7755</v>
      </c>
      <c r="S113" s="1" t="s">
        <v>8160</v>
      </c>
      <c r="T113">
        <v>0.76</v>
      </c>
      <c r="U113" s="1"/>
      <c r="V113">
        <v>19628.290529000002</v>
      </c>
      <c r="W113">
        <v>7497513.453799</v>
      </c>
      <c r="X113">
        <v>4341.118649</v>
      </c>
      <c r="Y113">
        <v>1990.189087</v>
      </c>
      <c r="Z113">
        <v>71295.141734000004</v>
      </c>
      <c r="AA113">
        <v>3195.9083609999998</v>
      </c>
      <c r="AB113">
        <v>0</v>
      </c>
    </row>
    <row r="114" spans="1:28" x14ac:dyDescent="0.25">
      <c r="A114" s="1" t="s">
        <v>3604</v>
      </c>
      <c r="B114">
        <v>2510</v>
      </c>
      <c r="C114" s="1" t="s">
        <v>4059</v>
      </c>
      <c r="D114">
        <v>13.1</v>
      </c>
      <c r="E114">
        <v>0</v>
      </c>
      <c r="F114">
        <v>0.91</v>
      </c>
      <c r="G114">
        <v>3532</v>
      </c>
      <c r="H114" s="1" t="s">
        <v>4174</v>
      </c>
      <c r="I114">
        <v>144.80000000000001</v>
      </c>
      <c r="J114">
        <v>14.9</v>
      </c>
      <c r="K114">
        <v>1022</v>
      </c>
      <c r="L114">
        <v>2462.66</v>
      </c>
      <c r="M114">
        <v>580</v>
      </c>
      <c r="N114">
        <v>29</v>
      </c>
      <c r="O114">
        <v>0</v>
      </c>
      <c r="P114">
        <v>869.27</v>
      </c>
      <c r="Q114">
        <v>0</v>
      </c>
      <c r="R114" s="1" t="s">
        <v>7759</v>
      </c>
      <c r="S114" s="1" t="s">
        <v>8160</v>
      </c>
      <c r="T114">
        <v>1.17</v>
      </c>
      <c r="U114" s="1"/>
      <c r="V114">
        <v>19601.814879000001</v>
      </c>
      <c r="W114">
        <v>9026057.6619489994</v>
      </c>
      <c r="X114">
        <v>4089.357438</v>
      </c>
      <c r="Y114">
        <v>2012.3992920000001</v>
      </c>
      <c r="Z114">
        <v>79157.480846999999</v>
      </c>
      <c r="AA114">
        <v>3848.1706730000001</v>
      </c>
      <c r="AB114">
        <v>0</v>
      </c>
    </row>
    <row r="115" spans="1:28" x14ac:dyDescent="0.25">
      <c r="A115" s="1" t="s">
        <v>3659</v>
      </c>
      <c r="B115">
        <v>3019</v>
      </c>
      <c r="C115" s="1" t="s">
        <v>4030</v>
      </c>
      <c r="D115">
        <v>13.1</v>
      </c>
      <c r="E115">
        <v>0</v>
      </c>
      <c r="F115">
        <v>0.25</v>
      </c>
      <c r="G115">
        <v>3592</v>
      </c>
      <c r="H115" s="1" t="s">
        <v>4012</v>
      </c>
      <c r="I115">
        <v>120.08</v>
      </c>
      <c r="J115">
        <v>11.44</v>
      </c>
      <c r="K115">
        <v>573</v>
      </c>
      <c r="L115">
        <v>1981.07</v>
      </c>
      <c r="M115">
        <v>304</v>
      </c>
      <c r="N115">
        <v>12</v>
      </c>
      <c r="O115">
        <v>0</v>
      </c>
      <c r="P115">
        <v>413.5</v>
      </c>
      <c r="Q115">
        <v>0</v>
      </c>
      <c r="R115" s="1" t="s">
        <v>7814</v>
      </c>
      <c r="S115" s="1" t="s">
        <v>8160</v>
      </c>
      <c r="T115">
        <v>0.9</v>
      </c>
      <c r="U115" s="1"/>
      <c r="V115">
        <v>10257.97696</v>
      </c>
      <c r="W115">
        <v>4893836.3655719999</v>
      </c>
      <c r="X115">
        <v>2148.952209</v>
      </c>
      <c r="Y115">
        <v>1058.2044080000001</v>
      </c>
      <c r="Z115">
        <v>42260.735368000001</v>
      </c>
      <c r="AA115">
        <v>2086.541479</v>
      </c>
      <c r="AB115">
        <v>0</v>
      </c>
    </row>
    <row r="116" spans="1:28" x14ac:dyDescent="0.25">
      <c r="A116" s="1" t="s">
        <v>3684</v>
      </c>
      <c r="B116">
        <v>1972</v>
      </c>
      <c r="C116" s="1" t="s">
        <v>4062</v>
      </c>
      <c r="D116">
        <v>13.1</v>
      </c>
      <c r="E116">
        <v>0</v>
      </c>
      <c r="F116">
        <v>0.56999999999999995</v>
      </c>
      <c r="G116">
        <v>3621</v>
      </c>
      <c r="H116" s="1" t="s">
        <v>4172</v>
      </c>
      <c r="I116">
        <v>116.78</v>
      </c>
      <c r="J116">
        <v>10.039999999999999</v>
      </c>
      <c r="K116">
        <v>1649</v>
      </c>
      <c r="L116">
        <v>2753.62</v>
      </c>
      <c r="M116">
        <v>1222</v>
      </c>
      <c r="N116">
        <v>36</v>
      </c>
      <c r="O116">
        <v>0</v>
      </c>
      <c r="P116">
        <v>1439.26</v>
      </c>
      <c r="Q116">
        <v>0</v>
      </c>
      <c r="R116" s="1" t="s">
        <v>7839</v>
      </c>
      <c r="S116" s="1" t="s">
        <v>8160</v>
      </c>
      <c r="T116">
        <v>0.85</v>
      </c>
      <c r="U116" s="1"/>
      <c r="V116">
        <v>30527.60613</v>
      </c>
      <c r="W116">
        <v>11542139.261762001</v>
      </c>
      <c r="X116">
        <v>6808.957429</v>
      </c>
      <c r="Y116">
        <v>3095.857708</v>
      </c>
      <c r="Z116">
        <v>110223.158089</v>
      </c>
      <c r="AA116">
        <v>4919.9668369999999</v>
      </c>
      <c r="AB116">
        <v>0</v>
      </c>
    </row>
    <row r="117" spans="1:28" x14ac:dyDescent="0.25">
      <c r="A117" s="1" t="s">
        <v>3689</v>
      </c>
      <c r="B117">
        <v>3019</v>
      </c>
      <c r="C117" s="1" t="s">
        <v>4027</v>
      </c>
      <c r="D117">
        <v>13.1</v>
      </c>
      <c r="E117">
        <v>0</v>
      </c>
      <c r="F117">
        <v>0.25</v>
      </c>
      <c r="G117">
        <v>3634</v>
      </c>
      <c r="H117" s="1" t="s">
        <v>4107</v>
      </c>
      <c r="I117">
        <v>182.24</v>
      </c>
      <c r="J117">
        <v>7.47</v>
      </c>
      <c r="K117">
        <v>615</v>
      </c>
      <c r="L117">
        <v>1423.7</v>
      </c>
      <c r="M117">
        <v>353</v>
      </c>
      <c r="N117">
        <v>13</v>
      </c>
      <c r="O117">
        <v>0</v>
      </c>
      <c r="P117">
        <v>472.29</v>
      </c>
      <c r="Q117">
        <v>0</v>
      </c>
      <c r="R117" s="1" t="s">
        <v>7844</v>
      </c>
      <c r="S117" s="1" t="s">
        <v>8160</v>
      </c>
      <c r="T117">
        <v>0.63</v>
      </c>
      <c r="U117" s="1"/>
      <c r="V117">
        <v>11402.123255</v>
      </c>
      <c r="W117">
        <v>4741972.6140559996</v>
      </c>
      <c r="X117">
        <v>2483.7533640000001</v>
      </c>
      <c r="Y117">
        <v>1163.8908140000001</v>
      </c>
      <c r="Z117">
        <v>43385.911637999998</v>
      </c>
      <c r="AA117">
        <v>2021.5261760000001</v>
      </c>
      <c r="AB117">
        <v>0</v>
      </c>
    </row>
    <row r="118" spans="1:28" x14ac:dyDescent="0.25">
      <c r="A118" s="1" t="s">
        <v>3717</v>
      </c>
      <c r="B118">
        <v>2928</v>
      </c>
      <c r="C118" s="1" t="s">
        <v>4003</v>
      </c>
      <c r="D118">
        <v>13.1</v>
      </c>
      <c r="E118">
        <v>0</v>
      </c>
      <c r="F118">
        <v>0.74</v>
      </c>
      <c r="G118">
        <v>3669</v>
      </c>
      <c r="H118" s="1" t="s">
        <v>4095</v>
      </c>
      <c r="I118">
        <v>63.59</v>
      </c>
      <c r="J118">
        <v>11.55</v>
      </c>
      <c r="K118">
        <v>741</v>
      </c>
      <c r="L118">
        <v>752.34</v>
      </c>
      <c r="M118">
        <v>582</v>
      </c>
      <c r="N118">
        <v>16</v>
      </c>
      <c r="O118">
        <v>0</v>
      </c>
      <c r="P118">
        <v>676.74</v>
      </c>
      <c r="Q118">
        <v>0</v>
      </c>
      <c r="R118" s="1" t="s">
        <v>7872</v>
      </c>
      <c r="S118" s="1" t="s">
        <v>8160</v>
      </c>
      <c r="T118">
        <v>0.83</v>
      </c>
      <c r="U118" s="1"/>
      <c r="V118">
        <v>14591.899829</v>
      </c>
      <c r="W118">
        <v>5345555.6065920005</v>
      </c>
      <c r="X118">
        <v>3250.5408539999999</v>
      </c>
      <c r="Y118">
        <v>1474.991262</v>
      </c>
      <c r="Z118">
        <v>51837.724192000001</v>
      </c>
      <c r="AA118">
        <v>2278.491642</v>
      </c>
      <c r="AB118">
        <v>0</v>
      </c>
    </row>
    <row r="119" spans="1:28" x14ac:dyDescent="0.25">
      <c r="A119" s="1" t="s">
        <v>3721</v>
      </c>
      <c r="B119">
        <v>2300</v>
      </c>
      <c r="C119" s="1" t="s">
        <v>4062</v>
      </c>
      <c r="D119">
        <v>13.1</v>
      </c>
      <c r="E119">
        <v>0</v>
      </c>
      <c r="F119">
        <v>0</v>
      </c>
      <c r="G119">
        <v>3673</v>
      </c>
      <c r="H119" s="1" t="s">
        <v>4129</v>
      </c>
      <c r="I119">
        <v>135.09</v>
      </c>
      <c r="J119">
        <v>15.59</v>
      </c>
      <c r="K119">
        <v>1373</v>
      </c>
      <c r="L119">
        <v>2789.34</v>
      </c>
      <c r="M119">
        <v>1066</v>
      </c>
      <c r="N119">
        <v>25</v>
      </c>
      <c r="O119">
        <v>0</v>
      </c>
      <c r="P119">
        <v>1201.95</v>
      </c>
      <c r="Q119">
        <v>0</v>
      </c>
      <c r="R119" s="1" t="s">
        <v>7876</v>
      </c>
      <c r="S119" s="1" t="s">
        <v>8160</v>
      </c>
      <c r="T119">
        <v>1.17</v>
      </c>
      <c r="U119" s="1"/>
      <c r="V119">
        <v>29777.921472000002</v>
      </c>
      <c r="W119">
        <v>12200380.099377999</v>
      </c>
      <c r="X119">
        <v>6462.1623369999998</v>
      </c>
      <c r="Y119">
        <v>3033.1965970000001</v>
      </c>
      <c r="Z119">
        <v>112423.185847</v>
      </c>
      <c r="AA119">
        <v>5200.9490040000001</v>
      </c>
      <c r="AB119">
        <v>0</v>
      </c>
    </row>
    <row r="120" spans="1:28" x14ac:dyDescent="0.25">
      <c r="A120" s="1" t="s">
        <v>3764</v>
      </c>
      <c r="B120">
        <v>3137</v>
      </c>
      <c r="C120" s="1" t="s">
        <v>4003</v>
      </c>
      <c r="D120">
        <v>13.1</v>
      </c>
      <c r="E120">
        <v>0</v>
      </c>
      <c r="F120">
        <v>0.65</v>
      </c>
      <c r="G120">
        <v>3723</v>
      </c>
      <c r="H120" s="1" t="s">
        <v>4095</v>
      </c>
      <c r="I120">
        <v>63.59</v>
      </c>
      <c r="J120">
        <v>3.42</v>
      </c>
      <c r="K120">
        <v>586</v>
      </c>
      <c r="L120">
        <v>754.07</v>
      </c>
      <c r="M120">
        <v>314</v>
      </c>
      <c r="N120">
        <v>21</v>
      </c>
      <c r="O120">
        <v>0</v>
      </c>
      <c r="P120">
        <v>414.55</v>
      </c>
      <c r="Q120">
        <v>0</v>
      </c>
      <c r="R120" s="1" t="s">
        <v>7919</v>
      </c>
      <c r="S120" s="1" t="s">
        <v>8160</v>
      </c>
      <c r="T120">
        <v>0.3</v>
      </c>
      <c r="U120" s="1"/>
      <c r="V120">
        <v>9356.7565400000003</v>
      </c>
      <c r="W120">
        <v>3299242.4814749998</v>
      </c>
      <c r="X120">
        <v>2134.4576099999999</v>
      </c>
      <c r="Y120">
        <v>945.63128900000004</v>
      </c>
      <c r="Z120">
        <v>32538.603722</v>
      </c>
      <c r="AA120">
        <v>1406.2402259999999</v>
      </c>
      <c r="AB120">
        <v>0</v>
      </c>
    </row>
    <row r="121" spans="1:28" x14ac:dyDescent="0.25">
      <c r="A121" s="1" t="s">
        <v>3767</v>
      </c>
      <c r="B121">
        <v>2823</v>
      </c>
      <c r="C121" s="1" t="s">
        <v>4003</v>
      </c>
      <c r="D121">
        <v>13.1</v>
      </c>
      <c r="E121">
        <v>0</v>
      </c>
      <c r="F121">
        <v>0.28999999999999998</v>
      </c>
      <c r="G121">
        <v>3727</v>
      </c>
      <c r="H121" s="1" t="s">
        <v>4095</v>
      </c>
      <c r="I121">
        <v>63.59</v>
      </c>
      <c r="J121">
        <v>9.82</v>
      </c>
      <c r="K121">
        <v>904</v>
      </c>
      <c r="L121">
        <v>754.07</v>
      </c>
      <c r="M121">
        <v>670</v>
      </c>
      <c r="N121">
        <v>16</v>
      </c>
      <c r="O121">
        <v>0</v>
      </c>
      <c r="P121">
        <v>838.21</v>
      </c>
      <c r="Q121">
        <v>0</v>
      </c>
      <c r="R121" s="1" t="s">
        <v>7922</v>
      </c>
      <c r="S121" s="1" t="s">
        <v>8160</v>
      </c>
      <c r="T121">
        <v>0.81</v>
      </c>
      <c r="U121" s="1"/>
      <c r="V121">
        <v>16714.745895</v>
      </c>
      <c r="W121">
        <v>5804771.1249360004</v>
      </c>
      <c r="X121">
        <v>3784.5701880000001</v>
      </c>
      <c r="Y121">
        <v>1685.0806620000001</v>
      </c>
      <c r="Z121">
        <v>57719.226051999998</v>
      </c>
      <c r="AA121">
        <v>2474.0864790000001</v>
      </c>
      <c r="AB121">
        <v>0</v>
      </c>
    </row>
    <row r="122" spans="1:28" x14ac:dyDescent="0.25">
      <c r="A122" s="1" t="s">
        <v>3773</v>
      </c>
      <c r="B122">
        <v>3241</v>
      </c>
      <c r="C122" s="1" t="s">
        <v>4003</v>
      </c>
      <c r="D122">
        <v>13.1</v>
      </c>
      <c r="E122">
        <v>0</v>
      </c>
      <c r="F122">
        <v>0.11</v>
      </c>
      <c r="G122">
        <v>3730</v>
      </c>
      <c r="H122" s="1" t="s">
        <v>4095</v>
      </c>
      <c r="I122">
        <v>63.59</v>
      </c>
      <c r="J122">
        <v>8.43</v>
      </c>
      <c r="K122">
        <v>489</v>
      </c>
      <c r="L122">
        <v>754.07</v>
      </c>
      <c r="M122">
        <v>283</v>
      </c>
      <c r="N122">
        <v>14</v>
      </c>
      <c r="O122">
        <v>0</v>
      </c>
      <c r="P122">
        <v>418.46</v>
      </c>
      <c r="Q122">
        <v>0</v>
      </c>
      <c r="R122" s="1" t="s">
        <v>7928</v>
      </c>
      <c r="S122" s="1" t="s">
        <v>8160</v>
      </c>
      <c r="T122">
        <v>0.75</v>
      </c>
      <c r="U122" s="1"/>
      <c r="V122">
        <v>9128.8137929999994</v>
      </c>
      <c r="W122">
        <v>3748346.6347730001</v>
      </c>
      <c r="X122">
        <v>1976.8417609999999</v>
      </c>
      <c r="Y122">
        <v>929.81089899999995</v>
      </c>
      <c r="Z122">
        <v>34510.628208000002</v>
      </c>
      <c r="AA122">
        <v>1597.898113</v>
      </c>
      <c r="AB122">
        <v>0</v>
      </c>
    </row>
    <row r="123" spans="1:28" x14ac:dyDescent="0.25">
      <c r="A123" s="1" t="s">
        <v>3776</v>
      </c>
      <c r="B123">
        <v>3032</v>
      </c>
      <c r="C123" s="1" t="s">
        <v>4003</v>
      </c>
      <c r="D123">
        <v>13.1</v>
      </c>
      <c r="E123">
        <v>0</v>
      </c>
      <c r="F123">
        <v>0.2</v>
      </c>
      <c r="G123">
        <v>3732</v>
      </c>
      <c r="H123" s="1" t="s">
        <v>4095</v>
      </c>
      <c r="I123">
        <v>63.59</v>
      </c>
      <c r="J123">
        <v>14.08</v>
      </c>
      <c r="K123">
        <v>700</v>
      </c>
      <c r="L123">
        <v>754.07</v>
      </c>
      <c r="M123">
        <v>552</v>
      </c>
      <c r="N123">
        <v>8</v>
      </c>
      <c r="O123">
        <v>0</v>
      </c>
      <c r="P123">
        <v>652.41</v>
      </c>
      <c r="Q123">
        <v>0</v>
      </c>
      <c r="R123" s="1" t="s">
        <v>7931</v>
      </c>
      <c r="S123" s="1" t="s">
        <v>8160</v>
      </c>
      <c r="T123">
        <v>1.17</v>
      </c>
      <c r="U123" s="1"/>
      <c r="V123">
        <v>14136.450976</v>
      </c>
      <c r="W123">
        <v>5123711.8148809997</v>
      </c>
      <c r="X123">
        <v>3163.2731330000001</v>
      </c>
      <c r="Y123">
        <v>1428.410644</v>
      </c>
      <c r="Z123">
        <v>49928.582870999999</v>
      </c>
      <c r="AA123">
        <v>2183.9122870000001</v>
      </c>
      <c r="AB123">
        <v>0</v>
      </c>
    </row>
    <row r="124" spans="1:28" x14ac:dyDescent="0.25">
      <c r="A124" s="1" t="s">
        <v>3778</v>
      </c>
      <c r="B124">
        <v>2719</v>
      </c>
      <c r="C124" s="1" t="s">
        <v>4003</v>
      </c>
      <c r="D124">
        <v>13.1</v>
      </c>
      <c r="E124">
        <v>0</v>
      </c>
      <c r="F124">
        <v>0.83</v>
      </c>
      <c r="G124">
        <v>3736</v>
      </c>
      <c r="H124" s="1" t="s">
        <v>4095</v>
      </c>
      <c r="I124">
        <v>63.59</v>
      </c>
      <c r="J124">
        <v>7.9</v>
      </c>
      <c r="K124">
        <v>1017</v>
      </c>
      <c r="L124">
        <v>754.07</v>
      </c>
      <c r="M124">
        <v>786</v>
      </c>
      <c r="N124">
        <v>24</v>
      </c>
      <c r="O124">
        <v>0</v>
      </c>
      <c r="P124">
        <v>942.97</v>
      </c>
      <c r="Q124">
        <v>0</v>
      </c>
      <c r="R124" s="1" t="s">
        <v>7933</v>
      </c>
      <c r="S124" s="1" t="s">
        <v>8160</v>
      </c>
      <c r="T124">
        <v>0.71</v>
      </c>
      <c r="U124" s="1"/>
      <c r="V124">
        <v>18606.418278000001</v>
      </c>
      <c r="W124">
        <v>6206745.9755739998</v>
      </c>
      <c r="X124">
        <v>4257.2258320000001</v>
      </c>
      <c r="Y124">
        <v>1871.8933850000001</v>
      </c>
      <c r="Z124">
        <v>62928.260123</v>
      </c>
      <c r="AA124">
        <v>2645.2903449999999</v>
      </c>
      <c r="AB124">
        <v>0</v>
      </c>
    </row>
    <row r="125" spans="1:28" x14ac:dyDescent="0.25">
      <c r="A125" s="1" t="s">
        <v>3791</v>
      </c>
      <c r="B125">
        <v>3400</v>
      </c>
      <c r="C125" s="1" t="s">
        <v>4024</v>
      </c>
      <c r="D125">
        <v>13.1</v>
      </c>
      <c r="E125">
        <v>0</v>
      </c>
      <c r="F125">
        <v>0</v>
      </c>
      <c r="G125">
        <v>3748</v>
      </c>
      <c r="H125" s="1" t="s">
        <v>4147</v>
      </c>
      <c r="I125">
        <v>23.77</v>
      </c>
      <c r="J125">
        <v>13.17</v>
      </c>
      <c r="K125">
        <v>348</v>
      </c>
      <c r="L125">
        <v>1442.54</v>
      </c>
      <c r="M125">
        <v>160</v>
      </c>
      <c r="N125">
        <v>6</v>
      </c>
      <c r="O125">
        <v>0</v>
      </c>
      <c r="P125">
        <v>237.86</v>
      </c>
      <c r="Q125">
        <v>0</v>
      </c>
      <c r="R125" s="1" t="s">
        <v>7946</v>
      </c>
      <c r="S125" s="1" t="s">
        <v>8160</v>
      </c>
      <c r="T125">
        <v>0.96</v>
      </c>
      <c r="U125" s="1"/>
      <c r="V125">
        <v>7690.0996729999997</v>
      </c>
      <c r="W125">
        <v>4279737.1834610002</v>
      </c>
      <c r="X125">
        <v>1491.536623</v>
      </c>
      <c r="Y125">
        <v>801.78613800000005</v>
      </c>
      <c r="Z125">
        <v>34868.873718000003</v>
      </c>
      <c r="AA125">
        <v>1824.9086119999999</v>
      </c>
      <c r="AB125">
        <v>0</v>
      </c>
    </row>
    <row r="126" spans="1:28" x14ac:dyDescent="0.25">
      <c r="A126" s="1" t="s">
        <v>3796</v>
      </c>
      <c r="B126">
        <v>2465</v>
      </c>
      <c r="C126" s="1" t="s">
        <v>4062</v>
      </c>
      <c r="D126">
        <v>13.1</v>
      </c>
      <c r="E126">
        <v>0</v>
      </c>
      <c r="F126">
        <v>0.72</v>
      </c>
      <c r="G126">
        <v>3751</v>
      </c>
      <c r="H126" s="1" t="s">
        <v>4172</v>
      </c>
      <c r="I126">
        <v>116.78</v>
      </c>
      <c r="J126">
        <v>10.61</v>
      </c>
      <c r="K126">
        <v>1286</v>
      </c>
      <c r="L126">
        <v>2751.89</v>
      </c>
      <c r="M126">
        <v>933</v>
      </c>
      <c r="N126">
        <v>23</v>
      </c>
      <c r="O126">
        <v>0</v>
      </c>
      <c r="P126">
        <v>1064.5999999999999</v>
      </c>
      <c r="Q126">
        <v>0</v>
      </c>
      <c r="R126" s="1" t="s">
        <v>7951</v>
      </c>
      <c r="S126" s="1" t="s">
        <v>8160</v>
      </c>
      <c r="T126">
        <v>0.79</v>
      </c>
      <c r="U126" s="1"/>
      <c r="V126">
        <v>26516.562318</v>
      </c>
      <c r="W126">
        <v>10843223.068561001</v>
      </c>
      <c r="X126">
        <v>5781.4985610000003</v>
      </c>
      <c r="Y126">
        <v>2702.1807250000002</v>
      </c>
      <c r="Z126">
        <v>99972.534390000001</v>
      </c>
      <c r="AA126">
        <v>4622.417297</v>
      </c>
      <c r="AB126">
        <v>0</v>
      </c>
    </row>
    <row r="127" spans="1:28" x14ac:dyDescent="0.25">
      <c r="A127" s="1" t="s">
        <v>3798</v>
      </c>
      <c r="B127">
        <v>2405</v>
      </c>
      <c r="C127" s="1" t="s">
        <v>4003</v>
      </c>
      <c r="D127">
        <v>13.1</v>
      </c>
      <c r="E127">
        <v>0</v>
      </c>
      <c r="F127">
        <v>0.47</v>
      </c>
      <c r="G127">
        <v>3752</v>
      </c>
      <c r="H127" s="1" t="s">
        <v>4095</v>
      </c>
      <c r="I127">
        <v>63.59</v>
      </c>
      <c r="J127">
        <v>10.71</v>
      </c>
      <c r="K127">
        <v>1347</v>
      </c>
      <c r="L127">
        <v>710.18</v>
      </c>
      <c r="M127">
        <v>1243</v>
      </c>
      <c r="N127">
        <v>13</v>
      </c>
      <c r="O127">
        <v>0</v>
      </c>
      <c r="P127">
        <v>1290.23</v>
      </c>
      <c r="Q127">
        <v>0</v>
      </c>
      <c r="R127" s="1" t="s">
        <v>7953</v>
      </c>
      <c r="S127" s="1" t="s">
        <v>8160</v>
      </c>
      <c r="T127">
        <v>0.91</v>
      </c>
      <c r="U127" s="1"/>
      <c r="V127">
        <v>26585.895585999999</v>
      </c>
      <c r="W127">
        <v>8062777.5384</v>
      </c>
      <c r="X127">
        <v>6217.7379840000003</v>
      </c>
      <c r="Y127">
        <v>2662.0151740000001</v>
      </c>
      <c r="Z127">
        <v>85740.251720999993</v>
      </c>
      <c r="AA127">
        <v>3435.9091189999999</v>
      </c>
      <c r="AB127">
        <v>0</v>
      </c>
    </row>
    <row r="128" spans="1:28" x14ac:dyDescent="0.25">
      <c r="A128" s="1" t="s">
        <v>3804</v>
      </c>
      <c r="B128">
        <v>3346</v>
      </c>
      <c r="C128" s="1" t="s">
        <v>4003</v>
      </c>
      <c r="D128">
        <v>13.1</v>
      </c>
      <c r="E128">
        <v>0</v>
      </c>
      <c r="F128">
        <v>0.56000000000000005</v>
      </c>
      <c r="G128">
        <v>3755</v>
      </c>
      <c r="H128" s="1" t="s">
        <v>4095</v>
      </c>
      <c r="I128">
        <v>63.59</v>
      </c>
      <c r="J128">
        <v>14.96</v>
      </c>
      <c r="K128">
        <v>409</v>
      </c>
      <c r="L128">
        <v>754.07</v>
      </c>
      <c r="M128">
        <v>239</v>
      </c>
      <c r="N128">
        <v>17</v>
      </c>
      <c r="O128">
        <v>0</v>
      </c>
      <c r="P128">
        <v>359.06</v>
      </c>
      <c r="Q128">
        <v>0</v>
      </c>
      <c r="R128" s="1" t="s">
        <v>7959</v>
      </c>
      <c r="S128" s="1" t="s">
        <v>8160</v>
      </c>
      <c r="T128">
        <v>1.1100000000000001</v>
      </c>
      <c r="U128" s="1"/>
      <c r="V128">
        <v>7754.9147750000002</v>
      </c>
      <c r="W128">
        <v>3481648.8924830002</v>
      </c>
      <c r="X128">
        <v>1625.942317</v>
      </c>
      <c r="Y128">
        <v>794.30942300000004</v>
      </c>
      <c r="Z128">
        <v>30862.421760000001</v>
      </c>
      <c r="AA128">
        <v>1484.3264059999999</v>
      </c>
      <c r="AB128">
        <v>0</v>
      </c>
    </row>
    <row r="129" spans="1:28" x14ac:dyDescent="0.25">
      <c r="A129" s="1" t="s">
        <v>3820</v>
      </c>
      <c r="B129">
        <v>2230</v>
      </c>
      <c r="C129" s="1" t="s">
        <v>4033</v>
      </c>
      <c r="D129">
        <v>13.1</v>
      </c>
      <c r="E129">
        <v>0</v>
      </c>
      <c r="F129">
        <v>0</v>
      </c>
      <c r="G129">
        <v>3773</v>
      </c>
      <c r="H129" s="1" t="s">
        <v>4096</v>
      </c>
      <c r="I129">
        <v>121.36</v>
      </c>
      <c r="J129">
        <v>5.34</v>
      </c>
      <c r="K129">
        <v>1543</v>
      </c>
      <c r="L129">
        <v>2842.35</v>
      </c>
      <c r="M129">
        <v>751</v>
      </c>
      <c r="N129">
        <v>44</v>
      </c>
      <c r="O129">
        <v>0</v>
      </c>
      <c r="P129">
        <v>1147.8800000000001</v>
      </c>
      <c r="Q129">
        <v>0</v>
      </c>
      <c r="R129" s="1" t="s">
        <v>7975</v>
      </c>
      <c r="S129" s="1" t="s">
        <v>8160</v>
      </c>
      <c r="T129">
        <v>0.53</v>
      </c>
      <c r="U129" s="1"/>
      <c r="V129">
        <v>23127.089936</v>
      </c>
      <c r="W129">
        <v>9153440.997312</v>
      </c>
      <c r="X129">
        <v>5128.1677879999997</v>
      </c>
      <c r="Y129">
        <v>2354.2492050000001</v>
      </c>
      <c r="Z129">
        <v>85576.382712999999</v>
      </c>
      <c r="AA129">
        <v>3901.9816390000001</v>
      </c>
      <c r="AB129">
        <v>0</v>
      </c>
    </row>
    <row r="130" spans="1:28" x14ac:dyDescent="0.25">
      <c r="A130" s="1" t="s">
        <v>3825</v>
      </c>
      <c r="B130">
        <v>2958</v>
      </c>
      <c r="C130" s="1" t="s">
        <v>4062</v>
      </c>
      <c r="D130">
        <v>13.1</v>
      </c>
      <c r="E130">
        <v>0</v>
      </c>
      <c r="F130">
        <v>0.86</v>
      </c>
      <c r="G130">
        <v>3778</v>
      </c>
      <c r="H130" s="1" t="s">
        <v>4172</v>
      </c>
      <c r="I130">
        <v>116.78</v>
      </c>
      <c r="J130">
        <v>7.02</v>
      </c>
      <c r="K130">
        <v>820</v>
      </c>
      <c r="L130">
        <v>2751.89</v>
      </c>
      <c r="M130">
        <v>526</v>
      </c>
      <c r="N130">
        <v>17</v>
      </c>
      <c r="O130">
        <v>0</v>
      </c>
      <c r="P130">
        <v>660.52</v>
      </c>
      <c r="Q130">
        <v>0</v>
      </c>
      <c r="R130" s="1" t="s">
        <v>7980</v>
      </c>
      <c r="S130" s="1" t="s">
        <v>8160</v>
      </c>
      <c r="T130">
        <v>1.26</v>
      </c>
      <c r="U130" s="1"/>
      <c r="V130">
        <v>18111.548728999998</v>
      </c>
      <c r="W130">
        <v>8936097.4392700009</v>
      </c>
      <c r="X130">
        <v>3702.1560089999998</v>
      </c>
      <c r="Y130">
        <v>1870.2713650000001</v>
      </c>
      <c r="Z130">
        <v>76199.909604</v>
      </c>
      <c r="AA130">
        <v>3810.0625449999998</v>
      </c>
      <c r="AB130">
        <v>0</v>
      </c>
    </row>
    <row r="131" spans="1:28" x14ac:dyDescent="0.25">
      <c r="A131" s="1" t="s">
        <v>3934</v>
      </c>
      <c r="B131">
        <v>2825</v>
      </c>
      <c r="C131" s="1" t="s">
        <v>4059</v>
      </c>
      <c r="D131">
        <v>13.1</v>
      </c>
      <c r="E131">
        <v>0</v>
      </c>
      <c r="F131">
        <v>2.2799999999999998</v>
      </c>
      <c r="G131">
        <v>4096</v>
      </c>
      <c r="H131" s="1" t="s">
        <v>4152</v>
      </c>
      <c r="I131">
        <v>144.80000000000001</v>
      </c>
      <c r="J131">
        <v>8.43</v>
      </c>
      <c r="K131">
        <v>1271</v>
      </c>
      <c r="L131">
        <v>2462.66</v>
      </c>
      <c r="M131">
        <v>758</v>
      </c>
      <c r="N131">
        <v>26</v>
      </c>
      <c r="O131">
        <v>0</v>
      </c>
      <c r="P131">
        <v>1046.67</v>
      </c>
      <c r="Q131">
        <v>0</v>
      </c>
      <c r="R131" s="1" t="s">
        <v>8089</v>
      </c>
      <c r="S131" s="1" t="s">
        <v>8160</v>
      </c>
      <c r="T131">
        <v>0.78</v>
      </c>
      <c r="U131" s="1"/>
      <c r="V131">
        <v>22100.114782000001</v>
      </c>
      <c r="W131">
        <v>8861394.3152380008</v>
      </c>
      <c r="X131">
        <v>4854.0279849999997</v>
      </c>
      <c r="Y131">
        <v>2249.7491329999998</v>
      </c>
      <c r="Z131">
        <v>82403.020774000004</v>
      </c>
      <c r="AA131">
        <v>3777.5060429999999</v>
      </c>
      <c r="AB131">
        <v>0</v>
      </c>
    </row>
    <row r="132" spans="1:28" x14ac:dyDescent="0.25">
      <c r="A132" s="1" t="s">
        <v>3948</v>
      </c>
      <c r="B132">
        <v>3150</v>
      </c>
      <c r="C132" s="1" t="s">
        <v>4042</v>
      </c>
      <c r="D132">
        <v>13.1</v>
      </c>
      <c r="E132">
        <v>0</v>
      </c>
      <c r="F132">
        <v>0</v>
      </c>
      <c r="G132">
        <v>4155</v>
      </c>
      <c r="H132" s="1" t="s">
        <v>4126</v>
      </c>
      <c r="I132">
        <v>99.09</v>
      </c>
      <c r="J132">
        <v>9.89</v>
      </c>
      <c r="K132">
        <v>1005</v>
      </c>
      <c r="L132">
        <v>1136.6400000000001</v>
      </c>
      <c r="M132">
        <v>720</v>
      </c>
      <c r="N132">
        <v>16</v>
      </c>
      <c r="O132">
        <v>0</v>
      </c>
      <c r="P132">
        <v>903.5</v>
      </c>
      <c r="Q132">
        <v>0</v>
      </c>
      <c r="R132" s="1" t="s">
        <v>8103</v>
      </c>
      <c r="S132" s="1" t="s">
        <v>8160</v>
      </c>
      <c r="T132">
        <v>0.82</v>
      </c>
      <c r="U132" s="1"/>
      <c r="V132">
        <v>17894.443646</v>
      </c>
      <c r="W132">
        <v>6240596.6193829998</v>
      </c>
      <c r="X132">
        <v>4065.33178</v>
      </c>
      <c r="Y132">
        <v>1805.580158</v>
      </c>
      <c r="Z132">
        <v>61906.006758000003</v>
      </c>
      <c r="AA132">
        <v>2659.8742590000002</v>
      </c>
      <c r="AB132">
        <v>0</v>
      </c>
    </row>
    <row r="133" spans="1:28" x14ac:dyDescent="0.25">
      <c r="A133" s="1" t="s">
        <v>3982</v>
      </c>
      <c r="B133">
        <v>2940</v>
      </c>
      <c r="C133" s="1" t="s">
        <v>4004</v>
      </c>
      <c r="D133">
        <v>13.1</v>
      </c>
      <c r="E133">
        <v>0</v>
      </c>
      <c r="F133">
        <v>0</v>
      </c>
      <c r="G133">
        <v>4312</v>
      </c>
      <c r="H133" s="1" t="s">
        <v>4114</v>
      </c>
      <c r="I133">
        <v>159.35</v>
      </c>
      <c r="J133">
        <v>12.49</v>
      </c>
      <c r="K133">
        <v>1372</v>
      </c>
      <c r="L133">
        <v>2013.57</v>
      </c>
      <c r="M133">
        <v>777</v>
      </c>
      <c r="N133">
        <v>40</v>
      </c>
      <c r="O133">
        <v>0</v>
      </c>
      <c r="P133">
        <v>1229.44</v>
      </c>
      <c r="Q133">
        <v>0</v>
      </c>
      <c r="R133" s="1" t="s">
        <v>8137</v>
      </c>
      <c r="S133" s="1" t="s">
        <v>8160</v>
      </c>
      <c r="T133">
        <v>1.03</v>
      </c>
      <c r="U133" s="1"/>
      <c r="V133">
        <v>23075.811989999998</v>
      </c>
      <c r="W133">
        <v>9224570.4343800005</v>
      </c>
      <c r="X133">
        <v>5051.7388129999999</v>
      </c>
      <c r="Y133">
        <v>2347.2644359999999</v>
      </c>
      <c r="Z133">
        <v>85922.111187000002</v>
      </c>
      <c r="AA133">
        <v>3932.289327</v>
      </c>
      <c r="AB133">
        <v>0</v>
      </c>
    </row>
    <row r="134" spans="1:28" x14ac:dyDescent="0.25">
      <c r="A134" s="1" t="s">
        <v>3987</v>
      </c>
      <c r="B134">
        <v>3530</v>
      </c>
      <c r="C134" s="1" t="s">
        <v>4065</v>
      </c>
      <c r="D134">
        <v>13.1</v>
      </c>
      <c r="E134">
        <v>0</v>
      </c>
      <c r="F134">
        <v>0</v>
      </c>
      <c r="G134">
        <v>4369</v>
      </c>
      <c r="H134" s="1" t="s">
        <v>4174</v>
      </c>
      <c r="I134">
        <v>144.80000000000001</v>
      </c>
      <c r="J134">
        <v>15.77</v>
      </c>
      <c r="K134">
        <v>839</v>
      </c>
      <c r="L134">
        <v>3939.41</v>
      </c>
      <c r="M134">
        <v>321</v>
      </c>
      <c r="N134">
        <v>22</v>
      </c>
      <c r="O134">
        <v>0</v>
      </c>
      <c r="P134">
        <v>614.39</v>
      </c>
      <c r="Q134">
        <v>0</v>
      </c>
      <c r="R134" s="1" t="s">
        <v>8142</v>
      </c>
      <c r="S134" s="1" t="s">
        <v>8160</v>
      </c>
      <c r="T134">
        <v>1.4</v>
      </c>
      <c r="U134" s="1"/>
      <c r="V134">
        <v>17158.644864999998</v>
      </c>
      <c r="W134">
        <v>9746890.1539299991</v>
      </c>
      <c r="X134">
        <v>3339.4385870000001</v>
      </c>
      <c r="Y134">
        <v>1794.9611480000001</v>
      </c>
      <c r="Z134">
        <v>78770.702319000004</v>
      </c>
      <c r="AA134">
        <v>4156.2463170000001</v>
      </c>
      <c r="AB134">
        <v>0</v>
      </c>
    </row>
    <row r="135" spans="1:28" x14ac:dyDescent="0.25">
      <c r="A135" s="1" t="s">
        <v>3992</v>
      </c>
      <c r="B135">
        <v>3137</v>
      </c>
      <c r="C135" s="1" t="s">
        <v>4059</v>
      </c>
      <c r="D135">
        <v>13.1</v>
      </c>
      <c r="E135">
        <v>0</v>
      </c>
      <c r="F135">
        <v>0.64</v>
      </c>
      <c r="G135">
        <v>4391</v>
      </c>
      <c r="H135" s="1" t="s">
        <v>4152</v>
      </c>
      <c r="I135">
        <v>144.80000000000001</v>
      </c>
      <c r="J135">
        <v>8.4</v>
      </c>
      <c r="K135">
        <v>1254</v>
      </c>
      <c r="L135">
        <v>2462.66</v>
      </c>
      <c r="M135">
        <v>659</v>
      </c>
      <c r="N135">
        <v>34</v>
      </c>
      <c r="O135">
        <v>0</v>
      </c>
      <c r="P135">
        <v>972.53</v>
      </c>
      <c r="Q135">
        <v>0</v>
      </c>
      <c r="R135" s="1" t="s">
        <v>8147</v>
      </c>
      <c r="S135" s="1" t="s">
        <v>8160</v>
      </c>
      <c r="T135">
        <v>0.62</v>
      </c>
      <c r="U135" s="1"/>
      <c r="V135">
        <v>19650.796107999999</v>
      </c>
      <c r="W135">
        <v>7919089.7763649998</v>
      </c>
      <c r="X135">
        <v>4335.4428770000004</v>
      </c>
      <c r="Y135">
        <v>2002.7120629999999</v>
      </c>
      <c r="Z135">
        <v>73444.303425000006</v>
      </c>
      <c r="AA135">
        <v>3375.8572490000001</v>
      </c>
      <c r="AB135">
        <v>0</v>
      </c>
    </row>
    <row r="136" spans="1:28" x14ac:dyDescent="0.25">
      <c r="A136" s="1" t="s">
        <v>3995</v>
      </c>
      <c r="B136">
        <v>3430</v>
      </c>
      <c r="C136" s="1" t="s">
        <v>4065</v>
      </c>
      <c r="D136">
        <v>13.1</v>
      </c>
      <c r="E136">
        <v>0</v>
      </c>
      <c r="F136">
        <v>0</v>
      </c>
      <c r="G136">
        <v>4438</v>
      </c>
      <c r="H136" s="1" t="s">
        <v>4152</v>
      </c>
      <c r="I136">
        <v>144.80000000000001</v>
      </c>
      <c r="J136">
        <v>13</v>
      </c>
      <c r="K136">
        <v>1008</v>
      </c>
      <c r="L136">
        <v>3939.41</v>
      </c>
      <c r="M136">
        <v>408</v>
      </c>
      <c r="N136">
        <v>29</v>
      </c>
      <c r="O136">
        <v>0</v>
      </c>
      <c r="P136">
        <v>710.54</v>
      </c>
      <c r="Q136">
        <v>0</v>
      </c>
      <c r="R136" s="1" t="s">
        <v>8150</v>
      </c>
      <c r="S136" s="1" t="s">
        <v>8160</v>
      </c>
      <c r="T136">
        <v>0.96</v>
      </c>
      <c r="U136" s="1"/>
      <c r="V136">
        <v>18334.852341000002</v>
      </c>
      <c r="W136">
        <v>9418088.9153499994</v>
      </c>
      <c r="X136">
        <v>3745.874339</v>
      </c>
      <c r="Y136">
        <v>1903.043721</v>
      </c>
      <c r="Z136">
        <v>78991.237687000001</v>
      </c>
      <c r="AA136">
        <v>4015.7592380000001</v>
      </c>
      <c r="AB136">
        <v>0</v>
      </c>
    </row>
    <row r="139" spans="1:28" x14ac:dyDescent="0.25">
      <c r="K139" t="s">
        <v>8164</v>
      </c>
      <c r="P139" t="s">
        <v>8165</v>
      </c>
      <c r="V139" t="s">
        <v>8166</v>
      </c>
      <c r="W139" t="s">
        <v>8167</v>
      </c>
      <c r="X139" t="s">
        <v>8168</v>
      </c>
      <c r="Y139" t="s">
        <v>8169</v>
      </c>
      <c r="Z139" t="s">
        <v>8170</v>
      </c>
      <c r="AA139" t="s">
        <v>8171</v>
      </c>
    </row>
    <row r="140" spans="1:28" x14ac:dyDescent="0.25">
      <c r="K140">
        <f>SUM(K2:K136)</f>
        <v>82636</v>
      </c>
      <c r="P140">
        <f>SUM(P2:P136)</f>
        <v>58666.77</v>
      </c>
      <c r="V140">
        <f t="shared" ref="V140:AA140" si="0">SUM(V2:V136)</f>
        <v>1605947.308337</v>
      </c>
      <c r="W140">
        <f t="shared" si="0"/>
        <v>750408387.71180689</v>
      </c>
      <c r="X140">
        <f t="shared" si="0"/>
        <v>337188.55923100008</v>
      </c>
      <c r="Y140">
        <f t="shared" si="0"/>
        <v>165300.17831300001</v>
      </c>
      <c r="Z140">
        <f t="shared" si="0"/>
        <v>6536884.0122400029</v>
      </c>
      <c r="AA140">
        <f t="shared" si="0"/>
        <v>319937.46387799992</v>
      </c>
    </row>
    <row r="142" spans="1:28" x14ac:dyDescent="0.25">
      <c r="K142" t="s">
        <v>8172</v>
      </c>
      <c r="P142" t="s">
        <v>8173</v>
      </c>
      <c r="V142" t="s">
        <v>8174</v>
      </c>
      <c r="W142" t="s">
        <v>8175</v>
      </c>
      <c r="X142" t="s">
        <v>8176</v>
      </c>
      <c r="Y142" t="s">
        <v>8177</v>
      </c>
      <c r="Z142" t="s">
        <v>8178</v>
      </c>
      <c r="AA142" t="s">
        <v>8179</v>
      </c>
    </row>
    <row r="143" spans="1:28" x14ac:dyDescent="0.25">
      <c r="K143">
        <f>K140/135</f>
        <v>612.1185185185185</v>
      </c>
      <c r="P143">
        <f>P140/135</f>
        <v>434.56866666666662</v>
      </c>
      <c r="V143">
        <f>V140/135</f>
        <v>11895.905987681481</v>
      </c>
      <c r="W143">
        <f t="shared" ref="W143:AA143" si="1">W140/135</f>
        <v>5558580.6497170879</v>
      </c>
      <c r="X143">
        <f t="shared" si="1"/>
        <v>2497.6930313407415</v>
      </c>
      <c r="Y143">
        <f t="shared" si="1"/>
        <v>1224.4457652814815</v>
      </c>
      <c r="Z143">
        <f t="shared" si="1"/>
        <v>48421.363053629648</v>
      </c>
      <c r="AA143">
        <f t="shared" si="1"/>
        <v>2369.9071398370365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94"/>
  <sheetViews>
    <sheetView topLeftCell="R2577" workbookViewId="0">
      <selection activeCell="V2594" sqref="V2594:AA2594"/>
    </sheetView>
  </sheetViews>
  <sheetFormatPr baseColWidth="10" defaultRowHeight="15" x14ac:dyDescent="0.25"/>
  <cols>
    <col min="1" max="1" width="10.7109375" bestFit="1" customWidth="1"/>
    <col min="2" max="2" width="9.140625" bestFit="1" customWidth="1"/>
    <col min="3" max="3" width="13.28515625" bestFit="1" customWidth="1"/>
    <col min="4" max="4" width="12.28515625" bestFit="1" customWidth="1"/>
    <col min="5" max="5" width="14.7109375" bestFit="1" customWidth="1"/>
    <col min="6" max="6" width="14.140625" bestFit="1" customWidth="1"/>
    <col min="7" max="7" width="8.85546875" bestFit="1" customWidth="1"/>
    <col min="8" max="8" width="13" bestFit="1" customWidth="1"/>
    <col min="9" max="9" width="12" customWidth="1"/>
    <col min="10" max="10" width="14.42578125" bestFit="1" customWidth="1"/>
    <col min="11" max="11" width="16" customWidth="1"/>
    <col min="12" max="12" width="14.140625" bestFit="1" customWidth="1"/>
    <col min="13" max="13" width="14.28515625" bestFit="1" customWidth="1"/>
    <col min="14" max="14" width="15.140625" bestFit="1" customWidth="1"/>
    <col min="15" max="15" width="11.5703125" bestFit="1" customWidth="1"/>
    <col min="16" max="16" width="15.42578125" customWidth="1"/>
    <col min="17" max="17" width="12.5703125" bestFit="1" customWidth="1"/>
    <col min="18" max="18" width="73.28515625" bestFit="1" customWidth="1"/>
    <col min="19" max="19" width="10.28515625" bestFit="1" customWidth="1"/>
    <col min="20" max="20" width="14.140625" bestFit="1" customWidth="1"/>
    <col min="21" max="27" width="12" bestFit="1" customWidth="1"/>
    <col min="28" max="28" width="16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s="1" t="s">
        <v>28</v>
      </c>
      <c r="B2">
        <v>0</v>
      </c>
      <c r="C2" s="1" t="s">
        <v>4001</v>
      </c>
      <c r="D2">
        <v>0.2</v>
      </c>
      <c r="E2">
        <v>0</v>
      </c>
      <c r="F2">
        <v>0</v>
      </c>
      <c r="G2">
        <v>38</v>
      </c>
      <c r="H2" s="1" t="s">
        <v>4071</v>
      </c>
      <c r="I2">
        <v>108.49</v>
      </c>
      <c r="J2">
        <v>12.43</v>
      </c>
      <c r="K2">
        <v>38</v>
      </c>
      <c r="L2">
        <v>419.77</v>
      </c>
      <c r="M2">
        <v>0</v>
      </c>
      <c r="N2">
        <v>0</v>
      </c>
      <c r="O2">
        <v>0</v>
      </c>
      <c r="P2">
        <v>6.16</v>
      </c>
      <c r="Q2">
        <v>0</v>
      </c>
      <c r="R2" s="1" t="s">
        <v>4183</v>
      </c>
      <c r="S2" s="1" t="s">
        <v>8156</v>
      </c>
      <c r="T2">
        <v>0.9</v>
      </c>
      <c r="U2" s="1"/>
      <c r="V2">
        <v>2195.5249119999999</v>
      </c>
      <c r="W2">
        <v>139934.19600500001</v>
      </c>
      <c r="X2">
        <v>13.324519</v>
      </c>
      <c r="Y2">
        <v>2.6850879999999999</v>
      </c>
      <c r="Z2">
        <v>58.805166999999997</v>
      </c>
      <c r="AA2">
        <v>60.151415</v>
      </c>
      <c r="AB2">
        <v>0</v>
      </c>
    </row>
    <row r="3" spans="1:28" x14ac:dyDescent="0.25">
      <c r="A3" s="1" t="s">
        <v>30</v>
      </c>
      <c r="B3">
        <v>0</v>
      </c>
      <c r="C3" s="1" t="s">
        <v>4002</v>
      </c>
      <c r="D3">
        <v>5.0999999999999996</v>
      </c>
      <c r="E3">
        <v>0</v>
      </c>
      <c r="F3">
        <v>0</v>
      </c>
      <c r="G3">
        <v>40</v>
      </c>
      <c r="H3" s="1" t="s">
        <v>4072</v>
      </c>
      <c r="I3">
        <v>31.58</v>
      </c>
      <c r="J3">
        <v>10.17</v>
      </c>
      <c r="K3">
        <v>40</v>
      </c>
      <c r="L3">
        <v>367.23</v>
      </c>
      <c r="M3">
        <v>0</v>
      </c>
      <c r="N3">
        <v>0</v>
      </c>
      <c r="O3">
        <v>0</v>
      </c>
      <c r="P3">
        <v>4.79</v>
      </c>
      <c r="Q3">
        <v>0</v>
      </c>
      <c r="R3" s="1" t="s">
        <v>4185</v>
      </c>
      <c r="S3" s="1" t="s">
        <v>8156</v>
      </c>
      <c r="T3">
        <v>0.75</v>
      </c>
      <c r="U3" s="1"/>
      <c r="V3">
        <v>1810.054427</v>
      </c>
      <c r="W3">
        <v>108685.11809600001</v>
      </c>
      <c r="X3">
        <v>10.768381</v>
      </c>
      <c r="Y3">
        <v>1.8196030000000001</v>
      </c>
      <c r="Z3">
        <v>44.179687999999999</v>
      </c>
      <c r="AA3">
        <v>46.719315000000002</v>
      </c>
      <c r="AB3">
        <v>0</v>
      </c>
    </row>
    <row r="4" spans="1:28" x14ac:dyDescent="0.25">
      <c r="A4" s="1" t="s">
        <v>31</v>
      </c>
      <c r="B4">
        <v>0</v>
      </c>
      <c r="C4" s="1" t="s">
        <v>4003</v>
      </c>
      <c r="D4">
        <v>5.0999999999999996</v>
      </c>
      <c r="E4">
        <v>0</v>
      </c>
      <c r="F4">
        <v>0</v>
      </c>
      <c r="G4">
        <v>49</v>
      </c>
      <c r="H4" s="1" t="s">
        <v>4073</v>
      </c>
      <c r="I4">
        <v>40.79</v>
      </c>
      <c r="J4">
        <v>11.77</v>
      </c>
      <c r="K4">
        <v>49</v>
      </c>
      <c r="L4">
        <v>606.14</v>
      </c>
      <c r="M4">
        <v>0</v>
      </c>
      <c r="N4">
        <v>0</v>
      </c>
      <c r="O4">
        <v>0</v>
      </c>
      <c r="P4">
        <v>6.82</v>
      </c>
      <c r="Q4">
        <v>0</v>
      </c>
      <c r="R4" s="1" t="s">
        <v>4186</v>
      </c>
      <c r="S4" s="1" t="s">
        <v>8156</v>
      </c>
      <c r="T4">
        <v>1.01</v>
      </c>
      <c r="U4" s="1"/>
      <c r="V4">
        <v>2374.8900800000001</v>
      </c>
      <c r="W4">
        <v>177684.01618199999</v>
      </c>
      <c r="X4">
        <v>15.004626</v>
      </c>
      <c r="Y4">
        <v>3.201641</v>
      </c>
      <c r="Z4">
        <v>72.605425999999994</v>
      </c>
      <c r="AA4">
        <v>76.378399999999999</v>
      </c>
      <c r="AB4">
        <v>0</v>
      </c>
    </row>
    <row r="5" spans="1:28" x14ac:dyDescent="0.25">
      <c r="A5" s="1" t="s">
        <v>32</v>
      </c>
      <c r="B5">
        <v>0</v>
      </c>
      <c r="C5" s="1" t="s">
        <v>4004</v>
      </c>
      <c r="D5">
        <v>5.0999999999999996</v>
      </c>
      <c r="E5">
        <v>0</v>
      </c>
      <c r="F5">
        <v>0</v>
      </c>
      <c r="G5">
        <v>54</v>
      </c>
      <c r="H5" s="1" t="s">
        <v>4074</v>
      </c>
      <c r="I5">
        <v>0.2</v>
      </c>
      <c r="J5">
        <v>8.84</v>
      </c>
      <c r="K5">
        <v>54</v>
      </c>
      <c r="L5">
        <v>420.4</v>
      </c>
      <c r="M5">
        <v>0</v>
      </c>
      <c r="N5">
        <v>0</v>
      </c>
      <c r="O5">
        <v>0</v>
      </c>
      <c r="P5">
        <v>8.0399999999999991</v>
      </c>
      <c r="Q5">
        <v>0</v>
      </c>
      <c r="R5" s="1" t="s">
        <v>4187</v>
      </c>
      <c r="S5" s="1" t="s">
        <v>8156</v>
      </c>
      <c r="T5">
        <v>0.67</v>
      </c>
      <c r="U5" s="1"/>
      <c r="V5">
        <v>2646.9480400000002</v>
      </c>
      <c r="W5">
        <v>138607.36774799999</v>
      </c>
      <c r="X5">
        <v>15.289911</v>
      </c>
      <c r="Y5">
        <v>2.4779469999999999</v>
      </c>
      <c r="Z5">
        <v>57.676955</v>
      </c>
      <c r="AA5">
        <v>59.581690000000002</v>
      </c>
      <c r="AB5">
        <v>0</v>
      </c>
    </row>
    <row r="6" spans="1:28" x14ac:dyDescent="0.25">
      <c r="A6" s="1" t="s">
        <v>34</v>
      </c>
      <c r="B6">
        <v>9</v>
      </c>
      <c r="C6" s="1" t="s">
        <v>4004</v>
      </c>
      <c r="D6">
        <v>5.0999999999999996</v>
      </c>
      <c r="E6">
        <v>0</v>
      </c>
      <c r="F6">
        <v>9</v>
      </c>
      <c r="G6">
        <v>68</v>
      </c>
      <c r="H6" s="1" t="s">
        <v>4073</v>
      </c>
      <c r="I6">
        <v>40.79</v>
      </c>
      <c r="J6">
        <v>13.9</v>
      </c>
      <c r="K6">
        <v>59</v>
      </c>
      <c r="L6">
        <v>475.89</v>
      </c>
      <c r="M6">
        <v>3</v>
      </c>
      <c r="N6">
        <v>3</v>
      </c>
      <c r="O6">
        <v>0</v>
      </c>
      <c r="P6">
        <v>26.42</v>
      </c>
      <c r="Q6">
        <v>0</v>
      </c>
      <c r="R6" s="1" t="s">
        <v>4189</v>
      </c>
      <c r="S6" s="1" t="s">
        <v>8156</v>
      </c>
      <c r="T6">
        <v>1.06</v>
      </c>
      <c r="U6" s="1"/>
      <c r="V6">
        <v>3941.7375270000002</v>
      </c>
      <c r="W6">
        <v>207185.744729</v>
      </c>
      <c r="X6">
        <v>22.871120999999999</v>
      </c>
      <c r="Y6">
        <v>4.1085690000000001</v>
      </c>
      <c r="Z6">
        <v>88.477971999999994</v>
      </c>
      <c r="AA6">
        <v>89.060159999999996</v>
      </c>
      <c r="AB6">
        <v>0</v>
      </c>
    </row>
    <row r="7" spans="1:28" x14ac:dyDescent="0.25">
      <c r="A7" s="1" t="s">
        <v>37</v>
      </c>
      <c r="B7">
        <v>22</v>
      </c>
      <c r="C7" s="1" t="s">
        <v>4004</v>
      </c>
      <c r="D7">
        <v>5.0999999999999996</v>
      </c>
      <c r="E7">
        <v>0</v>
      </c>
      <c r="F7">
        <v>22</v>
      </c>
      <c r="G7">
        <v>81</v>
      </c>
      <c r="H7" s="1" t="s">
        <v>4076</v>
      </c>
      <c r="I7">
        <v>1.4</v>
      </c>
      <c r="J7">
        <v>11.13</v>
      </c>
      <c r="K7">
        <v>59</v>
      </c>
      <c r="L7">
        <v>609.39</v>
      </c>
      <c r="M7">
        <v>0</v>
      </c>
      <c r="N7">
        <v>0</v>
      </c>
      <c r="O7">
        <v>0</v>
      </c>
      <c r="P7">
        <v>12.68</v>
      </c>
      <c r="Q7">
        <v>0</v>
      </c>
      <c r="R7" s="1" t="s">
        <v>4192</v>
      </c>
      <c r="S7" s="1" t="s">
        <v>8156</v>
      </c>
      <c r="T7">
        <v>0.91</v>
      </c>
      <c r="U7" s="1"/>
      <c r="V7">
        <v>3177.6560650000001</v>
      </c>
      <c r="W7">
        <v>198096.40619800001</v>
      </c>
      <c r="X7">
        <v>19.164180000000002</v>
      </c>
      <c r="Y7">
        <v>3.6986629999999998</v>
      </c>
      <c r="Z7">
        <v>82.154184999999998</v>
      </c>
      <c r="AA7">
        <v>85.152992999999995</v>
      </c>
      <c r="AB7">
        <v>0</v>
      </c>
    </row>
    <row r="8" spans="1:28" x14ac:dyDescent="0.25">
      <c r="A8" s="1" t="s">
        <v>39</v>
      </c>
      <c r="B8">
        <v>30</v>
      </c>
      <c r="C8" s="1" t="s">
        <v>4004</v>
      </c>
      <c r="D8">
        <v>5.0999999999999996</v>
      </c>
      <c r="E8">
        <v>0</v>
      </c>
      <c r="F8">
        <v>0</v>
      </c>
      <c r="G8">
        <v>82</v>
      </c>
      <c r="H8" s="1" t="s">
        <v>4074</v>
      </c>
      <c r="I8">
        <v>0.2</v>
      </c>
      <c r="J8">
        <v>11.7</v>
      </c>
      <c r="K8">
        <v>52</v>
      </c>
      <c r="L8">
        <v>420.4</v>
      </c>
      <c r="M8">
        <v>0</v>
      </c>
      <c r="N8">
        <v>0</v>
      </c>
      <c r="O8">
        <v>0</v>
      </c>
      <c r="P8">
        <v>17.61</v>
      </c>
      <c r="Q8">
        <v>0</v>
      </c>
      <c r="R8" s="1" t="s">
        <v>4194</v>
      </c>
      <c r="S8" s="1" t="s">
        <v>8156</v>
      </c>
      <c r="T8">
        <v>0.9</v>
      </c>
      <c r="U8" s="1"/>
      <c r="V8">
        <v>3191.677655</v>
      </c>
      <c r="W8">
        <v>169709.76360199999</v>
      </c>
      <c r="X8">
        <v>18.544080999999998</v>
      </c>
      <c r="Y8">
        <v>3.2669540000000001</v>
      </c>
      <c r="Z8">
        <v>72.063451000000001</v>
      </c>
      <c r="AA8">
        <v>72.950957000000002</v>
      </c>
      <c r="AB8">
        <v>0</v>
      </c>
    </row>
    <row r="9" spans="1:28" x14ac:dyDescent="0.25">
      <c r="A9" s="1" t="s">
        <v>41</v>
      </c>
      <c r="B9">
        <v>27</v>
      </c>
      <c r="C9" s="1" t="s">
        <v>4004</v>
      </c>
      <c r="D9">
        <v>5.0999999999999996</v>
      </c>
      <c r="E9">
        <v>0</v>
      </c>
      <c r="F9">
        <v>0.86</v>
      </c>
      <c r="G9">
        <v>85</v>
      </c>
      <c r="H9" s="1" t="s">
        <v>4073</v>
      </c>
      <c r="I9">
        <v>40.79</v>
      </c>
      <c r="J9">
        <v>15.02</v>
      </c>
      <c r="K9">
        <v>58</v>
      </c>
      <c r="L9">
        <v>475.89</v>
      </c>
      <c r="M9">
        <v>1</v>
      </c>
      <c r="N9">
        <v>1</v>
      </c>
      <c r="O9">
        <v>0</v>
      </c>
      <c r="P9">
        <v>26.84</v>
      </c>
      <c r="Q9">
        <v>0</v>
      </c>
      <c r="R9" s="1" t="s">
        <v>4196</v>
      </c>
      <c r="S9" s="1" t="s">
        <v>8156</v>
      </c>
      <c r="T9">
        <v>1.1399999999999999</v>
      </c>
      <c r="U9" s="1"/>
      <c r="V9">
        <v>3849.9636209999999</v>
      </c>
      <c r="W9">
        <v>201183.07807700001</v>
      </c>
      <c r="X9">
        <v>22.300066000000001</v>
      </c>
      <c r="Y9">
        <v>4.0691550000000003</v>
      </c>
      <c r="Z9">
        <v>86.399376000000004</v>
      </c>
      <c r="AA9">
        <v>86.479770000000002</v>
      </c>
      <c r="AB9">
        <v>0</v>
      </c>
    </row>
    <row r="10" spans="1:28" x14ac:dyDescent="0.25">
      <c r="A10" s="1" t="s">
        <v>42</v>
      </c>
      <c r="B10">
        <v>0</v>
      </c>
      <c r="C10" s="1" t="s">
        <v>4007</v>
      </c>
      <c r="D10">
        <v>5.0999999999999996</v>
      </c>
      <c r="E10">
        <v>0</v>
      </c>
      <c r="F10">
        <v>0</v>
      </c>
      <c r="G10">
        <v>90</v>
      </c>
      <c r="H10" s="1" t="s">
        <v>4075</v>
      </c>
      <c r="I10">
        <v>89.74</v>
      </c>
      <c r="J10">
        <v>12.26</v>
      </c>
      <c r="K10">
        <v>90</v>
      </c>
      <c r="L10">
        <v>569.77</v>
      </c>
      <c r="M10">
        <v>30</v>
      </c>
      <c r="N10">
        <v>1</v>
      </c>
      <c r="O10">
        <v>0</v>
      </c>
      <c r="P10">
        <v>46.28</v>
      </c>
      <c r="Q10">
        <v>0</v>
      </c>
      <c r="R10" s="1" t="s">
        <v>4197</v>
      </c>
      <c r="S10" s="1" t="s">
        <v>8156</v>
      </c>
      <c r="T10">
        <v>0.98</v>
      </c>
      <c r="U10" s="1"/>
      <c r="V10">
        <v>7117.9233709999999</v>
      </c>
      <c r="W10">
        <v>269990.18208900001</v>
      </c>
      <c r="X10">
        <v>38.811582999999999</v>
      </c>
      <c r="Y10">
        <v>5.5465629999999999</v>
      </c>
      <c r="Z10">
        <v>115.916342</v>
      </c>
      <c r="AA10">
        <v>116.058528</v>
      </c>
      <c r="AB10">
        <v>0</v>
      </c>
    </row>
    <row r="11" spans="1:28" x14ac:dyDescent="0.25">
      <c r="A11" s="1" t="s">
        <v>43</v>
      </c>
      <c r="B11">
        <v>28</v>
      </c>
      <c r="C11" s="1" t="s">
        <v>4004</v>
      </c>
      <c r="D11">
        <v>5.0999999999999996</v>
      </c>
      <c r="E11">
        <v>0</v>
      </c>
      <c r="F11">
        <v>0.4</v>
      </c>
      <c r="G11">
        <v>90</v>
      </c>
      <c r="H11" s="1" t="s">
        <v>4079</v>
      </c>
      <c r="I11">
        <v>1.4</v>
      </c>
      <c r="J11">
        <v>14.74</v>
      </c>
      <c r="K11">
        <v>62</v>
      </c>
      <c r="L11">
        <v>609.39</v>
      </c>
      <c r="M11">
        <v>0</v>
      </c>
      <c r="N11">
        <v>0</v>
      </c>
      <c r="O11">
        <v>0</v>
      </c>
      <c r="P11">
        <v>21.25</v>
      </c>
      <c r="Q11">
        <v>0</v>
      </c>
      <c r="R11" s="1" t="s">
        <v>4198</v>
      </c>
      <c r="S11" s="1" t="s">
        <v>8156</v>
      </c>
      <c r="T11">
        <v>1.07</v>
      </c>
      <c r="U11" s="1"/>
      <c r="V11">
        <v>3756.089039</v>
      </c>
      <c r="W11">
        <v>224609.52639000001</v>
      </c>
      <c r="X11">
        <v>22.423655</v>
      </c>
      <c r="Y11">
        <v>4.2790059999999999</v>
      </c>
      <c r="Z11">
        <v>94.239988999999994</v>
      </c>
      <c r="AA11">
        <v>96.549768</v>
      </c>
      <c r="AB11">
        <v>0</v>
      </c>
    </row>
    <row r="12" spans="1:28" x14ac:dyDescent="0.25">
      <c r="A12" s="1" t="s">
        <v>47</v>
      </c>
      <c r="B12">
        <v>33</v>
      </c>
      <c r="C12" s="1" t="s">
        <v>4002</v>
      </c>
      <c r="D12">
        <v>5.0999999999999996</v>
      </c>
      <c r="E12">
        <v>0</v>
      </c>
      <c r="F12">
        <v>1.64</v>
      </c>
      <c r="G12">
        <v>97</v>
      </c>
      <c r="H12" s="1" t="s">
        <v>4072</v>
      </c>
      <c r="I12">
        <v>31.58</v>
      </c>
      <c r="J12">
        <v>6.82</v>
      </c>
      <c r="K12">
        <v>64</v>
      </c>
      <c r="L12">
        <v>367.23</v>
      </c>
      <c r="M12">
        <v>0</v>
      </c>
      <c r="N12">
        <v>0</v>
      </c>
      <c r="O12">
        <v>0</v>
      </c>
      <c r="P12">
        <v>10.79</v>
      </c>
      <c r="Q12">
        <v>0</v>
      </c>
      <c r="R12" s="1" t="s">
        <v>4202</v>
      </c>
      <c r="S12" s="1" t="s">
        <v>8156</v>
      </c>
      <c r="T12">
        <v>0.5</v>
      </c>
      <c r="U12" s="1"/>
      <c r="V12">
        <v>2976.282929</v>
      </c>
      <c r="W12">
        <v>114085.595219</v>
      </c>
      <c r="X12">
        <v>16.173842</v>
      </c>
      <c r="Y12">
        <v>1.964791</v>
      </c>
      <c r="Z12">
        <v>47.267012000000001</v>
      </c>
      <c r="AA12">
        <v>49.041541000000002</v>
      </c>
      <c r="AB12">
        <v>0</v>
      </c>
    </row>
    <row r="13" spans="1:28" x14ac:dyDescent="0.25">
      <c r="A13" s="1" t="s">
        <v>48</v>
      </c>
      <c r="B13">
        <v>0</v>
      </c>
      <c r="C13" s="1" t="s">
        <v>4009</v>
      </c>
      <c r="D13">
        <v>5.0999999999999996</v>
      </c>
      <c r="E13">
        <v>0</v>
      </c>
      <c r="F13">
        <v>0</v>
      </c>
      <c r="G13">
        <v>99</v>
      </c>
      <c r="H13" s="1" t="s">
        <v>4081</v>
      </c>
      <c r="I13">
        <v>19.239999999999998</v>
      </c>
      <c r="J13">
        <v>9.34</v>
      </c>
      <c r="K13">
        <v>99</v>
      </c>
      <c r="L13">
        <v>738.31</v>
      </c>
      <c r="M13">
        <v>3</v>
      </c>
      <c r="N13">
        <v>2</v>
      </c>
      <c r="O13">
        <v>0</v>
      </c>
      <c r="P13">
        <v>21.02</v>
      </c>
      <c r="Q13">
        <v>0</v>
      </c>
      <c r="R13" s="1" t="s">
        <v>4203</v>
      </c>
      <c r="S13" s="1" t="s">
        <v>8156</v>
      </c>
      <c r="T13">
        <v>0.69</v>
      </c>
      <c r="U13" s="1"/>
      <c r="V13">
        <v>5019.2655969999996</v>
      </c>
      <c r="W13">
        <v>247610.105128</v>
      </c>
      <c r="X13">
        <v>28.636900000000001</v>
      </c>
      <c r="Y13">
        <v>4.4641679999999999</v>
      </c>
      <c r="Z13">
        <v>103.234596</v>
      </c>
      <c r="AA13">
        <v>106.437744</v>
      </c>
      <c r="AB13">
        <v>0</v>
      </c>
    </row>
    <row r="14" spans="1:28" x14ac:dyDescent="0.25">
      <c r="A14" s="1" t="s">
        <v>49</v>
      </c>
      <c r="B14">
        <v>24</v>
      </c>
      <c r="C14" s="1" t="s">
        <v>4004</v>
      </c>
      <c r="D14">
        <v>5.0999999999999996</v>
      </c>
      <c r="E14">
        <v>0</v>
      </c>
      <c r="F14">
        <v>10.199999999999999</v>
      </c>
      <c r="G14">
        <v>101</v>
      </c>
      <c r="H14" s="1" t="s">
        <v>4076</v>
      </c>
      <c r="I14">
        <v>1.4</v>
      </c>
      <c r="J14">
        <v>7</v>
      </c>
      <c r="K14">
        <v>77</v>
      </c>
      <c r="L14">
        <v>609.39</v>
      </c>
      <c r="M14">
        <v>0</v>
      </c>
      <c r="N14">
        <v>0</v>
      </c>
      <c r="O14">
        <v>0</v>
      </c>
      <c r="P14">
        <v>12.77</v>
      </c>
      <c r="Q14">
        <v>0</v>
      </c>
      <c r="R14" s="1" t="s">
        <v>4204</v>
      </c>
      <c r="S14" s="1" t="s">
        <v>8156</v>
      </c>
      <c r="T14">
        <v>0.64</v>
      </c>
      <c r="U14" s="1"/>
      <c r="V14">
        <v>3890.1357819999998</v>
      </c>
      <c r="W14">
        <v>199918.940371</v>
      </c>
      <c r="X14">
        <v>22.319237999999999</v>
      </c>
      <c r="Y14">
        <v>3.504194</v>
      </c>
      <c r="Z14">
        <v>82.453140000000005</v>
      </c>
      <c r="AA14">
        <v>85.937237999999994</v>
      </c>
      <c r="AB14">
        <v>0</v>
      </c>
    </row>
    <row r="15" spans="1:28" x14ac:dyDescent="0.25">
      <c r="A15" s="1" t="s">
        <v>51</v>
      </c>
      <c r="B15">
        <v>4</v>
      </c>
      <c r="C15" s="1" t="s">
        <v>4011</v>
      </c>
      <c r="D15">
        <v>5.0999999999999996</v>
      </c>
      <c r="E15">
        <v>0</v>
      </c>
      <c r="F15">
        <v>4</v>
      </c>
      <c r="G15">
        <v>107</v>
      </c>
      <c r="H15" s="1" t="s">
        <v>4084</v>
      </c>
      <c r="I15">
        <v>105.53</v>
      </c>
      <c r="J15">
        <v>13.93</v>
      </c>
      <c r="K15">
        <v>103</v>
      </c>
      <c r="L15">
        <v>690.83</v>
      </c>
      <c r="M15">
        <v>22</v>
      </c>
      <c r="N15">
        <v>2</v>
      </c>
      <c r="O15">
        <v>0</v>
      </c>
      <c r="P15">
        <v>54.85</v>
      </c>
      <c r="Q15">
        <v>0</v>
      </c>
      <c r="R15" s="1" t="s">
        <v>4206</v>
      </c>
      <c r="S15" s="1" t="s">
        <v>8156</v>
      </c>
      <c r="T15">
        <v>1.06</v>
      </c>
      <c r="U15" s="1"/>
      <c r="V15">
        <v>6717.665645</v>
      </c>
      <c r="W15">
        <v>293393.74831599998</v>
      </c>
      <c r="X15">
        <v>37.558098999999999</v>
      </c>
      <c r="Y15">
        <v>6.065118</v>
      </c>
      <c r="Z15">
        <v>126.59111900000001</v>
      </c>
      <c r="AA15">
        <v>126.117861</v>
      </c>
      <c r="AB15">
        <v>0</v>
      </c>
    </row>
    <row r="16" spans="1:28" x14ac:dyDescent="0.25">
      <c r="A16" s="1" t="s">
        <v>53</v>
      </c>
      <c r="B16">
        <v>53</v>
      </c>
      <c r="C16" s="1" t="s">
        <v>4004</v>
      </c>
      <c r="D16">
        <v>5.0999999999999996</v>
      </c>
      <c r="E16">
        <v>0</v>
      </c>
      <c r="F16">
        <v>0.73</v>
      </c>
      <c r="G16">
        <v>113</v>
      </c>
      <c r="H16" s="1" t="s">
        <v>4073</v>
      </c>
      <c r="I16">
        <v>40.79</v>
      </c>
      <c r="J16">
        <v>13.65</v>
      </c>
      <c r="K16">
        <v>60</v>
      </c>
      <c r="L16">
        <v>475.89</v>
      </c>
      <c r="M16">
        <v>0</v>
      </c>
      <c r="N16">
        <v>0</v>
      </c>
      <c r="O16">
        <v>0</v>
      </c>
      <c r="P16">
        <v>24.15</v>
      </c>
      <c r="Q16">
        <v>0</v>
      </c>
      <c r="R16" s="1" t="s">
        <v>4208</v>
      </c>
      <c r="S16" s="1" t="s">
        <v>8156</v>
      </c>
      <c r="T16">
        <v>0.99</v>
      </c>
      <c r="U16" s="1"/>
      <c r="V16">
        <v>4317.1888339999996</v>
      </c>
      <c r="W16">
        <v>230179.61374500001</v>
      </c>
      <c r="X16">
        <v>25.148105999999999</v>
      </c>
      <c r="Y16">
        <v>4.6768559999999999</v>
      </c>
      <c r="Z16">
        <v>99.188467000000003</v>
      </c>
      <c r="AA16">
        <v>98.943984999999998</v>
      </c>
      <c r="AB16">
        <v>0</v>
      </c>
    </row>
    <row r="17" spans="1:28" x14ac:dyDescent="0.25">
      <c r="A17" s="1" t="s">
        <v>54</v>
      </c>
      <c r="B17">
        <v>41</v>
      </c>
      <c r="C17" s="1" t="s">
        <v>4001</v>
      </c>
      <c r="D17">
        <v>0.2</v>
      </c>
      <c r="E17">
        <v>0</v>
      </c>
      <c r="F17">
        <v>0.41</v>
      </c>
      <c r="G17">
        <v>114</v>
      </c>
      <c r="H17" s="1" t="s">
        <v>4071</v>
      </c>
      <c r="I17">
        <v>108.49</v>
      </c>
      <c r="J17">
        <v>12.81</v>
      </c>
      <c r="K17">
        <v>73</v>
      </c>
      <c r="L17">
        <v>419.77</v>
      </c>
      <c r="M17">
        <v>26</v>
      </c>
      <c r="N17">
        <v>2</v>
      </c>
      <c r="O17">
        <v>0</v>
      </c>
      <c r="P17">
        <v>45.54</v>
      </c>
      <c r="Q17">
        <v>0</v>
      </c>
      <c r="R17" s="1" t="s">
        <v>4209</v>
      </c>
      <c r="S17" s="1" t="s">
        <v>8156</v>
      </c>
      <c r="T17">
        <v>1.06</v>
      </c>
      <c r="U17" s="1"/>
      <c r="V17">
        <v>6350.4459310000002</v>
      </c>
      <c r="W17">
        <v>233737.09176899999</v>
      </c>
      <c r="X17">
        <v>34.490938</v>
      </c>
      <c r="Y17">
        <v>5.015263</v>
      </c>
      <c r="Z17">
        <v>101.887022</v>
      </c>
      <c r="AA17">
        <v>100.47452</v>
      </c>
      <c r="AB17">
        <v>0</v>
      </c>
    </row>
    <row r="18" spans="1:28" x14ac:dyDescent="0.25">
      <c r="A18" s="1" t="s">
        <v>55</v>
      </c>
      <c r="B18">
        <v>8</v>
      </c>
      <c r="C18" s="1" t="s">
        <v>4001</v>
      </c>
      <c r="D18">
        <v>0.2</v>
      </c>
      <c r="E18">
        <v>0</v>
      </c>
      <c r="F18">
        <v>8</v>
      </c>
      <c r="G18">
        <v>119</v>
      </c>
      <c r="H18" s="1" t="s">
        <v>4085</v>
      </c>
      <c r="I18">
        <v>50.59</v>
      </c>
      <c r="J18">
        <v>9.44</v>
      </c>
      <c r="K18">
        <v>111</v>
      </c>
      <c r="L18">
        <v>796.83</v>
      </c>
      <c r="M18">
        <v>22</v>
      </c>
      <c r="N18">
        <v>1</v>
      </c>
      <c r="O18">
        <v>0</v>
      </c>
      <c r="P18">
        <v>38.75</v>
      </c>
      <c r="Q18">
        <v>0</v>
      </c>
      <c r="R18" s="1" t="s">
        <v>4210</v>
      </c>
      <c r="S18" s="1" t="s">
        <v>8156</v>
      </c>
      <c r="T18">
        <v>0.78</v>
      </c>
      <c r="U18" s="1"/>
      <c r="V18">
        <v>7337.604883</v>
      </c>
      <c r="W18">
        <v>312181.531097</v>
      </c>
      <c r="X18">
        <v>40.755631000000001</v>
      </c>
      <c r="Y18">
        <v>6.0103780000000002</v>
      </c>
      <c r="Z18">
        <v>131.856323</v>
      </c>
      <c r="AA18">
        <v>134.194795</v>
      </c>
      <c r="AB18">
        <v>0</v>
      </c>
    </row>
    <row r="19" spans="1:28" x14ac:dyDescent="0.25">
      <c r="A19" s="1" t="s">
        <v>56</v>
      </c>
      <c r="B19">
        <v>60</v>
      </c>
      <c r="C19" s="1" t="s">
        <v>4004</v>
      </c>
      <c r="D19">
        <v>5.0999999999999996</v>
      </c>
      <c r="E19">
        <v>0</v>
      </c>
      <c r="F19">
        <v>0</v>
      </c>
      <c r="G19">
        <v>121</v>
      </c>
      <c r="H19" s="1" t="s">
        <v>4074</v>
      </c>
      <c r="I19">
        <v>0.2</v>
      </c>
      <c r="J19">
        <v>11.18</v>
      </c>
      <c r="K19">
        <v>61</v>
      </c>
      <c r="L19">
        <v>420.4</v>
      </c>
      <c r="M19">
        <v>5</v>
      </c>
      <c r="N19">
        <v>1</v>
      </c>
      <c r="O19">
        <v>0</v>
      </c>
      <c r="P19">
        <v>23.29</v>
      </c>
      <c r="Q19">
        <v>0</v>
      </c>
      <c r="R19" s="1" t="s">
        <v>4211</v>
      </c>
      <c r="S19" s="1" t="s">
        <v>8156</v>
      </c>
      <c r="T19">
        <v>0.83</v>
      </c>
      <c r="U19" s="1"/>
      <c r="V19">
        <v>3549.3113720000001</v>
      </c>
      <c r="W19">
        <v>168111.12851400001</v>
      </c>
      <c r="X19">
        <v>20.143961000000001</v>
      </c>
      <c r="Y19">
        <v>3.343118</v>
      </c>
      <c r="Z19">
        <v>72.048844000000003</v>
      </c>
      <c r="AA19">
        <v>72.263943999999995</v>
      </c>
      <c r="AB19">
        <v>0</v>
      </c>
    </row>
    <row r="20" spans="1:28" x14ac:dyDescent="0.25">
      <c r="A20" s="1" t="s">
        <v>57</v>
      </c>
      <c r="B20">
        <v>2</v>
      </c>
      <c r="C20" s="1" t="s">
        <v>4013</v>
      </c>
      <c r="D20">
        <v>5.0999999999999996</v>
      </c>
      <c r="E20">
        <v>0</v>
      </c>
      <c r="F20">
        <v>2</v>
      </c>
      <c r="G20">
        <v>124</v>
      </c>
      <c r="H20" s="1" t="s">
        <v>4086</v>
      </c>
      <c r="I20">
        <v>0.2</v>
      </c>
      <c r="J20">
        <v>5.18</v>
      </c>
      <c r="K20">
        <v>122</v>
      </c>
      <c r="L20">
        <v>1241.6600000000001</v>
      </c>
      <c r="M20">
        <v>4</v>
      </c>
      <c r="N20">
        <v>1</v>
      </c>
      <c r="O20">
        <v>0</v>
      </c>
      <c r="P20">
        <v>46.46</v>
      </c>
      <c r="Q20">
        <v>0</v>
      </c>
      <c r="R20" s="1" t="s">
        <v>4212</v>
      </c>
      <c r="S20" s="1" t="s">
        <v>8156</v>
      </c>
      <c r="T20">
        <v>1.2</v>
      </c>
      <c r="U20" s="1"/>
      <c r="V20">
        <v>6752.4486120000001</v>
      </c>
      <c r="W20">
        <v>411707.48615700001</v>
      </c>
      <c r="X20">
        <v>40.584249</v>
      </c>
      <c r="Y20">
        <v>8.1233199999999997</v>
      </c>
      <c r="Z20">
        <v>173.54885100000001</v>
      </c>
      <c r="AA20">
        <v>176.97452799999999</v>
      </c>
      <c r="AB20">
        <v>0</v>
      </c>
    </row>
    <row r="21" spans="1:28" x14ac:dyDescent="0.25">
      <c r="A21" s="1" t="s">
        <v>58</v>
      </c>
      <c r="B21">
        <v>56</v>
      </c>
      <c r="C21" s="1" t="s">
        <v>4004</v>
      </c>
      <c r="D21">
        <v>5.0999999999999996</v>
      </c>
      <c r="E21">
        <v>0</v>
      </c>
      <c r="F21">
        <v>0.8</v>
      </c>
      <c r="G21">
        <v>124</v>
      </c>
      <c r="H21" s="1" t="s">
        <v>4079</v>
      </c>
      <c r="I21">
        <v>1.4</v>
      </c>
      <c r="J21">
        <v>13.43</v>
      </c>
      <c r="K21">
        <v>68</v>
      </c>
      <c r="L21">
        <v>609.39</v>
      </c>
      <c r="M21">
        <v>0</v>
      </c>
      <c r="N21">
        <v>0</v>
      </c>
      <c r="O21">
        <v>0</v>
      </c>
      <c r="P21">
        <v>27.61</v>
      </c>
      <c r="Q21">
        <v>0</v>
      </c>
      <c r="R21" s="1" t="s">
        <v>4213</v>
      </c>
      <c r="S21" s="1" t="s">
        <v>8156</v>
      </c>
      <c r="T21">
        <v>1.07</v>
      </c>
      <c r="U21" s="1"/>
      <c r="V21">
        <v>4339.7821590000003</v>
      </c>
      <c r="W21">
        <v>230814.14695900001</v>
      </c>
      <c r="X21">
        <v>25.268484000000001</v>
      </c>
      <c r="Y21">
        <v>4.7133779999999996</v>
      </c>
      <c r="Z21">
        <v>99.174318</v>
      </c>
      <c r="AA21">
        <v>99.216758999999996</v>
      </c>
      <c r="AB21">
        <v>0</v>
      </c>
    </row>
    <row r="22" spans="1:28" x14ac:dyDescent="0.25">
      <c r="A22" s="1" t="s">
        <v>59</v>
      </c>
      <c r="B22">
        <v>69</v>
      </c>
      <c r="C22" s="1" t="s">
        <v>4004</v>
      </c>
      <c r="D22">
        <v>5.0999999999999996</v>
      </c>
      <c r="E22">
        <v>0</v>
      </c>
      <c r="F22">
        <v>0</v>
      </c>
      <c r="G22">
        <v>125</v>
      </c>
      <c r="H22" s="1" t="s">
        <v>4079</v>
      </c>
      <c r="I22">
        <v>1.4</v>
      </c>
      <c r="J22">
        <v>15.75</v>
      </c>
      <c r="K22">
        <v>56</v>
      </c>
      <c r="L22">
        <v>609.39</v>
      </c>
      <c r="M22">
        <v>0</v>
      </c>
      <c r="N22">
        <v>0</v>
      </c>
      <c r="O22">
        <v>0</v>
      </c>
      <c r="P22">
        <v>18.68</v>
      </c>
      <c r="Q22">
        <v>0</v>
      </c>
      <c r="R22" s="1" t="s">
        <v>4214</v>
      </c>
      <c r="S22" s="1" t="s">
        <v>8156</v>
      </c>
      <c r="T22">
        <v>1.1499999999999999</v>
      </c>
      <c r="U22" s="1"/>
      <c r="V22">
        <v>4010.686764</v>
      </c>
      <c r="W22">
        <v>236662.47951</v>
      </c>
      <c r="X22">
        <v>23.958114999999999</v>
      </c>
      <c r="Y22">
        <v>4.9338179999999996</v>
      </c>
      <c r="Z22">
        <v>101.87857200000001</v>
      </c>
      <c r="AA22">
        <v>101.73021799999999</v>
      </c>
      <c r="AB22">
        <v>0</v>
      </c>
    </row>
    <row r="23" spans="1:28" x14ac:dyDescent="0.25">
      <c r="A23" s="1" t="s">
        <v>62</v>
      </c>
      <c r="B23">
        <v>79</v>
      </c>
      <c r="C23" s="1" t="s">
        <v>4004</v>
      </c>
      <c r="D23">
        <v>5.0999999999999996</v>
      </c>
      <c r="E23">
        <v>0</v>
      </c>
      <c r="F23">
        <v>0.59</v>
      </c>
      <c r="G23">
        <v>131</v>
      </c>
      <c r="H23" s="1" t="s">
        <v>4073</v>
      </c>
      <c r="I23">
        <v>40.79</v>
      </c>
      <c r="J23">
        <v>10.09</v>
      </c>
      <c r="K23">
        <v>52</v>
      </c>
      <c r="L23">
        <v>475.89</v>
      </c>
      <c r="M23">
        <v>1</v>
      </c>
      <c r="N23">
        <v>1</v>
      </c>
      <c r="O23">
        <v>0</v>
      </c>
      <c r="P23">
        <v>9.9499999999999993</v>
      </c>
      <c r="Q23">
        <v>0</v>
      </c>
      <c r="R23" s="1" t="s">
        <v>4217</v>
      </c>
      <c r="S23" s="1" t="s">
        <v>8156</v>
      </c>
      <c r="T23">
        <v>0.82</v>
      </c>
      <c r="U23" s="1"/>
      <c r="V23">
        <v>2808.1700599999999</v>
      </c>
      <c r="W23">
        <v>159064.276889</v>
      </c>
      <c r="X23">
        <v>16.540378</v>
      </c>
      <c r="Y23">
        <v>2.984375</v>
      </c>
      <c r="Z23">
        <v>66.805802</v>
      </c>
      <c r="AA23">
        <v>68.374904999999998</v>
      </c>
      <c r="AB23">
        <v>0</v>
      </c>
    </row>
    <row r="24" spans="1:28" x14ac:dyDescent="0.25">
      <c r="A24" s="1" t="s">
        <v>64</v>
      </c>
      <c r="B24">
        <v>90</v>
      </c>
      <c r="C24" s="1" t="s">
        <v>4004</v>
      </c>
      <c r="D24">
        <v>5.0999999999999996</v>
      </c>
      <c r="E24">
        <v>0</v>
      </c>
      <c r="F24">
        <v>0</v>
      </c>
      <c r="G24">
        <v>136</v>
      </c>
      <c r="H24" s="1" t="s">
        <v>4074</v>
      </c>
      <c r="I24">
        <v>0.2</v>
      </c>
      <c r="J24">
        <v>12.86</v>
      </c>
      <c r="K24">
        <v>46</v>
      </c>
      <c r="L24">
        <v>420.4</v>
      </c>
      <c r="M24">
        <v>0</v>
      </c>
      <c r="N24">
        <v>0</v>
      </c>
      <c r="O24">
        <v>0</v>
      </c>
      <c r="P24">
        <v>16.53</v>
      </c>
      <c r="Q24">
        <v>0</v>
      </c>
      <c r="R24" s="1" t="s">
        <v>4219</v>
      </c>
      <c r="S24" s="1" t="s">
        <v>8156</v>
      </c>
      <c r="T24">
        <v>1.06</v>
      </c>
      <c r="U24" s="1"/>
      <c r="V24">
        <v>2961.0326100000002</v>
      </c>
      <c r="W24">
        <v>168302.43017400001</v>
      </c>
      <c r="X24">
        <v>17.494668000000001</v>
      </c>
      <c r="Y24">
        <v>3.362733</v>
      </c>
      <c r="Z24">
        <v>71.986017000000004</v>
      </c>
      <c r="AA24">
        <v>72.345670999999996</v>
      </c>
      <c r="AB24">
        <v>0</v>
      </c>
    </row>
    <row r="25" spans="1:28" x14ac:dyDescent="0.25">
      <c r="A25" s="1" t="s">
        <v>65</v>
      </c>
      <c r="B25">
        <v>1</v>
      </c>
      <c r="C25" s="1" t="s">
        <v>4014</v>
      </c>
      <c r="D25">
        <v>5.0999999999999996</v>
      </c>
      <c r="E25">
        <v>0</v>
      </c>
      <c r="F25">
        <v>1</v>
      </c>
      <c r="G25">
        <v>137</v>
      </c>
      <c r="H25" s="1" t="s">
        <v>4087</v>
      </c>
      <c r="I25">
        <v>59.72</v>
      </c>
      <c r="J25">
        <v>10.33</v>
      </c>
      <c r="K25">
        <v>136</v>
      </c>
      <c r="L25">
        <v>1183.1099999999999</v>
      </c>
      <c r="M25">
        <v>5</v>
      </c>
      <c r="N25">
        <v>3</v>
      </c>
      <c r="O25">
        <v>0</v>
      </c>
      <c r="P25">
        <v>32.76</v>
      </c>
      <c r="Q25">
        <v>0</v>
      </c>
      <c r="R25" s="1" t="s">
        <v>4220</v>
      </c>
      <c r="S25" s="1" t="s">
        <v>8156</v>
      </c>
      <c r="T25">
        <v>0.84</v>
      </c>
      <c r="U25" s="1"/>
      <c r="V25">
        <v>6653.3388139999997</v>
      </c>
      <c r="W25">
        <v>384889.784713</v>
      </c>
      <c r="X25">
        <v>39.345114000000002</v>
      </c>
      <c r="Y25">
        <v>7.0114429999999999</v>
      </c>
      <c r="Z25">
        <v>160.08222499999999</v>
      </c>
      <c r="AA25">
        <v>165.44781900000001</v>
      </c>
      <c r="AB25">
        <v>0</v>
      </c>
    </row>
    <row r="26" spans="1:28" x14ac:dyDescent="0.25">
      <c r="A26" s="1" t="s">
        <v>66</v>
      </c>
      <c r="B26">
        <v>34</v>
      </c>
      <c r="C26" s="1" t="s">
        <v>4016</v>
      </c>
      <c r="D26">
        <v>5.0999999999999996</v>
      </c>
      <c r="E26">
        <v>0</v>
      </c>
      <c r="F26">
        <v>0.83</v>
      </c>
      <c r="G26">
        <v>137</v>
      </c>
      <c r="H26" s="1" t="s">
        <v>4089</v>
      </c>
      <c r="I26">
        <v>182.21</v>
      </c>
      <c r="J26">
        <v>6</v>
      </c>
      <c r="K26">
        <v>103</v>
      </c>
      <c r="L26">
        <v>905.52</v>
      </c>
      <c r="M26">
        <v>18</v>
      </c>
      <c r="N26">
        <v>1</v>
      </c>
      <c r="O26">
        <v>0</v>
      </c>
      <c r="P26">
        <v>36.020000000000003</v>
      </c>
      <c r="Q26">
        <v>0</v>
      </c>
      <c r="R26" s="1" t="s">
        <v>4221</v>
      </c>
      <c r="S26" s="1" t="s">
        <v>8156</v>
      </c>
      <c r="T26">
        <v>0.98</v>
      </c>
      <c r="U26" s="1"/>
      <c r="V26">
        <v>6565.4898590000003</v>
      </c>
      <c r="W26">
        <v>312879.11226999998</v>
      </c>
      <c r="X26">
        <v>37.315859000000003</v>
      </c>
      <c r="Y26">
        <v>6.1503560000000004</v>
      </c>
      <c r="Z26">
        <v>132.23363000000001</v>
      </c>
      <c r="AA26">
        <v>134.493866</v>
      </c>
      <c r="AB26">
        <v>0</v>
      </c>
    </row>
    <row r="27" spans="1:28" x14ac:dyDescent="0.25">
      <c r="A27" s="1" t="s">
        <v>67</v>
      </c>
      <c r="B27">
        <v>12</v>
      </c>
      <c r="C27" s="1" t="s">
        <v>4004</v>
      </c>
      <c r="D27">
        <v>5.0999999999999996</v>
      </c>
      <c r="E27">
        <v>0</v>
      </c>
      <c r="F27">
        <v>12</v>
      </c>
      <c r="G27">
        <v>139</v>
      </c>
      <c r="H27" s="1" t="s">
        <v>4090</v>
      </c>
      <c r="I27">
        <v>24.41</v>
      </c>
      <c r="J27">
        <v>14.27</v>
      </c>
      <c r="K27">
        <v>127</v>
      </c>
      <c r="L27">
        <v>1286.42</v>
      </c>
      <c r="M27">
        <v>14</v>
      </c>
      <c r="N27">
        <v>1</v>
      </c>
      <c r="O27">
        <v>0</v>
      </c>
      <c r="P27">
        <v>56.14</v>
      </c>
      <c r="Q27">
        <v>0</v>
      </c>
      <c r="R27" s="1" t="s">
        <v>4222</v>
      </c>
      <c r="S27" s="1" t="s">
        <v>8156</v>
      </c>
      <c r="T27">
        <v>1.34</v>
      </c>
      <c r="U27" s="1"/>
      <c r="V27">
        <v>8514.984074</v>
      </c>
      <c r="W27">
        <v>469068.89712099999</v>
      </c>
      <c r="X27">
        <v>49.925839000000003</v>
      </c>
      <c r="Y27">
        <v>9.6322609999999997</v>
      </c>
      <c r="Z27">
        <v>200.03341499999999</v>
      </c>
      <c r="AA27">
        <v>201.63173900000001</v>
      </c>
      <c r="AB27">
        <v>0</v>
      </c>
    </row>
    <row r="28" spans="1:28" x14ac:dyDescent="0.25">
      <c r="A28" s="1" t="s">
        <v>68</v>
      </c>
      <c r="B28">
        <v>0</v>
      </c>
      <c r="C28" s="1" t="s">
        <v>4017</v>
      </c>
      <c r="D28">
        <v>5.0999999999999996</v>
      </c>
      <c r="E28">
        <v>0</v>
      </c>
      <c r="F28">
        <v>0</v>
      </c>
      <c r="G28">
        <v>139</v>
      </c>
      <c r="H28" s="1" t="s">
        <v>4091</v>
      </c>
      <c r="I28">
        <v>93.18</v>
      </c>
      <c r="J28">
        <v>6.92</v>
      </c>
      <c r="K28">
        <v>139</v>
      </c>
      <c r="L28">
        <v>1018.45</v>
      </c>
      <c r="M28">
        <v>40</v>
      </c>
      <c r="N28">
        <v>2</v>
      </c>
      <c r="O28">
        <v>0</v>
      </c>
      <c r="P28">
        <v>64.930000000000007</v>
      </c>
      <c r="Q28">
        <v>0</v>
      </c>
      <c r="R28" s="1" t="s">
        <v>4223</v>
      </c>
      <c r="S28" s="1" t="s">
        <v>8156</v>
      </c>
      <c r="T28">
        <v>0.97</v>
      </c>
      <c r="U28" s="1"/>
      <c r="V28">
        <v>10017.540363</v>
      </c>
      <c r="W28">
        <v>405586.06760399998</v>
      </c>
      <c r="X28">
        <v>55.241939000000002</v>
      </c>
      <c r="Y28">
        <v>8.2826059999999995</v>
      </c>
      <c r="Z28">
        <v>173.752162</v>
      </c>
      <c r="AA28">
        <v>174.34555599999999</v>
      </c>
      <c r="AB28">
        <v>0</v>
      </c>
    </row>
    <row r="29" spans="1:28" x14ac:dyDescent="0.25">
      <c r="A29" s="1" t="s">
        <v>69</v>
      </c>
      <c r="B29">
        <v>0</v>
      </c>
      <c r="C29" s="1" t="s">
        <v>4016</v>
      </c>
      <c r="D29">
        <v>5.0999999999999996</v>
      </c>
      <c r="E29">
        <v>0</v>
      </c>
      <c r="F29">
        <v>0</v>
      </c>
      <c r="G29">
        <v>140</v>
      </c>
      <c r="H29" s="1" t="s">
        <v>4092</v>
      </c>
      <c r="I29">
        <v>182.21</v>
      </c>
      <c r="J29">
        <v>9.34</v>
      </c>
      <c r="K29">
        <v>140</v>
      </c>
      <c r="L29">
        <v>905.52</v>
      </c>
      <c r="M29">
        <v>29</v>
      </c>
      <c r="N29">
        <v>3</v>
      </c>
      <c r="O29">
        <v>0</v>
      </c>
      <c r="P29">
        <v>52.03</v>
      </c>
      <c r="Q29">
        <v>0</v>
      </c>
      <c r="R29" s="1" t="s">
        <v>4224</v>
      </c>
      <c r="S29" s="1" t="s">
        <v>8156</v>
      </c>
      <c r="T29">
        <v>0.75</v>
      </c>
      <c r="U29" s="1"/>
      <c r="V29">
        <v>6898.98981</v>
      </c>
      <c r="W29">
        <v>294994.40848300001</v>
      </c>
      <c r="X29">
        <v>38.320048999999997</v>
      </c>
      <c r="Y29">
        <v>5.5208349999999999</v>
      </c>
      <c r="Z29">
        <v>123.868819</v>
      </c>
      <c r="AA29">
        <v>126.80689599999999</v>
      </c>
      <c r="AB29">
        <v>0</v>
      </c>
    </row>
    <row r="30" spans="1:28" x14ac:dyDescent="0.25">
      <c r="A30" s="1" t="s">
        <v>70</v>
      </c>
      <c r="B30">
        <v>2</v>
      </c>
      <c r="C30" s="1" t="s">
        <v>4005</v>
      </c>
      <c r="D30">
        <v>5.0999999999999996</v>
      </c>
      <c r="E30">
        <v>0</v>
      </c>
      <c r="F30">
        <v>2</v>
      </c>
      <c r="G30">
        <v>140</v>
      </c>
      <c r="H30" s="1" t="s">
        <v>4075</v>
      </c>
      <c r="I30">
        <v>89.74</v>
      </c>
      <c r="J30">
        <v>12.08</v>
      </c>
      <c r="K30">
        <v>138</v>
      </c>
      <c r="L30">
        <v>698.34</v>
      </c>
      <c r="M30">
        <v>60</v>
      </c>
      <c r="N30">
        <v>2</v>
      </c>
      <c r="O30">
        <v>0</v>
      </c>
      <c r="P30">
        <v>80.87</v>
      </c>
      <c r="Q30">
        <v>0</v>
      </c>
      <c r="R30" s="1" t="s">
        <v>4225</v>
      </c>
      <c r="S30" s="1" t="s">
        <v>8156</v>
      </c>
      <c r="T30">
        <v>0.89</v>
      </c>
      <c r="U30" s="1"/>
      <c r="V30">
        <v>11606.861406</v>
      </c>
      <c r="W30">
        <v>330094.198913</v>
      </c>
      <c r="X30">
        <v>60.642161000000002</v>
      </c>
      <c r="Y30">
        <v>7.0769339999999996</v>
      </c>
      <c r="Z30">
        <v>143.848242</v>
      </c>
      <c r="AA30">
        <v>141.896974</v>
      </c>
      <c r="AB30">
        <v>0</v>
      </c>
    </row>
    <row r="31" spans="1:28" x14ac:dyDescent="0.25">
      <c r="A31" s="1" t="s">
        <v>72</v>
      </c>
      <c r="B31">
        <v>84</v>
      </c>
      <c r="C31" s="1" t="s">
        <v>4004</v>
      </c>
      <c r="D31">
        <v>5.0999999999999996</v>
      </c>
      <c r="E31">
        <v>0</v>
      </c>
      <c r="F31">
        <v>1.2</v>
      </c>
      <c r="G31">
        <v>141</v>
      </c>
      <c r="H31" s="1" t="s">
        <v>4079</v>
      </c>
      <c r="I31">
        <v>1.4</v>
      </c>
      <c r="J31">
        <v>11.09</v>
      </c>
      <c r="K31">
        <v>57</v>
      </c>
      <c r="L31">
        <v>609.39</v>
      </c>
      <c r="M31">
        <v>0</v>
      </c>
      <c r="N31">
        <v>0</v>
      </c>
      <c r="O31">
        <v>0</v>
      </c>
      <c r="P31">
        <v>9.83</v>
      </c>
      <c r="Q31">
        <v>0</v>
      </c>
      <c r="R31" s="1" t="s">
        <v>4227</v>
      </c>
      <c r="S31" s="1" t="s">
        <v>8156</v>
      </c>
      <c r="T31">
        <v>0.89</v>
      </c>
      <c r="U31" s="1"/>
      <c r="V31">
        <v>2920.6251820000002</v>
      </c>
      <c r="W31">
        <v>190404.253898</v>
      </c>
      <c r="X31">
        <v>17.814623999999998</v>
      </c>
      <c r="Y31">
        <v>3.566449</v>
      </c>
      <c r="Z31">
        <v>79.246775</v>
      </c>
      <c r="AA31">
        <v>81.846318999999994</v>
      </c>
      <c r="AB31">
        <v>0</v>
      </c>
    </row>
    <row r="32" spans="1:28" x14ac:dyDescent="0.25">
      <c r="A32" s="1" t="s">
        <v>73</v>
      </c>
      <c r="B32">
        <v>0</v>
      </c>
      <c r="C32" s="1" t="s">
        <v>4018</v>
      </c>
      <c r="D32">
        <v>5.0999999999999996</v>
      </c>
      <c r="E32">
        <v>0</v>
      </c>
      <c r="F32">
        <v>0</v>
      </c>
      <c r="G32">
        <v>142</v>
      </c>
      <c r="H32" s="1" t="s">
        <v>4092</v>
      </c>
      <c r="I32">
        <v>182.21</v>
      </c>
      <c r="J32">
        <v>11.16</v>
      </c>
      <c r="K32">
        <v>142</v>
      </c>
      <c r="L32">
        <v>1351.38</v>
      </c>
      <c r="M32">
        <v>11</v>
      </c>
      <c r="N32">
        <v>1</v>
      </c>
      <c r="O32">
        <v>0</v>
      </c>
      <c r="P32">
        <v>38.6</v>
      </c>
      <c r="Q32">
        <v>0</v>
      </c>
      <c r="R32" s="1" t="s">
        <v>4228</v>
      </c>
      <c r="S32" s="1" t="s">
        <v>8156</v>
      </c>
      <c r="T32">
        <v>0.93</v>
      </c>
      <c r="U32" s="1"/>
      <c r="V32">
        <v>7255.9495139999999</v>
      </c>
      <c r="W32">
        <v>436861.02643700002</v>
      </c>
      <c r="X32">
        <v>43.406444</v>
      </c>
      <c r="Y32">
        <v>8.3192350000000008</v>
      </c>
      <c r="Z32">
        <v>182.92282599999999</v>
      </c>
      <c r="AA32">
        <v>187.78736599999999</v>
      </c>
      <c r="AB32">
        <v>0</v>
      </c>
    </row>
    <row r="33" spans="1:28" x14ac:dyDescent="0.25">
      <c r="A33" s="1" t="s">
        <v>75</v>
      </c>
      <c r="B33">
        <v>97</v>
      </c>
      <c r="C33" s="1" t="s">
        <v>4004</v>
      </c>
      <c r="D33">
        <v>5.0999999999999996</v>
      </c>
      <c r="E33">
        <v>0</v>
      </c>
      <c r="F33">
        <v>0.4</v>
      </c>
      <c r="G33">
        <v>144</v>
      </c>
      <c r="H33" s="1" t="s">
        <v>4079</v>
      </c>
      <c r="I33">
        <v>1.4</v>
      </c>
      <c r="J33">
        <v>14.09</v>
      </c>
      <c r="K33">
        <v>47</v>
      </c>
      <c r="L33">
        <v>609.39</v>
      </c>
      <c r="M33">
        <v>0</v>
      </c>
      <c r="N33">
        <v>0</v>
      </c>
      <c r="O33">
        <v>0</v>
      </c>
      <c r="P33">
        <v>8.57</v>
      </c>
      <c r="Q33">
        <v>0</v>
      </c>
      <c r="R33" s="1" t="s">
        <v>4230</v>
      </c>
      <c r="S33" s="1" t="s">
        <v>8156</v>
      </c>
      <c r="T33">
        <v>1.1299999999999999</v>
      </c>
      <c r="U33" s="1"/>
      <c r="V33">
        <v>3196.6752139999999</v>
      </c>
      <c r="W33">
        <v>217443.14872200001</v>
      </c>
      <c r="X33">
        <v>19.776875</v>
      </c>
      <c r="Y33">
        <v>4.4022019999999999</v>
      </c>
      <c r="Z33">
        <v>92.028547000000003</v>
      </c>
      <c r="AA33">
        <v>93.468575000000001</v>
      </c>
      <c r="AB33">
        <v>0</v>
      </c>
    </row>
    <row r="34" spans="1:28" x14ac:dyDescent="0.25">
      <c r="A34" s="1" t="s">
        <v>76</v>
      </c>
      <c r="B34">
        <v>2</v>
      </c>
      <c r="C34" s="1" t="s">
        <v>4019</v>
      </c>
      <c r="D34">
        <v>5.0999999999999996</v>
      </c>
      <c r="E34">
        <v>0</v>
      </c>
      <c r="F34">
        <v>2</v>
      </c>
      <c r="G34">
        <v>145</v>
      </c>
      <c r="H34" s="1" t="s">
        <v>4093</v>
      </c>
      <c r="I34">
        <v>2.0699999999999998</v>
      </c>
      <c r="J34">
        <v>19.29</v>
      </c>
      <c r="K34">
        <v>143</v>
      </c>
      <c r="L34">
        <v>1335.45</v>
      </c>
      <c r="M34">
        <v>11</v>
      </c>
      <c r="N34">
        <v>4</v>
      </c>
      <c r="O34">
        <v>0</v>
      </c>
      <c r="P34">
        <v>72.5</v>
      </c>
      <c r="Q34">
        <v>0</v>
      </c>
      <c r="R34" s="1" t="s">
        <v>4231</v>
      </c>
      <c r="S34" s="1" t="s">
        <v>8156</v>
      </c>
      <c r="T34">
        <v>1.46</v>
      </c>
      <c r="U34" s="1"/>
      <c r="V34">
        <v>11344.575473999999</v>
      </c>
      <c r="W34">
        <v>623419.07307599997</v>
      </c>
      <c r="X34">
        <v>66.741709999999998</v>
      </c>
      <c r="Y34">
        <v>13.537739999999999</v>
      </c>
      <c r="Z34">
        <v>271.82416799999999</v>
      </c>
      <c r="AA34">
        <v>267.97877499999998</v>
      </c>
      <c r="AB34">
        <v>0</v>
      </c>
    </row>
    <row r="35" spans="1:28" x14ac:dyDescent="0.25">
      <c r="A35" s="1" t="s">
        <v>77</v>
      </c>
      <c r="B35">
        <v>67</v>
      </c>
      <c r="C35" s="1" t="s">
        <v>4016</v>
      </c>
      <c r="D35">
        <v>5.0999999999999996</v>
      </c>
      <c r="E35">
        <v>0</v>
      </c>
      <c r="F35">
        <v>0.65</v>
      </c>
      <c r="G35">
        <v>145</v>
      </c>
      <c r="H35" s="1" t="s">
        <v>4089</v>
      </c>
      <c r="I35">
        <v>182.21</v>
      </c>
      <c r="J35">
        <v>12.79</v>
      </c>
      <c r="K35">
        <v>78</v>
      </c>
      <c r="L35">
        <v>905.52</v>
      </c>
      <c r="M35">
        <v>1</v>
      </c>
      <c r="N35">
        <v>1</v>
      </c>
      <c r="O35">
        <v>0</v>
      </c>
      <c r="P35">
        <v>21.88</v>
      </c>
      <c r="Q35">
        <v>0</v>
      </c>
      <c r="R35" s="1" t="s">
        <v>4232</v>
      </c>
      <c r="S35" s="1" t="s">
        <v>8156</v>
      </c>
      <c r="T35">
        <v>1.1599999999999999</v>
      </c>
      <c r="U35" s="1"/>
      <c r="V35">
        <v>3919.9809679999998</v>
      </c>
      <c r="W35">
        <v>255632.68189800001</v>
      </c>
      <c r="X35">
        <v>23.923347</v>
      </c>
      <c r="Y35">
        <v>4.8779719999999998</v>
      </c>
      <c r="Z35">
        <v>106.486952</v>
      </c>
      <c r="AA35">
        <v>109.885029</v>
      </c>
      <c r="AB35">
        <v>0</v>
      </c>
    </row>
    <row r="36" spans="1:28" x14ac:dyDescent="0.25">
      <c r="A36" s="1" t="s">
        <v>78</v>
      </c>
      <c r="B36">
        <v>0</v>
      </c>
      <c r="C36" s="1" t="s">
        <v>4020</v>
      </c>
      <c r="D36">
        <v>5.0999999999999996</v>
      </c>
      <c r="E36">
        <v>0</v>
      </c>
      <c r="F36">
        <v>0</v>
      </c>
      <c r="G36">
        <v>147</v>
      </c>
      <c r="H36" s="1" t="s">
        <v>4094</v>
      </c>
      <c r="I36">
        <v>120.04</v>
      </c>
      <c r="J36">
        <v>10.68</v>
      </c>
      <c r="K36">
        <v>147</v>
      </c>
      <c r="L36">
        <v>743.49</v>
      </c>
      <c r="M36">
        <v>65</v>
      </c>
      <c r="N36">
        <v>2</v>
      </c>
      <c r="O36">
        <v>0</v>
      </c>
      <c r="P36">
        <v>88.63</v>
      </c>
      <c r="Q36">
        <v>0</v>
      </c>
      <c r="R36" s="1" t="s">
        <v>4233</v>
      </c>
      <c r="S36" s="1" t="s">
        <v>8156</v>
      </c>
      <c r="T36">
        <v>0.93</v>
      </c>
      <c r="U36" s="1"/>
      <c r="V36">
        <v>12821.978612999999</v>
      </c>
      <c r="W36">
        <v>380812.72862499999</v>
      </c>
      <c r="X36">
        <v>67.364493999999993</v>
      </c>
      <c r="Y36">
        <v>8.0054049999999997</v>
      </c>
      <c r="Z36">
        <v>164.553282</v>
      </c>
      <c r="AA36">
        <v>163.699049</v>
      </c>
      <c r="AB36">
        <v>0</v>
      </c>
    </row>
    <row r="37" spans="1:28" x14ac:dyDescent="0.25">
      <c r="A37" s="1" t="s">
        <v>80</v>
      </c>
      <c r="B37">
        <v>82</v>
      </c>
      <c r="C37" s="1" t="s">
        <v>4001</v>
      </c>
      <c r="D37">
        <v>0.2</v>
      </c>
      <c r="E37">
        <v>0</v>
      </c>
      <c r="F37">
        <v>0.82</v>
      </c>
      <c r="G37">
        <v>147</v>
      </c>
      <c r="H37" s="1" t="s">
        <v>4071</v>
      </c>
      <c r="I37">
        <v>108.49</v>
      </c>
      <c r="J37">
        <v>14</v>
      </c>
      <c r="K37">
        <v>65</v>
      </c>
      <c r="L37">
        <v>419.77</v>
      </c>
      <c r="M37">
        <v>12</v>
      </c>
      <c r="N37">
        <v>3</v>
      </c>
      <c r="O37">
        <v>0</v>
      </c>
      <c r="P37">
        <v>36.950000000000003</v>
      </c>
      <c r="Q37">
        <v>0</v>
      </c>
      <c r="R37" s="1" t="s">
        <v>4235</v>
      </c>
      <c r="S37" s="1" t="s">
        <v>8156</v>
      </c>
      <c r="T37">
        <v>1.07</v>
      </c>
      <c r="U37" s="1"/>
      <c r="V37">
        <v>4157.1942399999998</v>
      </c>
      <c r="W37">
        <v>177989.489921</v>
      </c>
      <c r="X37">
        <v>23.173380000000002</v>
      </c>
      <c r="Y37">
        <v>3.730737</v>
      </c>
      <c r="Z37">
        <v>77.335049999999995</v>
      </c>
      <c r="AA37">
        <v>76.510306999999997</v>
      </c>
      <c r="AB37">
        <v>0</v>
      </c>
    </row>
    <row r="38" spans="1:28" x14ac:dyDescent="0.25">
      <c r="A38" s="1" t="s">
        <v>81</v>
      </c>
      <c r="B38">
        <v>10</v>
      </c>
      <c r="C38" s="1" t="s">
        <v>4004</v>
      </c>
      <c r="D38">
        <v>5.0999999999999996</v>
      </c>
      <c r="E38">
        <v>0</v>
      </c>
      <c r="F38">
        <v>10</v>
      </c>
      <c r="G38">
        <v>148</v>
      </c>
      <c r="H38" s="1" t="s">
        <v>4096</v>
      </c>
      <c r="I38">
        <v>121.36</v>
      </c>
      <c r="J38">
        <v>14.98</v>
      </c>
      <c r="K38">
        <v>138</v>
      </c>
      <c r="L38">
        <v>1417.41</v>
      </c>
      <c r="M38">
        <v>21</v>
      </c>
      <c r="N38">
        <v>3</v>
      </c>
      <c r="O38">
        <v>0</v>
      </c>
      <c r="P38">
        <v>46.88</v>
      </c>
      <c r="Q38">
        <v>0</v>
      </c>
      <c r="R38" s="1" t="s">
        <v>4236</v>
      </c>
      <c r="S38" s="1" t="s">
        <v>8156</v>
      </c>
      <c r="T38">
        <v>1.1499999999999999</v>
      </c>
      <c r="U38" s="1"/>
      <c r="V38">
        <v>8501.8794909999997</v>
      </c>
      <c r="W38">
        <v>469887.95855500002</v>
      </c>
      <c r="X38">
        <v>49.840392999999999</v>
      </c>
      <c r="Y38">
        <v>9.2369529999999997</v>
      </c>
      <c r="Z38">
        <v>197.02544700000001</v>
      </c>
      <c r="AA38">
        <v>201.984499</v>
      </c>
      <c r="AB38">
        <v>0</v>
      </c>
    </row>
    <row r="39" spans="1:28" x14ac:dyDescent="0.25">
      <c r="A39" s="1" t="s">
        <v>82</v>
      </c>
      <c r="B39">
        <v>42</v>
      </c>
      <c r="C39" s="1" t="s">
        <v>4004</v>
      </c>
      <c r="D39">
        <v>5.0999999999999996</v>
      </c>
      <c r="E39">
        <v>0</v>
      </c>
      <c r="F39">
        <v>0.6</v>
      </c>
      <c r="G39">
        <v>150</v>
      </c>
      <c r="H39" s="1" t="s">
        <v>4076</v>
      </c>
      <c r="I39">
        <v>1.4</v>
      </c>
      <c r="J39">
        <v>4.9000000000000004</v>
      </c>
      <c r="K39">
        <v>108</v>
      </c>
      <c r="L39">
        <v>609.39</v>
      </c>
      <c r="M39">
        <v>1</v>
      </c>
      <c r="N39">
        <v>1</v>
      </c>
      <c r="O39">
        <v>0</v>
      </c>
      <c r="P39">
        <v>21.54</v>
      </c>
      <c r="Q39">
        <v>0</v>
      </c>
      <c r="R39" s="1" t="s">
        <v>4237</v>
      </c>
      <c r="S39" s="1" t="s">
        <v>8156</v>
      </c>
      <c r="T39">
        <v>0.47</v>
      </c>
      <c r="U39" s="1"/>
      <c r="V39">
        <v>5651.3409380000003</v>
      </c>
      <c r="W39">
        <v>217300.469794</v>
      </c>
      <c r="X39">
        <v>30.790935000000001</v>
      </c>
      <c r="Y39">
        <v>4.0647929999999999</v>
      </c>
      <c r="Z39">
        <v>91.987285999999997</v>
      </c>
      <c r="AA39">
        <v>93.409632999999999</v>
      </c>
      <c r="AB39">
        <v>0</v>
      </c>
    </row>
    <row r="40" spans="1:28" x14ac:dyDescent="0.25">
      <c r="A40" s="1" t="s">
        <v>85</v>
      </c>
      <c r="B40">
        <v>0</v>
      </c>
      <c r="C40" s="1" t="s">
        <v>4012</v>
      </c>
      <c r="D40">
        <v>5.0999999999999996</v>
      </c>
      <c r="E40">
        <v>0</v>
      </c>
      <c r="F40">
        <v>0</v>
      </c>
      <c r="G40">
        <v>161</v>
      </c>
      <c r="H40" s="1" t="s">
        <v>4096</v>
      </c>
      <c r="I40">
        <v>121.36</v>
      </c>
      <c r="J40">
        <v>11.25</v>
      </c>
      <c r="K40">
        <v>161</v>
      </c>
      <c r="L40">
        <v>1363.57</v>
      </c>
      <c r="M40">
        <v>24</v>
      </c>
      <c r="N40">
        <v>3</v>
      </c>
      <c r="O40">
        <v>0</v>
      </c>
      <c r="P40">
        <v>54.35</v>
      </c>
      <c r="Q40">
        <v>0</v>
      </c>
      <c r="R40" s="1" t="s">
        <v>4240</v>
      </c>
      <c r="S40" s="1" t="s">
        <v>8156</v>
      </c>
      <c r="T40">
        <v>0.94</v>
      </c>
      <c r="U40" s="1"/>
      <c r="V40">
        <v>8440.3799820000004</v>
      </c>
      <c r="W40">
        <v>443943.793748</v>
      </c>
      <c r="X40">
        <v>48.918211999999997</v>
      </c>
      <c r="Y40">
        <v>8.3766759999999998</v>
      </c>
      <c r="Z40">
        <v>185.476009</v>
      </c>
      <c r="AA40">
        <v>190.83295799999999</v>
      </c>
      <c r="AB40">
        <v>0</v>
      </c>
    </row>
    <row r="41" spans="1:28" x14ac:dyDescent="0.25">
      <c r="A41" s="1" t="s">
        <v>86</v>
      </c>
      <c r="B41">
        <v>107</v>
      </c>
      <c r="C41" s="1" t="s">
        <v>4004</v>
      </c>
      <c r="D41">
        <v>5.0999999999999996</v>
      </c>
      <c r="E41">
        <v>0</v>
      </c>
      <c r="F41">
        <v>2.46</v>
      </c>
      <c r="G41">
        <v>161</v>
      </c>
      <c r="H41" s="1" t="s">
        <v>4073</v>
      </c>
      <c r="I41">
        <v>40.79</v>
      </c>
      <c r="J41">
        <v>13</v>
      </c>
      <c r="K41">
        <v>54</v>
      </c>
      <c r="L41">
        <v>475.89</v>
      </c>
      <c r="M41">
        <v>2</v>
      </c>
      <c r="N41">
        <v>2</v>
      </c>
      <c r="O41">
        <v>0</v>
      </c>
      <c r="P41">
        <v>18.8</v>
      </c>
      <c r="Q41">
        <v>0</v>
      </c>
      <c r="R41" s="1" t="s">
        <v>4241</v>
      </c>
      <c r="S41" s="1" t="s">
        <v>8156</v>
      </c>
      <c r="T41">
        <v>1</v>
      </c>
      <c r="U41" s="1"/>
      <c r="V41">
        <v>3788.4940190000002</v>
      </c>
      <c r="W41">
        <v>215842.51905</v>
      </c>
      <c r="X41">
        <v>22.392171000000001</v>
      </c>
      <c r="Y41">
        <v>4.2815880000000002</v>
      </c>
      <c r="Z41">
        <v>91.972722000000005</v>
      </c>
      <c r="AA41">
        <v>92.781079000000005</v>
      </c>
      <c r="AB41">
        <v>0</v>
      </c>
    </row>
    <row r="42" spans="1:28" x14ac:dyDescent="0.25">
      <c r="A42" s="1" t="s">
        <v>88</v>
      </c>
      <c r="B42">
        <v>0</v>
      </c>
      <c r="C42" s="1" t="s">
        <v>4022</v>
      </c>
      <c r="D42">
        <v>5.0999999999999996</v>
      </c>
      <c r="E42">
        <v>0</v>
      </c>
      <c r="F42">
        <v>0</v>
      </c>
      <c r="G42">
        <v>166</v>
      </c>
      <c r="H42" s="1" t="s">
        <v>4098</v>
      </c>
      <c r="I42">
        <v>66.290000000000006</v>
      </c>
      <c r="J42">
        <v>14.69</v>
      </c>
      <c r="K42">
        <v>166</v>
      </c>
      <c r="L42">
        <v>1849.52</v>
      </c>
      <c r="M42">
        <v>6</v>
      </c>
      <c r="N42">
        <v>1</v>
      </c>
      <c r="O42">
        <v>0</v>
      </c>
      <c r="P42">
        <v>46.85</v>
      </c>
      <c r="Q42">
        <v>0</v>
      </c>
      <c r="R42" s="1" t="s">
        <v>4243</v>
      </c>
      <c r="S42" s="1" t="s">
        <v>8156</v>
      </c>
      <c r="T42">
        <v>1.1100000000000001</v>
      </c>
      <c r="U42" s="1"/>
      <c r="V42">
        <v>8262.6154370000004</v>
      </c>
      <c r="W42">
        <v>540879.74547900003</v>
      </c>
      <c r="X42">
        <v>50.451307999999997</v>
      </c>
      <c r="Y42">
        <v>10.433239</v>
      </c>
      <c r="Z42">
        <v>226.34206900000001</v>
      </c>
      <c r="AA42">
        <v>232.49971400000001</v>
      </c>
      <c r="AB42">
        <v>0</v>
      </c>
    </row>
    <row r="43" spans="1:28" x14ac:dyDescent="0.25">
      <c r="A43" s="1" t="s">
        <v>89</v>
      </c>
      <c r="B43">
        <v>111</v>
      </c>
      <c r="C43" s="1" t="s">
        <v>4004</v>
      </c>
      <c r="D43">
        <v>5.0999999999999996</v>
      </c>
      <c r="E43">
        <v>0</v>
      </c>
      <c r="F43">
        <v>0.6</v>
      </c>
      <c r="G43">
        <v>167</v>
      </c>
      <c r="H43" s="1" t="s">
        <v>4076</v>
      </c>
      <c r="I43">
        <v>1.4</v>
      </c>
      <c r="J43">
        <v>11.72</v>
      </c>
      <c r="K43">
        <v>56</v>
      </c>
      <c r="L43">
        <v>609.39</v>
      </c>
      <c r="M43">
        <v>0</v>
      </c>
      <c r="N43">
        <v>0</v>
      </c>
      <c r="O43">
        <v>0</v>
      </c>
      <c r="P43">
        <v>7.98</v>
      </c>
      <c r="Q43">
        <v>0</v>
      </c>
      <c r="R43" s="1" t="s">
        <v>4244</v>
      </c>
      <c r="S43" s="1" t="s">
        <v>8156</v>
      </c>
      <c r="T43">
        <v>0.87</v>
      </c>
      <c r="U43" s="1"/>
      <c r="V43">
        <v>2730.5355020000002</v>
      </c>
      <c r="W43">
        <v>181189.90874899999</v>
      </c>
      <c r="X43">
        <v>16.743787999999999</v>
      </c>
      <c r="Y43">
        <v>3.4398070000000001</v>
      </c>
      <c r="Z43">
        <v>75.516422000000006</v>
      </c>
      <c r="AA43">
        <v>77.885390000000001</v>
      </c>
      <c r="AB43">
        <v>0</v>
      </c>
    </row>
    <row r="44" spans="1:28" x14ac:dyDescent="0.25">
      <c r="A44" s="1" t="s">
        <v>91</v>
      </c>
      <c r="B44">
        <v>95</v>
      </c>
      <c r="C44" s="1" t="s">
        <v>4002</v>
      </c>
      <c r="D44">
        <v>5.0999999999999996</v>
      </c>
      <c r="E44">
        <v>0</v>
      </c>
      <c r="F44">
        <v>0.91</v>
      </c>
      <c r="G44">
        <v>172</v>
      </c>
      <c r="H44" s="1" t="s">
        <v>4072</v>
      </c>
      <c r="I44">
        <v>31.58</v>
      </c>
      <c r="J44">
        <v>14.1</v>
      </c>
      <c r="K44">
        <v>77</v>
      </c>
      <c r="L44">
        <v>367.23</v>
      </c>
      <c r="M44">
        <v>44</v>
      </c>
      <c r="N44">
        <v>1</v>
      </c>
      <c r="O44">
        <v>0</v>
      </c>
      <c r="P44">
        <v>53.69</v>
      </c>
      <c r="Q44">
        <v>0</v>
      </c>
      <c r="R44" s="1" t="s">
        <v>4246</v>
      </c>
      <c r="S44" s="1" t="s">
        <v>8156</v>
      </c>
      <c r="T44">
        <v>1.17</v>
      </c>
      <c r="U44" s="1"/>
      <c r="V44">
        <v>9476.4184870000008</v>
      </c>
      <c r="W44">
        <v>262168.77396399999</v>
      </c>
      <c r="X44">
        <v>49.409171999999998</v>
      </c>
      <c r="Y44">
        <v>5.9961979999999997</v>
      </c>
      <c r="Z44">
        <v>116.24516199999999</v>
      </c>
      <c r="AA44">
        <v>112.69769100000001</v>
      </c>
      <c r="AB44">
        <v>0</v>
      </c>
    </row>
    <row r="45" spans="1:28" x14ac:dyDescent="0.25">
      <c r="A45" s="1" t="s">
        <v>92</v>
      </c>
      <c r="B45">
        <v>0</v>
      </c>
      <c r="C45" s="1" t="s">
        <v>4023</v>
      </c>
      <c r="D45">
        <v>5.0999999999999996</v>
      </c>
      <c r="E45">
        <v>0</v>
      </c>
      <c r="F45">
        <v>0</v>
      </c>
      <c r="G45">
        <v>173</v>
      </c>
      <c r="H45" s="1" t="s">
        <v>4099</v>
      </c>
      <c r="I45">
        <v>147.79</v>
      </c>
      <c r="J45">
        <v>13.51</v>
      </c>
      <c r="K45">
        <v>173</v>
      </c>
      <c r="L45">
        <v>1435.85</v>
      </c>
      <c r="M45">
        <v>41</v>
      </c>
      <c r="N45">
        <v>2</v>
      </c>
      <c r="O45">
        <v>0</v>
      </c>
      <c r="P45">
        <v>68.83</v>
      </c>
      <c r="Q45">
        <v>0</v>
      </c>
      <c r="R45" s="1" t="s">
        <v>4247</v>
      </c>
      <c r="S45" s="1" t="s">
        <v>8156</v>
      </c>
      <c r="T45">
        <v>1.01</v>
      </c>
      <c r="U45" s="1"/>
      <c r="V45">
        <v>11687.931887000001</v>
      </c>
      <c r="W45">
        <v>526396.42331600003</v>
      </c>
      <c r="X45">
        <v>65.737468000000007</v>
      </c>
      <c r="Y45">
        <v>10.622887</v>
      </c>
      <c r="Z45">
        <v>224.23806099999999</v>
      </c>
      <c r="AA45">
        <v>226.27631</v>
      </c>
      <c r="AB45">
        <v>0</v>
      </c>
    </row>
    <row r="46" spans="1:28" x14ac:dyDescent="0.25">
      <c r="A46" s="1" t="s">
        <v>95</v>
      </c>
      <c r="B46">
        <v>2</v>
      </c>
      <c r="C46" s="1" t="s">
        <v>4011</v>
      </c>
      <c r="D46">
        <v>5.0999999999999996</v>
      </c>
      <c r="E46">
        <v>0</v>
      </c>
      <c r="F46">
        <v>2</v>
      </c>
      <c r="G46">
        <v>184</v>
      </c>
      <c r="H46" s="1" t="s">
        <v>4102</v>
      </c>
      <c r="I46">
        <v>204.71</v>
      </c>
      <c r="J46">
        <v>9.57</v>
      </c>
      <c r="K46">
        <v>182</v>
      </c>
      <c r="L46">
        <v>1204.51</v>
      </c>
      <c r="M46">
        <v>29</v>
      </c>
      <c r="N46">
        <v>2</v>
      </c>
      <c r="O46">
        <v>0</v>
      </c>
      <c r="P46">
        <v>58.65</v>
      </c>
      <c r="Q46">
        <v>0</v>
      </c>
      <c r="R46" s="1" t="s">
        <v>4250</v>
      </c>
      <c r="S46" s="1" t="s">
        <v>8156</v>
      </c>
      <c r="T46">
        <v>0.72</v>
      </c>
      <c r="U46" s="1"/>
      <c r="V46">
        <v>10119.092994000001</v>
      </c>
      <c r="W46">
        <v>401615.187767</v>
      </c>
      <c r="X46">
        <v>55.436509000000001</v>
      </c>
      <c r="Y46">
        <v>7.4223020000000002</v>
      </c>
      <c r="Z46">
        <v>168.15133800000001</v>
      </c>
      <c r="AA46">
        <v>172.63987299999999</v>
      </c>
      <c r="AB46">
        <v>0</v>
      </c>
    </row>
    <row r="47" spans="1:28" x14ac:dyDescent="0.25">
      <c r="A47" s="1" t="s">
        <v>96</v>
      </c>
      <c r="B47">
        <v>63</v>
      </c>
      <c r="C47" s="1" t="s">
        <v>4002</v>
      </c>
      <c r="D47">
        <v>5.0999999999999996</v>
      </c>
      <c r="E47">
        <v>0</v>
      </c>
      <c r="F47">
        <v>0.27</v>
      </c>
      <c r="G47">
        <v>184</v>
      </c>
      <c r="H47" s="1" t="s">
        <v>4072</v>
      </c>
      <c r="I47">
        <v>31.58</v>
      </c>
      <c r="J47">
        <v>11.84</v>
      </c>
      <c r="K47">
        <v>121</v>
      </c>
      <c r="L47">
        <v>367.23</v>
      </c>
      <c r="M47">
        <v>74</v>
      </c>
      <c r="N47">
        <v>2</v>
      </c>
      <c r="O47">
        <v>0</v>
      </c>
      <c r="P47">
        <v>90.27</v>
      </c>
      <c r="Q47">
        <v>0</v>
      </c>
      <c r="R47" s="1" t="s">
        <v>4251</v>
      </c>
      <c r="S47" s="1" t="s">
        <v>8156</v>
      </c>
      <c r="T47">
        <v>0.86</v>
      </c>
      <c r="U47" s="1"/>
      <c r="V47">
        <v>13623.923317999999</v>
      </c>
      <c r="W47">
        <v>309927.009418</v>
      </c>
      <c r="X47">
        <v>69.330360999999996</v>
      </c>
      <c r="Y47">
        <v>6.9786979999999996</v>
      </c>
      <c r="Z47">
        <v>137.324681</v>
      </c>
      <c r="AA47">
        <v>133.22955400000001</v>
      </c>
      <c r="AB47">
        <v>0</v>
      </c>
    </row>
    <row r="48" spans="1:28" x14ac:dyDescent="0.25">
      <c r="A48" s="1" t="s">
        <v>97</v>
      </c>
      <c r="B48">
        <v>122</v>
      </c>
      <c r="C48" s="1" t="s">
        <v>4001</v>
      </c>
      <c r="D48">
        <v>0.2</v>
      </c>
      <c r="E48">
        <v>0</v>
      </c>
      <c r="F48">
        <v>0.24</v>
      </c>
      <c r="G48">
        <v>186</v>
      </c>
      <c r="H48" s="1" t="s">
        <v>4071</v>
      </c>
      <c r="I48">
        <v>108.49</v>
      </c>
      <c r="J48">
        <v>10.15</v>
      </c>
      <c r="K48">
        <v>64</v>
      </c>
      <c r="L48">
        <v>419.77</v>
      </c>
      <c r="M48">
        <v>19</v>
      </c>
      <c r="N48">
        <v>1</v>
      </c>
      <c r="O48">
        <v>0</v>
      </c>
      <c r="P48">
        <v>30.92</v>
      </c>
      <c r="Q48">
        <v>0</v>
      </c>
      <c r="R48" s="1" t="s">
        <v>4252</v>
      </c>
      <c r="S48" s="1" t="s">
        <v>8156</v>
      </c>
      <c r="T48">
        <v>0.87</v>
      </c>
      <c r="U48" s="1"/>
      <c r="V48">
        <v>5637.7034320000002</v>
      </c>
      <c r="W48">
        <v>211412.66046700001</v>
      </c>
      <c r="X48">
        <v>30.712986000000001</v>
      </c>
      <c r="Y48">
        <v>4.5285869999999999</v>
      </c>
      <c r="Z48">
        <v>92.228961999999996</v>
      </c>
      <c r="AA48">
        <v>90.878020000000006</v>
      </c>
      <c r="AB48">
        <v>0</v>
      </c>
    </row>
    <row r="49" spans="1:28" x14ac:dyDescent="0.25">
      <c r="A49" s="1" t="s">
        <v>101</v>
      </c>
      <c r="B49">
        <v>4</v>
      </c>
      <c r="C49" s="1" t="s">
        <v>4004</v>
      </c>
      <c r="D49">
        <v>5.0999999999999996</v>
      </c>
      <c r="E49">
        <v>0</v>
      </c>
      <c r="F49">
        <v>4</v>
      </c>
      <c r="G49">
        <v>195</v>
      </c>
      <c r="H49" s="1" t="s">
        <v>4104</v>
      </c>
      <c r="I49">
        <v>0.2</v>
      </c>
      <c r="J49">
        <v>11.62</v>
      </c>
      <c r="K49">
        <v>191</v>
      </c>
      <c r="L49">
        <v>1312.65</v>
      </c>
      <c r="M49">
        <v>58</v>
      </c>
      <c r="N49">
        <v>2</v>
      </c>
      <c r="O49">
        <v>0</v>
      </c>
      <c r="P49">
        <v>94.75</v>
      </c>
      <c r="Q49">
        <v>0</v>
      </c>
      <c r="R49" s="1" t="s">
        <v>4256</v>
      </c>
      <c r="S49" s="1" t="s">
        <v>8156</v>
      </c>
      <c r="T49">
        <v>0.98</v>
      </c>
      <c r="U49" s="1"/>
      <c r="V49">
        <v>15324.789954</v>
      </c>
      <c r="W49">
        <v>549371.857907</v>
      </c>
      <c r="X49">
        <v>82.762122000000005</v>
      </c>
      <c r="Y49">
        <v>11.180173999999999</v>
      </c>
      <c r="Z49">
        <v>234.974524</v>
      </c>
      <c r="AA49">
        <v>236.15500700000001</v>
      </c>
      <c r="AB49">
        <v>0</v>
      </c>
    </row>
    <row r="50" spans="1:28" x14ac:dyDescent="0.25">
      <c r="A50" s="1" t="s">
        <v>102</v>
      </c>
      <c r="B50">
        <v>123</v>
      </c>
      <c r="C50" s="1" t="s">
        <v>4004</v>
      </c>
      <c r="D50">
        <v>5.0999999999999996</v>
      </c>
      <c r="E50">
        <v>0</v>
      </c>
      <c r="F50">
        <v>3</v>
      </c>
      <c r="G50">
        <v>195</v>
      </c>
      <c r="H50" s="1" t="s">
        <v>4074</v>
      </c>
      <c r="I50">
        <v>0.2</v>
      </c>
      <c r="J50">
        <v>6.57</v>
      </c>
      <c r="K50">
        <v>72</v>
      </c>
      <c r="L50">
        <v>420.4</v>
      </c>
      <c r="M50">
        <v>6</v>
      </c>
      <c r="N50">
        <v>1</v>
      </c>
      <c r="O50">
        <v>0</v>
      </c>
      <c r="P50">
        <v>19.579999999999998</v>
      </c>
      <c r="Q50">
        <v>0</v>
      </c>
      <c r="R50" s="1" t="s">
        <v>4257</v>
      </c>
      <c r="S50" s="1" t="s">
        <v>8156</v>
      </c>
      <c r="T50">
        <v>0.59</v>
      </c>
      <c r="U50" s="1"/>
      <c r="V50">
        <v>3409.3358090000002</v>
      </c>
      <c r="W50">
        <v>148334.93985699999</v>
      </c>
      <c r="X50">
        <v>18.993438999999999</v>
      </c>
      <c r="Y50">
        <v>2.7840020000000001</v>
      </c>
      <c r="Z50">
        <v>62.77975</v>
      </c>
      <c r="AA50">
        <v>63.763449000000001</v>
      </c>
      <c r="AB50">
        <v>0</v>
      </c>
    </row>
    <row r="51" spans="1:28" x14ac:dyDescent="0.25">
      <c r="A51" s="1" t="s">
        <v>103</v>
      </c>
      <c r="B51">
        <v>130</v>
      </c>
      <c r="C51" s="1" t="s">
        <v>4002</v>
      </c>
      <c r="D51">
        <v>5.0999999999999996</v>
      </c>
      <c r="E51">
        <v>0</v>
      </c>
      <c r="F51">
        <v>4.55</v>
      </c>
      <c r="G51">
        <v>199</v>
      </c>
      <c r="H51" s="1" t="s">
        <v>4105</v>
      </c>
      <c r="I51">
        <v>31.58</v>
      </c>
      <c r="J51">
        <v>9.24</v>
      </c>
      <c r="K51">
        <v>69</v>
      </c>
      <c r="L51">
        <v>367.23</v>
      </c>
      <c r="M51">
        <v>17</v>
      </c>
      <c r="N51">
        <v>2</v>
      </c>
      <c r="O51">
        <v>0</v>
      </c>
      <c r="P51">
        <v>35.56</v>
      </c>
      <c r="Q51">
        <v>0</v>
      </c>
      <c r="R51" s="1" t="s">
        <v>4258</v>
      </c>
      <c r="S51" s="1" t="s">
        <v>8156</v>
      </c>
      <c r="T51">
        <v>0.81</v>
      </c>
      <c r="U51" s="1"/>
      <c r="V51">
        <v>4357.5538779999997</v>
      </c>
      <c r="W51">
        <v>151471.07830600001</v>
      </c>
      <c r="X51">
        <v>23.421886000000001</v>
      </c>
      <c r="Y51">
        <v>3.1459269999999999</v>
      </c>
      <c r="Z51">
        <v>65.686384000000004</v>
      </c>
      <c r="AA51">
        <v>65.111879999999999</v>
      </c>
      <c r="AB51">
        <v>0</v>
      </c>
    </row>
    <row r="52" spans="1:28" x14ac:dyDescent="0.25">
      <c r="A52" s="1" t="s">
        <v>104</v>
      </c>
      <c r="B52">
        <v>163</v>
      </c>
      <c r="C52" s="1" t="s">
        <v>4001</v>
      </c>
      <c r="D52">
        <v>0.2</v>
      </c>
      <c r="E52">
        <v>0</v>
      </c>
      <c r="F52">
        <v>0.65</v>
      </c>
      <c r="G52">
        <v>199</v>
      </c>
      <c r="H52" s="1" t="s">
        <v>4071</v>
      </c>
      <c r="I52">
        <v>108.49</v>
      </c>
      <c r="J52">
        <v>14.36</v>
      </c>
      <c r="K52">
        <v>36</v>
      </c>
      <c r="L52">
        <v>419.77</v>
      </c>
      <c r="M52">
        <v>0</v>
      </c>
      <c r="N52">
        <v>0</v>
      </c>
      <c r="O52">
        <v>0</v>
      </c>
      <c r="P52">
        <v>8.9600000000000009</v>
      </c>
      <c r="Q52">
        <v>0</v>
      </c>
      <c r="R52" s="1" t="s">
        <v>4259</v>
      </c>
      <c r="S52" s="1" t="s">
        <v>8156</v>
      </c>
      <c r="T52">
        <v>1.1000000000000001</v>
      </c>
      <c r="U52" s="1"/>
      <c r="V52">
        <v>2407.2252319999998</v>
      </c>
      <c r="W52">
        <v>158242.99392400001</v>
      </c>
      <c r="X52">
        <v>14.699532</v>
      </c>
      <c r="Y52">
        <v>3.0639319999999999</v>
      </c>
      <c r="Z52">
        <v>66.156036</v>
      </c>
      <c r="AA52">
        <v>68.021483000000003</v>
      </c>
      <c r="AB52">
        <v>0</v>
      </c>
    </row>
    <row r="53" spans="1:28" x14ac:dyDescent="0.25">
      <c r="A53" s="1" t="s">
        <v>105</v>
      </c>
      <c r="B53">
        <v>138</v>
      </c>
      <c r="C53" s="1" t="s">
        <v>4004</v>
      </c>
      <c r="D53">
        <v>5.0999999999999996</v>
      </c>
      <c r="E53">
        <v>0</v>
      </c>
      <c r="F53">
        <v>0</v>
      </c>
      <c r="G53">
        <v>202</v>
      </c>
      <c r="H53" s="1" t="s">
        <v>4079</v>
      </c>
      <c r="I53">
        <v>1.4</v>
      </c>
      <c r="J53">
        <v>10.72</v>
      </c>
      <c r="K53">
        <v>64</v>
      </c>
      <c r="L53">
        <v>609.39</v>
      </c>
      <c r="M53">
        <v>0</v>
      </c>
      <c r="N53">
        <v>0</v>
      </c>
      <c r="O53">
        <v>0</v>
      </c>
      <c r="P53">
        <v>13.21</v>
      </c>
      <c r="Q53">
        <v>0</v>
      </c>
      <c r="R53" s="1" t="s">
        <v>4260</v>
      </c>
      <c r="S53" s="1" t="s">
        <v>8156</v>
      </c>
      <c r="T53">
        <v>0.81</v>
      </c>
      <c r="U53" s="1"/>
      <c r="V53">
        <v>3452.5452329999998</v>
      </c>
      <c r="W53">
        <v>199916.99155599999</v>
      </c>
      <c r="X53">
        <v>20.480239000000001</v>
      </c>
      <c r="Y53">
        <v>3.9359760000000001</v>
      </c>
      <c r="Z53">
        <v>84.918439000000006</v>
      </c>
      <c r="AA53">
        <v>85.935410000000005</v>
      </c>
      <c r="AB53">
        <v>0</v>
      </c>
    </row>
    <row r="54" spans="1:28" x14ac:dyDescent="0.25">
      <c r="A54" s="1" t="s">
        <v>108</v>
      </c>
      <c r="B54">
        <v>17</v>
      </c>
      <c r="C54" s="1" t="s">
        <v>4004</v>
      </c>
      <c r="D54">
        <v>5.0999999999999996</v>
      </c>
      <c r="E54">
        <v>0</v>
      </c>
      <c r="F54">
        <v>17</v>
      </c>
      <c r="G54">
        <v>206</v>
      </c>
      <c r="H54" s="1" t="s">
        <v>4108</v>
      </c>
      <c r="I54">
        <v>122.01</v>
      </c>
      <c r="J54">
        <v>13.16</v>
      </c>
      <c r="K54">
        <v>189</v>
      </c>
      <c r="L54">
        <v>1425.91</v>
      </c>
      <c r="M54">
        <v>52</v>
      </c>
      <c r="N54">
        <v>3</v>
      </c>
      <c r="O54">
        <v>0</v>
      </c>
      <c r="P54">
        <v>93.73</v>
      </c>
      <c r="Q54">
        <v>0</v>
      </c>
      <c r="R54" s="1" t="s">
        <v>4263</v>
      </c>
      <c r="S54" s="1" t="s">
        <v>8156</v>
      </c>
      <c r="T54">
        <v>1.0900000000000001</v>
      </c>
      <c r="U54" s="1"/>
      <c r="V54">
        <v>15141.190397</v>
      </c>
      <c r="W54">
        <v>608642.11341600004</v>
      </c>
      <c r="X54">
        <v>83.361396999999997</v>
      </c>
      <c r="Y54">
        <v>12.596386000000001</v>
      </c>
      <c r="Z54">
        <v>261.11685699999998</v>
      </c>
      <c r="AA54">
        <v>261.63128999999998</v>
      </c>
      <c r="AB54">
        <v>0</v>
      </c>
    </row>
    <row r="55" spans="1:28" x14ac:dyDescent="0.25">
      <c r="A55" s="1" t="s">
        <v>110</v>
      </c>
      <c r="B55">
        <v>86</v>
      </c>
      <c r="C55" s="1" t="s">
        <v>4004</v>
      </c>
      <c r="D55">
        <v>5.0999999999999996</v>
      </c>
      <c r="E55">
        <v>0</v>
      </c>
      <c r="F55">
        <v>1.85</v>
      </c>
      <c r="G55">
        <v>208</v>
      </c>
      <c r="H55" s="1" t="s">
        <v>4110</v>
      </c>
      <c r="I55">
        <v>0.2</v>
      </c>
      <c r="J55">
        <v>10.61</v>
      </c>
      <c r="K55">
        <v>122</v>
      </c>
      <c r="L55">
        <v>1312.65</v>
      </c>
      <c r="M55">
        <v>2</v>
      </c>
      <c r="N55">
        <v>1</v>
      </c>
      <c r="O55">
        <v>0</v>
      </c>
      <c r="P55">
        <v>47.11</v>
      </c>
      <c r="Q55">
        <v>0</v>
      </c>
      <c r="R55" s="1" t="s">
        <v>4265</v>
      </c>
      <c r="S55" s="1" t="s">
        <v>8156</v>
      </c>
      <c r="T55">
        <v>1.27</v>
      </c>
      <c r="U55" s="1"/>
      <c r="V55">
        <v>6872.4474229999996</v>
      </c>
      <c r="W55">
        <v>420760.77783699997</v>
      </c>
      <c r="X55">
        <v>41.251454000000003</v>
      </c>
      <c r="Y55">
        <v>8.3408580000000008</v>
      </c>
      <c r="Z55">
        <v>177.49702500000001</v>
      </c>
      <c r="AA55">
        <v>180.866039</v>
      </c>
      <c r="AB55">
        <v>0</v>
      </c>
    </row>
    <row r="56" spans="1:28" x14ac:dyDescent="0.25">
      <c r="A56" s="1" t="s">
        <v>113</v>
      </c>
      <c r="B56">
        <v>126</v>
      </c>
      <c r="C56" s="1" t="s">
        <v>4004</v>
      </c>
      <c r="D56">
        <v>5.0999999999999996</v>
      </c>
      <c r="E56">
        <v>0</v>
      </c>
      <c r="F56">
        <v>1.8</v>
      </c>
      <c r="G56">
        <v>210</v>
      </c>
      <c r="H56" s="1" t="s">
        <v>4076</v>
      </c>
      <c r="I56">
        <v>1.4</v>
      </c>
      <c r="J56">
        <v>6.47</v>
      </c>
      <c r="K56">
        <v>84</v>
      </c>
      <c r="L56">
        <v>609.39</v>
      </c>
      <c r="M56">
        <v>0</v>
      </c>
      <c r="N56">
        <v>0</v>
      </c>
      <c r="O56">
        <v>0</v>
      </c>
      <c r="P56">
        <v>16.23</v>
      </c>
      <c r="Q56">
        <v>0</v>
      </c>
      <c r="R56" s="1" t="s">
        <v>4268</v>
      </c>
      <c r="S56" s="1" t="s">
        <v>8156</v>
      </c>
      <c r="T56">
        <v>0.6</v>
      </c>
      <c r="U56" s="1"/>
      <c r="V56">
        <v>4253.0760550000005</v>
      </c>
      <c r="W56">
        <v>197939.44454900001</v>
      </c>
      <c r="X56">
        <v>23.986571999999999</v>
      </c>
      <c r="Y56">
        <v>3.6014379999999999</v>
      </c>
      <c r="Z56">
        <v>82.779899999999998</v>
      </c>
      <c r="AA56">
        <v>85.086453000000006</v>
      </c>
      <c r="AB56">
        <v>0</v>
      </c>
    </row>
    <row r="57" spans="1:28" x14ac:dyDescent="0.25">
      <c r="A57" s="1" t="s">
        <v>114</v>
      </c>
      <c r="B57">
        <v>152</v>
      </c>
      <c r="C57" s="1" t="s">
        <v>4004</v>
      </c>
      <c r="D57">
        <v>5.0999999999999996</v>
      </c>
      <c r="E57">
        <v>0</v>
      </c>
      <c r="F57">
        <v>0.2</v>
      </c>
      <c r="G57">
        <v>212</v>
      </c>
      <c r="H57" s="1" t="s">
        <v>4076</v>
      </c>
      <c r="I57">
        <v>1.4</v>
      </c>
      <c r="J57">
        <v>10.24</v>
      </c>
      <c r="K57">
        <v>60</v>
      </c>
      <c r="L57">
        <v>609.39</v>
      </c>
      <c r="M57">
        <v>0</v>
      </c>
      <c r="N57">
        <v>0</v>
      </c>
      <c r="O57">
        <v>0</v>
      </c>
      <c r="P57">
        <v>10.77</v>
      </c>
      <c r="Q57">
        <v>0</v>
      </c>
      <c r="R57" s="1" t="s">
        <v>4269</v>
      </c>
      <c r="S57" s="1" t="s">
        <v>8156</v>
      </c>
      <c r="T57">
        <v>0.85</v>
      </c>
      <c r="U57" s="1"/>
      <c r="V57">
        <v>3152.2969119999998</v>
      </c>
      <c r="W57">
        <v>194184.81834200001</v>
      </c>
      <c r="X57">
        <v>18.954961000000001</v>
      </c>
      <c r="Y57">
        <v>3.664812</v>
      </c>
      <c r="Z57">
        <v>81.278963000000005</v>
      </c>
      <c r="AA57">
        <v>83.471492999999995</v>
      </c>
      <c r="AB57">
        <v>0</v>
      </c>
    </row>
    <row r="58" spans="1:28" x14ac:dyDescent="0.25">
      <c r="A58" s="1" t="s">
        <v>116</v>
      </c>
      <c r="B58">
        <v>115</v>
      </c>
      <c r="C58" s="1" t="s">
        <v>4009</v>
      </c>
      <c r="D58">
        <v>5.0999999999999996</v>
      </c>
      <c r="E58">
        <v>0</v>
      </c>
      <c r="F58">
        <v>0</v>
      </c>
      <c r="G58">
        <v>213</v>
      </c>
      <c r="H58" s="1" t="s">
        <v>4081</v>
      </c>
      <c r="I58">
        <v>19.239999999999998</v>
      </c>
      <c r="J58">
        <v>9.99</v>
      </c>
      <c r="K58">
        <v>98</v>
      </c>
      <c r="L58">
        <v>738.31</v>
      </c>
      <c r="M58">
        <v>3</v>
      </c>
      <c r="N58">
        <v>2</v>
      </c>
      <c r="O58">
        <v>0</v>
      </c>
      <c r="P58">
        <v>33.119999999999997</v>
      </c>
      <c r="Q58">
        <v>0</v>
      </c>
      <c r="R58" s="1" t="s">
        <v>4271</v>
      </c>
      <c r="S58" s="1" t="s">
        <v>8156</v>
      </c>
      <c r="T58">
        <v>0.83</v>
      </c>
      <c r="U58" s="1"/>
      <c r="V58">
        <v>5046.5618189999996</v>
      </c>
      <c r="W58">
        <v>258558.61744100001</v>
      </c>
      <c r="X58">
        <v>29.051373999999999</v>
      </c>
      <c r="Y58">
        <v>4.7799060000000004</v>
      </c>
      <c r="Z58">
        <v>108.18369199999999</v>
      </c>
      <c r="AA58">
        <v>111.143767</v>
      </c>
      <c r="AB58">
        <v>0</v>
      </c>
    </row>
    <row r="59" spans="1:28" x14ac:dyDescent="0.25">
      <c r="A59" s="1" t="s">
        <v>117</v>
      </c>
      <c r="B59">
        <v>157</v>
      </c>
      <c r="C59" s="1" t="s">
        <v>4002</v>
      </c>
      <c r="D59">
        <v>5.0999999999999996</v>
      </c>
      <c r="E59">
        <v>0</v>
      </c>
      <c r="F59">
        <v>0.19</v>
      </c>
      <c r="G59">
        <v>215</v>
      </c>
      <c r="H59" s="1" t="s">
        <v>4072</v>
      </c>
      <c r="I59">
        <v>31.58</v>
      </c>
      <c r="J59">
        <v>6.66</v>
      </c>
      <c r="K59">
        <v>58</v>
      </c>
      <c r="L59">
        <v>367.23</v>
      </c>
      <c r="M59">
        <v>1</v>
      </c>
      <c r="N59">
        <v>1</v>
      </c>
      <c r="O59">
        <v>0</v>
      </c>
      <c r="P59">
        <v>11.67</v>
      </c>
      <c r="Q59">
        <v>0</v>
      </c>
      <c r="R59" s="1" t="s">
        <v>4272</v>
      </c>
      <c r="S59" s="1" t="s">
        <v>8156</v>
      </c>
      <c r="T59">
        <v>0.57999999999999996</v>
      </c>
      <c r="U59" s="1"/>
      <c r="V59">
        <v>2732.3409069999998</v>
      </c>
      <c r="W59">
        <v>120655.188646</v>
      </c>
      <c r="X59">
        <v>15.267573000000001</v>
      </c>
      <c r="Y59">
        <v>2.2818230000000002</v>
      </c>
      <c r="Z59">
        <v>51.205198000000003</v>
      </c>
      <c r="AA59">
        <v>51.864930999999999</v>
      </c>
      <c r="AB59">
        <v>0</v>
      </c>
    </row>
    <row r="60" spans="1:28" x14ac:dyDescent="0.25">
      <c r="A60" s="1" t="s">
        <v>118</v>
      </c>
      <c r="B60">
        <v>0</v>
      </c>
      <c r="C60" s="1" t="s">
        <v>4024</v>
      </c>
      <c r="D60">
        <v>5.0999999999999996</v>
      </c>
      <c r="E60">
        <v>0</v>
      </c>
      <c r="F60">
        <v>0</v>
      </c>
      <c r="G60">
        <v>219</v>
      </c>
      <c r="H60" s="1" t="s">
        <v>4112</v>
      </c>
      <c r="I60">
        <v>110.84</v>
      </c>
      <c r="J60">
        <v>12.65</v>
      </c>
      <c r="K60">
        <v>219</v>
      </c>
      <c r="L60">
        <v>1744.16</v>
      </c>
      <c r="M60">
        <v>60</v>
      </c>
      <c r="N60">
        <v>2</v>
      </c>
      <c r="O60">
        <v>0</v>
      </c>
      <c r="P60">
        <v>91.96</v>
      </c>
      <c r="Q60">
        <v>0</v>
      </c>
      <c r="R60" s="1" t="s">
        <v>4273</v>
      </c>
      <c r="S60" s="1" t="s">
        <v>8156</v>
      </c>
      <c r="T60">
        <v>0.97</v>
      </c>
      <c r="U60" s="1"/>
      <c r="V60">
        <v>14955.381216</v>
      </c>
      <c r="W60">
        <v>657943.81290500006</v>
      </c>
      <c r="X60">
        <v>83.758379000000005</v>
      </c>
      <c r="Y60">
        <v>13.346704000000001</v>
      </c>
      <c r="Z60">
        <v>279.987348</v>
      </c>
      <c r="AA60">
        <v>282.82342399999999</v>
      </c>
      <c r="AB60">
        <v>0</v>
      </c>
    </row>
    <row r="61" spans="1:28" x14ac:dyDescent="0.25">
      <c r="A61" s="1" t="s">
        <v>119</v>
      </c>
      <c r="B61">
        <v>150</v>
      </c>
      <c r="C61" s="1" t="s">
        <v>4004</v>
      </c>
      <c r="D61">
        <v>5.0999999999999996</v>
      </c>
      <c r="E61">
        <v>0</v>
      </c>
      <c r="F61">
        <v>0</v>
      </c>
      <c r="G61">
        <v>220</v>
      </c>
      <c r="H61" s="1" t="s">
        <v>4074</v>
      </c>
      <c r="I61">
        <v>0.2</v>
      </c>
      <c r="J61">
        <v>6.11</v>
      </c>
      <c r="K61">
        <v>70</v>
      </c>
      <c r="L61">
        <v>420.4</v>
      </c>
      <c r="M61">
        <v>1</v>
      </c>
      <c r="N61">
        <v>1</v>
      </c>
      <c r="O61">
        <v>0</v>
      </c>
      <c r="P61">
        <v>14.73</v>
      </c>
      <c r="Q61">
        <v>0</v>
      </c>
      <c r="R61" s="1" t="s">
        <v>4274</v>
      </c>
      <c r="S61" s="1" t="s">
        <v>8156</v>
      </c>
      <c r="T61">
        <v>0.56999999999999995</v>
      </c>
      <c r="U61" s="1"/>
      <c r="V61">
        <v>3643.1231090000001</v>
      </c>
      <c r="W61">
        <v>154600.857666</v>
      </c>
      <c r="X61">
        <v>20.180261999999999</v>
      </c>
      <c r="Y61">
        <v>2.7947329999999999</v>
      </c>
      <c r="Z61">
        <v>64.800655000000006</v>
      </c>
      <c r="AA61">
        <v>66.457159000000004</v>
      </c>
      <c r="AB61">
        <v>0</v>
      </c>
    </row>
    <row r="62" spans="1:28" x14ac:dyDescent="0.25">
      <c r="A62" s="1" t="s">
        <v>121</v>
      </c>
      <c r="B62">
        <v>131</v>
      </c>
      <c r="C62" s="1" t="s">
        <v>4004</v>
      </c>
      <c r="D62">
        <v>5.0999999999999996</v>
      </c>
      <c r="E62">
        <v>0</v>
      </c>
      <c r="F62">
        <v>0.32</v>
      </c>
      <c r="G62">
        <v>224</v>
      </c>
      <c r="H62" s="1" t="s">
        <v>4073</v>
      </c>
      <c r="I62">
        <v>40.79</v>
      </c>
      <c r="J62">
        <v>5.6</v>
      </c>
      <c r="K62">
        <v>93</v>
      </c>
      <c r="L62">
        <v>475.89</v>
      </c>
      <c r="M62">
        <v>1</v>
      </c>
      <c r="N62">
        <v>1</v>
      </c>
      <c r="O62">
        <v>0</v>
      </c>
      <c r="P62">
        <v>22.48</v>
      </c>
      <c r="Q62">
        <v>0</v>
      </c>
      <c r="R62" s="1" t="s">
        <v>4276</v>
      </c>
      <c r="S62" s="1" t="s">
        <v>8156</v>
      </c>
      <c r="T62">
        <v>0.49</v>
      </c>
      <c r="U62" s="1"/>
      <c r="V62">
        <v>4807.5806229999998</v>
      </c>
      <c r="W62">
        <v>173423.28821999999</v>
      </c>
      <c r="X62">
        <v>25.906459999999999</v>
      </c>
      <c r="Y62">
        <v>3.1876660000000001</v>
      </c>
      <c r="Z62">
        <v>73.129873000000003</v>
      </c>
      <c r="AA62">
        <v>74.548747000000006</v>
      </c>
      <c r="AB62">
        <v>0</v>
      </c>
    </row>
    <row r="63" spans="1:28" x14ac:dyDescent="0.25">
      <c r="A63" s="1" t="s">
        <v>122</v>
      </c>
      <c r="B63">
        <v>158</v>
      </c>
      <c r="C63" s="1" t="s">
        <v>4004</v>
      </c>
      <c r="D63">
        <v>5.0999999999999996</v>
      </c>
      <c r="E63">
        <v>0</v>
      </c>
      <c r="F63">
        <v>1.18</v>
      </c>
      <c r="G63">
        <v>226</v>
      </c>
      <c r="H63" s="1" t="s">
        <v>4073</v>
      </c>
      <c r="I63">
        <v>40.79</v>
      </c>
      <c r="J63">
        <v>9.7100000000000009</v>
      </c>
      <c r="K63">
        <v>68</v>
      </c>
      <c r="L63">
        <v>475.89</v>
      </c>
      <c r="M63">
        <v>0</v>
      </c>
      <c r="N63">
        <v>0</v>
      </c>
      <c r="O63">
        <v>0</v>
      </c>
      <c r="P63">
        <v>26.11</v>
      </c>
      <c r="Q63">
        <v>0</v>
      </c>
      <c r="R63" s="1" t="s">
        <v>4277</v>
      </c>
      <c r="S63" s="1" t="s">
        <v>8156</v>
      </c>
      <c r="T63">
        <v>0.83</v>
      </c>
      <c r="U63" s="1"/>
      <c r="V63">
        <v>4087.2884869999998</v>
      </c>
      <c r="W63">
        <v>198031.135587</v>
      </c>
      <c r="X63">
        <v>23.291557999999998</v>
      </c>
      <c r="Y63">
        <v>3.8796219999999999</v>
      </c>
      <c r="Z63">
        <v>84.652801999999994</v>
      </c>
      <c r="AA63">
        <v>85.125296000000006</v>
      </c>
      <c r="AB63">
        <v>0</v>
      </c>
    </row>
    <row r="64" spans="1:28" x14ac:dyDescent="0.25">
      <c r="A64" s="1" t="s">
        <v>123</v>
      </c>
      <c r="B64">
        <v>2</v>
      </c>
      <c r="C64" s="1" t="s">
        <v>4031</v>
      </c>
      <c r="D64">
        <v>5.0999999999999996</v>
      </c>
      <c r="E64">
        <v>0</v>
      </c>
      <c r="F64">
        <v>2</v>
      </c>
      <c r="G64">
        <v>227</v>
      </c>
      <c r="H64" s="1" t="s">
        <v>4086</v>
      </c>
      <c r="I64">
        <v>0.2</v>
      </c>
      <c r="J64">
        <v>4.5199999999999996</v>
      </c>
      <c r="K64">
        <v>225</v>
      </c>
      <c r="L64">
        <v>1365.91</v>
      </c>
      <c r="M64">
        <v>87</v>
      </c>
      <c r="N64">
        <v>4</v>
      </c>
      <c r="O64">
        <v>0</v>
      </c>
      <c r="P64">
        <v>131.22</v>
      </c>
      <c r="Q64">
        <v>0</v>
      </c>
      <c r="R64" s="1" t="s">
        <v>4278</v>
      </c>
      <c r="S64" s="1" t="s">
        <v>8156</v>
      </c>
      <c r="T64">
        <v>1.07</v>
      </c>
      <c r="U64" s="1"/>
      <c r="V64">
        <v>20556.655307000001</v>
      </c>
      <c r="W64">
        <v>706679.41463000001</v>
      </c>
      <c r="X64">
        <v>110.37001600000001</v>
      </c>
      <c r="Y64">
        <v>15.08905</v>
      </c>
      <c r="Z64">
        <v>306.78069499999998</v>
      </c>
      <c r="AA64">
        <v>303.77544899999998</v>
      </c>
      <c r="AB64">
        <v>0</v>
      </c>
    </row>
    <row r="65" spans="1:28" x14ac:dyDescent="0.25">
      <c r="A65" s="1" t="s">
        <v>124</v>
      </c>
      <c r="B65">
        <v>2</v>
      </c>
      <c r="C65" s="1" t="s">
        <v>4026</v>
      </c>
      <c r="D65">
        <v>0.2</v>
      </c>
      <c r="E65">
        <v>0</v>
      </c>
      <c r="F65">
        <v>2</v>
      </c>
      <c r="G65">
        <v>228</v>
      </c>
      <c r="H65" s="1" t="s">
        <v>4090</v>
      </c>
      <c r="I65">
        <v>24.41</v>
      </c>
      <c r="J65">
        <v>11.74</v>
      </c>
      <c r="K65">
        <v>226</v>
      </c>
      <c r="L65">
        <v>1018.7</v>
      </c>
      <c r="M65">
        <v>134</v>
      </c>
      <c r="N65">
        <v>3</v>
      </c>
      <c r="O65">
        <v>0</v>
      </c>
      <c r="P65">
        <v>159.99</v>
      </c>
      <c r="Q65">
        <v>0</v>
      </c>
      <c r="R65" s="1" t="s">
        <v>4279</v>
      </c>
      <c r="S65" s="1" t="s">
        <v>8156</v>
      </c>
      <c r="T65">
        <v>1.1299999999999999</v>
      </c>
      <c r="U65" s="1"/>
      <c r="V65">
        <v>24794.058517000001</v>
      </c>
      <c r="W65">
        <v>673950.83190899994</v>
      </c>
      <c r="X65">
        <v>128.833191</v>
      </c>
      <c r="Y65">
        <v>14.997279000000001</v>
      </c>
      <c r="Z65">
        <v>295.72820100000001</v>
      </c>
      <c r="AA65">
        <v>289.71022499999998</v>
      </c>
      <c r="AB65">
        <v>0</v>
      </c>
    </row>
    <row r="66" spans="1:28" x14ac:dyDescent="0.25">
      <c r="A66" s="1" t="s">
        <v>125</v>
      </c>
      <c r="B66">
        <v>0</v>
      </c>
      <c r="C66" s="1" t="s">
        <v>4032</v>
      </c>
      <c r="D66">
        <v>5.0999999999999996</v>
      </c>
      <c r="E66">
        <v>0</v>
      </c>
      <c r="F66">
        <v>0</v>
      </c>
      <c r="G66">
        <v>228</v>
      </c>
      <c r="H66" s="1" t="s">
        <v>4113</v>
      </c>
      <c r="I66">
        <v>0.2</v>
      </c>
      <c r="J66">
        <v>9.34</v>
      </c>
      <c r="K66">
        <v>228</v>
      </c>
      <c r="L66">
        <v>1269.6500000000001</v>
      </c>
      <c r="M66">
        <v>109</v>
      </c>
      <c r="N66">
        <v>6</v>
      </c>
      <c r="O66">
        <v>0</v>
      </c>
      <c r="P66">
        <v>148.6</v>
      </c>
      <c r="Q66">
        <v>0</v>
      </c>
      <c r="R66" s="1" t="s">
        <v>4280</v>
      </c>
      <c r="S66" s="1" t="s">
        <v>8156</v>
      </c>
      <c r="T66">
        <v>1.1599999999999999</v>
      </c>
      <c r="U66" s="1"/>
      <c r="V66">
        <v>22686.298017000001</v>
      </c>
      <c r="W66">
        <v>703485.22940800001</v>
      </c>
      <c r="X66">
        <v>119.98653400000001</v>
      </c>
      <c r="Y66">
        <v>15.602717</v>
      </c>
      <c r="Z66">
        <v>308.73564800000003</v>
      </c>
      <c r="AA66">
        <v>302.40343200000001</v>
      </c>
      <c r="AB66">
        <v>0</v>
      </c>
    </row>
    <row r="67" spans="1:28" x14ac:dyDescent="0.25">
      <c r="A67" s="1" t="s">
        <v>126</v>
      </c>
      <c r="B67">
        <v>173</v>
      </c>
      <c r="C67" s="1" t="s">
        <v>4003</v>
      </c>
      <c r="D67">
        <v>5.0999999999999996</v>
      </c>
      <c r="E67">
        <v>0</v>
      </c>
      <c r="F67">
        <v>0.5</v>
      </c>
      <c r="G67">
        <v>228</v>
      </c>
      <c r="H67" s="1" t="s">
        <v>4073</v>
      </c>
      <c r="I67">
        <v>40.79</v>
      </c>
      <c r="J67">
        <v>13.8</v>
      </c>
      <c r="K67">
        <v>55</v>
      </c>
      <c r="L67">
        <v>606.14</v>
      </c>
      <c r="M67">
        <v>0</v>
      </c>
      <c r="N67">
        <v>0</v>
      </c>
      <c r="O67">
        <v>0</v>
      </c>
      <c r="P67">
        <v>19.54</v>
      </c>
      <c r="Q67">
        <v>0</v>
      </c>
      <c r="R67" s="1" t="s">
        <v>4281</v>
      </c>
      <c r="S67" s="1" t="s">
        <v>8156</v>
      </c>
      <c r="T67">
        <v>1.24</v>
      </c>
      <c r="U67" s="1"/>
      <c r="V67">
        <v>4219.3940490000005</v>
      </c>
      <c r="W67">
        <v>255136.85864799999</v>
      </c>
      <c r="X67">
        <v>25.295089000000001</v>
      </c>
      <c r="Y67">
        <v>5.3067989999999998</v>
      </c>
      <c r="Z67">
        <v>109.40864999999999</v>
      </c>
      <c r="AA67">
        <v>109.671449</v>
      </c>
      <c r="AB67">
        <v>0</v>
      </c>
    </row>
    <row r="68" spans="1:28" x14ac:dyDescent="0.25">
      <c r="A68" s="1" t="s">
        <v>127</v>
      </c>
      <c r="B68">
        <v>0</v>
      </c>
      <c r="C68" s="1" t="s">
        <v>4011</v>
      </c>
      <c r="D68">
        <v>5.0999999999999996</v>
      </c>
      <c r="E68">
        <v>0</v>
      </c>
      <c r="F68">
        <v>0</v>
      </c>
      <c r="G68">
        <v>231</v>
      </c>
      <c r="H68" s="1" t="s">
        <v>4090</v>
      </c>
      <c r="I68">
        <v>24.41</v>
      </c>
      <c r="J68">
        <v>14.98</v>
      </c>
      <c r="K68">
        <v>231</v>
      </c>
      <c r="L68">
        <v>1138.06</v>
      </c>
      <c r="M68">
        <v>124</v>
      </c>
      <c r="N68">
        <v>3</v>
      </c>
      <c r="O68">
        <v>0</v>
      </c>
      <c r="P68">
        <v>154.53</v>
      </c>
      <c r="Q68">
        <v>0</v>
      </c>
      <c r="R68" s="1" t="s">
        <v>4282</v>
      </c>
      <c r="S68" s="1" t="s">
        <v>8156</v>
      </c>
      <c r="T68">
        <v>1.1100000000000001</v>
      </c>
      <c r="U68" s="1"/>
      <c r="V68">
        <v>23990.617717000001</v>
      </c>
      <c r="W68">
        <v>685209.40260399994</v>
      </c>
      <c r="X68">
        <v>125.519362</v>
      </c>
      <c r="Y68">
        <v>15.233959</v>
      </c>
      <c r="Z68">
        <v>300.80071800000002</v>
      </c>
      <c r="AA68">
        <v>294.54889500000002</v>
      </c>
      <c r="AB68">
        <v>0</v>
      </c>
    </row>
    <row r="69" spans="1:28" x14ac:dyDescent="0.25">
      <c r="A69" s="1" t="s">
        <v>130</v>
      </c>
      <c r="B69">
        <v>60</v>
      </c>
      <c r="C69" s="1" t="s">
        <v>4024</v>
      </c>
      <c r="D69">
        <v>5.0999999999999996</v>
      </c>
      <c r="E69">
        <v>0</v>
      </c>
      <c r="F69">
        <v>0.52</v>
      </c>
      <c r="G69">
        <v>233</v>
      </c>
      <c r="H69" s="1" t="s">
        <v>4112</v>
      </c>
      <c r="I69">
        <v>110.84</v>
      </c>
      <c r="J69">
        <v>12.35</v>
      </c>
      <c r="K69">
        <v>173</v>
      </c>
      <c r="L69">
        <v>1744.16</v>
      </c>
      <c r="M69">
        <v>20</v>
      </c>
      <c r="N69">
        <v>1</v>
      </c>
      <c r="O69">
        <v>0</v>
      </c>
      <c r="P69">
        <v>44.56</v>
      </c>
      <c r="Q69">
        <v>0</v>
      </c>
      <c r="R69" s="1" t="s">
        <v>4285</v>
      </c>
      <c r="S69" s="1" t="s">
        <v>8156</v>
      </c>
      <c r="T69">
        <v>0.95</v>
      </c>
      <c r="U69" s="1"/>
      <c r="V69">
        <v>9892.6633739999997</v>
      </c>
      <c r="W69">
        <v>546204.13684000005</v>
      </c>
      <c r="X69">
        <v>57.992145999999998</v>
      </c>
      <c r="Y69">
        <v>10.618548000000001</v>
      </c>
      <c r="Z69">
        <v>229.41130799999999</v>
      </c>
      <c r="AA69">
        <v>234.789601</v>
      </c>
      <c r="AB69">
        <v>0</v>
      </c>
    </row>
    <row r="70" spans="1:28" x14ac:dyDescent="0.25">
      <c r="A70" s="1" t="s">
        <v>132</v>
      </c>
      <c r="B70">
        <v>50</v>
      </c>
      <c r="C70" s="1" t="s">
        <v>4001</v>
      </c>
      <c r="D70">
        <v>0.2</v>
      </c>
      <c r="E70">
        <v>0</v>
      </c>
      <c r="F70">
        <v>0</v>
      </c>
      <c r="G70">
        <v>237</v>
      </c>
      <c r="H70" s="1" t="s">
        <v>4085</v>
      </c>
      <c r="I70">
        <v>50.59</v>
      </c>
      <c r="J70">
        <v>6.46</v>
      </c>
      <c r="K70">
        <v>187</v>
      </c>
      <c r="L70">
        <v>796.83</v>
      </c>
      <c r="M70">
        <v>49</v>
      </c>
      <c r="N70">
        <v>5</v>
      </c>
      <c r="O70">
        <v>0</v>
      </c>
      <c r="P70">
        <v>92.14</v>
      </c>
      <c r="Q70">
        <v>0</v>
      </c>
      <c r="R70" s="1" t="s">
        <v>4287</v>
      </c>
      <c r="S70" s="1" t="s">
        <v>8156</v>
      </c>
      <c r="T70">
        <v>0.59</v>
      </c>
      <c r="U70" s="1"/>
      <c r="V70">
        <v>11749.53182</v>
      </c>
      <c r="W70">
        <v>342233.81808300002</v>
      </c>
      <c r="X70">
        <v>61.453560000000003</v>
      </c>
      <c r="Y70">
        <v>6.7356749999999996</v>
      </c>
      <c r="Z70">
        <v>146.40259399999999</v>
      </c>
      <c r="AA70">
        <v>147.11596599999999</v>
      </c>
      <c r="AB70">
        <v>0</v>
      </c>
    </row>
    <row r="71" spans="1:28" x14ac:dyDescent="0.25">
      <c r="A71" s="1" t="s">
        <v>133</v>
      </c>
      <c r="B71">
        <v>6</v>
      </c>
      <c r="C71" s="1" t="s">
        <v>4018</v>
      </c>
      <c r="D71">
        <v>5.0999999999999996</v>
      </c>
      <c r="E71">
        <v>0</v>
      </c>
      <c r="F71">
        <v>6</v>
      </c>
      <c r="G71">
        <v>238</v>
      </c>
      <c r="H71" s="1" t="s">
        <v>4095</v>
      </c>
      <c r="I71">
        <v>63.59</v>
      </c>
      <c r="J71">
        <v>10.25</v>
      </c>
      <c r="K71">
        <v>232</v>
      </c>
      <c r="L71">
        <v>1936.73</v>
      </c>
      <c r="M71">
        <v>0</v>
      </c>
      <c r="N71">
        <v>0</v>
      </c>
      <c r="O71">
        <v>0</v>
      </c>
      <c r="P71">
        <v>47.24</v>
      </c>
      <c r="Q71">
        <v>0</v>
      </c>
      <c r="R71" s="1" t="s">
        <v>4288</v>
      </c>
      <c r="S71" s="1" t="s">
        <v>8156</v>
      </c>
      <c r="T71">
        <v>0.74</v>
      </c>
      <c r="U71" s="1"/>
      <c r="V71">
        <v>10918.132729000001</v>
      </c>
      <c r="W71">
        <v>598016.07536999998</v>
      </c>
      <c r="X71">
        <v>63.712415</v>
      </c>
      <c r="Y71">
        <v>10.700995000000001</v>
      </c>
      <c r="Z71">
        <v>248.02542500000001</v>
      </c>
      <c r="AA71">
        <v>257.062521</v>
      </c>
      <c r="AB71">
        <v>0</v>
      </c>
    </row>
    <row r="72" spans="1:28" x14ac:dyDescent="0.25">
      <c r="A72" s="1" t="s">
        <v>134</v>
      </c>
      <c r="B72">
        <v>0</v>
      </c>
      <c r="C72" s="1" t="s">
        <v>4034</v>
      </c>
      <c r="D72">
        <v>5.0999999999999996</v>
      </c>
      <c r="E72">
        <v>0</v>
      </c>
      <c r="F72">
        <v>0</v>
      </c>
      <c r="G72">
        <v>239</v>
      </c>
      <c r="H72" s="1" t="s">
        <v>4115</v>
      </c>
      <c r="I72">
        <v>82</v>
      </c>
      <c r="J72">
        <v>8.41</v>
      </c>
      <c r="K72">
        <v>239</v>
      </c>
      <c r="L72">
        <v>1808.36</v>
      </c>
      <c r="M72">
        <v>0</v>
      </c>
      <c r="N72">
        <v>0</v>
      </c>
      <c r="O72">
        <v>0</v>
      </c>
      <c r="P72">
        <v>32.299999999999997</v>
      </c>
      <c r="Q72">
        <v>0</v>
      </c>
      <c r="R72" s="1" t="s">
        <v>4289</v>
      </c>
      <c r="S72" s="1" t="s">
        <v>8156</v>
      </c>
      <c r="T72">
        <v>0.62</v>
      </c>
      <c r="U72" s="1"/>
      <c r="V72">
        <v>9501.3305450000007</v>
      </c>
      <c r="W72">
        <v>479062.164674</v>
      </c>
      <c r="X72">
        <v>54.366951999999998</v>
      </c>
      <c r="Y72">
        <v>8.2598850000000006</v>
      </c>
      <c r="Z72">
        <v>197.30146400000001</v>
      </c>
      <c r="AA72">
        <v>205.93018000000001</v>
      </c>
      <c r="AB72">
        <v>0</v>
      </c>
    </row>
    <row r="73" spans="1:28" x14ac:dyDescent="0.25">
      <c r="A73" s="1" t="s">
        <v>135</v>
      </c>
      <c r="B73">
        <v>181</v>
      </c>
      <c r="C73" s="1" t="s">
        <v>4004</v>
      </c>
      <c r="D73">
        <v>5.0999999999999996</v>
      </c>
      <c r="E73">
        <v>0</v>
      </c>
      <c r="F73">
        <v>1.6</v>
      </c>
      <c r="G73">
        <v>239</v>
      </c>
      <c r="H73" s="1" t="s">
        <v>4079</v>
      </c>
      <c r="I73">
        <v>1.4</v>
      </c>
      <c r="J73">
        <v>9.94</v>
      </c>
      <c r="K73">
        <v>58</v>
      </c>
      <c r="L73">
        <v>609.39</v>
      </c>
      <c r="M73">
        <v>0</v>
      </c>
      <c r="N73">
        <v>0</v>
      </c>
      <c r="O73">
        <v>0</v>
      </c>
      <c r="P73">
        <v>8.73</v>
      </c>
      <c r="Q73">
        <v>0</v>
      </c>
      <c r="R73" s="1" t="s">
        <v>4290</v>
      </c>
      <c r="S73" s="1" t="s">
        <v>8156</v>
      </c>
      <c r="T73">
        <v>0.85</v>
      </c>
      <c r="U73" s="1"/>
      <c r="V73">
        <v>2939.637761</v>
      </c>
      <c r="W73">
        <v>189893.200392</v>
      </c>
      <c r="X73">
        <v>17.888658</v>
      </c>
      <c r="Y73">
        <v>3.5608339999999998</v>
      </c>
      <c r="Z73">
        <v>79.083650000000006</v>
      </c>
      <c r="AA73">
        <v>81.626654000000002</v>
      </c>
      <c r="AB73">
        <v>0</v>
      </c>
    </row>
    <row r="74" spans="1:28" x14ac:dyDescent="0.25">
      <c r="A74" s="1" t="s">
        <v>138</v>
      </c>
      <c r="B74">
        <v>166</v>
      </c>
      <c r="C74" s="1" t="s">
        <v>4004</v>
      </c>
      <c r="D74">
        <v>5.0999999999999996</v>
      </c>
      <c r="E74">
        <v>0</v>
      </c>
      <c r="F74">
        <v>0.4</v>
      </c>
      <c r="G74">
        <v>243</v>
      </c>
      <c r="H74" s="1" t="s">
        <v>4076</v>
      </c>
      <c r="I74">
        <v>1.4</v>
      </c>
      <c r="J74">
        <v>7.11</v>
      </c>
      <c r="K74">
        <v>77</v>
      </c>
      <c r="L74">
        <v>609.39</v>
      </c>
      <c r="M74">
        <v>0</v>
      </c>
      <c r="N74">
        <v>0</v>
      </c>
      <c r="O74">
        <v>0</v>
      </c>
      <c r="P74">
        <v>12.21</v>
      </c>
      <c r="Q74">
        <v>0</v>
      </c>
      <c r="R74" s="1" t="s">
        <v>4293</v>
      </c>
      <c r="S74" s="1" t="s">
        <v>8156</v>
      </c>
      <c r="T74">
        <v>0.63</v>
      </c>
      <c r="U74" s="1"/>
      <c r="V74">
        <v>3672.7332849999998</v>
      </c>
      <c r="W74">
        <v>186738.73983800001</v>
      </c>
      <c r="X74">
        <v>21.067547000000001</v>
      </c>
      <c r="Y74">
        <v>3.2484860000000002</v>
      </c>
      <c r="Z74">
        <v>76.907317000000006</v>
      </c>
      <c r="AA74">
        <v>80.271666999999994</v>
      </c>
      <c r="AB74">
        <v>0</v>
      </c>
    </row>
    <row r="75" spans="1:28" x14ac:dyDescent="0.25">
      <c r="A75" s="1" t="s">
        <v>140</v>
      </c>
      <c r="B75">
        <v>6</v>
      </c>
      <c r="C75" s="1" t="s">
        <v>4031</v>
      </c>
      <c r="D75">
        <v>5.0999999999999996</v>
      </c>
      <c r="E75">
        <v>0</v>
      </c>
      <c r="F75">
        <v>6</v>
      </c>
      <c r="G75">
        <v>246</v>
      </c>
      <c r="H75" s="1" t="s">
        <v>4091</v>
      </c>
      <c r="I75">
        <v>93.18</v>
      </c>
      <c r="J75">
        <v>14.72</v>
      </c>
      <c r="K75">
        <v>240</v>
      </c>
      <c r="L75">
        <v>1375.09</v>
      </c>
      <c r="M75">
        <v>72</v>
      </c>
      <c r="N75">
        <v>6</v>
      </c>
      <c r="O75">
        <v>0</v>
      </c>
      <c r="P75">
        <v>163.95</v>
      </c>
      <c r="Q75">
        <v>0</v>
      </c>
      <c r="R75" s="1" t="s">
        <v>4295</v>
      </c>
      <c r="S75" s="1" t="s">
        <v>8156</v>
      </c>
      <c r="T75">
        <v>1.31</v>
      </c>
      <c r="U75" s="1"/>
      <c r="V75">
        <v>20058.149298</v>
      </c>
      <c r="W75">
        <v>727340.50546200003</v>
      </c>
      <c r="X75">
        <v>108.697985</v>
      </c>
      <c r="Y75">
        <v>15.782365</v>
      </c>
      <c r="Z75">
        <v>318.67327499999999</v>
      </c>
      <c r="AA75">
        <v>312.655439</v>
      </c>
      <c r="AB75">
        <v>0</v>
      </c>
    </row>
    <row r="76" spans="1:28" x14ac:dyDescent="0.25">
      <c r="A76" s="1" t="s">
        <v>141</v>
      </c>
      <c r="B76">
        <v>203</v>
      </c>
      <c r="C76" s="1" t="s">
        <v>4001</v>
      </c>
      <c r="D76">
        <v>0.2</v>
      </c>
      <c r="E76">
        <v>0</v>
      </c>
      <c r="F76">
        <v>0.06</v>
      </c>
      <c r="G76">
        <v>246</v>
      </c>
      <c r="H76" s="1" t="s">
        <v>4071</v>
      </c>
      <c r="I76">
        <v>108.49</v>
      </c>
      <c r="J76">
        <v>12.07</v>
      </c>
      <c r="K76">
        <v>43</v>
      </c>
      <c r="L76">
        <v>419.77</v>
      </c>
      <c r="M76">
        <v>3</v>
      </c>
      <c r="N76">
        <v>1</v>
      </c>
      <c r="O76">
        <v>0</v>
      </c>
      <c r="P76">
        <v>11.41</v>
      </c>
      <c r="Q76">
        <v>0</v>
      </c>
      <c r="R76" s="1" t="s">
        <v>4296</v>
      </c>
      <c r="S76" s="1" t="s">
        <v>8156</v>
      </c>
      <c r="T76">
        <v>0.92</v>
      </c>
      <c r="U76" s="1"/>
      <c r="V76">
        <v>2315.2577809999998</v>
      </c>
      <c r="W76">
        <v>143072.067465</v>
      </c>
      <c r="X76">
        <v>13.943289999999999</v>
      </c>
      <c r="Y76">
        <v>2.7490139999999998</v>
      </c>
      <c r="Z76">
        <v>60.121428000000002</v>
      </c>
      <c r="AA76">
        <v>61.500301999999998</v>
      </c>
      <c r="AB76">
        <v>0</v>
      </c>
    </row>
    <row r="77" spans="1:28" x14ac:dyDescent="0.25">
      <c r="A77" s="1" t="s">
        <v>142</v>
      </c>
      <c r="B77">
        <v>36</v>
      </c>
      <c r="C77" s="1" t="s">
        <v>4020</v>
      </c>
      <c r="D77">
        <v>5.0999999999999996</v>
      </c>
      <c r="E77">
        <v>0</v>
      </c>
      <c r="F77">
        <v>0.43</v>
      </c>
      <c r="G77">
        <v>248</v>
      </c>
      <c r="H77" s="1" t="s">
        <v>4094</v>
      </c>
      <c r="I77">
        <v>120.04</v>
      </c>
      <c r="J77">
        <v>7.5</v>
      </c>
      <c r="K77">
        <v>212</v>
      </c>
      <c r="L77">
        <v>743.49</v>
      </c>
      <c r="M77">
        <v>80</v>
      </c>
      <c r="N77">
        <v>2</v>
      </c>
      <c r="O77">
        <v>0</v>
      </c>
      <c r="P77">
        <v>118.9</v>
      </c>
      <c r="Q77">
        <v>0</v>
      </c>
      <c r="R77" s="1" t="s">
        <v>4297</v>
      </c>
      <c r="S77" s="1" t="s">
        <v>8156</v>
      </c>
      <c r="T77">
        <v>0.57999999999999996</v>
      </c>
      <c r="U77" s="1"/>
      <c r="V77">
        <v>17920.891957</v>
      </c>
      <c r="W77">
        <v>438882.05708</v>
      </c>
      <c r="X77">
        <v>91.825545000000005</v>
      </c>
      <c r="Y77">
        <v>9.189228</v>
      </c>
      <c r="Z77">
        <v>190.918565</v>
      </c>
      <c r="AA77">
        <v>188.66376</v>
      </c>
      <c r="AB77">
        <v>0</v>
      </c>
    </row>
    <row r="78" spans="1:28" x14ac:dyDescent="0.25">
      <c r="A78" s="1" t="s">
        <v>143</v>
      </c>
      <c r="B78">
        <v>143</v>
      </c>
      <c r="C78" s="1" t="s">
        <v>4020</v>
      </c>
      <c r="D78">
        <v>5.0999999999999996</v>
      </c>
      <c r="E78">
        <v>0</v>
      </c>
      <c r="F78">
        <v>0.73</v>
      </c>
      <c r="G78">
        <v>248</v>
      </c>
      <c r="H78" s="1" t="s">
        <v>4117</v>
      </c>
      <c r="I78">
        <v>120.04</v>
      </c>
      <c r="J78">
        <v>11.82</v>
      </c>
      <c r="K78">
        <v>105</v>
      </c>
      <c r="L78">
        <v>743.49</v>
      </c>
      <c r="M78">
        <v>15</v>
      </c>
      <c r="N78">
        <v>1</v>
      </c>
      <c r="O78">
        <v>0</v>
      </c>
      <c r="P78">
        <v>41.3</v>
      </c>
      <c r="Q78">
        <v>0</v>
      </c>
      <c r="R78" s="1" t="s">
        <v>4298</v>
      </c>
      <c r="S78" s="1" t="s">
        <v>8156</v>
      </c>
      <c r="T78">
        <v>0.85</v>
      </c>
      <c r="U78" s="1"/>
      <c r="V78">
        <v>6417.9942389999997</v>
      </c>
      <c r="W78">
        <v>285956.29045999999</v>
      </c>
      <c r="X78">
        <v>35.987693999999998</v>
      </c>
      <c r="Y78">
        <v>5.6687099999999999</v>
      </c>
      <c r="Z78">
        <v>122.121038</v>
      </c>
      <c r="AA78">
        <v>122.921037</v>
      </c>
      <c r="AB78">
        <v>0</v>
      </c>
    </row>
    <row r="79" spans="1:28" x14ac:dyDescent="0.25">
      <c r="A79" s="1" t="s">
        <v>144</v>
      </c>
      <c r="B79">
        <v>5</v>
      </c>
      <c r="C79" s="1" t="s">
        <v>4016</v>
      </c>
      <c r="D79">
        <v>5.0999999999999996</v>
      </c>
      <c r="E79">
        <v>0</v>
      </c>
      <c r="F79">
        <v>5</v>
      </c>
      <c r="G79">
        <v>249</v>
      </c>
      <c r="H79" s="1" t="s">
        <v>4116</v>
      </c>
      <c r="I79">
        <v>87.33</v>
      </c>
      <c r="J79">
        <v>12.23</v>
      </c>
      <c r="K79">
        <v>244</v>
      </c>
      <c r="L79">
        <v>2369.54</v>
      </c>
      <c r="M79">
        <v>20</v>
      </c>
      <c r="N79">
        <v>2</v>
      </c>
      <c r="O79">
        <v>0</v>
      </c>
      <c r="P79">
        <v>62.04</v>
      </c>
      <c r="Q79">
        <v>0</v>
      </c>
      <c r="R79" s="1" t="s">
        <v>4299</v>
      </c>
      <c r="S79" s="1" t="s">
        <v>8156</v>
      </c>
      <c r="T79">
        <v>0.94</v>
      </c>
      <c r="U79" s="1"/>
      <c r="V79">
        <v>11157.648404</v>
      </c>
      <c r="W79">
        <v>655040.92214599997</v>
      </c>
      <c r="X79">
        <v>66.290074000000004</v>
      </c>
      <c r="Y79">
        <v>12.196656000000001</v>
      </c>
      <c r="Z79">
        <v>272.35574700000001</v>
      </c>
      <c r="AA79">
        <v>281.57399500000002</v>
      </c>
      <c r="AB79">
        <v>0</v>
      </c>
    </row>
    <row r="80" spans="1:28" x14ac:dyDescent="0.25">
      <c r="A80" s="1" t="s">
        <v>148</v>
      </c>
      <c r="B80">
        <v>0</v>
      </c>
      <c r="C80" s="1" t="s">
        <v>4036</v>
      </c>
      <c r="D80">
        <v>5.0999999999999996</v>
      </c>
      <c r="E80">
        <v>0</v>
      </c>
      <c r="F80">
        <v>0</v>
      </c>
      <c r="G80">
        <v>254</v>
      </c>
      <c r="H80" s="1" t="s">
        <v>4120</v>
      </c>
      <c r="I80">
        <v>34.18</v>
      </c>
      <c r="J80">
        <v>14.62</v>
      </c>
      <c r="K80">
        <v>254</v>
      </c>
      <c r="L80">
        <v>2058.39</v>
      </c>
      <c r="M80">
        <v>61</v>
      </c>
      <c r="N80">
        <v>2</v>
      </c>
      <c r="O80">
        <v>0</v>
      </c>
      <c r="P80">
        <v>122.56</v>
      </c>
      <c r="Q80">
        <v>0</v>
      </c>
      <c r="R80" s="1" t="s">
        <v>4303</v>
      </c>
      <c r="S80" s="1" t="s">
        <v>8156</v>
      </c>
      <c r="T80">
        <v>1.1399999999999999</v>
      </c>
      <c r="U80" s="1"/>
      <c r="V80">
        <v>20653.869796999999</v>
      </c>
      <c r="W80">
        <v>890107.57728700002</v>
      </c>
      <c r="X80">
        <v>115.296634</v>
      </c>
      <c r="Y80">
        <v>18.699373000000001</v>
      </c>
      <c r="Z80">
        <v>383.99957499999999</v>
      </c>
      <c r="AA80">
        <v>382.62049400000001</v>
      </c>
      <c r="AB80">
        <v>0</v>
      </c>
    </row>
    <row r="81" spans="1:28" x14ac:dyDescent="0.25">
      <c r="A81" s="1" t="s">
        <v>149</v>
      </c>
      <c r="B81">
        <v>4</v>
      </c>
      <c r="C81" s="1" t="s">
        <v>4032</v>
      </c>
      <c r="D81">
        <v>5.0999999999999996</v>
      </c>
      <c r="E81">
        <v>0</v>
      </c>
      <c r="F81">
        <v>4</v>
      </c>
      <c r="G81">
        <v>254</v>
      </c>
      <c r="H81" s="1" t="s">
        <v>4093</v>
      </c>
      <c r="I81">
        <v>2.0699999999999998</v>
      </c>
      <c r="J81">
        <v>16.190000000000001</v>
      </c>
      <c r="K81">
        <v>250</v>
      </c>
      <c r="L81">
        <v>1444.44</v>
      </c>
      <c r="M81">
        <v>85</v>
      </c>
      <c r="N81">
        <v>5</v>
      </c>
      <c r="O81">
        <v>0</v>
      </c>
      <c r="P81">
        <v>168.54</v>
      </c>
      <c r="Q81">
        <v>0</v>
      </c>
      <c r="R81" s="1" t="s">
        <v>4304</v>
      </c>
      <c r="S81" s="1" t="s">
        <v>8156</v>
      </c>
      <c r="T81">
        <v>1.28</v>
      </c>
      <c r="U81" s="1"/>
      <c r="V81">
        <v>22326.315857000001</v>
      </c>
      <c r="W81">
        <v>837987.73068100004</v>
      </c>
      <c r="X81">
        <v>121.679243</v>
      </c>
      <c r="Y81">
        <v>18.316934</v>
      </c>
      <c r="Z81">
        <v>367.27290699999998</v>
      </c>
      <c r="AA81">
        <v>360.217578</v>
      </c>
      <c r="AB81">
        <v>0</v>
      </c>
    </row>
    <row r="82" spans="1:28" x14ac:dyDescent="0.25">
      <c r="A82" s="1" t="s">
        <v>150</v>
      </c>
      <c r="B82">
        <v>195</v>
      </c>
      <c r="C82" s="1" t="s">
        <v>4004</v>
      </c>
      <c r="D82">
        <v>5.0999999999999996</v>
      </c>
      <c r="E82">
        <v>0</v>
      </c>
      <c r="F82">
        <v>1.8</v>
      </c>
      <c r="G82">
        <v>254</v>
      </c>
      <c r="H82" s="1" t="s">
        <v>4076</v>
      </c>
      <c r="I82">
        <v>1.4</v>
      </c>
      <c r="J82">
        <v>11.05</v>
      </c>
      <c r="K82">
        <v>59</v>
      </c>
      <c r="L82">
        <v>609.39</v>
      </c>
      <c r="M82">
        <v>0</v>
      </c>
      <c r="N82">
        <v>0</v>
      </c>
      <c r="O82">
        <v>0</v>
      </c>
      <c r="P82">
        <v>9.25</v>
      </c>
      <c r="Q82">
        <v>0</v>
      </c>
      <c r="R82" s="1" t="s">
        <v>4305</v>
      </c>
      <c r="S82" s="1" t="s">
        <v>8156</v>
      </c>
      <c r="T82">
        <v>0.84</v>
      </c>
      <c r="U82" s="1"/>
      <c r="V82">
        <v>2922.115581</v>
      </c>
      <c r="W82">
        <v>183631.13402699999</v>
      </c>
      <c r="X82">
        <v>17.665405</v>
      </c>
      <c r="Y82">
        <v>3.4950239999999999</v>
      </c>
      <c r="Z82">
        <v>76.974686000000005</v>
      </c>
      <c r="AA82">
        <v>78.934842000000003</v>
      </c>
      <c r="AB82">
        <v>0</v>
      </c>
    </row>
    <row r="83" spans="1:28" x14ac:dyDescent="0.25">
      <c r="A83" s="1" t="s">
        <v>151</v>
      </c>
      <c r="B83">
        <v>4</v>
      </c>
      <c r="C83" s="1" t="s">
        <v>4001</v>
      </c>
      <c r="D83">
        <v>0.2</v>
      </c>
      <c r="E83">
        <v>0</v>
      </c>
      <c r="F83">
        <v>4</v>
      </c>
      <c r="G83">
        <v>255</v>
      </c>
      <c r="H83" s="1" t="s">
        <v>4090</v>
      </c>
      <c r="I83">
        <v>24.41</v>
      </c>
      <c r="J83">
        <v>6.59</v>
      </c>
      <c r="K83">
        <v>251</v>
      </c>
      <c r="L83">
        <v>1066.78</v>
      </c>
      <c r="M83">
        <v>99</v>
      </c>
      <c r="N83">
        <v>3</v>
      </c>
      <c r="O83">
        <v>0</v>
      </c>
      <c r="P83">
        <v>128.93</v>
      </c>
      <c r="Q83">
        <v>0</v>
      </c>
      <c r="R83" s="1" t="s">
        <v>4306</v>
      </c>
      <c r="S83" s="1" t="s">
        <v>8156</v>
      </c>
      <c r="T83">
        <v>0.63</v>
      </c>
      <c r="U83" s="1"/>
      <c r="V83">
        <v>21388.987943</v>
      </c>
      <c r="W83">
        <v>567697.68726499996</v>
      </c>
      <c r="X83">
        <v>110.64191599999999</v>
      </c>
      <c r="Y83">
        <v>11.698964</v>
      </c>
      <c r="Z83">
        <v>245.395825</v>
      </c>
      <c r="AA83">
        <v>244.03697299999999</v>
      </c>
      <c r="AB83">
        <v>0</v>
      </c>
    </row>
    <row r="84" spans="1:28" x14ac:dyDescent="0.25">
      <c r="A84" s="1" t="s">
        <v>154</v>
      </c>
      <c r="B84">
        <v>100</v>
      </c>
      <c r="C84" s="1" t="s">
        <v>4016</v>
      </c>
      <c r="D84">
        <v>5.0999999999999996</v>
      </c>
      <c r="E84">
        <v>0</v>
      </c>
      <c r="F84">
        <v>0.48</v>
      </c>
      <c r="G84">
        <v>258</v>
      </c>
      <c r="H84" s="1" t="s">
        <v>4089</v>
      </c>
      <c r="I84">
        <v>182.21</v>
      </c>
      <c r="J84">
        <v>16.25</v>
      </c>
      <c r="K84">
        <v>158</v>
      </c>
      <c r="L84">
        <v>905.52</v>
      </c>
      <c r="M84">
        <v>69</v>
      </c>
      <c r="N84">
        <v>2</v>
      </c>
      <c r="O84">
        <v>0</v>
      </c>
      <c r="P84">
        <v>105.29</v>
      </c>
      <c r="Q84">
        <v>0</v>
      </c>
      <c r="R84" s="1" t="s">
        <v>4309</v>
      </c>
      <c r="S84" s="1" t="s">
        <v>8156</v>
      </c>
      <c r="T84">
        <v>1.25</v>
      </c>
      <c r="U84" s="1"/>
      <c r="V84">
        <v>14742.320613</v>
      </c>
      <c r="W84">
        <v>482642.14272800001</v>
      </c>
      <c r="X84">
        <v>78.584654</v>
      </c>
      <c r="Y84">
        <v>10.514066</v>
      </c>
      <c r="Z84">
        <v>210.33160699999999</v>
      </c>
      <c r="AA84">
        <v>207.47041300000001</v>
      </c>
      <c r="AB84">
        <v>0</v>
      </c>
    </row>
    <row r="85" spans="1:28" x14ac:dyDescent="0.25">
      <c r="A85" s="1" t="s">
        <v>155</v>
      </c>
      <c r="B85">
        <v>60</v>
      </c>
      <c r="C85" s="1" t="s">
        <v>4005</v>
      </c>
      <c r="D85">
        <v>5.0999999999999996</v>
      </c>
      <c r="E85">
        <v>0</v>
      </c>
      <c r="F85">
        <v>0.52</v>
      </c>
      <c r="G85">
        <v>259</v>
      </c>
      <c r="H85" s="1" t="s">
        <v>4075</v>
      </c>
      <c r="I85">
        <v>89.74</v>
      </c>
      <c r="J85">
        <v>10.39</v>
      </c>
      <c r="K85">
        <v>199</v>
      </c>
      <c r="L85">
        <v>698.35</v>
      </c>
      <c r="M85">
        <v>101</v>
      </c>
      <c r="N85">
        <v>2</v>
      </c>
      <c r="O85">
        <v>0</v>
      </c>
      <c r="P85">
        <v>142.24</v>
      </c>
      <c r="Q85">
        <v>0</v>
      </c>
      <c r="R85" s="1" t="s">
        <v>4310</v>
      </c>
      <c r="S85" s="1" t="s">
        <v>8156</v>
      </c>
      <c r="T85">
        <v>0.91</v>
      </c>
      <c r="U85" s="1"/>
      <c r="V85">
        <v>21134.367114000001</v>
      </c>
      <c r="W85">
        <v>532600.77827799995</v>
      </c>
      <c r="X85">
        <v>108.78754000000001</v>
      </c>
      <c r="Y85">
        <v>11.766227000000001</v>
      </c>
      <c r="Z85">
        <v>235.05693299999999</v>
      </c>
      <c r="AA85">
        <v>228.94955200000001</v>
      </c>
      <c r="AB85">
        <v>0</v>
      </c>
    </row>
    <row r="86" spans="1:28" x14ac:dyDescent="0.25">
      <c r="A86" s="1" t="s">
        <v>156</v>
      </c>
      <c r="B86">
        <v>81</v>
      </c>
      <c r="C86" s="1" t="s">
        <v>4037</v>
      </c>
      <c r="D86">
        <v>5.0999999999999996</v>
      </c>
      <c r="E86">
        <v>0</v>
      </c>
      <c r="F86">
        <v>0.77</v>
      </c>
      <c r="G86">
        <v>259</v>
      </c>
      <c r="H86" s="1" t="s">
        <v>4096</v>
      </c>
      <c r="I86">
        <v>121.36</v>
      </c>
      <c r="J86">
        <v>14.16</v>
      </c>
      <c r="K86">
        <v>178</v>
      </c>
      <c r="L86">
        <v>1417.38</v>
      </c>
      <c r="M86">
        <v>40</v>
      </c>
      <c r="N86">
        <v>3</v>
      </c>
      <c r="O86">
        <v>0</v>
      </c>
      <c r="P86">
        <v>82.6</v>
      </c>
      <c r="Q86">
        <v>0</v>
      </c>
      <c r="R86" s="1" t="s">
        <v>4311</v>
      </c>
      <c r="S86" s="1" t="s">
        <v>8156</v>
      </c>
      <c r="T86">
        <v>1.08</v>
      </c>
      <c r="U86" s="1"/>
      <c r="V86">
        <v>13348.343396</v>
      </c>
      <c r="W86">
        <v>571170.07265800005</v>
      </c>
      <c r="X86">
        <v>74.396601000000004</v>
      </c>
      <c r="Y86">
        <v>11.900232000000001</v>
      </c>
      <c r="Z86">
        <v>246.13661300000001</v>
      </c>
      <c r="AA86">
        <v>245.522626</v>
      </c>
      <c r="AB86">
        <v>0</v>
      </c>
    </row>
    <row r="87" spans="1:28" x14ac:dyDescent="0.25">
      <c r="A87" s="1" t="s">
        <v>157</v>
      </c>
      <c r="B87">
        <v>213</v>
      </c>
      <c r="C87" s="1" t="s">
        <v>4004</v>
      </c>
      <c r="D87">
        <v>5.0999999999999996</v>
      </c>
      <c r="E87">
        <v>0</v>
      </c>
      <c r="F87">
        <v>3.91</v>
      </c>
      <c r="G87">
        <v>261</v>
      </c>
      <c r="H87" s="1" t="s">
        <v>4073</v>
      </c>
      <c r="I87">
        <v>40.79</v>
      </c>
      <c r="J87">
        <v>17.72</v>
      </c>
      <c r="K87">
        <v>48</v>
      </c>
      <c r="L87">
        <v>475.89</v>
      </c>
      <c r="M87">
        <v>0</v>
      </c>
      <c r="N87">
        <v>0</v>
      </c>
      <c r="O87">
        <v>0</v>
      </c>
      <c r="P87">
        <v>22.21</v>
      </c>
      <c r="Q87">
        <v>0</v>
      </c>
      <c r="R87" s="1" t="s">
        <v>4312</v>
      </c>
      <c r="S87" s="1" t="s">
        <v>8156</v>
      </c>
      <c r="T87">
        <v>1.36</v>
      </c>
      <c r="U87" s="1"/>
      <c r="V87">
        <v>4434.2076280000001</v>
      </c>
      <c r="W87">
        <v>242929.31927899999</v>
      </c>
      <c r="X87">
        <v>26.047076000000001</v>
      </c>
      <c r="Y87">
        <v>5.2039710000000001</v>
      </c>
      <c r="Z87">
        <v>105.978499</v>
      </c>
      <c r="AA87">
        <v>104.424048</v>
      </c>
      <c r="AB87">
        <v>0</v>
      </c>
    </row>
    <row r="88" spans="1:28" x14ac:dyDescent="0.25">
      <c r="A88" s="1" t="s">
        <v>158</v>
      </c>
      <c r="B88">
        <v>72</v>
      </c>
      <c r="C88" s="1" t="s">
        <v>4020</v>
      </c>
      <c r="D88">
        <v>5.0999999999999996</v>
      </c>
      <c r="E88">
        <v>0</v>
      </c>
      <c r="F88">
        <v>0.87</v>
      </c>
      <c r="G88">
        <v>262</v>
      </c>
      <c r="H88" s="1" t="s">
        <v>4117</v>
      </c>
      <c r="I88">
        <v>120.04</v>
      </c>
      <c r="J88">
        <v>5.56</v>
      </c>
      <c r="K88">
        <v>190</v>
      </c>
      <c r="L88">
        <v>743.49</v>
      </c>
      <c r="M88">
        <v>38</v>
      </c>
      <c r="N88">
        <v>4</v>
      </c>
      <c r="O88">
        <v>0</v>
      </c>
      <c r="P88">
        <v>76.63</v>
      </c>
      <c r="Q88">
        <v>0</v>
      </c>
      <c r="R88" s="1" t="s">
        <v>4313</v>
      </c>
      <c r="S88" s="1" t="s">
        <v>8156</v>
      </c>
      <c r="T88">
        <v>0.48</v>
      </c>
      <c r="U88" s="1"/>
      <c r="V88">
        <v>11780.960685</v>
      </c>
      <c r="W88">
        <v>344294.88503399998</v>
      </c>
      <c r="X88">
        <v>61.629781999999999</v>
      </c>
      <c r="Y88">
        <v>6.7308620000000001</v>
      </c>
      <c r="Z88">
        <v>147.46954299999999</v>
      </c>
      <c r="AA88">
        <v>148.00194200000001</v>
      </c>
      <c r="AB88">
        <v>0</v>
      </c>
    </row>
    <row r="89" spans="1:28" x14ac:dyDescent="0.25">
      <c r="A89" s="1" t="s">
        <v>159</v>
      </c>
      <c r="B89">
        <v>2</v>
      </c>
      <c r="C89" s="1" t="s">
        <v>4020</v>
      </c>
      <c r="D89">
        <v>5.0999999999999996</v>
      </c>
      <c r="E89">
        <v>0</v>
      </c>
      <c r="F89">
        <v>2</v>
      </c>
      <c r="G89">
        <v>263</v>
      </c>
      <c r="H89" s="1" t="s">
        <v>4116</v>
      </c>
      <c r="I89">
        <v>87.33</v>
      </c>
      <c r="J89">
        <v>8.93</v>
      </c>
      <c r="K89">
        <v>261</v>
      </c>
      <c r="L89">
        <v>1635.43</v>
      </c>
      <c r="M89">
        <v>59</v>
      </c>
      <c r="N89">
        <v>3</v>
      </c>
      <c r="O89">
        <v>0</v>
      </c>
      <c r="P89">
        <v>107.33</v>
      </c>
      <c r="Q89">
        <v>0</v>
      </c>
      <c r="R89" s="1" t="s">
        <v>4314</v>
      </c>
      <c r="S89" s="1" t="s">
        <v>8156</v>
      </c>
      <c r="T89">
        <v>0.77</v>
      </c>
      <c r="U89" s="1"/>
      <c r="V89">
        <v>15424.295448999999</v>
      </c>
      <c r="W89">
        <v>575315.03386900004</v>
      </c>
      <c r="X89">
        <v>83.636093000000002</v>
      </c>
      <c r="Y89">
        <v>10.704330000000001</v>
      </c>
      <c r="Z89">
        <v>240.74588499999999</v>
      </c>
      <c r="AA89">
        <v>247.30791400000001</v>
      </c>
      <c r="AB89">
        <v>0</v>
      </c>
    </row>
    <row r="90" spans="1:28" x14ac:dyDescent="0.25">
      <c r="A90" s="1" t="s">
        <v>160</v>
      </c>
      <c r="B90">
        <v>2</v>
      </c>
      <c r="C90" s="1" t="s">
        <v>4037</v>
      </c>
      <c r="D90">
        <v>5.0999999999999996</v>
      </c>
      <c r="E90">
        <v>0</v>
      </c>
      <c r="F90">
        <v>2</v>
      </c>
      <c r="G90">
        <v>264</v>
      </c>
      <c r="H90" s="1" t="s">
        <v>4096</v>
      </c>
      <c r="I90">
        <v>121.36</v>
      </c>
      <c r="J90">
        <v>15.12</v>
      </c>
      <c r="K90">
        <v>262</v>
      </c>
      <c r="L90">
        <v>1417.38</v>
      </c>
      <c r="M90">
        <v>71</v>
      </c>
      <c r="N90">
        <v>6</v>
      </c>
      <c r="O90">
        <v>0</v>
      </c>
      <c r="P90">
        <v>170.24</v>
      </c>
      <c r="Q90">
        <v>0</v>
      </c>
      <c r="R90" s="1" t="s">
        <v>4315</v>
      </c>
      <c r="S90" s="1" t="s">
        <v>8156</v>
      </c>
      <c r="T90">
        <v>1.1299999999999999</v>
      </c>
      <c r="U90" s="1"/>
      <c r="V90">
        <v>18486.365301000002</v>
      </c>
      <c r="W90">
        <v>670965.76172299997</v>
      </c>
      <c r="X90">
        <v>100.054692</v>
      </c>
      <c r="Y90">
        <v>14.059754999999999</v>
      </c>
      <c r="Z90">
        <v>290.83747299999999</v>
      </c>
      <c r="AA90">
        <v>288.42285600000002</v>
      </c>
      <c r="AB90">
        <v>0</v>
      </c>
    </row>
    <row r="91" spans="1:28" x14ac:dyDescent="0.25">
      <c r="A91" s="1" t="s">
        <v>161</v>
      </c>
      <c r="B91">
        <v>54</v>
      </c>
      <c r="C91" s="1" t="s">
        <v>4017</v>
      </c>
      <c r="D91">
        <v>5.0999999999999996</v>
      </c>
      <c r="E91">
        <v>0</v>
      </c>
      <c r="F91">
        <v>0.92</v>
      </c>
      <c r="G91">
        <v>264</v>
      </c>
      <c r="H91" s="1" t="s">
        <v>4091</v>
      </c>
      <c r="I91">
        <v>93.18</v>
      </c>
      <c r="J91">
        <v>13.25</v>
      </c>
      <c r="K91">
        <v>210</v>
      </c>
      <c r="L91">
        <v>1018.45</v>
      </c>
      <c r="M91">
        <v>109</v>
      </c>
      <c r="N91">
        <v>3</v>
      </c>
      <c r="O91">
        <v>0</v>
      </c>
      <c r="P91">
        <v>147.51</v>
      </c>
      <c r="Q91">
        <v>0</v>
      </c>
      <c r="R91" s="1" t="s">
        <v>4316</v>
      </c>
      <c r="S91" s="1" t="s">
        <v>8156</v>
      </c>
      <c r="T91">
        <v>1.17</v>
      </c>
      <c r="U91" s="1"/>
      <c r="V91">
        <v>22691.951247000001</v>
      </c>
      <c r="W91">
        <v>654092.66263399995</v>
      </c>
      <c r="X91">
        <v>118.753047</v>
      </c>
      <c r="Y91">
        <v>14.473732</v>
      </c>
      <c r="Z91">
        <v>287.351539</v>
      </c>
      <c r="AA91">
        <v>281.17267500000003</v>
      </c>
      <c r="AB91">
        <v>0</v>
      </c>
    </row>
    <row r="92" spans="1:28" x14ac:dyDescent="0.25">
      <c r="A92" s="1" t="s">
        <v>162</v>
      </c>
      <c r="B92">
        <v>107</v>
      </c>
      <c r="C92" s="1" t="s">
        <v>4017</v>
      </c>
      <c r="D92">
        <v>5.0999999999999996</v>
      </c>
      <c r="E92">
        <v>0</v>
      </c>
      <c r="F92">
        <v>0.85</v>
      </c>
      <c r="G92">
        <v>265</v>
      </c>
      <c r="H92" s="1" t="s">
        <v>4091</v>
      </c>
      <c r="I92">
        <v>93.18</v>
      </c>
      <c r="J92">
        <v>14.06</v>
      </c>
      <c r="K92">
        <v>158</v>
      </c>
      <c r="L92">
        <v>1018.45</v>
      </c>
      <c r="M92">
        <v>55</v>
      </c>
      <c r="N92">
        <v>4</v>
      </c>
      <c r="O92">
        <v>0</v>
      </c>
      <c r="P92">
        <v>98.26</v>
      </c>
      <c r="Q92">
        <v>0</v>
      </c>
      <c r="R92" s="1" t="s">
        <v>4317</v>
      </c>
      <c r="S92" s="1" t="s">
        <v>8156</v>
      </c>
      <c r="T92">
        <v>1.22</v>
      </c>
      <c r="U92" s="1"/>
      <c r="V92">
        <v>14180.535951</v>
      </c>
      <c r="W92">
        <v>515556.55510300002</v>
      </c>
      <c r="X92">
        <v>76.891069000000002</v>
      </c>
      <c r="Y92">
        <v>11.209266</v>
      </c>
      <c r="Z92">
        <v>225.16306900000001</v>
      </c>
      <c r="AA92">
        <v>221.61776499999999</v>
      </c>
      <c r="AB92">
        <v>0</v>
      </c>
    </row>
    <row r="93" spans="1:28" x14ac:dyDescent="0.25">
      <c r="A93" s="1" t="s">
        <v>163</v>
      </c>
      <c r="B93">
        <v>0</v>
      </c>
      <c r="C93" s="1" t="s">
        <v>4038</v>
      </c>
      <c r="D93">
        <v>5.0999999999999996</v>
      </c>
      <c r="E93">
        <v>0</v>
      </c>
      <c r="F93">
        <v>0</v>
      </c>
      <c r="G93">
        <v>266</v>
      </c>
      <c r="H93" s="1" t="s">
        <v>4121</v>
      </c>
      <c r="I93">
        <v>14.85</v>
      </c>
      <c r="J93">
        <v>9.44</v>
      </c>
      <c r="K93">
        <v>266</v>
      </c>
      <c r="L93">
        <v>1683.59</v>
      </c>
      <c r="M93">
        <v>60</v>
      </c>
      <c r="N93">
        <v>4</v>
      </c>
      <c r="O93">
        <v>0</v>
      </c>
      <c r="P93">
        <v>102.87</v>
      </c>
      <c r="Q93">
        <v>0</v>
      </c>
      <c r="R93" s="1" t="s">
        <v>4318</v>
      </c>
      <c r="S93" s="1" t="s">
        <v>8156</v>
      </c>
      <c r="T93">
        <v>0.75</v>
      </c>
      <c r="U93" s="1"/>
      <c r="V93">
        <v>16664.147871000001</v>
      </c>
      <c r="W93">
        <v>588046.67348799994</v>
      </c>
      <c r="X93">
        <v>89.590097999999998</v>
      </c>
      <c r="Y93">
        <v>11.148203000000001</v>
      </c>
      <c r="Z93">
        <v>247.45629500000001</v>
      </c>
      <c r="AA93">
        <v>252.781251</v>
      </c>
      <c r="AB93">
        <v>0</v>
      </c>
    </row>
    <row r="94" spans="1:28" x14ac:dyDescent="0.25">
      <c r="A94" s="1" t="s">
        <v>165</v>
      </c>
      <c r="B94">
        <v>6</v>
      </c>
      <c r="C94" s="1" t="s">
        <v>4039</v>
      </c>
      <c r="D94">
        <v>5.0999999999999996</v>
      </c>
      <c r="E94">
        <v>0</v>
      </c>
      <c r="F94">
        <v>6</v>
      </c>
      <c r="G94">
        <v>267</v>
      </c>
      <c r="H94" s="1" t="s">
        <v>4076</v>
      </c>
      <c r="I94">
        <v>1.4</v>
      </c>
      <c r="J94">
        <v>11.23</v>
      </c>
      <c r="K94">
        <v>261</v>
      </c>
      <c r="L94">
        <v>1742.4</v>
      </c>
      <c r="M94">
        <v>75</v>
      </c>
      <c r="N94">
        <v>5</v>
      </c>
      <c r="O94">
        <v>0</v>
      </c>
      <c r="P94">
        <v>124.1</v>
      </c>
      <c r="Q94">
        <v>0</v>
      </c>
      <c r="R94" s="1" t="s">
        <v>4320</v>
      </c>
      <c r="S94" s="1" t="s">
        <v>8156</v>
      </c>
      <c r="T94">
        <v>0.91</v>
      </c>
      <c r="U94" s="1"/>
      <c r="V94">
        <v>19133.942052999999</v>
      </c>
      <c r="W94">
        <v>724919.96352200001</v>
      </c>
      <c r="X94">
        <v>104.32201499999999</v>
      </c>
      <c r="Y94">
        <v>14.997087000000001</v>
      </c>
      <c r="Z94">
        <v>312.52502199999998</v>
      </c>
      <c r="AA94">
        <v>311.615364</v>
      </c>
      <c r="AB94">
        <v>0</v>
      </c>
    </row>
    <row r="95" spans="1:28" x14ac:dyDescent="0.25">
      <c r="A95" s="1" t="s">
        <v>167</v>
      </c>
      <c r="B95">
        <v>6</v>
      </c>
      <c r="C95" s="1" t="s">
        <v>4040</v>
      </c>
      <c r="D95">
        <v>5.0999999999999996</v>
      </c>
      <c r="E95">
        <v>0</v>
      </c>
      <c r="F95">
        <v>6</v>
      </c>
      <c r="G95">
        <v>269</v>
      </c>
      <c r="H95" s="1" t="s">
        <v>4096</v>
      </c>
      <c r="I95">
        <v>121.36</v>
      </c>
      <c r="J95">
        <v>10.61</v>
      </c>
      <c r="K95">
        <v>263</v>
      </c>
      <c r="L95">
        <v>1561.24</v>
      </c>
      <c r="M95">
        <v>101</v>
      </c>
      <c r="N95">
        <v>2</v>
      </c>
      <c r="O95">
        <v>0</v>
      </c>
      <c r="P95">
        <v>135.66</v>
      </c>
      <c r="Q95">
        <v>0</v>
      </c>
      <c r="R95" s="1" t="s">
        <v>4322</v>
      </c>
      <c r="S95" s="1" t="s">
        <v>8156</v>
      </c>
      <c r="T95">
        <v>0.89</v>
      </c>
      <c r="U95" s="1"/>
      <c r="V95">
        <v>22575.223121999999</v>
      </c>
      <c r="W95">
        <v>705691.02189199999</v>
      </c>
      <c r="X95">
        <v>119.443613</v>
      </c>
      <c r="Y95">
        <v>14.735666</v>
      </c>
      <c r="Z95">
        <v>304.96106300000002</v>
      </c>
      <c r="AA95">
        <v>303.35276399999998</v>
      </c>
      <c r="AB95">
        <v>0</v>
      </c>
    </row>
    <row r="96" spans="1:28" x14ac:dyDescent="0.25">
      <c r="A96" s="1" t="s">
        <v>168</v>
      </c>
      <c r="B96">
        <v>0</v>
      </c>
      <c r="C96" s="1" t="s">
        <v>4039</v>
      </c>
      <c r="D96">
        <v>5.0999999999999996</v>
      </c>
      <c r="E96">
        <v>0</v>
      </c>
      <c r="F96">
        <v>0</v>
      </c>
      <c r="G96">
        <v>270</v>
      </c>
      <c r="H96" s="1" t="s">
        <v>4095</v>
      </c>
      <c r="I96">
        <v>63.59</v>
      </c>
      <c r="J96">
        <v>11.45</v>
      </c>
      <c r="K96">
        <v>270</v>
      </c>
      <c r="L96">
        <v>1610.93</v>
      </c>
      <c r="M96">
        <v>71</v>
      </c>
      <c r="N96">
        <v>4</v>
      </c>
      <c r="O96">
        <v>0</v>
      </c>
      <c r="P96">
        <v>127.71</v>
      </c>
      <c r="Q96">
        <v>0</v>
      </c>
      <c r="R96" s="1" t="s">
        <v>4323</v>
      </c>
      <c r="S96" s="1" t="s">
        <v>8156</v>
      </c>
      <c r="T96">
        <v>0.83</v>
      </c>
      <c r="U96" s="1"/>
      <c r="V96">
        <v>19184.760962</v>
      </c>
      <c r="W96">
        <v>663799.84319599997</v>
      </c>
      <c r="X96">
        <v>102.96794800000001</v>
      </c>
      <c r="Y96">
        <v>13.349983</v>
      </c>
      <c r="Z96">
        <v>284.42539900000003</v>
      </c>
      <c r="AA96">
        <v>285.34409599999998</v>
      </c>
      <c r="AB96">
        <v>0</v>
      </c>
    </row>
    <row r="97" spans="1:28" x14ac:dyDescent="0.25">
      <c r="A97" s="1" t="s">
        <v>171</v>
      </c>
      <c r="B97">
        <v>4</v>
      </c>
      <c r="C97" s="1" t="s">
        <v>4006</v>
      </c>
      <c r="D97">
        <v>5.0999999999999996</v>
      </c>
      <c r="E97">
        <v>0</v>
      </c>
      <c r="F97">
        <v>4</v>
      </c>
      <c r="G97">
        <v>273</v>
      </c>
      <c r="H97" s="1" t="s">
        <v>4125</v>
      </c>
      <c r="I97">
        <v>87.33</v>
      </c>
      <c r="J97">
        <v>10.27</v>
      </c>
      <c r="K97">
        <v>269</v>
      </c>
      <c r="L97">
        <v>2326.5700000000002</v>
      </c>
      <c r="M97">
        <v>14</v>
      </c>
      <c r="N97">
        <v>3</v>
      </c>
      <c r="O97">
        <v>0</v>
      </c>
      <c r="P97">
        <v>56.97</v>
      </c>
      <c r="Q97">
        <v>0</v>
      </c>
      <c r="R97" s="1" t="s">
        <v>4326</v>
      </c>
      <c r="S97" s="1" t="s">
        <v>8156</v>
      </c>
      <c r="T97">
        <v>0.78</v>
      </c>
      <c r="U97" s="1"/>
      <c r="V97">
        <v>11126.414452000001</v>
      </c>
      <c r="W97">
        <v>637636.30066800001</v>
      </c>
      <c r="X97">
        <v>65.567729</v>
      </c>
      <c r="Y97">
        <v>11.156297</v>
      </c>
      <c r="Z97">
        <v>261.97360099999997</v>
      </c>
      <c r="AA97">
        <v>274.093661</v>
      </c>
      <c r="AB97">
        <v>0</v>
      </c>
    </row>
    <row r="98" spans="1:28" x14ac:dyDescent="0.25">
      <c r="A98" s="1" t="s">
        <v>172</v>
      </c>
      <c r="B98">
        <v>207</v>
      </c>
      <c r="C98" s="1" t="s">
        <v>4004</v>
      </c>
      <c r="D98">
        <v>5.0999999999999996</v>
      </c>
      <c r="E98">
        <v>0</v>
      </c>
      <c r="F98">
        <v>0</v>
      </c>
      <c r="G98">
        <v>273</v>
      </c>
      <c r="H98" s="1" t="s">
        <v>4076</v>
      </c>
      <c r="I98">
        <v>1.4</v>
      </c>
      <c r="J98">
        <v>10.53</v>
      </c>
      <c r="K98">
        <v>66</v>
      </c>
      <c r="L98">
        <v>609.39</v>
      </c>
      <c r="M98">
        <v>2</v>
      </c>
      <c r="N98">
        <v>1</v>
      </c>
      <c r="O98">
        <v>0</v>
      </c>
      <c r="P98">
        <v>14.04</v>
      </c>
      <c r="Q98">
        <v>0</v>
      </c>
      <c r="R98" s="1" t="s">
        <v>4327</v>
      </c>
      <c r="S98" s="1" t="s">
        <v>8156</v>
      </c>
      <c r="T98">
        <v>0.79</v>
      </c>
      <c r="U98" s="1"/>
      <c r="V98">
        <v>3374.317959</v>
      </c>
      <c r="W98">
        <v>199259.707903</v>
      </c>
      <c r="X98">
        <v>20.085018999999999</v>
      </c>
      <c r="Y98">
        <v>3.7904309999999999</v>
      </c>
      <c r="Z98">
        <v>83.770939999999996</v>
      </c>
      <c r="AA98">
        <v>85.653019999999998</v>
      </c>
      <c r="AB98">
        <v>0</v>
      </c>
    </row>
    <row r="99" spans="1:28" x14ac:dyDescent="0.25">
      <c r="A99" s="1" t="s">
        <v>176</v>
      </c>
      <c r="B99">
        <v>100</v>
      </c>
      <c r="C99" s="1" t="s">
        <v>4001</v>
      </c>
      <c r="D99">
        <v>0.2</v>
      </c>
      <c r="E99">
        <v>0</v>
      </c>
      <c r="F99">
        <v>0</v>
      </c>
      <c r="G99">
        <v>278</v>
      </c>
      <c r="H99" s="1" t="s">
        <v>4085</v>
      </c>
      <c r="I99">
        <v>50.59</v>
      </c>
      <c r="J99">
        <v>9.33</v>
      </c>
      <c r="K99">
        <v>178</v>
      </c>
      <c r="L99">
        <v>796.83</v>
      </c>
      <c r="M99">
        <v>76</v>
      </c>
      <c r="N99">
        <v>4</v>
      </c>
      <c r="O99">
        <v>0</v>
      </c>
      <c r="P99">
        <v>110.05</v>
      </c>
      <c r="Q99">
        <v>0</v>
      </c>
      <c r="R99" s="1" t="s">
        <v>4331</v>
      </c>
      <c r="S99" s="1" t="s">
        <v>8156</v>
      </c>
      <c r="T99">
        <v>0.82</v>
      </c>
      <c r="U99" s="1"/>
      <c r="V99">
        <v>14879.052949999999</v>
      </c>
      <c r="W99">
        <v>411452.38561900001</v>
      </c>
      <c r="X99">
        <v>77.412484000000006</v>
      </c>
      <c r="Y99">
        <v>8.6377039999999994</v>
      </c>
      <c r="Z99">
        <v>178.22870800000001</v>
      </c>
      <c r="AA99">
        <v>176.87088600000001</v>
      </c>
      <c r="AB99">
        <v>0</v>
      </c>
    </row>
    <row r="100" spans="1:28" x14ac:dyDescent="0.25">
      <c r="A100" s="1" t="s">
        <v>177</v>
      </c>
      <c r="B100">
        <v>0</v>
      </c>
      <c r="C100" s="1" t="s">
        <v>4031</v>
      </c>
      <c r="D100">
        <v>5.0999999999999996</v>
      </c>
      <c r="E100">
        <v>0</v>
      </c>
      <c r="F100">
        <v>0</v>
      </c>
      <c r="G100">
        <v>280</v>
      </c>
      <c r="H100" s="1" t="s">
        <v>4127</v>
      </c>
      <c r="I100">
        <v>2.0699999999999998</v>
      </c>
      <c r="J100">
        <v>10.75</v>
      </c>
      <c r="K100">
        <v>280</v>
      </c>
      <c r="L100">
        <v>2268.7600000000002</v>
      </c>
      <c r="M100">
        <v>49</v>
      </c>
      <c r="N100">
        <v>5</v>
      </c>
      <c r="O100">
        <v>0</v>
      </c>
      <c r="P100">
        <v>93.2</v>
      </c>
      <c r="Q100">
        <v>0</v>
      </c>
      <c r="R100" s="1" t="s">
        <v>4332</v>
      </c>
      <c r="S100" s="1" t="s">
        <v>8156</v>
      </c>
      <c r="T100">
        <v>0.88</v>
      </c>
      <c r="U100" s="1"/>
      <c r="V100">
        <v>13209.369701</v>
      </c>
      <c r="W100">
        <v>671622.68147700001</v>
      </c>
      <c r="X100">
        <v>75.896061000000003</v>
      </c>
      <c r="Y100">
        <v>12.148718000000001</v>
      </c>
      <c r="Z100">
        <v>277.31180999999998</v>
      </c>
      <c r="AA100">
        <v>288.703802</v>
      </c>
      <c r="AB100">
        <v>0</v>
      </c>
    </row>
    <row r="101" spans="1:28" x14ac:dyDescent="0.25">
      <c r="A101" s="1" t="s">
        <v>178</v>
      </c>
      <c r="B101">
        <v>212</v>
      </c>
      <c r="C101" s="1" t="s">
        <v>4004</v>
      </c>
      <c r="D101">
        <v>5.0999999999999996</v>
      </c>
      <c r="E101">
        <v>0</v>
      </c>
      <c r="F101">
        <v>2</v>
      </c>
      <c r="G101">
        <v>280</v>
      </c>
      <c r="H101" s="1" t="s">
        <v>4074</v>
      </c>
      <c r="I101">
        <v>0.2</v>
      </c>
      <c r="J101">
        <v>11.77</v>
      </c>
      <c r="K101">
        <v>68</v>
      </c>
      <c r="L101">
        <v>420.4</v>
      </c>
      <c r="M101">
        <v>1</v>
      </c>
      <c r="N101">
        <v>1</v>
      </c>
      <c r="O101">
        <v>0</v>
      </c>
      <c r="P101">
        <v>34.94</v>
      </c>
      <c r="Q101">
        <v>0</v>
      </c>
      <c r="R101" s="1" t="s">
        <v>4333</v>
      </c>
      <c r="S101" s="1" t="s">
        <v>8156</v>
      </c>
      <c r="T101">
        <v>0.96</v>
      </c>
      <c r="U101" s="1"/>
      <c r="V101">
        <v>5378.7759560000004</v>
      </c>
      <c r="W101">
        <v>235375.948466</v>
      </c>
      <c r="X101">
        <v>30.072856000000002</v>
      </c>
      <c r="Y101">
        <v>4.7687559999999998</v>
      </c>
      <c r="Z101">
        <v>101.40432800000001</v>
      </c>
      <c r="AA101">
        <v>101.17849699999999</v>
      </c>
      <c r="AB101">
        <v>0</v>
      </c>
    </row>
    <row r="102" spans="1:28" x14ac:dyDescent="0.25">
      <c r="A102" s="1" t="s">
        <v>179</v>
      </c>
      <c r="B102">
        <v>221</v>
      </c>
      <c r="C102" s="1" t="s">
        <v>4004</v>
      </c>
      <c r="D102">
        <v>5.0999999999999996</v>
      </c>
      <c r="E102">
        <v>0</v>
      </c>
      <c r="F102">
        <v>0.2</v>
      </c>
      <c r="G102">
        <v>280</v>
      </c>
      <c r="H102" s="1" t="s">
        <v>4076</v>
      </c>
      <c r="I102">
        <v>1.4</v>
      </c>
      <c r="J102">
        <v>11.51</v>
      </c>
      <c r="K102">
        <v>59</v>
      </c>
      <c r="L102">
        <v>609.39</v>
      </c>
      <c r="M102">
        <v>0</v>
      </c>
      <c r="N102">
        <v>0</v>
      </c>
      <c r="O102">
        <v>0</v>
      </c>
      <c r="P102">
        <v>10.65</v>
      </c>
      <c r="Q102">
        <v>0</v>
      </c>
      <c r="R102" s="1" t="s">
        <v>4334</v>
      </c>
      <c r="S102" s="1" t="s">
        <v>8156</v>
      </c>
      <c r="T102">
        <v>0.85</v>
      </c>
      <c r="U102" s="1"/>
      <c r="V102">
        <v>3099.0595779999999</v>
      </c>
      <c r="W102">
        <v>187895.333185</v>
      </c>
      <c r="X102">
        <v>18.594878999999999</v>
      </c>
      <c r="Y102">
        <v>3.7081740000000001</v>
      </c>
      <c r="Z102">
        <v>79.588791999999998</v>
      </c>
      <c r="AA102">
        <v>80.767724999999999</v>
      </c>
      <c r="AB102">
        <v>0</v>
      </c>
    </row>
    <row r="103" spans="1:28" x14ac:dyDescent="0.25">
      <c r="A103" s="1" t="s">
        <v>180</v>
      </c>
      <c r="B103">
        <v>6</v>
      </c>
      <c r="C103" s="1" t="s">
        <v>4001</v>
      </c>
      <c r="D103">
        <v>0.2</v>
      </c>
      <c r="E103">
        <v>0</v>
      </c>
      <c r="F103">
        <v>6</v>
      </c>
      <c r="G103">
        <v>281</v>
      </c>
      <c r="H103" s="1" t="s">
        <v>4128</v>
      </c>
      <c r="I103">
        <v>116.2</v>
      </c>
      <c r="J103">
        <v>14.33</v>
      </c>
      <c r="K103">
        <v>275</v>
      </c>
      <c r="L103">
        <v>2118.0100000000002</v>
      </c>
      <c r="M103">
        <v>103</v>
      </c>
      <c r="N103">
        <v>2</v>
      </c>
      <c r="O103">
        <v>0</v>
      </c>
      <c r="P103">
        <v>132.01</v>
      </c>
      <c r="Q103">
        <v>0</v>
      </c>
      <c r="R103" s="1" t="s">
        <v>4335</v>
      </c>
      <c r="S103" s="1" t="s">
        <v>8156</v>
      </c>
      <c r="T103">
        <v>1.06</v>
      </c>
      <c r="U103" s="1"/>
      <c r="V103">
        <v>23762.949998</v>
      </c>
      <c r="W103">
        <v>839814.09862299997</v>
      </c>
      <c r="X103">
        <v>128.05494400000001</v>
      </c>
      <c r="Y103">
        <v>17.511447</v>
      </c>
      <c r="Z103">
        <v>359.73116499999998</v>
      </c>
      <c r="AA103">
        <v>361.00543099999999</v>
      </c>
      <c r="AB103">
        <v>0</v>
      </c>
    </row>
    <row r="104" spans="1:28" x14ac:dyDescent="0.25">
      <c r="A104" s="1" t="s">
        <v>181</v>
      </c>
      <c r="B104">
        <v>0</v>
      </c>
      <c r="C104" s="1" t="s">
        <v>4043</v>
      </c>
      <c r="D104">
        <v>5.0999999999999996</v>
      </c>
      <c r="E104">
        <v>0</v>
      </c>
      <c r="F104">
        <v>0</v>
      </c>
      <c r="G104">
        <v>282</v>
      </c>
      <c r="H104" s="1" t="s">
        <v>4129</v>
      </c>
      <c r="I104">
        <v>135.09</v>
      </c>
      <c r="J104">
        <v>17.87</v>
      </c>
      <c r="K104">
        <v>282</v>
      </c>
      <c r="L104">
        <v>2630.12</v>
      </c>
      <c r="M104">
        <v>104</v>
      </c>
      <c r="N104">
        <v>3</v>
      </c>
      <c r="O104">
        <v>0</v>
      </c>
      <c r="P104">
        <v>139.56</v>
      </c>
      <c r="Q104">
        <v>0</v>
      </c>
      <c r="R104" s="1" t="s">
        <v>4336</v>
      </c>
      <c r="S104" s="1" t="s">
        <v>8156</v>
      </c>
      <c r="T104">
        <v>1.35</v>
      </c>
      <c r="U104" s="1"/>
      <c r="V104">
        <v>26748.153741999999</v>
      </c>
      <c r="W104">
        <v>996640.03933699999</v>
      </c>
      <c r="X104">
        <v>145.463313</v>
      </c>
      <c r="Y104">
        <v>21.445395000000001</v>
      </c>
      <c r="Z104">
        <v>427.352689</v>
      </c>
      <c r="AA104">
        <v>428.41730000000001</v>
      </c>
      <c r="AB104">
        <v>0</v>
      </c>
    </row>
    <row r="105" spans="1:28" x14ac:dyDescent="0.25">
      <c r="A105" s="1" t="s">
        <v>182</v>
      </c>
      <c r="B105">
        <v>83</v>
      </c>
      <c r="C105" s="1" t="s">
        <v>4004</v>
      </c>
      <c r="D105">
        <v>5.0999999999999996</v>
      </c>
      <c r="E105">
        <v>0</v>
      </c>
      <c r="F105">
        <v>0.86</v>
      </c>
      <c r="G105">
        <v>282</v>
      </c>
      <c r="H105" s="1" t="s">
        <v>4096</v>
      </c>
      <c r="I105">
        <v>121.36</v>
      </c>
      <c r="J105">
        <v>8.68</v>
      </c>
      <c r="K105">
        <v>199</v>
      </c>
      <c r="L105">
        <v>1417.41</v>
      </c>
      <c r="M105">
        <v>17</v>
      </c>
      <c r="N105">
        <v>2</v>
      </c>
      <c r="O105">
        <v>0</v>
      </c>
      <c r="P105">
        <v>45.96</v>
      </c>
      <c r="Q105">
        <v>0</v>
      </c>
      <c r="R105" s="1" t="s">
        <v>4337</v>
      </c>
      <c r="S105" s="1" t="s">
        <v>8156</v>
      </c>
      <c r="T105">
        <v>0.68</v>
      </c>
      <c r="U105" s="1"/>
      <c r="V105">
        <v>9192.9826229999999</v>
      </c>
      <c r="W105">
        <v>410932.37047099997</v>
      </c>
      <c r="X105">
        <v>51.414014000000002</v>
      </c>
      <c r="Y105">
        <v>7.3189890000000002</v>
      </c>
      <c r="Z105">
        <v>170.599073</v>
      </c>
      <c r="AA105">
        <v>176.64438699999999</v>
      </c>
      <c r="AB105">
        <v>0</v>
      </c>
    </row>
    <row r="106" spans="1:28" x14ac:dyDescent="0.25">
      <c r="A106" s="1" t="s">
        <v>183</v>
      </c>
      <c r="B106">
        <v>180</v>
      </c>
      <c r="C106" s="1" t="s">
        <v>4004</v>
      </c>
      <c r="D106">
        <v>5.0999999999999996</v>
      </c>
      <c r="E106">
        <v>0</v>
      </c>
      <c r="F106">
        <v>0</v>
      </c>
      <c r="G106">
        <v>282</v>
      </c>
      <c r="H106" s="1" t="s">
        <v>4074</v>
      </c>
      <c r="I106">
        <v>0.2</v>
      </c>
      <c r="J106">
        <v>13.76</v>
      </c>
      <c r="K106">
        <v>102</v>
      </c>
      <c r="L106">
        <v>420.4</v>
      </c>
      <c r="M106">
        <v>3</v>
      </c>
      <c r="N106">
        <v>3</v>
      </c>
      <c r="O106">
        <v>0</v>
      </c>
      <c r="P106">
        <v>70.62</v>
      </c>
      <c r="Q106">
        <v>0</v>
      </c>
      <c r="R106" s="1" t="s">
        <v>4338</v>
      </c>
      <c r="S106" s="1" t="s">
        <v>8156</v>
      </c>
      <c r="T106">
        <v>1.01</v>
      </c>
      <c r="U106" s="1"/>
      <c r="V106">
        <v>7183.1926869999998</v>
      </c>
      <c r="W106">
        <v>256866.09771100001</v>
      </c>
      <c r="X106">
        <v>38.770620999999998</v>
      </c>
      <c r="Y106">
        <v>5.2909639999999998</v>
      </c>
      <c r="Z106">
        <v>111.53689</v>
      </c>
      <c r="AA106">
        <v>110.417192</v>
      </c>
      <c r="AB106">
        <v>0</v>
      </c>
    </row>
    <row r="107" spans="1:28" x14ac:dyDescent="0.25">
      <c r="A107" s="1" t="s">
        <v>184</v>
      </c>
      <c r="B107">
        <v>102</v>
      </c>
      <c r="C107" s="1" t="s">
        <v>4038</v>
      </c>
      <c r="D107">
        <v>5.0999999999999996</v>
      </c>
      <c r="E107">
        <v>0</v>
      </c>
      <c r="F107">
        <v>0.53</v>
      </c>
      <c r="G107">
        <v>283</v>
      </c>
      <c r="H107" s="1" t="s">
        <v>4130</v>
      </c>
      <c r="I107">
        <v>14.85</v>
      </c>
      <c r="J107">
        <v>16.73</v>
      </c>
      <c r="K107">
        <v>181</v>
      </c>
      <c r="L107">
        <v>1683.59</v>
      </c>
      <c r="M107">
        <v>33</v>
      </c>
      <c r="N107">
        <v>2</v>
      </c>
      <c r="O107">
        <v>0</v>
      </c>
      <c r="P107">
        <v>84.79</v>
      </c>
      <c r="Q107">
        <v>0</v>
      </c>
      <c r="R107" s="1" t="s">
        <v>4339</v>
      </c>
      <c r="S107" s="1" t="s">
        <v>8156</v>
      </c>
      <c r="T107">
        <v>1.28</v>
      </c>
      <c r="U107" s="1"/>
      <c r="V107">
        <v>14805.522247999999</v>
      </c>
      <c r="W107">
        <v>715220.98459200002</v>
      </c>
      <c r="X107">
        <v>84.468050000000005</v>
      </c>
      <c r="Y107">
        <v>15.073632999999999</v>
      </c>
      <c r="Z107">
        <v>308.04582799999997</v>
      </c>
      <c r="AA107">
        <v>307.44243</v>
      </c>
      <c r="AB107">
        <v>0</v>
      </c>
    </row>
    <row r="108" spans="1:28" x14ac:dyDescent="0.25">
      <c r="A108" s="1" t="s">
        <v>185</v>
      </c>
      <c r="B108">
        <v>14</v>
      </c>
      <c r="C108" s="1" t="s">
        <v>4004</v>
      </c>
      <c r="D108">
        <v>5.0999999999999996</v>
      </c>
      <c r="E108">
        <v>0</v>
      </c>
      <c r="F108">
        <v>14</v>
      </c>
      <c r="G108">
        <v>287</v>
      </c>
      <c r="H108" s="1" t="s">
        <v>4100</v>
      </c>
      <c r="I108">
        <v>91.57</v>
      </c>
      <c r="J108">
        <v>12.04</v>
      </c>
      <c r="K108">
        <v>273</v>
      </c>
      <c r="L108">
        <v>2205.37</v>
      </c>
      <c r="M108">
        <v>43</v>
      </c>
      <c r="N108">
        <v>5</v>
      </c>
      <c r="O108">
        <v>0</v>
      </c>
      <c r="P108">
        <v>96.67</v>
      </c>
      <c r="Q108">
        <v>0</v>
      </c>
      <c r="R108" s="1" t="s">
        <v>4340</v>
      </c>
      <c r="S108" s="1" t="s">
        <v>8156</v>
      </c>
      <c r="T108">
        <v>0.91</v>
      </c>
      <c r="U108" s="1"/>
      <c r="V108">
        <v>16535.580656999999</v>
      </c>
      <c r="W108">
        <v>754217.18140600005</v>
      </c>
      <c r="X108">
        <v>93.129163000000005</v>
      </c>
      <c r="Y108">
        <v>14.750346</v>
      </c>
      <c r="Z108">
        <v>319.29888999999997</v>
      </c>
      <c r="AA108">
        <v>324.20757200000003</v>
      </c>
      <c r="AB108">
        <v>0</v>
      </c>
    </row>
    <row r="109" spans="1:28" x14ac:dyDescent="0.25">
      <c r="A109" s="1" t="s">
        <v>190</v>
      </c>
      <c r="B109">
        <v>179</v>
      </c>
      <c r="C109" s="1" t="s">
        <v>4005</v>
      </c>
      <c r="D109">
        <v>5.0999999999999996</v>
      </c>
      <c r="E109">
        <v>0</v>
      </c>
      <c r="F109">
        <v>0.55000000000000004</v>
      </c>
      <c r="G109">
        <v>290</v>
      </c>
      <c r="H109" s="1" t="s">
        <v>4075</v>
      </c>
      <c r="I109">
        <v>89.74</v>
      </c>
      <c r="J109">
        <v>10.58</v>
      </c>
      <c r="K109">
        <v>111</v>
      </c>
      <c r="L109">
        <v>698.34</v>
      </c>
      <c r="M109">
        <v>21</v>
      </c>
      <c r="N109">
        <v>4</v>
      </c>
      <c r="O109">
        <v>0</v>
      </c>
      <c r="P109">
        <v>50.47</v>
      </c>
      <c r="Q109">
        <v>0</v>
      </c>
      <c r="R109" s="1" t="s">
        <v>4345</v>
      </c>
      <c r="S109" s="1" t="s">
        <v>8156</v>
      </c>
      <c r="T109">
        <v>0.85</v>
      </c>
      <c r="U109" s="1"/>
      <c r="V109">
        <v>6980.5457880000004</v>
      </c>
      <c r="W109">
        <v>303957.55786499998</v>
      </c>
      <c r="X109">
        <v>38.986969000000002</v>
      </c>
      <c r="Y109">
        <v>6.1216900000000001</v>
      </c>
      <c r="Z109">
        <v>130.546424</v>
      </c>
      <c r="AA109">
        <v>130.65903</v>
      </c>
      <c r="AB109">
        <v>0</v>
      </c>
    </row>
    <row r="110" spans="1:28" x14ac:dyDescent="0.25">
      <c r="A110" s="1" t="s">
        <v>193</v>
      </c>
      <c r="B110">
        <v>150</v>
      </c>
      <c r="C110" s="1" t="s">
        <v>4001</v>
      </c>
      <c r="D110">
        <v>0.2</v>
      </c>
      <c r="E110">
        <v>0</v>
      </c>
      <c r="F110">
        <v>0</v>
      </c>
      <c r="G110">
        <v>293</v>
      </c>
      <c r="H110" s="1" t="s">
        <v>4085</v>
      </c>
      <c r="I110">
        <v>50.59</v>
      </c>
      <c r="J110">
        <v>13.72</v>
      </c>
      <c r="K110">
        <v>143</v>
      </c>
      <c r="L110">
        <v>796.83</v>
      </c>
      <c r="M110">
        <v>46</v>
      </c>
      <c r="N110">
        <v>4</v>
      </c>
      <c r="O110">
        <v>0</v>
      </c>
      <c r="P110">
        <v>87.3</v>
      </c>
      <c r="Q110">
        <v>0</v>
      </c>
      <c r="R110" s="1" t="s">
        <v>4348</v>
      </c>
      <c r="S110" s="1" t="s">
        <v>8156</v>
      </c>
      <c r="T110">
        <v>1.03</v>
      </c>
      <c r="U110" s="1"/>
      <c r="V110">
        <v>10802.730489</v>
      </c>
      <c r="W110">
        <v>410327.96698700002</v>
      </c>
      <c r="X110">
        <v>58.900297999999999</v>
      </c>
      <c r="Y110">
        <v>8.4573450000000001</v>
      </c>
      <c r="Z110">
        <v>176.518281</v>
      </c>
      <c r="AA110">
        <v>176.38433699999999</v>
      </c>
      <c r="AB110">
        <v>0</v>
      </c>
    </row>
    <row r="111" spans="1:28" x14ac:dyDescent="0.25">
      <c r="A111" s="1" t="s">
        <v>196</v>
      </c>
      <c r="B111">
        <v>62</v>
      </c>
      <c r="C111" s="1" t="s">
        <v>4004</v>
      </c>
      <c r="D111">
        <v>5.0999999999999996</v>
      </c>
      <c r="E111">
        <v>0</v>
      </c>
      <c r="F111">
        <v>1.47</v>
      </c>
      <c r="G111">
        <v>294</v>
      </c>
      <c r="H111" s="1" t="s">
        <v>4108</v>
      </c>
      <c r="I111">
        <v>122.01</v>
      </c>
      <c r="J111">
        <v>9.8000000000000007</v>
      </c>
      <c r="K111">
        <v>232</v>
      </c>
      <c r="L111">
        <v>1425.91</v>
      </c>
      <c r="M111">
        <v>57</v>
      </c>
      <c r="N111">
        <v>3</v>
      </c>
      <c r="O111">
        <v>0</v>
      </c>
      <c r="P111">
        <v>102.48</v>
      </c>
      <c r="Q111">
        <v>0</v>
      </c>
      <c r="R111" s="1" t="s">
        <v>4351</v>
      </c>
      <c r="S111" s="1" t="s">
        <v>8156</v>
      </c>
      <c r="T111">
        <v>0.81</v>
      </c>
      <c r="U111" s="1"/>
      <c r="V111">
        <v>16243.032411</v>
      </c>
      <c r="W111">
        <v>569390.34476999997</v>
      </c>
      <c r="X111">
        <v>87.299674999999993</v>
      </c>
      <c r="Y111">
        <v>11.124574000000001</v>
      </c>
      <c r="Z111">
        <v>241.62588199999999</v>
      </c>
      <c r="AA111">
        <v>244.76113000000001</v>
      </c>
      <c r="AB111">
        <v>0</v>
      </c>
    </row>
    <row r="112" spans="1:28" x14ac:dyDescent="0.25">
      <c r="A112" s="1" t="s">
        <v>197</v>
      </c>
      <c r="B112">
        <v>184</v>
      </c>
      <c r="C112" s="1" t="s">
        <v>4004</v>
      </c>
      <c r="D112">
        <v>5.0999999999999996</v>
      </c>
      <c r="E112">
        <v>0</v>
      </c>
      <c r="F112">
        <v>1.05</v>
      </c>
      <c r="G112">
        <v>294</v>
      </c>
      <c r="H112" s="1" t="s">
        <v>4073</v>
      </c>
      <c r="I112">
        <v>40.79</v>
      </c>
      <c r="J112">
        <v>12.91</v>
      </c>
      <c r="K112">
        <v>110</v>
      </c>
      <c r="L112">
        <v>475.89</v>
      </c>
      <c r="M112">
        <v>1</v>
      </c>
      <c r="N112">
        <v>1</v>
      </c>
      <c r="O112">
        <v>0</v>
      </c>
      <c r="P112">
        <v>75.260000000000005</v>
      </c>
      <c r="Q112">
        <v>0</v>
      </c>
      <c r="R112" s="1" t="s">
        <v>4352</v>
      </c>
      <c r="S112" s="1" t="s">
        <v>8156</v>
      </c>
      <c r="T112">
        <v>1.02</v>
      </c>
      <c r="U112" s="1"/>
      <c r="V112">
        <v>7620.3902239999998</v>
      </c>
      <c r="W112">
        <v>280613.02081399999</v>
      </c>
      <c r="X112">
        <v>41.329940999999998</v>
      </c>
      <c r="Y112">
        <v>5.787458</v>
      </c>
      <c r="Z112">
        <v>121.911564</v>
      </c>
      <c r="AA112">
        <v>120.624905</v>
      </c>
      <c r="AB112">
        <v>0</v>
      </c>
    </row>
    <row r="113" spans="1:28" x14ac:dyDescent="0.25">
      <c r="A113" s="1" t="s">
        <v>198</v>
      </c>
      <c r="B113">
        <v>115</v>
      </c>
      <c r="C113" s="1" t="s">
        <v>4014</v>
      </c>
      <c r="D113">
        <v>5.0999999999999996</v>
      </c>
      <c r="E113">
        <v>0</v>
      </c>
      <c r="F113">
        <v>0</v>
      </c>
      <c r="G113">
        <v>295</v>
      </c>
      <c r="H113" s="1" t="s">
        <v>4087</v>
      </c>
      <c r="I113">
        <v>59.72</v>
      </c>
      <c r="J113">
        <v>11.02</v>
      </c>
      <c r="K113">
        <v>180</v>
      </c>
      <c r="L113">
        <v>1183.1099999999999</v>
      </c>
      <c r="M113">
        <v>52</v>
      </c>
      <c r="N113">
        <v>2</v>
      </c>
      <c r="O113">
        <v>0</v>
      </c>
      <c r="P113">
        <v>87.23</v>
      </c>
      <c r="Q113">
        <v>0</v>
      </c>
      <c r="R113" s="1" t="s">
        <v>4353</v>
      </c>
      <c r="S113" s="1" t="s">
        <v>8156</v>
      </c>
      <c r="T113">
        <v>0.93</v>
      </c>
      <c r="U113" s="1"/>
      <c r="V113">
        <v>13359.358818000001</v>
      </c>
      <c r="W113">
        <v>496817.25277899997</v>
      </c>
      <c r="X113">
        <v>72.568681999999995</v>
      </c>
      <c r="Y113">
        <v>10.056884999999999</v>
      </c>
      <c r="Z113">
        <v>212.61097699999999</v>
      </c>
      <c r="AA113">
        <v>213.563298</v>
      </c>
      <c r="AB113">
        <v>0</v>
      </c>
    </row>
    <row r="114" spans="1:28" x14ac:dyDescent="0.25">
      <c r="A114" s="1" t="s">
        <v>200</v>
      </c>
      <c r="B114">
        <v>235</v>
      </c>
      <c r="C114" s="1" t="s">
        <v>4004</v>
      </c>
      <c r="D114">
        <v>5.0999999999999996</v>
      </c>
      <c r="E114">
        <v>0</v>
      </c>
      <c r="F114">
        <v>0.4</v>
      </c>
      <c r="G114">
        <v>298</v>
      </c>
      <c r="H114" s="1" t="s">
        <v>4076</v>
      </c>
      <c r="I114">
        <v>1.4</v>
      </c>
      <c r="J114">
        <v>8.6999999999999993</v>
      </c>
      <c r="K114">
        <v>63</v>
      </c>
      <c r="L114">
        <v>609.39</v>
      </c>
      <c r="M114">
        <v>0</v>
      </c>
      <c r="N114">
        <v>0</v>
      </c>
      <c r="O114">
        <v>0</v>
      </c>
      <c r="P114">
        <v>9.56</v>
      </c>
      <c r="Q114">
        <v>0</v>
      </c>
      <c r="R114" s="1" t="s">
        <v>4355</v>
      </c>
      <c r="S114" s="1" t="s">
        <v>8156</v>
      </c>
      <c r="T114">
        <v>0.77</v>
      </c>
      <c r="U114" s="1"/>
      <c r="V114">
        <v>3129.942685</v>
      </c>
      <c r="W114">
        <v>190438.801614</v>
      </c>
      <c r="X114">
        <v>18.739457000000002</v>
      </c>
      <c r="Y114">
        <v>3.4723639999999998</v>
      </c>
      <c r="Z114">
        <v>78.943513999999993</v>
      </c>
      <c r="AA114">
        <v>81.861462000000003</v>
      </c>
      <c r="AB114">
        <v>0</v>
      </c>
    </row>
    <row r="115" spans="1:28" x14ac:dyDescent="0.25">
      <c r="A115" s="1" t="s">
        <v>201</v>
      </c>
      <c r="B115">
        <v>13</v>
      </c>
      <c r="C115" s="1" t="s">
        <v>4030</v>
      </c>
      <c r="D115">
        <v>5.0999999999999996</v>
      </c>
      <c r="E115">
        <v>0</v>
      </c>
      <c r="F115">
        <v>13</v>
      </c>
      <c r="G115">
        <v>303</v>
      </c>
      <c r="H115" s="1" t="s">
        <v>4139</v>
      </c>
      <c r="I115">
        <v>77.290000000000006</v>
      </c>
      <c r="J115">
        <v>9.51</v>
      </c>
      <c r="K115">
        <v>290</v>
      </c>
      <c r="L115">
        <v>2007.2</v>
      </c>
      <c r="M115">
        <v>37</v>
      </c>
      <c r="N115">
        <v>3</v>
      </c>
      <c r="O115">
        <v>0</v>
      </c>
      <c r="P115">
        <v>108.03</v>
      </c>
      <c r="Q115">
        <v>0</v>
      </c>
      <c r="R115" s="1" t="s">
        <v>4356</v>
      </c>
      <c r="S115" s="1" t="s">
        <v>8156</v>
      </c>
      <c r="T115">
        <v>0.8</v>
      </c>
      <c r="U115" s="1"/>
      <c r="V115">
        <v>15348.077971000001</v>
      </c>
      <c r="W115">
        <v>654641.91945199994</v>
      </c>
      <c r="X115">
        <v>85.239682999999999</v>
      </c>
      <c r="Y115">
        <v>12.404021999999999</v>
      </c>
      <c r="Z115">
        <v>275.90184199999999</v>
      </c>
      <c r="AA115">
        <v>281.40550200000001</v>
      </c>
      <c r="AB115">
        <v>0</v>
      </c>
    </row>
    <row r="116" spans="1:28" x14ac:dyDescent="0.25">
      <c r="A116" s="1" t="s">
        <v>202</v>
      </c>
      <c r="B116">
        <v>237</v>
      </c>
      <c r="C116" s="1" t="s">
        <v>4004</v>
      </c>
      <c r="D116">
        <v>5.0999999999999996</v>
      </c>
      <c r="E116">
        <v>0</v>
      </c>
      <c r="F116">
        <v>1.78</v>
      </c>
      <c r="G116">
        <v>313</v>
      </c>
      <c r="H116" s="1" t="s">
        <v>4073</v>
      </c>
      <c r="I116">
        <v>40.79</v>
      </c>
      <c r="J116">
        <v>17.829999999999998</v>
      </c>
      <c r="K116">
        <v>76</v>
      </c>
      <c r="L116">
        <v>475.89</v>
      </c>
      <c r="M116">
        <v>1</v>
      </c>
      <c r="N116">
        <v>1</v>
      </c>
      <c r="O116">
        <v>0</v>
      </c>
      <c r="P116">
        <v>51.03</v>
      </c>
      <c r="Q116">
        <v>0</v>
      </c>
      <c r="R116" s="1" t="s">
        <v>4357</v>
      </c>
      <c r="S116" s="1" t="s">
        <v>8156</v>
      </c>
      <c r="T116">
        <v>1.4</v>
      </c>
      <c r="U116" s="1"/>
      <c r="V116">
        <v>5914.8334759999998</v>
      </c>
      <c r="W116">
        <v>273979.53506800003</v>
      </c>
      <c r="X116">
        <v>33.499502999999997</v>
      </c>
      <c r="Y116">
        <v>5.8536710000000003</v>
      </c>
      <c r="Z116">
        <v>119.897051</v>
      </c>
      <c r="AA116">
        <v>117.771852</v>
      </c>
      <c r="AB116">
        <v>0</v>
      </c>
    </row>
    <row r="117" spans="1:28" x14ac:dyDescent="0.25">
      <c r="A117" s="1" t="s">
        <v>203</v>
      </c>
      <c r="B117">
        <v>160</v>
      </c>
      <c r="C117" s="1" t="s">
        <v>4017</v>
      </c>
      <c r="D117">
        <v>5.0999999999999996</v>
      </c>
      <c r="E117">
        <v>0</v>
      </c>
      <c r="F117">
        <v>0.77</v>
      </c>
      <c r="G117">
        <v>317</v>
      </c>
      <c r="H117" s="1" t="s">
        <v>4140</v>
      </c>
      <c r="I117">
        <v>93.18</v>
      </c>
      <c r="J117">
        <v>5.35</v>
      </c>
      <c r="K117">
        <v>157</v>
      </c>
      <c r="L117">
        <v>1018.45</v>
      </c>
      <c r="M117">
        <v>37</v>
      </c>
      <c r="N117">
        <v>1</v>
      </c>
      <c r="O117">
        <v>0</v>
      </c>
      <c r="P117">
        <v>69.47</v>
      </c>
      <c r="Q117">
        <v>0</v>
      </c>
      <c r="R117" s="1" t="s">
        <v>4358</v>
      </c>
      <c r="S117" s="1" t="s">
        <v>8156</v>
      </c>
      <c r="T117">
        <v>0.82</v>
      </c>
      <c r="U117" s="1"/>
      <c r="V117">
        <v>11654.489337999999</v>
      </c>
      <c r="W117">
        <v>435294.11385899998</v>
      </c>
      <c r="X117">
        <v>63.315004999999999</v>
      </c>
      <c r="Y117">
        <v>8.6493680000000008</v>
      </c>
      <c r="Z117">
        <v>185.72416799999999</v>
      </c>
      <c r="AA117">
        <v>187.11693700000001</v>
      </c>
      <c r="AB117">
        <v>0</v>
      </c>
    </row>
    <row r="118" spans="1:28" x14ac:dyDescent="0.25">
      <c r="A118" s="1" t="s">
        <v>204</v>
      </c>
      <c r="B118">
        <v>262</v>
      </c>
      <c r="C118" s="1" t="s">
        <v>4004</v>
      </c>
      <c r="D118">
        <v>5.0999999999999996</v>
      </c>
      <c r="E118">
        <v>0</v>
      </c>
      <c r="F118">
        <v>0.64</v>
      </c>
      <c r="G118">
        <v>317</v>
      </c>
      <c r="H118" s="1" t="s">
        <v>4073</v>
      </c>
      <c r="I118">
        <v>40.79</v>
      </c>
      <c r="J118">
        <v>15.61</v>
      </c>
      <c r="K118">
        <v>55</v>
      </c>
      <c r="L118">
        <v>475.89</v>
      </c>
      <c r="M118">
        <v>1</v>
      </c>
      <c r="N118">
        <v>1</v>
      </c>
      <c r="O118">
        <v>0</v>
      </c>
      <c r="P118">
        <v>23.6</v>
      </c>
      <c r="Q118">
        <v>0</v>
      </c>
      <c r="R118" s="1" t="s">
        <v>4359</v>
      </c>
      <c r="S118" s="1" t="s">
        <v>8156</v>
      </c>
      <c r="T118">
        <v>1.1200000000000001</v>
      </c>
      <c r="U118" s="1"/>
      <c r="V118">
        <v>4063.228924</v>
      </c>
      <c r="W118">
        <v>216819.468819</v>
      </c>
      <c r="X118">
        <v>23.719282</v>
      </c>
      <c r="Y118">
        <v>4.6067520000000002</v>
      </c>
      <c r="Z118">
        <v>94.251092999999997</v>
      </c>
      <c r="AA118">
        <v>93.200792000000007</v>
      </c>
      <c r="AB118">
        <v>0</v>
      </c>
    </row>
    <row r="119" spans="1:28" x14ac:dyDescent="0.25">
      <c r="A119" s="1" t="s">
        <v>205</v>
      </c>
      <c r="B119">
        <v>5</v>
      </c>
      <c r="C119" s="1" t="s">
        <v>4004</v>
      </c>
      <c r="D119">
        <v>5.0999999999999996</v>
      </c>
      <c r="E119">
        <v>0</v>
      </c>
      <c r="F119">
        <v>5</v>
      </c>
      <c r="G119">
        <v>319</v>
      </c>
      <c r="H119" s="1" t="s">
        <v>4122</v>
      </c>
      <c r="I119">
        <v>159.35</v>
      </c>
      <c r="J119">
        <v>6.54</v>
      </c>
      <c r="K119">
        <v>314</v>
      </c>
      <c r="L119">
        <v>2021.57</v>
      </c>
      <c r="M119">
        <v>94</v>
      </c>
      <c r="N119">
        <v>5</v>
      </c>
      <c r="O119">
        <v>0</v>
      </c>
      <c r="P119">
        <v>164.68</v>
      </c>
      <c r="Q119">
        <v>0</v>
      </c>
      <c r="R119" s="1" t="s">
        <v>4360</v>
      </c>
      <c r="S119" s="1" t="s">
        <v>8156</v>
      </c>
      <c r="T119">
        <v>0.99</v>
      </c>
      <c r="U119" s="1"/>
      <c r="V119">
        <v>24143.504166999999</v>
      </c>
      <c r="W119">
        <v>863603.99655299995</v>
      </c>
      <c r="X119">
        <v>130.362098</v>
      </c>
      <c r="Y119">
        <v>17.772780999999998</v>
      </c>
      <c r="Z119">
        <v>371.501575</v>
      </c>
      <c r="AA119">
        <v>371.23164300000002</v>
      </c>
      <c r="AB119">
        <v>0</v>
      </c>
    </row>
    <row r="120" spans="1:28" x14ac:dyDescent="0.25">
      <c r="A120" s="1" t="s">
        <v>206</v>
      </c>
      <c r="B120">
        <v>167</v>
      </c>
      <c r="C120" s="1" t="s">
        <v>4016</v>
      </c>
      <c r="D120">
        <v>5.0999999999999996</v>
      </c>
      <c r="E120">
        <v>0</v>
      </c>
      <c r="F120">
        <v>1.1399999999999999</v>
      </c>
      <c r="G120">
        <v>319</v>
      </c>
      <c r="H120" s="1" t="s">
        <v>4089</v>
      </c>
      <c r="I120">
        <v>182.21</v>
      </c>
      <c r="J120">
        <v>9.75</v>
      </c>
      <c r="K120">
        <v>152</v>
      </c>
      <c r="L120">
        <v>905.52</v>
      </c>
      <c r="M120">
        <v>50</v>
      </c>
      <c r="N120">
        <v>2</v>
      </c>
      <c r="O120">
        <v>0</v>
      </c>
      <c r="P120">
        <v>74.430000000000007</v>
      </c>
      <c r="Q120">
        <v>0</v>
      </c>
      <c r="R120" s="1" t="s">
        <v>4361</v>
      </c>
      <c r="S120" s="1" t="s">
        <v>8156</v>
      </c>
      <c r="T120">
        <v>0.85</v>
      </c>
      <c r="U120" s="1"/>
      <c r="V120">
        <v>11372.458645999999</v>
      </c>
      <c r="W120">
        <v>372293.353267</v>
      </c>
      <c r="X120">
        <v>60.567126999999999</v>
      </c>
      <c r="Y120">
        <v>7.704993</v>
      </c>
      <c r="Z120">
        <v>160.63441599999999</v>
      </c>
      <c r="AA120">
        <v>160.035979</v>
      </c>
      <c r="AB120">
        <v>0</v>
      </c>
    </row>
    <row r="121" spans="1:28" x14ac:dyDescent="0.25">
      <c r="A121" s="1" t="s">
        <v>207</v>
      </c>
      <c r="B121">
        <v>200</v>
      </c>
      <c r="C121" s="1" t="s">
        <v>4016</v>
      </c>
      <c r="D121">
        <v>5.0999999999999996</v>
      </c>
      <c r="E121">
        <v>0</v>
      </c>
      <c r="F121">
        <v>0.96</v>
      </c>
      <c r="G121">
        <v>319</v>
      </c>
      <c r="H121" s="1" t="s">
        <v>4092</v>
      </c>
      <c r="I121">
        <v>182.21</v>
      </c>
      <c r="J121">
        <v>8.6300000000000008</v>
      </c>
      <c r="K121">
        <v>119</v>
      </c>
      <c r="L121">
        <v>905.52</v>
      </c>
      <c r="M121">
        <v>30</v>
      </c>
      <c r="N121">
        <v>2</v>
      </c>
      <c r="O121">
        <v>0</v>
      </c>
      <c r="P121">
        <v>68.34</v>
      </c>
      <c r="Q121">
        <v>0</v>
      </c>
      <c r="R121" s="1" t="s">
        <v>4362</v>
      </c>
      <c r="S121" s="1" t="s">
        <v>8156</v>
      </c>
      <c r="T121">
        <v>1.29</v>
      </c>
      <c r="U121" s="1"/>
      <c r="V121">
        <v>9535.5100330000005</v>
      </c>
      <c r="W121">
        <v>409503.239642</v>
      </c>
      <c r="X121">
        <v>53.230483999999997</v>
      </c>
      <c r="Y121">
        <v>8.7939609999999995</v>
      </c>
      <c r="Z121">
        <v>178.36319700000001</v>
      </c>
      <c r="AA121">
        <v>176.028223</v>
      </c>
      <c r="AB121">
        <v>0</v>
      </c>
    </row>
    <row r="122" spans="1:28" x14ac:dyDescent="0.25">
      <c r="A122" s="1" t="s">
        <v>208</v>
      </c>
      <c r="B122">
        <v>1</v>
      </c>
      <c r="C122" s="1" t="s">
        <v>4048</v>
      </c>
      <c r="D122">
        <v>5.0999999999999996</v>
      </c>
      <c r="E122">
        <v>0</v>
      </c>
      <c r="F122">
        <v>1</v>
      </c>
      <c r="G122">
        <v>320</v>
      </c>
      <c r="H122" s="1" t="s">
        <v>4141</v>
      </c>
      <c r="I122">
        <v>72.8</v>
      </c>
      <c r="J122">
        <v>16.59</v>
      </c>
      <c r="K122">
        <v>319</v>
      </c>
      <c r="L122">
        <v>1954.68</v>
      </c>
      <c r="M122">
        <v>124</v>
      </c>
      <c r="N122">
        <v>5</v>
      </c>
      <c r="O122">
        <v>0</v>
      </c>
      <c r="P122">
        <v>211.53</v>
      </c>
      <c r="Q122">
        <v>0</v>
      </c>
      <c r="R122" s="1" t="s">
        <v>4363</v>
      </c>
      <c r="S122" s="1" t="s">
        <v>8156</v>
      </c>
      <c r="T122">
        <v>1.33</v>
      </c>
      <c r="U122" s="1"/>
      <c r="V122">
        <v>27759.515124000001</v>
      </c>
      <c r="W122">
        <v>962531.38974200003</v>
      </c>
      <c r="X122">
        <v>149.26591199999999</v>
      </c>
      <c r="Y122">
        <v>20.723998999999999</v>
      </c>
      <c r="Z122">
        <v>416.62756899999999</v>
      </c>
      <c r="AA122">
        <v>413.75655499999999</v>
      </c>
      <c r="AB122">
        <v>0</v>
      </c>
    </row>
    <row r="123" spans="1:28" x14ac:dyDescent="0.25">
      <c r="A123" s="1" t="s">
        <v>209</v>
      </c>
      <c r="B123">
        <v>173</v>
      </c>
      <c r="C123" s="1" t="s">
        <v>4018</v>
      </c>
      <c r="D123">
        <v>5.0999999999999996</v>
      </c>
      <c r="E123">
        <v>0</v>
      </c>
      <c r="F123">
        <v>0.5</v>
      </c>
      <c r="G123">
        <v>320</v>
      </c>
      <c r="H123" s="1" t="s">
        <v>4089</v>
      </c>
      <c r="I123">
        <v>182.21</v>
      </c>
      <c r="J123">
        <v>9.2200000000000006</v>
      </c>
      <c r="K123">
        <v>147</v>
      </c>
      <c r="L123">
        <v>1351.38</v>
      </c>
      <c r="M123">
        <v>31</v>
      </c>
      <c r="N123">
        <v>2</v>
      </c>
      <c r="O123">
        <v>0</v>
      </c>
      <c r="P123">
        <v>76.290000000000006</v>
      </c>
      <c r="Q123">
        <v>0</v>
      </c>
      <c r="R123" s="1" t="s">
        <v>4364</v>
      </c>
      <c r="S123" s="1" t="s">
        <v>8156</v>
      </c>
      <c r="T123">
        <v>1.39</v>
      </c>
      <c r="U123" s="1"/>
      <c r="V123">
        <v>10625.243888999999</v>
      </c>
      <c r="W123">
        <v>498613.74373799999</v>
      </c>
      <c r="X123">
        <v>60.336364000000003</v>
      </c>
      <c r="Y123">
        <v>10.532537</v>
      </c>
      <c r="Z123">
        <v>214.78278499999999</v>
      </c>
      <c r="AA123">
        <v>214.33263700000001</v>
      </c>
      <c r="AB123">
        <v>0</v>
      </c>
    </row>
    <row r="124" spans="1:28" x14ac:dyDescent="0.25">
      <c r="A124" s="1" t="s">
        <v>210</v>
      </c>
      <c r="B124">
        <v>189</v>
      </c>
      <c r="C124" s="1" t="s">
        <v>4002</v>
      </c>
      <c r="D124">
        <v>5.0999999999999996</v>
      </c>
      <c r="E124">
        <v>0</v>
      </c>
      <c r="F124">
        <v>0.82</v>
      </c>
      <c r="G124">
        <v>320</v>
      </c>
      <c r="H124" s="1" t="s">
        <v>4072</v>
      </c>
      <c r="I124">
        <v>31.58</v>
      </c>
      <c r="J124">
        <v>14.35</v>
      </c>
      <c r="K124">
        <v>131</v>
      </c>
      <c r="L124">
        <v>367.23</v>
      </c>
      <c r="M124">
        <v>99</v>
      </c>
      <c r="N124">
        <v>1</v>
      </c>
      <c r="O124">
        <v>0</v>
      </c>
      <c r="P124">
        <v>106.19</v>
      </c>
      <c r="Q124">
        <v>0</v>
      </c>
      <c r="R124" s="1" t="s">
        <v>4365</v>
      </c>
      <c r="S124" s="1" t="s">
        <v>8156</v>
      </c>
      <c r="T124">
        <v>1.08</v>
      </c>
      <c r="U124" s="1"/>
      <c r="V124">
        <v>17693.743205999999</v>
      </c>
      <c r="W124">
        <v>374893.42426499998</v>
      </c>
      <c r="X124">
        <v>89.385907000000003</v>
      </c>
      <c r="Y124">
        <v>8.729635</v>
      </c>
      <c r="Z124">
        <v>167.333932</v>
      </c>
      <c r="AA124">
        <v>161.15758299999999</v>
      </c>
      <c r="AB124">
        <v>0</v>
      </c>
    </row>
    <row r="125" spans="1:28" x14ac:dyDescent="0.25">
      <c r="A125" s="1" t="s">
        <v>212</v>
      </c>
      <c r="B125">
        <v>241</v>
      </c>
      <c r="C125" s="1" t="s">
        <v>4004</v>
      </c>
      <c r="D125">
        <v>5.0999999999999996</v>
      </c>
      <c r="E125">
        <v>0</v>
      </c>
      <c r="F125">
        <v>1</v>
      </c>
      <c r="G125">
        <v>323</v>
      </c>
      <c r="H125" s="1" t="s">
        <v>4074</v>
      </c>
      <c r="I125">
        <v>0.2</v>
      </c>
      <c r="J125">
        <v>8.4600000000000009</v>
      </c>
      <c r="K125">
        <v>82</v>
      </c>
      <c r="L125">
        <v>420.4</v>
      </c>
      <c r="M125">
        <v>0</v>
      </c>
      <c r="N125">
        <v>0</v>
      </c>
      <c r="O125">
        <v>0</v>
      </c>
      <c r="P125">
        <v>46.76</v>
      </c>
      <c r="Q125">
        <v>0</v>
      </c>
      <c r="R125" s="1" t="s">
        <v>4367</v>
      </c>
      <c r="S125" s="1" t="s">
        <v>8156</v>
      </c>
      <c r="T125">
        <v>0.89</v>
      </c>
      <c r="U125" s="1"/>
      <c r="V125">
        <v>5661.7572899999996</v>
      </c>
      <c r="W125">
        <v>211689.46441799999</v>
      </c>
      <c r="X125">
        <v>30.747163</v>
      </c>
      <c r="Y125">
        <v>4.1793209999999998</v>
      </c>
      <c r="Z125">
        <v>90.909329999999997</v>
      </c>
      <c r="AA125">
        <v>90.997474999999994</v>
      </c>
      <c r="AB125">
        <v>0</v>
      </c>
    </row>
    <row r="126" spans="1:28" x14ac:dyDescent="0.25">
      <c r="A126" s="1" t="s">
        <v>214</v>
      </c>
      <c r="B126">
        <v>169</v>
      </c>
      <c r="C126" s="1" t="s">
        <v>4004</v>
      </c>
      <c r="D126">
        <v>5.0999999999999996</v>
      </c>
      <c r="E126">
        <v>0</v>
      </c>
      <c r="F126">
        <v>0.71</v>
      </c>
      <c r="G126">
        <v>326</v>
      </c>
      <c r="H126" s="1" t="s">
        <v>4110</v>
      </c>
      <c r="I126">
        <v>0.2</v>
      </c>
      <c r="J126">
        <v>4.5</v>
      </c>
      <c r="K126">
        <v>157</v>
      </c>
      <c r="L126">
        <v>1312.65</v>
      </c>
      <c r="M126">
        <v>28</v>
      </c>
      <c r="N126">
        <v>2</v>
      </c>
      <c r="O126">
        <v>0</v>
      </c>
      <c r="P126">
        <v>75.930000000000007</v>
      </c>
      <c r="Q126">
        <v>0</v>
      </c>
      <c r="R126" s="1" t="s">
        <v>4369</v>
      </c>
      <c r="S126" s="1" t="s">
        <v>8156</v>
      </c>
      <c r="T126">
        <v>1.1599999999999999</v>
      </c>
      <c r="U126" s="1"/>
      <c r="V126">
        <v>11626.222902</v>
      </c>
      <c r="W126">
        <v>519563.53438099998</v>
      </c>
      <c r="X126">
        <v>65.245761999999999</v>
      </c>
      <c r="Y126">
        <v>10.812927</v>
      </c>
      <c r="Z126">
        <v>223.71153200000001</v>
      </c>
      <c r="AA126">
        <v>223.33865800000001</v>
      </c>
      <c r="AB126">
        <v>0</v>
      </c>
    </row>
    <row r="127" spans="1:28" x14ac:dyDescent="0.25">
      <c r="A127" s="1" t="s">
        <v>215</v>
      </c>
      <c r="B127">
        <v>244</v>
      </c>
      <c r="C127" s="1" t="s">
        <v>4001</v>
      </c>
      <c r="D127">
        <v>0.2</v>
      </c>
      <c r="E127">
        <v>0</v>
      </c>
      <c r="F127">
        <v>0.47</v>
      </c>
      <c r="G127">
        <v>328</v>
      </c>
      <c r="H127" s="1" t="s">
        <v>4071</v>
      </c>
      <c r="I127">
        <v>108.49</v>
      </c>
      <c r="J127">
        <v>16.36</v>
      </c>
      <c r="K127">
        <v>84</v>
      </c>
      <c r="L127">
        <v>419.77</v>
      </c>
      <c r="M127">
        <v>38</v>
      </c>
      <c r="N127">
        <v>6</v>
      </c>
      <c r="O127">
        <v>0</v>
      </c>
      <c r="P127">
        <v>58.62</v>
      </c>
      <c r="Q127">
        <v>0</v>
      </c>
      <c r="R127" s="1" t="s">
        <v>4370</v>
      </c>
      <c r="S127" s="1" t="s">
        <v>8156</v>
      </c>
      <c r="T127">
        <v>1.19</v>
      </c>
      <c r="U127" s="1"/>
      <c r="V127">
        <v>9028.6454909999993</v>
      </c>
      <c r="W127">
        <v>299893.11652699998</v>
      </c>
      <c r="X127">
        <v>48.265037</v>
      </c>
      <c r="Y127">
        <v>6.6844150000000004</v>
      </c>
      <c r="Z127">
        <v>132.15867700000001</v>
      </c>
      <c r="AA127">
        <v>128.91281900000001</v>
      </c>
      <c r="AB127">
        <v>0</v>
      </c>
    </row>
    <row r="128" spans="1:28" x14ac:dyDescent="0.25">
      <c r="A128" s="1" t="s">
        <v>216</v>
      </c>
      <c r="B128">
        <v>200</v>
      </c>
      <c r="C128" s="1" t="s">
        <v>4001</v>
      </c>
      <c r="D128">
        <v>0.2</v>
      </c>
      <c r="E128">
        <v>0</v>
      </c>
      <c r="F128">
        <v>0</v>
      </c>
      <c r="G128">
        <v>329</v>
      </c>
      <c r="H128" s="1" t="s">
        <v>4085</v>
      </c>
      <c r="I128">
        <v>50.59</v>
      </c>
      <c r="J128">
        <v>6.01</v>
      </c>
      <c r="K128">
        <v>129</v>
      </c>
      <c r="L128">
        <v>796.83</v>
      </c>
      <c r="M128">
        <v>1</v>
      </c>
      <c r="N128">
        <v>1</v>
      </c>
      <c r="O128">
        <v>0</v>
      </c>
      <c r="P128">
        <v>30.54</v>
      </c>
      <c r="Q128">
        <v>0</v>
      </c>
      <c r="R128" s="1" t="s">
        <v>4371</v>
      </c>
      <c r="S128" s="1" t="s">
        <v>8156</v>
      </c>
      <c r="T128">
        <v>0.56999999999999995</v>
      </c>
      <c r="U128" s="1"/>
      <c r="V128">
        <v>6396.679572</v>
      </c>
      <c r="W128">
        <v>267551.02563599998</v>
      </c>
      <c r="X128">
        <v>35.345616</v>
      </c>
      <c r="Y128">
        <v>4.8596769999999996</v>
      </c>
      <c r="Z128">
        <v>112.186611</v>
      </c>
      <c r="AA128">
        <v>115.010289</v>
      </c>
      <c r="AB128">
        <v>0</v>
      </c>
    </row>
    <row r="129" spans="1:28" x14ac:dyDescent="0.25">
      <c r="A129" s="1" t="s">
        <v>217</v>
      </c>
      <c r="B129">
        <v>15</v>
      </c>
      <c r="C129" s="1" t="s">
        <v>4004</v>
      </c>
      <c r="D129">
        <v>5.0999999999999996</v>
      </c>
      <c r="E129">
        <v>0</v>
      </c>
      <c r="F129">
        <v>15</v>
      </c>
      <c r="G129">
        <v>330</v>
      </c>
      <c r="H129" s="1" t="s">
        <v>4104</v>
      </c>
      <c r="I129">
        <v>0.2</v>
      </c>
      <c r="J129">
        <v>10.83</v>
      </c>
      <c r="K129">
        <v>315</v>
      </c>
      <c r="L129">
        <v>1913.75</v>
      </c>
      <c r="M129">
        <v>110</v>
      </c>
      <c r="N129">
        <v>3</v>
      </c>
      <c r="O129">
        <v>0</v>
      </c>
      <c r="P129">
        <v>158.49</v>
      </c>
      <c r="Q129">
        <v>0</v>
      </c>
      <c r="R129" s="1" t="s">
        <v>4372</v>
      </c>
      <c r="S129" s="1" t="s">
        <v>8156</v>
      </c>
      <c r="T129">
        <v>0.88</v>
      </c>
      <c r="U129" s="1"/>
      <c r="V129">
        <v>25964.274465999999</v>
      </c>
      <c r="W129">
        <v>870273.78404000006</v>
      </c>
      <c r="X129">
        <v>138.742062</v>
      </c>
      <c r="Y129">
        <v>17.794808</v>
      </c>
      <c r="Z129">
        <v>373.689953</v>
      </c>
      <c r="AA129">
        <v>374.10030899999998</v>
      </c>
      <c r="AB129">
        <v>0</v>
      </c>
    </row>
    <row r="130" spans="1:28" x14ac:dyDescent="0.25">
      <c r="A130" s="1" t="s">
        <v>218</v>
      </c>
      <c r="B130">
        <v>178</v>
      </c>
      <c r="C130" s="1" t="s">
        <v>4020</v>
      </c>
      <c r="D130">
        <v>5.0999999999999996</v>
      </c>
      <c r="E130">
        <v>0</v>
      </c>
      <c r="F130">
        <v>0.17</v>
      </c>
      <c r="G130">
        <v>331</v>
      </c>
      <c r="H130" s="1" t="s">
        <v>4094</v>
      </c>
      <c r="I130">
        <v>120.04</v>
      </c>
      <c r="J130">
        <v>12.56</v>
      </c>
      <c r="K130">
        <v>153</v>
      </c>
      <c r="L130">
        <v>743.49</v>
      </c>
      <c r="M130">
        <v>80</v>
      </c>
      <c r="N130">
        <v>3</v>
      </c>
      <c r="O130">
        <v>0</v>
      </c>
      <c r="P130">
        <v>102.75</v>
      </c>
      <c r="Q130">
        <v>0</v>
      </c>
      <c r="R130" s="1" t="s">
        <v>4373</v>
      </c>
      <c r="S130" s="1" t="s">
        <v>8156</v>
      </c>
      <c r="T130">
        <v>1.08</v>
      </c>
      <c r="U130" s="1"/>
      <c r="V130">
        <v>16356.228133000001</v>
      </c>
      <c r="W130">
        <v>467216.47016700002</v>
      </c>
      <c r="X130">
        <v>85.577572000000004</v>
      </c>
      <c r="Y130">
        <v>10.341011</v>
      </c>
      <c r="Z130">
        <v>205.15135100000001</v>
      </c>
      <c r="AA130">
        <v>200.840968</v>
      </c>
      <c r="AB130">
        <v>0</v>
      </c>
    </row>
    <row r="131" spans="1:28" x14ac:dyDescent="0.25">
      <c r="A131" s="1" t="s">
        <v>222</v>
      </c>
      <c r="B131">
        <v>107</v>
      </c>
      <c r="C131" s="1" t="s">
        <v>4020</v>
      </c>
      <c r="D131">
        <v>5.0999999999999996</v>
      </c>
      <c r="E131">
        <v>0</v>
      </c>
      <c r="F131">
        <v>0.3</v>
      </c>
      <c r="G131">
        <v>332</v>
      </c>
      <c r="H131" s="1" t="s">
        <v>4117</v>
      </c>
      <c r="I131">
        <v>120.04</v>
      </c>
      <c r="J131">
        <v>12.86</v>
      </c>
      <c r="K131">
        <v>225</v>
      </c>
      <c r="L131">
        <v>743.49</v>
      </c>
      <c r="M131">
        <v>114</v>
      </c>
      <c r="N131">
        <v>4</v>
      </c>
      <c r="O131">
        <v>0</v>
      </c>
      <c r="P131">
        <v>177.3</v>
      </c>
      <c r="Q131">
        <v>0</v>
      </c>
      <c r="R131" s="1" t="s">
        <v>4377</v>
      </c>
      <c r="S131" s="1" t="s">
        <v>8156</v>
      </c>
      <c r="T131">
        <v>1.1399999999999999</v>
      </c>
      <c r="U131" s="1"/>
      <c r="V131">
        <v>22925.105505</v>
      </c>
      <c r="W131">
        <v>581205.61540899996</v>
      </c>
      <c r="X131">
        <v>118.151892</v>
      </c>
      <c r="Y131">
        <v>13.117182</v>
      </c>
      <c r="Z131">
        <v>257.834474</v>
      </c>
      <c r="AA131">
        <v>249.842861</v>
      </c>
      <c r="AB131">
        <v>0</v>
      </c>
    </row>
    <row r="132" spans="1:28" x14ac:dyDescent="0.25">
      <c r="A132" s="1" t="s">
        <v>224</v>
      </c>
      <c r="B132">
        <v>221</v>
      </c>
      <c r="C132" s="1" t="s">
        <v>4002</v>
      </c>
      <c r="D132">
        <v>5.0999999999999996</v>
      </c>
      <c r="E132">
        <v>0</v>
      </c>
      <c r="F132">
        <v>1.46</v>
      </c>
      <c r="G132">
        <v>333</v>
      </c>
      <c r="H132" s="1" t="s">
        <v>4072</v>
      </c>
      <c r="I132">
        <v>31.58</v>
      </c>
      <c r="J132">
        <v>8.8800000000000008</v>
      </c>
      <c r="K132">
        <v>112</v>
      </c>
      <c r="L132">
        <v>367.23</v>
      </c>
      <c r="M132">
        <v>68</v>
      </c>
      <c r="N132">
        <v>2</v>
      </c>
      <c r="O132">
        <v>0</v>
      </c>
      <c r="P132">
        <v>77.16</v>
      </c>
      <c r="Q132">
        <v>0</v>
      </c>
      <c r="R132" s="1" t="s">
        <v>4379</v>
      </c>
      <c r="S132" s="1" t="s">
        <v>8156</v>
      </c>
      <c r="T132">
        <v>0.77</v>
      </c>
      <c r="U132" s="1"/>
      <c r="V132">
        <v>12643.132759</v>
      </c>
      <c r="W132">
        <v>284040.56000699999</v>
      </c>
      <c r="X132">
        <v>64.240159000000006</v>
      </c>
      <c r="Y132">
        <v>6.3444430000000001</v>
      </c>
      <c r="Z132">
        <v>125.53892500000001</v>
      </c>
      <c r="AA132">
        <v>122.101854</v>
      </c>
      <c r="AB132">
        <v>0</v>
      </c>
    </row>
    <row r="133" spans="1:28" x14ac:dyDescent="0.25">
      <c r="A133" s="1" t="s">
        <v>225</v>
      </c>
      <c r="B133">
        <v>128</v>
      </c>
      <c r="C133" s="1" t="s">
        <v>4012</v>
      </c>
      <c r="D133">
        <v>5.0999999999999996</v>
      </c>
      <c r="E133">
        <v>0</v>
      </c>
      <c r="F133">
        <v>0.22</v>
      </c>
      <c r="G133">
        <v>334</v>
      </c>
      <c r="H133" s="1" t="s">
        <v>4096</v>
      </c>
      <c r="I133">
        <v>121.36</v>
      </c>
      <c r="J133">
        <v>12.77</v>
      </c>
      <c r="K133">
        <v>206</v>
      </c>
      <c r="L133">
        <v>1363.57</v>
      </c>
      <c r="M133">
        <v>57</v>
      </c>
      <c r="N133">
        <v>4</v>
      </c>
      <c r="O133">
        <v>0</v>
      </c>
      <c r="P133">
        <v>98.15</v>
      </c>
      <c r="Q133">
        <v>0</v>
      </c>
      <c r="R133" s="1" t="s">
        <v>4380</v>
      </c>
      <c r="S133" s="1" t="s">
        <v>8156</v>
      </c>
      <c r="T133">
        <v>0.94</v>
      </c>
      <c r="U133" s="1"/>
      <c r="V133">
        <v>15049.616413</v>
      </c>
      <c r="W133">
        <v>565144.59900499997</v>
      </c>
      <c r="X133">
        <v>81.910218</v>
      </c>
      <c r="Y133">
        <v>11.577261</v>
      </c>
      <c r="Z133">
        <v>242.75162900000001</v>
      </c>
      <c r="AA133">
        <v>242.93435099999999</v>
      </c>
      <c r="AB133">
        <v>0</v>
      </c>
    </row>
    <row r="134" spans="1:28" x14ac:dyDescent="0.25">
      <c r="A134" s="1" t="s">
        <v>226</v>
      </c>
      <c r="B134">
        <v>263</v>
      </c>
      <c r="C134" s="1" t="s">
        <v>4004</v>
      </c>
      <c r="D134">
        <v>5.0999999999999996</v>
      </c>
      <c r="E134">
        <v>0</v>
      </c>
      <c r="F134">
        <v>0.8</v>
      </c>
      <c r="G134">
        <v>334</v>
      </c>
      <c r="H134" s="1" t="s">
        <v>4079</v>
      </c>
      <c r="I134">
        <v>1.4</v>
      </c>
      <c r="J134">
        <v>14.06</v>
      </c>
      <c r="K134">
        <v>71</v>
      </c>
      <c r="L134">
        <v>609.39</v>
      </c>
      <c r="M134">
        <v>0</v>
      </c>
      <c r="N134">
        <v>0</v>
      </c>
      <c r="O134">
        <v>0</v>
      </c>
      <c r="P134">
        <v>33.53</v>
      </c>
      <c r="Q134">
        <v>0</v>
      </c>
      <c r="R134" s="1" t="s">
        <v>4381</v>
      </c>
      <c r="S134" s="1" t="s">
        <v>8156</v>
      </c>
      <c r="T134">
        <v>1.1499999999999999</v>
      </c>
      <c r="U134" s="1"/>
      <c r="V134">
        <v>4427.2901959999999</v>
      </c>
      <c r="W134">
        <v>223790.626579</v>
      </c>
      <c r="X134">
        <v>25.508766999999999</v>
      </c>
      <c r="Y134">
        <v>4.6026720000000001</v>
      </c>
      <c r="Z134">
        <v>96.265677999999994</v>
      </c>
      <c r="AA134">
        <v>96.197810000000004</v>
      </c>
      <c r="AB134">
        <v>0</v>
      </c>
    </row>
    <row r="135" spans="1:28" x14ac:dyDescent="0.25">
      <c r="A135" s="1" t="s">
        <v>228</v>
      </c>
      <c r="B135">
        <v>214</v>
      </c>
      <c r="C135" s="1" t="s">
        <v>4020</v>
      </c>
      <c r="D135">
        <v>5.0999999999999996</v>
      </c>
      <c r="E135">
        <v>0</v>
      </c>
      <c r="F135">
        <v>0.6</v>
      </c>
      <c r="G135">
        <v>335</v>
      </c>
      <c r="H135" s="1" t="s">
        <v>4117</v>
      </c>
      <c r="I135">
        <v>120.04</v>
      </c>
      <c r="J135">
        <v>11</v>
      </c>
      <c r="K135">
        <v>121</v>
      </c>
      <c r="L135">
        <v>743.49</v>
      </c>
      <c r="M135">
        <v>32</v>
      </c>
      <c r="N135">
        <v>2</v>
      </c>
      <c r="O135">
        <v>0</v>
      </c>
      <c r="P135">
        <v>53.67</v>
      </c>
      <c r="Q135">
        <v>0</v>
      </c>
      <c r="R135" s="1" t="s">
        <v>4383</v>
      </c>
      <c r="S135" s="1" t="s">
        <v>8156</v>
      </c>
      <c r="T135">
        <v>0.81</v>
      </c>
      <c r="U135" s="1"/>
      <c r="V135">
        <v>8198.6952550000005</v>
      </c>
      <c r="W135">
        <v>291795.00698300003</v>
      </c>
      <c r="X135">
        <v>44.206766999999999</v>
      </c>
      <c r="Y135">
        <v>5.8896369999999996</v>
      </c>
      <c r="Z135">
        <v>125.11332400000001</v>
      </c>
      <c r="AA135">
        <v>125.432134</v>
      </c>
      <c r="AB135">
        <v>0</v>
      </c>
    </row>
    <row r="136" spans="1:28" x14ac:dyDescent="0.25">
      <c r="A136" s="1" t="s">
        <v>231</v>
      </c>
      <c r="B136">
        <v>119</v>
      </c>
      <c r="C136" s="1" t="s">
        <v>4013</v>
      </c>
      <c r="D136">
        <v>5.0999999999999996</v>
      </c>
      <c r="E136">
        <v>0</v>
      </c>
      <c r="F136">
        <v>0.04</v>
      </c>
      <c r="G136">
        <v>336</v>
      </c>
      <c r="H136" s="1" t="s">
        <v>4086</v>
      </c>
      <c r="I136">
        <v>0.2</v>
      </c>
      <c r="J136">
        <v>3.58</v>
      </c>
      <c r="K136">
        <v>217</v>
      </c>
      <c r="L136">
        <v>1241.6600000000001</v>
      </c>
      <c r="M136">
        <v>58</v>
      </c>
      <c r="N136">
        <v>2</v>
      </c>
      <c r="O136">
        <v>0</v>
      </c>
      <c r="P136">
        <v>93.24</v>
      </c>
      <c r="Q136">
        <v>0</v>
      </c>
      <c r="R136" s="1" t="s">
        <v>4386</v>
      </c>
      <c r="S136" s="1" t="s">
        <v>8156</v>
      </c>
      <c r="T136">
        <v>0.73</v>
      </c>
      <c r="U136" s="1"/>
      <c r="V136">
        <v>15301.746496</v>
      </c>
      <c r="W136">
        <v>511537.94297199999</v>
      </c>
      <c r="X136">
        <v>81.620486</v>
      </c>
      <c r="Y136">
        <v>9.9489699999999992</v>
      </c>
      <c r="Z136">
        <v>217.28026500000001</v>
      </c>
      <c r="AA136">
        <v>219.89301599999999</v>
      </c>
      <c r="AB136">
        <v>0</v>
      </c>
    </row>
    <row r="137" spans="1:28" x14ac:dyDescent="0.25">
      <c r="A137" s="1" t="s">
        <v>233</v>
      </c>
      <c r="B137">
        <v>124</v>
      </c>
      <c r="C137" s="1" t="s">
        <v>4004</v>
      </c>
      <c r="D137">
        <v>5.0999999999999996</v>
      </c>
      <c r="E137">
        <v>0</v>
      </c>
      <c r="F137">
        <v>2.95</v>
      </c>
      <c r="G137">
        <v>337</v>
      </c>
      <c r="H137" s="1" t="s">
        <v>4108</v>
      </c>
      <c r="I137">
        <v>122.01</v>
      </c>
      <c r="J137">
        <v>7.93</v>
      </c>
      <c r="K137">
        <v>213</v>
      </c>
      <c r="L137">
        <v>1425.91</v>
      </c>
      <c r="M137">
        <v>38</v>
      </c>
      <c r="N137">
        <v>5</v>
      </c>
      <c r="O137">
        <v>0</v>
      </c>
      <c r="P137">
        <v>90.14</v>
      </c>
      <c r="Q137">
        <v>0</v>
      </c>
      <c r="R137" s="1" t="s">
        <v>4388</v>
      </c>
      <c r="S137" s="1" t="s">
        <v>8156</v>
      </c>
      <c r="T137">
        <v>0.85</v>
      </c>
      <c r="U137" s="1"/>
      <c r="V137">
        <v>12274.747853999999</v>
      </c>
      <c r="W137">
        <v>520343.07735400001</v>
      </c>
      <c r="X137">
        <v>68.152289999999994</v>
      </c>
      <c r="Y137">
        <v>10.142363</v>
      </c>
      <c r="Z137">
        <v>220.851563</v>
      </c>
      <c r="AA137">
        <v>223.675231</v>
      </c>
      <c r="AB137">
        <v>0</v>
      </c>
    </row>
    <row r="138" spans="1:28" x14ac:dyDescent="0.25">
      <c r="A138" s="1" t="s">
        <v>235</v>
      </c>
      <c r="B138">
        <v>2</v>
      </c>
      <c r="C138" s="1" t="s">
        <v>4024</v>
      </c>
      <c r="D138">
        <v>5.0999999999999996</v>
      </c>
      <c r="E138">
        <v>0</v>
      </c>
      <c r="F138">
        <v>2</v>
      </c>
      <c r="G138">
        <v>341</v>
      </c>
      <c r="H138" s="1" t="s">
        <v>4144</v>
      </c>
      <c r="I138">
        <v>26.09</v>
      </c>
      <c r="J138">
        <v>16.260000000000002</v>
      </c>
      <c r="K138">
        <v>339</v>
      </c>
      <c r="L138">
        <v>2392.42</v>
      </c>
      <c r="M138">
        <v>136</v>
      </c>
      <c r="N138">
        <v>4</v>
      </c>
      <c r="O138">
        <v>0</v>
      </c>
      <c r="P138">
        <v>195.52</v>
      </c>
      <c r="Q138">
        <v>0</v>
      </c>
      <c r="R138" s="1" t="s">
        <v>4390</v>
      </c>
      <c r="S138" s="1" t="s">
        <v>8156</v>
      </c>
      <c r="T138">
        <v>1.21</v>
      </c>
      <c r="U138" s="1"/>
      <c r="V138">
        <v>31578.259776999999</v>
      </c>
      <c r="W138">
        <v>1095783.995906</v>
      </c>
      <c r="X138">
        <v>169.731943</v>
      </c>
      <c r="Y138">
        <v>23.561928999999999</v>
      </c>
      <c r="Z138">
        <v>474.70173799999998</v>
      </c>
      <c r="AA138">
        <v>471.03685999999999</v>
      </c>
      <c r="AB138">
        <v>0</v>
      </c>
    </row>
    <row r="139" spans="1:28" x14ac:dyDescent="0.25">
      <c r="A139" s="1" t="s">
        <v>236</v>
      </c>
      <c r="B139">
        <v>252</v>
      </c>
      <c r="C139" s="1" t="s">
        <v>4002</v>
      </c>
      <c r="D139">
        <v>5.0999999999999996</v>
      </c>
      <c r="E139">
        <v>0</v>
      </c>
      <c r="F139">
        <v>1.1000000000000001</v>
      </c>
      <c r="G139">
        <v>341</v>
      </c>
      <c r="H139" s="1" t="s">
        <v>4105</v>
      </c>
      <c r="I139">
        <v>31.58</v>
      </c>
      <c r="J139">
        <v>12.53</v>
      </c>
      <c r="K139">
        <v>89</v>
      </c>
      <c r="L139">
        <v>367.23</v>
      </c>
      <c r="M139">
        <v>40</v>
      </c>
      <c r="N139">
        <v>1</v>
      </c>
      <c r="O139">
        <v>0</v>
      </c>
      <c r="P139">
        <v>63.9</v>
      </c>
      <c r="Q139">
        <v>0</v>
      </c>
      <c r="R139" s="1" t="s">
        <v>4391</v>
      </c>
      <c r="S139" s="1" t="s">
        <v>8156</v>
      </c>
      <c r="T139">
        <v>1.06</v>
      </c>
      <c r="U139" s="1"/>
      <c r="V139">
        <v>8653.4472289999994</v>
      </c>
      <c r="W139">
        <v>228032.66667000001</v>
      </c>
      <c r="X139">
        <v>44.793774999999997</v>
      </c>
      <c r="Y139">
        <v>5.0164989999999996</v>
      </c>
      <c r="Z139">
        <v>99.967192999999995</v>
      </c>
      <c r="AA139">
        <v>98.024347000000006</v>
      </c>
      <c r="AB139">
        <v>0</v>
      </c>
    </row>
    <row r="140" spans="1:28" x14ac:dyDescent="0.25">
      <c r="A140" s="1" t="s">
        <v>237</v>
      </c>
      <c r="B140">
        <v>105</v>
      </c>
      <c r="C140" s="1" t="s">
        <v>4001</v>
      </c>
      <c r="D140">
        <v>0.2</v>
      </c>
      <c r="E140">
        <v>0</v>
      </c>
      <c r="F140">
        <v>0.46</v>
      </c>
      <c r="G140">
        <v>342</v>
      </c>
      <c r="H140" s="1" t="s">
        <v>4090</v>
      </c>
      <c r="I140">
        <v>24.41</v>
      </c>
      <c r="J140">
        <v>7.24</v>
      </c>
      <c r="K140">
        <v>237</v>
      </c>
      <c r="L140">
        <v>1066.78</v>
      </c>
      <c r="M140">
        <v>90</v>
      </c>
      <c r="N140">
        <v>4</v>
      </c>
      <c r="O140">
        <v>0</v>
      </c>
      <c r="P140">
        <v>124.95</v>
      </c>
      <c r="Q140">
        <v>0</v>
      </c>
      <c r="R140" s="1" t="s">
        <v>4392</v>
      </c>
      <c r="S140" s="1" t="s">
        <v>8156</v>
      </c>
      <c r="T140">
        <v>0.68</v>
      </c>
      <c r="U140" s="1"/>
      <c r="V140">
        <v>20709.770548</v>
      </c>
      <c r="W140">
        <v>571501.68945399998</v>
      </c>
      <c r="X140">
        <v>107.68629</v>
      </c>
      <c r="Y140">
        <v>11.899193</v>
      </c>
      <c r="Z140">
        <v>247.84381300000001</v>
      </c>
      <c r="AA140">
        <v>245.671313</v>
      </c>
      <c r="AB140">
        <v>0</v>
      </c>
    </row>
    <row r="141" spans="1:28" x14ac:dyDescent="0.25">
      <c r="A141" s="1" t="s">
        <v>239</v>
      </c>
      <c r="B141">
        <v>157</v>
      </c>
      <c r="C141" s="1" t="s">
        <v>4032</v>
      </c>
      <c r="D141">
        <v>5.0999999999999996</v>
      </c>
      <c r="E141">
        <v>0</v>
      </c>
      <c r="F141">
        <v>0.18</v>
      </c>
      <c r="G141">
        <v>344</v>
      </c>
      <c r="H141" s="1" t="s">
        <v>4113</v>
      </c>
      <c r="I141">
        <v>0.2</v>
      </c>
      <c r="J141">
        <v>18.48</v>
      </c>
      <c r="K141">
        <v>187</v>
      </c>
      <c r="L141">
        <v>1269.6500000000001</v>
      </c>
      <c r="M141">
        <v>91</v>
      </c>
      <c r="N141">
        <v>3</v>
      </c>
      <c r="O141">
        <v>0</v>
      </c>
      <c r="P141">
        <v>121.54</v>
      </c>
      <c r="Q141">
        <v>0</v>
      </c>
      <c r="R141" s="1" t="s">
        <v>4394</v>
      </c>
      <c r="S141" s="1" t="s">
        <v>8156</v>
      </c>
      <c r="T141">
        <v>1.42</v>
      </c>
      <c r="U141" s="1"/>
      <c r="V141">
        <v>20717.190988999999</v>
      </c>
      <c r="W141">
        <v>688680.94112199999</v>
      </c>
      <c r="X141">
        <v>110.84642100000001</v>
      </c>
      <c r="Y141">
        <v>15.305391</v>
      </c>
      <c r="Z141">
        <v>300.54311899999999</v>
      </c>
      <c r="AA141">
        <v>296.03848399999998</v>
      </c>
      <c r="AB141">
        <v>0</v>
      </c>
    </row>
    <row r="142" spans="1:28" x14ac:dyDescent="0.25">
      <c r="A142" s="1" t="s">
        <v>240</v>
      </c>
      <c r="B142">
        <v>283</v>
      </c>
      <c r="C142" s="1" t="s">
        <v>4002</v>
      </c>
      <c r="D142">
        <v>5.0999999999999996</v>
      </c>
      <c r="E142">
        <v>0</v>
      </c>
      <c r="F142">
        <v>0.73</v>
      </c>
      <c r="G142">
        <v>344</v>
      </c>
      <c r="H142" s="1" t="s">
        <v>4105</v>
      </c>
      <c r="I142">
        <v>31.58</v>
      </c>
      <c r="J142">
        <v>12.93</v>
      </c>
      <c r="K142">
        <v>61</v>
      </c>
      <c r="L142">
        <v>367.23</v>
      </c>
      <c r="M142">
        <v>15</v>
      </c>
      <c r="N142">
        <v>3</v>
      </c>
      <c r="O142">
        <v>0</v>
      </c>
      <c r="P142">
        <v>34.880000000000003</v>
      </c>
      <c r="Q142">
        <v>0</v>
      </c>
      <c r="R142" s="1" t="s">
        <v>4395</v>
      </c>
      <c r="S142" s="1" t="s">
        <v>8156</v>
      </c>
      <c r="T142">
        <v>1.03</v>
      </c>
      <c r="U142" s="1"/>
      <c r="V142">
        <v>4339.6033660000003</v>
      </c>
      <c r="W142">
        <v>175386.98694900001</v>
      </c>
      <c r="X142">
        <v>23.913827999999999</v>
      </c>
      <c r="Y142">
        <v>3.5329009999999998</v>
      </c>
      <c r="Z142">
        <v>74.816259000000002</v>
      </c>
      <c r="AA142">
        <v>75.392073999999994</v>
      </c>
      <c r="AB142">
        <v>0</v>
      </c>
    </row>
    <row r="143" spans="1:28" x14ac:dyDescent="0.25">
      <c r="A143" s="1" t="s">
        <v>242</v>
      </c>
      <c r="B143">
        <v>144</v>
      </c>
      <c r="C143" s="1" t="s">
        <v>4007</v>
      </c>
      <c r="D143">
        <v>5.0999999999999996</v>
      </c>
      <c r="E143">
        <v>0</v>
      </c>
      <c r="F143">
        <v>0.25</v>
      </c>
      <c r="G143">
        <v>345</v>
      </c>
      <c r="H143" s="1" t="s">
        <v>4075</v>
      </c>
      <c r="I143">
        <v>89.74</v>
      </c>
      <c r="J143">
        <v>7.46</v>
      </c>
      <c r="K143">
        <v>201</v>
      </c>
      <c r="L143">
        <v>569.77</v>
      </c>
      <c r="M143">
        <v>115</v>
      </c>
      <c r="N143">
        <v>3</v>
      </c>
      <c r="O143">
        <v>0</v>
      </c>
      <c r="P143">
        <v>139.31</v>
      </c>
      <c r="Q143">
        <v>0</v>
      </c>
      <c r="R143" s="1" t="s">
        <v>4397</v>
      </c>
      <c r="S143" s="1" t="s">
        <v>8156</v>
      </c>
      <c r="T143">
        <v>0.69</v>
      </c>
      <c r="U143" s="1"/>
      <c r="V143">
        <v>21398.129728</v>
      </c>
      <c r="W143">
        <v>469624.469989</v>
      </c>
      <c r="X143">
        <v>108.467107</v>
      </c>
      <c r="Y143">
        <v>10.616303</v>
      </c>
      <c r="Z143">
        <v>208.77678599999999</v>
      </c>
      <c r="AA143">
        <v>201.87987200000001</v>
      </c>
      <c r="AB143">
        <v>0</v>
      </c>
    </row>
    <row r="144" spans="1:28" x14ac:dyDescent="0.25">
      <c r="A144" s="1" t="s">
        <v>244</v>
      </c>
      <c r="B144">
        <v>119</v>
      </c>
      <c r="C144" s="1" t="s">
        <v>4024</v>
      </c>
      <c r="D144">
        <v>5.0999999999999996</v>
      </c>
      <c r="E144">
        <v>0</v>
      </c>
      <c r="F144">
        <v>0.04</v>
      </c>
      <c r="G144">
        <v>346</v>
      </c>
      <c r="H144" s="1" t="s">
        <v>4112</v>
      </c>
      <c r="I144">
        <v>110.84</v>
      </c>
      <c r="J144">
        <v>12.44</v>
      </c>
      <c r="K144">
        <v>227</v>
      </c>
      <c r="L144">
        <v>1744.16</v>
      </c>
      <c r="M144">
        <v>75</v>
      </c>
      <c r="N144">
        <v>2</v>
      </c>
      <c r="O144">
        <v>0</v>
      </c>
      <c r="P144">
        <v>104.31</v>
      </c>
      <c r="Q144">
        <v>0</v>
      </c>
      <c r="R144" s="1" t="s">
        <v>4399</v>
      </c>
      <c r="S144" s="1" t="s">
        <v>8156</v>
      </c>
      <c r="T144">
        <v>1</v>
      </c>
      <c r="U144" s="1"/>
      <c r="V144">
        <v>19095.494858999999</v>
      </c>
      <c r="W144">
        <v>710195.71967200004</v>
      </c>
      <c r="X144">
        <v>103.86162</v>
      </c>
      <c r="Y144">
        <v>14.941241</v>
      </c>
      <c r="Z144">
        <v>306.01978700000001</v>
      </c>
      <c r="AA144">
        <v>305.28607799999997</v>
      </c>
      <c r="AB144">
        <v>0</v>
      </c>
    </row>
    <row r="145" spans="1:28" x14ac:dyDescent="0.25">
      <c r="A145" s="1" t="s">
        <v>246</v>
      </c>
      <c r="B145">
        <v>276</v>
      </c>
      <c r="C145" s="1" t="s">
        <v>4004</v>
      </c>
      <c r="D145">
        <v>5.0999999999999996</v>
      </c>
      <c r="E145">
        <v>0</v>
      </c>
      <c r="F145">
        <v>0</v>
      </c>
      <c r="G145">
        <v>347</v>
      </c>
      <c r="H145" s="1" t="s">
        <v>4076</v>
      </c>
      <c r="I145">
        <v>1.4</v>
      </c>
      <c r="J145">
        <v>7.87</v>
      </c>
      <c r="K145">
        <v>71</v>
      </c>
      <c r="L145">
        <v>609.39</v>
      </c>
      <c r="M145">
        <v>0</v>
      </c>
      <c r="N145">
        <v>0</v>
      </c>
      <c r="O145">
        <v>0</v>
      </c>
      <c r="P145">
        <v>13.2</v>
      </c>
      <c r="Q145">
        <v>0</v>
      </c>
      <c r="R145" s="1" t="s">
        <v>4401</v>
      </c>
      <c r="S145" s="1" t="s">
        <v>8156</v>
      </c>
      <c r="T145">
        <v>0.71</v>
      </c>
      <c r="U145" s="1"/>
      <c r="V145">
        <v>3482.6577419999999</v>
      </c>
      <c r="W145">
        <v>189293.79920899999</v>
      </c>
      <c r="X145">
        <v>20.332167999999999</v>
      </c>
      <c r="Y145">
        <v>3.6119620000000001</v>
      </c>
      <c r="Z145">
        <v>79.902451999999997</v>
      </c>
      <c r="AA145">
        <v>81.369305999999995</v>
      </c>
      <c r="AB145">
        <v>0</v>
      </c>
    </row>
    <row r="146" spans="1:28" x14ac:dyDescent="0.25">
      <c r="A146" s="1" t="s">
        <v>247</v>
      </c>
      <c r="B146">
        <v>314</v>
      </c>
      <c r="C146" s="1" t="s">
        <v>4002</v>
      </c>
      <c r="D146">
        <v>5.0999999999999996</v>
      </c>
      <c r="E146">
        <v>0</v>
      </c>
      <c r="F146">
        <v>0.37</v>
      </c>
      <c r="G146">
        <v>347</v>
      </c>
      <c r="H146" s="1" t="s">
        <v>4105</v>
      </c>
      <c r="I146">
        <v>31.58</v>
      </c>
      <c r="J146">
        <v>14.93</v>
      </c>
      <c r="K146">
        <v>33</v>
      </c>
      <c r="L146">
        <v>367.23</v>
      </c>
      <c r="M146">
        <v>0</v>
      </c>
      <c r="N146">
        <v>0</v>
      </c>
      <c r="O146">
        <v>0</v>
      </c>
      <c r="P146">
        <v>8.6999999999999993</v>
      </c>
      <c r="Q146">
        <v>0</v>
      </c>
      <c r="R146" s="1" t="s">
        <v>4402</v>
      </c>
      <c r="S146" s="1" t="s">
        <v>8156</v>
      </c>
      <c r="T146">
        <v>1.0900000000000001</v>
      </c>
      <c r="U146" s="1"/>
      <c r="V146">
        <v>2366.7330489999999</v>
      </c>
      <c r="W146">
        <v>138177.73535500001</v>
      </c>
      <c r="X146">
        <v>14.094675000000001</v>
      </c>
      <c r="Y146">
        <v>2.8479109999999999</v>
      </c>
      <c r="Z146">
        <v>59.304721999999998</v>
      </c>
      <c r="AA146">
        <v>59.396264000000002</v>
      </c>
      <c r="AB146">
        <v>0</v>
      </c>
    </row>
    <row r="147" spans="1:28" x14ac:dyDescent="0.25">
      <c r="A147" s="1" t="s">
        <v>249</v>
      </c>
      <c r="B147">
        <v>4</v>
      </c>
      <c r="C147" s="1" t="s">
        <v>4031</v>
      </c>
      <c r="D147">
        <v>5.0999999999999996</v>
      </c>
      <c r="E147">
        <v>0</v>
      </c>
      <c r="F147">
        <v>4</v>
      </c>
      <c r="G147">
        <v>349</v>
      </c>
      <c r="H147" s="1" t="s">
        <v>4079</v>
      </c>
      <c r="I147">
        <v>1.4</v>
      </c>
      <c r="J147">
        <v>11.15</v>
      </c>
      <c r="K147">
        <v>345</v>
      </c>
      <c r="L147">
        <v>2407.63</v>
      </c>
      <c r="M147">
        <v>87</v>
      </c>
      <c r="N147">
        <v>7</v>
      </c>
      <c r="O147">
        <v>0</v>
      </c>
      <c r="P147">
        <v>156.81</v>
      </c>
      <c r="Q147">
        <v>0</v>
      </c>
      <c r="R147" s="1" t="s">
        <v>4404</v>
      </c>
      <c r="S147" s="1" t="s">
        <v>8156</v>
      </c>
      <c r="T147">
        <v>0.91</v>
      </c>
      <c r="U147" s="1"/>
      <c r="V147">
        <v>26012.284459999999</v>
      </c>
      <c r="W147">
        <v>1035440.518785</v>
      </c>
      <c r="X147">
        <v>143.09139500000001</v>
      </c>
      <c r="Y147">
        <v>21.643944000000001</v>
      </c>
      <c r="Z147">
        <v>447.85023200000001</v>
      </c>
      <c r="AA147">
        <v>445.09480400000001</v>
      </c>
      <c r="AB147">
        <v>0</v>
      </c>
    </row>
    <row r="148" spans="1:28" x14ac:dyDescent="0.25">
      <c r="A148" s="1" t="s">
        <v>251</v>
      </c>
      <c r="B148">
        <v>144</v>
      </c>
      <c r="C148" s="1" t="s">
        <v>4019</v>
      </c>
      <c r="D148">
        <v>5.0999999999999996</v>
      </c>
      <c r="E148">
        <v>0</v>
      </c>
      <c r="F148">
        <v>0.25</v>
      </c>
      <c r="G148">
        <v>350</v>
      </c>
      <c r="H148" s="1" t="s">
        <v>4093</v>
      </c>
      <c r="I148">
        <v>2.0699999999999998</v>
      </c>
      <c r="J148">
        <v>17.399999999999999</v>
      </c>
      <c r="K148">
        <v>206</v>
      </c>
      <c r="L148">
        <v>1335.45</v>
      </c>
      <c r="M148">
        <v>81</v>
      </c>
      <c r="N148">
        <v>3</v>
      </c>
      <c r="O148">
        <v>0</v>
      </c>
      <c r="P148">
        <v>137.22999999999999</v>
      </c>
      <c r="Q148">
        <v>0</v>
      </c>
      <c r="R148" s="1" t="s">
        <v>4406</v>
      </c>
      <c r="S148" s="1" t="s">
        <v>8156</v>
      </c>
      <c r="T148">
        <v>1.56</v>
      </c>
      <c r="U148" s="1"/>
      <c r="V148">
        <v>22260.528783000002</v>
      </c>
      <c r="W148">
        <v>784060.44334100001</v>
      </c>
      <c r="X148">
        <v>120.17498999999999</v>
      </c>
      <c r="Y148">
        <v>17.484770999999999</v>
      </c>
      <c r="Z148">
        <v>344.507429</v>
      </c>
      <c r="AA148">
        <v>337.03717599999999</v>
      </c>
      <c r="AB148">
        <v>0</v>
      </c>
    </row>
    <row r="149" spans="1:28" x14ac:dyDescent="0.25">
      <c r="A149" s="1" t="s">
        <v>252</v>
      </c>
      <c r="B149">
        <v>69</v>
      </c>
      <c r="C149" s="1" t="s">
        <v>4050</v>
      </c>
      <c r="D149">
        <v>5.0999999999999996</v>
      </c>
      <c r="E149">
        <v>0</v>
      </c>
      <c r="F149">
        <v>0</v>
      </c>
      <c r="G149">
        <v>351</v>
      </c>
      <c r="H149" s="1" t="s">
        <v>4095</v>
      </c>
      <c r="I149">
        <v>63.59</v>
      </c>
      <c r="J149">
        <v>11.64</v>
      </c>
      <c r="K149">
        <v>282</v>
      </c>
      <c r="L149">
        <v>1628.87</v>
      </c>
      <c r="M149">
        <v>83</v>
      </c>
      <c r="N149">
        <v>8</v>
      </c>
      <c r="O149">
        <v>0</v>
      </c>
      <c r="P149">
        <v>160.18</v>
      </c>
      <c r="Q149">
        <v>0</v>
      </c>
      <c r="R149" s="1" t="s">
        <v>4407</v>
      </c>
      <c r="S149" s="1" t="s">
        <v>8156</v>
      </c>
      <c r="T149">
        <v>0.99</v>
      </c>
      <c r="U149" s="1"/>
      <c r="V149">
        <v>21244.503185000001</v>
      </c>
      <c r="W149">
        <v>780275.204914</v>
      </c>
      <c r="X149">
        <v>115.234818</v>
      </c>
      <c r="Y149">
        <v>16.220241999999999</v>
      </c>
      <c r="Z149">
        <v>337.28224299999999</v>
      </c>
      <c r="AA149">
        <v>335.41086100000001</v>
      </c>
      <c r="AB149">
        <v>0</v>
      </c>
    </row>
    <row r="150" spans="1:28" x14ac:dyDescent="0.25">
      <c r="A150" s="1" t="s">
        <v>253</v>
      </c>
      <c r="B150">
        <v>108</v>
      </c>
      <c r="C150" s="1" t="s">
        <v>4004</v>
      </c>
      <c r="D150">
        <v>5.0999999999999996</v>
      </c>
      <c r="E150">
        <v>0</v>
      </c>
      <c r="F150">
        <v>3.46</v>
      </c>
      <c r="G150">
        <v>352</v>
      </c>
      <c r="H150" s="1" t="s">
        <v>4090</v>
      </c>
      <c r="I150">
        <v>24.41</v>
      </c>
      <c r="J150">
        <v>7.7</v>
      </c>
      <c r="K150">
        <v>244</v>
      </c>
      <c r="L150">
        <v>1286.42</v>
      </c>
      <c r="M150">
        <v>48</v>
      </c>
      <c r="N150">
        <v>3</v>
      </c>
      <c r="O150">
        <v>0</v>
      </c>
      <c r="P150">
        <v>87.64</v>
      </c>
      <c r="Q150">
        <v>0</v>
      </c>
      <c r="R150" s="1" t="s">
        <v>4408</v>
      </c>
      <c r="S150" s="1" t="s">
        <v>8156</v>
      </c>
      <c r="T150">
        <v>0.61</v>
      </c>
      <c r="U150" s="1"/>
      <c r="V150">
        <v>15219.199205000001</v>
      </c>
      <c r="W150">
        <v>502388.66799300001</v>
      </c>
      <c r="X150">
        <v>81.015657000000004</v>
      </c>
      <c r="Y150">
        <v>9.7823689999999992</v>
      </c>
      <c r="Z150">
        <v>214.239385</v>
      </c>
      <c r="AA150">
        <v>215.960115</v>
      </c>
      <c r="AB150">
        <v>0</v>
      </c>
    </row>
    <row r="151" spans="1:28" x14ac:dyDescent="0.25">
      <c r="A151" s="1" t="s">
        <v>254</v>
      </c>
      <c r="B151">
        <v>129</v>
      </c>
      <c r="C151" s="1" t="s">
        <v>4005</v>
      </c>
      <c r="D151">
        <v>5.0999999999999996</v>
      </c>
      <c r="E151">
        <v>0</v>
      </c>
      <c r="F151">
        <v>10.039999999999999</v>
      </c>
      <c r="G151">
        <v>354</v>
      </c>
      <c r="H151" s="1" t="s">
        <v>4075</v>
      </c>
      <c r="I151">
        <v>89.74</v>
      </c>
      <c r="J151">
        <v>14.43</v>
      </c>
      <c r="K151">
        <v>225</v>
      </c>
      <c r="L151">
        <v>698.35</v>
      </c>
      <c r="M151">
        <v>104</v>
      </c>
      <c r="N151">
        <v>4</v>
      </c>
      <c r="O151">
        <v>0</v>
      </c>
      <c r="P151">
        <v>180.77</v>
      </c>
      <c r="Q151">
        <v>0</v>
      </c>
      <c r="R151" s="1" t="s">
        <v>4409</v>
      </c>
      <c r="S151" s="1" t="s">
        <v>8156</v>
      </c>
      <c r="T151">
        <v>1.18</v>
      </c>
      <c r="U151" s="1"/>
      <c r="V151">
        <v>24111.996004000001</v>
      </c>
      <c r="W151">
        <v>616475.12758500001</v>
      </c>
      <c r="X151">
        <v>124.391555</v>
      </c>
      <c r="Y151">
        <v>13.936585000000001</v>
      </c>
      <c r="Z151">
        <v>274.34414600000002</v>
      </c>
      <c r="AA151">
        <v>265.00388199999998</v>
      </c>
      <c r="AB151">
        <v>0</v>
      </c>
    </row>
    <row r="152" spans="1:28" x14ac:dyDescent="0.25">
      <c r="A152" s="1" t="s">
        <v>256</v>
      </c>
      <c r="B152">
        <v>9</v>
      </c>
      <c r="C152" s="1" t="s">
        <v>4030</v>
      </c>
      <c r="D152">
        <v>5.0999999999999996</v>
      </c>
      <c r="E152">
        <v>0</v>
      </c>
      <c r="F152">
        <v>9</v>
      </c>
      <c r="G152">
        <v>357</v>
      </c>
      <c r="H152" s="1" t="s">
        <v>4118</v>
      </c>
      <c r="I152">
        <v>23.77</v>
      </c>
      <c r="J152">
        <v>7.66</v>
      </c>
      <c r="K152">
        <v>348</v>
      </c>
      <c r="L152">
        <v>2694.53</v>
      </c>
      <c r="M152">
        <v>56</v>
      </c>
      <c r="N152">
        <v>6</v>
      </c>
      <c r="O152">
        <v>0</v>
      </c>
      <c r="P152">
        <v>121.61</v>
      </c>
      <c r="Q152">
        <v>0</v>
      </c>
      <c r="R152" s="1" t="s">
        <v>4411</v>
      </c>
      <c r="S152" s="1" t="s">
        <v>8156</v>
      </c>
      <c r="T152">
        <v>0.85</v>
      </c>
      <c r="U152" s="1"/>
      <c r="V152">
        <v>19192.364922000001</v>
      </c>
      <c r="W152">
        <v>885048.71226099995</v>
      </c>
      <c r="X152">
        <v>108.236396</v>
      </c>
      <c r="Y152">
        <v>16.863482999999999</v>
      </c>
      <c r="Z152">
        <v>372.11319700000001</v>
      </c>
      <c r="AA152">
        <v>380.44724200000002</v>
      </c>
      <c r="AB152">
        <v>0</v>
      </c>
    </row>
    <row r="153" spans="1:28" x14ac:dyDescent="0.25">
      <c r="A153" s="1" t="s">
        <v>258</v>
      </c>
      <c r="B153">
        <v>8</v>
      </c>
      <c r="C153" s="1" t="s">
        <v>4020</v>
      </c>
      <c r="D153">
        <v>5.0999999999999996</v>
      </c>
      <c r="E153">
        <v>0</v>
      </c>
      <c r="F153">
        <v>8</v>
      </c>
      <c r="G153">
        <v>358</v>
      </c>
      <c r="H153" s="1" t="s">
        <v>4146</v>
      </c>
      <c r="I153">
        <v>61.94</v>
      </c>
      <c r="J153">
        <v>8.6300000000000008</v>
      </c>
      <c r="K153">
        <v>350</v>
      </c>
      <c r="L153">
        <v>1358.76</v>
      </c>
      <c r="M153">
        <v>139</v>
      </c>
      <c r="N153">
        <v>5</v>
      </c>
      <c r="O153">
        <v>0</v>
      </c>
      <c r="P153">
        <v>201.86</v>
      </c>
      <c r="Q153">
        <v>0</v>
      </c>
      <c r="R153" s="1" t="s">
        <v>4413</v>
      </c>
      <c r="S153" s="1" t="s">
        <v>8156</v>
      </c>
      <c r="T153">
        <v>0.67</v>
      </c>
      <c r="U153" s="1"/>
      <c r="V153">
        <v>29081.365371</v>
      </c>
      <c r="W153">
        <v>774149.64266500005</v>
      </c>
      <c r="X153">
        <v>150.49529899999999</v>
      </c>
      <c r="Y153">
        <v>15.997432</v>
      </c>
      <c r="Z153">
        <v>335.08760799999999</v>
      </c>
      <c r="AA153">
        <v>332.78459600000002</v>
      </c>
      <c r="AB153">
        <v>0</v>
      </c>
    </row>
    <row r="154" spans="1:28" x14ac:dyDescent="0.25">
      <c r="A154" s="1" t="s">
        <v>261</v>
      </c>
      <c r="B154">
        <v>288</v>
      </c>
      <c r="C154" s="1" t="s">
        <v>4011</v>
      </c>
      <c r="D154">
        <v>5.0999999999999996</v>
      </c>
      <c r="E154">
        <v>0</v>
      </c>
      <c r="F154">
        <v>0.5</v>
      </c>
      <c r="G154">
        <v>360</v>
      </c>
      <c r="H154" s="1" t="s">
        <v>4084</v>
      </c>
      <c r="I154">
        <v>105.53</v>
      </c>
      <c r="J154">
        <v>12.35</v>
      </c>
      <c r="K154">
        <v>72</v>
      </c>
      <c r="L154">
        <v>690.83</v>
      </c>
      <c r="M154">
        <v>4</v>
      </c>
      <c r="N154">
        <v>1</v>
      </c>
      <c r="O154">
        <v>0</v>
      </c>
      <c r="P154">
        <v>24.19</v>
      </c>
      <c r="Q154">
        <v>0</v>
      </c>
      <c r="R154" s="1" t="s">
        <v>4416</v>
      </c>
      <c r="S154" s="1" t="s">
        <v>8156</v>
      </c>
      <c r="T154">
        <v>1.06</v>
      </c>
      <c r="U154" s="1"/>
      <c r="V154">
        <v>4428.4604909999998</v>
      </c>
      <c r="W154">
        <v>257997.44576199999</v>
      </c>
      <c r="X154">
        <v>26.328025</v>
      </c>
      <c r="Y154">
        <v>5.1583880000000004</v>
      </c>
      <c r="Z154">
        <v>109.749684</v>
      </c>
      <c r="AA154">
        <v>110.90150300000001</v>
      </c>
      <c r="AB154">
        <v>0</v>
      </c>
    </row>
    <row r="155" spans="1:28" x14ac:dyDescent="0.25">
      <c r="A155" s="1" t="s">
        <v>262</v>
      </c>
      <c r="B155">
        <v>4</v>
      </c>
      <c r="C155" s="1" t="s">
        <v>4040</v>
      </c>
      <c r="D155">
        <v>5.0999999999999996</v>
      </c>
      <c r="E155">
        <v>0</v>
      </c>
      <c r="F155">
        <v>4</v>
      </c>
      <c r="G155">
        <v>361</v>
      </c>
      <c r="H155" s="1" t="s">
        <v>4145</v>
      </c>
      <c r="I155">
        <v>168.74</v>
      </c>
      <c r="J155">
        <v>11.9</v>
      </c>
      <c r="K155">
        <v>357</v>
      </c>
      <c r="L155">
        <v>1626.36</v>
      </c>
      <c r="M155">
        <v>192</v>
      </c>
      <c r="N155">
        <v>4</v>
      </c>
      <c r="O155">
        <v>0</v>
      </c>
      <c r="P155">
        <v>231.91</v>
      </c>
      <c r="Q155">
        <v>0</v>
      </c>
      <c r="R155" s="1" t="s">
        <v>4417</v>
      </c>
      <c r="S155" s="1" t="s">
        <v>8156</v>
      </c>
      <c r="T155">
        <v>0.94</v>
      </c>
      <c r="U155" s="1"/>
      <c r="V155">
        <v>36710.275685000001</v>
      </c>
      <c r="W155">
        <v>970347.82487999997</v>
      </c>
      <c r="X155">
        <v>190.08125999999999</v>
      </c>
      <c r="Y155">
        <v>21.249106000000001</v>
      </c>
      <c r="Z155">
        <v>424.82362799999999</v>
      </c>
      <c r="AA155">
        <v>417.12323099999998</v>
      </c>
      <c r="AB155">
        <v>0</v>
      </c>
    </row>
    <row r="156" spans="1:28" x14ac:dyDescent="0.25">
      <c r="A156" s="1" t="s">
        <v>265</v>
      </c>
      <c r="B156">
        <v>230</v>
      </c>
      <c r="C156" s="1" t="s">
        <v>4009</v>
      </c>
      <c r="D156">
        <v>5.0999999999999996</v>
      </c>
      <c r="E156">
        <v>0</v>
      </c>
      <c r="F156">
        <v>0</v>
      </c>
      <c r="G156">
        <v>364</v>
      </c>
      <c r="H156" s="1" t="s">
        <v>4082</v>
      </c>
      <c r="I156">
        <v>19.239999999999998</v>
      </c>
      <c r="J156">
        <v>10.039999999999999</v>
      </c>
      <c r="K156">
        <v>134</v>
      </c>
      <c r="L156">
        <v>738.31</v>
      </c>
      <c r="M156">
        <v>43</v>
      </c>
      <c r="N156">
        <v>3</v>
      </c>
      <c r="O156">
        <v>0</v>
      </c>
      <c r="P156">
        <v>68.23</v>
      </c>
      <c r="Q156">
        <v>0</v>
      </c>
      <c r="R156" s="1" t="s">
        <v>4420</v>
      </c>
      <c r="S156" s="1" t="s">
        <v>8156</v>
      </c>
      <c r="T156">
        <v>0.83</v>
      </c>
      <c r="U156" s="1"/>
      <c r="V156">
        <v>10252.473134</v>
      </c>
      <c r="W156">
        <v>346360.95548599999</v>
      </c>
      <c r="X156">
        <v>54.847306000000003</v>
      </c>
      <c r="Y156">
        <v>7.092327</v>
      </c>
      <c r="Z156">
        <v>149.19120100000001</v>
      </c>
      <c r="AA156">
        <v>148.888353</v>
      </c>
      <c r="AB156">
        <v>0</v>
      </c>
    </row>
    <row r="157" spans="1:28" x14ac:dyDescent="0.25">
      <c r="A157" s="1" t="s">
        <v>266</v>
      </c>
      <c r="B157">
        <v>249</v>
      </c>
      <c r="C157" s="1" t="s">
        <v>4004</v>
      </c>
      <c r="D157">
        <v>5.0999999999999996</v>
      </c>
      <c r="E157">
        <v>0</v>
      </c>
      <c r="F157">
        <v>0.6</v>
      </c>
      <c r="G157">
        <v>365</v>
      </c>
      <c r="H157" s="1" t="s">
        <v>4076</v>
      </c>
      <c r="I157">
        <v>1.4</v>
      </c>
      <c r="J157">
        <v>5.85</v>
      </c>
      <c r="K157">
        <v>116</v>
      </c>
      <c r="L157">
        <v>609.39</v>
      </c>
      <c r="M157">
        <v>0</v>
      </c>
      <c r="N157">
        <v>0</v>
      </c>
      <c r="O157">
        <v>0</v>
      </c>
      <c r="P157">
        <v>21.15</v>
      </c>
      <c r="Q157">
        <v>0</v>
      </c>
      <c r="R157" s="1" t="s">
        <v>4421</v>
      </c>
      <c r="S157" s="1" t="s">
        <v>8156</v>
      </c>
      <c r="T157">
        <v>0.43</v>
      </c>
      <c r="U157" s="1"/>
      <c r="V157">
        <v>5858.3620350000001</v>
      </c>
      <c r="W157">
        <v>214369.762227</v>
      </c>
      <c r="X157">
        <v>31.625038</v>
      </c>
      <c r="Y157">
        <v>3.8483420000000002</v>
      </c>
      <c r="Z157">
        <v>89.735830000000007</v>
      </c>
      <c r="AA157">
        <v>92.150312999999997</v>
      </c>
      <c r="AB157">
        <v>0</v>
      </c>
    </row>
    <row r="158" spans="1:28" x14ac:dyDescent="0.25">
      <c r="A158" s="1" t="s">
        <v>268</v>
      </c>
      <c r="B158">
        <v>270</v>
      </c>
      <c r="C158" s="1" t="s">
        <v>4004</v>
      </c>
      <c r="D158">
        <v>5.0999999999999996</v>
      </c>
      <c r="E158">
        <v>0</v>
      </c>
      <c r="F158">
        <v>0</v>
      </c>
      <c r="G158">
        <v>367</v>
      </c>
      <c r="H158" s="1" t="s">
        <v>4074</v>
      </c>
      <c r="I158">
        <v>0.2</v>
      </c>
      <c r="J158">
        <v>4.1399999999999997</v>
      </c>
      <c r="K158">
        <v>97</v>
      </c>
      <c r="L158">
        <v>420.4</v>
      </c>
      <c r="M158">
        <v>1</v>
      </c>
      <c r="N158">
        <v>1</v>
      </c>
      <c r="O158">
        <v>0</v>
      </c>
      <c r="P158">
        <v>21</v>
      </c>
      <c r="Q158">
        <v>0</v>
      </c>
      <c r="R158" s="1" t="s">
        <v>4423</v>
      </c>
      <c r="S158" s="1" t="s">
        <v>8156</v>
      </c>
      <c r="T158">
        <v>0.41</v>
      </c>
      <c r="U158" s="1"/>
      <c r="V158">
        <v>4554.5697399999999</v>
      </c>
      <c r="W158">
        <v>142834.13395600001</v>
      </c>
      <c r="X158">
        <v>24.022593000000001</v>
      </c>
      <c r="Y158">
        <v>2.6064180000000001</v>
      </c>
      <c r="Z158">
        <v>60.221184999999998</v>
      </c>
      <c r="AA158">
        <v>61.400041000000002</v>
      </c>
      <c r="AB158">
        <v>0</v>
      </c>
    </row>
    <row r="159" spans="1:28" x14ac:dyDescent="0.25">
      <c r="A159" s="1" t="s">
        <v>270</v>
      </c>
      <c r="B159">
        <v>300</v>
      </c>
      <c r="C159" s="1" t="s">
        <v>4004</v>
      </c>
      <c r="D159">
        <v>5.0999999999999996</v>
      </c>
      <c r="E159">
        <v>0</v>
      </c>
      <c r="F159">
        <v>0</v>
      </c>
      <c r="G159">
        <v>368</v>
      </c>
      <c r="H159" s="1" t="s">
        <v>4074</v>
      </c>
      <c r="I159">
        <v>0.2</v>
      </c>
      <c r="J159">
        <v>8.99</v>
      </c>
      <c r="K159">
        <v>68</v>
      </c>
      <c r="L159">
        <v>420.4</v>
      </c>
      <c r="M159">
        <v>5</v>
      </c>
      <c r="N159">
        <v>3</v>
      </c>
      <c r="O159">
        <v>0</v>
      </c>
      <c r="P159">
        <v>41.47</v>
      </c>
      <c r="Q159">
        <v>0</v>
      </c>
      <c r="R159" s="1" t="s">
        <v>4425</v>
      </c>
      <c r="S159" s="1" t="s">
        <v>8156</v>
      </c>
      <c r="T159">
        <v>1.17</v>
      </c>
      <c r="U159" s="1"/>
      <c r="V159">
        <v>5071.2254659999999</v>
      </c>
      <c r="W159">
        <v>217282.03251600001</v>
      </c>
      <c r="X159">
        <v>28.246814000000001</v>
      </c>
      <c r="Y159">
        <v>4.4515450000000003</v>
      </c>
      <c r="Z159">
        <v>94.120283000000001</v>
      </c>
      <c r="AA159">
        <v>93.400656999999995</v>
      </c>
      <c r="AB159">
        <v>0</v>
      </c>
    </row>
    <row r="160" spans="1:28" x14ac:dyDescent="0.25">
      <c r="A160" s="1" t="s">
        <v>271</v>
      </c>
      <c r="B160">
        <v>318</v>
      </c>
      <c r="C160" s="1" t="s">
        <v>4004</v>
      </c>
      <c r="D160">
        <v>5.0999999999999996</v>
      </c>
      <c r="E160">
        <v>0</v>
      </c>
      <c r="F160">
        <v>0.6</v>
      </c>
      <c r="G160">
        <v>368</v>
      </c>
      <c r="H160" s="1" t="s">
        <v>4079</v>
      </c>
      <c r="I160">
        <v>1.4</v>
      </c>
      <c r="J160">
        <v>15.07</v>
      </c>
      <c r="K160">
        <v>50</v>
      </c>
      <c r="L160">
        <v>609.39</v>
      </c>
      <c r="M160">
        <v>0</v>
      </c>
      <c r="N160">
        <v>0</v>
      </c>
      <c r="O160">
        <v>0</v>
      </c>
      <c r="P160">
        <v>14.25</v>
      </c>
      <c r="Q160">
        <v>0</v>
      </c>
      <c r="R160" s="1" t="s">
        <v>4426</v>
      </c>
      <c r="S160" s="1" t="s">
        <v>8156</v>
      </c>
      <c r="T160">
        <v>1.21</v>
      </c>
      <c r="U160" s="1"/>
      <c r="V160">
        <v>3229.5139290000002</v>
      </c>
      <c r="W160">
        <v>206742.93244800001</v>
      </c>
      <c r="X160">
        <v>19.643080999999999</v>
      </c>
      <c r="Y160">
        <v>4.1588050000000001</v>
      </c>
      <c r="Z160">
        <v>87.272197000000006</v>
      </c>
      <c r="AA160">
        <v>88.869262000000006</v>
      </c>
      <c r="AB160">
        <v>0</v>
      </c>
    </row>
    <row r="161" spans="1:28" x14ac:dyDescent="0.25">
      <c r="A161" s="1" t="s">
        <v>272</v>
      </c>
      <c r="B161">
        <v>2</v>
      </c>
      <c r="C161" s="1" t="s">
        <v>4050</v>
      </c>
      <c r="D161">
        <v>5.0999999999999996</v>
      </c>
      <c r="E161">
        <v>0</v>
      </c>
      <c r="F161">
        <v>2</v>
      </c>
      <c r="G161">
        <v>370</v>
      </c>
      <c r="H161" s="1" t="s">
        <v>4095</v>
      </c>
      <c r="I161">
        <v>63.59</v>
      </c>
      <c r="J161">
        <v>8.84</v>
      </c>
      <c r="K161">
        <v>368</v>
      </c>
      <c r="L161">
        <v>1628.87</v>
      </c>
      <c r="M161">
        <v>129</v>
      </c>
      <c r="N161">
        <v>6</v>
      </c>
      <c r="O161">
        <v>0</v>
      </c>
      <c r="P161">
        <v>193.75</v>
      </c>
      <c r="Q161">
        <v>0</v>
      </c>
      <c r="R161" s="1" t="s">
        <v>4427</v>
      </c>
      <c r="S161" s="1" t="s">
        <v>8156</v>
      </c>
      <c r="T161">
        <v>0.69</v>
      </c>
      <c r="U161" s="1"/>
      <c r="V161">
        <v>27886.281611999999</v>
      </c>
      <c r="W161">
        <v>796392.00286400004</v>
      </c>
      <c r="X161">
        <v>145.64092099999999</v>
      </c>
      <c r="Y161">
        <v>16.487506</v>
      </c>
      <c r="Z161">
        <v>344.90090400000003</v>
      </c>
      <c r="AA161">
        <v>342.34416199999998</v>
      </c>
      <c r="AB161">
        <v>0</v>
      </c>
    </row>
    <row r="162" spans="1:28" x14ac:dyDescent="0.25">
      <c r="A162" s="1" t="s">
        <v>274</v>
      </c>
      <c r="B162">
        <v>285</v>
      </c>
      <c r="C162" s="1" t="s">
        <v>4001</v>
      </c>
      <c r="D162">
        <v>0.2</v>
      </c>
      <c r="E162">
        <v>0</v>
      </c>
      <c r="F162">
        <v>0.88</v>
      </c>
      <c r="G162">
        <v>370</v>
      </c>
      <c r="H162" s="1" t="s">
        <v>4148</v>
      </c>
      <c r="I162">
        <v>108.49</v>
      </c>
      <c r="J162">
        <v>12.34</v>
      </c>
      <c r="K162">
        <v>85</v>
      </c>
      <c r="L162">
        <v>419.77</v>
      </c>
      <c r="M162">
        <v>18</v>
      </c>
      <c r="N162">
        <v>4</v>
      </c>
      <c r="O162">
        <v>0</v>
      </c>
      <c r="P162">
        <v>53.48</v>
      </c>
      <c r="Q162">
        <v>0</v>
      </c>
      <c r="R162" s="1" t="s">
        <v>4429</v>
      </c>
      <c r="S162" s="1" t="s">
        <v>8156</v>
      </c>
      <c r="T162">
        <v>0.92</v>
      </c>
      <c r="U162" s="1"/>
      <c r="V162">
        <v>4876.1189469999999</v>
      </c>
      <c r="W162">
        <v>192431.57470100001</v>
      </c>
      <c r="X162">
        <v>26.784927</v>
      </c>
      <c r="Y162">
        <v>4.056489</v>
      </c>
      <c r="Z162">
        <v>83.704104999999998</v>
      </c>
      <c r="AA162">
        <v>82.718658000000005</v>
      </c>
      <c r="AB162">
        <v>0</v>
      </c>
    </row>
    <row r="163" spans="1:28" x14ac:dyDescent="0.25">
      <c r="A163" s="1" t="s">
        <v>275</v>
      </c>
      <c r="B163">
        <v>345</v>
      </c>
      <c r="C163" s="1" t="s">
        <v>4002</v>
      </c>
      <c r="D163">
        <v>5.0999999999999996</v>
      </c>
      <c r="E163">
        <v>0</v>
      </c>
      <c r="F163">
        <v>0.01</v>
      </c>
      <c r="G163">
        <v>370</v>
      </c>
      <c r="H163" s="1" t="s">
        <v>4105</v>
      </c>
      <c r="I163">
        <v>31.58</v>
      </c>
      <c r="J163">
        <v>17.239999999999998</v>
      </c>
      <c r="K163">
        <v>25</v>
      </c>
      <c r="L163">
        <v>367.23</v>
      </c>
      <c r="M163">
        <v>0</v>
      </c>
      <c r="N163">
        <v>0</v>
      </c>
      <c r="O163">
        <v>0</v>
      </c>
      <c r="P163">
        <v>5.34</v>
      </c>
      <c r="Q163">
        <v>0</v>
      </c>
      <c r="R163" s="1" t="s">
        <v>4430</v>
      </c>
      <c r="S163" s="1" t="s">
        <v>8156</v>
      </c>
      <c r="T163">
        <v>1.35</v>
      </c>
      <c r="U163" s="1"/>
      <c r="V163">
        <v>1958.810986</v>
      </c>
      <c r="W163">
        <v>129400.045734</v>
      </c>
      <c r="X163">
        <v>12.05078</v>
      </c>
      <c r="Y163">
        <v>2.713622</v>
      </c>
      <c r="Z163">
        <v>55.344737000000002</v>
      </c>
      <c r="AA163">
        <v>55.622897999999999</v>
      </c>
      <c r="AB163">
        <v>0</v>
      </c>
    </row>
    <row r="164" spans="1:28" x14ac:dyDescent="0.25">
      <c r="A164" s="1" t="s">
        <v>278</v>
      </c>
      <c r="B164">
        <v>2</v>
      </c>
      <c r="C164" s="1" t="s">
        <v>4044</v>
      </c>
      <c r="D164">
        <v>5.0999999999999996</v>
      </c>
      <c r="E164">
        <v>0</v>
      </c>
      <c r="F164">
        <v>2</v>
      </c>
      <c r="G164">
        <v>372</v>
      </c>
      <c r="H164" s="1" t="s">
        <v>4149</v>
      </c>
      <c r="I164">
        <v>0.69</v>
      </c>
      <c r="J164">
        <v>11.41</v>
      </c>
      <c r="K164">
        <v>370</v>
      </c>
      <c r="L164">
        <v>2187.13</v>
      </c>
      <c r="M164">
        <v>108</v>
      </c>
      <c r="N164">
        <v>7</v>
      </c>
      <c r="O164">
        <v>0</v>
      </c>
      <c r="P164">
        <v>188.05</v>
      </c>
      <c r="Q164">
        <v>0</v>
      </c>
      <c r="R164" s="1" t="s">
        <v>4433</v>
      </c>
      <c r="S164" s="1" t="s">
        <v>8156</v>
      </c>
      <c r="T164">
        <v>0.86</v>
      </c>
      <c r="U164" s="1"/>
      <c r="V164">
        <v>24222.041804</v>
      </c>
      <c r="W164">
        <v>866687.41054099996</v>
      </c>
      <c r="X164">
        <v>130.65179800000001</v>
      </c>
      <c r="Y164">
        <v>17.089575</v>
      </c>
      <c r="Z164">
        <v>368.10559599999999</v>
      </c>
      <c r="AA164">
        <v>372.55821400000002</v>
      </c>
      <c r="AB164">
        <v>0</v>
      </c>
    </row>
    <row r="165" spans="1:28" x14ac:dyDescent="0.25">
      <c r="A165" s="1" t="s">
        <v>279</v>
      </c>
      <c r="B165">
        <v>92</v>
      </c>
      <c r="C165" s="1" t="s">
        <v>4034</v>
      </c>
      <c r="D165">
        <v>5.0999999999999996</v>
      </c>
      <c r="E165">
        <v>0</v>
      </c>
      <c r="F165">
        <v>0</v>
      </c>
      <c r="G165">
        <v>375</v>
      </c>
      <c r="H165" s="1" t="s">
        <v>4150</v>
      </c>
      <c r="I165">
        <v>82</v>
      </c>
      <c r="J165">
        <v>12.2</v>
      </c>
      <c r="K165">
        <v>283</v>
      </c>
      <c r="L165">
        <v>1808.36</v>
      </c>
      <c r="M165">
        <v>101</v>
      </c>
      <c r="N165">
        <v>2</v>
      </c>
      <c r="O165">
        <v>0</v>
      </c>
      <c r="P165">
        <v>146.34</v>
      </c>
      <c r="Q165">
        <v>0</v>
      </c>
      <c r="R165" s="1" t="s">
        <v>4434</v>
      </c>
      <c r="S165" s="1" t="s">
        <v>8156</v>
      </c>
      <c r="T165">
        <v>0.94</v>
      </c>
      <c r="U165" s="1"/>
      <c r="V165">
        <v>23337.794923000001</v>
      </c>
      <c r="W165">
        <v>767466.99455399998</v>
      </c>
      <c r="X165">
        <v>124.41461200000001</v>
      </c>
      <c r="Y165">
        <v>15.986546000000001</v>
      </c>
      <c r="Z165">
        <v>330.62804299999999</v>
      </c>
      <c r="AA165">
        <v>329.90727299999998</v>
      </c>
      <c r="AB165">
        <v>0</v>
      </c>
    </row>
    <row r="166" spans="1:28" x14ac:dyDescent="0.25">
      <c r="A166" s="1" t="s">
        <v>280</v>
      </c>
      <c r="B166">
        <v>94</v>
      </c>
      <c r="C166" s="1" t="s">
        <v>4048</v>
      </c>
      <c r="D166">
        <v>5.0999999999999996</v>
      </c>
      <c r="E166">
        <v>0</v>
      </c>
      <c r="F166">
        <v>0.76</v>
      </c>
      <c r="G166">
        <v>375</v>
      </c>
      <c r="H166" s="1" t="s">
        <v>4151</v>
      </c>
      <c r="I166">
        <v>72.8</v>
      </c>
      <c r="J166">
        <v>11.14</v>
      </c>
      <c r="K166">
        <v>281</v>
      </c>
      <c r="L166">
        <v>1954.68</v>
      </c>
      <c r="M166">
        <v>50</v>
      </c>
      <c r="N166">
        <v>3</v>
      </c>
      <c r="O166">
        <v>0</v>
      </c>
      <c r="P166">
        <v>110.26</v>
      </c>
      <c r="Q166">
        <v>0</v>
      </c>
      <c r="R166" s="1" t="s">
        <v>4435</v>
      </c>
      <c r="S166" s="1" t="s">
        <v>8156</v>
      </c>
      <c r="T166">
        <v>0.82</v>
      </c>
      <c r="U166" s="1"/>
      <c r="V166">
        <v>16862.048627</v>
      </c>
      <c r="W166">
        <v>706015.91412800003</v>
      </c>
      <c r="X166">
        <v>93.391559999999998</v>
      </c>
      <c r="Y166">
        <v>13.636785</v>
      </c>
      <c r="Z166">
        <v>298.28071399999999</v>
      </c>
      <c r="AA166">
        <v>303.48918200000003</v>
      </c>
      <c r="AB166">
        <v>0</v>
      </c>
    </row>
    <row r="167" spans="1:28" x14ac:dyDescent="0.25">
      <c r="A167" s="1" t="s">
        <v>281</v>
      </c>
      <c r="B167">
        <v>331</v>
      </c>
      <c r="C167" s="1" t="s">
        <v>4004</v>
      </c>
      <c r="D167">
        <v>5.0999999999999996</v>
      </c>
      <c r="E167">
        <v>0</v>
      </c>
      <c r="F167">
        <v>1</v>
      </c>
      <c r="G167">
        <v>375</v>
      </c>
      <c r="H167" s="1" t="s">
        <v>4074</v>
      </c>
      <c r="I167">
        <v>0.2</v>
      </c>
      <c r="J167">
        <v>12.88</v>
      </c>
      <c r="K167">
        <v>44</v>
      </c>
      <c r="L167">
        <v>420.4</v>
      </c>
      <c r="M167">
        <v>0</v>
      </c>
      <c r="N167">
        <v>0</v>
      </c>
      <c r="O167">
        <v>0</v>
      </c>
      <c r="P167">
        <v>11.6</v>
      </c>
      <c r="Q167">
        <v>0</v>
      </c>
      <c r="R167" s="1" t="s">
        <v>4436</v>
      </c>
      <c r="S167" s="1" t="s">
        <v>8156</v>
      </c>
      <c r="T167">
        <v>0.96</v>
      </c>
      <c r="U167" s="1"/>
      <c r="V167">
        <v>2726.3626429999999</v>
      </c>
      <c r="W167">
        <v>156535.21410499999</v>
      </c>
      <c r="X167">
        <v>16.125634000000002</v>
      </c>
      <c r="Y167">
        <v>2.995228</v>
      </c>
      <c r="Z167">
        <v>65.785556999999997</v>
      </c>
      <c r="AA167">
        <v>67.287683000000001</v>
      </c>
      <c r="AB167">
        <v>0</v>
      </c>
    </row>
    <row r="168" spans="1:28" x14ac:dyDescent="0.25">
      <c r="A168" s="1" t="s">
        <v>282</v>
      </c>
      <c r="B168">
        <v>2</v>
      </c>
      <c r="C168" s="1" t="s">
        <v>4039</v>
      </c>
      <c r="D168">
        <v>5.0999999999999996</v>
      </c>
      <c r="E168">
        <v>0</v>
      </c>
      <c r="F168">
        <v>2</v>
      </c>
      <c r="G168">
        <v>376</v>
      </c>
      <c r="H168" s="1" t="s">
        <v>4111</v>
      </c>
      <c r="I168">
        <v>13.29</v>
      </c>
      <c r="J168">
        <v>8.25</v>
      </c>
      <c r="K168">
        <v>374</v>
      </c>
      <c r="L168">
        <v>1792.38</v>
      </c>
      <c r="M168">
        <v>131</v>
      </c>
      <c r="N168">
        <v>5</v>
      </c>
      <c r="O168">
        <v>0</v>
      </c>
      <c r="P168">
        <v>178.49</v>
      </c>
      <c r="Q168">
        <v>0</v>
      </c>
      <c r="R168" s="1" t="s">
        <v>4437</v>
      </c>
      <c r="S168" s="1" t="s">
        <v>8156</v>
      </c>
      <c r="T168">
        <v>0.65</v>
      </c>
      <c r="U168" s="1"/>
      <c r="V168">
        <v>27962.824417</v>
      </c>
      <c r="W168">
        <v>824890.24693200004</v>
      </c>
      <c r="X168">
        <v>146.61264</v>
      </c>
      <c r="Y168">
        <v>16.688371</v>
      </c>
      <c r="Z168">
        <v>354.57558499999999</v>
      </c>
      <c r="AA168">
        <v>354.594493</v>
      </c>
      <c r="AB168">
        <v>0</v>
      </c>
    </row>
    <row r="169" spans="1:28" x14ac:dyDescent="0.25">
      <c r="A169" s="1" t="s">
        <v>283</v>
      </c>
      <c r="B169">
        <v>138</v>
      </c>
      <c r="C169" s="1" t="s">
        <v>4034</v>
      </c>
      <c r="D169">
        <v>5.0999999999999996</v>
      </c>
      <c r="E169">
        <v>0</v>
      </c>
      <c r="F169">
        <v>0</v>
      </c>
      <c r="G169">
        <v>377</v>
      </c>
      <c r="H169" s="1" t="s">
        <v>4150</v>
      </c>
      <c r="I169">
        <v>82</v>
      </c>
      <c r="J169">
        <v>13.02</v>
      </c>
      <c r="K169">
        <v>239</v>
      </c>
      <c r="L169">
        <v>1808.36</v>
      </c>
      <c r="M169">
        <v>54</v>
      </c>
      <c r="N169">
        <v>2</v>
      </c>
      <c r="O169">
        <v>0</v>
      </c>
      <c r="P169">
        <v>111.26</v>
      </c>
      <c r="Q169">
        <v>0</v>
      </c>
      <c r="R169" s="1" t="s">
        <v>4438</v>
      </c>
      <c r="S169" s="1" t="s">
        <v>8156</v>
      </c>
      <c r="T169">
        <v>1.01</v>
      </c>
      <c r="U169" s="1"/>
      <c r="V169">
        <v>18279.579860999998</v>
      </c>
      <c r="W169">
        <v>763091.81501999998</v>
      </c>
      <c r="X169">
        <v>101.337942</v>
      </c>
      <c r="Y169">
        <v>15.530614</v>
      </c>
      <c r="Z169">
        <v>326.80944799999997</v>
      </c>
      <c r="AA169">
        <v>328.02283199999999</v>
      </c>
      <c r="AB169">
        <v>0</v>
      </c>
    </row>
    <row r="170" spans="1:28" x14ac:dyDescent="0.25">
      <c r="A170" s="1" t="s">
        <v>284</v>
      </c>
      <c r="B170">
        <v>291</v>
      </c>
      <c r="C170" s="1" t="s">
        <v>4004</v>
      </c>
      <c r="D170">
        <v>5.0999999999999996</v>
      </c>
      <c r="E170">
        <v>0</v>
      </c>
      <c r="F170">
        <v>1.2</v>
      </c>
      <c r="G170">
        <v>377</v>
      </c>
      <c r="H170" s="1" t="s">
        <v>4076</v>
      </c>
      <c r="I170">
        <v>1.4</v>
      </c>
      <c r="J170">
        <v>6.8</v>
      </c>
      <c r="K170">
        <v>86</v>
      </c>
      <c r="L170">
        <v>609.39</v>
      </c>
      <c r="M170">
        <v>0</v>
      </c>
      <c r="N170">
        <v>0</v>
      </c>
      <c r="O170">
        <v>0</v>
      </c>
      <c r="P170">
        <v>18.7</v>
      </c>
      <c r="Q170">
        <v>0</v>
      </c>
      <c r="R170" s="1" t="s">
        <v>4439</v>
      </c>
      <c r="S170" s="1" t="s">
        <v>8156</v>
      </c>
      <c r="T170">
        <v>0.61</v>
      </c>
      <c r="U170" s="1"/>
      <c r="V170">
        <v>4475.0151070000002</v>
      </c>
      <c r="W170">
        <v>205805.20155600001</v>
      </c>
      <c r="X170">
        <v>25.202648</v>
      </c>
      <c r="Y170">
        <v>3.8634689999999998</v>
      </c>
      <c r="Z170">
        <v>86.801140000000004</v>
      </c>
      <c r="AA170">
        <v>88.467502999999994</v>
      </c>
      <c r="AB170">
        <v>0</v>
      </c>
    </row>
    <row r="171" spans="1:28" x14ac:dyDescent="0.25">
      <c r="A171" s="1" t="s">
        <v>286</v>
      </c>
      <c r="B171">
        <v>250</v>
      </c>
      <c r="C171" s="1" t="s">
        <v>4001</v>
      </c>
      <c r="D171">
        <v>0.2</v>
      </c>
      <c r="E171">
        <v>0</v>
      </c>
      <c r="F171">
        <v>0</v>
      </c>
      <c r="G171">
        <v>378</v>
      </c>
      <c r="H171" s="1" t="s">
        <v>4085</v>
      </c>
      <c r="I171">
        <v>50.59</v>
      </c>
      <c r="J171">
        <v>17.670000000000002</v>
      </c>
      <c r="K171">
        <v>128</v>
      </c>
      <c r="L171">
        <v>796.83</v>
      </c>
      <c r="M171">
        <v>68</v>
      </c>
      <c r="N171">
        <v>3</v>
      </c>
      <c r="O171">
        <v>0</v>
      </c>
      <c r="P171">
        <v>86.72</v>
      </c>
      <c r="Q171">
        <v>0</v>
      </c>
      <c r="R171" s="1" t="s">
        <v>4441</v>
      </c>
      <c r="S171" s="1" t="s">
        <v>8156</v>
      </c>
      <c r="T171">
        <v>1.55</v>
      </c>
      <c r="U171" s="1"/>
      <c r="V171">
        <v>14999.211174</v>
      </c>
      <c r="W171">
        <v>480185.28377099999</v>
      </c>
      <c r="X171">
        <v>79.681798999999998</v>
      </c>
      <c r="Y171">
        <v>10.732642999999999</v>
      </c>
      <c r="Z171">
        <v>209.750304</v>
      </c>
      <c r="AA171">
        <v>206.41428400000001</v>
      </c>
      <c r="AB171">
        <v>0</v>
      </c>
    </row>
    <row r="172" spans="1:28" x14ac:dyDescent="0.25">
      <c r="A172" s="1" t="s">
        <v>288</v>
      </c>
      <c r="B172">
        <v>46</v>
      </c>
      <c r="C172" s="1" t="s">
        <v>4034</v>
      </c>
      <c r="D172">
        <v>5.0999999999999996</v>
      </c>
      <c r="E172">
        <v>0</v>
      </c>
      <c r="F172">
        <v>0</v>
      </c>
      <c r="G172">
        <v>379</v>
      </c>
      <c r="H172" s="1" t="s">
        <v>4115</v>
      </c>
      <c r="I172">
        <v>82</v>
      </c>
      <c r="J172">
        <v>9.5299999999999994</v>
      </c>
      <c r="K172">
        <v>333</v>
      </c>
      <c r="L172">
        <v>1808.36</v>
      </c>
      <c r="M172">
        <v>128</v>
      </c>
      <c r="N172">
        <v>4</v>
      </c>
      <c r="O172">
        <v>0</v>
      </c>
      <c r="P172">
        <v>166.66</v>
      </c>
      <c r="Q172">
        <v>0</v>
      </c>
      <c r="R172" s="1" t="s">
        <v>4443</v>
      </c>
      <c r="S172" s="1" t="s">
        <v>8156</v>
      </c>
      <c r="T172">
        <v>0.77</v>
      </c>
      <c r="U172" s="1"/>
      <c r="V172">
        <v>26519.936409000002</v>
      </c>
      <c r="W172">
        <v>800584.88746999996</v>
      </c>
      <c r="X172">
        <v>139.488677</v>
      </c>
      <c r="Y172">
        <v>16.254978999999999</v>
      </c>
      <c r="Z172">
        <v>343.18673000000001</v>
      </c>
      <c r="AA172">
        <v>344.145892</v>
      </c>
      <c r="AB172">
        <v>0</v>
      </c>
    </row>
    <row r="173" spans="1:28" x14ac:dyDescent="0.25">
      <c r="A173" s="1" t="s">
        <v>289</v>
      </c>
      <c r="B173">
        <v>304</v>
      </c>
      <c r="C173" s="1" t="s">
        <v>4004</v>
      </c>
      <c r="D173">
        <v>5.0999999999999996</v>
      </c>
      <c r="E173">
        <v>0</v>
      </c>
      <c r="F173">
        <v>0.4</v>
      </c>
      <c r="G173">
        <v>379</v>
      </c>
      <c r="H173" s="1" t="s">
        <v>4076</v>
      </c>
      <c r="I173">
        <v>1.4</v>
      </c>
      <c r="J173">
        <v>9.33</v>
      </c>
      <c r="K173">
        <v>75</v>
      </c>
      <c r="L173">
        <v>609.39</v>
      </c>
      <c r="M173">
        <v>0</v>
      </c>
      <c r="N173">
        <v>0</v>
      </c>
      <c r="O173">
        <v>0</v>
      </c>
      <c r="P173">
        <v>24.2</v>
      </c>
      <c r="Q173">
        <v>0</v>
      </c>
      <c r="R173" s="1" t="s">
        <v>4444</v>
      </c>
      <c r="S173" s="1" t="s">
        <v>8156</v>
      </c>
      <c r="T173">
        <v>0.82</v>
      </c>
      <c r="U173" s="1"/>
      <c r="V173">
        <v>4352.6016810000001</v>
      </c>
      <c r="W173">
        <v>226776.25472600001</v>
      </c>
      <c r="X173">
        <v>25.164304999999999</v>
      </c>
      <c r="Y173">
        <v>4.2674440000000002</v>
      </c>
      <c r="Z173">
        <v>95.205457999999993</v>
      </c>
      <c r="AA173">
        <v>97.481669999999994</v>
      </c>
      <c r="AB173">
        <v>0</v>
      </c>
    </row>
    <row r="174" spans="1:28" x14ac:dyDescent="0.25">
      <c r="A174" s="1" t="s">
        <v>290</v>
      </c>
      <c r="B174">
        <v>0</v>
      </c>
      <c r="C174" s="1" t="s">
        <v>4052</v>
      </c>
      <c r="D174">
        <v>5.0999999999999996</v>
      </c>
      <c r="E174">
        <v>0</v>
      </c>
      <c r="F174">
        <v>0</v>
      </c>
      <c r="G174">
        <v>380</v>
      </c>
      <c r="H174" s="1" t="s">
        <v>4076</v>
      </c>
      <c r="I174">
        <v>1.4</v>
      </c>
      <c r="J174">
        <v>13.21</v>
      </c>
      <c r="K174">
        <v>380</v>
      </c>
      <c r="L174">
        <v>2652.43</v>
      </c>
      <c r="M174">
        <v>109</v>
      </c>
      <c r="N174">
        <v>7</v>
      </c>
      <c r="O174">
        <v>0</v>
      </c>
      <c r="P174">
        <v>219.82</v>
      </c>
      <c r="Q174">
        <v>0</v>
      </c>
      <c r="R174" s="1" t="s">
        <v>4445</v>
      </c>
      <c r="S174" s="1" t="s">
        <v>8156</v>
      </c>
      <c r="T174">
        <v>1.18</v>
      </c>
      <c r="U174" s="1"/>
      <c r="V174">
        <v>29203.771927000002</v>
      </c>
      <c r="W174">
        <v>1165635.8042240001</v>
      </c>
      <c r="X174">
        <v>160.670399</v>
      </c>
      <c r="Y174">
        <v>24.386763999999999</v>
      </c>
      <c r="Z174">
        <v>502.35621099999997</v>
      </c>
      <c r="AA174">
        <v>501.060678</v>
      </c>
      <c r="AB174">
        <v>0</v>
      </c>
    </row>
    <row r="175" spans="1:28" x14ac:dyDescent="0.25">
      <c r="A175" s="1" t="s">
        <v>292</v>
      </c>
      <c r="B175">
        <v>238</v>
      </c>
      <c r="C175" s="1" t="s">
        <v>4005</v>
      </c>
      <c r="D175">
        <v>5.0999999999999996</v>
      </c>
      <c r="E175">
        <v>0</v>
      </c>
      <c r="F175">
        <v>7.0000000000000007E-2</v>
      </c>
      <c r="G175">
        <v>380</v>
      </c>
      <c r="H175" s="1" t="s">
        <v>4075</v>
      </c>
      <c r="I175">
        <v>89.74</v>
      </c>
      <c r="J175">
        <v>14.46</v>
      </c>
      <c r="K175">
        <v>142</v>
      </c>
      <c r="L175">
        <v>698.35</v>
      </c>
      <c r="M175">
        <v>39</v>
      </c>
      <c r="N175">
        <v>3</v>
      </c>
      <c r="O175">
        <v>0</v>
      </c>
      <c r="P175">
        <v>98.88</v>
      </c>
      <c r="Q175">
        <v>0</v>
      </c>
      <c r="R175" s="1" t="s">
        <v>4447</v>
      </c>
      <c r="S175" s="1" t="s">
        <v>8156</v>
      </c>
      <c r="T175">
        <v>1.2</v>
      </c>
      <c r="U175" s="1"/>
      <c r="V175">
        <v>12012.083477</v>
      </c>
      <c r="W175">
        <v>411721.38634600001</v>
      </c>
      <c r="X175">
        <v>64.450096000000002</v>
      </c>
      <c r="Y175">
        <v>8.8949990000000003</v>
      </c>
      <c r="Z175">
        <v>180.364271</v>
      </c>
      <c r="AA175">
        <v>176.98362599999999</v>
      </c>
      <c r="AB175">
        <v>0</v>
      </c>
    </row>
    <row r="176" spans="1:28" x14ac:dyDescent="0.25">
      <c r="A176" s="1" t="s">
        <v>294</v>
      </c>
      <c r="B176">
        <v>3</v>
      </c>
      <c r="C176" s="1" t="s">
        <v>4053</v>
      </c>
      <c r="D176">
        <v>5.0999999999999996</v>
      </c>
      <c r="E176">
        <v>0</v>
      </c>
      <c r="F176">
        <v>3</v>
      </c>
      <c r="G176">
        <v>386</v>
      </c>
      <c r="H176" s="1" t="s">
        <v>4153</v>
      </c>
      <c r="I176">
        <v>204.71</v>
      </c>
      <c r="J176">
        <v>13.11</v>
      </c>
      <c r="K176">
        <v>383</v>
      </c>
      <c r="L176">
        <v>1496.48</v>
      </c>
      <c r="M176">
        <v>169</v>
      </c>
      <c r="N176">
        <v>4</v>
      </c>
      <c r="O176">
        <v>0</v>
      </c>
      <c r="P176">
        <v>273.52999999999997</v>
      </c>
      <c r="Q176">
        <v>0</v>
      </c>
      <c r="R176" s="1" t="s">
        <v>4449</v>
      </c>
      <c r="S176" s="1" t="s">
        <v>8156</v>
      </c>
      <c r="T176">
        <v>1</v>
      </c>
      <c r="U176" s="1"/>
      <c r="V176">
        <v>36887.953507999999</v>
      </c>
      <c r="W176">
        <v>946701.74956799997</v>
      </c>
      <c r="X176">
        <v>190.29862499999999</v>
      </c>
      <c r="Y176">
        <v>20.926535999999999</v>
      </c>
      <c r="Z176">
        <v>416.78818999999999</v>
      </c>
      <c r="AA176">
        <v>406.959002</v>
      </c>
      <c r="AB176">
        <v>0</v>
      </c>
    </row>
    <row r="177" spans="1:28" x14ac:dyDescent="0.25">
      <c r="A177" s="1" t="s">
        <v>295</v>
      </c>
      <c r="B177">
        <v>0</v>
      </c>
      <c r="C177" s="1" t="s">
        <v>4054</v>
      </c>
      <c r="D177">
        <v>5.0999999999999996</v>
      </c>
      <c r="E177">
        <v>0</v>
      </c>
      <c r="F177">
        <v>0</v>
      </c>
      <c r="G177">
        <v>386</v>
      </c>
      <c r="H177" s="1" t="s">
        <v>4076</v>
      </c>
      <c r="I177">
        <v>1.4</v>
      </c>
      <c r="J177">
        <v>14.03</v>
      </c>
      <c r="K177">
        <v>386</v>
      </c>
      <c r="L177">
        <v>2323.91</v>
      </c>
      <c r="M177">
        <v>182</v>
      </c>
      <c r="N177">
        <v>4</v>
      </c>
      <c r="O177">
        <v>0</v>
      </c>
      <c r="P177">
        <v>231.28</v>
      </c>
      <c r="Q177">
        <v>0</v>
      </c>
      <c r="R177" s="1" t="s">
        <v>4450</v>
      </c>
      <c r="S177" s="1" t="s">
        <v>8156</v>
      </c>
      <c r="T177">
        <v>1.08</v>
      </c>
      <c r="U177" s="1"/>
      <c r="V177">
        <v>36666.653383999997</v>
      </c>
      <c r="W177">
        <v>1099236.8187140001</v>
      </c>
      <c r="X177">
        <v>192.938804</v>
      </c>
      <c r="Y177">
        <v>23.592299000000001</v>
      </c>
      <c r="Z177">
        <v>476.04797300000001</v>
      </c>
      <c r="AA177">
        <v>472.52544499999999</v>
      </c>
      <c r="AB177">
        <v>0</v>
      </c>
    </row>
    <row r="178" spans="1:28" x14ac:dyDescent="0.25">
      <c r="A178" s="1" t="s">
        <v>299</v>
      </c>
      <c r="B178">
        <v>288</v>
      </c>
      <c r="C178" s="1" t="s">
        <v>4004</v>
      </c>
      <c r="D178">
        <v>5.0999999999999996</v>
      </c>
      <c r="E178">
        <v>0</v>
      </c>
      <c r="F178">
        <v>0.5</v>
      </c>
      <c r="G178">
        <v>392</v>
      </c>
      <c r="H178" s="1" t="s">
        <v>4073</v>
      </c>
      <c r="I178">
        <v>40.79</v>
      </c>
      <c r="J178">
        <v>6.67</v>
      </c>
      <c r="K178">
        <v>104</v>
      </c>
      <c r="L178">
        <v>475.89</v>
      </c>
      <c r="M178">
        <v>5</v>
      </c>
      <c r="N178">
        <v>2</v>
      </c>
      <c r="O178">
        <v>0</v>
      </c>
      <c r="P178">
        <v>31.33</v>
      </c>
      <c r="Q178">
        <v>0</v>
      </c>
      <c r="R178" s="1" t="s">
        <v>4454</v>
      </c>
      <c r="S178" s="1" t="s">
        <v>8156</v>
      </c>
      <c r="T178">
        <v>0.48</v>
      </c>
      <c r="U178" s="1"/>
      <c r="V178">
        <v>5367.656121</v>
      </c>
      <c r="W178">
        <v>188657.361214</v>
      </c>
      <c r="X178">
        <v>28.826955000000002</v>
      </c>
      <c r="Y178">
        <v>3.5843739999999999</v>
      </c>
      <c r="Z178">
        <v>80.361597000000003</v>
      </c>
      <c r="AA178">
        <v>81.097289000000004</v>
      </c>
      <c r="AB178">
        <v>0</v>
      </c>
    </row>
    <row r="179" spans="1:28" x14ac:dyDescent="0.25">
      <c r="A179" s="1" t="s">
        <v>300</v>
      </c>
      <c r="B179">
        <v>325</v>
      </c>
      <c r="C179" s="1" t="s">
        <v>4001</v>
      </c>
      <c r="D179">
        <v>0.2</v>
      </c>
      <c r="E179">
        <v>0</v>
      </c>
      <c r="F179">
        <v>0.3</v>
      </c>
      <c r="G179">
        <v>397</v>
      </c>
      <c r="H179" s="1" t="s">
        <v>4071</v>
      </c>
      <c r="I179">
        <v>108.49</v>
      </c>
      <c r="J179">
        <v>12.55</v>
      </c>
      <c r="K179">
        <v>72</v>
      </c>
      <c r="L179">
        <v>419.77</v>
      </c>
      <c r="M179">
        <v>23</v>
      </c>
      <c r="N179">
        <v>1</v>
      </c>
      <c r="O179">
        <v>0</v>
      </c>
      <c r="P179">
        <v>43.39</v>
      </c>
      <c r="Q179">
        <v>0</v>
      </c>
      <c r="R179" s="1" t="s">
        <v>4455</v>
      </c>
      <c r="S179" s="1" t="s">
        <v>8156</v>
      </c>
      <c r="T179">
        <v>1.04</v>
      </c>
      <c r="U179" s="1"/>
      <c r="V179">
        <v>5749.0434759999998</v>
      </c>
      <c r="W179">
        <v>198369.58430700001</v>
      </c>
      <c r="X179">
        <v>30.877994999999999</v>
      </c>
      <c r="Y179">
        <v>4.1320360000000003</v>
      </c>
      <c r="Z179">
        <v>85.403159000000002</v>
      </c>
      <c r="AA179">
        <v>85.271923999999999</v>
      </c>
      <c r="AB179">
        <v>0</v>
      </c>
    </row>
    <row r="180" spans="1:28" x14ac:dyDescent="0.25">
      <c r="A180" s="1" t="s">
        <v>301</v>
      </c>
      <c r="B180">
        <v>346</v>
      </c>
      <c r="C180" s="1" t="s">
        <v>4004</v>
      </c>
      <c r="D180">
        <v>5.0999999999999996</v>
      </c>
      <c r="E180">
        <v>0</v>
      </c>
      <c r="F180">
        <v>1</v>
      </c>
      <c r="G180">
        <v>398</v>
      </c>
      <c r="H180" s="1" t="s">
        <v>4079</v>
      </c>
      <c r="I180">
        <v>1.4</v>
      </c>
      <c r="J180">
        <v>14.52</v>
      </c>
      <c r="K180">
        <v>52</v>
      </c>
      <c r="L180">
        <v>609.39</v>
      </c>
      <c r="M180">
        <v>0</v>
      </c>
      <c r="N180">
        <v>0</v>
      </c>
      <c r="O180">
        <v>0</v>
      </c>
      <c r="P180">
        <v>11.18</v>
      </c>
      <c r="Q180">
        <v>0</v>
      </c>
      <c r="R180" s="1" t="s">
        <v>4456</v>
      </c>
      <c r="S180" s="1" t="s">
        <v>8156</v>
      </c>
      <c r="T180">
        <v>1.06</v>
      </c>
      <c r="U180" s="1"/>
      <c r="V180">
        <v>3216.0998920000002</v>
      </c>
      <c r="W180">
        <v>208457.75871699999</v>
      </c>
      <c r="X180">
        <v>19.613600999999999</v>
      </c>
      <c r="Y180">
        <v>4.1411639999999998</v>
      </c>
      <c r="Z180">
        <v>87.969622999999999</v>
      </c>
      <c r="AA180">
        <v>89.606401000000005</v>
      </c>
      <c r="AB180">
        <v>0</v>
      </c>
    </row>
    <row r="181" spans="1:28" x14ac:dyDescent="0.25">
      <c r="A181" s="1" t="s">
        <v>302</v>
      </c>
      <c r="B181">
        <v>332</v>
      </c>
      <c r="C181" s="1" t="s">
        <v>4004</v>
      </c>
      <c r="D181">
        <v>5.0999999999999996</v>
      </c>
      <c r="E181">
        <v>0</v>
      </c>
      <c r="F181">
        <v>0.8</v>
      </c>
      <c r="G181">
        <v>401</v>
      </c>
      <c r="H181" s="1" t="s">
        <v>4076</v>
      </c>
      <c r="I181">
        <v>1.4</v>
      </c>
      <c r="J181">
        <v>9.1199999999999992</v>
      </c>
      <c r="K181">
        <v>69</v>
      </c>
      <c r="L181">
        <v>609.39</v>
      </c>
      <c r="M181">
        <v>5</v>
      </c>
      <c r="N181">
        <v>1</v>
      </c>
      <c r="O181">
        <v>0</v>
      </c>
      <c r="P181">
        <v>16.25</v>
      </c>
      <c r="Q181">
        <v>0</v>
      </c>
      <c r="R181" s="1" t="s">
        <v>4457</v>
      </c>
      <c r="S181" s="1" t="s">
        <v>8156</v>
      </c>
      <c r="T181">
        <v>0.79</v>
      </c>
      <c r="U181" s="1"/>
      <c r="V181">
        <v>3654.5931719999999</v>
      </c>
      <c r="W181">
        <v>208917.32238600001</v>
      </c>
      <c r="X181">
        <v>21.593536</v>
      </c>
      <c r="Y181">
        <v>4.0012109999999996</v>
      </c>
      <c r="Z181">
        <v>87.882722000000001</v>
      </c>
      <c r="AA181">
        <v>89.804475999999994</v>
      </c>
      <c r="AB181">
        <v>0</v>
      </c>
    </row>
    <row r="182" spans="1:28" x14ac:dyDescent="0.25">
      <c r="A182" s="1" t="s">
        <v>303</v>
      </c>
      <c r="B182">
        <v>0</v>
      </c>
      <c r="C182" s="1" t="s">
        <v>4050</v>
      </c>
      <c r="D182">
        <v>5.0999999999999996</v>
      </c>
      <c r="E182">
        <v>0</v>
      </c>
      <c r="F182">
        <v>0</v>
      </c>
      <c r="G182">
        <v>402</v>
      </c>
      <c r="H182" s="1" t="s">
        <v>4116</v>
      </c>
      <c r="I182">
        <v>87.33</v>
      </c>
      <c r="J182">
        <v>17.75</v>
      </c>
      <c r="K182">
        <v>402</v>
      </c>
      <c r="L182">
        <v>2303.04</v>
      </c>
      <c r="M182">
        <v>165</v>
      </c>
      <c r="N182">
        <v>7</v>
      </c>
      <c r="O182">
        <v>0</v>
      </c>
      <c r="P182">
        <v>271.64</v>
      </c>
      <c r="Q182">
        <v>0</v>
      </c>
      <c r="R182" s="1" t="s">
        <v>4458</v>
      </c>
      <c r="S182" s="1" t="s">
        <v>8156</v>
      </c>
      <c r="T182">
        <v>1.3</v>
      </c>
      <c r="U182" s="1"/>
      <c r="V182">
        <v>36512.180291999997</v>
      </c>
      <c r="W182">
        <v>1198102.0752129999</v>
      </c>
      <c r="X182">
        <v>194.69362699999999</v>
      </c>
      <c r="Y182">
        <v>25.98847</v>
      </c>
      <c r="Z182">
        <v>521.516749</v>
      </c>
      <c r="AA182">
        <v>515.02086999999995</v>
      </c>
      <c r="AB182">
        <v>0</v>
      </c>
    </row>
    <row r="183" spans="1:28" x14ac:dyDescent="0.25">
      <c r="A183" s="1" t="s">
        <v>307</v>
      </c>
      <c r="B183">
        <v>361</v>
      </c>
      <c r="C183" s="1" t="s">
        <v>4004</v>
      </c>
      <c r="D183">
        <v>5.0999999999999996</v>
      </c>
      <c r="E183">
        <v>0</v>
      </c>
      <c r="F183">
        <v>1</v>
      </c>
      <c r="G183">
        <v>404</v>
      </c>
      <c r="H183" s="1" t="s">
        <v>4074</v>
      </c>
      <c r="I183">
        <v>0.2</v>
      </c>
      <c r="J183">
        <v>10.73</v>
      </c>
      <c r="K183">
        <v>43</v>
      </c>
      <c r="L183">
        <v>420.4</v>
      </c>
      <c r="M183">
        <v>1</v>
      </c>
      <c r="N183">
        <v>1</v>
      </c>
      <c r="O183">
        <v>0</v>
      </c>
      <c r="P183">
        <v>9.11</v>
      </c>
      <c r="Q183">
        <v>0</v>
      </c>
      <c r="R183" s="1" t="s">
        <v>4462</v>
      </c>
      <c r="S183" s="1" t="s">
        <v>8156</v>
      </c>
      <c r="T183">
        <v>0.92</v>
      </c>
      <c r="U183" s="1"/>
      <c r="V183">
        <v>2483.7886440000002</v>
      </c>
      <c r="W183">
        <v>146332.57975</v>
      </c>
      <c r="X183">
        <v>14.783887999999999</v>
      </c>
      <c r="Y183">
        <v>2.821812</v>
      </c>
      <c r="Z183">
        <v>61.737493000000001</v>
      </c>
      <c r="AA183">
        <v>62.901915000000002</v>
      </c>
      <c r="AB183">
        <v>0</v>
      </c>
    </row>
    <row r="184" spans="1:28" x14ac:dyDescent="0.25">
      <c r="A184" s="1" t="s">
        <v>309</v>
      </c>
      <c r="B184">
        <v>94</v>
      </c>
      <c r="C184" s="1" t="s">
        <v>4004</v>
      </c>
      <c r="D184">
        <v>5.0999999999999996</v>
      </c>
      <c r="E184">
        <v>0</v>
      </c>
      <c r="F184">
        <v>0.76</v>
      </c>
      <c r="G184">
        <v>407</v>
      </c>
      <c r="H184" s="1" t="s">
        <v>4122</v>
      </c>
      <c r="I184">
        <v>159.35</v>
      </c>
      <c r="J184">
        <v>6.01</v>
      </c>
      <c r="K184">
        <v>313</v>
      </c>
      <c r="L184">
        <v>2021.57</v>
      </c>
      <c r="M184">
        <v>113</v>
      </c>
      <c r="N184">
        <v>6</v>
      </c>
      <c r="O184">
        <v>0</v>
      </c>
      <c r="P184">
        <v>208.6</v>
      </c>
      <c r="Q184">
        <v>0</v>
      </c>
      <c r="R184" s="1" t="s">
        <v>4464</v>
      </c>
      <c r="S184" s="1" t="s">
        <v>8156</v>
      </c>
      <c r="T184">
        <v>1.51</v>
      </c>
      <c r="U184" s="1"/>
      <c r="V184">
        <v>28969.870384000002</v>
      </c>
      <c r="W184">
        <v>1049541.3011640001</v>
      </c>
      <c r="X184">
        <v>156.900567</v>
      </c>
      <c r="Y184">
        <v>22.810105</v>
      </c>
      <c r="Z184">
        <v>457.68016399999999</v>
      </c>
      <c r="AA184">
        <v>451.15724399999999</v>
      </c>
      <c r="AB184">
        <v>0</v>
      </c>
    </row>
    <row r="185" spans="1:28" x14ac:dyDescent="0.25">
      <c r="A185" s="1" t="s">
        <v>310</v>
      </c>
      <c r="B185">
        <v>182</v>
      </c>
      <c r="C185" s="1" t="s">
        <v>4031</v>
      </c>
      <c r="D185">
        <v>5.0999999999999996</v>
      </c>
      <c r="E185">
        <v>0</v>
      </c>
      <c r="F185">
        <v>0.42</v>
      </c>
      <c r="G185">
        <v>407</v>
      </c>
      <c r="H185" s="1" t="s">
        <v>4091</v>
      </c>
      <c r="I185">
        <v>93.18</v>
      </c>
      <c r="J185">
        <v>5.48</v>
      </c>
      <c r="K185">
        <v>225</v>
      </c>
      <c r="L185">
        <v>1375.09</v>
      </c>
      <c r="M185">
        <v>59</v>
      </c>
      <c r="N185">
        <v>3</v>
      </c>
      <c r="O185">
        <v>0</v>
      </c>
      <c r="P185">
        <v>99.96</v>
      </c>
      <c r="Q185">
        <v>0</v>
      </c>
      <c r="R185" s="1" t="s">
        <v>4465</v>
      </c>
      <c r="S185" s="1" t="s">
        <v>8156</v>
      </c>
      <c r="T185">
        <v>0.79</v>
      </c>
      <c r="U185" s="1"/>
      <c r="V185">
        <v>15823.602697</v>
      </c>
      <c r="W185">
        <v>581546.28139200003</v>
      </c>
      <c r="X185">
        <v>85.748956000000007</v>
      </c>
      <c r="Y185">
        <v>11.638382999999999</v>
      </c>
      <c r="Z185">
        <v>248.72398000000001</v>
      </c>
      <c r="AA185">
        <v>249.98545100000001</v>
      </c>
      <c r="AB185">
        <v>0</v>
      </c>
    </row>
    <row r="186" spans="1:28" x14ac:dyDescent="0.25">
      <c r="A186" s="1" t="s">
        <v>311</v>
      </c>
      <c r="B186">
        <v>213</v>
      </c>
      <c r="C186" s="1" t="s">
        <v>4017</v>
      </c>
      <c r="D186">
        <v>5.0999999999999996</v>
      </c>
      <c r="E186">
        <v>0</v>
      </c>
      <c r="F186">
        <v>0.7</v>
      </c>
      <c r="G186">
        <v>407</v>
      </c>
      <c r="H186" s="1" t="s">
        <v>4140</v>
      </c>
      <c r="I186">
        <v>93.18</v>
      </c>
      <c r="J186">
        <v>5.32</v>
      </c>
      <c r="K186">
        <v>194</v>
      </c>
      <c r="L186">
        <v>1018.45</v>
      </c>
      <c r="M186">
        <v>88</v>
      </c>
      <c r="N186">
        <v>2</v>
      </c>
      <c r="O186">
        <v>0</v>
      </c>
      <c r="P186">
        <v>118.66</v>
      </c>
      <c r="Q186">
        <v>0</v>
      </c>
      <c r="R186" s="1" t="s">
        <v>4466</v>
      </c>
      <c r="S186" s="1" t="s">
        <v>8156</v>
      </c>
      <c r="T186">
        <v>0.95</v>
      </c>
      <c r="U186" s="1"/>
      <c r="V186">
        <v>17754.480480999999</v>
      </c>
      <c r="W186">
        <v>511643.983878</v>
      </c>
      <c r="X186">
        <v>92.947816000000003</v>
      </c>
      <c r="Y186">
        <v>11.059794</v>
      </c>
      <c r="Z186">
        <v>223.34105400000001</v>
      </c>
      <c r="AA186">
        <v>219.939121</v>
      </c>
      <c r="AB186">
        <v>0</v>
      </c>
    </row>
    <row r="187" spans="1:28" x14ac:dyDescent="0.25">
      <c r="A187" s="1" t="s">
        <v>312</v>
      </c>
      <c r="B187">
        <v>183</v>
      </c>
      <c r="C187" s="1" t="s">
        <v>4004</v>
      </c>
      <c r="D187">
        <v>5.0999999999999996</v>
      </c>
      <c r="E187">
        <v>0</v>
      </c>
      <c r="F187">
        <v>1.42</v>
      </c>
      <c r="G187">
        <v>411</v>
      </c>
      <c r="H187" s="1" t="s">
        <v>4108</v>
      </c>
      <c r="I187">
        <v>122.01</v>
      </c>
      <c r="J187">
        <v>11.38</v>
      </c>
      <c r="K187">
        <v>228</v>
      </c>
      <c r="L187">
        <v>1425.91</v>
      </c>
      <c r="M187">
        <v>6</v>
      </c>
      <c r="N187">
        <v>2</v>
      </c>
      <c r="O187">
        <v>0</v>
      </c>
      <c r="P187">
        <v>107.91</v>
      </c>
      <c r="Q187">
        <v>0</v>
      </c>
      <c r="R187" s="1" t="s">
        <v>4467</v>
      </c>
      <c r="S187" s="1" t="s">
        <v>8156</v>
      </c>
      <c r="T187">
        <v>0.87</v>
      </c>
      <c r="U187" s="1"/>
      <c r="V187">
        <v>12219.238434000001</v>
      </c>
      <c r="W187">
        <v>535594.23397499998</v>
      </c>
      <c r="X187">
        <v>68.248767000000001</v>
      </c>
      <c r="Y187">
        <v>10.371022999999999</v>
      </c>
      <c r="Z187">
        <v>227.513105</v>
      </c>
      <c r="AA187">
        <v>230.23079300000001</v>
      </c>
      <c r="AB187">
        <v>0</v>
      </c>
    </row>
    <row r="188" spans="1:28" x14ac:dyDescent="0.25">
      <c r="A188" s="1" t="s">
        <v>313</v>
      </c>
      <c r="B188">
        <v>15</v>
      </c>
      <c r="C188" s="1" t="s">
        <v>4030</v>
      </c>
      <c r="D188">
        <v>5.0999999999999996</v>
      </c>
      <c r="E188">
        <v>0</v>
      </c>
      <c r="F188">
        <v>15</v>
      </c>
      <c r="G188">
        <v>412</v>
      </c>
      <c r="H188" s="1" t="s">
        <v>4152</v>
      </c>
      <c r="I188">
        <v>144.80000000000001</v>
      </c>
      <c r="J188">
        <v>12.1</v>
      </c>
      <c r="K188">
        <v>397</v>
      </c>
      <c r="L188">
        <v>3263.57</v>
      </c>
      <c r="M188">
        <v>34</v>
      </c>
      <c r="N188">
        <v>3</v>
      </c>
      <c r="O188">
        <v>0</v>
      </c>
      <c r="P188">
        <v>144.57</v>
      </c>
      <c r="Q188">
        <v>0</v>
      </c>
      <c r="R188" s="1" t="s">
        <v>4468</v>
      </c>
      <c r="S188" s="1" t="s">
        <v>8156</v>
      </c>
      <c r="T188">
        <v>0.92</v>
      </c>
      <c r="U188" s="1"/>
      <c r="V188">
        <v>20127.055151</v>
      </c>
      <c r="W188">
        <v>978431.47170300002</v>
      </c>
      <c r="X188">
        <v>114.680537</v>
      </c>
      <c r="Y188">
        <v>18.385000999999999</v>
      </c>
      <c r="Z188">
        <v>409.37033000000002</v>
      </c>
      <c r="AA188">
        <v>420.58827300000002</v>
      </c>
      <c r="AB188">
        <v>0</v>
      </c>
    </row>
    <row r="189" spans="1:28" x14ac:dyDescent="0.25">
      <c r="A189" s="1" t="s">
        <v>314</v>
      </c>
      <c r="B189">
        <v>359</v>
      </c>
      <c r="C189" s="1" t="s">
        <v>4004</v>
      </c>
      <c r="D189">
        <v>5.0999999999999996</v>
      </c>
      <c r="E189">
        <v>0</v>
      </c>
      <c r="F189">
        <v>0.2</v>
      </c>
      <c r="G189">
        <v>412</v>
      </c>
      <c r="H189" s="1" t="s">
        <v>4076</v>
      </c>
      <c r="I189">
        <v>1.4</v>
      </c>
      <c r="J189">
        <v>12.62</v>
      </c>
      <c r="K189">
        <v>53</v>
      </c>
      <c r="L189">
        <v>609.39</v>
      </c>
      <c r="M189">
        <v>0</v>
      </c>
      <c r="N189">
        <v>0</v>
      </c>
      <c r="O189">
        <v>0</v>
      </c>
      <c r="P189">
        <v>7.29</v>
      </c>
      <c r="Q189">
        <v>0</v>
      </c>
      <c r="R189" s="1" t="s">
        <v>4469</v>
      </c>
      <c r="S189" s="1" t="s">
        <v>8156</v>
      </c>
      <c r="T189">
        <v>0.91</v>
      </c>
      <c r="U189" s="1"/>
      <c r="V189">
        <v>2934.4414299999999</v>
      </c>
      <c r="W189">
        <v>194354.65372500001</v>
      </c>
      <c r="X189">
        <v>17.984131000000001</v>
      </c>
      <c r="Y189">
        <v>3.6914020000000001</v>
      </c>
      <c r="Z189">
        <v>81.111305999999999</v>
      </c>
      <c r="AA189">
        <v>83.544314</v>
      </c>
      <c r="AB189">
        <v>0</v>
      </c>
    </row>
    <row r="190" spans="1:28" x14ac:dyDescent="0.25">
      <c r="A190" s="1" t="s">
        <v>315</v>
      </c>
      <c r="B190">
        <v>4</v>
      </c>
      <c r="C190" s="1" t="s">
        <v>4030</v>
      </c>
      <c r="D190">
        <v>5.0999999999999996</v>
      </c>
      <c r="E190">
        <v>0</v>
      </c>
      <c r="F190">
        <v>4</v>
      </c>
      <c r="G190">
        <v>413</v>
      </c>
      <c r="H190" s="1" t="s">
        <v>4155</v>
      </c>
      <c r="I190">
        <v>81.98</v>
      </c>
      <c r="J190">
        <v>12.82</v>
      </c>
      <c r="K190">
        <v>409</v>
      </c>
      <c r="L190">
        <v>2816.2</v>
      </c>
      <c r="M190">
        <v>118</v>
      </c>
      <c r="N190">
        <v>7</v>
      </c>
      <c r="O190">
        <v>0</v>
      </c>
      <c r="P190">
        <v>212.19</v>
      </c>
      <c r="Q190">
        <v>0</v>
      </c>
      <c r="R190" s="1" t="s">
        <v>4470</v>
      </c>
      <c r="S190" s="1" t="s">
        <v>8156</v>
      </c>
      <c r="T190">
        <v>1.04</v>
      </c>
      <c r="U190" s="1"/>
      <c r="V190">
        <v>31029.248176000001</v>
      </c>
      <c r="W190">
        <v>1196733.411992</v>
      </c>
      <c r="X190">
        <v>169.70580799999999</v>
      </c>
      <c r="Y190">
        <v>24.827797</v>
      </c>
      <c r="Z190">
        <v>515.59830799999997</v>
      </c>
      <c r="AA190">
        <v>514.42941299999995</v>
      </c>
      <c r="AB190">
        <v>0</v>
      </c>
    </row>
    <row r="191" spans="1:28" x14ac:dyDescent="0.25">
      <c r="A191" s="1" t="s">
        <v>317</v>
      </c>
      <c r="B191">
        <v>288</v>
      </c>
      <c r="C191" s="1" t="s">
        <v>4007</v>
      </c>
      <c r="D191">
        <v>5.0999999999999996</v>
      </c>
      <c r="E191">
        <v>0</v>
      </c>
      <c r="F191">
        <v>0.5</v>
      </c>
      <c r="G191">
        <v>413</v>
      </c>
      <c r="H191" s="1" t="s">
        <v>4075</v>
      </c>
      <c r="I191">
        <v>89.74</v>
      </c>
      <c r="J191">
        <v>8.09</v>
      </c>
      <c r="K191">
        <v>125</v>
      </c>
      <c r="L191">
        <v>569.77</v>
      </c>
      <c r="M191">
        <v>39</v>
      </c>
      <c r="N191">
        <v>1</v>
      </c>
      <c r="O191">
        <v>0</v>
      </c>
      <c r="P191">
        <v>54.6</v>
      </c>
      <c r="Q191">
        <v>0</v>
      </c>
      <c r="R191" s="1" t="s">
        <v>4472</v>
      </c>
      <c r="S191" s="1" t="s">
        <v>8156</v>
      </c>
      <c r="T191">
        <v>0.6</v>
      </c>
      <c r="U191" s="1"/>
      <c r="V191">
        <v>9666.7256899999993</v>
      </c>
      <c r="W191">
        <v>263905.87688300002</v>
      </c>
      <c r="X191">
        <v>50.164406999999997</v>
      </c>
      <c r="Y191">
        <v>5.3515509999999997</v>
      </c>
      <c r="Z191">
        <v>113.70878399999999</v>
      </c>
      <c r="AA191">
        <v>113.445453</v>
      </c>
      <c r="AB191">
        <v>0</v>
      </c>
    </row>
    <row r="192" spans="1:28" x14ac:dyDescent="0.25">
      <c r="A192" s="1" t="s">
        <v>320</v>
      </c>
      <c r="B192">
        <v>314</v>
      </c>
      <c r="C192" s="1" t="s">
        <v>4004</v>
      </c>
      <c r="D192">
        <v>5.0999999999999996</v>
      </c>
      <c r="E192">
        <v>0</v>
      </c>
      <c r="F192">
        <v>0.37</v>
      </c>
      <c r="G192">
        <v>417</v>
      </c>
      <c r="H192" s="1" t="s">
        <v>4073</v>
      </c>
      <c r="I192">
        <v>40.79</v>
      </c>
      <c r="J192">
        <v>7.54</v>
      </c>
      <c r="K192">
        <v>103</v>
      </c>
      <c r="L192">
        <v>475.89</v>
      </c>
      <c r="M192">
        <v>17</v>
      </c>
      <c r="N192">
        <v>5</v>
      </c>
      <c r="O192">
        <v>0</v>
      </c>
      <c r="P192">
        <v>40.450000000000003</v>
      </c>
      <c r="Q192">
        <v>0</v>
      </c>
      <c r="R192" s="1" t="s">
        <v>4475</v>
      </c>
      <c r="S192" s="1" t="s">
        <v>8156</v>
      </c>
      <c r="T192">
        <v>0.56000000000000005</v>
      </c>
      <c r="U192" s="1"/>
      <c r="V192">
        <v>5968.5449200000003</v>
      </c>
      <c r="W192">
        <v>204181.52798499999</v>
      </c>
      <c r="X192">
        <v>31.934753000000001</v>
      </c>
      <c r="Y192">
        <v>3.9391029999999998</v>
      </c>
      <c r="Z192">
        <v>87.087322</v>
      </c>
      <c r="AA192">
        <v>87.770666000000006</v>
      </c>
      <c r="AB192">
        <v>0</v>
      </c>
    </row>
    <row r="193" spans="1:28" x14ac:dyDescent="0.25">
      <c r="A193" s="1" t="s">
        <v>321</v>
      </c>
      <c r="B193">
        <v>102</v>
      </c>
      <c r="C193" s="1" t="s">
        <v>4040</v>
      </c>
      <c r="D193">
        <v>5.0999999999999996</v>
      </c>
      <c r="E193">
        <v>0</v>
      </c>
      <c r="F193">
        <v>3.43</v>
      </c>
      <c r="G193">
        <v>420</v>
      </c>
      <c r="H193" s="1" t="s">
        <v>4096</v>
      </c>
      <c r="I193">
        <v>121.36</v>
      </c>
      <c r="J193">
        <v>10.79</v>
      </c>
      <c r="K193">
        <v>318</v>
      </c>
      <c r="L193">
        <v>1561.25</v>
      </c>
      <c r="M193">
        <v>135</v>
      </c>
      <c r="N193">
        <v>4</v>
      </c>
      <c r="O193">
        <v>0</v>
      </c>
      <c r="P193">
        <v>189.86</v>
      </c>
      <c r="Q193">
        <v>0</v>
      </c>
      <c r="R193" s="1" t="s">
        <v>4476</v>
      </c>
      <c r="S193" s="1" t="s">
        <v>8156</v>
      </c>
      <c r="T193">
        <v>0.89</v>
      </c>
      <c r="U193" s="1"/>
      <c r="V193">
        <v>29317.727954999998</v>
      </c>
      <c r="W193">
        <v>851023.48222799995</v>
      </c>
      <c r="X193">
        <v>153.53302299999999</v>
      </c>
      <c r="Y193">
        <v>17.898464000000001</v>
      </c>
      <c r="Z193">
        <v>368.703598</v>
      </c>
      <c r="AA193">
        <v>365.82787100000002</v>
      </c>
      <c r="AB193">
        <v>0</v>
      </c>
    </row>
    <row r="194" spans="1:28" x14ac:dyDescent="0.25">
      <c r="A194" s="1" t="s">
        <v>322</v>
      </c>
      <c r="B194">
        <v>266</v>
      </c>
      <c r="C194" s="1" t="s">
        <v>4017</v>
      </c>
      <c r="D194">
        <v>5.0999999999999996</v>
      </c>
      <c r="E194">
        <v>0</v>
      </c>
      <c r="F194">
        <v>0.62</v>
      </c>
      <c r="G194">
        <v>420</v>
      </c>
      <c r="H194" s="1" t="s">
        <v>4091</v>
      </c>
      <c r="I194">
        <v>93.18</v>
      </c>
      <c r="J194">
        <v>10.62</v>
      </c>
      <c r="K194">
        <v>154</v>
      </c>
      <c r="L194">
        <v>1018.45</v>
      </c>
      <c r="M194">
        <v>24</v>
      </c>
      <c r="N194">
        <v>2</v>
      </c>
      <c r="O194">
        <v>0</v>
      </c>
      <c r="P194">
        <v>66.3</v>
      </c>
      <c r="Q194">
        <v>0</v>
      </c>
      <c r="R194" s="1" t="s">
        <v>4477</v>
      </c>
      <c r="S194" s="1" t="s">
        <v>8156</v>
      </c>
      <c r="T194">
        <v>0.82</v>
      </c>
      <c r="U194" s="1"/>
      <c r="V194">
        <v>10152.994488</v>
      </c>
      <c r="W194">
        <v>417329.38106300001</v>
      </c>
      <c r="X194">
        <v>56.105696999999999</v>
      </c>
      <c r="Y194">
        <v>8.4113550000000004</v>
      </c>
      <c r="Z194">
        <v>179.06316000000001</v>
      </c>
      <c r="AA194">
        <v>179.39347900000001</v>
      </c>
      <c r="AB194">
        <v>0</v>
      </c>
    </row>
    <row r="195" spans="1:28" x14ac:dyDescent="0.25">
      <c r="A195" s="1" t="s">
        <v>323</v>
      </c>
      <c r="B195">
        <v>161</v>
      </c>
      <c r="C195" s="1" t="s">
        <v>4037</v>
      </c>
      <c r="D195">
        <v>5.0999999999999996</v>
      </c>
      <c r="E195">
        <v>0</v>
      </c>
      <c r="F195">
        <v>0.54</v>
      </c>
      <c r="G195">
        <v>422</v>
      </c>
      <c r="H195" s="1" t="s">
        <v>4096</v>
      </c>
      <c r="I195">
        <v>121.36</v>
      </c>
      <c r="J195">
        <v>11.46</v>
      </c>
      <c r="K195">
        <v>261</v>
      </c>
      <c r="L195">
        <v>1417.38</v>
      </c>
      <c r="M195">
        <v>109</v>
      </c>
      <c r="N195">
        <v>5</v>
      </c>
      <c r="O195">
        <v>0</v>
      </c>
      <c r="P195">
        <v>145.94999999999999</v>
      </c>
      <c r="Q195">
        <v>0</v>
      </c>
      <c r="R195" s="1" t="s">
        <v>4478</v>
      </c>
      <c r="S195" s="1" t="s">
        <v>8156</v>
      </c>
      <c r="T195">
        <v>0.88</v>
      </c>
      <c r="U195" s="1"/>
      <c r="V195">
        <v>22430.202087000001</v>
      </c>
      <c r="W195">
        <v>700899.79530100001</v>
      </c>
      <c r="X195">
        <v>118.671725</v>
      </c>
      <c r="Y195">
        <v>14.612125000000001</v>
      </c>
      <c r="Z195">
        <v>302.32333199999999</v>
      </c>
      <c r="AA195">
        <v>301.29326400000002</v>
      </c>
      <c r="AB195">
        <v>0</v>
      </c>
    </row>
    <row r="196" spans="1:28" x14ac:dyDescent="0.25">
      <c r="A196" s="1" t="s">
        <v>324</v>
      </c>
      <c r="B196">
        <v>340</v>
      </c>
      <c r="C196" s="1" t="s">
        <v>4004</v>
      </c>
      <c r="D196">
        <v>5.0999999999999996</v>
      </c>
      <c r="E196">
        <v>0</v>
      </c>
      <c r="F196">
        <v>0.23</v>
      </c>
      <c r="G196">
        <v>422</v>
      </c>
      <c r="H196" s="1" t="s">
        <v>4073</v>
      </c>
      <c r="I196">
        <v>40.79</v>
      </c>
      <c r="J196">
        <v>6.77</v>
      </c>
      <c r="K196">
        <v>82</v>
      </c>
      <c r="L196">
        <v>475.89</v>
      </c>
      <c r="M196">
        <v>4</v>
      </c>
      <c r="N196">
        <v>2</v>
      </c>
      <c r="O196">
        <v>0</v>
      </c>
      <c r="P196">
        <v>24.38</v>
      </c>
      <c r="Q196">
        <v>0</v>
      </c>
      <c r="R196" s="1" t="s">
        <v>4479</v>
      </c>
      <c r="S196" s="1" t="s">
        <v>8156</v>
      </c>
      <c r="T196">
        <v>0.6</v>
      </c>
      <c r="U196" s="1"/>
      <c r="V196">
        <v>4232.7555410000004</v>
      </c>
      <c r="W196">
        <v>176472.82761400001</v>
      </c>
      <c r="X196">
        <v>23.386585</v>
      </c>
      <c r="Y196">
        <v>3.2654030000000001</v>
      </c>
      <c r="Z196">
        <v>74.381793999999999</v>
      </c>
      <c r="AA196">
        <v>75.859060999999997</v>
      </c>
      <c r="AB196">
        <v>0</v>
      </c>
    </row>
    <row r="197" spans="1:28" x14ac:dyDescent="0.25">
      <c r="A197" s="1" t="s">
        <v>325</v>
      </c>
      <c r="B197">
        <v>179</v>
      </c>
      <c r="C197" s="1" t="s">
        <v>4024</v>
      </c>
      <c r="D197">
        <v>5.0999999999999996</v>
      </c>
      <c r="E197">
        <v>0</v>
      </c>
      <c r="F197">
        <v>0.55000000000000004</v>
      </c>
      <c r="G197">
        <v>423</v>
      </c>
      <c r="H197" s="1" t="s">
        <v>4112</v>
      </c>
      <c r="I197">
        <v>110.84</v>
      </c>
      <c r="J197">
        <v>8.94</v>
      </c>
      <c r="K197">
        <v>244</v>
      </c>
      <c r="L197">
        <v>1744.16</v>
      </c>
      <c r="M197">
        <v>47</v>
      </c>
      <c r="N197">
        <v>2</v>
      </c>
      <c r="O197">
        <v>0</v>
      </c>
      <c r="P197">
        <v>81.25</v>
      </c>
      <c r="Q197">
        <v>0</v>
      </c>
      <c r="R197" s="1" t="s">
        <v>4480</v>
      </c>
      <c r="S197" s="1" t="s">
        <v>8156</v>
      </c>
      <c r="T197">
        <v>0.74</v>
      </c>
      <c r="U197" s="1"/>
      <c r="V197">
        <v>15091.131131</v>
      </c>
      <c r="W197">
        <v>625560.50786000001</v>
      </c>
      <c r="X197">
        <v>83.321786000000003</v>
      </c>
      <c r="Y197">
        <v>11.926129</v>
      </c>
      <c r="Z197">
        <v>263.026769</v>
      </c>
      <c r="AA197">
        <v>268.90486600000003</v>
      </c>
      <c r="AB197">
        <v>0</v>
      </c>
    </row>
    <row r="198" spans="1:28" x14ac:dyDescent="0.25">
      <c r="A198" s="1" t="s">
        <v>328</v>
      </c>
      <c r="B198">
        <v>198</v>
      </c>
      <c r="C198" s="1" t="s">
        <v>4040</v>
      </c>
      <c r="D198">
        <v>5.0999999999999996</v>
      </c>
      <c r="E198">
        <v>0</v>
      </c>
      <c r="F198">
        <v>0.86</v>
      </c>
      <c r="G198">
        <v>424</v>
      </c>
      <c r="H198" s="1" t="s">
        <v>4096</v>
      </c>
      <c r="I198">
        <v>121.36</v>
      </c>
      <c r="J198">
        <v>17.04</v>
      </c>
      <c r="K198">
        <v>226</v>
      </c>
      <c r="L198">
        <v>1561.24</v>
      </c>
      <c r="M198">
        <v>79</v>
      </c>
      <c r="N198">
        <v>4</v>
      </c>
      <c r="O198">
        <v>0</v>
      </c>
      <c r="P198">
        <v>140.94999999999999</v>
      </c>
      <c r="Q198">
        <v>0</v>
      </c>
      <c r="R198" s="1" t="s">
        <v>4483</v>
      </c>
      <c r="S198" s="1" t="s">
        <v>8156</v>
      </c>
      <c r="T198">
        <v>1.35</v>
      </c>
      <c r="U198" s="1"/>
      <c r="V198">
        <v>20795.857562000001</v>
      </c>
      <c r="W198">
        <v>799714.46616700001</v>
      </c>
      <c r="X198">
        <v>113.829494</v>
      </c>
      <c r="Y198">
        <v>17.267004</v>
      </c>
      <c r="Z198">
        <v>347.37829399999998</v>
      </c>
      <c r="AA198">
        <v>343.76550099999997</v>
      </c>
      <c r="AB198">
        <v>0</v>
      </c>
    </row>
    <row r="199" spans="1:28" x14ac:dyDescent="0.25">
      <c r="A199" s="1" t="s">
        <v>329</v>
      </c>
      <c r="B199">
        <v>249</v>
      </c>
      <c r="C199" s="1" t="s">
        <v>4020</v>
      </c>
      <c r="D199">
        <v>5.0999999999999996</v>
      </c>
      <c r="E199">
        <v>0</v>
      </c>
      <c r="F199">
        <v>0.03</v>
      </c>
      <c r="G199">
        <v>424</v>
      </c>
      <c r="H199" s="1" t="s">
        <v>4117</v>
      </c>
      <c r="I199">
        <v>120.04</v>
      </c>
      <c r="J199">
        <v>9.64</v>
      </c>
      <c r="K199">
        <v>175</v>
      </c>
      <c r="L199">
        <v>743.49</v>
      </c>
      <c r="M199">
        <v>80</v>
      </c>
      <c r="N199">
        <v>3</v>
      </c>
      <c r="O199">
        <v>0</v>
      </c>
      <c r="P199">
        <v>99.75</v>
      </c>
      <c r="Q199">
        <v>0</v>
      </c>
      <c r="R199" s="1" t="s">
        <v>4484</v>
      </c>
      <c r="S199" s="1" t="s">
        <v>8156</v>
      </c>
      <c r="T199">
        <v>0.73</v>
      </c>
      <c r="U199" s="1"/>
      <c r="V199">
        <v>14889.797925999999</v>
      </c>
      <c r="W199">
        <v>389371.22796500003</v>
      </c>
      <c r="X199">
        <v>76.949597999999995</v>
      </c>
      <c r="Y199">
        <v>8.36402</v>
      </c>
      <c r="Z199">
        <v>170.23699999999999</v>
      </c>
      <c r="AA199">
        <v>167.379233</v>
      </c>
      <c r="AB199">
        <v>0</v>
      </c>
    </row>
    <row r="200" spans="1:28" x14ac:dyDescent="0.25">
      <c r="A200" s="1" t="s">
        <v>330</v>
      </c>
      <c r="B200">
        <v>366</v>
      </c>
      <c r="C200" s="1" t="s">
        <v>4004</v>
      </c>
      <c r="D200">
        <v>5.0999999999999996</v>
      </c>
      <c r="E200">
        <v>0</v>
      </c>
      <c r="F200">
        <v>0.1</v>
      </c>
      <c r="G200">
        <v>424</v>
      </c>
      <c r="H200" s="1" t="s">
        <v>4073</v>
      </c>
      <c r="I200">
        <v>40.79</v>
      </c>
      <c r="J200">
        <v>12.08</v>
      </c>
      <c r="K200">
        <v>58</v>
      </c>
      <c r="L200">
        <v>475.89</v>
      </c>
      <c r="M200">
        <v>1</v>
      </c>
      <c r="N200">
        <v>1</v>
      </c>
      <c r="O200">
        <v>0</v>
      </c>
      <c r="P200">
        <v>21.74</v>
      </c>
      <c r="Q200">
        <v>0</v>
      </c>
      <c r="R200" s="1" t="s">
        <v>4485</v>
      </c>
      <c r="S200" s="1" t="s">
        <v>8156</v>
      </c>
      <c r="T200">
        <v>0.98</v>
      </c>
      <c r="U200" s="1"/>
      <c r="V200">
        <v>3534.3218929999998</v>
      </c>
      <c r="W200">
        <v>185312.412694</v>
      </c>
      <c r="X200">
        <v>20.500736</v>
      </c>
      <c r="Y200">
        <v>3.6947230000000002</v>
      </c>
      <c r="Z200">
        <v>79.207136000000006</v>
      </c>
      <c r="AA200">
        <v>79.657747000000001</v>
      </c>
      <c r="AB200">
        <v>0</v>
      </c>
    </row>
    <row r="201" spans="1:28" x14ac:dyDescent="0.25">
      <c r="A201" s="1" t="s">
        <v>332</v>
      </c>
      <c r="B201">
        <v>285</v>
      </c>
      <c r="C201" s="1" t="s">
        <v>4020</v>
      </c>
      <c r="D201">
        <v>5.0999999999999996</v>
      </c>
      <c r="E201">
        <v>0</v>
      </c>
      <c r="F201">
        <v>0.46</v>
      </c>
      <c r="G201">
        <v>427</v>
      </c>
      <c r="H201" s="1" t="s">
        <v>4094</v>
      </c>
      <c r="I201">
        <v>120.04</v>
      </c>
      <c r="J201">
        <v>10.45</v>
      </c>
      <c r="K201">
        <v>142</v>
      </c>
      <c r="L201">
        <v>743.49</v>
      </c>
      <c r="M201">
        <v>40</v>
      </c>
      <c r="N201">
        <v>4</v>
      </c>
      <c r="O201">
        <v>0</v>
      </c>
      <c r="P201">
        <v>75.569999999999993</v>
      </c>
      <c r="Q201">
        <v>0</v>
      </c>
      <c r="R201" s="1" t="s">
        <v>4487</v>
      </c>
      <c r="S201" s="1" t="s">
        <v>8156</v>
      </c>
      <c r="T201">
        <v>0.82</v>
      </c>
      <c r="U201" s="1"/>
      <c r="V201">
        <v>8825.0227369999993</v>
      </c>
      <c r="W201">
        <v>313922.12644700002</v>
      </c>
      <c r="X201">
        <v>47.579003</v>
      </c>
      <c r="Y201">
        <v>6.3375969999999997</v>
      </c>
      <c r="Z201">
        <v>134.68409800000001</v>
      </c>
      <c r="AA201">
        <v>134.94377800000001</v>
      </c>
      <c r="AB201">
        <v>0</v>
      </c>
    </row>
    <row r="202" spans="1:28" x14ac:dyDescent="0.25">
      <c r="A202" s="1" t="s">
        <v>333</v>
      </c>
      <c r="B202">
        <v>321</v>
      </c>
      <c r="C202" s="1" t="s">
        <v>4020</v>
      </c>
      <c r="D202">
        <v>5.0999999999999996</v>
      </c>
      <c r="E202">
        <v>0</v>
      </c>
      <c r="F202">
        <v>0.9</v>
      </c>
      <c r="G202">
        <v>429</v>
      </c>
      <c r="H202" s="1" t="s">
        <v>4117</v>
      </c>
      <c r="I202">
        <v>120.04</v>
      </c>
      <c r="J202">
        <v>12.07</v>
      </c>
      <c r="K202">
        <v>108</v>
      </c>
      <c r="L202">
        <v>743.49</v>
      </c>
      <c r="M202">
        <v>6</v>
      </c>
      <c r="N202">
        <v>2</v>
      </c>
      <c r="O202">
        <v>0</v>
      </c>
      <c r="P202">
        <v>49.01</v>
      </c>
      <c r="Q202">
        <v>0</v>
      </c>
      <c r="R202" s="1" t="s">
        <v>4488</v>
      </c>
      <c r="S202" s="1" t="s">
        <v>8156</v>
      </c>
      <c r="T202">
        <v>0.91</v>
      </c>
      <c r="U202" s="1"/>
      <c r="V202">
        <v>6013.0366949999998</v>
      </c>
      <c r="W202">
        <v>283765.67885600001</v>
      </c>
      <c r="X202">
        <v>34.098596000000001</v>
      </c>
      <c r="Y202">
        <v>5.6095620000000004</v>
      </c>
      <c r="Z202">
        <v>121.160949</v>
      </c>
      <c r="AA202">
        <v>121.97909300000001</v>
      </c>
      <c r="AB202">
        <v>0</v>
      </c>
    </row>
    <row r="203" spans="1:28" x14ac:dyDescent="0.25">
      <c r="A203" s="1" t="s">
        <v>334</v>
      </c>
      <c r="B203">
        <v>112</v>
      </c>
      <c r="C203" s="1" t="s">
        <v>4032</v>
      </c>
      <c r="D203">
        <v>5.0999999999999996</v>
      </c>
      <c r="E203">
        <v>0</v>
      </c>
      <c r="F203">
        <v>0.71</v>
      </c>
      <c r="G203">
        <v>430</v>
      </c>
      <c r="H203" s="1" t="s">
        <v>4093</v>
      </c>
      <c r="I203">
        <v>2.0699999999999998</v>
      </c>
      <c r="J203">
        <v>12.74</v>
      </c>
      <c r="K203">
        <v>318</v>
      </c>
      <c r="L203">
        <v>1444.44</v>
      </c>
      <c r="M203">
        <v>167</v>
      </c>
      <c r="N203">
        <v>4</v>
      </c>
      <c r="O203">
        <v>0</v>
      </c>
      <c r="P203">
        <v>208.53</v>
      </c>
      <c r="Q203">
        <v>0</v>
      </c>
      <c r="R203" s="1" t="s">
        <v>4489</v>
      </c>
      <c r="S203" s="1" t="s">
        <v>8156</v>
      </c>
      <c r="T203">
        <v>0.96</v>
      </c>
      <c r="U203" s="1"/>
      <c r="V203">
        <v>33270.229127999999</v>
      </c>
      <c r="W203">
        <v>886378.96747499995</v>
      </c>
      <c r="X203">
        <v>172.43231800000001</v>
      </c>
      <c r="Y203">
        <v>19.360171999999999</v>
      </c>
      <c r="Z203">
        <v>387.71146099999999</v>
      </c>
      <c r="AA203">
        <v>381.02740799999998</v>
      </c>
      <c r="AB203">
        <v>0</v>
      </c>
    </row>
    <row r="204" spans="1:28" x14ac:dyDescent="0.25">
      <c r="A204" s="1" t="s">
        <v>336</v>
      </c>
      <c r="B204">
        <v>119</v>
      </c>
      <c r="C204" s="1" t="s">
        <v>4048</v>
      </c>
      <c r="D204">
        <v>5.0999999999999996</v>
      </c>
      <c r="E204">
        <v>0</v>
      </c>
      <c r="F204">
        <v>0.04</v>
      </c>
      <c r="G204">
        <v>431</v>
      </c>
      <c r="H204" s="1" t="s">
        <v>4096</v>
      </c>
      <c r="I204">
        <v>121.36</v>
      </c>
      <c r="J204">
        <v>17.260000000000002</v>
      </c>
      <c r="K204">
        <v>312</v>
      </c>
      <c r="L204">
        <v>2440.69</v>
      </c>
      <c r="M204">
        <v>57</v>
      </c>
      <c r="N204">
        <v>5</v>
      </c>
      <c r="O204">
        <v>0</v>
      </c>
      <c r="P204">
        <v>169.45</v>
      </c>
      <c r="Q204">
        <v>0</v>
      </c>
      <c r="R204" s="1" t="s">
        <v>4491</v>
      </c>
      <c r="S204" s="1" t="s">
        <v>8156</v>
      </c>
      <c r="T204">
        <v>1.25</v>
      </c>
      <c r="U204" s="1"/>
      <c r="V204">
        <v>22248.675533000001</v>
      </c>
      <c r="W204">
        <v>1026595.873318</v>
      </c>
      <c r="X204">
        <v>125.76023600000001</v>
      </c>
      <c r="Y204">
        <v>21.305420999999999</v>
      </c>
      <c r="Z204">
        <v>442.40824099999998</v>
      </c>
      <c r="AA204">
        <v>441.290098</v>
      </c>
      <c r="AB204">
        <v>0</v>
      </c>
    </row>
    <row r="205" spans="1:28" x14ac:dyDescent="0.25">
      <c r="A205" s="1" t="s">
        <v>338</v>
      </c>
      <c r="B205">
        <v>238</v>
      </c>
      <c r="C205" s="1" t="s">
        <v>4013</v>
      </c>
      <c r="D205">
        <v>5.0999999999999996</v>
      </c>
      <c r="E205">
        <v>0</v>
      </c>
      <c r="F205">
        <v>7.0000000000000007E-2</v>
      </c>
      <c r="G205">
        <v>433</v>
      </c>
      <c r="H205" s="1" t="s">
        <v>4086</v>
      </c>
      <c r="I205">
        <v>0.2</v>
      </c>
      <c r="J205">
        <v>5.96</v>
      </c>
      <c r="K205">
        <v>195</v>
      </c>
      <c r="L205">
        <v>1241.6600000000001</v>
      </c>
      <c r="M205">
        <v>85</v>
      </c>
      <c r="N205">
        <v>4</v>
      </c>
      <c r="O205">
        <v>0</v>
      </c>
      <c r="P205">
        <v>119.24</v>
      </c>
      <c r="Q205">
        <v>0</v>
      </c>
      <c r="R205" s="1" t="s">
        <v>4493</v>
      </c>
      <c r="S205" s="1" t="s">
        <v>8156</v>
      </c>
      <c r="T205">
        <v>1.19</v>
      </c>
      <c r="U205" s="1"/>
      <c r="V205">
        <v>19397.189846000001</v>
      </c>
      <c r="W205">
        <v>670577.30615299998</v>
      </c>
      <c r="X205">
        <v>104.235736</v>
      </c>
      <c r="Y205">
        <v>14.659591000000001</v>
      </c>
      <c r="Z205">
        <v>292.47103900000002</v>
      </c>
      <c r="AA205">
        <v>288.25594000000001</v>
      </c>
      <c r="AB205">
        <v>0</v>
      </c>
    </row>
    <row r="206" spans="1:28" x14ac:dyDescent="0.25">
      <c r="A206" s="1" t="s">
        <v>340</v>
      </c>
      <c r="B206">
        <v>187</v>
      </c>
      <c r="C206" s="1" t="s">
        <v>4048</v>
      </c>
      <c r="D206">
        <v>5.0999999999999996</v>
      </c>
      <c r="E206">
        <v>0</v>
      </c>
      <c r="F206">
        <v>0.51</v>
      </c>
      <c r="G206">
        <v>434</v>
      </c>
      <c r="H206" s="1" t="s">
        <v>4141</v>
      </c>
      <c r="I206">
        <v>72.8</v>
      </c>
      <c r="J206">
        <v>13.99</v>
      </c>
      <c r="K206">
        <v>247</v>
      </c>
      <c r="L206">
        <v>1954.68</v>
      </c>
      <c r="M206">
        <v>61</v>
      </c>
      <c r="N206">
        <v>4</v>
      </c>
      <c r="O206">
        <v>0</v>
      </c>
      <c r="P206">
        <v>122.35</v>
      </c>
      <c r="Q206">
        <v>0</v>
      </c>
      <c r="R206" s="1" t="s">
        <v>4495</v>
      </c>
      <c r="S206" s="1" t="s">
        <v>8156</v>
      </c>
      <c r="T206">
        <v>1.1399999999999999</v>
      </c>
      <c r="U206" s="1"/>
      <c r="V206">
        <v>18134.381222</v>
      </c>
      <c r="W206">
        <v>814432.964974</v>
      </c>
      <c r="X206">
        <v>102.00666099999999</v>
      </c>
      <c r="Y206">
        <v>16.939140999999999</v>
      </c>
      <c r="Z206">
        <v>349.838795</v>
      </c>
      <c r="AA206">
        <v>350.09075200000001</v>
      </c>
      <c r="AB206">
        <v>0</v>
      </c>
    </row>
    <row r="207" spans="1:28" x14ac:dyDescent="0.25">
      <c r="A207" s="1" t="s">
        <v>341</v>
      </c>
      <c r="B207">
        <v>241</v>
      </c>
      <c r="C207" s="1" t="s">
        <v>4037</v>
      </c>
      <c r="D207">
        <v>5.0999999999999996</v>
      </c>
      <c r="E207">
        <v>0</v>
      </c>
      <c r="F207">
        <v>0.3</v>
      </c>
      <c r="G207">
        <v>435</v>
      </c>
      <c r="H207" s="1" t="s">
        <v>4096</v>
      </c>
      <c r="I207">
        <v>121.36</v>
      </c>
      <c r="J207">
        <v>16.37</v>
      </c>
      <c r="K207">
        <v>194</v>
      </c>
      <c r="L207">
        <v>1417.38</v>
      </c>
      <c r="M207">
        <v>58</v>
      </c>
      <c r="N207">
        <v>3</v>
      </c>
      <c r="O207">
        <v>0</v>
      </c>
      <c r="P207">
        <v>111.27</v>
      </c>
      <c r="Q207">
        <v>0</v>
      </c>
      <c r="R207" s="1" t="s">
        <v>4496</v>
      </c>
      <c r="S207" s="1" t="s">
        <v>8156</v>
      </c>
      <c r="T207">
        <v>1.25</v>
      </c>
      <c r="U207" s="1"/>
      <c r="V207">
        <v>18748.251155999998</v>
      </c>
      <c r="W207">
        <v>766275.50116099999</v>
      </c>
      <c r="X207">
        <v>103.72975099999999</v>
      </c>
      <c r="Y207">
        <v>16.828323999999999</v>
      </c>
      <c r="Z207">
        <v>336.06801400000001</v>
      </c>
      <c r="AA207">
        <v>329.38982299999998</v>
      </c>
      <c r="AB207">
        <v>0</v>
      </c>
    </row>
    <row r="208" spans="1:28" x14ac:dyDescent="0.25">
      <c r="A208" s="1" t="s">
        <v>343</v>
      </c>
      <c r="B208">
        <v>1</v>
      </c>
      <c r="C208" s="1" t="s">
        <v>4043</v>
      </c>
      <c r="D208">
        <v>5.0999999999999996</v>
      </c>
      <c r="E208">
        <v>0</v>
      </c>
      <c r="F208">
        <v>1</v>
      </c>
      <c r="G208">
        <v>437</v>
      </c>
      <c r="H208" s="1" t="s">
        <v>4129</v>
      </c>
      <c r="I208">
        <v>135.09</v>
      </c>
      <c r="J208">
        <v>13.44</v>
      </c>
      <c r="K208">
        <v>436</v>
      </c>
      <c r="L208">
        <v>2630.12</v>
      </c>
      <c r="M208">
        <v>160</v>
      </c>
      <c r="N208">
        <v>6</v>
      </c>
      <c r="O208">
        <v>0</v>
      </c>
      <c r="P208">
        <v>250.2</v>
      </c>
      <c r="Q208">
        <v>0</v>
      </c>
      <c r="R208" s="1" t="s">
        <v>4498</v>
      </c>
      <c r="S208" s="1" t="s">
        <v>8156</v>
      </c>
      <c r="T208">
        <v>1.03</v>
      </c>
      <c r="U208" s="1"/>
      <c r="V208">
        <v>34788.421306999997</v>
      </c>
      <c r="W208">
        <v>1133232.5971909999</v>
      </c>
      <c r="X208">
        <v>185.17359099999999</v>
      </c>
      <c r="Y208">
        <v>23.647116</v>
      </c>
      <c r="Z208">
        <v>488.29805599999997</v>
      </c>
      <c r="AA208">
        <v>487.13736899999998</v>
      </c>
      <c r="AB208">
        <v>0</v>
      </c>
    </row>
    <row r="209" spans="1:28" x14ac:dyDescent="0.25">
      <c r="A209" s="1" t="s">
        <v>344</v>
      </c>
      <c r="B209">
        <v>157</v>
      </c>
      <c r="C209" s="1" t="s">
        <v>4031</v>
      </c>
      <c r="D209">
        <v>5.0999999999999996</v>
      </c>
      <c r="E209">
        <v>0</v>
      </c>
      <c r="F209">
        <v>0.18</v>
      </c>
      <c r="G209">
        <v>437</v>
      </c>
      <c r="H209" s="1" t="s">
        <v>4086</v>
      </c>
      <c r="I209">
        <v>0.2</v>
      </c>
      <c r="J209">
        <v>3.55</v>
      </c>
      <c r="K209">
        <v>280</v>
      </c>
      <c r="L209">
        <v>1365.91</v>
      </c>
      <c r="M209">
        <v>123</v>
      </c>
      <c r="N209">
        <v>3</v>
      </c>
      <c r="O209">
        <v>0</v>
      </c>
      <c r="P209">
        <v>165.47</v>
      </c>
      <c r="Q209">
        <v>0</v>
      </c>
      <c r="R209" s="1" t="s">
        <v>4499</v>
      </c>
      <c r="S209" s="1" t="s">
        <v>8156</v>
      </c>
      <c r="T209">
        <v>0.88</v>
      </c>
      <c r="U209" s="1"/>
      <c r="V209">
        <v>25387.722829999999</v>
      </c>
      <c r="W209">
        <v>725846.40208100004</v>
      </c>
      <c r="X209">
        <v>132.710734</v>
      </c>
      <c r="Y209">
        <v>15.432990999999999</v>
      </c>
      <c r="Z209">
        <v>315.59529099999997</v>
      </c>
      <c r="AA209">
        <v>312.01830100000001</v>
      </c>
      <c r="AB209">
        <v>0</v>
      </c>
    </row>
    <row r="210" spans="1:28" x14ac:dyDescent="0.25">
      <c r="A210" s="1" t="s">
        <v>345</v>
      </c>
      <c r="B210">
        <v>138</v>
      </c>
      <c r="C210" s="1" t="s">
        <v>4050</v>
      </c>
      <c r="D210">
        <v>5.0999999999999996</v>
      </c>
      <c r="E210">
        <v>0</v>
      </c>
      <c r="F210">
        <v>0</v>
      </c>
      <c r="G210">
        <v>438</v>
      </c>
      <c r="H210" s="1" t="s">
        <v>4095</v>
      </c>
      <c r="I210">
        <v>63.59</v>
      </c>
      <c r="J210">
        <v>9.27</v>
      </c>
      <c r="K210">
        <v>300</v>
      </c>
      <c r="L210">
        <v>1631.79</v>
      </c>
      <c r="M210">
        <v>88</v>
      </c>
      <c r="N210">
        <v>6</v>
      </c>
      <c r="O210">
        <v>0</v>
      </c>
      <c r="P210">
        <v>147.87</v>
      </c>
      <c r="Q210">
        <v>0</v>
      </c>
      <c r="R210" s="1" t="s">
        <v>4500</v>
      </c>
      <c r="S210" s="1" t="s">
        <v>8156</v>
      </c>
      <c r="T210">
        <v>0.79</v>
      </c>
      <c r="U210" s="1"/>
      <c r="V210">
        <v>22613.326370999999</v>
      </c>
      <c r="W210">
        <v>745143.54449700005</v>
      </c>
      <c r="X210">
        <v>120.525356</v>
      </c>
      <c r="Y210">
        <v>15.347276000000001</v>
      </c>
      <c r="Z210">
        <v>321.893799</v>
      </c>
      <c r="AA210">
        <v>320.31121899999999</v>
      </c>
      <c r="AB210">
        <v>0</v>
      </c>
    </row>
    <row r="211" spans="1:28" x14ac:dyDescent="0.25">
      <c r="A211" s="1" t="s">
        <v>346</v>
      </c>
      <c r="B211">
        <v>374</v>
      </c>
      <c r="C211" s="1" t="s">
        <v>4004</v>
      </c>
      <c r="D211">
        <v>5.0999999999999996</v>
      </c>
      <c r="E211">
        <v>0</v>
      </c>
      <c r="F211">
        <v>1.4</v>
      </c>
      <c r="G211">
        <v>438</v>
      </c>
      <c r="H211" s="1" t="s">
        <v>4076</v>
      </c>
      <c r="I211">
        <v>1.4</v>
      </c>
      <c r="J211">
        <v>9.92</v>
      </c>
      <c r="K211">
        <v>64</v>
      </c>
      <c r="L211">
        <v>609.39</v>
      </c>
      <c r="M211">
        <v>4</v>
      </c>
      <c r="N211">
        <v>1</v>
      </c>
      <c r="O211">
        <v>0</v>
      </c>
      <c r="P211">
        <v>14.36</v>
      </c>
      <c r="Q211">
        <v>0</v>
      </c>
      <c r="R211" s="1" t="s">
        <v>4501</v>
      </c>
      <c r="S211" s="1" t="s">
        <v>8156</v>
      </c>
      <c r="T211">
        <v>0.84</v>
      </c>
      <c r="U211" s="1"/>
      <c r="V211">
        <v>2967.4757319999999</v>
      </c>
      <c r="W211">
        <v>188445.15786499999</v>
      </c>
      <c r="X211">
        <v>17.925305000000002</v>
      </c>
      <c r="Y211">
        <v>3.496972</v>
      </c>
      <c r="Z211">
        <v>78.328567000000007</v>
      </c>
      <c r="AA211">
        <v>81.004287000000005</v>
      </c>
      <c r="AB211">
        <v>0</v>
      </c>
    </row>
    <row r="212" spans="1:28" x14ac:dyDescent="0.25">
      <c r="A212" s="1" t="s">
        <v>348</v>
      </c>
      <c r="B212">
        <v>266</v>
      </c>
      <c r="C212" s="1" t="s">
        <v>4016</v>
      </c>
      <c r="D212">
        <v>5.0999999999999996</v>
      </c>
      <c r="E212">
        <v>0</v>
      </c>
      <c r="F212">
        <v>0.62</v>
      </c>
      <c r="G212">
        <v>441</v>
      </c>
      <c r="H212" s="1" t="s">
        <v>4092</v>
      </c>
      <c r="I212">
        <v>182.21</v>
      </c>
      <c r="J212">
        <v>10.8</v>
      </c>
      <c r="K212">
        <v>175</v>
      </c>
      <c r="L212">
        <v>905.52</v>
      </c>
      <c r="M212">
        <v>54</v>
      </c>
      <c r="N212">
        <v>4</v>
      </c>
      <c r="O212">
        <v>0</v>
      </c>
      <c r="P212">
        <v>91.12</v>
      </c>
      <c r="Q212">
        <v>0</v>
      </c>
      <c r="R212" s="1" t="s">
        <v>4503</v>
      </c>
      <c r="S212" s="1" t="s">
        <v>8156</v>
      </c>
      <c r="T212">
        <v>0.78</v>
      </c>
      <c r="U212" s="1"/>
      <c r="V212">
        <v>11792.710172999999</v>
      </c>
      <c r="W212">
        <v>383815.41970500001</v>
      </c>
      <c r="X212">
        <v>62.695298000000001</v>
      </c>
      <c r="Y212">
        <v>7.6848489999999998</v>
      </c>
      <c r="Z212">
        <v>164.283929</v>
      </c>
      <c r="AA212">
        <v>164.98933199999999</v>
      </c>
      <c r="AB212">
        <v>0</v>
      </c>
    </row>
    <row r="213" spans="1:28" x14ac:dyDescent="0.25">
      <c r="A213" s="1" t="s">
        <v>351</v>
      </c>
      <c r="B213">
        <v>253</v>
      </c>
      <c r="C213" s="1" t="s">
        <v>4004</v>
      </c>
      <c r="D213">
        <v>5.0999999999999996</v>
      </c>
      <c r="E213">
        <v>0</v>
      </c>
      <c r="F213">
        <v>0.56000000000000005</v>
      </c>
      <c r="G213">
        <v>443</v>
      </c>
      <c r="H213" s="1" t="s">
        <v>4104</v>
      </c>
      <c r="I213">
        <v>0.2</v>
      </c>
      <c r="J213">
        <v>10.88</v>
      </c>
      <c r="K213">
        <v>190</v>
      </c>
      <c r="L213">
        <v>1312.65</v>
      </c>
      <c r="M213">
        <v>38</v>
      </c>
      <c r="N213">
        <v>3</v>
      </c>
      <c r="O213">
        <v>0</v>
      </c>
      <c r="P213">
        <v>78.8</v>
      </c>
      <c r="Q213">
        <v>0</v>
      </c>
      <c r="R213" s="1" t="s">
        <v>4506</v>
      </c>
      <c r="S213" s="1" t="s">
        <v>8156</v>
      </c>
      <c r="T213">
        <v>0.84</v>
      </c>
      <c r="U213" s="1"/>
      <c r="V213">
        <v>11584.135812</v>
      </c>
      <c r="W213">
        <v>479388.427219</v>
      </c>
      <c r="X213">
        <v>63.996372999999998</v>
      </c>
      <c r="Y213">
        <v>9.0993560000000002</v>
      </c>
      <c r="Z213">
        <v>201.27089699999999</v>
      </c>
      <c r="AA213">
        <v>206.07109600000001</v>
      </c>
      <c r="AB213">
        <v>0</v>
      </c>
    </row>
    <row r="214" spans="1:28" x14ac:dyDescent="0.25">
      <c r="A214" s="1" t="s">
        <v>356</v>
      </c>
      <c r="B214">
        <v>301</v>
      </c>
      <c r="C214" s="1" t="s">
        <v>4016</v>
      </c>
      <c r="D214">
        <v>5.0999999999999996</v>
      </c>
      <c r="E214">
        <v>0</v>
      </c>
      <c r="F214">
        <v>2.44</v>
      </c>
      <c r="G214">
        <v>448</v>
      </c>
      <c r="H214" s="1" t="s">
        <v>4092</v>
      </c>
      <c r="I214">
        <v>182.21</v>
      </c>
      <c r="J214">
        <v>9.58</v>
      </c>
      <c r="K214">
        <v>147</v>
      </c>
      <c r="L214">
        <v>905.52</v>
      </c>
      <c r="M214">
        <v>28</v>
      </c>
      <c r="N214">
        <v>3</v>
      </c>
      <c r="O214">
        <v>0</v>
      </c>
      <c r="P214">
        <v>55.55</v>
      </c>
      <c r="Q214">
        <v>0</v>
      </c>
      <c r="R214" s="1" t="s">
        <v>4511</v>
      </c>
      <c r="S214" s="1" t="s">
        <v>8156</v>
      </c>
      <c r="T214">
        <v>0.72</v>
      </c>
      <c r="U214" s="1"/>
      <c r="V214">
        <v>8074.7274319999997</v>
      </c>
      <c r="W214">
        <v>298854.10785099998</v>
      </c>
      <c r="X214">
        <v>43.722020000000001</v>
      </c>
      <c r="Y214">
        <v>5.5489290000000002</v>
      </c>
      <c r="Z214">
        <v>125.22917</v>
      </c>
      <c r="AA214">
        <v>128.467027</v>
      </c>
      <c r="AB214">
        <v>0</v>
      </c>
    </row>
    <row r="215" spans="1:28" x14ac:dyDescent="0.25">
      <c r="A215" s="1" t="s">
        <v>360</v>
      </c>
      <c r="B215">
        <v>387</v>
      </c>
      <c r="C215" s="1" t="s">
        <v>4004</v>
      </c>
      <c r="D215">
        <v>5.0999999999999996</v>
      </c>
      <c r="E215">
        <v>0</v>
      </c>
      <c r="F215">
        <v>0.6</v>
      </c>
      <c r="G215">
        <v>451</v>
      </c>
      <c r="H215" s="1" t="s">
        <v>4076</v>
      </c>
      <c r="I215">
        <v>1.4</v>
      </c>
      <c r="J215">
        <v>10.01</v>
      </c>
      <c r="K215">
        <v>64</v>
      </c>
      <c r="L215">
        <v>609.39</v>
      </c>
      <c r="M215">
        <v>0</v>
      </c>
      <c r="N215">
        <v>0</v>
      </c>
      <c r="O215">
        <v>0</v>
      </c>
      <c r="P215">
        <v>10</v>
      </c>
      <c r="Q215">
        <v>0</v>
      </c>
      <c r="R215" s="1" t="s">
        <v>4515</v>
      </c>
      <c r="S215" s="1" t="s">
        <v>8156</v>
      </c>
      <c r="T215">
        <v>0.76</v>
      </c>
      <c r="U215" s="1"/>
      <c r="V215">
        <v>3275.6373050000002</v>
      </c>
      <c r="W215">
        <v>192821.387475</v>
      </c>
      <c r="X215">
        <v>19.460625</v>
      </c>
      <c r="Y215">
        <v>3.5563359999999999</v>
      </c>
      <c r="Z215">
        <v>80.388543999999996</v>
      </c>
      <c r="AA215">
        <v>82.885642000000004</v>
      </c>
      <c r="AB215">
        <v>0</v>
      </c>
    </row>
    <row r="216" spans="1:28" x14ac:dyDescent="0.25">
      <c r="A216" s="1" t="s">
        <v>362</v>
      </c>
      <c r="B216">
        <v>401</v>
      </c>
      <c r="C216" s="1" t="s">
        <v>4004</v>
      </c>
      <c r="D216">
        <v>5.0999999999999996</v>
      </c>
      <c r="E216">
        <v>0</v>
      </c>
      <c r="F216">
        <v>0.8</v>
      </c>
      <c r="G216">
        <v>454</v>
      </c>
      <c r="H216" s="1" t="s">
        <v>4076</v>
      </c>
      <c r="I216">
        <v>1.4</v>
      </c>
      <c r="J216">
        <v>12.27</v>
      </c>
      <c r="K216">
        <v>53</v>
      </c>
      <c r="L216">
        <v>609.39</v>
      </c>
      <c r="M216">
        <v>0</v>
      </c>
      <c r="N216">
        <v>0</v>
      </c>
      <c r="O216">
        <v>0</v>
      </c>
      <c r="P216">
        <v>10.27</v>
      </c>
      <c r="Q216">
        <v>0</v>
      </c>
      <c r="R216" s="1" t="s">
        <v>4517</v>
      </c>
      <c r="S216" s="1" t="s">
        <v>8156</v>
      </c>
      <c r="T216">
        <v>1.01</v>
      </c>
      <c r="U216" s="1"/>
      <c r="V216">
        <v>2802.9704019999999</v>
      </c>
      <c r="W216">
        <v>180443.38512699999</v>
      </c>
      <c r="X216">
        <v>17.084928999999999</v>
      </c>
      <c r="Y216">
        <v>3.5912440000000001</v>
      </c>
      <c r="Z216">
        <v>76.296880999999999</v>
      </c>
      <c r="AA216">
        <v>77.564308999999994</v>
      </c>
      <c r="AB216">
        <v>0</v>
      </c>
    </row>
    <row r="217" spans="1:28" x14ac:dyDescent="0.25">
      <c r="A217" s="1" t="s">
        <v>363</v>
      </c>
      <c r="B217">
        <v>346</v>
      </c>
      <c r="C217" s="1" t="s">
        <v>4003</v>
      </c>
      <c r="D217">
        <v>5.0999999999999996</v>
      </c>
      <c r="E217">
        <v>0</v>
      </c>
      <c r="F217">
        <v>1</v>
      </c>
      <c r="G217">
        <v>455</v>
      </c>
      <c r="H217" s="1" t="s">
        <v>4073</v>
      </c>
      <c r="I217">
        <v>40.79</v>
      </c>
      <c r="J217">
        <v>14.73</v>
      </c>
      <c r="K217">
        <v>109</v>
      </c>
      <c r="L217">
        <v>606.14</v>
      </c>
      <c r="M217">
        <v>30</v>
      </c>
      <c r="N217">
        <v>2</v>
      </c>
      <c r="O217">
        <v>0</v>
      </c>
      <c r="P217">
        <v>69.92</v>
      </c>
      <c r="Q217">
        <v>0</v>
      </c>
      <c r="R217" s="1" t="s">
        <v>4518</v>
      </c>
      <c r="S217" s="1" t="s">
        <v>8156</v>
      </c>
      <c r="T217">
        <v>1.1100000000000001</v>
      </c>
      <c r="U217" s="1"/>
      <c r="V217">
        <v>7555.1478829999996</v>
      </c>
      <c r="W217">
        <v>276432.714263</v>
      </c>
      <c r="X217">
        <v>41.007325999999999</v>
      </c>
      <c r="Y217">
        <v>5.9655360000000002</v>
      </c>
      <c r="Z217">
        <v>120.23274499999999</v>
      </c>
      <c r="AA217">
        <v>118.82775100000001</v>
      </c>
      <c r="AB217">
        <v>0</v>
      </c>
    </row>
    <row r="218" spans="1:28" x14ac:dyDescent="0.25">
      <c r="A218" s="1" t="s">
        <v>364</v>
      </c>
      <c r="B218">
        <v>210</v>
      </c>
      <c r="C218" s="1" t="s">
        <v>4001</v>
      </c>
      <c r="D218">
        <v>0.2</v>
      </c>
      <c r="E218">
        <v>0</v>
      </c>
      <c r="F218">
        <v>0.91</v>
      </c>
      <c r="G218">
        <v>456</v>
      </c>
      <c r="H218" s="1" t="s">
        <v>4090</v>
      </c>
      <c r="I218">
        <v>24.41</v>
      </c>
      <c r="J218">
        <v>11.97</v>
      </c>
      <c r="K218">
        <v>246</v>
      </c>
      <c r="L218">
        <v>1066.78</v>
      </c>
      <c r="M218">
        <v>114</v>
      </c>
      <c r="N218">
        <v>3</v>
      </c>
      <c r="O218">
        <v>0</v>
      </c>
      <c r="P218">
        <v>161.69999999999999</v>
      </c>
      <c r="Q218">
        <v>0</v>
      </c>
      <c r="R218" s="1" t="s">
        <v>4519</v>
      </c>
      <c r="S218" s="1" t="s">
        <v>8156</v>
      </c>
      <c r="T218">
        <v>0.93</v>
      </c>
      <c r="U218" s="1"/>
      <c r="V218">
        <v>24773.480522999998</v>
      </c>
      <c r="W218">
        <v>702895.27328800003</v>
      </c>
      <c r="X218">
        <v>129.459834</v>
      </c>
      <c r="Y218">
        <v>15.460599</v>
      </c>
      <c r="Z218">
        <v>309.39217500000001</v>
      </c>
      <c r="AA218">
        <v>302.15166699999997</v>
      </c>
      <c r="AB218">
        <v>0</v>
      </c>
    </row>
    <row r="219" spans="1:28" x14ac:dyDescent="0.25">
      <c r="A219" s="1" t="s">
        <v>365</v>
      </c>
      <c r="B219">
        <v>345</v>
      </c>
      <c r="C219" s="1" t="s">
        <v>4009</v>
      </c>
      <c r="D219">
        <v>5.0999999999999996</v>
      </c>
      <c r="E219">
        <v>0</v>
      </c>
      <c r="F219">
        <v>0</v>
      </c>
      <c r="G219">
        <v>456</v>
      </c>
      <c r="H219" s="1" t="s">
        <v>4082</v>
      </c>
      <c r="I219">
        <v>19.239999999999998</v>
      </c>
      <c r="J219">
        <v>14.38</v>
      </c>
      <c r="K219">
        <v>111</v>
      </c>
      <c r="L219">
        <v>738.31</v>
      </c>
      <c r="M219">
        <v>33</v>
      </c>
      <c r="N219">
        <v>3</v>
      </c>
      <c r="O219">
        <v>0</v>
      </c>
      <c r="P219">
        <v>62.26</v>
      </c>
      <c r="Q219">
        <v>0</v>
      </c>
      <c r="R219" s="1" t="s">
        <v>4520</v>
      </c>
      <c r="S219" s="1" t="s">
        <v>8156</v>
      </c>
      <c r="T219">
        <v>1.1200000000000001</v>
      </c>
      <c r="U219" s="1"/>
      <c r="V219">
        <v>8664.5931299999993</v>
      </c>
      <c r="W219">
        <v>347382.46291300002</v>
      </c>
      <c r="X219">
        <v>47.713965000000002</v>
      </c>
      <c r="Y219">
        <v>7.1768650000000003</v>
      </c>
      <c r="Z219">
        <v>149.29987</v>
      </c>
      <c r="AA219">
        <v>149.32605799999999</v>
      </c>
      <c r="AB219">
        <v>0</v>
      </c>
    </row>
    <row r="220" spans="1:28" x14ac:dyDescent="0.25">
      <c r="A220" s="1" t="s">
        <v>366</v>
      </c>
      <c r="B220">
        <v>393</v>
      </c>
      <c r="C220" s="1" t="s">
        <v>4004</v>
      </c>
      <c r="D220">
        <v>5.0999999999999996</v>
      </c>
      <c r="E220">
        <v>0</v>
      </c>
      <c r="F220">
        <v>0.96</v>
      </c>
      <c r="G220">
        <v>456</v>
      </c>
      <c r="H220" s="1" t="s">
        <v>4073</v>
      </c>
      <c r="I220">
        <v>40.79</v>
      </c>
      <c r="J220">
        <v>15.37</v>
      </c>
      <c r="K220">
        <v>63</v>
      </c>
      <c r="L220">
        <v>475.89</v>
      </c>
      <c r="M220">
        <v>0</v>
      </c>
      <c r="N220">
        <v>0</v>
      </c>
      <c r="O220">
        <v>0</v>
      </c>
      <c r="P220">
        <v>32.729999999999997</v>
      </c>
      <c r="Q220">
        <v>0</v>
      </c>
      <c r="R220" s="1" t="s">
        <v>4521</v>
      </c>
      <c r="S220" s="1" t="s">
        <v>8156</v>
      </c>
      <c r="T220">
        <v>1.1499999999999999</v>
      </c>
      <c r="U220" s="1"/>
      <c r="V220">
        <v>3583.2565989999998</v>
      </c>
      <c r="W220">
        <v>185168.08267199999</v>
      </c>
      <c r="X220">
        <v>20.667138999999999</v>
      </c>
      <c r="Y220">
        <v>3.418504</v>
      </c>
      <c r="Z220">
        <v>77.291127000000003</v>
      </c>
      <c r="AA220">
        <v>79.596176999999997</v>
      </c>
      <c r="AB220">
        <v>0</v>
      </c>
    </row>
    <row r="221" spans="1:28" x14ac:dyDescent="0.25">
      <c r="A221" s="1" t="s">
        <v>370</v>
      </c>
      <c r="B221">
        <v>217</v>
      </c>
      <c r="C221" s="1" t="s">
        <v>4004</v>
      </c>
      <c r="D221">
        <v>5.0999999999999996</v>
      </c>
      <c r="E221">
        <v>0</v>
      </c>
      <c r="F221">
        <v>7.91</v>
      </c>
      <c r="G221">
        <v>461</v>
      </c>
      <c r="H221" s="1" t="s">
        <v>4090</v>
      </c>
      <c r="I221">
        <v>24.41</v>
      </c>
      <c r="J221">
        <v>8.34</v>
      </c>
      <c r="K221">
        <v>244</v>
      </c>
      <c r="L221">
        <v>1286.42</v>
      </c>
      <c r="M221">
        <v>35</v>
      </c>
      <c r="N221">
        <v>4</v>
      </c>
      <c r="O221">
        <v>0</v>
      </c>
      <c r="P221">
        <v>91.36</v>
      </c>
      <c r="Q221">
        <v>0</v>
      </c>
      <c r="R221" s="1" t="s">
        <v>4525</v>
      </c>
      <c r="S221" s="1" t="s">
        <v>8156</v>
      </c>
      <c r="T221">
        <v>0.63</v>
      </c>
      <c r="U221" s="1"/>
      <c r="V221">
        <v>13292.617165</v>
      </c>
      <c r="W221">
        <v>477076.78398599999</v>
      </c>
      <c r="X221">
        <v>71.645443999999998</v>
      </c>
      <c r="Y221">
        <v>9.0882430000000003</v>
      </c>
      <c r="Z221">
        <v>202.40531799999999</v>
      </c>
      <c r="AA221">
        <v>205.07866899999999</v>
      </c>
      <c r="AB221">
        <v>0</v>
      </c>
    </row>
    <row r="222" spans="1:28" x14ac:dyDescent="0.25">
      <c r="A222" s="1" t="s">
        <v>371</v>
      </c>
      <c r="B222">
        <v>314</v>
      </c>
      <c r="C222" s="1" t="s">
        <v>4001</v>
      </c>
      <c r="D222">
        <v>0.2</v>
      </c>
      <c r="E222">
        <v>0</v>
      </c>
      <c r="F222">
        <v>0.37</v>
      </c>
      <c r="G222">
        <v>463</v>
      </c>
      <c r="H222" s="1" t="s">
        <v>4090</v>
      </c>
      <c r="I222">
        <v>24.41</v>
      </c>
      <c r="J222">
        <v>10.3</v>
      </c>
      <c r="K222">
        <v>149</v>
      </c>
      <c r="L222">
        <v>1066.78</v>
      </c>
      <c r="M222">
        <v>7</v>
      </c>
      <c r="N222">
        <v>2</v>
      </c>
      <c r="O222">
        <v>0</v>
      </c>
      <c r="P222">
        <v>57.08</v>
      </c>
      <c r="Q222">
        <v>0</v>
      </c>
      <c r="R222" s="1" t="s">
        <v>4526</v>
      </c>
      <c r="S222" s="1" t="s">
        <v>8156</v>
      </c>
      <c r="T222">
        <v>0.84</v>
      </c>
      <c r="U222" s="1"/>
      <c r="V222">
        <v>7766.0383929999998</v>
      </c>
      <c r="W222">
        <v>382241.52044499997</v>
      </c>
      <c r="X222">
        <v>44.320535999999997</v>
      </c>
      <c r="Y222">
        <v>7.0230079999999999</v>
      </c>
      <c r="Z222">
        <v>159.70405199999999</v>
      </c>
      <c r="AA222">
        <v>164.31030699999999</v>
      </c>
      <c r="AB222">
        <v>0</v>
      </c>
    </row>
    <row r="223" spans="1:28" x14ac:dyDescent="0.25">
      <c r="A223" s="1" t="s">
        <v>373</v>
      </c>
      <c r="B223">
        <v>247</v>
      </c>
      <c r="C223" s="1" t="s">
        <v>4004</v>
      </c>
      <c r="D223">
        <v>5.0999999999999996</v>
      </c>
      <c r="E223">
        <v>0</v>
      </c>
      <c r="F223">
        <v>0.56999999999999995</v>
      </c>
      <c r="G223">
        <v>464</v>
      </c>
      <c r="H223" s="1" t="s">
        <v>4096</v>
      </c>
      <c r="I223">
        <v>121.36</v>
      </c>
      <c r="J223">
        <v>7.82</v>
      </c>
      <c r="K223">
        <v>217</v>
      </c>
      <c r="L223">
        <v>1417.41</v>
      </c>
      <c r="M223">
        <v>25</v>
      </c>
      <c r="N223">
        <v>2</v>
      </c>
      <c r="O223">
        <v>0</v>
      </c>
      <c r="P223">
        <v>61.31</v>
      </c>
      <c r="Q223">
        <v>0</v>
      </c>
      <c r="R223" s="1" t="s">
        <v>4528</v>
      </c>
      <c r="S223" s="1" t="s">
        <v>8156</v>
      </c>
      <c r="T223">
        <v>0.66</v>
      </c>
      <c r="U223" s="1"/>
      <c r="V223">
        <v>11295.532909</v>
      </c>
      <c r="W223">
        <v>462758.802738</v>
      </c>
      <c r="X223">
        <v>62.213521</v>
      </c>
      <c r="Y223">
        <v>8.5095100000000006</v>
      </c>
      <c r="Z223">
        <v>193.98311200000001</v>
      </c>
      <c r="AA223">
        <v>198.92300700000001</v>
      </c>
      <c r="AB223">
        <v>0</v>
      </c>
    </row>
    <row r="224" spans="1:28" x14ac:dyDescent="0.25">
      <c r="A224" s="1" t="s">
        <v>374</v>
      </c>
      <c r="B224">
        <v>391</v>
      </c>
      <c r="C224" s="1" t="s">
        <v>4004</v>
      </c>
      <c r="D224">
        <v>5.0999999999999996</v>
      </c>
      <c r="E224">
        <v>0</v>
      </c>
      <c r="F224">
        <v>1</v>
      </c>
      <c r="G224">
        <v>464</v>
      </c>
      <c r="H224" s="1" t="s">
        <v>4074</v>
      </c>
      <c r="I224">
        <v>0.2</v>
      </c>
      <c r="J224">
        <v>7.22</v>
      </c>
      <c r="K224">
        <v>73</v>
      </c>
      <c r="L224">
        <v>420.4</v>
      </c>
      <c r="M224">
        <v>1</v>
      </c>
      <c r="N224">
        <v>1</v>
      </c>
      <c r="O224">
        <v>0</v>
      </c>
      <c r="P224">
        <v>13.8</v>
      </c>
      <c r="Q224">
        <v>0</v>
      </c>
      <c r="R224" s="1" t="s">
        <v>4529</v>
      </c>
      <c r="S224" s="1" t="s">
        <v>8156</v>
      </c>
      <c r="T224">
        <v>0.52</v>
      </c>
      <c r="U224" s="1"/>
      <c r="V224">
        <v>3629.439046</v>
      </c>
      <c r="W224">
        <v>143703.97206299999</v>
      </c>
      <c r="X224">
        <v>19.850951999999999</v>
      </c>
      <c r="Y224">
        <v>2.5700959999999999</v>
      </c>
      <c r="Z224">
        <v>60.127214000000002</v>
      </c>
      <c r="AA224">
        <v>61.773235999999997</v>
      </c>
      <c r="AB224">
        <v>0</v>
      </c>
    </row>
    <row r="225" spans="1:28" x14ac:dyDescent="0.25">
      <c r="A225" s="1" t="s">
        <v>376</v>
      </c>
      <c r="B225">
        <v>195</v>
      </c>
      <c r="C225" s="1" t="s">
        <v>4040</v>
      </c>
      <c r="D225">
        <v>5.0999999999999996</v>
      </c>
      <c r="E225">
        <v>0</v>
      </c>
      <c r="F225">
        <v>3.33</v>
      </c>
      <c r="G225">
        <v>465</v>
      </c>
      <c r="H225" s="1" t="s">
        <v>4153</v>
      </c>
      <c r="I225">
        <v>204.71</v>
      </c>
      <c r="J225">
        <v>17.809999999999999</v>
      </c>
      <c r="K225">
        <v>270</v>
      </c>
      <c r="L225">
        <v>1536.68</v>
      </c>
      <c r="M225">
        <v>141</v>
      </c>
      <c r="N225">
        <v>3</v>
      </c>
      <c r="O225">
        <v>0</v>
      </c>
      <c r="P225">
        <v>190.28</v>
      </c>
      <c r="Q225">
        <v>0</v>
      </c>
      <c r="R225" s="1" t="s">
        <v>4531</v>
      </c>
      <c r="S225" s="1" t="s">
        <v>8156</v>
      </c>
      <c r="T225">
        <v>1.43</v>
      </c>
      <c r="U225" s="1"/>
      <c r="V225">
        <v>30129.321840000001</v>
      </c>
      <c r="W225">
        <v>919785.81006699998</v>
      </c>
      <c r="X225">
        <v>159.16296800000001</v>
      </c>
      <c r="Y225">
        <v>20.685983</v>
      </c>
      <c r="Z225">
        <v>404.59171099999998</v>
      </c>
      <c r="AA225">
        <v>395.38348400000001</v>
      </c>
      <c r="AB225">
        <v>0</v>
      </c>
    </row>
    <row r="226" spans="1:28" x14ac:dyDescent="0.25">
      <c r="A226" s="1" t="s">
        <v>378</v>
      </c>
      <c r="B226">
        <v>175</v>
      </c>
      <c r="C226" s="1" t="s">
        <v>4011</v>
      </c>
      <c r="D226">
        <v>5.0999999999999996</v>
      </c>
      <c r="E226">
        <v>0</v>
      </c>
      <c r="F226">
        <v>2.5</v>
      </c>
      <c r="G226">
        <v>466</v>
      </c>
      <c r="H226" s="1" t="s">
        <v>4090</v>
      </c>
      <c r="I226">
        <v>24.41</v>
      </c>
      <c r="J226">
        <v>14.52</v>
      </c>
      <c r="K226">
        <v>291</v>
      </c>
      <c r="L226">
        <v>1138.06</v>
      </c>
      <c r="M226">
        <v>140</v>
      </c>
      <c r="N226">
        <v>3</v>
      </c>
      <c r="O226">
        <v>0</v>
      </c>
      <c r="P226">
        <v>216.93</v>
      </c>
      <c r="Q226">
        <v>0</v>
      </c>
      <c r="R226" s="1" t="s">
        <v>4533</v>
      </c>
      <c r="S226" s="1" t="s">
        <v>8156</v>
      </c>
      <c r="T226">
        <v>1.1399999999999999</v>
      </c>
      <c r="U226" s="1"/>
      <c r="V226">
        <v>30222.904686000002</v>
      </c>
      <c r="W226">
        <v>831453.58224500006</v>
      </c>
      <c r="X226">
        <v>157.34270000000001</v>
      </c>
      <c r="Y226">
        <v>18.553349000000001</v>
      </c>
      <c r="Z226">
        <v>367.69686200000001</v>
      </c>
      <c r="AA226">
        <v>357.41505599999999</v>
      </c>
      <c r="AB226">
        <v>0</v>
      </c>
    </row>
    <row r="227" spans="1:28" x14ac:dyDescent="0.25">
      <c r="A227" s="1" t="s">
        <v>381</v>
      </c>
      <c r="B227">
        <v>298</v>
      </c>
      <c r="C227" s="1" t="s">
        <v>4005</v>
      </c>
      <c r="D227">
        <v>5.0999999999999996</v>
      </c>
      <c r="E227">
        <v>0</v>
      </c>
      <c r="F227">
        <v>0.59</v>
      </c>
      <c r="G227">
        <v>468</v>
      </c>
      <c r="H227" s="1" t="s">
        <v>4075</v>
      </c>
      <c r="I227">
        <v>89.74</v>
      </c>
      <c r="J227">
        <v>8.0299999999999994</v>
      </c>
      <c r="K227">
        <v>170</v>
      </c>
      <c r="L227">
        <v>698.35</v>
      </c>
      <c r="M227">
        <v>62</v>
      </c>
      <c r="N227">
        <v>2</v>
      </c>
      <c r="O227">
        <v>0</v>
      </c>
      <c r="P227">
        <v>89.56</v>
      </c>
      <c r="Q227">
        <v>0</v>
      </c>
      <c r="R227" s="1" t="s">
        <v>4536</v>
      </c>
      <c r="S227" s="1" t="s">
        <v>8156</v>
      </c>
      <c r="T227">
        <v>0.64</v>
      </c>
      <c r="U227" s="1"/>
      <c r="V227">
        <v>13745.667077</v>
      </c>
      <c r="W227">
        <v>368685.11667999998</v>
      </c>
      <c r="X227">
        <v>71.215210999999996</v>
      </c>
      <c r="Y227">
        <v>7.6971800000000004</v>
      </c>
      <c r="Z227">
        <v>160.17953399999999</v>
      </c>
      <c r="AA227">
        <v>158.486876</v>
      </c>
      <c r="AB227">
        <v>0</v>
      </c>
    </row>
    <row r="228" spans="1:28" x14ac:dyDescent="0.25">
      <c r="A228" s="1" t="s">
        <v>383</v>
      </c>
      <c r="B228">
        <v>423</v>
      </c>
      <c r="C228" s="1" t="s">
        <v>4004</v>
      </c>
      <c r="D228">
        <v>5.0999999999999996</v>
      </c>
      <c r="E228">
        <v>0</v>
      </c>
      <c r="F228">
        <v>3</v>
      </c>
      <c r="G228">
        <v>469</v>
      </c>
      <c r="H228" s="1" t="s">
        <v>4074</v>
      </c>
      <c r="I228">
        <v>0.2</v>
      </c>
      <c r="J228">
        <v>9.68</v>
      </c>
      <c r="K228">
        <v>46</v>
      </c>
      <c r="L228">
        <v>420.4</v>
      </c>
      <c r="M228">
        <v>0</v>
      </c>
      <c r="N228">
        <v>0</v>
      </c>
      <c r="O228">
        <v>0</v>
      </c>
      <c r="P228">
        <v>9.75</v>
      </c>
      <c r="Q228">
        <v>0</v>
      </c>
      <c r="R228" s="1" t="s">
        <v>4538</v>
      </c>
      <c r="S228" s="1" t="s">
        <v>8156</v>
      </c>
      <c r="T228">
        <v>0.85</v>
      </c>
      <c r="U228" s="1"/>
      <c r="V228">
        <v>1999.9869289999999</v>
      </c>
      <c r="W228">
        <v>117958.922091</v>
      </c>
      <c r="X228">
        <v>11.872282999999999</v>
      </c>
      <c r="Y228">
        <v>2.1005180000000001</v>
      </c>
      <c r="Z228">
        <v>48.739846999999997</v>
      </c>
      <c r="AA228">
        <v>50.705587000000001</v>
      </c>
      <c r="AB228">
        <v>0</v>
      </c>
    </row>
    <row r="229" spans="1:28" x14ac:dyDescent="0.25">
      <c r="A229" s="1" t="s">
        <v>385</v>
      </c>
      <c r="B229">
        <v>189</v>
      </c>
      <c r="C229" s="1" t="s">
        <v>4004</v>
      </c>
      <c r="D229">
        <v>5.0999999999999996</v>
      </c>
      <c r="E229">
        <v>0</v>
      </c>
      <c r="F229">
        <v>2.5099999999999998</v>
      </c>
      <c r="G229">
        <v>470</v>
      </c>
      <c r="H229" s="1" t="s">
        <v>4122</v>
      </c>
      <c r="I229">
        <v>159.35</v>
      </c>
      <c r="J229">
        <v>13.23</v>
      </c>
      <c r="K229">
        <v>281</v>
      </c>
      <c r="L229">
        <v>2021.57</v>
      </c>
      <c r="M229">
        <v>72</v>
      </c>
      <c r="N229">
        <v>4</v>
      </c>
      <c r="O229">
        <v>0</v>
      </c>
      <c r="P229">
        <v>155.26</v>
      </c>
      <c r="Q229">
        <v>0</v>
      </c>
      <c r="R229" s="1" t="s">
        <v>4540</v>
      </c>
      <c r="S229" s="1" t="s">
        <v>8156</v>
      </c>
      <c r="T229">
        <v>1.18</v>
      </c>
      <c r="U229" s="1"/>
      <c r="V229">
        <v>23329.663071999999</v>
      </c>
      <c r="W229">
        <v>926924.89459699998</v>
      </c>
      <c r="X229">
        <v>128.23621700000001</v>
      </c>
      <c r="Y229">
        <v>19.263686</v>
      </c>
      <c r="Z229">
        <v>398.45125999999999</v>
      </c>
      <c r="AA229">
        <v>398.44862000000001</v>
      </c>
      <c r="AB229">
        <v>0</v>
      </c>
    </row>
    <row r="230" spans="1:28" x14ac:dyDescent="0.25">
      <c r="A230" s="1" t="s">
        <v>386</v>
      </c>
      <c r="B230">
        <v>414</v>
      </c>
      <c r="C230" s="1" t="s">
        <v>4004</v>
      </c>
      <c r="D230">
        <v>5.0999999999999996</v>
      </c>
      <c r="E230">
        <v>0</v>
      </c>
      <c r="F230">
        <v>0</v>
      </c>
      <c r="G230">
        <v>470</v>
      </c>
      <c r="H230" s="1" t="s">
        <v>4076</v>
      </c>
      <c r="I230">
        <v>1.4</v>
      </c>
      <c r="J230">
        <v>10.68</v>
      </c>
      <c r="K230">
        <v>56</v>
      </c>
      <c r="L230">
        <v>609.39</v>
      </c>
      <c r="M230">
        <v>0</v>
      </c>
      <c r="N230">
        <v>0</v>
      </c>
      <c r="O230">
        <v>0</v>
      </c>
      <c r="P230">
        <v>7.48</v>
      </c>
      <c r="Q230">
        <v>0</v>
      </c>
      <c r="R230" s="1" t="s">
        <v>4541</v>
      </c>
      <c r="S230" s="1" t="s">
        <v>8156</v>
      </c>
      <c r="T230">
        <v>0.86</v>
      </c>
      <c r="U230" s="1"/>
      <c r="V230">
        <v>2721.7283029999999</v>
      </c>
      <c r="W230">
        <v>184409.79730800001</v>
      </c>
      <c r="X230">
        <v>16.767706</v>
      </c>
      <c r="Y230">
        <v>3.4286479999999999</v>
      </c>
      <c r="Z230">
        <v>76.416697999999997</v>
      </c>
      <c r="AA230">
        <v>79.269533999999993</v>
      </c>
      <c r="AB230">
        <v>0</v>
      </c>
    </row>
    <row r="231" spans="1:28" x14ac:dyDescent="0.25">
      <c r="A231" s="1" t="s">
        <v>388</v>
      </c>
      <c r="B231">
        <v>0</v>
      </c>
      <c r="C231" s="1" t="s">
        <v>4035</v>
      </c>
      <c r="D231">
        <v>5.0999999999999996</v>
      </c>
      <c r="E231">
        <v>0</v>
      </c>
      <c r="F231">
        <v>0</v>
      </c>
      <c r="G231">
        <v>472</v>
      </c>
      <c r="H231" s="1" t="s">
        <v>4095</v>
      </c>
      <c r="I231">
        <v>63.59</v>
      </c>
      <c r="J231">
        <v>10.25</v>
      </c>
      <c r="K231">
        <v>472</v>
      </c>
      <c r="L231">
        <v>2353.44</v>
      </c>
      <c r="M231">
        <v>152</v>
      </c>
      <c r="N231">
        <v>7</v>
      </c>
      <c r="O231">
        <v>0</v>
      </c>
      <c r="P231">
        <v>239.42</v>
      </c>
      <c r="Q231">
        <v>0</v>
      </c>
      <c r="R231" s="1" t="s">
        <v>4543</v>
      </c>
      <c r="S231" s="1" t="s">
        <v>8156</v>
      </c>
      <c r="T231">
        <v>0.74</v>
      </c>
      <c r="U231" s="1"/>
      <c r="V231">
        <v>34986.865898999997</v>
      </c>
      <c r="W231">
        <v>1076072.7336200001</v>
      </c>
      <c r="X231">
        <v>184.523357</v>
      </c>
      <c r="Y231">
        <v>21.806822</v>
      </c>
      <c r="Z231">
        <v>462.64997299999999</v>
      </c>
      <c r="AA231">
        <v>462.56866300000002</v>
      </c>
      <c r="AB231">
        <v>0</v>
      </c>
    </row>
    <row r="232" spans="1:28" x14ac:dyDescent="0.25">
      <c r="A232" s="1" t="s">
        <v>389</v>
      </c>
      <c r="B232">
        <v>203</v>
      </c>
      <c r="C232" s="1" t="s">
        <v>4038</v>
      </c>
      <c r="D232">
        <v>5.0999999999999996</v>
      </c>
      <c r="E232">
        <v>0</v>
      </c>
      <c r="F232">
        <v>0.06</v>
      </c>
      <c r="G232">
        <v>472</v>
      </c>
      <c r="H232" s="1" t="s">
        <v>4130</v>
      </c>
      <c r="I232">
        <v>14.85</v>
      </c>
      <c r="J232">
        <v>8.34</v>
      </c>
      <c r="K232">
        <v>269</v>
      </c>
      <c r="L232">
        <v>1683.59</v>
      </c>
      <c r="M232">
        <v>48</v>
      </c>
      <c r="N232">
        <v>3</v>
      </c>
      <c r="O232">
        <v>0</v>
      </c>
      <c r="P232">
        <v>104.36</v>
      </c>
      <c r="Q232">
        <v>0</v>
      </c>
      <c r="R232" s="1" t="s">
        <v>4544</v>
      </c>
      <c r="S232" s="1" t="s">
        <v>8156</v>
      </c>
      <c r="T232">
        <v>0.74</v>
      </c>
      <c r="U232" s="1"/>
      <c r="V232">
        <v>15403.426487000001</v>
      </c>
      <c r="W232">
        <v>588315.13403199997</v>
      </c>
      <c r="X232">
        <v>83.938821000000004</v>
      </c>
      <c r="Y232">
        <v>11.439467</v>
      </c>
      <c r="Z232">
        <v>250.13712000000001</v>
      </c>
      <c r="AA232">
        <v>252.89505600000001</v>
      </c>
      <c r="AB232">
        <v>0</v>
      </c>
    </row>
    <row r="233" spans="1:28" x14ac:dyDescent="0.25">
      <c r="A233" s="1" t="s">
        <v>390</v>
      </c>
      <c r="B233">
        <v>337</v>
      </c>
      <c r="C233" s="1" t="s">
        <v>4004</v>
      </c>
      <c r="D233">
        <v>5.0999999999999996</v>
      </c>
      <c r="E233">
        <v>0</v>
      </c>
      <c r="F233">
        <v>0.42</v>
      </c>
      <c r="G233">
        <v>472</v>
      </c>
      <c r="H233" s="1" t="s">
        <v>4104</v>
      </c>
      <c r="I233">
        <v>0.2</v>
      </c>
      <c r="J233">
        <v>11.68</v>
      </c>
      <c r="K233">
        <v>135</v>
      </c>
      <c r="L233">
        <v>1312.65</v>
      </c>
      <c r="M233">
        <v>5</v>
      </c>
      <c r="N233">
        <v>2</v>
      </c>
      <c r="O233">
        <v>0</v>
      </c>
      <c r="P233">
        <v>28.5</v>
      </c>
      <c r="Q233">
        <v>0</v>
      </c>
      <c r="R233" s="1" t="s">
        <v>4545</v>
      </c>
      <c r="S233" s="1" t="s">
        <v>8156</v>
      </c>
      <c r="T233">
        <v>0.88</v>
      </c>
      <c r="U233" s="1"/>
      <c r="V233">
        <v>5699.2424229999997</v>
      </c>
      <c r="W233">
        <v>363603.46101999999</v>
      </c>
      <c r="X233">
        <v>34.516001000000003</v>
      </c>
      <c r="Y233">
        <v>6.5483669999999998</v>
      </c>
      <c r="Z233">
        <v>149.919882</v>
      </c>
      <c r="AA233">
        <v>156.29742899999999</v>
      </c>
      <c r="AB233">
        <v>0</v>
      </c>
    </row>
    <row r="234" spans="1:28" x14ac:dyDescent="0.25">
      <c r="A234" s="1" t="s">
        <v>392</v>
      </c>
      <c r="B234">
        <v>266</v>
      </c>
      <c r="C234" s="1" t="s">
        <v>4026</v>
      </c>
      <c r="D234">
        <v>0.2</v>
      </c>
      <c r="E234">
        <v>0</v>
      </c>
      <c r="F234">
        <v>0.62</v>
      </c>
      <c r="G234">
        <v>473</v>
      </c>
      <c r="H234" s="1" t="s">
        <v>4090</v>
      </c>
      <c r="I234">
        <v>24.41</v>
      </c>
      <c r="J234">
        <v>10.66</v>
      </c>
      <c r="K234">
        <v>207</v>
      </c>
      <c r="L234">
        <v>1018.7</v>
      </c>
      <c r="M234">
        <v>83</v>
      </c>
      <c r="N234">
        <v>4</v>
      </c>
      <c r="O234">
        <v>0</v>
      </c>
      <c r="P234">
        <v>122.44</v>
      </c>
      <c r="Q234">
        <v>0</v>
      </c>
      <c r="R234" s="1" t="s">
        <v>4547</v>
      </c>
      <c r="S234" s="1" t="s">
        <v>8156</v>
      </c>
      <c r="T234">
        <v>0.88</v>
      </c>
      <c r="U234" s="1"/>
      <c r="V234">
        <v>17965.665176999999</v>
      </c>
      <c r="W234">
        <v>536421.52757899999</v>
      </c>
      <c r="X234">
        <v>94.487047000000004</v>
      </c>
      <c r="Y234">
        <v>11.491913</v>
      </c>
      <c r="Z234">
        <v>234.043184</v>
      </c>
      <c r="AA234">
        <v>230.58972700000001</v>
      </c>
      <c r="AB234">
        <v>0</v>
      </c>
    </row>
    <row r="235" spans="1:28" x14ac:dyDescent="0.25">
      <c r="A235" s="1" t="s">
        <v>395</v>
      </c>
      <c r="B235">
        <v>408</v>
      </c>
      <c r="C235" s="1" t="s">
        <v>4002</v>
      </c>
      <c r="D235">
        <v>5.0999999999999996</v>
      </c>
      <c r="E235">
        <v>0</v>
      </c>
      <c r="F235">
        <v>0.28000000000000003</v>
      </c>
      <c r="G235">
        <v>475</v>
      </c>
      <c r="H235" s="1" t="s">
        <v>4105</v>
      </c>
      <c r="I235">
        <v>31.58</v>
      </c>
      <c r="J235">
        <v>12.64</v>
      </c>
      <c r="K235">
        <v>67</v>
      </c>
      <c r="L235">
        <v>367.23</v>
      </c>
      <c r="M235">
        <v>28</v>
      </c>
      <c r="N235">
        <v>1</v>
      </c>
      <c r="O235">
        <v>0</v>
      </c>
      <c r="P235">
        <v>38.49</v>
      </c>
      <c r="Q235">
        <v>0</v>
      </c>
      <c r="R235" s="1" t="s">
        <v>4550</v>
      </c>
      <c r="S235" s="1" t="s">
        <v>8156</v>
      </c>
      <c r="T235">
        <v>0.96</v>
      </c>
      <c r="U235" s="1"/>
      <c r="V235">
        <v>6188.4673050000001</v>
      </c>
      <c r="W235">
        <v>191512.055039</v>
      </c>
      <c r="X235">
        <v>32.712716</v>
      </c>
      <c r="Y235">
        <v>4.0826440000000002</v>
      </c>
      <c r="Z235">
        <v>83.202545999999998</v>
      </c>
      <c r="AA235">
        <v>82.324506999999997</v>
      </c>
      <c r="AB235">
        <v>0</v>
      </c>
    </row>
    <row r="236" spans="1:28" x14ac:dyDescent="0.25">
      <c r="A236" s="1" t="s">
        <v>397</v>
      </c>
      <c r="B236">
        <v>366</v>
      </c>
      <c r="C236" s="1" t="s">
        <v>4001</v>
      </c>
      <c r="D236">
        <v>0.2</v>
      </c>
      <c r="E236">
        <v>0</v>
      </c>
      <c r="F236">
        <v>0.71</v>
      </c>
      <c r="G236">
        <v>476</v>
      </c>
      <c r="H236" s="1" t="s">
        <v>4148</v>
      </c>
      <c r="I236">
        <v>108.49</v>
      </c>
      <c r="J236">
        <v>8.86</v>
      </c>
      <c r="K236">
        <v>110</v>
      </c>
      <c r="L236">
        <v>419.77</v>
      </c>
      <c r="M236">
        <v>33</v>
      </c>
      <c r="N236">
        <v>3</v>
      </c>
      <c r="O236">
        <v>0</v>
      </c>
      <c r="P236">
        <v>70.040000000000006</v>
      </c>
      <c r="Q236">
        <v>0</v>
      </c>
      <c r="R236" s="1" t="s">
        <v>4552</v>
      </c>
      <c r="S236" s="1" t="s">
        <v>8156</v>
      </c>
      <c r="T236">
        <v>0.69</v>
      </c>
      <c r="U236" s="1"/>
      <c r="V236">
        <v>7016.3953789999996</v>
      </c>
      <c r="W236">
        <v>216324.68320100001</v>
      </c>
      <c r="X236">
        <v>37.027636000000001</v>
      </c>
      <c r="Y236">
        <v>4.4433119999999997</v>
      </c>
      <c r="Z236">
        <v>93.500941999999995</v>
      </c>
      <c r="AA236">
        <v>92.990826999999996</v>
      </c>
      <c r="AB236">
        <v>0</v>
      </c>
    </row>
    <row r="237" spans="1:28" x14ac:dyDescent="0.25">
      <c r="A237" s="1" t="s">
        <v>398</v>
      </c>
      <c r="B237">
        <v>440</v>
      </c>
      <c r="C237" s="1" t="s">
        <v>4002</v>
      </c>
      <c r="D237">
        <v>5.0999999999999996</v>
      </c>
      <c r="E237">
        <v>0</v>
      </c>
      <c r="F237">
        <v>0.92</v>
      </c>
      <c r="G237">
        <v>476</v>
      </c>
      <c r="H237" s="1" t="s">
        <v>4105</v>
      </c>
      <c r="I237">
        <v>31.58</v>
      </c>
      <c r="J237">
        <v>12.59</v>
      </c>
      <c r="K237">
        <v>36</v>
      </c>
      <c r="L237">
        <v>367.23</v>
      </c>
      <c r="M237">
        <v>0</v>
      </c>
      <c r="N237">
        <v>0</v>
      </c>
      <c r="O237">
        <v>0</v>
      </c>
      <c r="P237">
        <v>10.66</v>
      </c>
      <c r="Q237">
        <v>0</v>
      </c>
      <c r="R237" s="1" t="s">
        <v>4553</v>
      </c>
      <c r="S237" s="1" t="s">
        <v>8156</v>
      </c>
      <c r="T237">
        <v>1.06</v>
      </c>
      <c r="U237" s="1"/>
      <c r="V237">
        <v>2422.5608499999998</v>
      </c>
      <c r="W237">
        <v>145509.97964800001</v>
      </c>
      <c r="X237">
        <v>14.495519</v>
      </c>
      <c r="Y237">
        <v>2.8323480000000001</v>
      </c>
      <c r="Z237">
        <v>61.334561000000001</v>
      </c>
      <c r="AA237">
        <v>62.548259000000002</v>
      </c>
      <c r="AB237">
        <v>0</v>
      </c>
    </row>
    <row r="238" spans="1:28" x14ac:dyDescent="0.25">
      <c r="A238" s="1" t="s">
        <v>399</v>
      </c>
      <c r="B238">
        <v>377</v>
      </c>
      <c r="C238" s="1" t="s">
        <v>4002</v>
      </c>
      <c r="D238">
        <v>5.0999999999999996</v>
      </c>
      <c r="E238">
        <v>0</v>
      </c>
      <c r="F238">
        <v>0.64</v>
      </c>
      <c r="G238">
        <v>478</v>
      </c>
      <c r="H238" s="1" t="s">
        <v>4072</v>
      </c>
      <c r="I238">
        <v>31.58</v>
      </c>
      <c r="J238">
        <v>10.17</v>
      </c>
      <c r="K238">
        <v>101</v>
      </c>
      <c r="L238">
        <v>367.23</v>
      </c>
      <c r="M238">
        <v>60</v>
      </c>
      <c r="N238">
        <v>1</v>
      </c>
      <c r="O238">
        <v>0</v>
      </c>
      <c r="P238">
        <v>68.47</v>
      </c>
      <c r="Q238">
        <v>0</v>
      </c>
      <c r="R238" s="1" t="s">
        <v>4554</v>
      </c>
      <c r="S238" s="1" t="s">
        <v>8156</v>
      </c>
      <c r="T238">
        <v>0.83</v>
      </c>
      <c r="U238" s="1"/>
      <c r="V238">
        <v>11470.278663999999</v>
      </c>
      <c r="W238">
        <v>275812.11834500002</v>
      </c>
      <c r="X238">
        <v>58.717222999999997</v>
      </c>
      <c r="Y238">
        <v>6.0845229999999999</v>
      </c>
      <c r="Z238">
        <v>121.351964</v>
      </c>
      <c r="AA238">
        <v>118.564087</v>
      </c>
      <c r="AB238">
        <v>0</v>
      </c>
    </row>
    <row r="239" spans="1:28" x14ac:dyDescent="0.25">
      <c r="A239" s="1" t="s">
        <v>400</v>
      </c>
      <c r="B239">
        <v>173</v>
      </c>
      <c r="C239" s="1" t="s">
        <v>4030</v>
      </c>
      <c r="D239">
        <v>5.0999999999999996</v>
      </c>
      <c r="E239">
        <v>0</v>
      </c>
      <c r="F239">
        <v>0.5</v>
      </c>
      <c r="G239">
        <v>481</v>
      </c>
      <c r="H239" s="1" t="s">
        <v>4139</v>
      </c>
      <c r="I239">
        <v>77.290000000000006</v>
      </c>
      <c r="J239">
        <v>10.74</v>
      </c>
      <c r="K239">
        <v>308</v>
      </c>
      <c r="L239">
        <v>2007.2</v>
      </c>
      <c r="M239">
        <v>78</v>
      </c>
      <c r="N239">
        <v>6</v>
      </c>
      <c r="O239">
        <v>0</v>
      </c>
      <c r="P239">
        <v>127.14</v>
      </c>
      <c r="Q239">
        <v>0</v>
      </c>
      <c r="R239" s="1" t="s">
        <v>4555</v>
      </c>
      <c r="S239" s="1" t="s">
        <v>8156</v>
      </c>
      <c r="T239">
        <v>0.8</v>
      </c>
      <c r="U239" s="1"/>
      <c r="V239">
        <v>17989.444781999999</v>
      </c>
      <c r="W239">
        <v>698365.71480099997</v>
      </c>
      <c r="X239">
        <v>98.277929999999998</v>
      </c>
      <c r="Y239">
        <v>13.344386999999999</v>
      </c>
      <c r="Z239">
        <v>294.17455999999999</v>
      </c>
      <c r="AA239">
        <v>300.20199100000002</v>
      </c>
      <c r="AB239">
        <v>0</v>
      </c>
    </row>
    <row r="240" spans="1:28" x14ac:dyDescent="0.25">
      <c r="A240" s="1" t="s">
        <v>401</v>
      </c>
      <c r="B240">
        <v>428</v>
      </c>
      <c r="C240" s="1" t="s">
        <v>4004</v>
      </c>
      <c r="D240">
        <v>5.0999999999999996</v>
      </c>
      <c r="E240">
        <v>0</v>
      </c>
      <c r="F240">
        <v>0.2</v>
      </c>
      <c r="G240">
        <v>481</v>
      </c>
      <c r="H240" s="1" t="s">
        <v>4076</v>
      </c>
      <c r="I240">
        <v>1.4</v>
      </c>
      <c r="J240">
        <v>13.34</v>
      </c>
      <c r="K240">
        <v>53</v>
      </c>
      <c r="L240">
        <v>609.39</v>
      </c>
      <c r="M240">
        <v>0</v>
      </c>
      <c r="N240">
        <v>0</v>
      </c>
      <c r="O240">
        <v>0</v>
      </c>
      <c r="P240">
        <v>9.09</v>
      </c>
      <c r="Q240">
        <v>0</v>
      </c>
      <c r="R240" s="1" t="s">
        <v>4556</v>
      </c>
      <c r="S240" s="1" t="s">
        <v>8156</v>
      </c>
      <c r="T240">
        <v>0.97</v>
      </c>
      <c r="U240" s="1"/>
      <c r="V240">
        <v>2904.2873519999998</v>
      </c>
      <c r="W240">
        <v>191120.472733</v>
      </c>
      <c r="X240">
        <v>17.791554000000001</v>
      </c>
      <c r="Y240">
        <v>3.7566470000000001</v>
      </c>
      <c r="Z240">
        <v>80.727233999999996</v>
      </c>
      <c r="AA240">
        <v>82.153891999999999</v>
      </c>
      <c r="AB240">
        <v>0</v>
      </c>
    </row>
    <row r="241" spans="1:28" x14ac:dyDescent="0.25">
      <c r="A241" s="1" t="s">
        <v>402</v>
      </c>
      <c r="B241">
        <v>300</v>
      </c>
      <c r="C241" s="1" t="s">
        <v>4001</v>
      </c>
      <c r="D241">
        <v>0.2</v>
      </c>
      <c r="E241">
        <v>0</v>
      </c>
      <c r="F241">
        <v>0</v>
      </c>
      <c r="G241">
        <v>482</v>
      </c>
      <c r="H241" s="1" t="s">
        <v>4085</v>
      </c>
      <c r="I241">
        <v>50.59</v>
      </c>
      <c r="J241">
        <v>19.25</v>
      </c>
      <c r="K241">
        <v>182</v>
      </c>
      <c r="L241">
        <v>796.83</v>
      </c>
      <c r="M241">
        <v>98</v>
      </c>
      <c r="N241">
        <v>4</v>
      </c>
      <c r="O241">
        <v>0</v>
      </c>
      <c r="P241">
        <v>140.37</v>
      </c>
      <c r="Q241">
        <v>0</v>
      </c>
      <c r="R241" s="1" t="s">
        <v>4557</v>
      </c>
      <c r="S241" s="1" t="s">
        <v>8156</v>
      </c>
      <c r="T241">
        <v>1.49</v>
      </c>
      <c r="U241" s="1"/>
      <c r="V241">
        <v>19992.614914000002</v>
      </c>
      <c r="W241">
        <v>572290.54555799998</v>
      </c>
      <c r="X241">
        <v>104.710736</v>
      </c>
      <c r="Y241">
        <v>13.057613</v>
      </c>
      <c r="Z241">
        <v>253.50229899999999</v>
      </c>
      <c r="AA241">
        <v>246.00825</v>
      </c>
      <c r="AB241">
        <v>0</v>
      </c>
    </row>
    <row r="242" spans="1:28" x14ac:dyDescent="0.25">
      <c r="A242" s="1" t="s">
        <v>403</v>
      </c>
      <c r="B242">
        <v>357</v>
      </c>
      <c r="C242" s="1" t="s">
        <v>4005</v>
      </c>
      <c r="D242">
        <v>5.0999999999999996</v>
      </c>
      <c r="E242">
        <v>0</v>
      </c>
      <c r="F242">
        <v>0.11</v>
      </c>
      <c r="G242">
        <v>482</v>
      </c>
      <c r="H242" s="1" t="s">
        <v>4075</v>
      </c>
      <c r="I242">
        <v>89.74</v>
      </c>
      <c r="J242">
        <v>12.29</v>
      </c>
      <c r="K242">
        <v>125</v>
      </c>
      <c r="L242">
        <v>698.35</v>
      </c>
      <c r="M242">
        <v>25</v>
      </c>
      <c r="N242">
        <v>1</v>
      </c>
      <c r="O242">
        <v>0</v>
      </c>
      <c r="P242">
        <v>74.36</v>
      </c>
      <c r="Q242">
        <v>0</v>
      </c>
      <c r="R242" s="1" t="s">
        <v>4558</v>
      </c>
      <c r="S242" s="1" t="s">
        <v>8156</v>
      </c>
      <c r="T242">
        <v>1.02</v>
      </c>
      <c r="U242" s="1"/>
      <c r="V242">
        <v>8604.0056129999994</v>
      </c>
      <c r="W242">
        <v>298087.84128499997</v>
      </c>
      <c r="X242">
        <v>46.170735999999998</v>
      </c>
      <c r="Y242">
        <v>5.9120509999999999</v>
      </c>
      <c r="Z242">
        <v>127.313315</v>
      </c>
      <c r="AA242">
        <v>128.13753399999999</v>
      </c>
      <c r="AB242">
        <v>0</v>
      </c>
    </row>
    <row r="243" spans="1:28" x14ac:dyDescent="0.25">
      <c r="A243" s="1" t="s">
        <v>405</v>
      </c>
      <c r="B243">
        <v>0</v>
      </c>
      <c r="C243" s="1" t="s">
        <v>4061</v>
      </c>
      <c r="D243">
        <v>5.0999999999999996</v>
      </c>
      <c r="E243">
        <v>0</v>
      </c>
      <c r="F243">
        <v>0</v>
      </c>
      <c r="G243">
        <v>484</v>
      </c>
      <c r="H243" s="1" t="s">
        <v>4161</v>
      </c>
      <c r="I243">
        <v>168.74</v>
      </c>
      <c r="J243">
        <v>10.41</v>
      </c>
      <c r="K243">
        <v>484</v>
      </c>
      <c r="L243">
        <v>2615.73</v>
      </c>
      <c r="M243">
        <v>188</v>
      </c>
      <c r="N243">
        <v>8</v>
      </c>
      <c r="O243">
        <v>0</v>
      </c>
      <c r="P243">
        <v>250.58</v>
      </c>
      <c r="Q243">
        <v>0</v>
      </c>
      <c r="R243" s="1" t="s">
        <v>4560</v>
      </c>
      <c r="S243" s="1" t="s">
        <v>8156</v>
      </c>
      <c r="T243">
        <v>0.82</v>
      </c>
      <c r="U243" s="1"/>
      <c r="V243">
        <v>38528.263344999999</v>
      </c>
      <c r="W243">
        <v>1167860.545226</v>
      </c>
      <c r="X243">
        <v>202.83887100000001</v>
      </c>
      <c r="Y243">
        <v>23.807078000000001</v>
      </c>
      <c r="Z243">
        <v>501.07841300000001</v>
      </c>
      <c r="AA243">
        <v>502.02572199999997</v>
      </c>
      <c r="AB243">
        <v>0</v>
      </c>
    </row>
    <row r="244" spans="1:28" x14ac:dyDescent="0.25">
      <c r="A244" s="1" t="s">
        <v>406</v>
      </c>
      <c r="B244">
        <v>230</v>
      </c>
      <c r="C244" s="1" t="s">
        <v>4014</v>
      </c>
      <c r="D244">
        <v>5.0999999999999996</v>
      </c>
      <c r="E244">
        <v>0</v>
      </c>
      <c r="F244">
        <v>0</v>
      </c>
      <c r="G244">
        <v>485</v>
      </c>
      <c r="H244" s="1" t="s">
        <v>4087</v>
      </c>
      <c r="I244">
        <v>59.72</v>
      </c>
      <c r="J244">
        <v>7.21</v>
      </c>
      <c r="K244">
        <v>255</v>
      </c>
      <c r="L244">
        <v>1183.1099999999999</v>
      </c>
      <c r="M244">
        <v>86</v>
      </c>
      <c r="N244">
        <v>3</v>
      </c>
      <c r="O244">
        <v>0</v>
      </c>
      <c r="P244">
        <v>121.45</v>
      </c>
      <c r="Q244">
        <v>0</v>
      </c>
      <c r="R244" s="1" t="s">
        <v>4561</v>
      </c>
      <c r="S244" s="1" t="s">
        <v>8156</v>
      </c>
      <c r="T244">
        <v>0.65</v>
      </c>
      <c r="U244" s="1"/>
      <c r="V244">
        <v>19106.053616000001</v>
      </c>
      <c r="W244">
        <v>556212.29212999996</v>
      </c>
      <c r="X244">
        <v>99.981641999999994</v>
      </c>
      <c r="Y244">
        <v>11.208985999999999</v>
      </c>
      <c r="Z244">
        <v>239.10284799999999</v>
      </c>
      <c r="AA244">
        <v>239.098502</v>
      </c>
      <c r="AB244">
        <v>0</v>
      </c>
    </row>
    <row r="245" spans="1:28" x14ac:dyDescent="0.25">
      <c r="A245" s="1" t="s">
        <v>407</v>
      </c>
      <c r="B245">
        <v>165</v>
      </c>
      <c r="C245" s="1" t="s">
        <v>4040</v>
      </c>
      <c r="D245">
        <v>5.0999999999999996</v>
      </c>
      <c r="E245">
        <v>0</v>
      </c>
      <c r="F245">
        <v>0.72</v>
      </c>
      <c r="G245">
        <v>486</v>
      </c>
      <c r="H245" s="1" t="s">
        <v>4145</v>
      </c>
      <c r="I245">
        <v>168.74</v>
      </c>
      <c r="J245">
        <v>11.76</v>
      </c>
      <c r="K245">
        <v>321</v>
      </c>
      <c r="L245">
        <v>1626.36</v>
      </c>
      <c r="M245">
        <v>144</v>
      </c>
      <c r="N245">
        <v>4</v>
      </c>
      <c r="O245">
        <v>0</v>
      </c>
      <c r="P245">
        <v>196.71</v>
      </c>
      <c r="Q245">
        <v>0</v>
      </c>
      <c r="R245" s="1" t="s">
        <v>4562</v>
      </c>
      <c r="S245" s="1" t="s">
        <v>8156</v>
      </c>
      <c r="T245">
        <v>0.95</v>
      </c>
      <c r="U245" s="1"/>
      <c r="V245">
        <v>30061.440219</v>
      </c>
      <c r="W245">
        <v>840664.03361200006</v>
      </c>
      <c r="X245">
        <v>156.727858</v>
      </c>
      <c r="Y245">
        <v>18.080940999999999</v>
      </c>
      <c r="Z245">
        <v>366.22965699999997</v>
      </c>
      <c r="AA245">
        <v>361.37506300000001</v>
      </c>
      <c r="AB245">
        <v>0</v>
      </c>
    </row>
    <row r="246" spans="1:28" x14ac:dyDescent="0.25">
      <c r="A246" s="1" t="s">
        <v>408</v>
      </c>
      <c r="B246">
        <v>314</v>
      </c>
      <c r="C246" s="1" t="s">
        <v>4032</v>
      </c>
      <c r="D246">
        <v>5.0999999999999996</v>
      </c>
      <c r="E246">
        <v>0</v>
      </c>
      <c r="F246">
        <v>0.36</v>
      </c>
      <c r="G246">
        <v>486</v>
      </c>
      <c r="H246" s="1" t="s">
        <v>4162</v>
      </c>
      <c r="I246">
        <v>0.2</v>
      </c>
      <c r="J246">
        <v>16.13</v>
      </c>
      <c r="K246">
        <v>172</v>
      </c>
      <c r="L246">
        <v>1269.6500000000001</v>
      </c>
      <c r="M246">
        <v>79</v>
      </c>
      <c r="N246">
        <v>1</v>
      </c>
      <c r="O246">
        <v>0</v>
      </c>
      <c r="P246">
        <v>93.72</v>
      </c>
      <c r="Q246">
        <v>0</v>
      </c>
      <c r="R246" s="1" t="s">
        <v>4563</v>
      </c>
      <c r="S246" s="1" t="s">
        <v>8156</v>
      </c>
      <c r="T246">
        <v>1.17</v>
      </c>
      <c r="U246" s="1"/>
      <c r="V246">
        <v>16791.691588000002</v>
      </c>
      <c r="W246">
        <v>538487.76698099996</v>
      </c>
      <c r="X246">
        <v>89.160212999999999</v>
      </c>
      <c r="Y246">
        <v>11.415229</v>
      </c>
      <c r="Z246">
        <v>230.89767499999999</v>
      </c>
      <c r="AA246">
        <v>231.47737799999999</v>
      </c>
      <c r="AB246">
        <v>0</v>
      </c>
    </row>
    <row r="247" spans="1:28" x14ac:dyDescent="0.25">
      <c r="A247" s="1" t="s">
        <v>409</v>
      </c>
      <c r="B247">
        <v>345</v>
      </c>
      <c r="C247" s="1" t="s">
        <v>4014</v>
      </c>
      <c r="D247">
        <v>5.0999999999999996</v>
      </c>
      <c r="E247">
        <v>0</v>
      </c>
      <c r="F247">
        <v>0</v>
      </c>
      <c r="G247">
        <v>487</v>
      </c>
      <c r="H247" s="1" t="s">
        <v>4087</v>
      </c>
      <c r="I247">
        <v>59.72</v>
      </c>
      <c r="J247">
        <v>11.16</v>
      </c>
      <c r="K247">
        <v>142</v>
      </c>
      <c r="L247">
        <v>1183.1099999999999</v>
      </c>
      <c r="M247">
        <v>3</v>
      </c>
      <c r="N247">
        <v>1</v>
      </c>
      <c r="O247">
        <v>0</v>
      </c>
      <c r="P247">
        <v>40.21</v>
      </c>
      <c r="Q247">
        <v>0</v>
      </c>
      <c r="R247" s="1" t="s">
        <v>4564</v>
      </c>
      <c r="S247" s="1" t="s">
        <v>8156</v>
      </c>
      <c r="T247">
        <v>0.85</v>
      </c>
      <c r="U247" s="1"/>
      <c r="V247">
        <v>6774.9792399999997</v>
      </c>
      <c r="W247">
        <v>384718.26946899999</v>
      </c>
      <c r="X247">
        <v>39.902377999999999</v>
      </c>
      <c r="Y247">
        <v>7.0760079999999999</v>
      </c>
      <c r="Z247">
        <v>160.570133</v>
      </c>
      <c r="AA247">
        <v>165.37408300000001</v>
      </c>
      <c r="AB247">
        <v>0</v>
      </c>
    </row>
    <row r="248" spans="1:28" x14ac:dyDescent="0.25">
      <c r="A248" s="1" t="s">
        <v>410</v>
      </c>
      <c r="B248">
        <v>0</v>
      </c>
      <c r="C248" s="1" t="s">
        <v>4040</v>
      </c>
      <c r="D248">
        <v>5.0999999999999996</v>
      </c>
      <c r="E248">
        <v>0</v>
      </c>
      <c r="F248">
        <v>0</v>
      </c>
      <c r="G248">
        <v>490</v>
      </c>
      <c r="H248" s="1" t="s">
        <v>4102</v>
      </c>
      <c r="I248">
        <v>204.71</v>
      </c>
      <c r="J248">
        <v>7.99</v>
      </c>
      <c r="K248">
        <v>490</v>
      </c>
      <c r="L248">
        <v>1536.69</v>
      </c>
      <c r="M248">
        <v>257</v>
      </c>
      <c r="N248">
        <v>4</v>
      </c>
      <c r="O248">
        <v>0</v>
      </c>
      <c r="P248">
        <v>303.39999999999998</v>
      </c>
      <c r="Q248">
        <v>0</v>
      </c>
      <c r="R248" s="1" t="s">
        <v>4565</v>
      </c>
      <c r="S248" s="1" t="s">
        <v>8156</v>
      </c>
      <c r="T248">
        <v>0.6</v>
      </c>
      <c r="U248" s="1"/>
      <c r="V248">
        <v>48849.035735999998</v>
      </c>
      <c r="W248">
        <v>1075879.866405</v>
      </c>
      <c r="X248">
        <v>247.55148500000001</v>
      </c>
      <c r="Y248">
        <v>23.524276</v>
      </c>
      <c r="Z248">
        <v>473.46217899999999</v>
      </c>
      <c r="AA248">
        <v>462.49501600000002</v>
      </c>
      <c r="AB248">
        <v>0</v>
      </c>
    </row>
    <row r="249" spans="1:28" x14ac:dyDescent="0.25">
      <c r="A249" s="1" t="s">
        <v>411</v>
      </c>
      <c r="B249">
        <v>442</v>
      </c>
      <c r="C249" s="1" t="s">
        <v>4004</v>
      </c>
      <c r="D249">
        <v>5.0999999999999996</v>
      </c>
      <c r="E249">
        <v>0</v>
      </c>
      <c r="F249">
        <v>0.4</v>
      </c>
      <c r="G249">
        <v>491</v>
      </c>
      <c r="H249" s="1" t="s">
        <v>4076</v>
      </c>
      <c r="I249">
        <v>1.4</v>
      </c>
      <c r="J249">
        <v>13.14</v>
      </c>
      <c r="K249">
        <v>49</v>
      </c>
      <c r="L249">
        <v>609.39</v>
      </c>
      <c r="M249">
        <v>0</v>
      </c>
      <c r="N249">
        <v>0</v>
      </c>
      <c r="O249">
        <v>0</v>
      </c>
      <c r="P249">
        <v>7.17</v>
      </c>
      <c r="Q249">
        <v>0</v>
      </c>
      <c r="R249" s="1" t="s">
        <v>4566</v>
      </c>
      <c r="S249" s="1" t="s">
        <v>8156</v>
      </c>
      <c r="T249">
        <v>1.01</v>
      </c>
      <c r="U249" s="1"/>
      <c r="V249">
        <v>2748.7220480000001</v>
      </c>
      <c r="W249">
        <v>189271.156261</v>
      </c>
      <c r="X249">
        <v>17.037047000000001</v>
      </c>
      <c r="Y249">
        <v>3.6543239999999999</v>
      </c>
      <c r="Z249">
        <v>79.064533999999995</v>
      </c>
      <c r="AA249">
        <v>81.358994999999993</v>
      </c>
      <c r="AB249">
        <v>0</v>
      </c>
    </row>
    <row r="250" spans="1:28" x14ac:dyDescent="0.25">
      <c r="A250" s="1" t="s">
        <v>412</v>
      </c>
      <c r="B250">
        <v>276</v>
      </c>
      <c r="C250" s="1" t="s">
        <v>4034</v>
      </c>
      <c r="D250">
        <v>5.0999999999999996</v>
      </c>
      <c r="E250">
        <v>0</v>
      </c>
      <c r="F250">
        <v>0</v>
      </c>
      <c r="G250">
        <v>492</v>
      </c>
      <c r="H250" s="1" t="s">
        <v>4150</v>
      </c>
      <c r="I250">
        <v>82</v>
      </c>
      <c r="J250">
        <v>14.87</v>
      </c>
      <c r="K250">
        <v>216</v>
      </c>
      <c r="L250">
        <v>1808.36</v>
      </c>
      <c r="M250">
        <v>30</v>
      </c>
      <c r="N250">
        <v>2</v>
      </c>
      <c r="O250">
        <v>0</v>
      </c>
      <c r="P250">
        <v>95.23</v>
      </c>
      <c r="Q250">
        <v>0</v>
      </c>
      <c r="R250" s="1" t="s">
        <v>4567</v>
      </c>
      <c r="S250" s="1" t="s">
        <v>8156</v>
      </c>
      <c r="T250">
        <v>1.08</v>
      </c>
      <c r="U250" s="1"/>
      <c r="V250">
        <v>12925.532010000001</v>
      </c>
      <c r="W250">
        <v>641431.169322</v>
      </c>
      <c r="X250">
        <v>73.990402000000003</v>
      </c>
      <c r="Y250">
        <v>12.410321</v>
      </c>
      <c r="Z250">
        <v>269.72233999999997</v>
      </c>
      <c r="AA250">
        <v>275.72473200000002</v>
      </c>
      <c r="AB250">
        <v>0</v>
      </c>
    </row>
    <row r="251" spans="1:28" x14ac:dyDescent="0.25">
      <c r="A251" s="1" t="s">
        <v>413</v>
      </c>
      <c r="B251">
        <v>182</v>
      </c>
      <c r="C251" s="1" t="s">
        <v>4053</v>
      </c>
      <c r="D251">
        <v>5.0999999999999996</v>
      </c>
      <c r="E251">
        <v>0</v>
      </c>
      <c r="F251">
        <v>0.42</v>
      </c>
      <c r="G251">
        <v>494</v>
      </c>
      <c r="H251" s="1" t="s">
        <v>4153</v>
      </c>
      <c r="I251">
        <v>204.71</v>
      </c>
      <c r="J251">
        <v>13.03</v>
      </c>
      <c r="K251">
        <v>312</v>
      </c>
      <c r="L251">
        <v>1496.48</v>
      </c>
      <c r="M251">
        <v>170</v>
      </c>
      <c r="N251">
        <v>4</v>
      </c>
      <c r="O251">
        <v>0</v>
      </c>
      <c r="P251">
        <v>207.24</v>
      </c>
      <c r="Q251">
        <v>0</v>
      </c>
      <c r="R251" s="1" t="s">
        <v>4568</v>
      </c>
      <c r="S251" s="1" t="s">
        <v>8156</v>
      </c>
      <c r="T251">
        <v>1.04</v>
      </c>
      <c r="U251" s="1"/>
      <c r="V251">
        <v>32976.425666000003</v>
      </c>
      <c r="W251">
        <v>901563.24153100001</v>
      </c>
      <c r="X251">
        <v>171.50367299999999</v>
      </c>
      <c r="Y251">
        <v>19.780013</v>
      </c>
      <c r="Z251">
        <v>394.45339999999999</v>
      </c>
      <c r="AA251">
        <v>387.55384199999997</v>
      </c>
      <c r="AB251">
        <v>0</v>
      </c>
    </row>
    <row r="252" spans="1:28" x14ac:dyDescent="0.25">
      <c r="A252" s="1" t="s">
        <v>414</v>
      </c>
      <c r="B252">
        <v>246</v>
      </c>
      <c r="C252" s="1" t="s">
        <v>4004</v>
      </c>
      <c r="D252">
        <v>5.0999999999999996</v>
      </c>
      <c r="E252">
        <v>0</v>
      </c>
      <c r="F252">
        <v>3.9</v>
      </c>
      <c r="G252">
        <v>494</v>
      </c>
      <c r="H252" s="1" t="s">
        <v>4108</v>
      </c>
      <c r="I252">
        <v>122.01</v>
      </c>
      <c r="J252">
        <v>11.94</v>
      </c>
      <c r="K252">
        <v>248</v>
      </c>
      <c r="L252">
        <v>1425.91</v>
      </c>
      <c r="M252">
        <v>81</v>
      </c>
      <c r="N252">
        <v>5</v>
      </c>
      <c r="O252">
        <v>0</v>
      </c>
      <c r="P252">
        <v>137.36000000000001</v>
      </c>
      <c r="Q252">
        <v>0</v>
      </c>
      <c r="R252" s="1" t="s">
        <v>4569</v>
      </c>
      <c r="S252" s="1" t="s">
        <v>8156</v>
      </c>
      <c r="T252">
        <v>0.94</v>
      </c>
      <c r="U252" s="1"/>
      <c r="V252">
        <v>19029.333159000002</v>
      </c>
      <c r="W252">
        <v>639340.71314000001</v>
      </c>
      <c r="X252">
        <v>101.74382900000001</v>
      </c>
      <c r="Y252">
        <v>13.176671000000001</v>
      </c>
      <c r="Z252">
        <v>275.062929</v>
      </c>
      <c r="AA252">
        <v>274.830063</v>
      </c>
      <c r="AB252">
        <v>0</v>
      </c>
    </row>
    <row r="253" spans="1:28" x14ac:dyDescent="0.25">
      <c r="A253" s="1" t="s">
        <v>415</v>
      </c>
      <c r="B253">
        <v>406</v>
      </c>
      <c r="C253" s="1" t="s">
        <v>4001</v>
      </c>
      <c r="D253">
        <v>0.2</v>
      </c>
      <c r="E253">
        <v>0</v>
      </c>
      <c r="F253">
        <v>0.12</v>
      </c>
      <c r="G253">
        <v>495</v>
      </c>
      <c r="H253" s="1" t="s">
        <v>4148</v>
      </c>
      <c r="I253">
        <v>108.49</v>
      </c>
      <c r="J253">
        <v>9.4600000000000009</v>
      </c>
      <c r="K253">
        <v>89</v>
      </c>
      <c r="L253">
        <v>419.77</v>
      </c>
      <c r="M253">
        <v>4</v>
      </c>
      <c r="N253">
        <v>4</v>
      </c>
      <c r="O253">
        <v>0</v>
      </c>
      <c r="P253">
        <v>53.4</v>
      </c>
      <c r="Q253">
        <v>0</v>
      </c>
      <c r="R253" s="1" t="s">
        <v>4570</v>
      </c>
      <c r="S253" s="1" t="s">
        <v>8156</v>
      </c>
      <c r="T253">
        <v>0.79</v>
      </c>
      <c r="U253" s="1"/>
      <c r="V253">
        <v>5562.2646910000003</v>
      </c>
      <c r="W253">
        <v>179606.33392500001</v>
      </c>
      <c r="X253">
        <v>29.530094999999999</v>
      </c>
      <c r="Y253">
        <v>3.565798</v>
      </c>
      <c r="Z253">
        <v>76.728216000000003</v>
      </c>
      <c r="AA253">
        <v>77.206796999999995</v>
      </c>
      <c r="AB253">
        <v>0</v>
      </c>
    </row>
    <row r="254" spans="1:28" x14ac:dyDescent="0.25">
      <c r="A254" s="1" t="s">
        <v>416</v>
      </c>
      <c r="B254">
        <v>419</v>
      </c>
      <c r="C254" s="1" t="s">
        <v>4004</v>
      </c>
      <c r="D254">
        <v>5.0999999999999996</v>
      </c>
      <c r="E254">
        <v>0</v>
      </c>
      <c r="F254">
        <v>0.82</v>
      </c>
      <c r="G254">
        <v>495</v>
      </c>
      <c r="H254" s="1" t="s">
        <v>4073</v>
      </c>
      <c r="I254">
        <v>40.79</v>
      </c>
      <c r="J254">
        <v>12.06</v>
      </c>
      <c r="K254">
        <v>76</v>
      </c>
      <c r="L254">
        <v>475.89</v>
      </c>
      <c r="M254">
        <v>3</v>
      </c>
      <c r="N254">
        <v>1</v>
      </c>
      <c r="O254">
        <v>0</v>
      </c>
      <c r="P254">
        <v>36.21</v>
      </c>
      <c r="Q254">
        <v>0</v>
      </c>
      <c r="R254" s="1" t="s">
        <v>4571</v>
      </c>
      <c r="S254" s="1" t="s">
        <v>8156</v>
      </c>
      <c r="T254">
        <v>0.89</v>
      </c>
      <c r="U254" s="1"/>
      <c r="V254">
        <v>4699.9472850000002</v>
      </c>
      <c r="W254">
        <v>217976.97180999999</v>
      </c>
      <c r="X254">
        <v>26.547999000000001</v>
      </c>
      <c r="Y254">
        <v>4.2796709999999996</v>
      </c>
      <c r="Z254">
        <v>93.260769999999994</v>
      </c>
      <c r="AA254">
        <v>93.699331999999998</v>
      </c>
      <c r="AB254">
        <v>0</v>
      </c>
    </row>
    <row r="255" spans="1:28" x14ac:dyDescent="0.25">
      <c r="A255" s="1" t="s">
        <v>418</v>
      </c>
      <c r="B255">
        <v>332</v>
      </c>
      <c r="C255" s="1" t="s">
        <v>4016</v>
      </c>
      <c r="D255">
        <v>5.0999999999999996</v>
      </c>
      <c r="E255">
        <v>0</v>
      </c>
      <c r="F255">
        <v>0.27</v>
      </c>
      <c r="G255">
        <v>497</v>
      </c>
      <c r="H255" s="1" t="s">
        <v>4089</v>
      </c>
      <c r="I255">
        <v>182.21</v>
      </c>
      <c r="J255">
        <v>6.75</v>
      </c>
      <c r="K255">
        <v>165</v>
      </c>
      <c r="L255">
        <v>905.52</v>
      </c>
      <c r="M255">
        <v>48</v>
      </c>
      <c r="N255">
        <v>2</v>
      </c>
      <c r="O255">
        <v>0</v>
      </c>
      <c r="P255">
        <v>99.64</v>
      </c>
      <c r="Q255">
        <v>0</v>
      </c>
      <c r="R255" s="1" t="s">
        <v>4573</v>
      </c>
      <c r="S255" s="1" t="s">
        <v>8156</v>
      </c>
      <c r="T255">
        <v>1</v>
      </c>
      <c r="U255" s="1"/>
      <c r="V255">
        <v>13533.633001</v>
      </c>
      <c r="W255">
        <v>450808.81676100002</v>
      </c>
      <c r="X255">
        <v>72.310433000000003</v>
      </c>
      <c r="Y255">
        <v>9.5403920000000006</v>
      </c>
      <c r="Z255">
        <v>195.718605</v>
      </c>
      <c r="AA255">
        <v>193.78654</v>
      </c>
      <c r="AB255">
        <v>0</v>
      </c>
    </row>
    <row r="256" spans="1:28" x14ac:dyDescent="0.25">
      <c r="A256" s="1" t="s">
        <v>421</v>
      </c>
      <c r="B256">
        <v>233</v>
      </c>
      <c r="C256" s="1" t="s">
        <v>4016</v>
      </c>
      <c r="D256">
        <v>5.0999999999999996</v>
      </c>
      <c r="E256">
        <v>0</v>
      </c>
      <c r="F256">
        <v>0.79</v>
      </c>
      <c r="G256">
        <v>502</v>
      </c>
      <c r="H256" s="1" t="s">
        <v>4089</v>
      </c>
      <c r="I256">
        <v>182.21</v>
      </c>
      <c r="J256">
        <v>6.23</v>
      </c>
      <c r="K256">
        <v>269</v>
      </c>
      <c r="L256">
        <v>905.52</v>
      </c>
      <c r="M256">
        <v>94</v>
      </c>
      <c r="N256">
        <v>4</v>
      </c>
      <c r="O256">
        <v>0</v>
      </c>
      <c r="P256">
        <v>149.69</v>
      </c>
      <c r="Q256">
        <v>0</v>
      </c>
      <c r="R256" s="1" t="s">
        <v>4576</v>
      </c>
      <c r="S256" s="1" t="s">
        <v>8156</v>
      </c>
      <c r="T256">
        <v>0.55000000000000004</v>
      </c>
      <c r="U256" s="1"/>
      <c r="V256">
        <v>21778.336651000001</v>
      </c>
      <c r="W256">
        <v>535443.63517400005</v>
      </c>
      <c r="X256">
        <v>111.64640199999999</v>
      </c>
      <c r="Y256">
        <v>11.253083</v>
      </c>
      <c r="Z256">
        <v>233.455938</v>
      </c>
      <c r="AA256">
        <v>230.17285699999999</v>
      </c>
      <c r="AB256">
        <v>0</v>
      </c>
    </row>
    <row r="257" spans="1:28" x14ac:dyDescent="0.25">
      <c r="A257" s="1" t="s">
        <v>422</v>
      </c>
      <c r="B257">
        <v>175</v>
      </c>
      <c r="C257" s="1" t="s">
        <v>4018</v>
      </c>
      <c r="D257">
        <v>5.0999999999999996</v>
      </c>
      <c r="E257">
        <v>0</v>
      </c>
      <c r="F257">
        <v>2.5</v>
      </c>
      <c r="G257">
        <v>503</v>
      </c>
      <c r="H257" s="1" t="s">
        <v>4095</v>
      </c>
      <c r="I257">
        <v>63.59</v>
      </c>
      <c r="J257">
        <v>10.55</v>
      </c>
      <c r="K257">
        <v>328</v>
      </c>
      <c r="L257">
        <v>1936.73</v>
      </c>
      <c r="M257">
        <v>61</v>
      </c>
      <c r="N257">
        <v>3</v>
      </c>
      <c r="O257">
        <v>0</v>
      </c>
      <c r="P257">
        <v>160.55000000000001</v>
      </c>
      <c r="Q257">
        <v>0</v>
      </c>
      <c r="R257" s="1" t="s">
        <v>4577</v>
      </c>
      <c r="S257" s="1" t="s">
        <v>8156</v>
      </c>
      <c r="T257">
        <v>0.82</v>
      </c>
      <c r="U257" s="1"/>
      <c r="V257">
        <v>23205.348483000002</v>
      </c>
      <c r="W257">
        <v>813608.68055499997</v>
      </c>
      <c r="X257">
        <v>124.779787</v>
      </c>
      <c r="Y257">
        <v>16.243701999999999</v>
      </c>
      <c r="Z257">
        <v>348.19834500000002</v>
      </c>
      <c r="AA257">
        <v>349.74150200000003</v>
      </c>
      <c r="AB257">
        <v>0</v>
      </c>
    </row>
    <row r="258" spans="1:28" x14ac:dyDescent="0.25">
      <c r="A258" s="1" t="s">
        <v>423</v>
      </c>
      <c r="B258">
        <v>184</v>
      </c>
      <c r="C258" s="1" t="s">
        <v>4034</v>
      </c>
      <c r="D258">
        <v>5.0999999999999996</v>
      </c>
      <c r="E258">
        <v>0</v>
      </c>
      <c r="F258">
        <v>0</v>
      </c>
      <c r="G258">
        <v>503</v>
      </c>
      <c r="H258" s="1" t="s">
        <v>4150</v>
      </c>
      <c r="I258">
        <v>82</v>
      </c>
      <c r="J258">
        <v>9</v>
      </c>
      <c r="K258">
        <v>319</v>
      </c>
      <c r="L258">
        <v>1808.36</v>
      </c>
      <c r="M258">
        <v>58</v>
      </c>
      <c r="N258">
        <v>1</v>
      </c>
      <c r="O258">
        <v>0</v>
      </c>
      <c r="P258">
        <v>125.92</v>
      </c>
      <c r="Q258">
        <v>0</v>
      </c>
      <c r="R258" s="1" t="s">
        <v>4578</v>
      </c>
      <c r="S258" s="1" t="s">
        <v>8156</v>
      </c>
      <c r="T258">
        <v>0.66</v>
      </c>
      <c r="U258" s="1"/>
      <c r="V258">
        <v>21524.447764</v>
      </c>
      <c r="W258">
        <v>723684.64514599997</v>
      </c>
      <c r="X258">
        <v>114.872362</v>
      </c>
      <c r="Y258">
        <v>13.883008999999999</v>
      </c>
      <c r="Z258">
        <v>306.37338</v>
      </c>
      <c r="AA258">
        <v>311.08793700000001</v>
      </c>
      <c r="AB258">
        <v>0</v>
      </c>
    </row>
    <row r="259" spans="1:28" x14ac:dyDescent="0.25">
      <c r="A259" s="1" t="s">
        <v>424</v>
      </c>
      <c r="B259">
        <v>456</v>
      </c>
      <c r="C259" s="1" t="s">
        <v>4004</v>
      </c>
      <c r="D259">
        <v>5.0999999999999996</v>
      </c>
      <c r="E259">
        <v>0</v>
      </c>
      <c r="F259">
        <v>0.6</v>
      </c>
      <c r="G259">
        <v>503</v>
      </c>
      <c r="H259" s="1" t="s">
        <v>4076</v>
      </c>
      <c r="I259">
        <v>1.4</v>
      </c>
      <c r="J259">
        <v>13.62</v>
      </c>
      <c r="K259">
        <v>47</v>
      </c>
      <c r="L259">
        <v>609.39</v>
      </c>
      <c r="M259">
        <v>0</v>
      </c>
      <c r="N259">
        <v>0</v>
      </c>
      <c r="O259">
        <v>0</v>
      </c>
      <c r="P259">
        <v>5.45</v>
      </c>
      <c r="Q259">
        <v>0</v>
      </c>
      <c r="R259" s="1" t="s">
        <v>4579</v>
      </c>
      <c r="S259" s="1" t="s">
        <v>8156</v>
      </c>
      <c r="T259">
        <v>1.02</v>
      </c>
      <c r="U259" s="1"/>
      <c r="V259">
        <v>2795.0188159999998</v>
      </c>
      <c r="W259">
        <v>196875.90176000001</v>
      </c>
      <c r="X259">
        <v>17.437358</v>
      </c>
      <c r="Y259">
        <v>3.8274889999999999</v>
      </c>
      <c r="Z259">
        <v>82.295530999999997</v>
      </c>
      <c r="AA259">
        <v>84.627842999999999</v>
      </c>
      <c r="AB259">
        <v>0</v>
      </c>
    </row>
    <row r="260" spans="1:28" x14ac:dyDescent="0.25">
      <c r="A260" s="1" t="s">
        <v>425</v>
      </c>
      <c r="B260">
        <v>350</v>
      </c>
      <c r="C260" s="1" t="s">
        <v>4001</v>
      </c>
      <c r="D260">
        <v>0.2</v>
      </c>
      <c r="E260">
        <v>0</v>
      </c>
      <c r="F260">
        <v>0</v>
      </c>
      <c r="G260">
        <v>504</v>
      </c>
      <c r="H260" s="1" t="s">
        <v>4085</v>
      </c>
      <c r="I260">
        <v>50.59</v>
      </c>
      <c r="J260">
        <v>9.67</v>
      </c>
      <c r="K260">
        <v>154</v>
      </c>
      <c r="L260">
        <v>796.83</v>
      </c>
      <c r="M260">
        <v>41</v>
      </c>
      <c r="N260">
        <v>3</v>
      </c>
      <c r="O260">
        <v>0</v>
      </c>
      <c r="P260">
        <v>76.37</v>
      </c>
      <c r="Q260">
        <v>0</v>
      </c>
      <c r="R260" s="1" t="s">
        <v>4580</v>
      </c>
      <c r="S260" s="1" t="s">
        <v>8156</v>
      </c>
      <c r="T260">
        <v>0.72</v>
      </c>
      <c r="U260" s="1"/>
      <c r="V260">
        <v>9847.6386719999991</v>
      </c>
      <c r="W260">
        <v>333287.57122699998</v>
      </c>
      <c r="X260">
        <v>52.652273000000001</v>
      </c>
      <c r="Y260">
        <v>6.6219109999999999</v>
      </c>
      <c r="Z260">
        <v>142.578114</v>
      </c>
      <c r="AA260">
        <v>143.26882699999999</v>
      </c>
      <c r="AB260">
        <v>0</v>
      </c>
    </row>
    <row r="261" spans="1:28" x14ac:dyDescent="0.25">
      <c r="A261" s="1" t="s">
        <v>427</v>
      </c>
      <c r="B261">
        <v>356</v>
      </c>
      <c r="C261" s="1" t="s">
        <v>4020</v>
      </c>
      <c r="D261">
        <v>5.0999999999999996</v>
      </c>
      <c r="E261">
        <v>0</v>
      </c>
      <c r="F261">
        <v>0.33</v>
      </c>
      <c r="G261">
        <v>507</v>
      </c>
      <c r="H261" s="1" t="s">
        <v>4094</v>
      </c>
      <c r="I261">
        <v>120.04</v>
      </c>
      <c r="J261">
        <v>15.23</v>
      </c>
      <c r="K261">
        <v>151</v>
      </c>
      <c r="L261">
        <v>743.49</v>
      </c>
      <c r="M261">
        <v>80</v>
      </c>
      <c r="N261">
        <v>3</v>
      </c>
      <c r="O261">
        <v>0</v>
      </c>
      <c r="P261">
        <v>104.43</v>
      </c>
      <c r="Q261">
        <v>0</v>
      </c>
      <c r="R261" s="1" t="s">
        <v>4582</v>
      </c>
      <c r="S261" s="1" t="s">
        <v>8156</v>
      </c>
      <c r="T261">
        <v>1.18</v>
      </c>
      <c r="U261" s="1"/>
      <c r="V261">
        <v>16498.741603999999</v>
      </c>
      <c r="W261">
        <v>491042.89945600001</v>
      </c>
      <c r="X261">
        <v>86.822306999999995</v>
      </c>
      <c r="Y261">
        <v>10.905689000000001</v>
      </c>
      <c r="Z261">
        <v>215.76153500000001</v>
      </c>
      <c r="AA261">
        <v>211.082525</v>
      </c>
      <c r="AB261">
        <v>0</v>
      </c>
    </row>
    <row r="262" spans="1:28" x14ac:dyDescent="0.25">
      <c r="A262" s="1" t="s">
        <v>428</v>
      </c>
      <c r="B262">
        <v>173</v>
      </c>
      <c r="C262" s="1" t="s">
        <v>4053</v>
      </c>
      <c r="D262">
        <v>5.0999999999999996</v>
      </c>
      <c r="E262">
        <v>0</v>
      </c>
      <c r="F262">
        <v>0.5</v>
      </c>
      <c r="G262">
        <v>509</v>
      </c>
      <c r="H262" s="1" t="s">
        <v>4117</v>
      </c>
      <c r="I262">
        <v>120.04</v>
      </c>
      <c r="J262">
        <v>11.64</v>
      </c>
      <c r="K262">
        <v>336</v>
      </c>
      <c r="L262">
        <v>950.5</v>
      </c>
      <c r="M262">
        <v>224</v>
      </c>
      <c r="N262">
        <v>4</v>
      </c>
      <c r="O262">
        <v>0</v>
      </c>
      <c r="P262">
        <v>254.63</v>
      </c>
      <c r="Q262">
        <v>0</v>
      </c>
      <c r="R262" s="1" t="s">
        <v>4583</v>
      </c>
      <c r="S262" s="1" t="s">
        <v>8156</v>
      </c>
      <c r="T262">
        <v>0.86</v>
      </c>
      <c r="U262" s="1"/>
      <c r="V262">
        <v>38910.259408999998</v>
      </c>
      <c r="W262">
        <v>848325.17234499997</v>
      </c>
      <c r="X262">
        <v>197.14535799999999</v>
      </c>
      <c r="Y262">
        <v>19.341936</v>
      </c>
      <c r="Z262">
        <v>377.02051899999998</v>
      </c>
      <c r="AA262">
        <v>364.67397</v>
      </c>
      <c r="AB262">
        <v>0</v>
      </c>
    </row>
    <row r="263" spans="1:28" x14ac:dyDescent="0.25">
      <c r="A263" s="1" t="s">
        <v>430</v>
      </c>
      <c r="B263">
        <v>445</v>
      </c>
      <c r="C263" s="1" t="s">
        <v>4004</v>
      </c>
      <c r="D263">
        <v>5.0999999999999996</v>
      </c>
      <c r="E263">
        <v>0</v>
      </c>
      <c r="F263">
        <v>0.69</v>
      </c>
      <c r="G263">
        <v>509</v>
      </c>
      <c r="H263" s="1" t="s">
        <v>4073</v>
      </c>
      <c r="I263">
        <v>40.79</v>
      </c>
      <c r="J263">
        <v>9.7799999999999994</v>
      </c>
      <c r="K263">
        <v>64</v>
      </c>
      <c r="L263">
        <v>475.89</v>
      </c>
      <c r="M263">
        <v>1</v>
      </c>
      <c r="N263">
        <v>1</v>
      </c>
      <c r="O263">
        <v>0</v>
      </c>
      <c r="P263">
        <v>21.7</v>
      </c>
      <c r="Q263">
        <v>0</v>
      </c>
      <c r="R263" s="1" t="s">
        <v>4585</v>
      </c>
      <c r="S263" s="1" t="s">
        <v>8156</v>
      </c>
      <c r="T263">
        <v>0.83</v>
      </c>
      <c r="U263" s="1"/>
      <c r="V263">
        <v>3501.2274860000002</v>
      </c>
      <c r="W263">
        <v>174102.92677399999</v>
      </c>
      <c r="X263">
        <v>20.044312000000001</v>
      </c>
      <c r="Y263">
        <v>3.3079399999999999</v>
      </c>
      <c r="Z263">
        <v>73.500175999999996</v>
      </c>
      <c r="AA263">
        <v>74.839665999999994</v>
      </c>
      <c r="AB263">
        <v>0</v>
      </c>
    </row>
    <row r="264" spans="1:28" x14ac:dyDescent="0.25">
      <c r="A264" s="1" t="s">
        <v>431</v>
      </c>
      <c r="B264">
        <v>319</v>
      </c>
      <c r="C264" s="1" t="s">
        <v>4017</v>
      </c>
      <c r="D264">
        <v>5.0999999999999996</v>
      </c>
      <c r="E264">
        <v>0</v>
      </c>
      <c r="F264">
        <v>0.54</v>
      </c>
      <c r="G264">
        <v>511</v>
      </c>
      <c r="H264" s="1" t="s">
        <v>4140</v>
      </c>
      <c r="I264">
        <v>93.18</v>
      </c>
      <c r="J264">
        <v>9.6199999999999992</v>
      </c>
      <c r="K264">
        <v>192</v>
      </c>
      <c r="L264">
        <v>1018.45</v>
      </c>
      <c r="M264">
        <v>70</v>
      </c>
      <c r="N264">
        <v>2</v>
      </c>
      <c r="O264">
        <v>0</v>
      </c>
      <c r="P264">
        <v>89.82</v>
      </c>
      <c r="Q264">
        <v>0</v>
      </c>
      <c r="R264" s="1" t="s">
        <v>4586</v>
      </c>
      <c r="S264" s="1" t="s">
        <v>8156</v>
      </c>
      <c r="T264">
        <v>0.7</v>
      </c>
      <c r="U264" s="1"/>
      <c r="V264">
        <v>15601.358259000001</v>
      </c>
      <c r="W264">
        <v>473292.06121199997</v>
      </c>
      <c r="X264">
        <v>82.162311000000003</v>
      </c>
      <c r="Y264">
        <v>9.7866780000000002</v>
      </c>
      <c r="Z264">
        <v>204.626159</v>
      </c>
      <c r="AA264">
        <v>203.45275699999999</v>
      </c>
      <c r="AB264">
        <v>0</v>
      </c>
    </row>
    <row r="265" spans="1:28" x14ac:dyDescent="0.25">
      <c r="A265" s="1" t="s">
        <v>432</v>
      </c>
      <c r="B265">
        <v>0</v>
      </c>
      <c r="C265" s="1" t="s">
        <v>4048</v>
      </c>
      <c r="D265">
        <v>5.0999999999999996</v>
      </c>
      <c r="E265">
        <v>0</v>
      </c>
      <c r="F265">
        <v>0</v>
      </c>
      <c r="G265">
        <v>512</v>
      </c>
      <c r="H265" s="1" t="s">
        <v>4096</v>
      </c>
      <c r="I265">
        <v>121.36</v>
      </c>
      <c r="J265">
        <v>8.18</v>
      </c>
      <c r="K265">
        <v>512</v>
      </c>
      <c r="L265">
        <v>2440.69</v>
      </c>
      <c r="M265">
        <v>164</v>
      </c>
      <c r="N265">
        <v>7</v>
      </c>
      <c r="O265">
        <v>0</v>
      </c>
      <c r="P265">
        <v>267.31</v>
      </c>
      <c r="Q265">
        <v>0</v>
      </c>
      <c r="R265" s="1" t="s">
        <v>4587</v>
      </c>
      <c r="S265" s="1" t="s">
        <v>8156</v>
      </c>
      <c r="T265">
        <v>0.73</v>
      </c>
      <c r="U265" s="1"/>
      <c r="V265">
        <v>37950.336968000003</v>
      </c>
      <c r="W265">
        <v>1183366.844907</v>
      </c>
      <c r="X265">
        <v>200.55138500000001</v>
      </c>
      <c r="Y265">
        <v>24.034137999999999</v>
      </c>
      <c r="Z265">
        <v>509.52986600000003</v>
      </c>
      <c r="AA265">
        <v>508.690338</v>
      </c>
      <c r="AB265">
        <v>0</v>
      </c>
    </row>
    <row r="266" spans="1:28" x14ac:dyDescent="0.25">
      <c r="A266" s="1" t="s">
        <v>433</v>
      </c>
      <c r="B266">
        <v>165</v>
      </c>
      <c r="C266" s="1" t="s">
        <v>4016</v>
      </c>
      <c r="D266">
        <v>5.0999999999999996</v>
      </c>
      <c r="E266">
        <v>0</v>
      </c>
      <c r="F266">
        <v>0.72</v>
      </c>
      <c r="G266">
        <v>514</v>
      </c>
      <c r="H266" s="1" t="s">
        <v>4116</v>
      </c>
      <c r="I266">
        <v>87.33</v>
      </c>
      <c r="J266">
        <v>10.28</v>
      </c>
      <c r="K266">
        <v>349</v>
      </c>
      <c r="L266">
        <v>2369.54</v>
      </c>
      <c r="M266">
        <v>112</v>
      </c>
      <c r="N266">
        <v>4</v>
      </c>
      <c r="O266">
        <v>0</v>
      </c>
      <c r="P266">
        <v>177.02</v>
      </c>
      <c r="Q266">
        <v>0</v>
      </c>
      <c r="R266" s="1" t="s">
        <v>4588</v>
      </c>
      <c r="S266" s="1" t="s">
        <v>8156</v>
      </c>
      <c r="T266">
        <v>0.99</v>
      </c>
      <c r="U266" s="1"/>
      <c r="V266">
        <v>27454.270668000001</v>
      </c>
      <c r="W266">
        <v>1014735.340695</v>
      </c>
      <c r="X266">
        <v>149.083698</v>
      </c>
      <c r="Y266">
        <v>21.012201999999998</v>
      </c>
      <c r="Z266">
        <v>436.45533499999999</v>
      </c>
      <c r="AA266">
        <v>436.196572</v>
      </c>
      <c r="AB266">
        <v>0</v>
      </c>
    </row>
    <row r="267" spans="1:28" x14ac:dyDescent="0.25">
      <c r="A267" s="1" t="s">
        <v>434</v>
      </c>
      <c r="B267">
        <v>256</v>
      </c>
      <c r="C267" s="1" t="s">
        <v>4012</v>
      </c>
      <c r="D267">
        <v>5.0999999999999996</v>
      </c>
      <c r="E267">
        <v>0</v>
      </c>
      <c r="F267">
        <v>0.45</v>
      </c>
      <c r="G267">
        <v>514</v>
      </c>
      <c r="H267" s="1" t="s">
        <v>4096</v>
      </c>
      <c r="I267">
        <v>121.36</v>
      </c>
      <c r="J267">
        <v>12.25</v>
      </c>
      <c r="K267">
        <v>258</v>
      </c>
      <c r="L267">
        <v>1363.57</v>
      </c>
      <c r="M267">
        <v>94</v>
      </c>
      <c r="N267">
        <v>4</v>
      </c>
      <c r="O267">
        <v>0</v>
      </c>
      <c r="P267">
        <v>151.56</v>
      </c>
      <c r="Q267">
        <v>0</v>
      </c>
      <c r="R267" s="1" t="s">
        <v>4589</v>
      </c>
      <c r="S267" s="1" t="s">
        <v>8156</v>
      </c>
      <c r="T267">
        <v>0.95</v>
      </c>
      <c r="U267" s="1"/>
      <c r="V267">
        <v>21377.124105999999</v>
      </c>
      <c r="W267">
        <v>674894.860583</v>
      </c>
      <c r="X267">
        <v>113.27652500000001</v>
      </c>
      <c r="Y267">
        <v>14.149419</v>
      </c>
      <c r="Z267">
        <v>292.18753600000002</v>
      </c>
      <c r="AA267">
        <v>290.11424699999998</v>
      </c>
      <c r="AB267">
        <v>0</v>
      </c>
    </row>
    <row r="268" spans="1:28" x14ac:dyDescent="0.25">
      <c r="A268" s="1" t="s">
        <v>435</v>
      </c>
      <c r="B268">
        <v>470</v>
      </c>
      <c r="C268" s="1" t="s">
        <v>4004</v>
      </c>
      <c r="D268">
        <v>5.0999999999999996</v>
      </c>
      <c r="E268">
        <v>0</v>
      </c>
      <c r="F268">
        <v>0.8</v>
      </c>
      <c r="G268">
        <v>514</v>
      </c>
      <c r="H268" s="1" t="s">
        <v>4076</v>
      </c>
      <c r="I268">
        <v>1.4</v>
      </c>
      <c r="J268">
        <v>14.73</v>
      </c>
      <c r="K268">
        <v>44</v>
      </c>
      <c r="L268">
        <v>609.39</v>
      </c>
      <c r="M268">
        <v>0</v>
      </c>
      <c r="N268">
        <v>0</v>
      </c>
      <c r="O268">
        <v>0</v>
      </c>
      <c r="P268">
        <v>6.34</v>
      </c>
      <c r="Q268">
        <v>0</v>
      </c>
      <c r="R268" s="1" t="s">
        <v>4590</v>
      </c>
      <c r="S268" s="1" t="s">
        <v>8156</v>
      </c>
      <c r="T268">
        <v>1.1399999999999999</v>
      </c>
      <c r="U268" s="1"/>
      <c r="V268">
        <v>2805.2965039999999</v>
      </c>
      <c r="W268">
        <v>202618.895089</v>
      </c>
      <c r="X268">
        <v>17.592352999999999</v>
      </c>
      <c r="Y268">
        <v>3.9950329999999998</v>
      </c>
      <c r="Z268">
        <v>84.701689999999999</v>
      </c>
      <c r="AA268">
        <v>87.096372000000002</v>
      </c>
      <c r="AB268">
        <v>0</v>
      </c>
    </row>
    <row r="269" spans="1:28" x14ac:dyDescent="0.25">
      <c r="A269" s="1" t="s">
        <v>436</v>
      </c>
      <c r="B269">
        <v>0</v>
      </c>
      <c r="C269" s="1" t="s">
        <v>4064</v>
      </c>
      <c r="D269">
        <v>5.0999999999999996</v>
      </c>
      <c r="E269">
        <v>0</v>
      </c>
      <c r="F269">
        <v>0</v>
      </c>
      <c r="G269">
        <v>515</v>
      </c>
      <c r="H269" s="1" t="s">
        <v>4154</v>
      </c>
      <c r="I269">
        <v>4.38</v>
      </c>
      <c r="J269">
        <v>12.99</v>
      </c>
      <c r="K269">
        <v>515</v>
      </c>
      <c r="L269">
        <v>2419.79</v>
      </c>
      <c r="M269">
        <v>158</v>
      </c>
      <c r="N269">
        <v>6</v>
      </c>
      <c r="O269">
        <v>0</v>
      </c>
      <c r="P269">
        <v>229.7</v>
      </c>
      <c r="Q269">
        <v>0</v>
      </c>
      <c r="R269" s="1" t="s">
        <v>4591</v>
      </c>
      <c r="S269" s="1" t="s">
        <v>8156</v>
      </c>
      <c r="T269">
        <v>0.6</v>
      </c>
      <c r="U269" s="1"/>
      <c r="V269">
        <v>38326.940032999999</v>
      </c>
      <c r="W269">
        <v>1113235.461538</v>
      </c>
      <c r="X269">
        <v>200.51272299999999</v>
      </c>
      <c r="Y269">
        <v>22.475059999999999</v>
      </c>
      <c r="Z269">
        <v>478.65727900000002</v>
      </c>
      <c r="AA269">
        <v>478.54560400000003</v>
      </c>
      <c r="AB269">
        <v>0</v>
      </c>
    </row>
    <row r="270" spans="1:28" x14ac:dyDescent="0.25">
      <c r="A270" s="1" t="s">
        <v>437</v>
      </c>
      <c r="B270">
        <v>133</v>
      </c>
      <c r="C270" s="1" t="s">
        <v>4016</v>
      </c>
      <c r="D270">
        <v>5.0999999999999996</v>
      </c>
      <c r="E270">
        <v>0</v>
      </c>
      <c r="F270">
        <v>0.31</v>
      </c>
      <c r="G270">
        <v>516</v>
      </c>
      <c r="H270" s="1" t="s">
        <v>4092</v>
      </c>
      <c r="I270">
        <v>182.21</v>
      </c>
      <c r="J270">
        <v>2.86</v>
      </c>
      <c r="K270">
        <v>383</v>
      </c>
      <c r="L270">
        <v>905.52</v>
      </c>
      <c r="M270">
        <v>71</v>
      </c>
      <c r="N270">
        <v>2</v>
      </c>
      <c r="O270">
        <v>0</v>
      </c>
      <c r="P270">
        <v>150.91</v>
      </c>
      <c r="Q270">
        <v>0</v>
      </c>
      <c r="R270" s="1" t="s">
        <v>4592</v>
      </c>
      <c r="S270" s="1" t="s">
        <v>8156</v>
      </c>
      <c r="T270">
        <v>0.28000000000000003</v>
      </c>
      <c r="U270" s="1"/>
      <c r="V270">
        <v>29327.461985999998</v>
      </c>
      <c r="W270">
        <v>635510.06978799996</v>
      </c>
      <c r="X270">
        <v>148.22310400000001</v>
      </c>
      <c r="Y270">
        <v>13.300917999999999</v>
      </c>
      <c r="Z270">
        <v>277.605276</v>
      </c>
      <c r="AA270">
        <v>273.19170400000002</v>
      </c>
      <c r="AB270">
        <v>0</v>
      </c>
    </row>
    <row r="271" spans="1:28" x14ac:dyDescent="0.25">
      <c r="A271" s="1" t="s">
        <v>438</v>
      </c>
      <c r="B271">
        <v>432</v>
      </c>
      <c r="C271" s="1" t="s">
        <v>4007</v>
      </c>
      <c r="D271">
        <v>5.0999999999999996</v>
      </c>
      <c r="E271">
        <v>0</v>
      </c>
      <c r="F271">
        <v>0.75</v>
      </c>
      <c r="G271">
        <v>516</v>
      </c>
      <c r="H271" s="1" t="s">
        <v>4075</v>
      </c>
      <c r="I271">
        <v>89.74</v>
      </c>
      <c r="J271">
        <v>13.07</v>
      </c>
      <c r="K271">
        <v>84</v>
      </c>
      <c r="L271">
        <v>569.77</v>
      </c>
      <c r="M271">
        <v>11</v>
      </c>
      <c r="N271">
        <v>2</v>
      </c>
      <c r="O271">
        <v>0</v>
      </c>
      <c r="P271">
        <v>38.99</v>
      </c>
      <c r="Q271">
        <v>0</v>
      </c>
      <c r="R271" s="1" t="s">
        <v>4593</v>
      </c>
      <c r="S271" s="1" t="s">
        <v>8156</v>
      </c>
      <c r="T271">
        <v>0.95</v>
      </c>
      <c r="U271" s="1"/>
      <c r="V271">
        <v>5799.3480689999997</v>
      </c>
      <c r="W271">
        <v>266961.75423299999</v>
      </c>
      <c r="X271">
        <v>32.757519000000002</v>
      </c>
      <c r="Y271">
        <v>5.4358839999999997</v>
      </c>
      <c r="Z271">
        <v>114.77423400000001</v>
      </c>
      <c r="AA271">
        <v>114.75568699999999</v>
      </c>
      <c r="AB271">
        <v>0</v>
      </c>
    </row>
    <row r="272" spans="1:28" x14ac:dyDescent="0.25">
      <c r="A272" s="1" t="s">
        <v>439</v>
      </c>
      <c r="B272">
        <v>392</v>
      </c>
      <c r="C272" s="1" t="s">
        <v>4020</v>
      </c>
      <c r="D272">
        <v>5.0999999999999996</v>
      </c>
      <c r="E272">
        <v>0</v>
      </c>
      <c r="F272">
        <v>0.76</v>
      </c>
      <c r="G272">
        <v>517</v>
      </c>
      <c r="H272" s="1" t="s">
        <v>4094</v>
      </c>
      <c r="I272">
        <v>120.04</v>
      </c>
      <c r="J272">
        <v>10.01</v>
      </c>
      <c r="K272">
        <v>125</v>
      </c>
      <c r="L272">
        <v>743.49</v>
      </c>
      <c r="M272">
        <v>33</v>
      </c>
      <c r="N272">
        <v>1</v>
      </c>
      <c r="O272">
        <v>0</v>
      </c>
      <c r="P272">
        <v>50.57</v>
      </c>
      <c r="Q272">
        <v>0</v>
      </c>
      <c r="R272" s="1" t="s">
        <v>4594</v>
      </c>
      <c r="S272" s="1" t="s">
        <v>8156</v>
      </c>
      <c r="T272">
        <v>0.73</v>
      </c>
      <c r="U272" s="1"/>
      <c r="V272">
        <v>9067.4453699999995</v>
      </c>
      <c r="W272">
        <v>308041.85258300003</v>
      </c>
      <c r="X272">
        <v>48.521284000000001</v>
      </c>
      <c r="Y272">
        <v>6.1762819999999996</v>
      </c>
      <c r="Z272">
        <v>132.04422099999999</v>
      </c>
      <c r="AA272">
        <v>132.41645800000001</v>
      </c>
      <c r="AB272">
        <v>0</v>
      </c>
    </row>
    <row r="273" spans="1:28" x14ac:dyDescent="0.25">
      <c r="A273" s="1" t="s">
        <v>440</v>
      </c>
      <c r="B273">
        <v>450</v>
      </c>
      <c r="C273" s="1" t="s">
        <v>4004</v>
      </c>
      <c r="D273">
        <v>5.0999999999999996</v>
      </c>
      <c r="E273">
        <v>0</v>
      </c>
      <c r="F273">
        <v>0</v>
      </c>
      <c r="G273">
        <v>518</v>
      </c>
      <c r="H273" s="1" t="s">
        <v>4074</v>
      </c>
      <c r="I273">
        <v>0.2</v>
      </c>
      <c r="J273">
        <v>7.47</v>
      </c>
      <c r="K273">
        <v>68</v>
      </c>
      <c r="L273">
        <v>420.4</v>
      </c>
      <c r="M273">
        <v>3</v>
      </c>
      <c r="N273">
        <v>1</v>
      </c>
      <c r="O273">
        <v>0</v>
      </c>
      <c r="P273">
        <v>14.56</v>
      </c>
      <c r="Q273">
        <v>0</v>
      </c>
      <c r="R273" s="1" t="s">
        <v>4595</v>
      </c>
      <c r="S273" s="1" t="s">
        <v>8156</v>
      </c>
      <c r="T273">
        <v>0.57999999999999996</v>
      </c>
      <c r="U273" s="1"/>
      <c r="V273">
        <v>3507.375102</v>
      </c>
      <c r="W273">
        <v>141005.005706</v>
      </c>
      <c r="X273">
        <v>19.228977</v>
      </c>
      <c r="Y273">
        <v>2.4845060000000001</v>
      </c>
      <c r="Z273">
        <v>58.635693000000003</v>
      </c>
      <c r="AA273">
        <v>60.613069000000003</v>
      </c>
      <c r="AB273">
        <v>0</v>
      </c>
    </row>
    <row r="274" spans="1:28" x14ac:dyDescent="0.25">
      <c r="A274" s="1" t="s">
        <v>441</v>
      </c>
      <c r="B274">
        <v>427</v>
      </c>
      <c r="C274" s="1" t="s">
        <v>4020</v>
      </c>
      <c r="D274">
        <v>5.0999999999999996</v>
      </c>
      <c r="E274">
        <v>0</v>
      </c>
      <c r="F274">
        <v>0.2</v>
      </c>
      <c r="G274">
        <v>519</v>
      </c>
      <c r="H274" s="1" t="s">
        <v>4094</v>
      </c>
      <c r="I274">
        <v>120.04</v>
      </c>
      <c r="J274">
        <v>16.82</v>
      </c>
      <c r="K274">
        <v>92</v>
      </c>
      <c r="L274">
        <v>743.49</v>
      </c>
      <c r="M274">
        <v>16</v>
      </c>
      <c r="N274">
        <v>2</v>
      </c>
      <c r="O274">
        <v>0</v>
      </c>
      <c r="P274">
        <v>52.8</v>
      </c>
      <c r="Q274">
        <v>0</v>
      </c>
      <c r="R274" s="1" t="s">
        <v>4596</v>
      </c>
      <c r="S274" s="1" t="s">
        <v>8156</v>
      </c>
      <c r="T274">
        <v>1.5</v>
      </c>
      <c r="U274" s="1"/>
      <c r="V274">
        <v>7555.8288570000004</v>
      </c>
      <c r="W274">
        <v>367537.12321599998</v>
      </c>
      <c r="X274">
        <v>43.164321999999999</v>
      </c>
      <c r="Y274">
        <v>7.7353649999999998</v>
      </c>
      <c r="Z274">
        <v>158.53598700000001</v>
      </c>
      <c r="AA274">
        <v>157.98818199999999</v>
      </c>
      <c r="AB274">
        <v>0</v>
      </c>
    </row>
    <row r="275" spans="1:28" x14ac:dyDescent="0.25">
      <c r="A275" s="1" t="s">
        <v>442</v>
      </c>
      <c r="B275">
        <v>296</v>
      </c>
      <c r="C275" s="1" t="s">
        <v>4040</v>
      </c>
      <c r="D275">
        <v>5.0999999999999996</v>
      </c>
      <c r="E275">
        <v>0</v>
      </c>
      <c r="F275">
        <v>0.28999999999999998</v>
      </c>
      <c r="G275">
        <v>520</v>
      </c>
      <c r="H275" s="1" t="s">
        <v>4096</v>
      </c>
      <c r="I275">
        <v>121.36</v>
      </c>
      <c r="J275">
        <v>13.28</v>
      </c>
      <c r="K275">
        <v>224</v>
      </c>
      <c r="L275">
        <v>1561.24</v>
      </c>
      <c r="M275">
        <v>70</v>
      </c>
      <c r="N275">
        <v>3</v>
      </c>
      <c r="O275">
        <v>0</v>
      </c>
      <c r="P275">
        <v>109.33</v>
      </c>
      <c r="Q275">
        <v>0</v>
      </c>
      <c r="R275" s="1" t="s">
        <v>4597</v>
      </c>
      <c r="S275" s="1" t="s">
        <v>8156</v>
      </c>
      <c r="T275">
        <v>1</v>
      </c>
      <c r="U275" s="1"/>
      <c r="V275">
        <v>18152.149025999999</v>
      </c>
      <c r="W275">
        <v>663129.92870100006</v>
      </c>
      <c r="X275">
        <v>98.386129999999994</v>
      </c>
      <c r="Y275">
        <v>13.807629</v>
      </c>
      <c r="Z275">
        <v>285.87559099999999</v>
      </c>
      <c r="AA275">
        <v>285.05467099999998</v>
      </c>
      <c r="AB275">
        <v>0</v>
      </c>
    </row>
    <row r="276" spans="1:28" x14ac:dyDescent="0.25">
      <c r="A276" s="1" t="s">
        <v>443</v>
      </c>
      <c r="B276">
        <v>305</v>
      </c>
      <c r="C276" s="1" t="s">
        <v>4038</v>
      </c>
      <c r="D276">
        <v>5.0999999999999996</v>
      </c>
      <c r="E276">
        <v>0</v>
      </c>
      <c r="F276">
        <v>0.59</v>
      </c>
      <c r="G276">
        <v>520</v>
      </c>
      <c r="H276" s="1" t="s">
        <v>4121</v>
      </c>
      <c r="I276">
        <v>14.85</v>
      </c>
      <c r="J276">
        <v>10.87</v>
      </c>
      <c r="K276">
        <v>215</v>
      </c>
      <c r="L276">
        <v>1683.59</v>
      </c>
      <c r="M276">
        <v>50</v>
      </c>
      <c r="N276">
        <v>5</v>
      </c>
      <c r="O276">
        <v>0</v>
      </c>
      <c r="P276">
        <v>84.89</v>
      </c>
      <c r="Q276">
        <v>0</v>
      </c>
      <c r="R276" s="1" t="s">
        <v>4598</v>
      </c>
      <c r="S276" s="1" t="s">
        <v>8156</v>
      </c>
      <c r="T276">
        <v>0.94</v>
      </c>
      <c r="U276" s="1"/>
      <c r="V276">
        <v>13057.819025999999</v>
      </c>
      <c r="W276">
        <v>577661.41303299996</v>
      </c>
      <c r="X276">
        <v>73.082018000000005</v>
      </c>
      <c r="Y276">
        <v>11.118683000000001</v>
      </c>
      <c r="Z276">
        <v>242.72163</v>
      </c>
      <c r="AA276">
        <v>248.314042</v>
      </c>
      <c r="AB276">
        <v>0</v>
      </c>
    </row>
    <row r="277" spans="1:28" x14ac:dyDescent="0.25">
      <c r="A277" s="1" t="s">
        <v>444</v>
      </c>
      <c r="B277">
        <v>364</v>
      </c>
      <c r="C277" s="1" t="s">
        <v>4031</v>
      </c>
      <c r="D277">
        <v>5.0999999999999996</v>
      </c>
      <c r="E277">
        <v>0</v>
      </c>
      <c r="F277">
        <v>0.84</v>
      </c>
      <c r="G277">
        <v>521</v>
      </c>
      <c r="H277" s="1" t="s">
        <v>4091</v>
      </c>
      <c r="I277">
        <v>93.18</v>
      </c>
      <c r="J277">
        <v>12.13</v>
      </c>
      <c r="K277">
        <v>157</v>
      </c>
      <c r="L277">
        <v>1375.09</v>
      </c>
      <c r="M277">
        <v>26</v>
      </c>
      <c r="N277">
        <v>4</v>
      </c>
      <c r="O277">
        <v>0</v>
      </c>
      <c r="P277">
        <v>69.44</v>
      </c>
      <c r="Q277">
        <v>0</v>
      </c>
      <c r="R277" s="1" t="s">
        <v>4599</v>
      </c>
      <c r="S277" s="1" t="s">
        <v>8156</v>
      </c>
      <c r="T277">
        <v>1.1299999999999999</v>
      </c>
      <c r="U277" s="1"/>
      <c r="V277">
        <v>10178.904795</v>
      </c>
      <c r="W277">
        <v>531045.21781399997</v>
      </c>
      <c r="X277">
        <v>59.003466000000003</v>
      </c>
      <c r="Y277">
        <v>10.956067000000001</v>
      </c>
      <c r="Z277">
        <v>227.675622</v>
      </c>
      <c r="AA277">
        <v>228.272887</v>
      </c>
      <c r="AB277">
        <v>0</v>
      </c>
    </row>
    <row r="278" spans="1:28" x14ac:dyDescent="0.25">
      <c r="A278" s="1" t="s">
        <v>445</v>
      </c>
      <c r="B278">
        <v>207</v>
      </c>
      <c r="C278" s="1" t="s">
        <v>4050</v>
      </c>
      <c r="D278">
        <v>5.0999999999999996</v>
      </c>
      <c r="E278">
        <v>0</v>
      </c>
      <c r="F278">
        <v>0</v>
      </c>
      <c r="G278">
        <v>523</v>
      </c>
      <c r="H278" s="1" t="s">
        <v>4095</v>
      </c>
      <c r="I278">
        <v>63.59</v>
      </c>
      <c r="J278">
        <v>10.52</v>
      </c>
      <c r="K278">
        <v>316</v>
      </c>
      <c r="L278">
        <v>1626.59</v>
      </c>
      <c r="M278">
        <v>135</v>
      </c>
      <c r="N278">
        <v>8</v>
      </c>
      <c r="O278">
        <v>0</v>
      </c>
      <c r="P278">
        <v>183.6</v>
      </c>
      <c r="Q278">
        <v>0</v>
      </c>
      <c r="R278" s="1" t="s">
        <v>4600</v>
      </c>
      <c r="S278" s="1" t="s">
        <v>8156</v>
      </c>
      <c r="T278">
        <v>0.91</v>
      </c>
      <c r="U278" s="1"/>
      <c r="V278">
        <v>25857.934516000001</v>
      </c>
      <c r="W278">
        <v>841497.92076300003</v>
      </c>
      <c r="X278">
        <v>137.65424200000001</v>
      </c>
      <c r="Y278">
        <v>17.723503999999998</v>
      </c>
      <c r="Z278">
        <v>364.811421</v>
      </c>
      <c r="AA278">
        <v>361.73040900000001</v>
      </c>
      <c r="AB278">
        <v>0</v>
      </c>
    </row>
    <row r="279" spans="1:28" x14ac:dyDescent="0.25">
      <c r="A279" s="1" t="s">
        <v>446</v>
      </c>
      <c r="B279">
        <v>372</v>
      </c>
      <c r="C279" s="1" t="s">
        <v>4017</v>
      </c>
      <c r="D279">
        <v>5.0999999999999996</v>
      </c>
      <c r="E279">
        <v>0</v>
      </c>
      <c r="F279">
        <v>0.47</v>
      </c>
      <c r="G279">
        <v>523</v>
      </c>
      <c r="H279" s="1" t="s">
        <v>4091</v>
      </c>
      <c r="I279">
        <v>93.18</v>
      </c>
      <c r="J279">
        <v>12.55</v>
      </c>
      <c r="K279">
        <v>151</v>
      </c>
      <c r="L279">
        <v>1018.45</v>
      </c>
      <c r="M279">
        <v>57</v>
      </c>
      <c r="N279">
        <v>1</v>
      </c>
      <c r="O279">
        <v>0</v>
      </c>
      <c r="P279">
        <v>76.7</v>
      </c>
      <c r="Q279">
        <v>0</v>
      </c>
      <c r="R279" s="1" t="s">
        <v>4601</v>
      </c>
      <c r="S279" s="1" t="s">
        <v>8156</v>
      </c>
      <c r="T279">
        <v>0.98</v>
      </c>
      <c r="U279" s="1"/>
      <c r="V279">
        <v>14356.761598999999</v>
      </c>
      <c r="W279">
        <v>505422.261986</v>
      </c>
      <c r="X279">
        <v>77.356632000000005</v>
      </c>
      <c r="Y279">
        <v>10.520775</v>
      </c>
      <c r="Z279">
        <v>217.46824000000001</v>
      </c>
      <c r="AA279">
        <v>217.26255699999999</v>
      </c>
      <c r="AB279">
        <v>0</v>
      </c>
    </row>
    <row r="280" spans="1:28" x14ac:dyDescent="0.25">
      <c r="A280" s="1" t="s">
        <v>447</v>
      </c>
      <c r="B280">
        <v>77</v>
      </c>
      <c r="C280" s="1" t="s">
        <v>4043</v>
      </c>
      <c r="D280">
        <v>5.0999999999999996</v>
      </c>
      <c r="E280">
        <v>0</v>
      </c>
      <c r="F280">
        <v>0.33</v>
      </c>
      <c r="G280">
        <v>524</v>
      </c>
      <c r="H280" s="1" t="s">
        <v>4129</v>
      </c>
      <c r="I280">
        <v>135.09</v>
      </c>
      <c r="J280">
        <v>13.8</v>
      </c>
      <c r="K280">
        <v>447</v>
      </c>
      <c r="L280">
        <v>2630.12</v>
      </c>
      <c r="M280">
        <v>201</v>
      </c>
      <c r="N280">
        <v>8</v>
      </c>
      <c r="O280">
        <v>0</v>
      </c>
      <c r="P280">
        <v>275.83999999999997</v>
      </c>
      <c r="Q280">
        <v>0</v>
      </c>
      <c r="R280" s="1" t="s">
        <v>4602</v>
      </c>
      <c r="S280" s="1" t="s">
        <v>8156</v>
      </c>
      <c r="T280">
        <v>1.1200000000000001</v>
      </c>
      <c r="U280" s="1"/>
      <c r="V280">
        <v>41771.433043999998</v>
      </c>
      <c r="W280">
        <v>1262884.6976310001</v>
      </c>
      <c r="X280">
        <v>220.099614</v>
      </c>
      <c r="Y280">
        <v>27.338595999999999</v>
      </c>
      <c r="Z280">
        <v>548.669623</v>
      </c>
      <c r="AA280">
        <v>542.87155399999995</v>
      </c>
      <c r="AB280">
        <v>0</v>
      </c>
    </row>
    <row r="281" spans="1:28" x14ac:dyDescent="0.25">
      <c r="A281" s="1" t="s">
        <v>448</v>
      </c>
      <c r="B281">
        <v>303</v>
      </c>
      <c r="C281" s="1" t="s">
        <v>4004</v>
      </c>
      <c r="D281">
        <v>5.0999999999999996</v>
      </c>
      <c r="E281">
        <v>0</v>
      </c>
      <c r="F281">
        <v>0.37</v>
      </c>
      <c r="G281">
        <v>524</v>
      </c>
      <c r="H281" s="1" t="s">
        <v>4108</v>
      </c>
      <c r="I281">
        <v>122.01</v>
      </c>
      <c r="J281">
        <v>10.98</v>
      </c>
      <c r="K281">
        <v>221</v>
      </c>
      <c r="L281">
        <v>1425.91</v>
      </c>
      <c r="M281">
        <v>38</v>
      </c>
      <c r="N281">
        <v>6</v>
      </c>
      <c r="O281">
        <v>0</v>
      </c>
      <c r="P281">
        <v>89.68</v>
      </c>
      <c r="Q281">
        <v>0</v>
      </c>
      <c r="R281" s="1" t="s">
        <v>4603</v>
      </c>
      <c r="S281" s="1" t="s">
        <v>8156</v>
      </c>
      <c r="T281">
        <v>0.79</v>
      </c>
      <c r="U281" s="1"/>
      <c r="V281">
        <v>11913.646331</v>
      </c>
      <c r="W281">
        <v>482033.62995700003</v>
      </c>
      <c r="X281">
        <v>65.521168000000003</v>
      </c>
      <c r="Y281">
        <v>9.0446360000000006</v>
      </c>
      <c r="Z281">
        <v>202.32076900000001</v>
      </c>
      <c r="AA281">
        <v>207.20849200000001</v>
      </c>
      <c r="AB281">
        <v>0</v>
      </c>
    </row>
    <row r="282" spans="1:28" x14ac:dyDescent="0.25">
      <c r="A282" s="1" t="s">
        <v>449</v>
      </c>
      <c r="B282">
        <v>474</v>
      </c>
      <c r="C282" s="1" t="s">
        <v>4002</v>
      </c>
      <c r="D282">
        <v>5.0999999999999996</v>
      </c>
      <c r="E282">
        <v>0</v>
      </c>
      <c r="F282">
        <v>3.56</v>
      </c>
      <c r="G282">
        <v>525</v>
      </c>
      <c r="H282" s="1" t="s">
        <v>4105</v>
      </c>
      <c r="I282">
        <v>31.58</v>
      </c>
      <c r="J282">
        <v>7.23</v>
      </c>
      <c r="K282">
        <v>51</v>
      </c>
      <c r="L282">
        <v>367.23</v>
      </c>
      <c r="M282">
        <v>0</v>
      </c>
      <c r="N282">
        <v>0</v>
      </c>
      <c r="O282">
        <v>0</v>
      </c>
      <c r="P282">
        <v>10.92</v>
      </c>
      <c r="Q282">
        <v>0</v>
      </c>
      <c r="R282" s="1" t="s">
        <v>4604</v>
      </c>
      <c r="S282" s="1" t="s">
        <v>8156</v>
      </c>
      <c r="T282">
        <v>0.67</v>
      </c>
      <c r="U282" s="1"/>
      <c r="V282">
        <v>2263.4839400000001</v>
      </c>
      <c r="W282">
        <v>104736.594031</v>
      </c>
      <c r="X282">
        <v>12.714195999999999</v>
      </c>
      <c r="Y282">
        <v>1.718458</v>
      </c>
      <c r="Z282">
        <v>42.642887999999999</v>
      </c>
      <c r="AA282">
        <v>45.022472</v>
      </c>
      <c r="AB282">
        <v>0</v>
      </c>
    </row>
    <row r="283" spans="1:28" x14ac:dyDescent="0.25">
      <c r="A283" s="1" t="s">
        <v>451</v>
      </c>
      <c r="B283">
        <v>483</v>
      </c>
      <c r="C283" s="1" t="s">
        <v>4004</v>
      </c>
      <c r="D283">
        <v>5.0999999999999996</v>
      </c>
      <c r="E283">
        <v>0</v>
      </c>
      <c r="F283">
        <v>0</v>
      </c>
      <c r="G283">
        <v>529</v>
      </c>
      <c r="H283" s="1" t="s">
        <v>4076</v>
      </c>
      <c r="I283">
        <v>1.4</v>
      </c>
      <c r="J283">
        <v>15.87</v>
      </c>
      <c r="K283">
        <v>46</v>
      </c>
      <c r="L283">
        <v>609.39</v>
      </c>
      <c r="M283">
        <v>0</v>
      </c>
      <c r="N283">
        <v>0</v>
      </c>
      <c r="O283">
        <v>0</v>
      </c>
      <c r="P283">
        <v>7.92</v>
      </c>
      <c r="Q283">
        <v>0</v>
      </c>
      <c r="R283" s="1" t="s">
        <v>4606</v>
      </c>
      <c r="S283" s="1" t="s">
        <v>8156</v>
      </c>
      <c r="T283">
        <v>1.1499999999999999</v>
      </c>
      <c r="U283" s="1"/>
      <c r="V283">
        <v>2590.864814</v>
      </c>
      <c r="W283">
        <v>193648.76815700001</v>
      </c>
      <c r="X283">
        <v>16.373761999999999</v>
      </c>
      <c r="Y283">
        <v>3.7196099999999999</v>
      </c>
      <c r="Z283">
        <v>80.075956000000005</v>
      </c>
      <c r="AA283">
        <v>83.240629999999996</v>
      </c>
      <c r="AB283">
        <v>0</v>
      </c>
    </row>
    <row r="284" spans="1:28" x14ac:dyDescent="0.25">
      <c r="A284" s="1" t="s">
        <v>452</v>
      </c>
      <c r="B284">
        <v>223</v>
      </c>
      <c r="C284" s="1" t="s">
        <v>4032</v>
      </c>
      <c r="D284">
        <v>5.0999999999999996</v>
      </c>
      <c r="E284">
        <v>0</v>
      </c>
      <c r="F284">
        <v>0.42</v>
      </c>
      <c r="G284">
        <v>533</v>
      </c>
      <c r="H284" s="1" t="s">
        <v>4093</v>
      </c>
      <c r="I284">
        <v>2.0699999999999998</v>
      </c>
      <c r="J284">
        <v>9.77</v>
      </c>
      <c r="K284">
        <v>310</v>
      </c>
      <c r="L284">
        <v>1444.44</v>
      </c>
      <c r="M284">
        <v>135</v>
      </c>
      <c r="N284">
        <v>3</v>
      </c>
      <c r="O284">
        <v>0</v>
      </c>
      <c r="P284">
        <v>170.39</v>
      </c>
      <c r="Q284">
        <v>0</v>
      </c>
      <c r="R284" s="1" t="s">
        <v>4607</v>
      </c>
      <c r="S284" s="1" t="s">
        <v>8156</v>
      </c>
      <c r="T284">
        <v>0.75</v>
      </c>
      <c r="U284" s="1"/>
      <c r="V284">
        <v>27560.689085000002</v>
      </c>
      <c r="W284">
        <v>760601.86459100002</v>
      </c>
      <c r="X284">
        <v>143.31832800000001</v>
      </c>
      <c r="Y284">
        <v>15.816019000000001</v>
      </c>
      <c r="Z284">
        <v>328.95025299999998</v>
      </c>
      <c r="AA284">
        <v>326.95987600000001</v>
      </c>
      <c r="AB284">
        <v>0</v>
      </c>
    </row>
    <row r="285" spans="1:28" x14ac:dyDescent="0.25">
      <c r="A285" s="1" t="s">
        <v>453</v>
      </c>
      <c r="B285">
        <v>480</v>
      </c>
      <c r="C285" s="1" t="s">
        <v>4004</v>
      </c>
      <c r="D285">
        <v>5.0999999999999996</v>
      </c>
      <c r="E285">
        <v>0</v>
      </c>
      <c r="F285">
        <v>0</v>
      </c>
      <c r="G285">
        <v>533</v>
      </c>
      <c r="H285" s="1" t="s">
        <v>4074</v>
      </c>
      <c r="I285">
        <v>0.2</v>
      </c>
      <c r="J285">
        <v>11.25</v>
      </c>
      <c r="K285">
        <v>53</v>
      </c>
      <c r="L285">
        <v>420.4</v>
      </c>
      <c r="M285">
        <v>1</v>
      </c>
      <c r="N285">
        <v>1</v>
      </c>
      <c r="O285">
        <v>0</v>
      </c>
      <c r="P285">
        <v>15.37</v>
      </c>
      <c r="Q285">
        <v>0</v>
      </c>
      <c r="R285" s="1" t="s">
        <v>4608</v>
      </c>
      <c r="S285" s="1" t="s">
        <v>8156</v>
      </c>
      <c r="T285">
        <v>0.83</v>
      </c>
      <c r="U285" s="1"/>
      <c r="V285">
        <v>3060.7539780000002</v>
      </c>
      <c r="W285">
        <v>149398.76387600001</v>
      </c>
      <c r="X285">
        <v>17.447412</v>
      </c>
      <c r="Y285">
        <v>2.7925759999999999</v>
      </c>
      <c r="Z285">
        <v>62.683356000000003</v>
      </c>
      <c r="AA285">
        <v>64.220493000000005</v>
      </c>
      <c r="AB285">
        <v>0</v>
      </c>
    </row>
    <row r="286" spans="1:28" x14ac:dyDescent="0.25">
      <c r="A286" s="1" t="s">
        <v>454</v>
      </c>
      <c r="B286">
        <v>472</v>
      </c>
      <c r="C286" s="1" t="s">
        <v>4004</v>
      </c>
      <c r="D286">
        <v>5.0999999999999996</v>
      </c>
      <c r="E286">
        <v>0</v>
      </c>
      <c r="F286">
        <v>1.55</v>
      </c>
      <c r="G286">
        <v>535</v>
      </c>
      <c r="H286" s="1" t="s">
        <v>4073</v>
      </c>
      <c r="I286">
        <v>40.79</v>
      </c>
      <c r="J286">
        <v>10.119999999999999</v>
      </c>
      <c r="K286">
        <v>63</v>
      </c>
      <c r="L286">
        <v>475.89</v>
      </c>
      <c r="M286">
        <v>4</v>
      </c>
      <c r="N286">
        <v>1</v>
      </c>
      <c r="O286">
        <v>0</v>
      </c>
      <c r="P286">
        <v>18.03</v>
      </c>
      <c r="Q286">
        <v>0</v>
      </c>
      <c r="R286" s="1" t="s">
        <v>4609</v>
      </c>
      <c r="S286" s="1" t="s">
        <v>8156</v>
      </c>
      <c r="T286">
        <v>0.79</v>
      </c>
      <c r="U286" s="1"/>
      <c r="V286">
        <v>2986.1593029999999</v>
      </c>
      <c r="W286">
        <v>160199.63459599999</v>
      </c>
      <c r="X286">
        <v>17.374046</v>
      </c>
      <c r="Y286">
        <v>3.0200469999999999</v>
      </c>
      <c r="Z286">
        <v>67.477208000000005</v>
      </c>
      <c r="AA286">
        <v>68.863049000000004</v>
      </c>
      <c r="AB286">
        <v>0</v>
      </c>
    </row>
    <row r="287" spans="1:28" x14ac:dyDescent="0.25">
      <c r="A287" s="1" t="s">
        <v>458</v>
      </c>
      <c r="B287">
        <v>288</v>
      </c>
      <c r="C287" s="1" t="s">
        <v>4019</v>
      </c>
      <c r="D287">
        <v>5.0999999999999996</v>
      </c>
      <c r="E287">
        <v>0</v>
      </c>
      <c r="F287">
        <v>0.5</v>
      </c>
      <c r="G287">
        <v>541</v>
      </c>
      <c r="H287" s="1" t="s">
        <v>4093</v>
      </c>
      <c r="I287">
        <v>2.0699999999999998</v>
      </c>
      <c r="J287">
        <v>13.03</v>
      </c>
      <c r="K287">
        <v>253</v>
      </c>
      <c r="L287">
        <v>1335.45</v>
      </c>
      <c r="M287">
        <v>99</v>
      </c>
      <c r="N287">
        <v>5</v>
      </c>
      <c r="O287">
        <v>0</v>
      </c>
      <c r="P287">
        <v>158.22</v>
      </c>
      <c r="Q287">
        <v>0</v>
      </c>
      <c r="R287" s="1" t="s">
        <v>4613</v>
      </c>
      <c r="S287" s="1" t="s">
        <v>8156</v>
      </c>
      <c r="T287">
        <v>1.02</v>
      </c>
      <c r="U287" s="1"/>
      <c r="V287">
        <v>22383.580140999999</v>
      </c>
      <c r="W287">
        <v>727160.82232499996</v>
      </c>
      <c r="X287">
        <v>119.202521</v>
      </c>
      <c r="Y287">
        <v>15.693935</v>
      </c>
      <c r="Z287">
        <v>317.546515</v>
      </c>
      <c r="AA287">
        <v>312.580375</v>
      </c>
      <c r="AB287">
        <v>0</v>
      </c>
    </row>
    <row r="288" spans="1:28" x14ac:dyDescent="0.25">
      <c r="A288" s="1" t="s">
        <v>459</v>
      </c>
      <c r="B288">
        <v>322</v>
      </c>
      <c r="C288" s="1" t="s">
        <v>4034</v>
      </c>
      <c r="D288">
        <v>5.0999999999999996</v>
      </c>
      <c r="E288">
        <v>0</v>
      </c>
      <c r="F288">
        <v>0</v>
      </c>
      <c r="G288">
        <v>541</v>
      </c>
      <c r="H288" s="1" t="s">
        <v>4115</v>
      </c>
      <c r="I288">
        <v>82</v>
      </c>
      <c r="J288">
        <v>17.829999999999998</v>
      </c>
      <c r="K288">
        <v>219</v>
      </c>
      <c r="L288">
        <v>1808.36</v>
      </c>
      <c r="M288">
        <v>83</v>
      </c>
      <c r="N288">
        <v>2</v>
      </c>
      <c r="O288">
        <v>0</v>
      </c>
      <c r="P288">
        <v>125.77</v>
      </c>
      <c r="Q288">
        <v>0</v>
      </c>
      <c r="R288" s="1" t="s">
        <v>4614</v>
      </c>
      <c r="S288" s="1" t="s">
        <v>8156</v>
      </c>
      <c r="T288">
        <v>1.43</v>
      </c>
      <c r="U288" s="1"/>
      <c r="V288">
        <v>21619.95981</v>
      </c>
      <c r="W288">
        <v>825637.82887600001</v>
      </c>
      <c r="X288">
        <v>118.09681</v>
      </c>
      <c r="Y288">
        <v>17.844830000000002</v>
      </c>
      <c r="Z288">
        <v>356.087267</v>
      </c>
      <c r="AA288">
        <v>354.90927699999997</v>
      </c>
      <c r="AB288">
        <v>0</v>
      </c>
    </row>
    <row r="289" spans="1:28" x14ac:dyDescent="0.25">
      <c r="A289" s="1" t="s">
        <v>461</v>
      </c>
      <c r="B289">
        <v>266</v>
      </c>
      <c r="C289" s="1" t="s">
        <v>4020</v>
      </c>
      <c r="D289">
        <v>5.0999999999999996</v>
      </c>
      <c r="E289">
        <v>0</v>
      </c>
      <c r="F289">
        <v>0.62</v>
      </c>
      <c r="G289">
        <v>542</v>
      </c>
      <c r="H289" s="1" t="s">
        <v>4116</v>
      </c>
      <c r="I289">
        <v>87.33</v>
      </c>
      <c r="J289">
        <v>4.13</v>
      </c>
      <c r="K289">
        <v>276</v>
      </c>
      <c r="L289">
        <v>1632.51</v>
      </c>
      <c r="M289">
        <v>98</v>
      </c>
      <c r="N289">
        <v>8</v>
      </c>
      <c r="O289">
        <v>0</v>
      </c>
      <c r="P289">
        <v>149.63999999999999</v>
      </c>
      <c r="Q289">
        <v>0</v>
      </c>
      <c r="R289" s="1" t="s">
        <v>4616</v>
      </c>
      <c r="S289" s="1" t="s">
        <v>8156</v>
      </c>
      <c r="T289">
        <v>0.94</v>
      </c>
      <c r="U289" s="1"/>
      <c r="V289">
        <v>19039.949204</v>
      </c>
      <c r="W289">
        <v>684306.40297599998</v>
      </c>
      <c r="X289">
        <v>102.850832</v>
      </c>
      <c r="Y289">
        <v>13.847706000000001</v>
      </c>
      <c r="Z289">
        <v>292.37160499999999</v>
      </c>
      <c r="AA289">
        <v>294.158525</v>
      </c>
      <c r="AB289">
        <v>0</v>
      </c>
    </row>
    <row r="290" spans="1:28" x14ac:dyDescent="0.25">
      <c r="A290" s="1" t="s">
        <v>463</v>
      </c>
      <c r="B290">
        <v>447</v>
      </c>
      <c r="C290" s="1" t="s">
        <v>4001</v>
      </c>
      <c r="D290">
        <v>0.2</v>
      </c>
      <c r="E290">
        <v>0</v>
      </c>
      <c r="F290">
        <v>0.53</v>
      </c>
      <c r="G290">
        <v>542</v>
      </c>
      <c r="H290" s="1" t="s">
        <v>4071</v>
      </c>
      <c r="I290">
        <v>108.49</v>
      </c>
      <c r="J290">
        <v>6.23</v>
      </c>
      <c r="K290">
        <v>95</v>
      </c>
      <c r="L290">
        <v>419.77</v>
      </c>
      <c r="M290">
        <v>30</v>
      </c>
      <c r="N290">
        <v>3</v>
      </c>
      <c r="O290">
        <v>0</v>
      </c>
      <c r="P290">
        <v>69.77</v>
      </c>
      <c r="Q290">
        <v>0</v>
      </c>
      <c r="R290" s="1" t="s">
        <v>4618</v>
      </c>
      <c r="S290" s="1" t="s">
        <v>8156</v>
      </c>
      <c r="T290">
        <v>1.17</v>
      </c>
      <c r="U290" s="1"/>
      <c r="V290">
        <v>7734.3209870000001</v>
      </c>
      <c r="W290">
        <v>247123.83203300001</v>
      </c>
      <c r="X290">
        <v>41.092888000000002</v>
      </c>
      <c r="Y290">
        <v>5.3703409999999998</v>
      </c>
      <c r="Z290">
        <v>108.203836</v>
      </c>
      <c r="AA290">
        <v>106.229726</v>
      </c>
      <c r="AB290">
        <v>0</v>
      </c>
    </row>
    <row r="291" spans="1:28" x14ac:dyDescent="0.25">
      <c r="A291" s="1" t="s">
        <v>464</v>
      </c>
      <c r="B291">
        <v>144</v>
      </c>
      <c r="C291" s="1" t="s">
        <v>4031</v>
      </c>
      <c r="D291">
        <v>5.0999999999999996</v>
      </c>
      <c r="E291">
        <v>0</v>
      </c>
      <c r="F291">
        <v>0.25</v>
      </c>
      <c r="G291">
        <v>543</v>
      </c>
      <c r="H291" s="1" t="s">
        <v>4076</v>
      </c>
      <c r="I291">
        <v>1.4</v>
      </c>
      <c r="J291">
        <v>11.39</v>
      </c>
      <c r="K291">
        <v>399</v>
      </c>
      <c r="L291">
        <v>2407.63</v>
      </c>
      <c r="M291">
        <v>127</v>
      </c>
      <c r="N291">
        <v>8</v>
      </c>
      <c r="O291">
        <v>0</v>
      </c>
      <c r="P291">
        <v>193.36</v>
      </c>
      <c r="Q291">
        <v>0</v>
      </c>
      <c r="R291" s="1" t="s">
        <v>4619</v>
      </c>
      <c r="S291" s="1" t="s">
        <v>8156</v>
      </c>
      <c r="T291">
        <v>0.83</v>
      </c>
      <c r="U291" s="1"/>
      <c r="V291">
        <v>30364.552033</v>
      </c>
      <c r="W291">
        <v>1034906.987171</v>
      </c>
      <c r="X291">
        <v>162.662229</v>
      </c>
      <c r="Y291">
        <v>21.113429</v>
      </c>
      <c r="Z291">
        <v>444.31323800000001</v>
      </c>
      <c r="AA291">
        <v>444.86998399999999</v>
      </c>
      <c r="AB291">
        <v>0</v>
      </c>
    </row>
    <row r="292" spans="1:28" x14ac:dyDescent="0.25">
      <c r="A292" s="1" t="s">
        <v>465</v>
      </c>
      <c r="B292">
        <v>231</v>
      </c>
      <c r="C292" s="1" t="s">
        <v>4004</v>
      </c>
      <c r="D292">
        <v>5.0999999999999996</v>
      </c>
      <c r="E292">
        <v>0</v>
      </c>
      <c r="F292">
        <v>1</v>
      </c>
      <c r="G292">
        <v>543</v>
      </c>
      <c r="H292" s="1" t="s">
        <v>4110</v>
      </c>
      <c r="I292">
        <v>0.2</v>
      </c>
      <c r="J292">
        <v>10.46</v>
      </c>
      <c r="K292">
        <v>312</v>
      </c>
      <c r="L292">
        <v>1913.75</v>
      </c>
      <c r="M292">
        <v>68</v>
      </c>
      <c r="N292">
        <v>4</v>
      </c>
      <c r="O292">
        <v>0</v>
      </c>
      <c r="P292">
        <v>134.86000000000001</v>
      </c>
      <c r="Q292">
        <v>0</v>
      </c>
      <c r="R292" s="1" t="s">
        <v>4620</v>
      </c>
      <c r="S292" s="1" t="s">
        <v>8156</v>
      </c>
      <c r="T292">
        <v>0.78</v>
      </c>
      <c r="U292" s="1"/>
      <c r="V292">
        <v>21064.383382</v>
      </c>
      <c r="W292">
        <v>775092.85998900002</v>
      </c>
      <c r="X292">
        <v>114.18529599999999</v>
      </c>
      <c r="Y292">
        <v>15.625036</v>
      </c>
      <c r="Z292">
        <v>332.79453000000001</v>
      </c>
      <c r="AA292">
        <v>333.183784</v>
      </c>
      <c r="AB292">
        <v>0</v>
      </c>
    </row>
    <row r="293" spans="1:28" x14ac:dyDescent="0.25">
      <c r="A293" s="1" t="s">
        <v>467</v>
      </c>
      <c r="B293">
        <v>357</v>
      </c>
      <c r="C293" s="1" t="s">
        <v>4013</v>
      </c>
      <c r="D293">
        <v>5.0999999999999996</v>
      </c>
      <c r="E293">
        <v>0</v>
      </c>
      <c r="F293">
        <v>0.11</v>
      </c>
      <c r="G293">
        <v>547</v>
      </c>
      <c r="H293" s="1" t="s">
        <v>4086</v>
      </c>
      <c r="I293">
        <v>0.2</v>
      </c>
      <c r="J293">
        <v>6.15</v>
      </c>
      <c r="K293">
        <v>190</v>
      </c>
      <c r="L293">
        <v>1241.6600000000001</v>
      </c>
      <c r="M293">
        <v>71</v>
      </c>
      <c r="N293">
        <v>6</v>
      </c>
      <c r="O293">
        <v>0</v>
      </c>
      <c r="P293">
        <v>116.18</v>
      </c>
      <c r="Q293">
        <v>0</v>
      </c>
      <c r="R293" s="1" t="s">
        <v>4622</v>
      </c>
      <c r="S293" s="1" t="s">
        <v>8156</v>
      </c>
      <c r="T293">
        <v>1.21</v>
      </c>
      <c r="U293" s="1"/>
      <c r="V293">
        <v>18328.622528</v>
      </c>
      <c r="W293">
        <v>670467.64643600001</v>
      </c>
      <c r="X293">
        <v>99.506003000000007</v>
      </c>
      <c r="Y293">
        <v>14.754780999999999</v>
      </c>
      <c r="Z293">
        <v>293.70721600000002</v>
      </c>
      <c r="AA293">
        <v>288.20769100000001</v>
      </c>
      <c r="AB293">
        <v>0</v>
      </c>
    </row>
    <row r="294" spans="1:28" x14ac:dyDescent="0.25">
      <c r="A294" s="1" t="s">
        <v>469</v>
      </c>
      <c r="B294">
        <v>463</v>
      </c>
      <c r="C294" s="1" t="s">
        <v>4020</v>
      </c>
      <c r="D294">
        <v>5.0999999999999996</v>
      </c>
      <c r="E294">
        <v>0</v>
      </c>
      <c r="F294">
        <v>0.63</v>
      </c>
      <c r="G294">
        <v>549</v>
      </c>
      <c r="H294" s="1" t="s">
        <v>4094</v>
      </c>
      <c r="I294">
        <v>120.04</v>
      </c>
      <c r="J294">
        <v>10.5</v>
      </c>
      <c r="K294">
        <v>86</v>
      </c>
      <c r="L294">
        <v>743.49</v>
      </c>
      <c r="M294">
        <v>13</v>
      </c>
      <c r="N294">
        <v>1</v>
      </c>
      <c r="O294">
        <v>0</v>
      </c>
      <c r="P294">
        <v>29.02</v>
      </c>
      <c r="Q294">
        <v>0</v>
      </c>
      <c r="R294" s="1" t="s">
        <v>4624</v>
      </c>
      <c r="S294" s="1" t="s">
        <v>8156</v>
      </c>
      <c r="T294">
        <v>0.95</v>
      </c>
      <c r="U294" s="1"/>
      <c r="V294">
        <v>4659.7241050000002</v>
      </c>
      <c r="W294">
        <v>240217.12007</v>
      </c>
      <c r="X294">
        <v>26.887934999999999</v>
      </c>
      <c r="Y294">
        <v>4.513808</v>
      </c>
      <c r="Z294">
        <v>100.068417</v>
      </c>
      <c r="AA294">
        <v>103.259467</v>
      </c>
      <c r="AB294">
        <v>0</v>
      </c>
    </row>
    <row r="295" spans="1:28" x14ac:dyDescent="0.25">
      <c r="A295" s="1" t="s">
        <v>470</v>
      </c>
      <c r="B295">
        <v>0</v>
      </c>
      <c r="C295" s="1" t="s">
        <v>4053</v>
      </c>
      <c r="D295">
        <v>5.0999999999999996</v>
      </c>
      <c r="E295">
        <v>0</v>
      </c>
      <c r="F295">
        <v>0</v>
      </c>
      <c r="G295">
        <v>550</v>
      </c>
      <c r="H295" s="1" t="s">
        <v>4117</v>
      </c>
      <c r="I295">
        <v>120.04</v>
      </c>
      <c r="J295">
        <v>2.36</v>
      </c>
      <c r="K295">
        <v>550</v>
      </c>
      <c r="L295">
        <v>950.5</v>
      </c>
      <c r="M295">
        <v>145</v>
      </c>
      <c r="N295">
        <v>4</v>
      </c>
      <c r="O295">
        <v>0</v>
      </c>
      <c r="P295">
        <v>251.97</v>
      </c>
      <c r="Q295">
        <v>0</v>
      </c>
      <c r="R295" s="1" t="s">
        <v>4625</v>
      </c>
      <c r="S295" s="1" t="s">
        <v>8156</v>
      </c>
      <c r="T295">
        <v>0.23</v>
      </c>
      <c r="U295" s="1"/>
      <c r="V295">
        <v>46217.933588</v>
      </c>
      <c r="W295">
        <v>895877.81952799996</v>
      </c>
      <c r="X295">
        <v>231.217016</v>
      </c>
      <c r="Y295">
        <v>19.789455</v>
      </c>
      <c r="Z295">
        <v>396.914715</v>
      </c>
      <c r="AA295">
        <v>385.12073500000002</v>
      </c>
      <c r="AB295">
        <v>0</v>
      </c>
    </row>
    <row r="296" spans="1:28" x14ac:dyDescent="0.25">
      <c r="A296" s="1" t="s">
        <v>471</v>
      </c>
      <c r="B296">
        <v>417</v>
      </c>
      <c r="C296" s="1" t="s">
        <v>4005</v>
      </c>
      <c r="D296">
        <v>5.0999999999999996</v>
      </c>
      <c r="E296">
        <v>0</v>
      </c>
      <c r="F296">
        <v>0.63</v>
      </c>
      <c r="G296">
        <v>550</v>
      </c>
      <c r="H296" s="1" t="s">
        <v>4075</v>
      </c>
      <c r="I296">
        <v>89.74</v>
      </c>
      <c r="J296">
        <v>16.02</v>
      </c>
      <c r="K296">
        <v>133</v>
      </c>
      <c r="L296">
        <v>698.35</v>
      </c>
      <c r="M296">
        <v>65</v>
      </c>
      <c r="N296">
        <v>1</v>
      </c>
      <c r="O296">
        <v>0</v>
      </c>
      <c r="P296">
        <v>91.03</v>
      </c>
      <c r="Q296">
        <v>0</v>
      </c>
      <c r="R296" s="1" t="s">
        <v>4626</v>
      </c>
      <c r="S296" s="1" t="s">
        <v>8156</v>
      </c>
      <c r="T296">
        <v>1.23</v>
      </c>
      <c r="U296" s="1"/>
      <c r="V296">
        <v>14405.340823</v>
      </c>
      <c r="W296">
        <v>438335.814533</v>
      </c>
      <c r="X296">
        <v>75.988718000000006</v>
      </c>
      <c r="Y296">
        <v>9.6489919999999998</v>
      </c>
      <c r="Z296">
        <v>191.99024700000001</v>
      </c>
      <c r="AA296">
        <v>188.425409</v>
      </c>
      <c r="AB296">
        <v>0</v>
      </c>
    </row>
    <row r="297" spans="1:28" x14ac:dyDescent="0.25">
      <c r="A297" s="1" t="s">
        <v>472</v>
      </c>
      <c r="B297">
        <v>400</v>
      </c>
      <c r="C297" s="1" t="s">
        <v>4001</v>
      </c>
      <c r="D297">
        <v>0.2</v>
      </c>
      <c r="E297">
        <v>0</v>
      </c>
      <c r="F297">
        <v>0</v>
      </c>
      <c r="G297">
        <v>551</v>
      </c>
      <c r="H297" s="1" t="s">
        <v>4085</v>
      </c>
      <c r="I297">
        <v>50.59</v>
      </c>
      <c r="J297">
        <v>11.07</v>
      </c>
      <c r="K297">
        <v>151</v>
      </c>
      <c r="L297">
        <v>796.83</v>
      </c>
      <c r="M297">
        <v>21</v>
      </c>
      <c r="N297">
        <v>4</v>
      </c>
      <c r="O297">
        <v>0</v>
      </c>
      <c r="P297">
        <v>89.22</v>
      </c>
      <c r="Q297">
        <v>0</v>
      </c>
      <c r="R297" s="1" t="s">
        <v>4627</v>
      </c>
      <c r="S297" s="1" t="s">
        <v>8156</v>
      </c>
      <c r="T297">
        <v>0.93</v>
      </c>
      <c r="U297" s="1"/>
      <c r="V297">
        <v>9323.8834399999996</v>
      </c>
      <c r="W297">
        <v>329357.69569199998</v>
      </c>
      <c r="X297">
        <v>50.226522000000003</v>
      </c>
      <c r="Y297">
        <v>6.700285</v>
      </c>
      <c r="Z297">
        <v>141.33771400000001</v>
      </c>
      <c r="AA297">
        <v>141.57898</v>
      </c>
      <c r="AB297">
        <v>0</v>
      </c>
    </row>
    <row r="298" spans="1:28" x14ac:dyDescent="0.25">
      <c r="A298" s="1" t="s">
        <v>473</v>
      </c>
      <c r="B298">
        <v>399</v>
      </c>
      <c r="C298" s="1" t="s">
        <v>4016</v>
      </c>
      <c r="D298">
        <v>5.0999999999999996</v>
      </c>
      <c r="E298">
        <v>0</v>
      </c>
      <c r="F298">
        <v>0.92</v>
      </c>
      <c r="G298">
        <v>553</v>
      </c>
      <c r="H298" s="1" t="s">
        <v>4092</v>
      </c>
      <c r="I298">
        <v>182.21</v>
      </c>
      <c r="J298">
        <v>11.11</v>
      </c>
      <c r="K298">
        <v>154</v>
      </c>
      <c r="L298">
        <v>905.52</v>
      </c>
      <c r="M298">
        <v>69</v>
      </c>
      <c r="N298">
        <v>1</v>
      </c>
      <c r="O298">
        <v>0</v>
      </c>
      <c r="P298">
        <v>83.69</v>
      </c>
      <c r="Q298">
        <v>0</v>
      </c>
      <c r="R298" s="1" t="s">
        <v>4628</v>
      </c>
      <c r="S298" s="1" t="s">
        <v>8156</v>
      </c>
      <c r="T298">
        <v>0.94</v>
      </c>
      <c r="U298" s="1"/>
      <c r="V298">
        <v>14581.392985</v>
      </c>
      <c r="W298">
        <v>430525.78584000003</v>
      </c>
      <c r="X298">
        <v>76.570070000000001</v>
      </c>
      <c r="Y298">
        <v>9.1745230000000006</v>
      </c>
      <c r="Z298">
        <v>186.80161100000001</v>
      </c>
      <c r="AA298">
        <v>185.06896800000001</v>
      </c>
      <c r="AB298">
        <v>0</v>
      </c>
    </row>
    <row r="299" spans="1:28" x14ac:dyDescent="0.25">
      <c r="A299" s="1" t="s">
        <v>474</v>
      </c>
      <c r="B299">
        <v>280</v>
      </c>
      <c r="C299" s="1" t="s">
        <v>4048</v>
      </c>
      <c r="D299">
        <v>5.0999999999999996</v>
      </c>
      <c r="E299">
        <v>0</v>
      </c>
      <c r="F299">
        <v>0.27</v>
      </c>
      <c r="G299">
        <v>555</v>
      </c>
      <c r="H299" s="1" t="s">
        <v>4141</v>
      </c>
      <c r="I299">
        <v>72.8</v>
      </c>
      <c r="J299">
        <v>12.91</v>
      </c>
      <c r="K299">
        <v>275</v>
      </c>
      <c r="L299">
        <v>1954.68</v>
      </c>
      <c r="M299">
        <v>61</v>
      </c>
      <c r="N299">
        <v>6</v>
      </c>
      <c r="O299">
        <v>0</v>
      </c>
      <c r="P299">
        <v>131.99</v>
      </c>
      <c r="Q299">
        <v>0</v>
      </c>
      <c r="R299" s="1" t="s">
        <v>4629</v>
      </c>
      <c r="S299" s="1" t="s">
        <v>8156</v>
      </c>
      <c r="T299">
        <v>0.98</v>
      </c>
      <c r="U299" s="1"/>
      <c r="V299">
        <v>16702.890171999999</v>
      </c>
      <c r="W299">
        <v>725418.71790100005</v>
      </c>
      <c r="X299">
        <v>93.260187999999999</v>
      </c>
      <c r="Y299">
        <v>14.556079</v>
      </c>
      <c r="Z299">
        <v>309.26539500000001</v>
      </c>
      <c r="AA299">
        <v>311.828416</v>
      </c>
      <c r="AB299">
        <v>0</v>
      </c>
    </row>
    <row r="300" spans="1:28" x14ac:dyDescent="0.25">
      <c r="A300" s="1" t="s">
        <v>475</v>
      </c>
      <c r="B300">
        <v>510</v>
      </c>
      <c r="C300" s="1" t="s">
        <v>4004</v>
      </c>
      <c r="D300">
        <v>5.0999999999999996</v>
      </c>
      <c r="E300">
        <v>0</v>
      </c>
      <c r="F300">
        <v>0</v>
      </c>
      <c r="G300">
        <v>558</v>
      </c>
      <c r="H300" s="1" t="s">
        <v>4074</v>
      </c>
      <c r="I300">
        <v>0.2</v>
      </c>
      <c r="J300">
        <v>14.75</v>
      </c>
      <c r="K300">
        <v>48</v>
      </c>
      <c r="L300">
        <v>420.4</v>
      </c>
      <c r="M300">
        <v>0</v>
      </c>
      <c r="N300">
        <v>0</v>
      </c>
      <c r="O300">
        <v>0</v>
      </c>
      <c r="P300">
        <v>19.899999999999999</v>
      </c>
      <c r="Q300">
        <v>0</v>
      </c>
      <c r="R300" s="1" t="s">
        <v>4630</v>
      </c>
      <c r="S300" s="1" t="s">
        <v>8156</v>
      </c>
      <c r="T300">
        <v>1.1200000000000001</v>
      </c>
      <c r="U300" s="1"/>
      <c r="V300">
        <v>3325.3491789999998</v>
      </c>
      <c r="W300">
        <v>182214.51606699999</v>
      </c>
      <c r="X300">
        <v>19.484694999999999</v>
      </c>
      <c r="Y300">
        <v>3.6233040000000001</v>
      </c>
      <c r="Z300">
        <v>77.392407000000006</v>
      </c>
      <c r="AA300">
        <v>78.326026999999996</v>
      </c>
      <c r="AB300">
        <v>0</v>
      </c>
    </row>
    <row r="301" spans="1:28" x14ac:dyDescent="0.25">
      <c r="A301" s="1" t="s">
        <v>477</v>
      </c>
      <c r="B301">
        <v>298</v>
      </c>
      <c r="C301" s="1" t="s">
        <v>4024</v>
      </c>
      <c r="D301">
        <v>5.0999999999999996</v>
      </c>
      <c r="E301">
        <v>0</v>
      </c>
      <c r="F301">
        <v>0.59</v>
      </c>
      <c r="G301">
        <v>562</v>
      </c>
      <c r="H301" s="1" t="s">
        <v>4112</v>
      </c>
      <c r="I301">
        <v>110.84</v>
      </c>
      <c r="J301">
        <v>9</v>
      </c>
      <c r="K301">
        <v>264</v>
      </c>
      <c r="L301">
        <v>1744.16</v>
      </c>
      <c r="M301">
        <v>55</v>
      </c>
      <c r="N301">
        <v>3</v>
      </c>
      <c r="O301">
        <v>0</v>
      </c>
      <c r="P301">
        <v>96.38</v>
      </c>
      <c r="Q301">
        <v>0</v>
      </c>
      <c r="R301" s="1" t="s">
        <v>4632</v>
      </c>
      <c r="S301" s="1" t="s">
        <v>8156</v>
      </c>
      <c r="T301">
        <v>0.72</v>
      </c>
      <c r="U301" s="1"/>
      <c r="V301">
        <v>16868.3043</v>
      </c>
      <c r="W301">
        <v>637526.63193200005</v>
      </c>
      <c r="X301">
        <v>91.815822999999995</v>
      </c>
      <c r="Y301">
        <v>12.640136999999999</v>
      </c>
      <c r="Z301">
        <v>271.92385899999999</v>
      </c>
      <c r="AA301">
        <v>274.04912300000001</v>
      </c>
      <c r="AB301">
        <v>0</v>
      </c>
    </row>
    <row r="302" spans="1:28" x14ac:dyDescent="0.25">
      <c r="A302" s="1" t="s">
        <v>478</v>
      </c>
      <c r="B302">
        <v>460</v>
      </c>
      <c r="C302" s="1" t="s">
        <v>4009</v>
      </c>
      <c r="D302">
        <v>5.0999999999999996</v>
      </c>
      <c r="E302">
        <v>0</v>
      </c>
      <c r="F302">
        <v>0</v>
      </c>
      <c r="G302">
        <v>562</v>
      </c>
      <c r="H302" s="1" t="s">
        <v>4081</v>
      </c>
      <c r="I302">
        <v>19.239999999999998</v>
      </c>
      <c r="J302">
        <v>7.56</v>
      </c>
      <c r="K302">
        <v>102</v>
      </c>
      <c r="L302">
        <v>738.31</v>
      </c>
      <c r="M302">
        <v>0</v>
      </c>
      <c r="N302">
        <v>0</v>
      </c>
      <c r="O302">
        <v>0</v>
      </c>
      <c r="P302">
        <v>18.46</v>
      </c>
      <c r="Q302">
        <v>0</v>
      </c>
      <c r="R302" s="1" t="s">
        <v>4633</v>
      </c>
      <c r="S302" s="1" t="s">
        <v>8156</v>
      </c>
      <c r="T302">
        <v>0.65</v>
      </c>
      <c r="U302" s="1"/>
      <c r="V302">
        <v>4290.2701349999998</v>
      </c>
      <c r="W302">
        <v>203847.455831</v>
      </c>
      <c r="X302">
        <v>24.249251999999998</v>
      </c>
      <c r="Y302">
        <v>3.4717669999999998</v>
      </c>
      <c r="Z302">
        <v>83.822320000000005</v>
      </c>
      <c r="AA302">
        <v>87.626351</v>
      </c>
      <c r="AB302">
        <v>0</v>
      </c>
    </row>
    <row r="303" spans="1:28" x14ac:dyDescent="0.25">
      <c r="A303" s="1" t="s">
        <v>480</v>
      </c>
      <c r="B303">
        <v>173</v>
      </c>
      <c r="C303" s="1" t="s">
        <v>4024</v>
      </c>
      <c r="D303">
        <v>5.0999999999999996</v>
      </c>
      <c r="E303">
        <v>0</v>
      </c>
      <c r="F303">
        <v>0.5</v>
      </c>
      <c r="G303">
        <v>564</v>
      </c>
      <c r="H303" s="1" t="s">
        <v>4144</v>
      </c>
      <c r="I303">
        <v>26.09</v>
      </c>
      <c r="J303">
        <v>10.72</v>
      </c>
      <c r="K303">
        <v>391</v>
      </c>
      <c r="L303">
        <v>2392.42</v>
      </c>
      <c r="M303">
        <v>120</v>
      </c>
      <c r="N303">
        <v>8</v>
      </c>
      <c r="O303">
        <v>0</v>
      </c>
      <c r="P303">
        <v>181.27</v>
      </c>
      <c r="Q303">
        <v>0</v>
      </c>
      <c r="R303" s="1" t="s">
        <v>4635</v>
      </c>
      <c r="S303" s="1" t="s">
        <v>8156</v>
      </c>
      <c r="T303">
        <v>0.82</v>
      </c>
      <c r="U303" s="1"/>
      <c r="V303">
        <v>26245.623856999999</v>
      </c>
      <c r="W303">
        <v>926168.49458599999</v>
      </c>
      <c r="X303">
        <v>141.234115</v>
      </c>
      <c r="Y303">
        <v>18.191728000000001</v>
      </c>
      <c r="Z303">
        <v>393.20710400000002</v>
      </c>
      <c r="AA303">
        <v>398.127411</v>
      </c>
      <c r="AB303">
        <v>0</v>
      </c>
    </row>
    <row r="304" spans="1:28" x14ac:dyDescent="0.25">
      <c r="A304" s="1" t="s">
        <v>481</v>
      </c>
      <c r="B304">
        <v>212</v>
      </c>
      <c r="C304" s="1" t="s">
        <v>4001</v>
      </c>
      <c r="D304">
        <v>0.2</v>
      </c>
      <c r="E304">
        <v>0</v>
      </c>
      <c r="F304">
        <v>0.24</v>
      </c>
      <c r="G304">
        <v>567</v>
      </c>
      <c r="H304" s="1" t="s">
        <v>4163</v>
      </c>
      <c r="I304">
        <v>116.2</v>
      </c>
      <c r="J304">
        <v>16.02</v>
      </c>
      <c r="K304">
        <v>355</v>
      </c>
      <c r="L304">
        <v>2118.0100000000002</v>
      </c>
      <c r="M304">
        <v>171</v>
      </c>
      <c r="N304">
        <v>5</v>
      </c>
      <c r="O304">
        <v>0</v>
      </c>
      <c r="P304">
        <v>237.4</v>
      </c>
      <c r="Q304">
        <v>0</v>
      </c>
      <c r="R304" s="1" t="s">
        <v>4636</v>
      </c>
      <c r="S304" s="1" t="s">
        <v>8156</v>
      </c>
      <c r="T304">
        <v>1.3</v>
      </c>
      <c r="U304" s="1"/>
      <c r="V304">
        <v>37911.961113999998</v>
      </c>
      <c r="W304">
        <v>1228207.2990359999</v>
      </c>
      <c r="X304">
        <v>201.82328999999999</v>
      </c>
      <c r="Y304">
        <v>27.157422</v>
      </c>
      <c r="Z304">
        <v>537.097981</v>
      </c>
      <c r="AA304">
        <v>527.96172300000001</v>
      </c>
      <c r="AB304">
        <v>0</v>
      </c>
    </row>
    <row r="305" spans="1:28" x14ac:dyDescent="0.25">
      <c r="A305" s="1" t="s">
        <v>482</v>
      </c>
      <c r="B305">
        <v>345</v>
      </c>
      <c r="C305" s="1" t="s">
        <v>4018</v>
      </c>
      <c r="D305">
        <v>5.0999999999999996</v>
      </c>
      <c r="E305">
        <v>0</v>
      </c>
      <c r="F305">
        <v>0</v>
      </c>
      <c r="G305">
        <v>568</v>
      </c>
      <c r="H305" s="1" t="s">
        <v>4089</v>
      </c>
      <c r="I305">
        <v>182.21</v>
      </c>
      <c r="J305">
        <v>9.01</v>
      </c>
      <c r="K305">
        <v>223</v>
      </c>
      <c r="L305">
        <v>1351.38</v>
      </c>
      <c r="M305">
        <v>67</v>
      </c>
      <c r="N305">
        <v>1</v>
      </c>
      <c r="O305">
        <v>0</v>
      </c>
      <c r="P305">
        <v>96.55</v>
      </c>
      <c r="Q305">
        <v>0</v>
      </c>
      <c r="R305" s="1" t="s">
        <v>4637</v>
      </c>
      <c r="S305" s="1" t="s">
        <v>8156</v>
      </c>
      <c r="T305">
        <v>0.75</v>
      </c>
      <c r="U305" s="1"/>
      <c r="V305">
        <v>17026.924368</v>
      </c>
      <c r="W305">
        <v>557021.65998600004</v>
      </c>
      <c r="X305">
        <v>90.574011999999996</v>
      </c>
      <c r="Y305">
        <v>11.012558</v>
      </c>
      <c r="Z305">
        <v>236.92579799999999</v>
      </c>
      <c r="AA305">
        <v>239.44506699999999</v>
      </c>
      <c r="AB305">
        <v>0</v>
      </c>
    </row>
    <row r="306" spans="1:28" x14ac:dyDescent="0.25">
      <c r="A306" s="1" t="s">
        <v>483</v>
      </c>
      <c r="B306">
        <v>345</v>
      </c>
      <c r="C306" s="1" t="s">
        <v>4011</v>
      </c>
      <c r="D306">
        <v>5.0999999999999996</v>
      </c>
      <c r="E306">
        <v>0</v>
      </c>
      <c r="F306">
        <v>0</v>
      </c>
      <c r="G306">
        <v>568</v>
      </c>
      <c r="H306" s="1" t="s">
        <v>4090</v>
      </c>
      <c r="I306">
        <v>24.41</v>
      </c>
      <c r="J306">
        <v>14.04</v>
      </c>
      <c r="K306">
        <v>223</v>
      </c>
      <c r="L306">
        <v>1138.06</v>
      </c>
      <c r="M306">
        <v>95</v>
      </c>
      <c r="N306">
        <v>4</v>
      </c>
      <c r="O306">
        <v>0</v>
      </c>
      <c r="P306">
        <v>142.38</v>
      </c>
      <c r="Q306">
        <v>0</v>
      </c>
      <c r="R306" s="1" t="s">
        <v>4638</v>
      </c>
      <c r="S306" s="1" t="s">
        <v>8156</v>
      </c>
      <c r="T306">
        <v>1.05</v>
      </c>
      <c r="U306" s="1"/>
      <c r="V306">
        <v>21024.569683999998</v>
      </c>
      <c r="W306">
        <v>632802.89821899997</v>
      </c>
      <c r="X306">
        <v>110.724951</v>
      </c>
      <c r="Y306">
        <v>13.762361</v>
      </c>
      <c r="Z306">
        <v>276.59824200000003</v>
      </c>
      <c r="AA306">
        <v>272.020487</v>
      </c>
      <c r="AB306">
        <v>0</v>
      </c>
    </row>
    <row r="307" spans="1:28" x14ac:dyDescent="0.25">
      <c r="A307" s="1" t="s">
        <v>484</v>
      </c>
      <c r="B307">
        <v>498</v>
      </c>
      <c r="C307" s="1" t="s">
        <v>4004</v>
      </c>
      <c r="D307">
        <v>5.0999999999999996</v>
      </c>
      <c r="E307">
        <v>0</v>
      </c>
      <c r="F307">
        <v>1.2</v>
      </c>
      <c r="G307">
        <v>568</v>
      </c>
      <c r="H307" s="1" t="s">
        <v>4076</v>
      </c>
      <c r="I307">
        <v>1.4</v>
      </c>
      <c r="J307">
        <v>7.4</v>
      </c>
      <c r="K307">
        <v>70</v>
      </c>
      <c r="L307">
        <v>609.39</v>
      </c>
      <c r="M307">
        <v>0</v>
      </c>
      <c r="N307">
        <v>0</v>
      </c>
      <c r="O307">
        <v>0</v>
      </c>
      <c r="P307">
        <v>10.81</v>
      </c>
      <c r="Q307">
        <v>0</v>
      </c>
      <c r="R307" s="1" t="s">
        <v>4639</v>
      </c>
      <c r="S307" s="1" t="s">
        <v>8156</v>
      </c>
      <c r="T307">
        <v>0.69</v>
      </c>
      <c r="U307" s="1"/>
      <c r="V307">
        <v>3461.003072</v>
      </c>
      <c r="W307">
        <v>192421.34937499999</v>
      </c>
      <c r="X307">
        <v>20.263829000000001</v>
      </c>
      <c r="Y307">
        <v>3.4199069999999998</v>
      </c>
      <c r="Z307">
        <v>79.431050999999997</v>
      </c>
      <c r="AA307">
        <v>82.714039999999997</v>
      </c>
      <c r="AB307">
        <v>0</v>
      </c>
    </row>
    <row r="308" spans="1:28" x14ac:dyDescent="0.25">
      <c r="A308" s="1" t="s">
        <v>487</v>
      </c>
      <c r="B308">
        <v>315</v>
      </c>
      <c r="C308" s="1" t="s">
        <v>4004</v>
      </c>
      <c r="D308">
        <v>5.0999999999999996</v>
      </c>
      <c r="E308">
        <v>0</v>
      </c>
      <c r="F308">
        <v>1.37</v>
      </c>
      <c r="G308">
        <v>573</v>
      </c>
      <c r="H308" s="1" t="s">
        <v>4090</v>
      </c>
      <c r="I308">
        <v>24.41</v>
      </c>
      <c r="J308">
        <v>7.33</v>
      </c>
      <c r="K308">
        <v>258</v>
      </c>
      <c r="L308">
        <v>1286.42</v>
      </c>
      <c r="M308">
        <v>36</v>
      </c>
      <c r="N308">
        <v>7</v>
      </c>
      <c r="O308">
        <v>0</v>
      </c>
      <c r="P308">
        <v>104.22</v>
      </c>
      <c r="Q308">
        <v>0</v>
      </c>
      <c r="R308" s="1" t="s">
        <v>4642</v>
      </c>
      <c r="S308" s="1" t="s">
        <v>8156</v>
      </c>
      <c r="T308">
        <v>0.62</v>
      </c>
      <c r="U308" s="1"/>
      <c r="V308">
        <v>12101.844026000001</v>
      </c>
      <c r="W308">
        <v>472236.59808600001</v>
      </c>
      <c r="X308">
        <v>66.116963999999996</v>
      </c>
      <c r="Y308">
        <v>8.8803850000000004</v>
      </c>
      <c r="Z308">
        <v>199.835703</v>
      </c>
      <c r="AA308">
        <v>202.99729099999999</v>
      </c>
      <c r="AB308">
        <v>0</v>
      </c>
    </row>
    <row r="309" spans="1:28" x14ac:dyDescent="0.25">
      <c r="A309" s="1" t="s">
        <v>490</v>
      </c>
      <c r="B309">
        <v>497</v>
      </c>
      <c r="C309" s="1" t="s">
        <v>4004</v>
      </c>
      <c r="D309">
        <v>5.0999999999999996</v>
      </c>
      <c r="E309">
        <v>0</v>
      </c>
      <c r="F309">
        <v>0.42</v>
      </c>
      <c r="G309">
        <v>575</v>
      </c>
      <c r="H309" s="1" t="s">
        <v>4073</v>
      </c>
      <c r="I309">
        <v>40.79</v>
      </c>
      <c r="J309">
        <v>11.26</v>
      </c>
      <c r="K309">
        <v>78</v>
      </c>
      <c r="L309">
        <v>475.89</v>
      </c>
      <c r="M309">
        <v>12</v>
      </c>
      <c r="N309">
        <v>3</v>
      </c>
      <c r="O309">
        <v>0</v>
      </c>
      <c r="P309">
        <v>35.200000000000003</v>
      </c>
      <c r="Q309">
        <v>0</v>
      </c>
      <c r="R309" s="1" t="s">
        <v>4645</v>
      </c>
      <c r="S309" s="1" t="s">
        <v>8156</v>
      </c>
      <c r="T309">
        <v>0.81</v>
      </c>
      <c r="U309" s="1"/>
      <c r="V309">
        <v>4299.8648739999999</v>
      </c>
      <c r="W309">
        <v>194860.90829200001</v>
      </c>
      <c r="X309">
        <v>24.183005000000001</v>
      </c>
      <c r="Y309">
        <v>3.8467349999999998</v>
      </c>
      <c r="Z309">
        <v>83.402338</v>
      </c>
      <c r="AA309">
        <v>83.762749999999997</v>
      </c>
      <c r="AB309">
        <v>0</v>
      </c>
    </row>
    <row r="310" spans="1:28" x14ac:dyDescent="0.25">
      <c r="A310" s="1" t="s">
        <v>491</v>
      </c>
      <c r="B310">
        <v>99</v>
      </c>
      <c r="C310" s="1" t="s">
        <v>4061</v>
      </c>
      <c r="D310">
        <v>5.0999999999999996</v>
      </c>
      <c r="E310">
        <v>0</v>
      </c>
      <c r="F310">
        <v>0.43</v>
      </c>
      <c r="G310">
        <v>576</v>
      </c>
      <c r="H310" s="1" t="s">
        <v>4161</v>
      </c>
      <c r="I310">
        <v>168.74</v>
      </c>
      <c r="J310">
        <v>13.41</v>
      </c>
      <c r="K310">
        <v>477</v>
      </c>
      <c r="L310">
        <v>2615.73</v>
      </c>
      <c r="M310">
        <v>157</v>
      </c>
      <c r="N310">
        <v>9</v>
      </c>
      <c r="O310">
        <v>0</v>
      </c>
      <c r="P310">
        <v>287.29000000000002</v>
      </c>
      <c r="Q310">
        <v>0</v>
      </c>
      <c r="R310" s="1" t="s">
        <v>4646</v>
      </c>
      <c r="S310" s="1" t="s">
        <v>8156</v>
      </c>
      <c r="T310">
        <v>1</v>
      </c>
      <c r="U310" s="1"/>
      <c r="V310">
        <v>38493.213321000003</v>
      </c>
      <c r="W310">
        <v>1222937.319812</v>
      </c>
      <c r="X310">
        <v>204.24079399999999</v>
      </c>
      <c r="Y310">
        <v>26.044236999999999</v>
      </c>
      <c r="Z310">
        <v>531.72375499999998</v>
      </c>
      <c r="AA310">
        <v>525.69818899999996</v>
      </c>
      <c r="AB310">
        <v>0</v>
      </c>
    </row>
    <row r="311" spans="1:28" x14ac:dyDescent="0.25">
      <c r="A311" s="1" t="s">
        <v>495</v>
      </c>
      <c r="B311">
        <v>357</v>
      </c>
      <c r="C311" s="1" t="s">
        <v>4024</v>
      </c>
      <c r="D311">
        <v>5.0999999999999996</v>
      </c>
      <c r="E311">
        <v>0</v>
      </c>
      <c r="F311">
        <v>0.11</v>
      </c>
      <c r="G311">
        <v>581</v>
      </c>
      <c r="H311" s="1" t="s">
        <v>4112</v>
      </c>
      <c r="I311">
        <v>110.84</v>
      </c>
      <c r="J311">
        <v>10.9</v>
      </c>
      <c r="K311">
        <v>224</v>
      </c>
      <c r="L311">
        <v>1744.16</v>
      </c>
      <c r="M311">
        <v>40</v>
      </c>
      <c r="N311">
        <v>1</v>
      </c>
      <c r="O311">
        <v>0</v>
      </c>
      <c r="P311">
        <v>93.7</v>
      </c>
      <c r="Q311">
        <v>0</v>
      </c>
      <c r="R311" s="1" t="s">
        <v>4650</v>
      </c>
      <c r="S311" s="1" t="s">
        <v>8156</v>
      </c>
      <c r="T311">
        <v>0.94</v>
      </c>
      <c r="U311" s="1"/>
      <c r="V311">
        <v>16423.257711999999</v>
      </c>
      <c r="W311">
        <v>687933.583919</v>
      </c>
      <c r="X311">
        <v>91.113409000000004</v>
      </c>
      <c r="Y311">
        <v>14.160997</v>
      </c>
      <c r="Z311">
        <v>295.30992700000002</v>
      </c>
      <c r="AA311">
        <v>295.715036</v>
      </c>
      <c r="AB311">
        <v>0</v>
      </c>
    </row>
    <row r="312" spans="1:28" x14ac:dyDescent="0.25">
      <c r="A312" s="1" t="s">
        <v>497</v>
      </c>
      <c r="B312">
        <v>511</v>
      </c>
      <c r="C312" s="1" t="s">
        <v>4004</v>
      </c>
      <c r="D312">
        <v>5.0999999999999996</v>
      </c>
      <c r="E312">
        <v>0</v>
      </c>
      <c r="F312">
        <v>0.4</v>
      </c>
      <c r="G312">
        <v>581</v>
      </c>
      <c r="H312" s="1" t="s">
        <v>4076</v>
      </c>
      <c r="I312">
        <v>1.4</v>
      </c>
      <c r="J312">
        <v>10</v>
      </c>
      <c r="K312">
        <v>70</v>
      </c>
      <c r="L312">
        <v>609.39</v>
      </c>
      <c r="M312">
        <v>1</v>
      </c>
      <c r="N312">
        <v>1</v>
      </c>
      <c r="O312">
        <v>0</v>
      </c>
      <c r="P312">
        <v>13.92</v>
      </c>
      <c r="Q312">
        <v>0</v>
      </c>
      <c r="R312" s="1" t="s">
        <v>4652</v>
      </c>
      <c r="S312" s="1" t="s">
        <v>8156</v>
      </c>
      <c r="T312">
        <v>0.73</v>
      </c>
      <c r="U312" s="1"/>
      <c r="V312">
        <v>3857.0948250000001</v>
      </c>
      <c r="W312">
        <v>213904.60966700001</v>
      </c>
      <c r="X312">
        <v>22.610189999999999</v>
      </c>
      <c r="Y312">
        <v>4.0085730000000002</v>
      </c>
      <c r="Z312">
        <v>89.617880999999997</v>
      </c>
      <c r="AA312">
        <v>91.948505999999995</v>
      </c>
      <c r="AB312">
        <v>0</v>
      </c>
    </row>
    <row r="313" spans="1:28" x14ac:dyDescent="0.25">
      <c r="A313" s="1" t="s">
        <v>501</v>
      </c>
      <c r="B313">
        <v>365</v>
      </c>
      <c r="C313" s="1" t="s">
        <v>4016</v>
      </c>
      <c r="D313">
        <v>5.0999999999999996</v>
      </c>
      <c r="E313">
        <v>0</v>
      </c>
      <c r="F313">
        <v>0.1</v>
      </c>
      <c r="G313">
        <v>587</v>
      </c>
      <c r="H313" s="1" t="s">
        <v>4092</v>
      </c>
      <c r="I313">
        <v>182.21</v>
      </c>
      <c r="J313">
        <v>6.3</v>
      </c>
      <c r="K313">
        <v>222</v>
      </c>
      <c r="L313">
        <v>905.52</v>
      </c>
      <c r="M313">
        <v>97</v>
      </c>
      <c r="N313">
        <v>4</v>
      </c>
      <c r="O313">
        <v>0</v>
      </c>
      <c r="P313">
        <v>126.36</v>
      </c>
      <c r="Q313">
        <v>0</v>
      </c>
      <c r="R313" s="1" t="s">
        <v>4656</v>
      </c>
      <c r="S313" s="1" t="s">
        <v>8156</v>
      </c>
      <c r="T313">
        <v>0.68</v>
      </c>
      <c r="U313" s="1"/>
      <c r="V313">
        <v>18820.200857</v>
      </c>
      <c r="W313">
        <v>477458.52388699999</v>
      </c>
      <c r="X313">
        <v>96.847166999999999</v>
      </c>
      <c r="Y313">
        <v>9.9974109999999996</v>
      </c>
      <c r="Z313">
        <v>207.219819</v>
      </c>
      <c r="AA313">
        <v>205.24623099999999</v>
      </c>
      <c r="AB313">
        <v>0</v>
      </c>
    </row>
    <row r="314" spans="1:28" x14ac:dyDescent="0.25">
      <c r="A314" s="1" t="s">
        <v>503</v>
      </c>
      <c r="B314">
        <v>230</v>
      </c>
      <c r="C314" s="1" t="s">
        <v>4023</v>
      </c>
      <c r="D314">
        <v>5.0999999999999996</v>
      </c>
      <c r="E314">
        <v>0</v>
      </c>
      <c r="F314">
        <v>0</v>
      </c>
      <c r="G314">
        <v>589</v>
      </c>
      <c r="H314" s="1" t="s">
        <v>4099</v>
      </c>
      <c r="I314">
        <v>147.79</v>
      </c>
      <c r="J314">
        <v>4.18</v>
      </c>
      <c r="K314">
        <v>359</v>
      </c>
      <c r="L314">
        <v>1435.85</v>
      </c>
      <c r="M314">
        <v>42</v>
      </c>
      <c r="N314">
        <v>4</v>
      </c>
      <c r="O314">
        <v>0</v>
      </c>
      <c r="P314">
        <v>119.91</v>
      </c>
      <c r="Q314">
        <v>0</v>
      </c>
      <c r="R314" s="1" t="s">
        <v>4658</v>
      </c>
      <c r="S314" s="1" t="s">
        <v>8156</v>
      </c>
      <c r="T314">
        <v>0.44</v>
      </c>
      <c r="U314" s="1"/>
      <c r="V314">
        <v>20950.747261</v>
      </c>
      <c r="W314">
        <v>605957.46140999999</v>
      </c>
      <c r="X314">
        <v>109.39462899999999</v>
      </c>
      <c r="Y314">
        <v>11.599588000000001</v>
      </c>
      <c r="Z314">
        <v>258.233654</v>
      </c>
      <c r="AA314">
        <v>260.48329000000001</v>
      </c>
      <c r="AB314">
        <v>0</v>
      </c>
    </row>
    <row r="315" spans="1:28" x14ac:dyDescent="0.25">
      <c r="A315" s="1" t="s">
        <v>506</v>
      </c>
      <c r="B315">
        <v>345</v>
      </c>
      <c r="C315" s="1" t="s">
        <v>4030</v>
      </c>
      <c r="D315">
        <v>5.0999999999999996</v>
      </c>
      <c r="E315">
        <v>0</v>
      </c>
      <c r="F315">
        <v>0</v>
      </c>
      <c r="G315">
        <v>590</v>
      </c>
      <c r="H315" s="1" t="s">
        <v>4139</v>
      </c>
      <c r="I315">
        <v>77.290000000000006</v>
      </c>
      <c r="J315">
        <v>15.09</v>
      </c>
      <c r="K315">
        <v>245</v>
      </c>
      <c r="L315">
        <v>2007.2</v>
      </c>
      <c r="M315">
        <v>55</v>
      </c>
      <c r="N315">
        <v>4</v>
      </c>
      <c r="O315">
        <v>0</v>
      </c>
      <c r="P315">
        <v>126.07</v>
      </c>
      <c r="Q315">
        <v>0</v>
      </c>
      <c r="R315" s="1" t="s">
        <v>4661</v>
      </c>
      <c r="S315" s="1" t="s">
        <v>8156</v>
      </c>
      <c r="T315">
        <v>1.23</v>
      </c>
      <c r="U315" s="1"/>
      <c r="V315">
        <v>16607.092266</v>
      </c>
      <c r="W315">
        <v>725373.05135099997</v>
      </c>
      <c r="X315">
        <v>92.780057999999997</v>
      </c>
      <c r="Y315">
        <v>14.684775</v>
      </c>
      <c r="Z315">
        <v>307.76739300000003</v>
      </c>
      <c r="AA315">
        <v>311.80872799999997</v>
      </c>
      <c r="AB315">
        <v>0</v>
      </c>
    </row>
    <row r="316" spans="1:28" x14ac:dyDescent="0.25">
      <c r="A316" s="1" t="s">
        <v>507</v>
      </c>
      <c r="B316">
        <v>488</v>
      </c>
      <c r="C316" s="1" t="s">
        <v>4001</v>
      </c>
      <c r="D316">
        <v>0.2</v>
      </c>
      <c r="E316">
        <v>0</v>
      </c>
      <c r="F316">
        <v>0.94</v>
      </c>
      <c r="G316">
        <v>590</v>
      </c>
      <c r="H316" s="1" t="s">
        <v>4148</v>
      </c>
      <c r="I316">
        <v>108.49</v>
      </c>
      <c r="J316">
        <v>7.92</v>
      </c>
      <c r="K316">
        <v>102</v>
      </c>
      <c r="L316">
        <v>419.77</v>
      </c>
      <c r="M316">
        <v>36</v>
      </c>
      <c r="N316">
        <v>1</v>
      </c>
      <c r="O316">
        <v>0</v>
      </c>
      <c r="P316">
        <v>54.75</v>
      </c>
      <c r="Q316">
        <v>0</v>
      </c>
      <c r="R316" s="1" t="s">
        <v>4662</v>
      </c>
      <c r="S316" s="1" t="s">
        <v>8156</v>
      </c>
      <c r="T316">
        <v>0.59</v>
      </c>
      <c r="U316" s="1"/>
      <c r="V316">
        <v>8433.5809339999996</v>
      </c>
      <c r="W316">
        <v>236927.10375000001</v>
      </c>
      <c r="X316">
        <v>43.958862000000003</v>
      </c>
      <c r="Y316">
        <v>4.9546429999999999</v>
      </c>
      <c r="Z316">
        <v>102.95492</v>
      </c>
      <c r="AA316">
        <v>101.847635</v>
      </c>
      <c r="AB316">
        <v>0</v>
      </c>
    </row>
    <row r="317" spans="1:28" x14ac:dyDescent="0.25">
      <c r="A317" s="1" t="s">
        <v>509</v>
      </c>
      <c r="B317">
        <v>225</v>
      </c>
      <c r="C317" s="1" t="s">
        <v>4036</v>
      </c>
      <c r="D317">
        <v>5.0999999999999996</v>
      </c>
      <c r="E317">
        <v>0</v>
      </c>
      <c r="F317">
        <v>0</v>
      </c>
      <c r="G317">
        <v>592</v>
      </c>
      <c r="H317" s="1" t="s">
        <v>4120</v>
      </c>
      <c r="I317">
        <v>34.18</v>
      </c>
      <c r="J317">
        <v>14.33</v>
      </c>
      <c r="K317">
        <v>367</v>
      </c>
      <c r="L317">
        <v>2058.39</v>
      </c>
      <c r="M317">
        <v>122</v>
      </c>
      <c r="N317">
        <v>7</v>
      </c>
      <c r="O317">
        <v>0</v>
      </c>
      <c r="P317">
        <v>238.83</v>
      </c>
      <c r="Q317">
        <v>0</v>
      </c>
      <c r="R317" s="1" t="s">
        <v>4664</v>
      </c>
      <c r="S317" s="1" t="s">
        <v>8156</v>
      </c>
      <c r="T317">
        <v>1.17</v>
      </c>
      <c r="U317" s="1"/>
      <c r="V317">
        <v>29486.830636999999</v>
      </c>
      <c r="W317">
        <v>1090484.9846020001</v>
      </c>
      <c r="X317">
        <v>160.281779</v>
      </c>
      <c r="Y317">
        <v>23.431063000000002</v>
      </c>
      <c r="Z317">
        <v>475.76341500000001</v>
      </c>
      <c r="AA317">
        <v>468.75705399999998</v>
      </c>
      <c r="AB317">
        <v>0</v>
      </c>
    </row>
    <row r="318" spans="1:28" x14ac:dyDescent="0.25">
      <c r="A318" s="1" t="s">
        <v>511</v>
      </c>
      <c r="B318">
        <v>432</v>
      </c>
      <c r="C318" s="1" t="s">
        <v>4016</v>
      </c>
      <c r="D318">
        <v>5.0999999999999996</v>
      </c>
      <c r="E318">
        <v>0</v>
      </c>
      <c r="F318">
        <v>0.75</v>
      </c>
      <c r="G318">
        <v>593</v>
      </c>
      <c r="H318" s="1" t="s">
        <v>4089</v>
      </c>
      <c r="I318">
        <v>182.21</v>
      </c>
      <c r="J318">
        <v>12.12</v>
      </c>
      <c r="K318">
        <v>161</v>
      </c>
      <c r="L318">
        <v>905.52</v>
      </c>
      <c r="M318">
        <v>57</v>
      </c>
      <c r="N318">
        <v>4</v>
      </c>
      <c r="O318">
        <v>0</v>
      </c>
      <c r="P318">
        <v>98.74</v>
      </c>
      <c r="Q318">
        <v>0</v>
      </c>
      <c r="R318" s="1" t="s">
        <v>4666</v>
      </c>
      <c r="S318" s="1" t="s">
        <v>8156</v>
      </c>
      <c r="T318">
        <v>1.06</v>
      </c>
      <c r="U318" s="1"/>
      <c r="V318">
        <v>12591.48091</v>
      </c>
      <c r="W318">
        <v>443675.70663199999</v>
      </c>
      <c r="X318">
        <v>67.815372999999994</v>
      </c>
      <c r="Y318">
        <v>9.0383449999999996</v>
      </c>
      <c r="Z318">
        <v>189.51045199999999</v>
      </c>
      <c r="AA318">
        <v>190.72027299999999</v>
      </c>
      <c r="AB318">
        <v>0</v>
      </c>
    </row>
    <row r="319" spans="1:28" x14ac:dyDescent="0.25">
      <c r="A319" s="1" t="s">
        <v>513</v>
      </c>
      <c r="B319">
        <v>345</v>
      </c>
      <c r="C319" s="1" t="s">
        <v>4053</v>
      </c>
      <c r="D319">
        <v>5.0999999999999996</v>
      </c>
      <c r="E319">
        <v>0</v>
      </c>
      <c r="F319">
        <v>0</v>
      </c>
      <c r="G319">
        <v>596</v>
      </c>
      <c r="H319" s="1" t="s">
        <v>4094</v>
      </c>
      <c r="I319">
        <v>120.04</v>
      </c>
      <c r="J319">
        <v>17.13</v>
      </c>
      <c r="K319">
        <v>251</v>
      </c>
      <c r="L319">
        <v>950.5</v>
      </c>
      <c r="M319">
        <v>162</v>
      </c>
      <c r="N319">
        <v>4</v>
      </c>
      <c r="O319">
        <v>0</v>
      </c>
      <c r="P319">
        <v>198</v>
      </c>
      <c r="Q319">
        <v>0</v>
      </c>
      <c r="R319" s="1" t="s">
        <v>4668</v>
      </c>
      <c r="S319" s="1" t="s">
        <v>8156</v>
      </c>
      <c r="T319">
        <v>1.32</v>
      </c>
      <c r="U319" s="1"/>
      <c r="V319">
        <v>29892.102595</v>
      </c>
      <c r="W319">
        <v>793592.01109499997</v>
      </c>
      <c r="X319">
        <v>154.924331</v>
      </c>
      <c r="Y319">
        <v>18.200393999999999</v>
      </c>
      <c r="Z319">
        <v>352.16112700000002</v>
      </c>
      <c r="AA319">
        <v>341.13991700000003</v>
      </c>
      <c r="AB319">
        <v>0</v>
      </c>
    </row>
    <row r="320" spans="1:28" x14ac:dyDescent="0.25">
      <c r="A320" s="1" t="s">
        <v>514</v>
      </c>
      <c r="B320">
        <v>498</v>
      </c>
      <c r="C320" s="1" t="s">
        <v>4016</v>
      </c>
      <c r="D320">
        <v>5.0999999999999996</v>
      </c>
      <c r="E320">
        <v>0</v>
      </c>
      <c r="F320">
        <v>0.41</v>
      </c>
      <c r="G320">
        <v>596</v>
      </c>
      <c r="H320" s="1" t="s">
        <v>4089</v>
      </c>
      <c r="I320">
        <v>182.21</v>
      </c>
      <c r="J320">
        <v>13.58</v>
      </c>
      <c r="K320">
        <v>98</v>
      </c>
      <c r="L320">
        <v>905.52</v>
      </c>
      <c r="M320">
        <v>3</v>
      </c>
      <c r="N320">
        <v>1</v>
      </c>
      <c r="O320">
        <v>0</v>
      </c>
      <c r="P320">
        <v>40.700000000000003</v>
      </c>
      <c r="Q320">
        <v>0</v>
      </c>
      <c r="R320" s="1" t="s">
        <v>4669</v>
      </c>
      <c r="S320" s="1" t="s">
        <v>8156</v>
      </c>
      <c r="T320">
        <v>1.1499999999999999</v>
      </c>
      <c r="U320" s="1"/>
      <c r="V320">
        <v>5574.8574689999996</v>
      </c>
      <c r="W320">
        <v>305035.38410000002</v>
      </c>
      <c r="X320">
        <v>32.65222</v>
      </c>
      <c r="Y320">
        <v>6.0771889999999997</v>
      </c>
      <c r="Z320">
        <v>128.96521300000001</v>
      </c>
      <c r="AA320">
        <v>131.121386</v>
      </c>
      <c r="AB320">
        <v>0</v>
      </c>
    </row>
    <row r="321" spans="1:28" x14ac:dyDescent="0.25">
      <c r="A321" s="1" t="s">
        <v>517</v>
      </c>
      <c r="B321">
        <v>465</v>
      </c>
      <c r="C321" s="1" t="s">
        <v>4016</v>
      </c>
      <c r="D321">
        <v>5.0999999999999996</v>
      </c>
      <c r="E321">
        <v>0</v>
      </c>
      <c r="F321">
        <v>0.57999999999999996</v>
      </c>
      <c r="G321">
        <v>599</v>
      </c>
      <c r="H321" s="1" t="s">
        <v>4092</v>
      </c>
      <c r="I321">
        <v>182.21</v>
      </c>
      <c r="J321">
        <v>11.42</v>
      </c>
      <c r="K321">
        <v>134</v>
      </c>
      <c r="L321">
        <v>905.52</v>
      </c>
      <c r="M321">
        <v>15</v>
      </c>
      <c r="N321">
        <v>3</v>
      </c>
      <c r="O321">
        <v>0</v>
      </c>
      <c r="P321">
        <v>58.6</v>
      </c>
      <c r="Q321">
        <v>0</v>
      </c>
      <c r="R321" s="1" t="s">
        <v>4672</v>
      </c>
      <c r="S321" s="1" t="s">
        <v>8156</v>
      </c>
      <c r="T321">
        <v>0.87</v>
      </c>
      <c r="U321" s="1"/>
      <c r="V321">
        <v>6187.0809010000003</v>
      </c>
      <c r="W321">
        <v>306568.63806000003</v>
      </c>
      <c r="X321">
        <v>35.398240000000001</v>
      </c>
      <c r="Y321">
        <v>5.8087869999999997</v>
      </c>
      <c r="Z321">
        <v>128.85207199999999</v>
      </c>
      <c r="AA321">
        <v>131.78130300000001</v>
      </c>
      <c r="AB321">
        <v>0</v>
      </c>
    </row>
    <row r="322" spans="1:28" x14ac:dyDescent="0.25">
      <c r="A322" s="1" t="s">
        <v>520</v>
      </c>
      <c r="B322">
        <v>238</v>
      </c>
      <c r="C322" s="1" t="s">
        <v>4048</v>
      </c>
      <c r="D322">
        <v>5.0999999999999996</v>
      </c>
      <c r="E322">
        <v>0</v>
      </c>
      <c r="F322">
        <v>7.0000000000000007E-2</v>
      </c>
      <c r="G322">
        <v>602</v>
      </c>
      <c r="H322" s="1" t="s">
        <v>4096</v>
      </c>
      <c r="I322">
        <v>121.36</v>
      </c>
      <c r="J322">
        <v>11.73</v>
      </c>
      <c r="K322">
        <v>364</v>
      </c>
      <c r="L322">
        <v>2440.69</v>
      </c>
      <c r="M322">
        <v>85</v>
      </c>
      <c r="N322">
        <v>4</v>
      </c>
      <c r="O322">
        <v>0</v>
      </c>
      <c r="P322">
        <v>161.88999999999999</v>
      </c>
      <c r="Q322">
        <v>0</v>
      </c>
      <c r="R322" s="1" t="s">
        <v>4675</v>
      </c>
      <c r="S322" s="1" t="s">
        <v>8156</v>
      </c>
      <c r="T322">
        <v>0.88</v>
      </c>
      <c r="U322" s="1"/>
      <c r="V322">
        <v>25076.133246000001</v>
      </c>
      <c r="W322">
        <v>927925.99657199997</v>
      </c>
      <c r="X322">
        <v>136.02872199999999</v>
      </c>
      <c r="Y322">
        <v>18.429137000000001</v>
      </c>
      <c r="Z322">
        <v>395.117953</v>
      </c>
      <c r="AA322">
        <v>398.88156199999997</v>
      </c>
      <c r="AB322">
        <v>0</v>
      </c>
    </row>
    <row r="323" spans="1:28" x14ac:dyDescent="0.25">
      <c r="A323" s="1" t="s">
        <v>522</v>
      </c>
      <c r="B323">
        <v>329</v>
      </c>
      <c r="C323" s="1" t="s">
        <v>4004</v>
      </c>
      <c r="D323">
        <v>5.0999999999999996</v>
      </c>
      <c r="E323">
        <v>0</v>
      </c>
      <c r="F323">
        <v>0.43</v>
      </c>
      <c r="G323">
        <v>607</v>
      </c>
      <c r="H323" s="1" t="s">
        <v>4096</v>
      </c>
      <c r="I323">
        <v>121.36</v>
      </c>
      <c r="J323">
        <v>10.15</v>
      </c>
      <c r="K323">
        <v>278</v>
      </c>
      <c r="L323">
        <v>1417.41</v>
      </c>
      <c r="M323">
        <v>68</v>
      </c>
      <c r="N323">
        <v>6</v>
      </c>
      <c r="O323">
        <v>0</v>
      </c>
      <c r="P323">
        <v>140.57</v>
      </c>
      <c r="Q323">
        <v>0</v>
      </c>
      <c r="R323" s="1" t="s">
        <v>4677</v>
      </c>
      <c r="S323" s="1" t="s">
        <v>8156</v>
      </c>
      <c r="T323">
        <v>0.75</v>
      </c>
      <c r="U323" s="1"/>
      <c r="V323">
        <v>18905.903889000001</v>
      </c>
      <c r="W323">
        <v>641355.91376799997</v>
      </c>
      <c r="X323">
        <v>101.15364099999999</v>
      </c>
      <c r="Y323">
        <v>12.930118999999999</v>
      </c>
      <c r="Z323">
        <v>275.77337399999999</v>
      </c>
      <c r="AA323">
        <v>275.69643200000002</v>
      </c>
      <c r="AB323">
        <v>0</v>
      </c>
    </row>
    <row r="324" spans="1:28" x14ac:dyDescent="0.25">
      <c r="A324" s="1" t="s">
        <v>524</v>
      </c>
      <c r="B324">
        <v>364</v>
      </c>
      <c r="C324" s="1" t="s">
        <v>4004</v>
      </c>
      <c r="D324">
        <v>5.0999999999999996</v>
      </c>
      <c r="E324">
        <v>0</v>
      </c>
      <c r="F324">
        <v>0.84</v>
      </c>
      <c r="G324">
        <v>610</v>
      </c>
      <c r="H324" s="1" t="s">
        <v>4108</v>
      </c>
      <c r="I324">
        <v>122.01</v>
      </c>
      <c r="J324">
        <v>13.79</v>
      </c>
      <c r="K324">
        <v>246</v>
      </c>
      <c r="L324">
        <v>1425.91</v>
      </c>
      <c r="M324">
        <v>83</v>
      </c>
      <c r="N324">
        <v>5</v>
      </c>
      <c r="O324">
        <v>0</v>
      </c>
      <c r="P324">
        <v>150.88</v>
      </c>
      <c r="Q324">
        <v>0</v>
      </c>
      <c r="R324" s="1" t="s">
        <v>4679</v>
      </c>
      <c r="S324" s="1" t="s">
        <v>8156</v>
      </c>
      <c r="T324">
        <v>1.1000000000000001</v>
      </c>
      <c r="U324" s="1"/>
      <c r="V324">
        <v>20018.874811999998</v>
      </c>
      <c r="W324">
        <v>694128.15419899998</v>
      </c>
      <c r="X324">
        <v>107.64339200000001</v>
      </c>
      <c r="Y324">
        <v>14.72644</v>
      </c>
      <c r="Z324">
        <v>301.30642999999998</v>
      </c>
      <c r="AA324">
        <v>298.38006799999999</v>
      </c>
      <c r="AB324">
        <v>0</v>
      </c>
    </row>
    <row r="325" spans="1:28" x14ac:dyDescent="0.25">
      <c r="A325" s="1" t="s">
        <v>525</v>
      </c>
      <c r="B325">
        <v>526</v>
      </c>
      <c r="C325" s="1" t="s">
        <v>4004</v>
      </c>
      <c r="D325">
        <v>5.0999999999999996</v>
      </c>
      <c r="E325">
        <v>0</v>
      </c>
      <c r="F325">
        <v>1.6</v>
      </c>
      <c r="G325">
        <v>610</v>
      </c>
      <c r="H325" s="1" t="s">
        <v>4076</v>
      </c>
      <c r="I325">
        <v>1.4</v>
      </c>
      <c r="J325">
        <v>15.83</v>
      </c>
      <c r="K325">
        <v>84</v>
      </c>
      <c r="L325">
        <v>609.39</v>
      </c>
      <c r="M325">
        <v>0</v>
      </c>
      <c r="N325">
        <v>0</v>
      </c>
      <c r="O325">
        <v>0</v>
      </c>
      <c r="P325">
        <v>48.26</v>
      </c>
      <c r="Q325">
        <v>0</v>
      </c>
      <c r="R325" s="1" t="s">
        <v>4680</v>
      </c>
      <c r="S325" s="1" t="s">
        <v>8156</v>
      </c>
      <c r="T325">
        <v>1.24</v>
      </c>
      <c r="U325" s="1"/>
      <c r="V325">
        <v>5449.0975529999996</v>
      </c>
      <c r="W325">
        <v>233875.464466</v>
      </c>
      <c r="X325">
        <v>30.30958</v>
      </c>
      <c r="Y325">
        <v>4.6374430000000002</v>
      </c>
      <c r="Z325">
        <v>99.459598</v>
      </c>
      <c r="AA325">
        <v>100.533805</v>
      </c>
      <c r="AB325">
        <v>0</v>
      </c>
    </row>
    <row r="326" spans="1:28" x14ac:dyDescent="0.25">
      <c r="A326" s="1" t="s">
        <v>526</v>
      </c>
      <c r="B326">
        <v>307</v>
      </c>
      <c r="C326" s="1" t="s">
        <v>4043</v>
      </c>
      <c r="D326">
        <v>5.0999999999999996</v>
      </c>
      <c r="E326">
        <v>0</v>
      </c>
      <c r="F326">
        <v>0.34</v>
      </c>
      <c r="G326">
        <v>611</v>
      </c>
      <c r="H326" s="1" t="s">
        <v>4129</v>
      </c>
      <c r="I326">
        <v>135.09</v>
      </c>
      <c r="J326">
        <v>18.399999999999999</v>
      </c>
      <c r="K326">
        <v>304</v>
      </c>
      <c r="L326">
        <v>2630.12</v>
      </c>
      <c r="M326">
        <v>41</v>
      </c>
      <c r="N326">
        <v>9</v>
      </c>
      <c r="O326">
        <v>0</v>
      </c>
      <c r="P326">
        <v>167.05</v>
      </c>
      <c r="Q326">
        <v>0</v>
      </c>
      <c r="R326" s="1" t="s">
        <v>4681</v>
      </c>
      <c r="S326" s="1" t="s">
        <v>8156</v>
      </c>
      <c r="T326">
        <v>1.4</v>
      </c>
      <c r="U326" s="1"/>
      <c r="V326">
        <v>19989.323687</v>
      </c>
      <c r="W326">
        <v>1035052.0270389999</v>
      </c>
      <c r="X326">
        <v>115.776122</v>
      </c>
      <c r="Y326">
        <v>21.756962000000001</v>
      </c>
      <c r="Z326">
        <v>445.651678</v>
      </c>
      <c r="AA326">
        <v>444.92274500000002</v>
      </c>
      <c r="AB326">
        <v>0</v>
      </c>
    </row>
    <row r="327" spans="1:28" x14ac:dyDescent="0.25">
      <c r="A327" s="1" t="s">
        <v>527</v>
      </c>
      <c r="B327">
        <v>518</v>
      </c>
      <c r="C327" s="1" t="s">
        <v>4003</v>
      </c>
      <c r="D327">
        <v>5.0999999999999996</v>
      </c>
      <c r="E327">
        <v>0</v>
      </c>
      <c r="F327">
        <v>0.5</v>
      </c>
      <c r="G327">
        <v>611</v>
      </c>
      <c r="H327" s="1" t="s">
        <v>4073</v>
      </c>
      <c r="I327">
        <v>40.79</v>
      </c>
      <c r="J327">
        <v>9.1300000000000008</v>
      </c>
      <c r="K327">
        <v>93</v>
      </c>
      <c r="L327">
        <v>606.14</v>
      </c>
      <c r="M327">
        <v>7</v>
      </c>
      <c r="N327">
        <v>3</v>
      </c>
      <c r="O327">
        <v>0</v>
      </c>
      <c r="P327">
        <v>35.61</v>
      </c>
      <c r="Q327">
        <v>0</v>
      </c>
      <c r="R327" s="1" t="s">
        <v>4682</v>
      </c>
      <c r="S327" s="1" t="s">
        <v>8156</v>
      </c>
      <c r="T327">
        <v>0.72</v>
      </c>
      <c r="U327" s="1"/>
      <c r="V327">
        <v>5578.4892680000003</v>
      </c>
      <c r="W327">
        <v>229440.35701800001</v>
      </c>
      <c r="X327">
        <v>30.778321999999999</v>
      </c>
      <c r="Y327">
        <v>4.3790290000000001</v>
      </c>
      <c r="Z327">
        <v>97.168850000000006</v>
      </c>
      <c r="AA327">
        <v>98.627720999999994</v>
      </c>
      <c r="AB327">
        <v>0</v>
      </c>
    </row>
    <row r="328" spans="1:28" x14ac:dyDescent="0.25">
      <c r="A328" s="1" t="s">
        <v>528</v>
      </c>
      <c r="B328">
        <v>230</v>
      </c>
      <c r="C328" s="1" t="s">
        <v>4043</v>
      </c>
      <c r="D328">
        <v>5.0999999999999996</v>
      </c>
      <c r="E328">
        <v>0</v>
      </c>
      <c r="F328">
        <v>0</v>
      </c>
      <c r="G328">
        <v>614</v>
      </c>
      <c r="H328" s="1" t="s">
        <v>4165</v>
      </c>
      <c r="I328">
        <v>135.09</v>
      </c>
      <c r="J328">
        <v>14.91</v>
      </c>
      <c r="K328">
        <v>384</v>
      </c>
      <c r="L328">
        <v>2630.12</v>
      </c>
      <c r="M328">
        <v>136</v>
      </c>
      <c r="N328">
        <v>6</v>
      </c>
      <c r="O328">
        <v>0</v>
      </c>
      <c r="P328">
        <v>212.35</v>
      </c>
      <c r="Q328">
        <v>0</v>
      </c>
      <c r="R328" s="1" t="s">
        <v>4683</v>
      </c>
      <c r="S328" s="1" t="s">
        <v>8156</v>
      </c>
      <c r="T328">
        <v>1.1100000000000001</v>
      </c>
      <c r="U328" s="1"/>
      <c r="V328">
        <v>31936.561017</v>
      </c>
      <c r="W328">
        <v>1123765.165968</v>
      </c>
      <c r="X328">
        <v>172.023312</v>
      </c>
      <c r="Y328">
        <v>23.561091000000001</v>
      </c>
      <c r="Z328">
        <v>483.61107500000003</v>
      </c>
      <c r="AA328">
        <v>483.06541299999998</v>
      </c>
      <c r="AB328">
        <v>0</v>
      </c>
    </row>
    <row r="329" spans="1:28" x14ac:dyDescent="0.25">
      <c r="A329" s="1" t="s">
        <v>529</v>
      </c>
      <c r="B329">
        <v>345</v>
      </c>
      <c r="C329" s="1" t="s">
        <v>4022</v>
      </c>
      <c r="D329">
        <v>5.0999999999999996</v>
      </c>
      <c r="E329">
        <v>0</v>
      </c>
      <c r="F329">
        <v>0</v>
      </c>
      <c r="G329">
        <v>615</v>
      </c>
      <c r="H329" s="1" t="s">
        <v>4098</v>
      </c>
      <c r="I329">
        <v>66.290000000000006</v>
      </c>
      <c r="J329">
        <v>12.4</v>
      </c>
      <c r="K329">
        <v>270</v>
      </c>
      <c r="L329">
        <v>1849.52</v>
      </c>
      <c r="M329">
        <v>97</v>
      </c>
      <c r="N329">
        <v>2</v>
      </c>
      <c r="O329">
        <v>0</v>
      </c>
      <c r="P329">
        <v>134.83000000000001</v>
      </c>
      <c r="Q329">
        <v>0</v>
      </c>
      <c r="R329" s="1" t="s">
        <v>4684</v>
      </c>
      <c r="S329" s="1" t="s">
        <v>8156</v>
      </c>
      <c r="T329">
        <v>0.97</v>
      </c>
      <c r="U329" s="1"/>
      <c r="V329">
        <v>23276.755552999999</v>
      </c>
      <c r="W329">
        <v>820743.584638</v>
      </c>
      <c r="X329">
        <v>125.443732</v>
      </c>
      <c r="Y329">
        <v>17.031359999999999</v>
      </c>
      <c r="Z329">
        <v>352.598097</v>
      </c>
      <c r="AA329">
        <v>352.80773900000003</v>
      </c>
      <c r="AB329">
        <v>0</v>
      </c>
    </row>
    <row r="330" spans="1:28" x14ac:dyDescent="0.25">
      <c r="A330" s="1" t="s">
        <v>532</v>
      </c>
      <c r="B330">
        <v>541</v>
      </c>
      <c r="C330" s="1" t="s">
        <v>4004</v>
      </c>
      <c r="D330">
        <v>5.0999999999999996</v>
      </c>
      <c r="E330">
        <v>0</v>
      </c>
      <c r="F330">
        <v>1</v>
      </c>
      <c r="G330">
        <v>617</v>
      </c>
      <c r="H330" s="1" t="s">
        <v>4074</v>
      </c>
      <c r="I330">
        <v>0.2</v>
      </c>
      <c r="J330">
        <v>12.76</v>
      </c>
      <c r="K330">
        <v>76</v>
      </c>
      <c r="L330">
        <v>420.4</v>
      </c>
      <c r="M330">
        <v>5</v>
      </c>
      <c r="N330">
        <v>2</v>
      </c>
      <c r="O330">
        <v>0</v>
      </c>
      <c r="P330">
        <v>42.71</v>
      </c>
      <c r="Q330">
        <v>0</v>
      </c>
      <c r="R330" s="1" t="s">
        <v>4687</v>
      </c>
      <c r="S330" s="1" t="s">
        <v>8156</v>
      </c>
      <c r="T330">
        <v>0.93</v>
      </c>
      <c r="U330" s="1"/>
      <c r="V330">
        <v>5119.1121629999998</v>
      </c>
      <c r="W330">
        <v>216084.609275</v>
      </c>
      <c r="X330">
        <v>28.414611000000001</v>
      </c>
      <c r="Y330">
        <v>4.3303029999999998</v>
      </c>
      <c r="Z330">
        <v>93.034086000000002</v>
      </c>
      <c r="AA330">
        <v>92.886140999999995</v>
      </c>
      <c r="AB330">
        <v>0</v>
      </c>
    </row>
    <row r="331" spans="1:28" x14ac:dyDescent="0.25">
      <c r="A331" s="1" t="s">
        <v>533</v>
      </c>
      <c r="B331">
        <v>238</v>
      </c>
      <c r="C331" s="1" t="s">
        <v>4024</v>
      </c>
      <c r="D331">
        <v>5.0999999999999996</v>
      </c>
      <c r="E331">
        <v>0</v>
      </c>
      <c r="F331">
        <v>7.0000000000000007E-2</v>
      </c>
      <c r="G331">
        <v>618</v>
      </c>
      <c r="H331" s="1" t="s">
        <v>4112</v>
      </c>
      <c r="I331">
        <v>110.84</v>
      </c>
      <c r="J331">
        <v>8.09</v>
      </c>
      <c r="K331">
        <v>380</v>
      </c>
      <c r="L331">
        <v>1744.16</v>
      </c>
      <c r="M331">
        <v>116</v>
      </c>
      <c r="N331">
        <v>5</v>
      </c>
      <c r="O331">
        <v>0</v>
      </c>
      <c r="P331">
        <v>198.1</v>
      </c>
      <c r="Q331">
        <v>0</v>
      </c>
      <c r="R331" s="1" t="s">
        <v>4688</v>
      </c>
      <c r="S331" s="1" t="s">
        <v>8156</v>
      </c>
      <c r="T331">
        <v>0.66</v>
      </c>
      <c r="U331" s="1"/>
      <c r="V331">
        <v>29096.970753000001</v>
      </c>
      <c r="W331">
        <v>838287.803571</v>
      </c>
      <c r="X331">
        <v>152.16833800000001</v>
      </c>
      <c r="Y331">
        <v>17.453074999999998</v>
      </c>
      <c r="Z331">
        <v>363.27801699999998</v>
      </c>
      <c r="AA331">
        <v>360.35353700000002</v>
      </c>
      <c r="AB331">
        <v>0</v>
      </c>
    </row>
    <row r="332" spans="1:28" x14ac:dyDescent="0.25">
      <c r="A332" s="1" t="s">
        <v>537</v>
      </c>
      <c r="B332">
        <v>539</v>
      </c>
      <c r="C332" s="1" t="s">
        <v>4004</v>
      </c>
      <c r="D332">
        <v>5.0999999999999996</v>
      </c>
      <c r="E332">
        <v>0</v>
      </c>
      <c r="F332">
        <v>0.8</v>
      </c>
      <c r="G332">
        <v>619</v>
      </c>
      <c r="H332" s="1" t="s">
        <v>4076</v>
      </c>
      <c r="I332">
        <v>1.4</v>
      </c>
      <c r="J332">
        <v>12.53</v>
      </c>
      <c r="K332">
        <v>80</v>
      </c>
      <c r="L332">
        <v>609.39</v>
      </c>
      <c r="M332">
        <v>1</v>
      </c>
      <c r="N332">
        <v>1</v>
      </c>
      <c r="O332">
        <v>0</v>
      </c>
      <c r="P332">
        <v>32.909999999999997</v>
      </c>
      <c r="Q332">
        <v>0</v>
      </c>
      <c r="R332" s="1" t="s">
        <v>4692</v>
      </c>
      <c r="S332" s="1" t="s">
        <v>8156</v>
      </c>
      <c r="T332">
        <v>0.91</v>
      </c>
      <c r="U332" s="1"/>
      <c r="V332">
        <v>4639.7257499999996</v>
      </c>
      <c r="W332">
        <v>223771.77791999999</v>
      </c>
      <c r="X332">
        <v>26.371770999999999</v>
      </c>
      <c r="Y332">
        <v>4.3318250000000003</v>
      </c>
      <c r="Z332">
        <v>94.592070000000007</v>
      </c>
      <c r="AA332">
        <v>96.190286</v>
      </c>
      <c r="AB332">
        <v>0</v>
      </c>
    </row>
    <row r="333" spans="1:28" x14ac:dyDescent="0.25">
      <c r="A333" s="1" t="s">
        <v>538</v>
      </c>
      <c r="B333">
        <v>230</v>
      </c>
      <c r="C333" s="1" t="s">
        <v>4034</v>
      </c>
      <c r="D333">
        <v>5.0999999999999996</v>
      </c>
      <c r="E333">
        <v>0</v>
      </c>
      <c r="F333">
        <v>0</v>
      </c>
      <c r="G333">
        <v>620</v>
      </c>
      <c r="H333" s="1" t="s">
        <v>4115</v>
      </c>
      <c r="I333">
        <v>82</v>
      </c>
      <c r="J333">
        <v>6.25</v>
      </c>
      <c r="K333">
        <v>390</v>
      </c>
      <c r="L333">
        <v>1808.36</v>
      </c>
      <c r="M333">
        <v>20</v>
      </c>
      <c r="N333">
        <v>3</v>
      </c>
      <c r="O333">
        <v>0</v>
      </c>
      <c r="P333">
        <v>110.37</v>
      </c>
      <c r="Q333">
        <v>0</v>
      </c>
      <c r="R333" s="1" t="s">
        <v>4693</v>
      </c>
      <c r="S333" s="1" t="s">
        <v>8156</v>
      </c>
      <c r="T333">
        <v>0.45</v>
      </c>
      <c r="U333" s="1"/>
      <c r="V333">
        <v>19875.159556999999</v>
      </c>
      <c r="W333">
        <v>658195.23944399995</v>
      </c>
      <c r="X333">
        <v>105.683415</v>
      </c>
      <c r="Y333">
        <v>12.056354000000001</v>
      </c>
      <c r="Z333">
        <v>277.20947999999999</v>
      </c>
      <c r="AA333">
        <v>282.93711500000001</v>
      </c>
      <c r="AB333">
        <v>0</v>
      </c>
    </row>
    <row r="334" spans="1:28" x14ac:dyDescent="0.25">
      <c r="A334" s="1" t="s">
        <v>539</v>
      </c>
      <c r="B334">
        <v>557</v>
      </c>
      <c r="C334" s="1" t="s">
        <v>4004</v>
      </c>
      <c r="D334">
        <v>5.0999999999999996</v>
      </c>
      <c r="E334">
        <v>0</v>
      </c>
      <c r="F334">
        <v>5</v>
      </c>
      <c r="G334">
        <v>620</v>
      </c>
      <c r="H334" s="1" t="s">
        <v>4076</v>
      </c>
      <c r="I334">
        <v>1.4</v>
      </c>
      <c r="J334">
        <v>15.26</v>
      </c>
      <c r="K334">
        <v>63</v>
      </c>
      <c r="L334">
        <v>609.39</v>
      </c>
      <c r="M334">
        <v>0</v>
      </c>
      <c r="N334">
        <v>0</v>
      </c>
      <c r="O334">
        <v>0</v>
      </c>
      <c r="P334">
        <v>24.99</v>
      </c>
      <c r="Q334">
        <v>0</v>
      </c>
      <c r="R334" s="1" t="s">
        <v>4694</v>
      </c>
      <c r="S334" s="1" t="s">
        <v>8156</v>
      </c>
      <c r="T334">
        <v>1.1399999999999999</v>
      </c>
      <c r="U334" s="1"/>
      <c r="V334">
        <v>4512.9690659999997</v>
      </c>
      <c r="W334">
        <v>251411.14096700001</v>
      </c>
      <c r="X334">
        <v>26.566535999999999</v>
      </c>
      <c r="Y334">
        <v>5.0965210000000001</v>
      </c>
      <c r="Z334">
        <v>107.16023300000001</v>
      </c>
      <c r="AA334">
        <v>108.07043400000001</v>
      </c>
      <c r="AB334">
        <v>0</v>
      </c>
    </row>
    <row r="335" spans="1:28" x14ac:dyDescent="0.25">
      <c r="A335" s="1" t="s">
        <v>540</v>
      </c>
      <c r="B335">
        <v>570</v>
      </c>
      <c r="C335" s="1" t="s">
        <v>4004</v>
      </c>
      <c r="D335">
        <v>5.0999999999999996</v>
      </c>
      <c r="E335">
        <v>0</v>
      </c>
      <c r="F335">
        <v>0</v>
      </c>
      <c r="G335">
        <v>621</v>
      </c>
      <c r="H335" s="1" t="s">
        <v>4074</v>
      </c>
      <c r="I335">
        <v>0.2</v>
      </c>
      <c r="J335">
        <v>12.22</v>
      </c>
      <c r="K335">
        <v>51</v>
      </c>
      <c r="L335">
        <v>420.4</v>
      </c>
      <c r="M335">
        <v>1</v>
      </c>
      <c r="N335">
        <v>1</v>
      </c>
      <c r="O335">
        <v>0</v>
      </c>
      <c r="P335">
        <v>21.27</v>
      </c>
      <c r="Q335">
        <v>0</v>
      </c>
      <c r="R335" s="1" t="s">
        <v>4695</v>
      </c>
      <c r="S335" s="1" t="s">
        <v>8156</v>
      </c>
      <c r="T335">
        <v>1.04</v>
      </c>
      <c r="U335" s="1"/>
      <c r="V335">
        <v>3015.3108200000001</v>
      </c>
      <c r="W335">
        <v>158687.56810400001</v>
      </c>
      <c r="X335">
        <v>17.496286999999999</v>
      </c>
      <c r="Y335">
        <v>3.115564</v>
      </c>
      <c r="Z335">
        <v>67.445059000000001</v>
      </c>
      <c r="AA335">
        <v>68.212956000000005</v>
      </c>
      <c r="AB335">
        <v>0</v>
      </c>
    </row>
    <row r="336" spans="1:28" x14ac:dyDescent="0.25">
      <c r="A336" s="1" t="s">
        <v>541</v>
      </c>
      <c r="B336">
        <v>364</v>
      </c>
      <c r="C336" s="1" t="s">
        <v>4053</v>
      </c>
      <c r="D336">
        <v>5.0999999999999996</v>
      </c>
      <c r="E336">
        <v>0</v>
      </c>
      <c r="F336">
        <v>0.84</v>
      </c>
      <c r="G336">
        <v>623</v>
      </c>
      <c r="H336" s="1" t="s">
        <v>4153</v>
      </c>
      <c r="I336">
        <v>204.71</v>
      </c>
      <c r="J336">
        <v>14.75</v>
      </c>
      <c r="K336">
        <v>259</v>
      </c>
      <c r="L336">
        <v>1496.48</v>
      </c>
      <c r="M336">
        <v>109</v>
      </c>
      <c r="N336">
        <v>3</v>
      </c>
      <c r="O336">
        <v>0</v>
      </c>
      <c r="P336">
        <v>158.01</v>
      </c>
      <c r="Q336">
        <v>0</v>
      </c>
      <c r="R336" s="1" t="s">
        <v>4696</v>
      </c>
      <c r="S336" s="1" t="s">
        <v>8156</v>
      </c>
      <c r="T336">
        <v>1.08</v>
      </c>
      <c r="U336" s="1"/>
      <c r="V336">
        <v>23995.082539999999</v>
      </c>
      <c r="W336">
        <v>755810.81982900004</v>
      </c>
      <c r="X336">
        <v>127.16551200000001</v>
      </c>
      <c r="Y336">
        <v>16.073729</v>
      </c>
      <c r="Z336">
        <v>327.31396899999999</v>
      </c>
      <c r="AA336">
        <v>324.89709499999998</v>
      </c>
      <c r="AB336">
        <v>0</v>
      </c>
    </row>
    <row r="337" spans="1:28" x14ac:dyDescent="0.25">
      <c r="A337" s="1" t="s">
        <v>543</v>
      </c>
      <c r="B337">
        <v>288</v>
      </c>
      <c r="C337" s="1" t="s">
        <v>4039</v>
      </c>
      <c r="D337">
        <v>5.0999999999999996</v>
      </c>
      <c r="E337">
        <v>0</v>
      </c>
      <c r="F337">
        <v>0.5</v>
      </c>
      <c r="G337">
        <v>625</v>
      </c>
      <c r="H337" s="1" t="s">
        <v>4111</v>
      </c>
      <c r="I337">
        <v>13.29</v>
      </c>
      <c r="J337">
        <v>13.54</v>
      </c>
      <c r="K337">
        <v>337</v>
      </c>
      <c r="L337">
        <v>1792.38</v>
      </c>
      <c r="M337">
        <v>152</v>
      </c>
      <c r="N337">
        <v>4</v>
      </c>
      <c r="O337">
        <v>0</v>
      </c>
      <c r="P337">
        <v>211.12</v>
      </c>
      <c r="Q337">
        <v>0</v>
      </c>
      <c r="R337" s="1" t="s">
        <v>4698</v>
      </c>
      <c r="S337" s="1" t="s">
        <v>8156</v>
      </c>
      <c r="T337">
        <v>1.02</v>
      </c>
      <c r="U337" s="1"/>
      <c r="V337">
        <v>33025.109084999996</v>
      </c>
      <c r="W337">
        <v>953154.45040099998</v>
      </c>
      <c r="X337">
        <v>172.95534000000001</v>
      </c>
      <c r="Y337">
        <v>20.731515000000002</v>
      </c>
      <c r="Z337">
        <v>416.71605899999997</v>
      </c>
      <c r="AA337">
        <v>409.72990199999998</v>
      </c>
      <c r="AB337">
        <v>0</v>
      </c>
    </row>
    <row r="338" spans="1:28" x14ac:dyDescent="0.25">
      <c r="A338" s="1" t="s">
        <v>544</v>
      </c>
      <c r="B338">
        <v>566</v>
      </c>
      <c r="C338" s="1" t="s">
        <v>4004</v>
      </c>
      <c r="D338">
        <v>5.0999999999999996</v>
      </c>
      <c r="E338">
        <v>0</v>
      </c>
      <c r="F338">
        <v>0.2</v>
      </c>
      <c r="G338">
        <v>625</v>
      </c>
      <c r="H338" s="1" t="s">
        <v>4076</v>
      </c>
      <c r="I338">
        <v>1.4</v>
      </c>
      <c r="J338">
        <v>14.64</v>
      </c>
      <c r="K338">
        <v>59</v>
      </c>
      <c r="L338">
        <v>609.39</v>
      </c>
      <c r="M338">
        <v>2</v>
      </c>
      <c r="N338">
        <v>1</v>
      </c>
      <c r="O338">
        <v>0</v>
      </c>
      <c r="P338">
        <v>22.39</v>
      </c>
      <c r="Q338">
        <v>0</v>
      </c>
      <c r="R338" s="1" t="s">
        <v>4699</v>
      </c>
      <c r="S338" s="1" t="s">
        <v>8156</v>
      </c>
      <c r="T338">
        <v>1.19</v>
      </c>
      <c r="U338" s="1"/>
      <c r="V338">
        <v>3805.5694579999999</v>
      </c>
      <c r="W338">
        <v>221060.928571</v>
      </c>
      <c r="X338">
        <v>22.551352000000001</v>
      </c>
      <c r="Y338">
        <v>4.4273990000000003</v>
      </c>
      <c r="Z338">
        <v>93.465348000000006</v>
      </c>
      <c r="AA338">
        <v>95.024203999999997</v>
      </c>
      <c r="AB338">
        <v>0</v>
      </c>
    </row>
    <row r="339" spans="1:28" x14ac:dyDescent="0.25">
      <c r="A339" s="1" t="s">
        <v>545</v>
      </c>
      <c r="B339">
        <v>289</v>
      </c>
      <c r="C339" s="1" t="s">
        <v>4004</v>
      </c>
      <c r="D339">
        <v>5.0999999999999996</v>
      </c>
      <c r="E339">
        <v>0</v>
      </c>
      <c r="F339">
        <v>1.5</v>
      </c>
      <c r="G339">
        <v>626</v>
      </c>
      <c r="H339" s="1" t="s">
        <v>4100</v>
      </c>
      <c r="I339">
        <v>91.57</v>
      </c>
      <c r="J339">
        <v>13.55</v>
      </c>
      <c r="K339">
        <v>337</v>
      </c>
      <c r="L339">
        <v>2205.37</v>
      </c>
      <c r="M339">
        <v>77</v>
      </c>
      <c r="N339">
        <v>6</v>
      </c>
      <c r="O339">
        <v>0</v>
      </c>
      <c r="P339">
        <v>181.51</v>
      </c>
      <c r="Q339">
        <v>0</v>
      </c>
      <c r="R339" s="1" t="s">
        <v>4700</v>
      </c>
      <c r="S339" s="1" t="s">
        <v>8156</v>
      </c>
      <c r="T339">
        <v>1.03</v>
      </c>
      <c r="U339" s="1"/>
      <c r="V339">
        <v>24161.567942999998</v>
      </c>
      <c r="W339">
        <v>992182.21767399996</v>
      </c>
      <c r="X339">
        <v>133.66026299999999</v>
      </c>
      <c r="Y339">
        <v>20.783698999999999</v>
      </c>
      <c r="Z339">
        <v>429.83251799999999</v>
      </c>
      <c r="AA339">
        <v>426.49901299999999</v>
      </c>
      <c r="AB339">
        <v>0</v>
      </c>
    </row>
    <row r="340" spans="1:28" x14ac:dyDescent="0.25">
      <c r="A340" s="1" t="s">
        <v>547</v>
      </c>
      <c r="B340">
        <v>498</v>
      </c>
      <c r="C340" s="1" t="s">
        <v>4020</v>
      </c>
      <c r="D340">
        <v>5.0999999999999996</v>
      </c>
      <c r="E340">
        <v>0</v>
      </c>
      <c r="F340">
        <v>0.06</v>
      </c>
      <c r="G340">
        <v>628</v>
      </c>
      <c r="H340" s="1" t="s">
        <v>4117</v>
      </c>
      <c r="I340">
        <v>120.04</v>
      </c>
      <c r="J340">
        <v>8.66</v>
      </c>
      <c r="K340">
        <v>130</v>
      </c>
      <c r="L340">
        <v>743.49</v>
      </c>
      <c r="M340">
        <v>25</v>
      </c>
      <c r="N340">
        <v>1</v>
      </c>
      <c r="O340">
        <v>0</v>
      </c>
      <c r="P340">
        <v>42.91</v>
      </c>
      <c r="Q340">
        <v>0</v>
      </c>
      <c r="R340" s="1" t="s">
        <v>4702</v>
      </c>
      <c r="S340" s="1" t="s">
        <v>8156</v>
      </c>
      <c r="T340">
        <v>0.63</v>
      </c>
      <c r="U340" s="1"/>
      <c r="V340">
        <v>7995.0913570000002</v>
      </c>
      <c r="W340">
        <v>279593.29514300002</v>
      </c>
      <c r="X340">
        <v>42.900413999999998</v>
      </c>
      <c r="Y340">
        <v>5.2329679999999996</v>
      </c>
      <c r="Z340">
        <v>117.78322900000001</v>
      </c>
      <c r="AA340">
        <v>120.187748</v>
      </c>
      <c r="AB340">
        <v>0</v>
      </c>
    </row>
    <row r="341" spans="1:28" x14ac:dyDescent="0.25">
      <c r="A341" s="1" t="s">
        <v>548</v>
      </c>
      <c r="B341">
        <v>345</v>
      </c>
      <c r="C341" s="1" t="s">
        <v>4050</v>
      </c>
      <c r="D341">
        <v>5.0999999999999996</v>
      </c>
      <c r="E341">
        <v>0</v>
      </c>
      <c r="F341">
        <v>0</v>
      </c>
      <c r="G341">
        <v>629</v>
      </c>
      <c r="H341" s="1" t="s">
        <v>4095</v>
      </c>
      <c r="I341">
        <v>63.59</v>
      </c>
      <c r="J341">
        <v>13.9</v>
      </c>
      <c r="K341">
        <v>284</v>
      </c>
      <c r="L341">
        <v>1631.79</v>
      </c>
      <c r="M341">
        <v>117</v>
      </c>
      <c r="N341">
        <v>5</v>
      </c>
      <c r="O341">
        <v>0</v>
      </c>
      <c r="P341">
        <v>174.9</v>
      </c>
      <c r="Q341">
        <v>0</v>
      </c>
      <c r="R341" s="1" t="s">
        <v>4703</v>
      </c>
      <c r="S341" s="1" t="s">
        <v>8156</v>
      </c>
      <c r="T341">
        <v>1.1100000000000001</v>
      </c>
      <c r="U341" s="1"/>
      <c r="V341">
        <v>25217.898235000001</v>
      </c>
      <c r="W341">
        <v>830881.57300500001</v>
      </c>
      <c r="X341">
        <v>134.58770699999999</v>
      </c>
      <c r="Y341">
        <v>17.984062000000002</v>
      </c>
      <c r="Z341">
        <v>362.12246199999998</v>
      </c>
      <c r="AA341">
        <v>357.16592800000001</v>
      </c>
      <c r="AB341">
        <v>0</v>
      </c>
    </row>
    <row r="342" spans="1:28" x14ac:dyDescent="0.25">
      <c r="A342" s="1" t="s">
        <v>549</v>
      </c>
      <c r="B342">
        <v>580</v>
      </c>
      <c r="C342" s="1" t="s">
        <v>4004</v>
      </c>
      <c r="D342">
        <v>5.0999999999999996</v>
      </c>
      <c r="E342">
        <v>0</v>
      </c>
      <c r="F342">
        <v>0.4</v>
      </c>
      <c r="G342">
        <v>630</v>
      </c>
      <c r="H342" s="1" t="s">
        <v>4076</v>
      </c>
      <c r="I342">
        <v>1.4</v>
      </c>
      <c r="J342">
        <v>12.94</v>
      </c>
      <c r="K342">
        <v>50</v>
      </c>
      <c r="L342">
        <v>609.39</v>
      </c>
      <c r="M342">
        <v>0</v>
      </c>
      <c r="N342">
        <v>0</v>
      </c>
      <c r="O342">
        <v>0</v>
      </c>
      <c r="P342">
        <v>6.73</v>
      </c>
      <c r="Q342">
        <v>0</v>
      </c>
      <c r="R342" s="1" t="s">
        <v>4704</v>
      </c>
      <c r="S342" s="1" t="s">
        <v>8156</v>
      </c>
      <c r="T342">
        <v>0.98</v>
      </c>
      <c r="U342" s="1"/>
      <c r="V342">
        <v>2848.093292</v>
      </c>
      <c r="W342">
        <v>190303.41081</v>
      </c>
      <c r="X342">
        <v>17.525914</v>
      </c>
      <c r="Y342">
        <v>3.7679900000000002</v>
      </c>
      <c r="Z342">
        <v>80.351536999999993</v>
      </c>
      <c r="AA342">
        <v>81.802616999999998</v>
      </c>
      <c r="AB342">
        <v>0</v>
      </c>
    </row>
    <row r="343" spans="1:28" x14ac:dyDescent="0.25">
      <c r="A343" s="1" t="s">
        <v>550</v>
      </c>
      <c r="B343">
        <v>276</v>
      </c>
      <c r="C343" s="1" t="s">
        <v>4050</v>
      </c>
      <c r="D343">
        <v>5.0999999999999996</v>
      </c>
      <c r="E343">
        <v>0</v>
      </c>
      <c r="F343">
        <v>0</v>
      </c>
      <c r="G343">
        <v>631</v>
      </c>
      <c r="H343" s="1" t="s">
        <v>4095</v>
      </c>
      <c r="I343">
        <v>63.59</v>
      </c>
      <c r="J343">
        <v>15.93</v>
      </c>
      <c r="K343">
        <v>355</v>
      </c>
      <c r="L343">
        <v>1628.87</v>
      </c>
      <c r="M343">
        <v>196</v>
      </c>
      <c r="N343">
        <v>8</v>
      </c>
      <c r="O343">
        <v>0</v>
      </c>
      <c r="P343">
        <v>255.81</v>
      </c>
      <c r="Q343">
        <v>0</v>
      </c>
      <c r="R343" s="1" t="s">
        <v>4705</v>
      </c>
      <c r="S343" s="1" t="s">
        <v>8156</v>
      </c>
      <c r="T343">
        <v>1.22</v>
      </c>
      <c r="U343" s="1"/>
      <c r="V343">
        <v>38817.462172</v>
      </c>
      <c r="W343">
        <v>1123802.762481</v>
      </c>
      <c r="X343">
        <v>203.49927199999999</v>
      </c>
      <c r="Y343">
        <v>25.252856999999999</v>
      </c>
      <c r="Z343">
        <v>495.699118</v>
      </c>
      <c r="AA343">
        <v>483.084767</v>
      </c>
      <c r="AB343">
        <v>0</v>
      </c>
    </row>
    <row r="344" spans="1:28" x14ac:dyDescent="0.25">
      <c r="A344" s="1" t="s">
        <v>552</v>
      </c>
      <c r="B344">
        <v>481</v>
      </c>
      <c r="C344" s="1" t="s">
        <v>4017</v>
      </c>
      <c r="D344">
        <v>5.0999999999999996</v>
      </c>
      <c r="E344">
        <v>0</v>
      </c>
      <c r="F344">
        <v>3.32</v>
      </c>
      <c r="G344">
        <v>633</v>
      </c>
      <c r="H344" s="1" t="s">
        <v>4140</v>
      </c>
      <c r="I344">
        <v>93.18</v>
      </c>
      <c r="J344">
        <v>11.99</v>
      </c>
      <c r="K344">
        <v>152</v>
      </c>
      <c r="L344">
        <v>1018.45</v>
      </c>
      <c r="M344">
        <v>38</v>
      </c>
      <c r="N344">
        <v>1</v>
      </c>
      <c r="O344">
        <v>0</v>
      </c>
      <c r="P344">
        <v>73.89</v>
      </c>
      <c r="Q344">
        <v>0</v>
      </c>
      <c r="R344" s="1" t="s">
        <v>4707</v>
      </c>
      <c r="S344" s="1" t="s">
        <v>8156</v>
      </c>
      <c r="T344">
        <v>0.93</v>
      </c>
      <c r="U344" s="1"/>
      <c r="V344">
        <v>10377.127657000001</v>
      </c>
      <c r="W344">
        <v>377341.176828</v>
      </c>
      <c r="X344">
        <v>56.101365000000001</v>
      </c>
      <c r="Y344">
        <v>7.3358480000000004</v>
      </c>
      <c r="Z344">
        <v>159.51349400000001</v>
      </c>
      <c r="AA344">
        <v>162.20562799999999</v>
      </c>
      <c r="AB344">
        <v>0</v>
      </c>
    </row>
    <row r="345" spans="1:28" x14ac:dyDescent="0.25">
      <c r="A345" s="1" t="s">
        <v>554</v>
      </c>
      <c r="B345">
        <v>283</v>
      </c>
      <c r="C345" s="1" t="s">
        <v>4004</v>
      </c>
      <c r="D345">
        <v>5.0999999999999996</v>
      </c>
      <c r="E345">
        <v>0</v>
      </c>
      <c r="F345">
        <v>3.27</v>
      </c>
      <c r="G345">
        <v>635</v>
      </c>
      <c r="H345" s="1" t="s">
        <v>4122</v>
      </c>
      <c r="I345">
        <v>159.35</v>
      </c>
      <c r="J345">
        <v>9.82</v>
      </c>
      <c r="K345">
        <v>352</v>
      </c>
      <c r="L345">
        <v>2021.57</v>
      </c>
      <c r="M345">
        <v>94</v>
      </c>
      <c r="N345">
        <v>6</v>
      </c>
      <c r="O345">
        <v>0</v>
      </c>
      <c r="P345">
        <v>157.53</v>
      </c>
      <c r="Q345">
        <v>0</v>
      </c>
      <c r="R345" s="1" t="s">
        <v>4709</v>
      </c>
      <c r="S345" s="1" t="s">
        <v>8156</v>
      </c>
      <c r="T345">
        <v>0.75</v>
      </c>
      <c r="U345" s="1"/>
      <c r="V345">
        <v>23139.720085000001</v>
      </c>
      <c r="W345">
        <v>797983.21036899998</v>
      </c>
      <c r="X345">
        <v>124.11211299999999</v>
      </c>
      <c r="Y345">
        <v>15.982806999999999</v>
      </c>
      <c r="Z345">
        <v>341.83909899999998</v>
      </c>
      <c r="AA345">
        <v>343.02491400000002</v>
      </c>
      <c r="AB345">
        <v>0</v>
      </c>
    </row>
    <row r="346" spans="1:28" x14ac:dyDescent="0.25">
      <c r="A346" s="1" t="s">
        <v>555</v>
      </c>
      <c r="B346">
        <v>528</v>
      </c>
      <c r="C346" s="1" t="s">
        <v>4001</v>
      </c>
      <c r="D346">
        <v>0.2</v>
      </c>
      <c r="E346">
        <v>0</v>
      </c>
      <c r="F346">
        <v>0.36</v>
      </c>
      <c r="G346">
        <v>635</v>
      </c>
      <c r="H346" s="1" t="s">
        <v>4071</v>
      </c>
      <c r="I346">
        <v>108.49</v>
      </c>
      <c r="J346">
        <v>10.7</v>
      </c>
      <c r="K346">
        <v>107</v>
      </c>
      <c r="L346">
        <v>419.77</v>
      </c>
      <c r="M346">
        <v>33</v>
      </c>
      <c r="N346">
        <v>3</v>
      </c>
      <c r="O346">
        <v>0</v>
      </c>
      <c r="P346">
        <v>75.16</v>
      </c>
      <c r="Q346">
        <v>0</v>
      </c>
      <c r="R346" s="1" t="s">
        <v>4710</v>
      </c>
      <c r="S346" s="1" t="s">
        <v>8156</v>
      </c>
      <c r="T346">
        <v>0.92</v>
      </c>
      <c r="U346" s="1"/>
      <c r="V346">
        <v>8749.0923899999998</v>
      </c>
      <c r="W346">
        <v>256165.32451800001</v>
      </c>
      <c r="X346">
        <v>45.892119999999998</v>
      </c>
      <c r="Y346">
        <v>5.5170170000000001</v>
      </c>
      <c r="Z346">
        <v>112.136428</v>
      </c>
      <c r="AA346">
        <v>110.117013</v>
      </c>
      <c r="AB346">
        <v>0</v>
      </c>
    </row>
    <row r="347" spans="1:28" x14ac:dyDescent="0.25">
      <c r="A347" s="1" t="s">
        <v>556</v>
      </c>
      <c r="B347">
        <v>5</v>
      </c>
      <c r="C347" s="1" t="s">
        <v>4062</v>
      </c>
      <c r="D347">
        <v>5.0999999999999996</v>
      </c>
      <c r="E347">
        <v>0</v>
      </c>
      <c r="F347">
        <v>5</v>
      </c>
      <c r="G347">
        <v>637</v>
      </c>
      <c r="H347" s="1" t="s">
        <v>4138</v>
      </c>
      <c r="I347">
        <v>116.78</v>
      </c>
      <c r="J347">
        <v>12.57</v>
      </c>
      <c r="K347">
        <v>632</v>
      </c>
      <c r="L347">
        <v>2761.62</v>
      </c>
      <c r="M347">
        <v>353</v>
      </c>
      <c r="N347">
        <v>9</v>
      </c>
      <c r="O347">
        <v>0</v>
      </c>
      <c r="P347">
        <v>456.22</v>
      </c>
      <c r="Q347">
        <v>0</v>
      </c>
      <c r="R347" s="1" t="s">
        <v>4711</v>
      </c>
      <c r="S347" s="1" t="s">
        <v>8156</v>
      </c>
      <c r="T347">
        <v>1.04</v>
      </c>
      <c r="U347" s="1"/>
      <c r="V347">
        <v>69017.897033999994</v>
      </c>
      <c r="W347">
        <v>1775293.8617390001</v>
      </c>
      <c r="X347">
        <v>356.23657600000001</v>
      </c>
      <c r="Y347">
        <v>39.679419000000003</v>
      </c>
      <c r="Z347">
        <v>780.80767100000003</v>
      </c>
      <c r="AA347">
        <v>763.14573800000005</v>
      </c>
      <c r="AB347">
        <v>0</v>
      </c>
    </row>
    <row r="348" spans="1:28" x14ac:dyDescent="0.25">
      <c r="A348" s="1" t="s">
        <v>557</v>
      </c>
      <c r="B348">
        <v>334</v>
      </c>
      <c r="C348" s="1" t="s">
        <v>4032</v>
      </c>
      <c r="D348">
        <v>5.0999999999999996</v>
      </c>
      <c r="E348">
        <v>0</v>
      </c>
      <c r="F348">
        <v>0.13</v>
      </c>
      <c r="G348">
        <v>637</v>
      </c>
      <c r="H348" s="1" t="s">
        <v>4093</v>
      </c>
      <c r="I348">
        <v>2.0699999999999998</v>
      </c>
      <c r="J348">
        <v>10.92</v>
      </c>
      <c r="K348">
        <v>303</v>
      </c>
      <c r="L348">
        <v>1444.44</v>
      </c>
      <c r="M348">
        <v>133</v>
      </c>
      <c r="N348">
        <v>5</v>
      </c>
      <c r="O348">
        <v>0</v>
      </c>
      <c r="P348">
        <v>181.39</v>
      </c>
      <c r="Q348">
        <v>0</v>
      </c>
      <c r="R348" s="1" t="s">
        <v>4712</v>
      </c>
      <c r="S348" s="1" t="s">
        <v>8156</v>
      </c>
      <c r="T348">
        <v>0.86</v>
      </c>
      <c r="U348" s="1"/>
      <c r="V348">
        <v>28079.150421999999</v>
      </c>
      <c r="W348">
        <v>807026.34043900005</v>
      </c>
      <c r="X348">
        <v>146.90213199999999</v>
      </c>
      <c r="Y348">
        <v>17.279947</v>
      </c>
      <c r="Z348">
        <v>352.01953400000002</v>
      </c>
      <c r="AA348">
        <v>346.91462899999999</v>
      </c>
      <c r="AB348">
        <v>0</v>
      </c>
    </row>
    <row r="349" spans="1:28" x14ac:dyDescent="0.25">
      <c r="A349" s="1" t="s">
        <v>560</v>
      </c>
      <c r="B349">
        <v>569</v>
      </c>
      <c r="C349" s="1" t="s">
        <v>4001</v>
      </c>
      <c r="D349">
        <v>0.2</v>
      </c>
      <c r="E349">
        <v>0</v>
      </c>
      <c r="F349">
        <v>0.77</v>
      </c>
      <c r="G349">
        <v>639</v>
      </c>
      <c r="H349" s="1" t="s">
        <v>4071</v>
      </c>
      <c r="I349">
        <v>108.49</v>
      </c>
      <c r="J349">
        <v>8.7100000000000009</v>
      </c>
      <c r="K349">
        <v>70</v>
      </c>
      <c r="L349">
        <v>419.77</v>
      </c>
      <c r="M349">
        <v>8</v>
      </c>
      <c r="N349">
        <v>2</v>
      </c>
      <c r="O349">
        <v>0</v>
      </c>
      <c r="P349">
        <v>33.64</v>
      </c>
      <c r="Q349">
        <v>0</v>
      </c>
      <c r="R349" s="1" t="s">
        <v>4715</v>
      </c>
      <c r="S349" s="1" t="s">
        <v>8156</v>
      </c>
      <c r="T349">
        <v>0.79</v>
      </c>
      <c r="U349" s="1"/>
      <c r="V349">
        <v>3838.076497</v>
      </c>
      <c r="W349">
        <v>172771.25132499999</v>
      </c>
      <c r="X349">
        <v>21.558326000000001</v>
      </c>
      <c r="Y349">
        <v>3.4123320000000001</v>
      </c>
      <c r="Z349">
        <v>73.931866999999997</v>
      </c>
      <c r="AA349">
        <v>74.267330999999999</v>
      </c>
      <c r="AB349">
        <v>0</v>
      </c>
    </row>
    <row r="350" spans="1:28" x14ac:dyDescent="0.25">
      <c r="A350" s="1" t="s">
        <v>562</v>
      </c>
      <c r="B350">
        <v>523</v>
      </c>
      <c r="C350" s="1" t="s">
        <v>4004</v>
      </c>
      <c r="D350">
        <v>5.0999999999999996</v>
      </c>
      <c r="E350">
        <v>0</v>
      </c>
      <c r="F350">
        <v>0.28000000000000003</v>
      </c>
      <c r="G350">
        <v>640</v>
      </c>
      <c r="H350" s="1" t="s">
        <v>4073</v>
      </c>
      <c r="I350">
        <v>40.79</v>
      </c>
      <c r="J350">
        <v>4.59</v>
      </c>
      <c r="K350">
        <v>117</v>
      </c>
      <c r="L350">
        <v>475.89</v>
      </c>
      <c r="M350">
        <v>0</v>
      </c>
      <c r="N350">
        <v>0</v>
      </c>
      <c r="O350">
        <v>0</v>
      </c>
      <c r="P350">
        <v>25.49</v>
      </c>
      <c r="Q350">
        <v>0</v>
      </c>
      <c r="R350" s="1" t="s">
        <v>4717</v>
      </c>
      <c r="S350" s="1" t="s">
        <v>8156</v>
      </c>
      <c r="T350">
        <v>0.38</v>
      </c>
      <c r="U350" s="1"/>
      <c r="V350">
        <v>6273.4501289999998</v>
      </c>
      <c r="W350">
        <v>185521.007186</v>
      </c>
      <c r="X350">
        <v>32.819954000000003</v>
      </c>
      <c r="Y350">
        <v>3.3877950000000001</v>
      </c>
      <c r="Z350">
        <v>78.256782000000001</v>
      </c>
      <c r="AA350">
        <v>79.750127000000006</v>
      </c>
      <c r="AB350">
        <v>0</v>
      </c>
    </row>
    <row r="351" spans="1:28" x14ac:dyDescent="0.25">
      <c r="A351" s="1" t="s">
        <v>563</v>
      </c>
      <c r="B351">
        <v>368</v>
      </c>
      <c r="C351" s="1" t="s">
        <v>4034</v>
      </c>
      <c r="D351">
        <v>5.0999999999999996</v>
      </c>
      <c r="E351">
        <v>0</v>
      </c>
      <c r="F351">
        <v>0</v>
      </c>
      <c r="G351">
        <v>641</v>
      </c>
      <c r="H351" s="1" t="s">
        <v>4150</v>
      </c>
      <c r="I351">
        <v>82</v>
      </c>
      <c r="J351">
        <v>13.74</v>
      </c>
      <c r="K351">
        <v>273</v>
      </c>
      <c r="L351">
        <v>1808.36</v>
      </c>
      <c r="M351">
        <v>90</v>
      </c>
      <c r="N351">
        <v>3</v>
      </c>
      <c r="O351">
        <v>0</v>
      </c>
      <c r="P351">
        <v>147.66</v>
      </c>
      <c r="Q351">
        <v>0</v>
      </c>
      <c r="R351" s="1" t="s">
        <v>4718</v>
      </c>
      <c r="S351" s="1" t="s">
        <v>8156</v>
      </c>
      <c r="T351">
        <v>1.03</v>
      </c>
      <c r="U351" s="1"/>
      <c r="V351">
        <v>22614.105748999998</v>
      </c>
      <c r="W351">
        <v>814546.73630400002</v>
      </c>
      <c r="X351">
        <v>122.296228</v>
      </c>
      <c r="Y351">
        <v>16.969650000000001</v>
      </c>
      <c r="Z351">
        <v>351.09959300000003</v>
      </c>
      <c r="AA351">
        <v>350.14334500000001</v>
      </c>
      <c r="AB351">
        <v>0</v>
      </c>
    </row>
    <row r="352" spans="1:28" x14ac:dyDescent="0.25">
      <c r="A352" s="1" t="s">
        <v>564</v>
      </c>
      <c r="B352">
        <v>384</v>
      </c>
      <c r="C352" s="1" t="s">
        <v>4039</v>
      </c>
      <c r="D352">
        <v>5.0999999999999996</v>
      </c>
      <c r="E352">
        <v>0</v>
      </c>
      <c r="F352">
        <v>0.67</v>
      </c>
      <c r="G352">
        <v>641</v>
      </c>
      <c r="H352" s="1" t="s">
        <v>4095</v>
      </c>
      <c r="I352">
        <v>63.59</v>
      </c>
      <c r="J352">
        <v>11.35</v>
      </c>
      <c r="K352">
        <v>257</v>
      </c>
      <c r="L352">
        <v>1610.93</v>
      </c>
      <c r="M352">
        <v>70</v>
      </c>
      <c r="N352">
        <v>4</v>
      </c>
      <c r="O352">
        <v>0</v>
      </c>
      <c r="P352">
        <v>124.09</v>
      </c>
      <c r="Q352">
        <v>0</v>
      </c>
      <c r="R352" s="1" t="s">
        <v>4719</v>
      </c>
      <c r="S352" s="1" t="s">
        <v>8156</v>
      </c>
      <c r="T352">
        <v>0.89</v>
      </c>
      <c r="U352" s="1"/>
      <c r="V352">
        <v>17599.382189</v>
      </c>
      <c r="W352">
        <v>638184.31522900006</v>
      </c>
      <c r="X352">
        <v>95.185391999999993</v>
      </c>
      <c r="Y352">
        <v>12.832314</v>
      </c>
      <c r="Z352">
        <v>272.54123600000003</v>
      </c>
      <c r="AA352">
        <v>274.33225900000002</v>
      </c>
      <c r="AB352">
        <v>0</v>
      </c>
    </row>
    <row r="353" spans="1:28" x14ac:dyDescent="0.25">
      <c r="A353" s="1" t="s">
        <v>565</v>
      </c>
      <c r="B353">
        <v>165</v>
      </c>
      <c r="C353" s="1" t="s">
        <v>4004</v>
      </c>
      <c r="D353">
        <v>5.0999999999999996</v>
      </c>
      <c r="E353">
        <v>0</v>
      </c>
      <c r="F353">
        <v>0.72</v>
      </c>
      <c r="G353">
        <v>642</v>
      </c>
      <c r="H353" s="1" t="s">
        <v>4096</v>
      </c>
      <c r="I353">
        <v>121.36</v>
      </c>
      <c r="J353">
        <v>3.94</v>
      </c>
      <c r="K353">
        <v>477</v>
      </c>
      <c r="L353">
        <v>1417.41</v>
      </c>
      <c r="M353">
        <v>4</v>
      </c>
      <c r="N353">
        <v>2</v>
      </c>
      <c r="O353">
        <v>0</v>
      </c>
      <c r="P353">
        <v>128.11000000000001</v>
      </c>
      <c r="Q353">
        <v>0</v>
      </c>
      <c r="R353" s="1" t="s">
        <v>4720</v>
      </c>
      <c r="S353" s="1" t="s">
        <v>8156</v>
      </c>
      <c r="T353">
        <v>0.28999999999999998</v>
      </c>
      <c r="U353" s="1"/>
      <c r="V353">
        <v>27443.957767</v>
      </c>
      <c r="W353">
        <v>691816.26296099997</v>
      </c>
      <c r="X353">
        <v>140.87431699999999</v>
      </c>
      <c r="Y353">
        <v>13.486179</v>
      </c>
      <c r="Z353">
        <v>297.004031</v>
      </c>
      <c r="AA353">
        <v>297.39404400000001</v>
      </c>
      <c r="AB353">
        <v>0</v>
      </c>
    </row>
    <row r="354" spans="1:28" x14ac:dyDescent="0.25">
      <c r="A354" s="1" t="s">
        <v>566</v>
      </c>
      <c r="B354">
        <v>425</v>
      </c>
      <c r="C354" s="1" t="s">
        <v>4017</v>
      </c>
      <c r="D354">
        <v>5.0999999999999996</v>
      </c>
      <c r="E354">
        <v>0</v>
      </c>
      <c r="F354">
        <v>0.39</v>
      </c>
      <c r="G354">
        <v>642</v>
      </c>
      <c r="H354" s="1" t="s">
        <v>4091</v>
      </c>
      <c r="I354">
        <v>93.18</v>
      </c>
      <c r="J354">
        <v>7.58</v>
      </c>
      <c r="K354">
        <v>217</v>
      </c>
      <c r="L354">
        <v>1018.45</v>
      </c>
      <c r="M354">
        <v>54</v>
      </c>
      <c r="N354">
        <v>3</v>
      </c>
      <c r="O354">
        <v>0</v>
      </c>
      <c r="P354">
        <v>88.25</v>
      </c>
      <c r="Q354">
        <v>0</v>
      </c>
      <c r="R354" s="1" t="s">
        <v>4721</v>
      </c>
      <c r="S354" s="1" t="s">
        <v>8156</v>
      </c>
      <c r="T354">
        <v>0.56000000000000005</v>
      </c>
      <c r="U354" s="1"/>
      <c r="V354">
        <v>15227.564559</v>
      </c>
      <c r="W354">
        <v>442885.53116800002</v>
      </c>
      <c r="X354">
        <v>79.654397000000003</v>
      </c>
      <c r="Y354">
        <v>8.8481830000000006</v>
      </c>
      <c r="Z354">
        <v>190.296255</v>
      </c>
      <c r="AA354">
        <v>190.382912</v>
      </c>
      <c r="AB354">
        <v>0</v>
      </c>
    </row>
    <row r="355" spans="1:28" x14ac:dyDescent="0.25">
      <c r="A355" s="1" t="s">
        <v>568</v>
      </c>
      <c r="B355">
        <v>556</v>
      </c>
      <c r="C355" s="1" t="s">
        <v>4004</v>
      </c>
      <c r="D355">
        <v>5.0999999999999996</v>
      </c>
      <c r="E355">
        <v>0</v>
      </c>
      <c r="F355">
        <v>7.14</v>
      </c>
      <c r="G355">
        <v>642</v>
      </c>
      <c r="H355" s="1" t="s">
        <v>4073</v>
      </c>
      <c r="I355">
        <v>40.79</v>
      </c>
      <c r="J355">
        <v>9.0299999999999994</v>
      </c>
      <c r="K355">
        <v>86</v>
      </c>
      <c r="L355">
        <v>475.89</v>
      </c>
      <c r="M355">
        <v>3</v>
      </c>
      <c r="N355">
        <v>2</v>
      </c>
      <c r="O355">
        <v>0</v>
      </c>
      <c r="P355">
        <v>46.02</v>
      </c>
      <c r="Q355">
        <v>0</v>
      </c>
      <c r="R355" s="1" t="s">
        <v>4723</v>
      </c>
      <c r="S355" s="1" t="s">
        <v>8156</v>
      </c>
      <c r="T355">
        <v>0.87</v>
      </c>
      <c r="U355" s="1"/>
      <c r="V355">
        <v>5948.2995270000001</v>
      </c>
      <c r="W355">
        <v>243089.256074</v>
      </c>
      <c r="X355">
        <v>32.825789999999998</v>
      </c>
      <c r="Y355">
        <v>4.8967470000000004</v>
      </c>
      <c r="Z355">
        <v>104.92724200000001</v>
      </c>
      <c r="AA355">
        <v>104.494472</v>
      </c>
      <c r="AB355">
        <v>0</v>
      </c>
    </row>
    <row r="356" spans="1:28" x14ac:dyDescent="0.25">
      <c r="A356" s="1" t="s">
        <v>569</v>
      </c>
      <c r="B356">
        <v>321</v>
      </c>
      <c r="C356" s="1" t="s">
        <v>4037</v>
      </c>
      <c r="D356">
        <v>5.0999999999999996</v>
      </c>
      <c r="E356">
        <v>0</v>
      </c>
      <c r="F356">
        <v>7.0000000000000007E-2</v>
      </c>
      <c r="G356">
        <v>643</v>
      </c>
      <c r="H356" s="1" t="s">
        <v>4096</v>
      </c>
      <c r="I356">
        <v>121.36</v>
      </c>
      <c r="J356">
        <v>9.2200000000000006</v>
      </c>
      <c r="K356">
        <v>322</v>
      </c>
      <c r="L356">
        <v>1417.38</v>
      </c>
      <c r="M356">
        <v>62</v>
      </c>
      <c r="N356">
        <v>7</v>
      </c>
      <c r="O356">
        <v>0</v>
      </c>
      <c r="P356">
        <v>242.05</v>
      </c>
      <c r="Q356">
        <v>0</v>
      </c>
      <c r="R356" s="1" t="s">
        <v>4724</v>
      </c>
      <c r="S356" s="1" t="s">
        <v>8156</v>
      </c>
      <c r="T356">
        <v>1.3</v>
      </c>
      <c r="U356" s="1"/>
      <c r="V356">
        <v>26122.928938000001</v>
      </c>
      <c r="W356">
        <v>860479.64217699994</v>
      </c>
      <c r="X356">
        <v>139.33452800000001</v>
      </c>
      <c r="Y356">
        <v>18.311188999999999</v>
      </c>
      <c r="Z356">
        <v>375.675658</v>
      </c>
      <c r="AA356">
        <v>369.88927699999999</v>
      </c>
      <c r="AB356">
        <v>0</v>
      </c>
    </row>
    <row r="357" spans="1:28" x14ac:dyDescent="0.25">
      <c r="A357" s="1" t="s">
        <v>571</v>
      </c>
      <c r="B357">
        <v>575</v>
      </c>
      <c r="C357" s="1" t="s">
        <v>4004</v>
      </c>
      <c r="D357">
        <v>5.0999999999999996</v>
      </c>
      <c r="E357">
        <v>0</v>
      </c>
      <c r="F357">
        <v>0.01</v>
      </c>
      <c r="G357">
        <v>643</v>
      </c>
      <c r="H357" s="1" t="s">
        <v>4073</v>
      </c>
      <c r="I357">
        <v>40.79</v>
      </c>
      <c r="J357">
        <v>10.74</v>
      </c>
      <c r="K357">
        <v>68</v>
      </c>
      <c r="L357">
        <v>475.89</v>
      </c>
      <c r="M357">
        <v>1</v>
      </c>
      <c r="N357">
        <v>1</v>
      </c>
      <c r="O357">
        <v>0</v>
      </c>
      <c r="P357">
        <v>31.95</v>
      </c>
      <c r="Q357">
        <v>0</v>
      </c>
      <c r="R357" s="1" t="s">
        <v>4726</v>
      </c>
      <c r="S357" s="1" t="s">
        <v>8156</v>
      </c>
      <c r="T357">
        <v>0.96</v>
      </c>
      <c r="U357" s="1"/>
      <c r="V357">
        <v>4260.7254389999998</v>
      </c>
      <c r="W357">
        <v>202055.62250299999</v>
      </c>
      <c r="X357">
        <v>24.185085999999998</v>
      </c>
      <c r="Y357">
        <v>3.9899390000000001</v>
      </c>
      <c r="Z357">
        <v>86.221456000000003</v>
      </c>
      <c r="AA357">
        <v>86.855321000000004</v>
      </c>
      <c r="AB357">
        <v>0</v>
      </c>
    </row>
    <row r="358" spans="1:28" x14ac:dyDescent="0.25">
      <c r="A358" s="1" t="s">
        <v>572</v>
      </c>
      <c r="B358">
        <v>373</v>
      </c>
      <c r="C358" s="1" t="s">
        <v>4048</v>
      </c>
      <c r="D358">
        <v>5.0999999999999996</v>
      </c>
      <c r="E358">
        <v>0</v>
      </c>
      <c r="F358">
        <v>0.03</v>
      </c>
      <c r="G358">
        <v>645</v>
      </c>
      <c r="H358" s="1" t="s">
        <v>4141</v>
      </c>
      <c r="I358">
        <v>72.8</v>
      </c>
      <c r="J358">
        <v>14.44</v>
      </c>
      <c r="K358">
        <v>272</v>
      </c>
      <c r="L358">
        <v>1954.68</v>
      </c>
      <c r="M358">
        <v>83</v>
      </c>
      <c r="N358">
        <v>5</v>
      </c>
      <c r="O358">
        <v>0</v>
      </c>
      <c r="P358">
        <v>151.43</v>
      </c>
      <c r="Q358">
        <v>0</v>
      </c>
      <c r="R358" s="1" t="s">
        <v>4727</v>
      </c>
      <c r="S358" s="1" t="s">
        <v>8156</v>
      </c>
      <c r="T358">
        <v>1.18</v>
      </c>
      <c r="U358" s="1"/>
      <c r="V358">
        <v>22039.472967999998</v>
      </c>
      <c r="W358">
        <v>874947.81125399994</v>
      </c>
      <c r="X358">
        <v>121.19508999999999</v>
      </c>
      <c r="Y358">
        <v>18.577731</v>
      </c>
      <c r="Z358">
        <v>378.03064999999998</v>
      </c>
      <c r="AA358">
        <v>376.105187</v>
      </c>
      <c r="AB358">
        <v>0</v>
      </c>
    </row>
    <row r="359" spans="1:28" x14ac:dyDescent="0.25">
      <c r="A359" s="1" t="s">
        <v>573</v>
      </c>
      <c r="B359">
        <v>385</v>
      </c>
      <c r="C359" s="1" t="s">
        <v>4012</v>
      </c>
      <c r="D359">
        <v>5.0999999999999996</v>
      </c>
      <c r="E359">
        <v>0</v>
      </c>
      <c r="F359">
        <v>1.67</v>
      </c>
      <c r="G359">
        <v>645</v>
      </c>
      <c r="H359" s="1" t="s">
        <v>4096</v>
      </c>
      <c r="I359">
        <v>121.36</v>
      </c>
      <c r="J359">
        <v>11.94</v>
      </c>
      <c r="K359">
        <v>260</v>
      </c>
      <c r="L359">
        <v>1363.57</v>
      </c>
      <c r="M359">
        <v>92</v>
      </c>
      <c r="N359">
        <v>4</v>
      </c>
      <c r="O359">
        <v>0</v>
      </c>
      <c r="P359">
        <v>145.52000000000001</v>
      </c>
      <c r="Q359">
        <v>0</v>
      </c>
      <c r="R359" s="1" t="s">
        <v>4728</v>
      </c>
      <c r="S359" s="1" t="s">
        <v>8156</v>
      </c>
      <c r="T359">
        <v>0.87</v>
      </c>
      <c r="U359" s="1"/>
      <c r="V359">
        <v>21097.611560000001</v>
      </c>
      <c r="W359">
        <v>675131.94697399996</v>
      </c>
      <c r="X359">
        <v>111.981343</v>
      </c>
      <c r="Y359">
        <v>13.98612</v>
      </c>
      <c r="Z359">
        <v>291.48989599999999</v>
      </c>
      <c r="AA359">
        <v>290.21614399999999</v>
      </c>
      <c r="AB359">
        <v>0</v>
      </c>
    </row>
    <row r="360" spans="1:28" x14ac:dyDescent="0.25">
      <c r="A360" s="1" t="s">
        <v>574</v>
      </c>
      <c r="B360">
        <v>414</v>
      </c>
      <c r="C360" s="1" t="s">
        <v>4034</v>
      </c>
      <c r="D360">
        <v>5.0999999999999996</v>
      </c>
      <c r="E360">
        <v>0</v>
      </c>
      <c r="F360">
        <v>0</v>
      </c>
      <c r="G360">
        <v>645</v>
      </c>
      <c r="H360" s="1" t="s">
        <v>4150</v>
      </c>
      <c r="I360">
        <v>82</v>
      </c>
      <c r="J360">
        <v>17</v>
      </c>
      <c r="K360">
        <v>231</v>
      </c>
      <c r="L360">
        <v>1808.36</v>
      </c>
      <c r="M360">
        <v>58</v>
      </c>
      <c r="N360">
        <v>5</v>
      </c>
      <c r="O360">
        <v>0</v>
      </c>
      <c r="P360">
        <v>125.23</v>
      </c>
      <c r="Q360">
        <v>0</v>
      </c>
      <c r="R360" s="1" t="s">
        <v>4729</v>
      </c>
      <c r="S360" s="1" t="s">
        <v>8156</v>
      </c>
      <c r="T360">
        <v>1.23</v>
      </c>
      <c r="U360" s="1"/>
      <c r="V360">
        <v>15610.388193999999</v>
      </c>
      <c r="W360">
        <v>720483.59696700005</v>
      </c>
      <c r="X360">
        <v>88.254772000000003</v>
      </c>
      <c r="Y360">
        <v>15.148647</v>
      </c>
      <c r="Z360">
        <v>310.57906500000001</v>
      </c>
      <c r="AA360">
        <v>309.70520299999998</v>
      </c>
      <c r="AB360">
        <v>0</v>
      </c>
    </row>
    <row r="361" spans="1:28" x14ac:dyDescent="0.25">
      <c r="A361" s="1" t="s">
        <v>576</v>
      </c>
      <c r="B361">
        <v>329</v>
      </c>
      <c r="C361" s="1" t="s">
        <v>4016</v>
      </c>
      <c r="D361">
        <v>5.0999999999999996</v>
      </c>
      <c r="E361">
        <v>0</v>
      </c>
      <c r="F361">
        <v>0.43</v>
      </c>
      <c r="G361">
        <v>646</v>
      </c>
      <c r="H361" s="1" t="s">
        <v>4125</v>
      </c>
      <c r="I361">
        <v>87.33</v>
      </c>
      <c r="J361">
        <v>13.78</v>
      </c>
      <c r="K361">
        <v>317</v>
      </c>
      <c r="L361">
        <v>2369.54</v>
      </c>
      <c r="M361">
        <v>59</v>
      </c>
      <c r="N361">
        <v>6</v>
      </c>
      <c r="O361">
        <v>0</v>
      </c>
      <c r="P361">
        <v>145.28</v>
      </c>
      <c r="Q361">
        <v>0</v>
      </c>
      <c r="R361" s="1" t="s">
        <v>4731</v>
      </c>
      <c r="S361" s="1" t="s">
        <v>8156</v>
      </c>
      <c r="T361">
        <v>0.99</v>
      </c>
      <c r="U361" s="1"/>
      <c r="V361">
        <v>19369.352846000002</v>
      </c>
      <c r="W361">
        <v>835512.41352399997</v>
      </c>
      <c r="X361">
        <v>107.935884</v>
      </c>
      <c r="Y361">
        <v>16.501049999999999</v>
      </c>
      <c r="Z361">
        <v>354.06221499999998</v>
      </c>
      <c r="AA361">
        <v>359.15383600000001</v>
      </c>
      <c r="AB361">
        <v>0</v>
      </c>
    </row>
    <row r="362" spans="1:28" x14ac:dyDescent="0.25">
      <c r="A362" s="1" t="s">
        <v>577</v>
      </c>
      <c r="B362">
        <v>347</v>
      </c>
      <c r="C362" s="1" t="s">
        <v>4018</v>
      </c>
      <c r="D362">
        <v>5.0999999999999996</v>
      </c>
      <c r="E362">
        <v>0</v>
      </c>
      <c r="F362">
        <v>2</v>
      </c>
      <c r="G362">
        <v>646</v>
      </c>
      <c r="H362" s="1" t="s">
        <v>4095</v>
      </c>
      <c r="I362">
        <v>63.59</v>
      </c>
      <c r="J362">
        <v>11.94</v>
      </c>
      <c r="K362">
        <v>299</v>
      </c>
      <c r="L362">
        <v>1936.73</v>
      </c>
      <c r="M362">
        <v>82</v>
      </c>
      <c r="N362">
        <v>2</v>
      </c>
      <c r="O362">
        <v>0</v>
      </c>
      <c r="P362">
        <v>160.44</v>
      </c>
      <c r="Q362">
        <v>0</v>
      </c>
      <c r="R362" s="1" t="s">
        <v>4732</v>
      </c>
      <c r="S362" s="1" t="s">
        <v>8156</v>
      </c>
      <c r="T362">
        <v>1.01</v>
      </c>
      <c r="U362" s="1"/>
      <c r="V362">
        <v>24301.072646000001</v>
      </c>
      <c r="W362">
        <v>916713.69258799998</v>
      </c>
      <c r="X362">
        <v>132.40463500000001</v>
      </c>
      <c r="Y362">
        <v>19.097569</v>
      </c>
      <c r="Z362">
        <v>396.14328999999998</v>
      </c>
      <c r="AA362">
        <v>394.06002799999999</v>
      </c>
      <c r="AB362">
        <v>0</v>
      </c>
    </row>
    <row r="363" spans="1:28" x14ac:dyDescent="0.25">
      <c r="A363" s="1" t="s">
        <v>578</v>
      </c>
      <c r="B363">
        <v>389</v>
      </c>
      <c r="C363" s="1" t="s">
        <v>4040</v>
      </c>
      <c r="D363">
        <v>5.0999999999999996</v>
      </c>
      <c r="E363">
        <v>0</v>
      </c>
      <c r="F363">
        <v>5.67</v>
      </c>
      <c r="G363">
        <v>646</v>
      </c>
      <c r="H363" s="1" t="s">
        <v>4153</v>
      </c>
      <c r="I363">
        <v>204.71</v>
      </c>
      <c r="J363">
        <v>11.4</v>
      </c>
      <c r="K363">
        <v>257</v>
      </c>
      <c r="L363">
        <v>1536.69</v>
      </c>
      <c r="M363">
        <v>87</v>
      </c>
      <c r="N363">
        <v>6</v>
      </c>
      <c r="O363">
        <v>0</v>
      </c>
      <c r="P363">
        <v>140.22999999999999</v>
      </c>
      <c r="Q363">
        <v>0</v>
      </c>
      <c r="R363" s="1" t="s">
        <v>4733</v>
      </c>
      <c r="S363" s="1" t="s">
        <v>8156</v>
      </c>
      <c r="T363">
        <v>0.95</v>
      </c>
      <c r="U363" s="1"/>
      <c r="V363">
        <v>19648.813951</v>
      </c>
      <c r="W363">
        <v>663155.89012</v>
      </c>
      <c r="X363">
        <v>105.1687</v>
      </c>
      <c r="Y363">
        <v>13.876265</v>
      </c>
      <c r="Z363">
        <v>286.73620699999998</v>
      </c>
      <c r="AA363">
        <v>285.06696599999998</v>
      </c>
      <c r="AB363">
        <v>0</v>
      </c>
    </row>
    <row r="364" spans="1:28" x14ac:dyDescent="0.25">
      <c r="A364" s="1" t="s">
        <v>579</v>
      </c>
      <c r="B364">
        <v>534</v>
      </c>
      <c r="C364" s="1" t="s">
        <v>4002</v>
      </c>
      <c r="D364">
        <v>5.0999999999999996</v>
      </c>
      <c r="E364">
        <v>0</v>
      </c>
      <c r="F364">
        <v>0.83</v>
      </c>
      <c r="G364">
        <v>646</v>
      </c>
      <c r="H364" s="1" t="s">
        <v>4072</v>
      </c>
      <c r="I364">
        <v>31.58</v>
      </c>
      <c r="J364">
        <v>7.03</v>
      </c>
      <c r="K364">
        <v>112</v>
      </c>
      <c r="L364">
        <v>367.23</v>
      </c>
      <c r="M364">
        <v>47</v>
      </c>
      <c r="N364">
        <v>1</v>
      </c>
      <c r="O364">
        <v>0</v>
      </c>
      <c r="P364">
        <v>66.22</v>
      </c>
      <c r="Q364">
        <v>0</v>
      </c>
      <c r="R364" s="1" t="s">
        <v>4734</v>
      </c>
      <c r="S364" s="1" t="s">
        <v>8156</v>
      </c>
      <c r="T364">
        <v>0.57999999999999996</v>
      </c>
      <c r="U364" s="1"/>
      <c r="V364">
        <v>10032.032252000001</v>
      </c>
      <c r="W364">
        <v>239928.791937</v>
      </c>
      <c r="X364">
        <v>51.267184999999998</v>
      </c>
      <c r="Y364">
        <v>5.0521710000000004</v>
      </c>
      <c r="Z364">
        <v>104.59595400000001</v>
      </c>
      <c r="AA364">
        <v>103.139179</v>
      </c>
      <c r="AB364">
        <v>0</v>
      </c>
    </row>
    <row r="365" spans="1:28" x14ac:dyDescent="0.25">
      <c r="A365" s="1" t="s">
        <v>581</v>
      </c>
      <c r="B365">
        <v>460</v>
      </c>
      <c r="C365" s="1" t="s">
        <v>4034</v>
      </c>
      <c r="D365">
        <v>5.0999999999999996</v>
      </c>
      <c r="E365">
        <v>0</v>
      </c>
      <c r="F365">
        <v>0</v>
      </c>
      <c r="G365">
        <v>648</v>
      </c>
      <c r="H365" s="1" t="s">
        <v>4115</v>
      </c>
      <c r="I365">
        <v>82</v>
      </c>
      <c r="J365">
        <v>14.15</v>
      </c>
      <c r="K365">
        <v>188</v>
      </c>
      <c r="L365">
        <v>1808.36</v>
      </c>
      <c r="M365">
        <v>9</v>
      </c>
      <c r="N365">
        <v>3</v>
      </c>
      <c r="O365">
        <v>0</v>
      </c>
      <c r="P365">
        <v>74.2</v>
      </c>
      <c r="Q365">
        <v>0</v>
      </c>
      <c r="R365" s="1" t="s">
        <v>4736</v>
      </c>
      <c r="S365" s="1" t="s">
        <v>8156</v>
      </c>
      <c r="T365">
        <v>1.1399999999999999</v>
      </c>
      <c r="U365" s="1"/>
      <c r="V365">
        <v>11221.534114</v>
      </c>
      <c r="W365">
        <v>647054.11217199999</v>
      </c>
      <c r="X365">
        <v>66.507748000000007</v>
      </c>
      <c r="Y365">
        <v>13.142424</v>
      </c>
      <c r="Z365">
        <v>276.07729899999998</v>
      </c>
      <c r="AA365">
        <v>278.13929200000001</v>
      </c>
      <c r="AB365">
        <v>0</v>
      </c>
    </row>
    <row r="366" spans="1:28" x14ac:dyDescent="0.25">
      <c r="A366" s="1" t="s">
        <v>582</v>
      </c>
      <c r="B366">
        <v>424</v>
      </c>
      <c r="C366" s="1" t="s">
        <v>4004</v>
      </c>
      <c r="D366">
        <v>5.0999999999999996</v>
      </c>
      <c r="E366">
        <v>0</v>
      </c>
      <c r="F366">
        <v>3.27</v>
      </c>
      <c r="G366">
        <v>649</v>
      </c>
      <c r="H366" s="1" t="s">
        <v>4104</v>
      </c>
      <c r="I366">
        <v>0.2</v>
      </c>
      <c r="J366">
        <v>4.24</v>
      </c>
      <c r="K366">
        <v>225</v>
      </c>
      <c r="L366">
        <v>1312.65</v>
      </c>
      <c r="M366">
        <v>52</v>
      </c>
      <c r="N366">
        <v>2</v>
      </c>
      <c r="O366">
        <v>0</v>
      </c>
      <c r="P366">
        <v>94.84</v>
      </c>
      <c r="Q366">
        <v>0</v>
      </c>
      <c r="R366" s="1" t="s">
        <v>4737</v>
      </c>
      <c r="S366" s="1" t="s">
        <v>8156</v>
      </c>
      <c r="T366">
        <v>0.72</v>
      </c>
      <c r="U366" s="1"/>
      <c r="V366">
        <v>14540.261096</v>
      </c>
      <c r="W366">
        <v>486350.203859</v>
      </c>
      <c r="X366">
        <v>77.545287999999999</v>
      </c>
      <c r="Y366">
        <v>9.358765</v>
      </c>
      <c r="Z366">
        <v>205.96979200000001</v>
      </c>
      <c r="AA366">
        <v>209.06579400000001</v>
      </c>
      <c r="AB366">
        <v>0</v>
      </c>
    </row>
    <row r="367" spans="1:28" x14ac:dyDescent="0.25">
      <c r="A367" s="1" t="s">
        <v>583</v>
      </c>
      <c r="B367">
        <v>505</v>
      </c>
      <c r="C367" s="1" t="s">
        <v>4004</v>
      </c>
      <c r="D367">
        <v>5.0999999999999996</v>
      </c>
      <c r="E367">
        <v>0</v>
      </c>
      <c r="F367">
        <v>0.12</v>
      </c>
      <c r="G367">
        <v>650</v>
      </c>
      <c r="H367" s="1" t="s">
        <v>4110</v>
      </c>
      <c r="I367">
        <v>0.2</v>
      </c>
      <c r="J367">
        <v>6.99</v>
      </c>
      <c r="K367">
        <v>145</v>
      </c>
      <c r="L367">
        <v>1312.65</v>
      </c>
      <c r="M367">
        <v>28</v>
      </c>
      <c r="N367">
        <v>2</v>
      </c>
      <c r="O367">
        <v>0</v>
      </c>
      <c r="P367">
        <v>77.260000000000005</v>
      </c>
      <c r="Q367">
        <v>0</v>
      </c>
      <c r="R367" s="1" t="s">
        <v>4738</v>
      </c>
      <c r="S367" s="1" t="s">
        <v>8156</v>
      </c>
      <c r="T367">
        <v>1.44</v>
      </c>
      <c r="U367" s="1"/>
      <c r="V367">
        <v>10936.442835</v>
      </c>
      <c r="W367">
        <v>489153.37760399998</v>
      </c>
      <c r="X367">
        <v>61.553718000000003</v>
      </c>
      <c r="Y367">
        <v>10.566126000000001</v>
      </c>
      <c r="Z367">
        <v>212.55720600000001</v>
      </c>
      <c r="AA367">
        <v>210.26607899999999</v>
      </c>
      <c r="AB367">
        <v>0</v>
      </c>
    </row>
    <row r="368" spans="1:28" x14ac:dyDescent="0.25">
      <c r="A368" s="1" t="s">
        <v>584</v>
      </c>
      <c r="B368">
        <v>500</v>
      </c>
      <c r="C368" s="1" t="s">
        <v>4001</v>
      </c>
      <c r="D368">
        <v>0.2</v>
      </c>
      <c r="E368">
        <v>0</v>
      </c>
      <c r="F368">
        <v>0</v>
      </c>
      <c r="G368">
        <v>651</v>
      </c>
      <c r="H368" s="1" t="s">
        <v>4085</v>
      </c>
      <c r="I368">
        <v>50.59</v>
      </c>
      <c r="J368">
        <v>15.2</v>
      </c>
      <c r="K368">
        <v>151</v>
      </c>
      <c r="L368">
        <v>796.83</v>
      </c>
      <c r="M368">
        <v>68</v>
      </c>
      <c r="N368">
        <v>3</v>
      </c>
      <c r="O368">
        <v>0</v>
      </c>
      <c r="P368">
        <v>101.93</v>
      </c>
      <c r="Q368">
        <v>0</v>
      </c>
      <c r="R368" s="1" t="s">
        <v>4739</v>
      </c>
      <c r="S368" s="1" t="s">
        <v>8156</v>
      </c>
      <c r="T368">
        <v>1.18</v>
      </c>
      <c r="U368" s="1"/>
      <c r="V368">
        <v>14676.600409999999</v>
      </c>
      <c r="W368">
        <v>476545.54799400002</v>
      </c>
      <c r="X368">
        <v>78.156425999999996</v>
      </c>
      <c r="Y368">
        <v>10.536044</v>
      </c>
      <c r="Z368">
        <v>209.094335</v>
      </c>
      <c r="AA368">
        <v>204.84952999999999</v>
      </c>
      <c r="AB368">
        <v>0</v>
      </c>
    </row>
    <row r="369" spans="1:28" x14ac:dyDescent="0.25">
      <c r="A369" s="1" t="s">
        <v>585</v>
      </c>
      <c r="B369">
        <v>575</v>
      </c>
      <c r="C369" s="1" t="s">
        <v>4009</v>
      </c>
      <c r="D369">
        <v>5.0999999999999996</v>
      </c>
      <c r="E369">
        <v>0</v>
      </c>
      <c r="F369">
        <v>0</v>
      </c>
      <c r="G369">
        <v>652</v>
      </c>
      <c r="H369" s="1" t="s">
        <v>4082</v>
      </c>
      <c r="I369">
        <v>19.239999999999998</v>
      </c>
      <c r="J369">
        <v>15.4</v>
      </c>
      <c r="K369">
        <v>77</v>
      </c>
      <c r="L369">
        <v>738.31</v>
      </c>
      <c r="M369">
        <v>0</v>
      </c>
      <c r="N369">
        <v>0</v>
      </c>
      <c r="O369">
        <v>0</v>
      </c>
      <c r="P369">
        <v>32.36</v>
      </c>
      <c r="Q369">
        <v>0</v>
      </c>
      <c r="R369" s="1" t="s">
        <v>4740</v>
      </c>
      <c r="S369" s="1" t="s">
        <v>8156</v>
      </c>
      <c r="T369">
        <v>1.22</v>
      </c>
      <c r="U369" s="1"/>
      <c r="V369">
        <v>4887.2165100000002</v>
      </c>
      <c r="W369">
        <v>281590.07137100003</v>
      </c>
      <c r="X369">
        <v>28.985918000000002</v>
      </c>
      <c r="Y369">
        <v>5.6886429999999999</v>
      </c>
      <c r="Z369">
        <v>120.44749</v>
      </c>
      <c r="AA369">
        <v>121.042839</v>
      </c>
      <c r="AB369">
        <v>0</v>
      </c>
    </row>
    <row r="370" spans="1:28" x14ac:dyDescent="0.25">
      <c r="A370" s="1" t="s">
        <v>587</v>
      </c>
      <c r="B370">
        <v>476</v>
      </c>
      <c r="C370" s="1" t="s">
        <v>4013</v>
      </c>
      <c r="D370">
        <v>5.0999999999999996</v>
      </c>
      <c r="E370">
        <v>0</v>
      </c>
      <c r="F370">
        <v>0.14000000000000001</v>
      </c>
      <c r="G370">
        <v>655</v>
      </c>
      <c r="H370" s="1" t="s">
        <v>4086</v>
      </c>
      <c r="I370">
        <v>0.2</v>
      </c>
      <c r="J370">
        <v>4.8099999999999996</v>
      </c>
      <c r="K370">
        <v>179</v>
      </c>
      <c r="L370">
        <v>1241.6600000000001</v>
      </c>
      <c r="M370">
        <v>53</v>
      </c>
      <c r="N370">
        <v>4</v>
      </c>
      <c r="O370">
        <v>0</v>
      </c>
      <c r="P370">
        <v>88.33</v>
      </c>
      <c r="Q370">
        <v>0</v>
      </c>
      <c r="R370" s="1" t="s">
        <v>4742</v>
      </c>
      <c r="S370" s="1" t="s">
        <v>8156</v>
      </c>
      <c r="T370">
        <v>0.99</v>
      </c>
      <c r="U370" s="1"/>
      <c r="V370">
        <v>12155.044030999999</v>
      </c>
      <c r="W370">
        <v>478828.34885399998</v>
      </c>
      <c r="X370">
        <v>66.675950999999998</v>
      </c>
      <c r="Y370">
        <v>9.6456540000000004</v>
      </c>
      <c r="Z370">
        <v>204.07071400000001</v>
      </c>
      <c r="AA370">
        <v>205.83004600000001</v>
      </c>
      <c r="AB370">
        <v>0</v>
      </c>
    </row>
    <row r="371" spans="1:28" x14ac:dyDescent="0.25">
      <c r="A371" s="1" t="s">
        <v>588</v>
      </c>
      <c r="B371">
        <v>450</v>
      </c>
      <c r="C371" s="1" t="s">
        <v>4001</v>
      </c>
      <c r="D371">
        <v>0.2</v>
      </c>
      <c r="E371">
        <v>0</v>
      </c>
      <c r="F371">
        <v>0</v>
      </c>
      <c r="G371">
        <v>657</v>
      </c>
      <c r="H371" s="1" t="s">
        <v>4085</v>
      </c>
      <c r="I371">
        <v>50.59</v>
      </c>
      <c r="J371">
        <v>11.16</v>
      </c>
      <c r="K371">
        <v>207</v>
      </c>
      <c r="L371">
        <v>796.83</v>
      </c>
      <c r="M371">
        <v>97</v>
      </c>
      <c r="N371">
        <v>9</v>
      </c>
      <c r="O371">
        <v>0</v>
      </c>
      <c r="P371">
        <v>142.43</v>
      </c>
      <c r="Q371">
        <v>0</v>
      </c>
      <c r="R371" s="1" t="s">
        <v>4743</v>
      </c>
      <c r="S371" s="1" t="s">
        <v>8156</v>
      </c>
      <c r="T371">
        <v>0.88</v>
      </c>
      <c r="U371" s="1"/>
      <c r="V371">
        <v>16364.1348</v>
      </c>
      <c r="W371">
        <v>466910.64864999999</v>
      </c>
      <c r="X371">
        <v>85.550461999999996</v>
      </c>
      <c r="Y371">
        <v>10.118786999999999</v>
      </c>
      <c r="Z371">
        <v>204.53234399999999</v>
      </c>
      <c r="AA371">
        <v>200.709756</v>
      </c>
      <c r="AB371">
        <v>0</v>
      </c>
    </row>
    <row r="372" spans="1:28" x14ac:dyDescent="0.25">
      <c r="A372" s="1" t="s">
        <v>589</v>
      </c>
      <c r="B372">
        <v>565</v>
      </c>
      <c r="C372" s="1" t="s">
        <v>4002</v>
      </c>
      <c r="D372">
        <v>5.0999999999999996</v>
      </c>
      <c r="E372">
        <v>0</v>
      </c>
      <c r="F372">
        <v>0.47</v>
      </c>
      <c r="G372">
        <v>657</v>
      </c>
      <c r="H372" s="1" t="s">
        <v>4072</v>
      </c>
      <c r="I372">
        <v>31.58</v>
      </c>
      <c r="J372">
        <v>8.33</v>
      </c>
      <c r="K372">
        <v>92</v>
      </c>
      <c r="L372">
        <v>367.23</v>
      </c>
      <c r="M372">
        <v>22</v>
      </c>
      <c r="N372">
        <v>1</v>
      </c>
      <c r="O372">
        <v>0</v>
      </c>
      <c r="P372">
        <v>60.24</v>
      </c>
      <c r="Q372">
        <v>0</v>
      </c>
      <c r="R372" s="1" t="s">
        <v>4744</v>
      </c>
      <c r="S372" s="1" t="s">
        <v>8156</v>
      </c>
      <c r="T372">
        <v>0.85</v>
      </c>
      <c r="U372" s="1"/>
      <c r="V372">
        <v>7189.56214</v>
      </c>
      <c r="W372">
        <v>222825.277929</v>
      </c>
      <c r="X372">
        <v>38.001230999999997</v>
      </c>
      <c r="Y372">
        <v>4.7605880000000003</v>
      </c>
      <c r="Z372">
        <v>97.771673000000007</v>
      </c>
      <c r="AA372">
        <v>95.784875999999997</v>
      </c>
      <c r="AB372">
        <v>0</v>
      </c>
    </row>
    <row r="373" spans="1:28" x14ac:dyDescent="0.25">
      <c r="A373" s="1" t="s">
        <v>590</v>
      </c>
      <c r="B373">
        <v>203</v>
      </c>
      <c r="C373" s="1" t="s">
        <v>4054</v>
      </c>
      <c r="D373">
        <v>5.0999999999999996</v>
      </c>
      <c r="E373">
        <v>0</v>
      </c>
      <c r="F373">
        <v>0.06</v>
      </c>
      <c r="G373">
        <v>658</v>
      </c>
      <c r="H373" s="1" t="s">
        <v>4076</v>
      </c>
      <c r="I373">
        <v>1.4</v>
      </c>
      <c r="J373">
        <v>9.5299999999999994</v>
      </c>
      <c r="K373">
        <v>455</v>
      </c>
      <c r="L373">
        <v>2323.92</v>
      </c>
      <c r="M373">
        <v>160</v>
      </c>
      <c r="N373">
        <v>8</v>
      </c>
      <c r="O373">
        <v>0</v>
      </c>
      <c r="P373">
        <v>243.15</v>
      </c>
      <c r="Q373">
        <v>0</v>
      </c>
      <c r="R373" s="1" t="s">
        <v>4745</v>
      </c>
      <c r="S373" s="1" t="s">
        <v>8156</v>
      </c>
      <c r="T373">
        <v>0.78</v>
      </c>
      <c r="U373" s="1"/>
      <c r="V373">
        <v>34591.507405999997</v>
      </c>
      <c r="W373">
        <v>1049841.999697</v>
      </c>
      <c r="X373">
        <v>182.18037000000001</v>
      </c>
      <c r="Y373">
        <v>21.663485000000001</v>
      </c>
      <c r="Z373">
        <v>453.15846599999998</v>
      </c>
      <c r="AA373">
        <v>451.29279700000001</v>
      </c>
      <c r="AB373">
        <v>0</v>
      </c>
    </row>
    <row r="374" spans="1:28" x14ac:dyDescent="0.25">
      <c r="A374" s="1" t="s">
        <v>591</v>
      </c>
      <c r="B374">
        <v>460</v>
      </c>
      <c r="C374" s="1" t="s">
        <v>4014</v>
      </c>
      <c r="D374">
        <v>5.0999999999999996</v>
      </c>
      <c r="E374">
        <v>0</v>
      </c>
      <c r="F374">
        <v>0</v>
      </c>
      <c r="G374">
        <v>658</v>
      </c>
      <c r="H374" s="1" t="s">
        <v>4087</v>
      </c>
      <c r="I374">
        <v>59.72</v>
      </c>
      <c r="J374">
        <v>14.03</v>
      </c>
      <c r="K374">
        <v>198</v>
      </c>
      <c r="L374">
        <v>1183.1099999999999</v>
      </c>
      <c r="M374">
        <v>53</v>
      </c>
      <c r="N374">
        <v>1</v>
      </c>
      <c r="O374">
        <v>0</v>
      </c>
      <c r="P374">
        <v>114.03</v>
      </c>
      <c r="Q374">
        <v>0</v>
      </c>
      <c r="R374" s="1" t="s">
        <v>4746</v>
      </c>
      <c r="S374" s="1" t="s">
        <v>8156</v>
      </c>
      <c r="T374">
        <v>1.03</v>
      </c>
      <c r="U374" s="1"/>
      <c r="V374">
        <v>15684.741039</v>
      </c>
      <c r="W374">
        <v>536351.38540300005</v>
      </c>
      <c r="X374">
        <v>84.096074999999999</v>
      </c>
      <c r="Y374">
        <v>11.230842000000001</v>
      </c>
      <c r="Z374">
        <v>232.64268000000001</v>
      </c>
      <c r="AA374">
        <v>230.557987</v>
      </c>
      <c r="AB374">
        <v>0</v>
      </c>
    </row>
    <row r="375" spans="1:28" x14ac:dyDescent="0.25">
      <c r="A375" s="1" t="s">
        <v>593</v>
      </c>
      <c r="B375">
        <v>596</v>
      </c>
      <c r="C375" s="1" t="s">
        <v>4002</v>
      </c>
      <c r="D375">
        <v>5.0999999999999996</v>
      </c>
      <c r="E375">
        <v>0</v>
      </c>
      <c r="F375">
        <v>0.1</v>
      </c>
      <c r="G375">
        <v>662</v>
      </c>
      <c r="H375" s="1" t="s">
        <v>4105</v>
      </c>
      <c r="I375">
        <v>31.58</v>
      </c>
      <c r="J375">
        <v>10.38</v>
      </c>
      <c r="K375">
        <v>66</v>
      </c>
      <c r="L375">
        <v>367.23</v>
      </c>
      <c r="M375">
        <v>2</v>
      </c>
      <c r="N375">
        <v>2</v>
      </c>
      <c r="O375">
        <v>0</v>
      </c>
      <c r="P375">
        <v>31.92</v>
      </c>
      <c r="Q375">
        <v>0</v>
      </c>
      <c r="R375" s="1" t="s">
        <v>4748</v>
      </c>
      <c r="S375" s="1" t="s">
        <v>8156</v>
      </c>
      <c r="T375">
        <v>0.8</v>
      </c>
      <c r="U375" s="1"/>
      <c r="V375">
        <v>4050.322921</v>
      </c>
      <c r="W375">
        <v>157466.20031799999</v>
      </c>
      <c r="X375">
        <v>22.130935999999998</v>
      </c>
      <c r="Y375">
        <v>3.025639</v>
      </c>
      <c r="Z375">
        <v>66.777393000000004</v>
      </c>
      <c r="AA375">
        <v>67.688919999999996</v>
      </c>
      <c r="AB375">
        <v>0</v>
      </c>
    </row>
    <row r="376" spans="1:28" x14ac:dyDescent="0.25">
      <c r="A376" s="1" t="s">
        <v>596</v>
      </c>
      <c r="B376">
        <v>550</v>
      </c>
      <c r="C376" s="1" t="s">
        <v>4001</v>
      </c>
      <c r="D376">
        <v>0.2</v>
      </c>
      <c r="E376">
        <v>0</v>
      </c>
      <c r="F376">
        <v>0</v>
      </c>
      <c r="G376">
        <v>665</v>
      </c>
      <c r="H376" s="1" t="s">
        <v>4085</v>
      </c>
      <c r="I376">
        <v>50.59</v>
      </c>
      <c r="J376">
        <v>8.68</v>
      </c>
      <c r="K376">
        <v>115</v>
      </c>
      <c r="L376">
        <v>796.83</v>
      </c>
      <c r="M376">
        <v>13</v>
      </c>
      <c r="N376">
        <v>3</v>
      </c>
      <c r="O376">
        <v>0</v>
      </c>
      <c r="P376">
        <v>40.15</v>
      </c>
      <c r="Q376">
        <v>0</v>
      </c>
      <c r="R376" s="1" t="s">
        <v>4751</v>
      </c>
      <c r="S376" s="1" t="s">
        <v>8156</v>
      </c>
      <c r="T376">
        <v>0.75</v>
      </c>
      <c r="U376" s="1"/>
      <c r="V376">
        <v>6528.089035</v>
      </c>
      <c r="W376">
        <v>280246.953607</v>
      </c>
      <c r="X376">
        <v>36.300037000000003</v>
      </c>
      <c r="Y376">
        <v>5.3257300000000001</v>
      </c>
      <c r="Z376">
        <v>118.351051</v>
      </c>
      <c r="AA376">
        <v>120.46736300000001</v>
      </c>
      <c r="AB376">
        <v>0</v>
      </c>
    </row>
    <row r="377" spans="1:28" x14ac:dyDescent="0.25">
      <c r="A377" s="1" t="s">
        <v>597</v>
      </c>
      <c r="B377">
        <v>628</v>
      </c>
      <c r="C377" s="1" t="s">
        <v>4002</v>
      </c>
      <c r="D377">
        <v>5.0999999999999996</v>
      </c>
      <c r="E377">
        <v>0</v>
      </c>
      <c r="F377">
        <v>0.74</v>
      </c>
      <c r="G377">
        <v>665</v>
      </c>
      <c r="H377" s="1" t="s">
        <v>4105</v>
      </c>
      <c r="I377">
        <v>31.58</v>
      </c>
      <c r="J377">
        <v>13.35</v>
      </c>
      <c r="K377">
        <v>37</v>
      </c>
      <c r="L377">
        <v>367.23</v>
      </c>
      <c r="M377">
        <v>0</v>
      </c>
      <c r="N377">
        <v>0</v>
      </c>
      <c r="O377">
        <v>0</v>
      </c>
      <c r="P377">
        <v>9.44</v>
      </c>
      <c r="Q377">
        <v>0</v>
      </c>
      <c r="R377" s="1" t="s">
        <v>4752</v>
      </c>
      <c r="S377" s="1" t="s">
        <v>8156</v>
      </c>
      <c r="T377">
        <v>0.99</v>
      </c>
      <c r="U377" s="1"/>
      <c r="V377">
        <v>2638.7007400000002</v>
      </c>
      <c r="W377">
        <v>157984.707995</v>
      </c>
      <c r="X377">
        <v>15.797478999999999</v>
      </c>
      <c r="Y377">
        <v>3.2094860000000001</v>
      </c>
      <c r="Z377">
        <v>67.784754000000007</v>
      </c>
      <c r="AA377">
        <v>67.910357000000005</v>
      </c>
      <c r="AB377">
        <v>0</v>
      </c>
    </row>
    <row r="378" spans="1:28" x14ac:dyDescent="0.25">
      <c r="A378" s="1" t="s">
        <v>600</v>
      </c>
      <c r="B378">
        <v>502</v>
      </c>
      <c r="C378" s="1" t="s">
        <v>4002</v>
      </c>
      <c r="D378">
        <v>5.0999999999999996</v>
      </c>
      <c r="E378">
        <v>0</v>
      </c>
      <c r="F378">
        <v>0.19</v>
      </c>
      <c r="G378">
        <v>671</v>
      </c>
      <c r="H378" s="1" t="s">
        <v>4072</v>
      </c>
      <c r="I378">
        <v>31.58</v>
      </c>
      <c r="J378">
        <v>3.91</v>
      </c>
      <c r="K378">
        <v>169</v>
      </c>
      <c r="L378">
        <v>367.23</v>
      </c>
      <c r="M378">
        <v>73</v>
      </c>
      <c r="N378">
        <v>1</v>
      </c>
      <c r="O378">
        <v>0</v>
      </c>
      <c r="P378">
        <v>97.34</v>
      </c>
      <c r="Q378">
        <v>0</v>
      </c>
      <c r="R378" s="1" t="s">
        <v>4755</v>
      </c>
      <c r="S378" s="1" t="s">
        <v>8156</v>
      </c>
      <c r="T378">
        <v>0.37</v>
      </c>
      <c r="U378" s="1"/>
      <c r="V378">
        <v>16672.97206</v>
      </c>
      <c r="W378">
        <v>335397.630642</v>
      </c>
      <c r="X378">
        <v>83.719121999999999</v>
      </c>
      <c r="Y378">
        <v>7.4280299999999997</v>
      </c>
      <c r="Z378">
        <v>148.570311</v>
      </c>
      <c r="AA378">
        <v>144.18047200000001</v>
      </c>
      <c r="AB378">
        <v>0</v>
      </c>
    </row>
    <row r="379" spans="1:28" x14ac:dyDescent="0.25">
      <c r="A379" s="1" t="s">
        <v>601</v>
      </c>
      <c r="B379">
        <v>536</v>
      </c>
      <c r="C379" s="1" t="s">
        <v>4005</v>
      </c>
      <c r="D379">
        <v>5.0999999999999996</v>
      </c>
      <c r="E379">
        <v>0</v>
      </c>
      <c r="F379">
        <v>0.66</v>
      </c>
      <c r="G379">
        <v>673</v>
      </c>
      <c r="H379" s="1" t="s">
        <v>4075</v>
      </c>
      <c r="I379">
        <v>89.74</v>
      </c>
      <c r="J379">
        <v>15.09</v>
      </c>
      <c r="K379">
        <v>137</v>
      </c>
      <c r="L379">
        <v>698.35</v>
      </c>
      <c r="M379">
        <v>48</v>
      </c>
      <c r="N379">
        <v>1</v>
      </c>
      <c r="O379">
        <v>0</v>
      </c>
      <c r="P379">
        <v>92.96</v>
      </c>
      <c r="Q379">
        <v>0</v>
      </c>
      <c r="R379" s="1" t="s">
        <v>4756</v>
      </c>
      <c r="S379" s="1" t="s">
        <v>8156</v>
      </c>
      <c r="T379">
        <v>1.17</v>
      </c>
      <c r="U379" s="1"/>
      <c r="V379">
        <v>13355.242437999999</v>
      </c>
      <c r="W379">
        <v>417277.62567400001</v>
      </c>
      <c r="X379">
        <v>70.706913999999998</v>
      </c>
      <c r="Y379">
        <v>9.0571070000000002</v>
      </c>
      <c r="Z379">
        <v>182.81893199999999</v>
      </c>
      <c r="AA379">
        <v>179.37302399999999</v>
      </c>
      <c r="AB379">
        <v>0</v>
      </c>
    </row>
    <row r="380" spans="1:28" x14ac:dyDescent="0.25">
      <c r="A380" s="1" t="s">
        <v>602</v>
      </c>
      <c r="B380">
        <v>600</v>
      </c>
      <c r="C380" s="1" t="s">
        <v>4004</v>
      </c>
      <c r="D380">
        <v>5.0999999999999996</v>
      </c>
      <c r="E380">
        <v>0</v>
      </c>
      <c r="F380">
        <v>0</v>
      </c>
      <c r="G380">
        <v>673</v>
      </c>
      <c r="H380" s="1" t="s">
        <v>4074</v>
      </c>
      <c r="I380">
        <v>0.2</v>
      </c>
      <c r="J380">
        <v>7.45</v>
      </c>
      <c r="K380">
        <v>73</v>
      </c>
      <c r="L380">
        <v>420.4</v>
      </c>
      <c r="M380">
        <v>14</v>
      </c>
      <c r="N380">
        <v>3</v>
      </c>
      <c r="O380">
        <v>0</v>
      </c>
      <c r="P380">
        <v>42.03</v>
      </c>
      <c r="Q380">
        <v>0</v>
      </c>
      <c r="R380" s="1" t="s">
        <v>4757</v>
      </c>
      <c r="S380" s="1" t="s">
        <v>8156</v>
      </c>
      <c r="T380">
        <v>0.99</v>
      </c>
      <c r="U380" s="1"/>
      <c r="V380">
        <v>5136.5812889999997</v>
      </c>
      <c r="W380">
        <v>198151.80010299999</v>
      </c>
      <c r="X380">
        <v>28.100256999999999</v>
      </c>
      <c r="Y380">
        <v>4.1709909999999999</v>
      </c>
      <c r="Z380">
        <v>86.296508000000003</v>
      </c>
      <c r="AA380">
        <v>85.177648000000005</v>
      </c>
      <c r="AB380">
        <v>0</v>
      </c>
    </row>
    <row r="381" spans="1:28" x14ac:dyDescent="0.25">
      <c r="A381" s="1" t="s">
        <v>604</v>
      </c>
      <c r="B381">
        <v>230</v>
      </c>
      <c r="C381" s="1" t="s">
        <v>4030</v>
      </c>
      <c r="D381">
        <v>5.0999999999999996</v>
      </c>
      <c r="E381">
        <v>0</v>
      </c>
      <c r="F381">
        <v>0</v>
      </c>
      <c r="G381">
        <v>676</v>
      </c>
      <c r="H381" s="1" t="s">
        <v>4152</v>
      </c>
      <c r="I381">
        <v>144.80000000000001</v>
      </c>
      <c r="J381">
        <v>9</v>
      </c>
      <c r="K381">
        <v>446</v>
      </c>
      <c r="L381">
        <v>3263.57</v>
      </c>
      <c r="M381">
        <v>91</v>
      </c>
      <c r="N381">
        <v>3</v>
      </c>
      <c r="O381">
        <v>0</v>
      </c>
      <c r="P381">
        <v>155.22999999999999</v>
      </c>
      <c r="Q381">
        <v>0</v>
      </c>
      <c r="R381" s="1" t="s">
        <v>4759</v>
      </c>
      <c r="S381" s="1" t="s">
        <v>8156</v>
      </c>
      <c r="T381">
        <v>0.8</v>
      </c>
      <c r="U381" s="1"/>
      <c r="V381">
        <v>27119.373346</v>
      </c>
      <c r="W381">
        <v>1047360.8140510001</v>
      </c>
      <c r="X381">
        <v>148.02979500000001</v>
      </c>
      <c r="Y381">
        <v>20.025925999999998</v>
      </c>
      <c r="Z381">
        <v>441.03948700000001</v>
      </c>
      <c r="AA381">
        <v>450.22239999999999</v>
      </c>
      <c r="AB381">
        <v>0</v>
      </c>
    </row>
    <row r="382" spans="1:28" x14ac:dyDescent="0.25">
      <c r="A382" s="1" t="s">
        <v>605</v>
      </c>
      <c r="B382">
        <v>628</v>
      </c>
      <c r="C382" s="1" t="s">
        <v>4004</v>
      </c>
      <c r="D382">
        <v>5.0999999999999996</v>
      </c>
      <c r="E382">
        <v>0</v>
      </c>
      <c r="F382">
        <v>0.74</v>
      </c>
      <c r="G382">
        <v>679</v>
      </c>
      <c r="H382" s="1" t="s">
        <v>4073</v>
      </c>
      <c r="I382">
        <v>40.79</v>
      </c>
      <c r="J382">
        <v>17.38</v>
      </c>
      <c r="K382">
        <v>51</v>
      </c>
      <c r="L382">
        <v>475.89</v>
      </c>
      <c r="M382">
        <v>1</v>
      </c>
      <c r="N382">
        <v>1</v>
      </c>
      <c r="O382">
        <v>0</v>
      </c>
      <c r="P382">
        <v>25.59</v>
      </c>
      <c r="Q382">
        <v>0</v>
      </c>
      <c r="R382" s="1" t="s">
        <v>4760</v>
      </c>
      <c r="S382" s="1" t="s">
        <v>8156</v>
      </c>
      <c r="T382">
        <v>1.37</v>
      </c>
      <c r="U382" s="1"/>
      <c r="V382">
        <v>5044.166432</v>
      </c>
      <c r="W382">
        <v>254587.04313199999</v>
      </c>
      <c r="X382">
        <v>29.095258000000001</v>
      </c>
      <c r="Y382">
        <v>5.4980840000000004</v>
      </c>
      <c r="Z382">
        <v>110.76999499999999</v>
      </c>
      <c r="AA382">
        <v>109.435492</v>
      </c>
      <c r="AB382">
        <v>0</v>
      </c>
    </row>
    <row r="383" spans="1:28" x14ac:dyDescent="0.25">
      <c r="A383" s="1" t="s">
        <v>607</v>
      </c>
      <c r="B383">
        <v>406</v>
      </c>
      <c r="C383" s="1" t="s">
        <v>4038</v>
      </c>
      <c r="D383">
        <v>5.0999999999999996</v>
      </c>
      <c r="E383">
        <v>0</v>
      </c>
      <c r="F383">
        <v>0.12</v>
      </c>
      <c r="G383">
        <v>680</v>
      </c>
      <c r="H383" s="1" t="s">
        <v>4130</v>
      </c>
      <c r="I383">
        <v>14.85</v>
      </c>
      <c r="J383">
        <v>15.36</v>
      </c>
      <c r="K383">
        <v>274</v>
      </c>
      <c r="L383">
        <v>1683.59</v>
      </c>
      <c r="M383">
        <v>94</v>
      </c>
      <c r="N383">
        <v>3</v>
      </c>
      <c r="O383">
        <v>0</v>
      </c>
      <c r="P383">
        <v>181.2</v>
      </c>
      <c r="Q383">
        <v>0</v>
      </c>
      <c r="R383" s="1" t="s">
        <v>4762</v>
      </c>
      <c r="S383" s="1" t="s">
        <v>8156</v>
      </c>
      <c r="T383">
        <v>1.32</v>
      </c>
      <c r="U383" s="1"/>
      <c r="V383">
        <v>26291.410101000001</v>
      </c>
      <c r="W383">
        <v>898347.24507199996</v>
      </c>
      <c r="X383">
        <v>141.08298600000001</v>
      </c>
      <c r="Y383">
        <v>19.264074999999998</v>
      </c>
      <c r="Z383">
        <v>391.44740400000001</v>
      </c>
      <c r="AA383">
        <v>386.166313</v>
      </c>
      <c r="AB383">
        <v>0</v>
      </c>
    </row>
    <row r="384" spans="1:28" x14ac:dyDescent="0.25">
      <c r="A384" s="1" t="s">
        <v>608</v>
      </c>
      <c r="B384">
        <v>531</v>
      </c>
      <c r="C384" s="1" t="s">
        <v>4026</v>
      </c>
      <c r="D384">
        <v>0.2</v>
      </c>
      <c r="E384">
        <v>0</v>
      </c>
      <c r="F384">
        <v>0.23</v>
      </c>
      <c r="G384">
        <v>680</v>
      </c>
      <c r="H384" s="1" t="s">
        <v>4090</v>
      </c>
      <c r="I384">
        <v>24.41</v>
      </c>
      <c r="J384">
        <v>15.92</v>
      </c>
      <c r="K384">
        <v>149</v>
      </c>
      <c r="L384">
        <v>1018.7</v>
      </c>
      <c r="M384">
        <v>61</v>
      </c>
      <c r="N384">
        <v>3</v>
      </c>
      <c r="O384">
        <v>0</v>
      </c>
      <c r="P384">
        <v>93.63</v>
      </c>
      <c r="Q384">
        <v>0</v>
      </c>
      <c r="R384" s="1" t="s">
        <v>4763</v>
      </c>
      <c r="S384" s="1" t="s">
        <v>8156</v>
      </c>
      <c r="T384">
        <v>1.36</v>
      </c>
      <c r="U384" s="1"/>
      <c r="V384">
        <v>15257.822738999999</v>
      </c>
      <c r="W384">
        <v>562896.87470000004</v>
      </c>
      <c r="X384">
        <v>83.009147999999996</v>
      </c>
      <c r="Y384">
        <v>12.523721999999999</v>
      </c>
      <c r="Z384">
        <v>246.82274899999999</v>
      </c>
      <c r="AA384">
        <v>241.966995</v>
      </c>
      <c r="AB384">
        <v>0</v>
      </c>
    </row>
    <row r="385" spans="1:28" x14ac:dyDescent="0.25">
      <c r="A385" s="1" t="s">
        <v>609</v>
      </c>
      <c r="B385">
        <v>154</v>
      </c>
      <c r="C385" s="1" t="s">
        <v>4043</v>
      </c>
      <c r="D385">
        <v>5.0999999999999996</v>
      </c>
      <c r="E385">
        <v>0</v>
      </c>
      <c r="F385">
        <v>0.67</v>
      </c>
      <c r="G385">
        <v>681</v>
      </c>
      <c r="H385" s="1" t="s">
        <v>4129</v>
      </c>
      <c r="I385">
        <v>135.09</v>
      </c>
      <c r="J385">
        <v>6.02</v>
      </c>
      <c r="K385">
        <v>527</v>
      </c>
      <c r="L385">
        <v>2630.12</v>
      </c>
      <c r="M385">
        <v>85</v>
      </c>
      <c r="N385">
        <v>4</v>
      </c>
      <c r="O385">
        <v>0</v>
      </c>
      <c r="P385">
        <v>171.31</v>
      </c>
      <c r="Q385">
        <v>0</v>
      </c>
      <c r="R385" s="1" t="s">
        <v>4764</v>
      </c>
      <c r="S385" s="1" t="s">
        <v>8156</v>
      </c>
      <c r="T385">
        <v>0.54</v>
      </c>
      <c r="U385" s="1"/>
      <c r="V385">
        <v>31966.156204999999</v>
      </c>
      <c r="W385">
        <v>995137.87372100004</v>
      </c>
      <c r="X385">
        <v>168.544749</v>
      </c>
      <c r="Y385">
        <v>18.595352999999999</v>
      </c>
      <c r="Z385">
        <v>420.10747900000001</v>
      </c>
      <c r="AA385">
        <v>427.77921600000002</v>
      </c>
      <c r="AB385">
        <v>0</v>
      </c>
    </row>
    <row r="386" spans="1:28" x14ac:dyDescent="0.25">
      <c r="A386" s="1" t="s">
        <v>610</v>
      </c>
      <c r="B386">
        <v>247</v>
      </c>
      <c r="C386" s="1" t="s">
        <v>4030</v>
      </c>
      <c r="D386">
        <v>5.0999999999999996</v>
      </c>
      <c r="E386">
        <v>0</v>
      </c>
      <c r="F386">
        <v>0.56999999999999995</v>
      </c>
      <c r="G386">
        <v>684</v>
      </c>
      <c r="H386" s="1" t="s">
        <v>4155</v>
      </c>
      <c r="I386">
        <v>81.98</v>
      </c>
      <c r="J386">
        <v>12.65</v>
      </c>
      <c r="K386">
        <v>437</v>
      </c>
      <c r="L386">
        <v>2816.2</v>
      </c>
      <c r="M386">
        <v>132</v>
      </c>
      <c r="N386">
        <v>6</v>
      </c>
      <c r="O386">
        <v>0</v>
      </c>
      <c r="P386">
        <v>218.18</v>
      </c>
      <c r="Q386">
        <v>0</v>
      </c>
      <c r="R386" s="1" t="s">
        <v>4765</v>
      </c>
      <c r="S386" s="1" t="s">
        <v>8156</v>
      </c>
      <c r="T386">
        <v>0.93</v>
      </c>
      <c r="U386" s="1"/>
      <c r="V386">
        <v>31854.794161000002</v>
      </c>
      <c r="W386">
        <v>1114784.682971</v>
      </c>
      <c r="X386">
        <v>171.30841699999999</v>
      </c>
      <c r="Y386">
        <v>22.409966000000001</v>
      </c>
      <c r="Z386">
        <v>475.43141800000001</v>
      </c>
      <c r="AA386">
        <v>479.20647100000002</v>
      </c>
      <c r="AB386">
        <v>0</v>
      </c>
    </row>
    <row r="387" spans="1:28" x14ac:dyDescent="0.25">
      <c r="A387" s="1" t="s">
        <v>611</v>
      </c>
      <c r="B387">
        <v>198</v>
      </c>
      <c r="C387" s="1" t="s">
        <v>4061</v>
      </c>
      <c r="D387">
        <v>5.0999999999999996</v>
      </c>
      <c r="E387">
        <v>0</v>
      </c>
      <c r="F387">
        <v>0.86</v>
      </c>
      <c r="G387">
        <v>685</v>
      </c>
      <c r="H387" s="1" t="s">
        <v>4161</v>
      </c>
      <c r="I387">
        <v>168.74</v>
      </c>
      <c r="J387">
        <v>15.84</v>
      </c>
      <c r="K387">
        <v>487</v>
      </c>
      <c r="L387">
        <v>2615.73</v>
      </c>
      <c r="M387">
        <v>225</v>
      </c>
      <c r="N387">
        <v>7</v>
      </c>
      <c r="O387">
        <v>0</v>
      </c>
      <c r="P387">
        <v>332.84</v>
      </c>
      <c r="Q387">
        <v>0</v>
      </c>
      <c r="R387" s="1" t="s">
        <v>4766</v>
      </c>
      <c r="S387" s="1" t="s">
        <v>8156</v>
      </c>
      <c r="T387">
        <v>1.24</v>
      </c>
      <c r="U387" s="1"/>
      <c r="V387">
        <v>48228.939451999999</v>
      </c>
      <c r="W387">
        <v>1486369.798439</v>
      </c>
      <c r="X387">
        <v>254.91197399999999</v>
      </c>
      <c r="Y387">
        <v>32.630690000000001</v>
      </c>
      <c r="Z387">
        <v>649.855907</v>
      </c>
      <c r="AA387">
        <v>638.93865300000004</v>
      </c>
      <c r="AB387">
        <v>0</v>
      </c>
    </row>
    <row r="388" spans="1:28" x14ac:dyDescent="0.25">
      <c r="A388" s="1" t="s">
        <v>613</v>
      </c>
      <c r="B388">
        <v>630</v>
      </c>
      <c r="C388" s="1" t="s">
        <v>4004</v>
      </c>
      <c r="D388">
        <v>5.0999999999999996</v>
      </c>
      <c r="E388">
        <v>0</v>
      </c>
      <c r="F388">
        <v>0</v>
      </c>
      <c r="G388">
        <v>686</v>
      </c>
      <c r="H388" s="1" t="s">
        <v>4074</v>
      </c>
      <c r="I388">
        <v>0.2</v>
      </c>
      <c r="J388">
        <v>8.6999999999999993</v>
      </c>
      <c r="K388">
        <v>56</v>
      </c>
      <c r="L388">
        <v>420.4</v>
      </c>
      <c r="M388">
        <v>2</v>
      </c>
      <c r="N388">
        <v>2</v>
      </c>
      <c r="O388">
        <v>0</v>
      </c>
      <c r="P388">
        <v>15.78</v>
      </c>
      <c r="Q388">
        <v>0</v>
      </c>
      <c r="R388" s="1" t="s">
        <v>4768</v>
      </c>
      <c r="S388" s="1" t="s">
        <v>8156</v>
      </c>
      <c r="T388">
        <v>0.77</v>
      </c>
      <c r="U388" s="1"/>
      <c r="V388">
        <v>2666.7914519999999</v>
      </c>
      <c r="W388">
        <v>120590.84275700001</v>
      </c>
      <c r="X388">
        <v>14.972756</v>
      </c>
      <c r="Y388">
        <v>2.2731669999999999</v>
      </c>
      <c r="Z388">
        <v>50.82244</v>
      </c>
      <c r="AA388">
        <v>51.837260000000001</v>
      </c>
      <c r="AB388">
        <v>0</v>
      </c>
    </row>
    <row r="389" spans="1:28" x14ac:dyDescent="0.25">
      <c r="A389" s="1" t="s">
        <v>614</v>
      </c>
      <c r="B389">
        <v>395</v>
      </c>
      <c r="C389" s="1" t="s">
        <v>4040</v>
      </c>
      <c r="D389">
        <v>5.0999999999999996</v>
      </c>
      <c r="E389">
        <v>0</v>
      </c>
      <c r="F389">
        <v>0.72</v>
      </c>
      <c r="G389">
        <v>687</v>
      </c>
      <c r="H389" s="1" t="s">
        <v>4096</v>
      </c>
      <c r="I389">
        <v>121.36</v>
      </c>
      <c r="J389">
        <v>17.3</v>
      </c>
      <c r="K389">
        <v>292</v>
      </c>
      <c r="L389">
        <v>1561.25</v>
      </c>
      <c r="M389">
        <v>133</v>
      </c>
      <c r="N389">
        <v>5</v>
      </c>
      <c r="O389">
        <v>0</v>
      </c>
      <c r="P389">
        <v>205.09</v>
      </c>
      <c r="Q389">
        <v>0</v>
      </c>
      <c r="R389" s="1" t="s">
        <v>4769</v>
      </c>
      <c r="S389" s="1" t="s">
        <v>8156</v>
      </c>
      <c r="T389">
        <v>1.32</v>
      </c>
      <c r="U389" s="1"/>
      <c r="V389">
        <v>30235.370053999999</v>
      </c>
      <c r="W389">
        <v>962799.97080999997</v>
      </c>
      <c r="X389">
        <v>160.57922099999999</v>
      </c>
      <c r="Y389">
        <v>21.342904999999998</v>
      </c>
      <c r="Z389">
        <v>423.05179199999998</v>
      </c>
      <c r="AA389">
        <v>413.87294300000002</v>
      </c>
      <c r="AB389">
        <v>0</v>
      </c>
    </row>
    <row r="390" spans="1:28" x14ac:dyDescent="0.25">
      <c r="A390" s="1" t="s">
        <v>615</v>
      </c>
      <c r="B390">
        <v>329</v>
      </c>
      <c r="C390" s="1" t="s">
        <v>4040</v>
      </c>
      <c r="D390">
        <v>5.0999999999999996</v>
      </c>
      <c r="E390">
        <v>0</v>
      </c>
      <c r="F390">
        <v>0.43</v>
      </c>
      <c r="G390">
        <v>688</v>
      </c>
      <c r="H390" s="1" t="s">
        <v>4161</v>
      </c>
      <c r="I390">
        <v>168.74</v>
      </c>
      <c r="J390">
        <v>12.19</v>
      </c>
      <c r="K390">
        <v>359</v>
      </c>
      <c r="L390">
        <v>1626.36</v>
      </c>
      <c r="M390">
        <v>202</v>
      </c>
      <c r="N390">
        <v>6</v>
      </c>
      <c r="O390">
        <v>0</v>
      </c>
      <c r="P390">
        <v>241.34</v>
      </c>
      <c r="Q390">
        <v>0</v>
      </c>
      <c r="R390" s="1" t="s">
        <v>4770</v>
      </c>
      <c r="S390" s="1" t="s">
        <v>8156</v>
      </c>
      <c r="T390">
        <v>1</v>
      </c>
      <c r="U390" s="1"/>
      <c r="V390">
        <v>37060.330235000001</v>
      </c>
      <c r="W390">
        <v>975899.85322799999</v>
      </c>
      <c r="X390">
        <v>191.80185599999999</v>
      </c>
      <c r="Y390">
        <v>21.380389000000001</v>
      </c>
      <c r="Z390">
        <v>426.71004499999998</v>
      </c>
      <c r="AA390">
        <v>419.51004599999999</v>
      </c>
      <c r="AB390">
        <v>0</v>
      </c>
    </row>
    <row r="391" spans="1:28" x14ac:dyDescent="0.25">
      <c r="A391" s="1" t="s">
        <v>616</v>
      </c>
      <c r="B391">
        <v>508</v>
      </c>
      <c r="C391" s="1" t="s">
        <v>4038</v>
      </c>
      <c r="D391">
        <v>5.0999999999999996</v>
      </c>
      <c r="E391">
        <v>0</v>
      </c>
      <c r="F391">
        <v>0.65</v>
      </c>
      <c r="G391">
        <v>688</v>
      </c>
      <c r="H391" s="1" t="s">
        <v>4130</v>
      </c>
      <c r="I391">
        <v>14.85</v>
      </c>
      <c r="J391">
        <v>15.47</v>
      </c>
      <c r="K391">
        <v>180</v>
      </c>
      <c r="L391">
        <v>1683.59</v>
      </c>
      <c r="M391">
        <v>23</v>
      </c>
      <c r="N391">
        <v>3</v>
      </c>
      <c r="O391">
        <v>0</v>
      </c>
      <c r="P391">
        <v>72.34</v>
      </c>
      <c r="Q391">
        <v>0</v>
      </c>
      <c r="R391" s="1" t="s">
        <v>4771</v>
      </c>
      <c r="S391" s="1" t="s">
        <v>8156</v>
      </c>
      <c r="T391">
        <v>1.1399999999999999</v>
      </c>
      <c r="U391" s="1"/>
      <c r="V391">
        <v>12213.136585</v>
      </c>
      <c r="W391">
        <v>645596.11038900004</v>
      </c>
      <c r="X391">
        <v>71.014043000000001</v>
      </c>
      <c r="Y391">
        <v>13.201235</v>
      </c>
      <c r="Z391">
        <v>275.84182700000002</v>
      </c>
      <c r="AA391">
        <v>277.51332500000001</v>
      </c>
      <c r="AB391">
        <v>0</v>
      </c>
    </row>
    <row r="392" spans="1:28" x14ac:dyDescent="0.25">
      <c r="A392" s="1" t="s">
        <v>617</v>
      </c>
      <c r="B392">
        <v>570</v>
      </c>
      <c r="C392" s="1" t="s">
        <v>4020</v>
      </c>
      <c r="D392">
        <v>5.0999999999999996</v>
      </c>
      <c r="E392">
        <v>0</v>
      </c>
      <c r="F392">
        <v>0.93</v>
      </c>
      <c r="G392">
        <v>688</v>
      </c>
      <c r="H392" s="1" t="s">
        <v>4094</v>
      </c>
      <c r="I392">
        <v>120.04</v>
      </c>
      <c r="J392">
        <v>15.03</v>
      </c>
      <c r="K392">
        <v>118</v>
      </c>
      <c r="L392">
        <v>743.49</v>
      </c>
      <c r="M392">
        <v>32</v>
      </c>
      <c r="N392">
        <v>3</v>
      </c>
      <c r="O392">
        <v>0</v>
      </c>
      <c r="P392">
        <v>73.849999999999994</v>
      </c>
      <c r="Q392">
        <v>0</v>
      </c>
      <c r="R392" s="1" t="s">
        <v>4772</v>
      </c>
      <c r="S392" s="1" t="s">
        <v>8156</v>
      </c>
      <c r="T392">
        <v>1.24</v>
      </c>
      <c r="U392" s="1"/>
      <c r="V392">
        <v>9196.247061</v>
      </c>
      <c r="W392">
        <v>372070.27618099999</v>
      </c>
      <c r="X392">
        <v>50.669220000000003</v>
      </c>
      <c r="Y392">
        <v>7.9184919999999996</v>
      </c>
      <c r="Z392">
        <v>160.96900299999999</v>
      </c>
      <c r="AA392">
        <v>159.93797799999999</v>
      </c>
      <c r="AB392">
        <v>0</v>
      </c>
    </row>
    <row r="393" spans="1:28" x14ac:dyDescent="0.25">
      <c r="A393" s="1" t="s">
        <v>618</v>
      </c>
      <c r="B393">
        <v>7</v>
      </c>
      <c r="C393" s="1" t="s">
        <v>4062</v>
      </c>
      <c r="D393">
        <v>5.0999999999999996</v>
      </c>
      <c r="E393">
        <v>0</v>
      </c>
      <c r="F393">
        <v>7</v>
      </c>
      <c r="G393">
        <v>689</v>
      </c>
      <c r="H393" s="1" t="s">
        <v>4156</v>
      </c>
      <c r="I393">
        <v>94.39</v>
      </c>
      <c r="J393">
        <v>8.08</v>
      </c>
      <c r="K393">
        <v>682</v>
      </c>
      <c r="L393">
        <v>2590.9299999999998</v>
      </c>
      <c r="M393">
        <v>329</v>
      </c>
      <c r="N393">
        <v>9</v>
      </c>
      <c r="O393">
        <v>0</v>
      </c>
      <c r="P393">
        <v>426.71</v>
      </c>
      <c r="Q393">
        <v>0</v>
      </c>
      <c r="R393" s="1" t="s">
        <v>4773</v>
      </c>
      <c r="S393" s="1" t="s">
        <v>8156</v>
      </c>
      <c r="T393">
        <v>0.63</v>
      </c>
      <c r="U393" s="1"/>
      <c r="V393">
        <v>65320.966135000002</v>
      </c>
      <c r="W393">
        <v>1628087.0371109999</v>
      </c>
      <c r="X393">
        <v>335.682455</v>
      </c>
      <c r="Y393">
        <v>35.328668</v>
      </c>
      <c r="Z393">
        <v>713.19580299999996</v>
      </c>
      <c r="AA393">
        <v>699.86888099999999</v>
      </c>
      <c r="AB393">
        <v>0</v>
      </c>
    </row>
    <row r="394" spans="1:28" x14ac:dyDescent="0.25">
      <c r="A394" s="1" t="s">
        <v>619</v>
      </c>
      <c r="B394">
        <v>602</v>
      </c>
      <c r="C394" s="1" t="s">
        <v>4004</v>
      </c>
      <c r="D394">
        <v>5.0999999999999996</v>
      </c>
      <c r="E394">
        <v>0</v>
      </c>
      <c r="F394">
        <v>0.87</v>
      </c>
      <c r="G394">
        <v>689</v>
      </c>
      <c r="H394" s="1" t="s">
        <v>4073</v>
      </c>
      <c r="I394">
        <v>40.79</v>
      </c>
      <c r="J394">
        <v>10.29</v>
      </c>
      <c r="K394">
        <v>87</v>
      </c>
      <c r="L394">
        <v>475.89</v>
      </c>
      <c r="M394">
        <v>18</v>
      </c>
      <c r="N394">
        <v>3</v>
      </c>
      <c r="O394">
        <v>0</v>
      </c>
      <c r="P394">
        <v>44.74</v>
      </c>
      <c r="Q394">
        <v>0</v>
      </c>
      <c r="R394" s="1" t="s">
        <v>4774</v>
      </c>
      <c r="S394" s="1" t="s">
        <v>8156</v>
      </c>
      <c r="T394">
        <v>0.83</v>
      </c>
      <c r="U394" s="1"/>
      <c r="V394">
        <v>5133.4627799999998</v>
      </c>
      <c r="W394">
        <v>193496.094988</v>
      </c>
      <c r="X394">
        <v>27.957234</v>
      </c>
      <c r="Y394">
        <v>4.0016259999999999</v>
      </c>
      <c r="Z394">
        <v>83.858949999999993</v>
      </c>
      <c r="AA394">
        <v>83.176547999999997</v>
      </c>
      <c r="AB394">
        <v>0</v>
      </c>
    </row>
    <row r="395" spans="1:28" x14ac:dyDescent="0.25">
      <c r="A395" s="1" t="s">
        <v>621</v>
      </c>
      <c r="B395">
        <v>296</v>
      </c>
      <c r="C395" s="1" t="s">
        <v>4061</v>
      </c>
      <c r="D395">
        <v>5.0999999999999996</v>
      </c>
      <c r="E395">
        <v>0</v>
      </c>
      <c r="F395">
        <v>0.28999999999999998</v>
      </c>
      <c r="G395">
        <v>690</v>
      </c>
      <c r="H395" s="1" t="s">
        <v>4145</v>
      </c>
      <c r="I395">
        <v>168.74</v>
      </c>
      <c r="J395">
        <v>17.170000000000002</v>
      </c>
      <c r="K395">
        <v>394</v>
      </c>
      <c r="L395">
        <v>2615.73</v>
      </c>
      <c r="M395">
        <v>150</v>
      </c>
      <c r="N395">
        <v>8</v>
      </c>
      <c r="O395">
        <v>0</v>
      </c>
      <c r="P395">
        <v>249.01</v>
      </c>
      <c r="Q395">
        <v>0</v>
      </c>
      <c r="R395" s="1" t="s">
        <v>4776</v>
      </c>
      <c r="S395" s="1" t="s">
        <v>8156</v>
      </c>
      <c r="T395">
        <v>1.32</v>
      </c>
      <c r="U395" s="1"/>
      <c r="V395">
        <v>35066.401453999999</v>
      </c>
      <c r="W395">
        <v>1273765.158152</v>
      </c>
      <c r="X395">
        <v>189.99124800000001</v>
      </c>
      <c r="Y395">
        <v>27.655234</v>
      </c>
      <c r="Z395">
        <v>554.02104299999996</v>
      </c>
      <c r="AA395">
        <v>547.54250500000001</v>
      </c>
      <c r="AB395">
        <v>0</v>
      </c>
    </row>
    <row r="396" spans="1:28" x14ac:dyDescent="0.25">
      <c r="A396" s="1" t="s">
        <v>623</v>
      </c>
      <c r="B396">
        <v>173</v>
      </c>
      <c r="C396" s="1" t="s">
        <v>4062</v>
      </c>
      <c r="D396">
        <v>5.0999999999999996</v>
      </c>
      <c r="E396">
        <v>0</v>
      </c>
      <c r="F396">
        <v>0.5</v>
      </c>
      <c r="G396">
        <v>694</v>
      </c>
      <c r="H396" s="1" t="s">
        <v>4156</v>
      </c>
      <c r="I396">
        <v>94.39</v>
      </c>
      <c r="J396">
        <v>14.09</v>
      </c>
      <c r="K396">
        <v>521</v>
      </c>
      <c r="L396">
        <v>2590.9299999999998</v>
      </c>
      <c r="M396">
        <v>285</v>
      </c>
      <c r="N396">
        <v>7</v>
      </c>
      <c r="O396">
        <v>0</v>
      </c>
      <c r="P396">
        <v>351.83</v>
      </c>
      <c r="Q396">
        <v>0</v>
      </c>
      <c r="R396" s="1" t="s">
        <v>4778</v>
      </c>
      <c r="S396" s="1" t="s">
        <v>8156</v>
      </c>
      <c r="T396">
        <v>1.03</v>
      </c>
      <c r="U396" s="1"/>
      <c r="V396">
        <v>53334.101666000002</v>
      </c>
      <c r="W396">
        <v>1425568.6907220001</v>
      </c>
      <c r="X396">
        <v>276.58446300000003</v>
      </c>
      <c r="Y396">
        <v>31.324819999999999</v>
      </c>
      <c r="Z396">
        <v>621.75786800000003</v>
      </c>
      <c r="AA396">
        <v>612.80857300000002</v>
      </c>
      <c r="AB396">
        <v>0</v>
      </c>
    </row>
    <row r="397" spans="1:28" x14ac:dyDescent="0.25">
      <c r="A397" s="1" t="s">
        <v>624</v>
      </c>
      <c r="B397">
        <v>535</v>
      </c>
      <c r="C397" s="1" t="s">
        <v>4020</v>
      </c>
      <c r="D397">
        <v>5.0999999999999996</v>
      </c>
      <c r="E397">
        <v>0</v>
      </c>
      <c r="F397">
        <v>1.5</v>
      </c>
      <c r="G397">
        <v>695</v>
      </c>
      <c r="H397" s="1" t="s">
        <v>4094</v>
      </c>
      <c r="I397">
        <v>120.04</v>
      </c>
      <c r="J397">
        <v>9.48</v>
      </c>
      <c r="K397">
        <v>160</v>
      </c>
      <c r="L397">
        <v>743.49</v>
      </c>
      <c r="M397">
        <v>55</v>
      </c>
      <c r="N397">
        <v>2</v>
      </c>
      <c r="O397">
        <v>0</v>
      </c>
      <c r="P397">
        <v>83.69</v>
      </c>
      <c r="Q397">
        <v>0</v>
      </c>
      <c r="R397" s="1" t="s">
        <v>4779</v>
      </c>
      <c r="S397" s="1" t="s">
        <v>8156</v>
      </c>
      <c r="T397">
        <v>0.72</v>
      </c>
      <c r="U397" s="1"/>
      <c r="V397">
        <v>11760.164348</v>
      </c>
      <c r="W397">
        <v>352599.35594400001</v>
      </c>
      <c r="X397">
        <v>61.789396000000004</v>
      </c>
      <c r="Y397">
        <v>7.0796840000000003</v>
      </c>
      <c r="Z397">
        <v>151.14591899999999</v>
      </c>
      <c r="AA397">
        <v>151.571349</v>
      </c>
      <c r="AB397">
        <v>0</v>
      </c>
    </row>
    <row r="398" spans="1:28" x14ac:dyDescent="0.25">
      <c r="A398" s="1" t="s">
        <v>626</v>
      </c>
      <c r="B398">
        <v>417</v>
      </c>
      <c r="C398" s="1" t="s">
        <v>4024</v>
      </c>
      <c r="D398">
        <v>5.0999999999999996</v>
      </c>
      <c r="E398">
        <v>0</v>
      </c>
      <c r="F398">
        <v>0.63</v>
      </c>
      <c r="G398">
        <v>698</v>
      </c>
      <c r="H398" s="1" t="s">
        <v>4112</v>
      </c>
      <c r="I398">
        <v>110.84</v>
      </c>
      <c r="J398">
        <v>10.06</v>
      </c>
      <c r="K398">
        <v>281</v>
      </c>
      <c r="L398">
        <v>1744.16</v>
      </c>
      <c r="M398">
        <v>72</v>
      </c>
      <c r="N398">
        <v>3</v>
      </c>
      <c r="O398">
        <v>0</v>
      </c>
      <c r="P398">
        <v>114.98</v>
      </c>
      <c r="Q398">
        <v>0</v>
      </c>
      <c r="R398" s="1" t="s">
        <v>4781</v>
      </c>
      <c r="S398" s="1" t="s">
        <v>8156</v>
      </c>
      <c r="T398">
        <v>0.73</v>
      </c>
      <c r="U398" s="1"/>
      <c r="V398">
        <v>19053.226043999999</v>
      </c>
      <c r="W398">
        <v>675918.61998199997</v>
      </c>
      <c r="X398">
        <v>102.66652000000001</v>
      </c>
      <c r="Y398">
        <v>13.563838000000001</v>
      </c>
      <c r="Z398">
        <v>289.19002</v>
      </c>
      <c r="AA398">
        <v>290.55318699999998</v>
      </c>
      <c r="AB398">
        <v>0</v>
      </c>
    </row>
    <row r="399" spans="1:28" x14ac:dyDescent="0.25">
      <c r="A399" s="1" t="s">
        <v>627</v>
      </c>
      <c r="B399">
        <v>531</v>
      </c>
      <c r="C399" s="1" t="s">
        <v>4016</v>
      </c>
      <c r="D399">
        <v>5.0999999999999996</v>
      </c>
      <c r="E399">
        <v>0</v>
      </c>
      <c r="F399">
        <v>0.23</v>
      </c>
      <c r="G399">
        <v>700</v>
      </c>
      <c r="H399" s="1" t="s">
        <v>4089</v>
      </c>
      <c r="I399">
        <v>182.21</v>
      </c>
      <c r="J399">
        <v>13.22</v>
      </c>
      <c r="K399">
        <v>169</v>
      </c>
      <c r="L399">
        <v>905.52</v>
      </c>
      <c r="M399">
        <v>90</v>
      </c>
      <c r="N399">
        <v>2</v>
      </c>
      <c r="O399">
        <v>0</v>
      </c>
      <c r="P399">
        <v>109.64</v>
      </c>
      <c r="Q399">
        <v>0</v>
      </c>
      <c r="R399" s="1" t="s">
        <v>4782</v>
      </c>
      <c r="S399" s="1" t="s">
        <v>8156</v>
      </c>
      <c r="T399">
        <v>1.1000000000000001</v>
      </c>
      <c r="U399" s="1"/>
      <c r="V399">
        <v>17406.846530999999</v>
      </c>
      <c r="W399">
        <v>501108.28519000002</v>
      </c>
      <c r="X399">
        <v>91.132104999999996</v>
      </c>
      <c r="Y399">
        <v>10.929031</v>
      </c>
      <c r="Z399">
        <v>218.328022</v>
      </c>
      <c r="AA399">
        <v>215.41013899999999</v>
      </c>
      <c r="AB399">
        <v>0</v>
      </c>
    </row>
    <row r="400" spans="1:28" x14ac:dyDescent="0.25">
      <c r="A400" s="1" t="s">
        <v>628</v>
      </c>
      <c r="B400">
        <v>518</v>
      </c>
      <c r="C400" s="1" t="s">
        <v>4053</v>
      </c>
      <c r="D400">
        <v>5.0999999999999996</v>
      </c>
      <c r="E400">
        <v>0</v>
      </c>
      <c r="F400">
        <v>0.5</v>
      </c>
      <c r="G400">
        <v>701</v>
      </c>
      <c r="H400" s="1" t="s">
        <v>4117</v>
      </c>
      <c r="I400">
        <v>120.04</v>
      </c>
      <c r="J400">
        <v>11.03</v>
      </c>
      <c r="K400">
        <v>183</v>
      </c>
      <c r="L400">
        <v>950.5</v>
      </c>
      <c r="M400">
        <v>87</v>
      </c>
      <c r="N400">
        <v>2</v>
      </c>
      <c r="O400">
        <v>0</v>
      </c>
      <c r="P400">
        <v>104.98</v>
      </c>
      <c r="Q400">
        <v>0</v>
      </c>
      <c r="R400" s="1" t="s">
        <v>4783</v>
      </c>
      <c r="S400" s="1" t="s">
        <v>8156</v>
      </c>
      <c r="T400">
        <v>0.9</v>
      </c>
      <c r="U400" s="1"/>
      <c r="V400">
        <v>17590.326013999998</v>
      </c>
      <c r="W400">
        <v>491956.86259199999</v>
      </c>
      <c r="X400">
        <v>91.702579999999998</v>
      </c>
      <c r="Y400">
        <v>10.543631</v>
      </c>
      <c r="Z400">
        <v>214.07627500000001</v>
      </c>
      <c r="AA400">
        <v>211.47685899999999</v>
      </c>
      <c r="AB400">
        <v>0</v>
      </c>
    </row>
    <row r="401" spans="1:28" x14ac:dyDescent="0.25">
      <c r="A401" s="1" t="s">
        <v>629</v>
      </c>
      <c r="B401">
        <v>476</v>
      </c>
      <c r="C401" s="1" t="s">
        <v>4024</v>
      </c>
      <c r="D401">
        <v>5.0999999999999996</v>
      </c>
      <c r="E401">
        <v>0</v>
      </c>
      <c r="F401">
        <v>0.14000000000000001</v>
      </c>
      <c r="G401">
        <v>702</v>
      </c>
      <c r="H401" s="1" t="s">
        <v>4112</v>
      </c>
      <c r="I401">
        <v>110.84</v>
      </c>
      <c r="J401">
        <v>10.23</v>
      </c>
      <c r="K401">
        <v>226</v>
      </c>
      <c r="L401">
        <v>1744.16</v>
      </c>
      <c r="M401">
        <v>28</v>
      </c>
      <c r="N401">
        <v>4</v>
      </c>
      <c r="O401">
        <v>0</v>
      </c>
      <c r="P401">
        <v>79.53</v>
      </c>
      <c r="Q401">
        <v>0</v>
      </c>
      <c r="R401" s="1" t="s">
        <v>4784</v>
      </c>
      <c r="S401" s="1" t="s">
        <v>8156</v>
      </c>
      <c r="T401">
        <v>0.82</v>
      </c>
      <c r="U401" s="1"/>
      <c r="V401">
        <v>14041.287563</v>
      </c>
      <c r="W401">
        <v>660878.91016800003</v>
      </c>
      <c r="X401">
        <v>79.611609999999999</v>
      </c>
      <c r="Y401">
        <v>13.125560999999999</v>
      </c>
      <c r="Z401">
        <v>281.41853500000002</v>
      </c>
      <c r="AA401">
        <v>284.08448499999997</v>
      </c>
      <c r="AB401">
        <v>0</v>
      </c>
    </row>
    <row r="402" spans="1:28" x14ac:dyDescent="0.25">
      <c r="A402" s="1" t="s">
        <v>631</v>
      </c>
      <c r="B402">
        <v>476</v>
      </c>
      <c r="C402" s="1" t="s">
        <v>4005</v>
      </c>
      <c r="D402">
        <v>5.0999999999999996</v>
      </c>
      <c r="E402">
        <v>0</v>
      </c>
      <c r="F402">
        <v>0.14000000000000001</v>
      </c>
      <c r="G402">
        <v>704</v>
      </c>
      <c r="H402" s="1" t="s">
        <v>4075</v>
      </c>
      <c r="I402">
        <v>89.74</v>
      </c>
      <c r="J402">
        <v>3.84</v>
      </c>
      <c r="K402">
        <v>228</v>
      </c>
      <c r="L402">
        <v>698.34</v>
      </c>
      <c r="M402">
        <v>71</v>
      </c>
      <c r="N402">
        <v>2</v>
      </c>
      <c r="O402">
        <v>0</v>
      </c>
      <c r="P402">
        <v>108.88</v>
      </c>
      <c r="Q402">
        <v>0</v>
      </c>
      <c r="R402" s="1" t="s">
        <v>4786</v>
      </c>
      <c r="S402" s="1" t="s">
        <v>8156</v>
      </c>
      <c r="T402">
        <v>0.43</v>
      </c>
      <c r="U402" s="1"/>
      <c r="V402">
        <v>17932.697080999998</v>
      </c>
      <c r="W402">
        <v>416573.06930500001</v>
      </c>
      <c r="X402">
        <v>91.295664000000002</v>
      </c>
      <c r="Y402">
        <v>8.5780569999999994</v>
      </c>
      <c r="Z402">
        <v>180.81063499999999</v>
      </c>
      <c r="AA402">
        <v>179.07467199999999</v>
      </c>
      <c r="AB402">
        <v>0</v>
      </c>
    </row>
    <row r="403" spans="1:28" x14ac:dyDescent="0.25">
      <c r="A403" s="1" t="s">
        <v>632</v>
      </c>
      <c r="B403">
        <v>536</v>
      </c>
      <c r="C403" s="1" t="s">
        <v>4024</v>
      </c>
      <c r="D403">
        <v>5.0999999999999996</v>
      </c>
      <c r="E403">
        <v>0</v>
      </c>
      <c r="F403">
        <v>0.66</v>
      </c>
      <c r="G403">
        <v>704</v>
      </c>
      <c r="H403" s="1" t="s">
        <v>4112</v>
      </c>
      <c r="I403">
        <v>110.84</v>
      </c>
      <c r="J403">
        <v>13.11</v>
      </c>
      <c r="K403">
        <v>168</v>
      </c>
      <c r="L403">
        <v>1744.16</v>
      </c>
      <c r="M403">
        <v>2</v>
      </c>
      <c r="N403">
        <v>1</v>
      </c>
      <c r="O403">
        <v>0</v>
      </c>
      <c r="P403">
        <v>51.19</v>
      </c>
      <c r="Q403">
        <v>0</v>
      </c>
      <c r="R403" s="1" t="s">
        <v>4787</v>
      </c>
      <c r="S403" s="1" t="s">
        <v>8156</v>
      </c>
      <c r="T403">
        <v>1.06</v>
      </c>
      <c r="U403" s="1"/>
      <c r="V403">
        <v>10421.692908999999</v>
      </c>
      <c r="W403">
        <v>627755.31900999998</v>
      </c>
      <c r="X403">
        <v>62.436684999999997</v>
      </c>
      <c r="Y403">
        <v>12.720208</v>
      </c>
      <c r="Z403">
        <v>267.95768099999998</v>
      </c>
      <c r="AA403">
        <v>269.84323499999999</v>
      </c>
      <c r="AB403">
        <v>0</v>
      </c>
    </row>
    <row r="404" spans="1:28" x14ac:dyDescent="0.25">
      <c r="A404" s="1" t="s">
        <v>634</v>
      </c>
      <c r="B404">
        <v>621</v>
      </c>
      <c r="C404" s="1" t="s">
        <v>4004</v>
      </c>
      <c r="D404">
        <v>5.0999999999999996</v>
      </c>
      <c r="E404">
        <v>0</v>
      </c>
      <c r="F404">
        <v>0</v>
      </c>
      <c r="G404">
        <v>707</v>
      </c>
      <c r="H404" s="1" t="s">
        <v>4166</v>
      </c>
      <c r="I404">
        <v>1.4</v>
      </c>
      <c r="J404">
        <v>16.5</v>
      </c>
      <c r="K404">
        <v>86</v>
      </c>
      <c r="L404">
        <v>609.39</v>
      </c>
      <c r="M404">
        <v>1</v>
      </c>
      <c r="N404">
        <v>1</v>
      </c>
      <c r="O404">
        <v>0</v>
      </c>
      <c r="P404">
        <v>52.34</v>
      </c>
      <c r="Q404">
        <v>0</v>
      </c>
      <c r="R404" s="1" t="s">
        <v>4789</v>
      </c>
      <c r="S404" s="1" t="s">
        <v>8156</v>
      </c>
      <c r="T404">
        <v>1.3</v>
      </c>
      <c r="U404" s="1"/>
      <c r="V404">
        <v>6059.7988649999998</v>
      </c>
      <c r="W404">
        <v>274927.25838700001</v>
      </c>
      <c r="X404">
        <v>34.182724999999998</v>
      </c>
      <c r="Y404">
        <v>5.8368650000000004</v>
      </c>
      <c r="Z404">
        <v>119.31996100000001</v>
      </c>
      <c r="AA404">
        <v>118.179478</v>
      </c>
      <c r="AB404">
        <v>0</v>
      </c>
    </row>
    <row r="405" spans="1:28" x14ac:dyDescent="0.25">
      <c r="A405" s="1" t="s">
        <v>637</v>
      </c>
      <c r="B405">
        <v>419</v>
      </c>
      <c r="C405" s="1" t="s">
        <v>4001</v>
      </c>
      <c r="D405">
        <v>0.2</v>
      </c>
      <c r="E405">
        <v>0</v>
      </c>
      <c r="F405">
        <v>0.82</v>
      </c>
      <c r="G405">
        <v>709</v>
      </c>
      <c r="H405" s="1" t="s">
        <v>4090</v>
      </c>
      <c r="I405">
        <v>24.41</v>
      </c>
      <c r="J405">
        <v>10.19</v>
      </c>
      <c r="K405">
        <v>290</v>
      </c>
      <c r="L405">
        <v>1066.78</v>
      </c>
      <c r="M405">
        <v>114</v>
      </c>
      <c r="N405">
        <v>5</v>
      </c>
      <c r="O405">
        <v>0</v>
      </c>
      <c r="P405">
        <v>189.72</v>
      </c>
      <c r="Q405">
        <v>0</v>
      </c>
      <c r="R405" s="1" t="s">
        <v>4792</v>
      </c>
      <c r="S405" s="1" t="s">
        <v>8156</v>
      </c>
      <c r="T405">
        <v>0.77</v>
      </c>
      <c r="U405" s="1"/>
      <c r="V405">
        <v>24921.048219</v>
      </c>
      <c r="W405">
        <v>640760.09941599995</v>
      </c>
      <c r="X405">
        <v>128.475268</v>
      </c>
      <c r="Y405">
        <v>13.519261</v>
      </c>
      <c r="Z405">
        <v>278.45863300000002</v>
      </c>
      <c r="AA405">
        <v>275.44465500000001</v>
      </c>
      <c r="AB405">
        <v>0</v>
      </c>
    </row>
    <row r="406" spans="1:28" x14ac:dyDescent="0.25">
      <c r="A406" s="1" t="s">
        <v>640</v>
      </c>
      <c r="B406">
        <v>345</v>
      </c>
      <c r="C406" s="1" t="s">
        <v>4062</v>
      </c>
      <c r="D406">
        <v>5.0999999999999996</v>
      </c>
      <c r="E406">
        <v>0</v>
      </c>
      <c r="F406">
        <v>0</v>
      </c>
      <c r="G406">
        <v>713</v>
      </c>
      <c r="H406" s="1" t="s">
        <v>4156</v>
      </c>
      <c r="I406">
        <v>94.39</v>
      </c>
      <c r="J406">
        <v>12.59</v>
      </c>
      <c r="K406">
        <v>368</v>
      </c>
      <c r="L406">
        <v>2590.9299999999998</v>
      </c>
      <c r="M406">
        <v>154</v>
      </c>
      <c r="N406">
        <v>3</v>
      </c>
      <c r="O406">
        <v>0</v>
      </c>
      <c r="P406">
        <v>196.95</v>
      </c>
      <c r="Q406">
        <v>0</v>
      </c>
      <c r="R406" s="1" t="s">
        <v>4795</v>
      </c>
      <c r="S406" s="1" t="s">
        <v>8156</v>
      </c>
      <c r="T406">
        <v>1.01</v>
      </c>
      <c r="U406" s="1"/>
      <c r="V406">
        <v>34249.493352999998</v>
      </c>
      <c r="W406">
        <v>1123619.1384960001</v>
      </c>
      <c r="X406">
        <v>182.489194</v>
      </c>
      <c r="Y406">
        <v>24.060533</v>
      </c>
      <c r="Z406">
        <v>484.988561</v>
      </c>
      <c r="AA406">
        <v>483.00402300000002</v>
      </c>
      <c r="AB406">
        <v>0</v>
      </c>
    </row>
    <row r="407" spans="1:28" x14ac:dyDescent="0.25">
      <c r="A407" s="1" t="s">
        <v>641</v>
      </c>
      <c r="B407">
        <v>635</v>
      </c>
      <c r="C407" s="1" t="s">
        <v>4004</v>
      </c>
      <c r="D407">
        <v>5.0999999999999996</v>
      </c>
      <c r="E407">
        <v>0</v>
      </c>
      <c r="F407">
        <v>0.2</v>
      </c>
      <c r="G407">
        <v>714</v>
      </c>
      <c r="H407" s="1" t="s">
        <v>4166</v>
      </c>
      <c r="I407">
        <v>1.4</v>
      </c>
      <c r="J407">
        <v>12.32</v>
      </c>
      <c r="K407">
        <v>79</v>
      </c>
      <c r="L407">
        <v>609.39</v>
      </c>
      <c r="M407">
        <v>1</v>
      </c>
      <c r="N407">
        <v>1</v>
      </c>
      <c r="O407">
        <v>0</v>
      </c>
      <c r="P407">
        <v>35.29</v>
      </c>
      <c r="Q407">
        <v>0</v>
      </c>
      <c r="R407" s="1" t="s">
        <v>4796</v>
      </c>
      <c r="S407" s="1" t="s">
        <v>8156</v>
      </c>
      <c r="T407">
        <v>0.97</v>
      </c>
      <c r="U407" s="1"/>
      <c r="V407">
        <v>4803.1109329999999</v>
      </c>
      <c r="W407">
        <v>234303.11879199999</v>
      </c>
      <c r="X407">
        <v>27.409737</v>
      </c>
      <c r="Y407">
        <v>4.5685979999999997</v>
      </c>
      <c r="Z407">
        <v>99.012775000000005</v>
      </c>
      <c r="AA407">
        <v>100.71721100000001</v>
      </c>
      <c r="AB407">
        <v>0</v>
      </c>
    </row>
    <row r="408" spans="1:28" x14ac:dyDescent="0.25">
      <c r="A408" s="1" t="s">
        <v>642</v>
      </c>
      <c r="B408">
        <v>649</v>
      </c>
      <c r="C408" s="1" t="s">
        <v>4004</v>
      </c>
      <c r="D408">
        <v>5.0999999999999996</v>
      </c>
      <c r="E408">
        <v>0</v>
      </c>
      <c r="F408">
        <v>0.4</v>
      </c>
      <c r="G408">
        <v>716</v>
      </c>
      <c r="H408" s="1" t="s">
        <v>4079</v>
      </c>
      <c r="I408">
        <v>1.4</v>
      </c>
      <c r="J408">
        <v>12.77</v>
      </c>
      <c r="K408">
        <v>67</v>
      </c>
      <c r="L408">
        <v>609.39</v>
      </c>
      <c r="M408">
        <v>0</v>
      </c>
      <c r="N408">
        <v>0</v>
      </c>
      <c r="O408">
        <v>0</v>
      </c>
      <c r="P408">
        <v>22.13</v>
      </c>
      <c r="Q408">
        <v>0</v>
      </c>
      <c r="R408" s="1" t="s">
        <v>4797</v>
      </c>
      <c r="S408" s="1" t="s">
        <v>8156</v>
      </c>
      <c r="T408">
        <v>0.94</v>
      </c>
      <c r="U408" s="1"/>
      <c r="V408">
        <v>4004.1911060000002</v>
      </c>
      <c r="W408">
        <v>221086.49752</v>
      </c>
      <c r="X408">
        <v>23.513767000000001</v>
      </c>
      <c r="Y408">
        <v>4.4615150000000003</v>
      </c>
      <c r="Z408">
        <v>94.456187</v>
      </c>
      <c r="AA408">
        <v>95.035246999999998</v>
      </c>
      <c r="AB408">
        <v>0</v>
      </c>
    </row>
    <row r="409" spans="1:28" x14ac:dyDescent="0.25">
      <c r="A409" s="1" t="s">
        <v>643</v>
      </c>
      <c r="B409">
        <v>654</v>
      </c>
      <c r="C409" s="1" t="s">
        <v>4004</v>
      </c>
      <c r="D409">
        <v>5.0999999999999996</v>
      </c>
      <c r="E409">
        <v>0</v>
      </c>
      <c r="F409">
        <v>0.6</v>
      </c>
      <c r="G409">
        <v>716</v>
      </c>
      <c r="H409" s="1" t="s">
        <v>4073</v>
      </c>
      <c r="I409">
        <v>40.79</v>
      </c>
      <c r="J409">
        <v>15.59</v>
      </c>
      <c r="K409">
        <v>62</v>
      </c>
      <c r="L409">
        <v>475.89</v>
      </c>
      <c r="M409">
        <v>6</v>
      </c>
      <c r="N409">
        <v>3</v>
      </c>
      <c r="O409">
        <v>0</v>
      </c>
      <c r="P409">
        <v>34.049999999999997</v>
      </c>
      <c r="Q409">
        <v>0</v>
      </c>
      <c r="R409" s="1" t="s">
        <v>4798</v>
      </c>
      <c r="S409" s="1" t="s">
        <v>8156</v>
      </c>
      <c r="T409">
        <v>1.26</v>
      </c>
      <c r="U409" s="1"/>
      <c r="V409">
        <v>5933.9086829999997</v>
      </c>
      <c r="W409">
        <v>269400.32229699998</v>
      </c>
      <c r="X409">
        <v>33.517459000000002</v>
      </c>
      <c r="Y409">
        <v>5.9619730000000004</v>
      </c>
      <c r="Z409">
        <v>118.91526</v>
      </c>
      <c r="AA409">
        <v>115.80326599999999</v>
      </c>
      <c r="AB409">
        <v>0</v>
      </c>
    </row>
    <row r="410" spans="1:28" x14ac:dyDescent="0.25">
      <c r="A410" s="1" t="s">
        <v>646</v>
      </c>
      <c r="B410">
        <v>485</v>
      </c>
      <c r="C410" s="1" t="s">
        <v>4004</v>
      </c>
      <c r="D410">
        <v>5.0999999999999996</v>
      </c>
      <c r="E410">
        <v>0</v>
      </c>
      <c r="F410">
        <v>0.79</v>
      </c>
      <c r="G410">
        <v>722</v>
      </c>
      <c r="H410" s="1" t="s">
        <v>4108</v>
      </c>
      <c r="I410">
        <v>122.01</v>
      </c>
      <c r="J410">
        <v>11.6</v>
      </c>
      <c r="K410">
        <v>237</v>
      </c>
      <c r="L410">
        <v>1425.91</v>
      </c>
      <c r="M410">
        <v>66</v>
      </c>
      <c r="N410">
        <v>7</v>
      </c>
      <c r="O410">
        <v>0</v>
      </c>
      <c r="P410">
        <v>130.74</v>
      </c>
      <c r="Q410">
        <v>0</v>
      </c>
      <c r="R410" s="1" t="s">
        <v>4801</v>
      </c>
      <c r="S410" s="1" t="s">
        <v>8156</v>
      </c>
      <c r="T410">
        <v>0.98</v>
      </c>
      <c r="U410" s="1"/>
      <c r="V410">
        <v>17606.158020999999</v>
      </c>
      <c r="W410">
        <v>596628.76935700001</v>
      </c>
      <c r="X410">
        <v>94.279050999999995</v>
      </c>
      <c r="Y410">
        <v>12.421901</v>
      </c>
      <c r="Z410">
        <v>257.81941</v>
      </c>
      <c r="AA410">
        <v>256.46934700000003</v>
      </c>
      <c r="AB410">
        <v>0</v>
      </c>
    </row>
    <row r="411" spans="1:28" x14ac:dyDescent="0.25">
      <c r="A411" s="1" t="s">
        <v>648</v>
      </c>
      <c r="B411">
        <v>564</v>
      </c>
      <c r="C411" s="1" t="s">
        <v>4016</v>
      </c>
      <c r="D411">
        <v>5.0999999999999996</v>
      </c>
      <c r="E411">
        <v>0</v>
      </c>
      <c r="F411">
        <v>0.06</v>
      </c>
      <c r="G411">
        <v>723</v>
      </c>
      <c r="H411" s="1" t="s">
        <v>4089</v>
      </c>
      <c r="I411">
        <v>182.21</v>
      </c>
      <c r="J411">
        <v>8.69</v>
      </c>
      <c r="K411">
        <v>159</v>
      </c>
      <c r="L411">
        <v>905.52</v>
      </c>
      <c r="M411">
        <v>48</v>
      </c>
      <c r="N411">
        <v>2</v>
      </c>
      <c r="O411">
        <v>0</v>
      </c>
      <c r="P411">
        <v>75.44</v>
      </c>
      <c r="Q411">
        <v>0</v>
      </c>
      <c r="R411" s="1" t="s">
        <v>4803</v>
      </c>
      <c r="S411" s="1" t="s">
        <v>8156</v>
      </c>
      <c r="T411">
        <v>0.79</v>
      </c>
      <c r="U411" s="1"/>
      <c r="V411">
        <v>11344.452603</v>
      </c>
      <c r="W411">
        <v>376110.720868</v>
      </c>
      <c r="X411">
        <v>60.479081000000001</v>
      </c>
      <c r="Y411">
        <v>7.5118850000000004</v>
      </c>
      <c r="Z411">
        <v>160.68861699999999</v>
      </c>
      <c r="AA411">
        <v>161.67720700000001</v>
      </c>
      <c r="AB411">
        <v>0</v>
      </c>
    </row>
    <row r="412" spans="1:28" x14ac:dyDescent="0.25">
      <c r="A412" s="1" t="s">
        <v>649</v>
      </c>
      <c r="B412">
        <v>608</v>
      </c>
      <c r="C412" s="1" t="s">
        <v>4004</v>
      </c>
      <c r="D412">
        <v>5.0999999999999996</v>
      </c>
      <c r="E412">
        <v>0</v>
      </c>
      <c r="F412">
        <v>0.8</v>
      </c>
      <c r="G412">
        <v>723</v>
      </c>
      <c r="H412" s="1" t="s">
        <v>4076</v>
      </c>
      <c r="I412">
        <v>1.4</v>
      </c>
      <c r="J412">
        <v>8.39</v>
      </c>
      <c r="K412">
        <v>115</v>
      </c>
      <c r="L412">
        <v>609.39</v>
      </c>
      <c r="M412">
        <v>2</v>
      </c>
      <c r="N412">
        <v>1</v>
      </c>
      <c r="O412">
        <v>0</v>
      </c>
      <c r="P412">
        <v>48.52</v>
      </c>
      <c r="Q412">
        <v>0</v>
      </c>
      <c r="R412" s="1" t="s">
        <v>4804</v>
      </c>
      <c r="S412" s="1" t="s">
        <v>8156</v>
      </c>
      <c r="T412">
        <v>0.61</v>
      </c>
      <c r="U412" s="1"/>
      <c r="V412">
        <v>6641.0665849999996</v>
      </c>
      <c r="W412">
        <v>254338.752882</v>
      </c>
      <c r="X412">
        <v>36.211941000000003</v>
      </c>
      <c r="Y412">
        <v>5.005458</v>
      </c>
      <c r="Z412">
        <v>108.92090899999999</v>
      </c>
      <c r="AA412">
        <v>109.330735</v>
      </c>
      <c r="AB412">
        <v>0</v>
      </c>
    </row>
    <row r="413" spans="1:28" x14ac:dyDescent="0.25">
      <c r="A413" s="1" t="s">
        <v>650</v>
      </c>
      <c r="B413">
        <v>660</v>
      </c>
      <c r="C413" s="1" t="s">
        <v>4004</v>
      </c>
      <c r="D413">
        <v>5.0999999999999996</v>
      </c>
      <c r="E413">
        <v>0</v>
      </c>
      <c r="F413">
        <v>0</v>
      </c>
      <c r="G413">
        <v>723</v>
      </c>
      <c r="H413" s="1" t="s">
        <v>4074</v>
      </c>
      <c r="I413">
        <v>0.2</v>
      </c>
      <c r="J413">
        <v>8.2200000000000006</v>
      </c>
      <c r="K413">
        <v>63</v>
      </c>
      <c r="L413">
        <v>420.4</v>
      </c>
      <c r="M413">
        <v>1</v>
      </c>
      <c r="N413">
        <v>1</v>
      </c>
      <c r="O413">
        <v>0</v>
      </c>
      <c r="P413">
        <v>14.46</v>
      </c>
      <c r="Q413">
        <v>0</v>
      </c>
      <c r="R413" s="1" t="s">
        <v>4805</v>
      </c>
      <c r="S413" s="1" t="s">
        <v>8156</v>
      </c>
      <c r="T413">
        <v>0.64</v>
      </c>
      <c r="U413" s="1"/>
      <c r="V413">
        <v>3212.8687580000001</v>
      </c>
      <c r="W413">
        <v>141475.835877</v>
      </c>
      <c r="X413">
        <v>17.920864999999999</v>
      </c>
      <c r="Y413">
        <v>2.5538099999999999</v>
      </c>
      <c r="Z413">
        <v>59.16583</v>
      </c>
      <c r="AA413">
        <v>60.815112999999997</v>
      </c>
      <c r="AB413">
        <v>0</v>
      </c>
    </row>
    <row r="414" spans="1:28" x14ac:dyDescent="0.25">
      <c r="A414" s="1" t="s">
        <v>652</v>
      </c>
      <c r="B414">
        <v>575</v>
      </c>
      <c r="C414" s="1" t="s">
        <v>4007</v>
      </c>
      <c r="D414">
        <v>5.0999999999999996</v>
      </c>
      <c r="E414">
        <v>0</v>
      </c>
      <c r="F414">
        <v>0</v>
      </c>
      <c r="G414">
        <v>724</v>
      </c>
      <c r="H414" s="1" t="s">
        <v>4075</v>
      </c>
      <c r="I414">
        <v>89.74</v>
      </c>
      <c r="J414">
        <v>7.82</v>
      </c>
      <c r="K414">
        <v>149</v>
      </c>
      <c r="L414">
        <v>569.77</v>
      </c>
      <c r="M414">
        <v>65</v>
      </c>
      <c r="N414">
        <v>2</v>
      </c>
      <c r="O414">
        <v>0</v>
      </c>
      <c r="P414">
        <v>83.72</v>
      </c>
      <c r="Q414">
        <v>0</v>
      </c>
      <c r="R414" s="1" t="s">
        <v>4807</v>
      </c>
      <c r="S414" s="1" t="s">
        <v>8156</v>
      </c>
      <c r="T414">
        <v>0.64</v>
      </c>
      <c r="U414" s="1"/>
      <c r="V414">
        <v>13077.335967999999</v>
      </c>
      <c r="W414">
        <v>331742.59874699998</v>
      </c>
      <c r="X414">
        <v>67.263114999999999</v>
      </c>
      <c r="Y414">
        <v>6.7965970000000002</v>
      </c>
      <c r="Z414">
        <v>143.164511</v>
      </c>
      <c r="AA414">
        <v>142.607193</v>
      </c>
      <c r="AB414">
        <v>0</v>
      </c>
    </row>
    <row r="415" spans="1:28" x14ac:dyDescent="0.25">
      <c r="A415" s="1" t="s">
        <v>653</v>
      </c>
      <c r="B415">
        <v>605</v>
      </c>
      <c r="C415" s="1" t="s">
        <v>4020</v>
      </c>
      <c r="D415">
        <v>5.0999999999999996</v>
      </c>
      <c r="E415">
        <v>0</v>
      </c>
      <c r="F415">
        <v>0.36</v>
      </c>
      <c r="G415">
        <v>724</v>
      </c>
      <c r="H415" s="1" t="s">
        <v>4094</v>
      </c>
      <c r="I415">
        <v>120.04</v>
      </c>
      <c r="J415">
        <v>11.25</v>
      </c>
      <c r="K415">
        <v>119</v>
      </c>
      <c r="L415">
        <v>743.49</v>
      </c>
      <c r="M415">
        <v>47</v>
      </c>
      <c r="N415">
        <v>1</v>
      </c>
      <c r="O415">
        <v>0</v>
      </c>
      <c r="P415">
        <v>60.05</v>
      </c>
      <c r="Q415">
        <v>0</v>
      </c>
      <c r="R415" s="1" t="s">
        <v>4808</v>
      </c>
      <c r="S415" s="1" t="s">
        <v>8156</v>
      </c>
      <c r="T415">
        <v>0.93</v>
      </c>
      <c r="U415" s="1"/>
      <c r="V415">
        <v>10685.073449</v>
      </c>
      <c r="W415">
        <v>332046.31858000002</v>
      </c>
      <c r="X415">
        <v>56.479413000000001</v>
      </c>
      <c r="Y415">
        <v>6.8611360000000001</v>
      </c>
      <c r="Z415">
        <v>142.507778</v>
      </c>
      <c r="AA415">
        <v>142.73572899999999</v>
      </c>
      <c r="AB415">
        <v>0</v>
      </c>
    </row>
    <row r="416" spans="1:28" x14ac:dyDescent="0.25">
      <c r="A416" s="1" t="s">
        <v>654</v>
      </c>
      <c r="B416">
        <v>663</v>
      </c>
      <c r="C416" s="1" t="s">
        <v>4004</v>
      </c>
      <c r="D416">
        <v>5.0999999999999996</v>
      </c>
      <c r="E416">
        <v>0</v>
      </c>
      <c r="F416">
        <v>0.6</v>
      </c>
      <c r="G416">
        <v>724</v>
      </c>
      <c r="H416" s="1" t="s">
        <v>4079</v>
      </c>
      <c r="I416">
        <v>1.4</v>
      </c>
      <c r="J416">
        <v>10.62</v>
      </c>
      <c r="K416">
        <v>61</v>
      </c>
      <c r="L416">
        <v>609.39</v>
      </c>
      <c r="M416">
        <v>0</v>
      </c>
      <c r="N416">
        <v>0</v>
      </c>
      <c r="O416">
        <v>0</v>
      </c>
      <c r="P416">
        <v>10.14</v>
      </c>
      <c r="Q416">
        <v>0</v>
      </c>
      <c r="R416" s="1" t="s">
        <v>4809</v>
      </c>
      <c r="S416" s="1" t="s">
        <v>8156</v>
      </c>
      <c r="T416">
        <v>0.82</v>
      </c>
      <c r="U416" s="1"/>
      <c r="V416">
        <v>3558.0018260000002</v>
      </c>
      <c r="W416">
        <v>213572.69651099999</v>
      </c>
      <c r="X416">
        <v>21.279772000000001</v>
      </c>
      <c r="Y416">
        <v>4.1406299999999998</v>
      </c>
      <c r="Z416">
        <v>90.128280000000004</v>
      </c>
      <c r="AA416">
        <v>91.805394000000007</v>
      </c>
      <c r="AB416">
        <v>0</v>
      </c>
    </row>
    <row r="417" spans="1:28" x14ac:dyDescent="0.25">
      <c r="A417" s="1" t="s">
        <v>655</v>
      </c>
      <c r="B417">
        <v>460</v>
      </c>
      <c r="C417" s="1" t="s">
        <v>4023</v>
      </c>
      <c r="D417">
        <v>5.0999999999999996</v>
      </c>
      <c r="E417">
        <v>0</v>
      </c>
      <c r="F417">
        <v>0</v>
      </c>
      <c r="G417">
        <v>726</v>
      </c>
      <c r="H417" s="1" t="s">
        <v>4099</v>
      </c>
      <c r="I417">
        <v>147.79</v>
      </c>
      <c r="J417">
        <v>9.73</v>
      </c>
      <c r="K417">
        <v>266</v>
      </c>
      <c r="L417">
        <v>1435.85</v>
      </c>
      <c r="M417">
        <v>83</v>
      </c>
      <c r="N417">
        <v>2</v>
      </c>
      <c r="O417">
        <v>0</v>
      </c>
      <c r="P417">
        <v>118.88</v>
      </c>
      <c r="Q417">
        <v>0</v>
      </c>
      <c r="R417" s="1" t="s">
        <v>4810</v>
      </c>
      <c r="S417" s="1" t="s">
        <v>8156</v>
      </c>
      <c r="T417">
        <v>0.71</v>
      </c>
      <c r="U417" s="1"/>
      <c r="V417">
        <v>20308.897805000001</v>
      </c>
      <c r="W417">
        <v>624044.38608700002</v>
      </c>
      <c r="X417">
        <v>107.05861</v>
      </c>
      <c r="Y417">
        <v>12.442202</v>
      </c>
      <c r="Z417">
        <v>266.87449600000002</v>
      </c>
      <c r="AA417">
        <v>268.25672100000003</v>
      </c>
      <c r="AB417">
        <v>0</v>
      </c>
    </row>
    <row r="418" spans="1:28" x14ac:dyDescent="0.25">
      <c r="A418" s="1" t="s">
        <v>656</v>
      </c>
      <c r="B418">
        <v>598</v>
      </c>
      <c r="C418" s="1" t="s">
        <v>4016</v>
      </c>
      <c r="D418">
        <v>5.0999999999999996</v>
      </c>
      <c r="E418">
        <v>0</v>
      </c>
      <c r="F418">
        <v>0.89</v>
      </c>
      <c r="G418">
        <v>726</v>
      </c>
      <c r="H418" s="1" t="s">
        <v>4089</v>
      </c>
      <c r="I418">
        <v>182.21</v>
      </c>
      <c r="J418">
        <v>10.68</v>
      </c>
      <c r="K418">
        <v>128</v>
      </c>
      <c r="L418">
        <v>905.52</v>
      </c>
      <c r="M418">
        <v>27</v>
      </c>
      <c r="N418">
        <v>3</v>
      </c>
      <c r="O418">
        <v>0</v>
      </c>
      <c r="P418">
        <v>51.56</v>
      </c>
      <c r="Q418">
        <v>0</v>
      </c>
      <c r="R418" s="1" t="s">
        <v>4811</v>
      </c>
      <c r="S418" s="1" t="s">
        <v>8156</v>
      </c>
      <c r="T418">
        <v>0.86</v>
      </c>
      <c r="U418" s="1"/>
      <c r="V418">
        <v>7969.2342179999996</v>
      </c>
      <c r="W418">
        <v>308809.291631</v>
      </c>
      <c r="X418">
        <v>43.530822999999998</v>
      </c>
      <c r="Y418">
        <v>5.9242619999999997</v>
      </c>
      <c r="Z418">
        <v>130.01472699999999</v>
      </c>
      <c r="AA418">
        <v>132.745869</v>
      </c>
      <c r="AB418">
        <v>0</v>
      </c>
    </row>
    <row r="419" spans="1:28" x14ac:dyDescent="0.25">
      <c r="A419" s="1" t="s">
        <v>657</v>
      </c>
      <c r="B419">
        <v>432</v>
      </c>
      <c r="C419" s="1" t="s">
        <v>4039</v>
      </c>
      <c r="D419">
        <v>5.0999999999999996</v>
      </c>
      <c r="E419">
        <v>0</v>
      </c>
      <c r="F419">
        <v>0.75</v>
      </c>
      <c r="G419">
        <v>728</v>
      </c>
      <c r="H419" s="1" t="s">
        <v>4079</v>
      </c>
      <c r="I419">
        <v>1.4</v>
      </c>
      <c r="J419">
        <v>14.09</v>
      </c>
      <c r="K419">
        <v>296</v>
      </c>
      <c r="L419">
        <v>1742.4</v>
      </c>
      <c r="M419">
        <v>101</v>
      </c>
      <c r="N419">
        <v>5</v>
      </c>
      <c r="O419">
        <v>0</v>
      </c>
      <c r="P419">
        <v>175.23</v>
      </c>
      <c r="Q419">
        <v>0</v>
      </c>
      <c r="R419" s="1" t="s">
        <v>4812</v>
      </c>
      <c r="S419" s="1" t="s">
        <v>8156</v>
      </c>
      <c r="T419">
        <v>1.04</v>
      </c>
      <c r="U419" s="1"/>
      <c r="V419">
        <v>23908.312486999999</v>
      </c>
      <c r="W419">
        <v>833245.601807</v>
      </c>
      <c r="X419">
        <v>128.56124500000001</v>
      </c>
      <c r="Y419">
        <v>17.368062999999999</v>
      </c>
      <c r="Z419">
        <v>359.20609000000002</v>
      </c>
      <c r="AA419">
        <v>358.18193300000001</v>
      </c>
      <c r="AB419">
        <v>0</v>
      </c>
    </row>
    <row r="420" spans="1:28" x14ac:dyDescent="0.25">
      <c r="A420" s="1" t="s">
        <v>658</v>
      </c>
      <c r="B420">
        <v>609</v>
      </c>
      <c r="C420" s="1" t="s">
        <v>4001</v>
      </c>
      <c r="D420">
        <v>0.2</v>
      </c>
      <c r="E420">
        <v>0</v>
      </c>
      <c r="F420">
        <v>0.18</v>
      </c>
      <c r="G420">
        <v>728</v>
      </c>
      <c r="H420" s="1" t="s">
        <v>4148</v>
      </c>
      <c r="I420">
        <v>108.49</v>
      </c>
      <c r="J420">
        <v>7.19</v>
      </c>
      <c r="K420">
        <v>119</v>
      </c>
      <c r="L420">
        <v>419.77</v>
      </c>
      <c r="M420">
        <v>56</v>
      </c>
      <c r="N420">
        <v>4</v>
      </c>
      <c r="O420">
        <v>0</v>
      </c>
      <c r="P420">
        <v>80.67</v>
      </c>
      <c r="Q420">
        <v>0</v>
      </c>
      <c r="R420" s="1" t="s">
        <v>4813</v>
      </c>
      <c r="S420" s="1" t="s">
        <v>8156</v>
      </c>
      <c r="T420">
        <v>0.72</v>
      </c>
      <c r="U420" s="1"/>
      <c r="V420">
        <v>9506.8355850000007</v>
      </c>
      <c r="W420">
        <v>261364.97183299999</v>
      </c>
      <c r="X420">
        <v>49.447476000000002</v>
      </c>
      <c r="Y420">
        <v>5.6294529999999998</v>
      </c>
      <c r="Z420">
        <v>114.43088</v>
      </c>
      <c r="AA420">
        <v>112.35266300000001</v>
      </c>
      <c r="AB420">
        <v>0</v>
      </c>
    </row>
    <row r="421" spans="1:28" x14ac:dyDescent="0.25">
      <c r="A421" s="1" t="s">
        <v>659</v>
      </c>
      <c r="B421">
        <v>414</v>
      </c>
      <c r="C421" s="1" t="s">
        <v>4050</v>
      </c>
      <c r="D421">
        <v>5.0999999999999996</v>
      </c>
      <c r="E421">
        <v>0</v>
      </c>
      <c r="F421">
        <v>0</v>
      </c>
      <c r="G421">
        <v>729</v>
      </c>
      <c r="H421" s="1" t="s">
        <v>4095</v>
      </c>
      <c r="I421">
        <v>63.59</v>
      </c>
      <c r="J421">
        <v>11.59</v>
      </c>
      <c r="K421">
        <v>315</v>
      </c>
      <c r="L421">
        <v>1628.87</v>
      </c>
      <c r="M421">
        <v>115</v>
      </c>
      <c r="N421">
        <v>5</v>
      </c>
      <c r="O421">
        <v>0</v>
      </c>
      <c r="P421">
        <v>182.96</v>
      </c>
      <c r="Q421">
        <v>0</v>
      </c>
      <c r="R421" s="1" t="s">
        <v>4814</v>
      </c>
      <c r="S421" s="1" t="s">
        <v>8156</v>
      </c>
      <c r="T421">
        <v>0.91</v>
      </c>
      <c r="U421" s="1"/>
      <c r="V421">
        <v>26877.984478999999</v>
      </c>
      <c r="W421">
        <v>856075.60275700002</v>
      </c>
      <c r="X421">
        <v>142.64962</v>
      </c>
      <c r="Y421">
        <v>18.192495000000001</v>
      </c>
      <c r="Z421">
        <v>372.71236399999998</v>
      </c>
      <c r="AA421">
        <v>367.997029</v>
      </c>
      <c r="AB421">
        <v>0</v>
      </c>
    </row>
    <row r="422" spans="1:28" x14ac:dyDescent="0.25">
      <c r="A422" s="1" t="s">
        <v>660</v>
      </c>
      <c r="B422">
        <v>424</v>
      </c>
      <c r="C422" s="1" t="s">
        <v>4001</v>
      </c>
      <c r="D422">
        <v>0.2</v>
      </c>
      <c r="E422">
        <v>0</v>
      </c>
      <c r="F422">
        <v>0.47</v>
      </c>
      <c r="G422">
        <v>730</v>
      </c>
      <c r="H422" s="1" t="s">
        <v>4128</v>
      </c>
      <c r="I422">
        <v>116.2</v>
      </c>
      <c r="J422">
        <v>14.22</v>
      </c>
      <c r="K422">
        <v>306</v>
      </c>
      <c r="L422">
        <v>2118.0100000000002</v>
      </c>
      <c r="M422">
        <v>81</v>
      </c>
      <c r="N422">
        <v>8</v>
      </c>
      <c r="O422">
        <v>0</v>
      </c>
      <c r="P422">
        <v>164.06</v>
      </c>
      <c r="Q422">
        <v>0</v>
      </c>
      <c r="R422" s="1" t="s">
        <v>4815</v>
      </c>
      <c r="S422" s="1" t="s">
        <v>8156</v>
      </c>
      <c r="T422">
        <v>1.06</v>
      </c>
      <c r="U422" s="1"/>
      <c r="V422">
        <v>22260.672215999999</v>
      </c>
      <c r="W422">
        <v>872144.51816199999</v>
      </c>
      <c r="X422">
        <v>122.08705</v>
      </c>
      <c r="Y422">
        <v>18.19558</v>
      </c>
      <c r="Z422">
        <v>375.473589</v>
      </c>
      <c r="AA422">
        <v>374.90083600000003</v>
      </c>
      <c r="AB422">
        <v>0</v>
      </c>
    </row>
    <row r="423" spans="1:28" x14ac:dyDescent="0.25">
      <c r="A423" s="1" t="s">
        <v>661</v>
      </c>
      <c r="B423">
        <v>677</v>
      </c>
      <c r="C423" s="1" t="s">
        <v>4004</v>
      </c>
      <c r="D423">
        <v>5.0999999999999996</v>
      </c>
      <c r="E423">
        <v>0</v>
      </c>
      <c r="F423">
        <v>0.8</v>
      </c>
      <c r="G423">
        <v>730</v>
      </c>
      <c r="H423" s="1" t="s">
        <v>4079</v>
      </c>
      <c r="I423">
        <v>1.4</v>
      </c>
      <c r="J423">
        <v>16.399999999999999</v>
      </c>
      <c r="K423">
        <v>53</v>
      </c>
      <c r="L423">
        <v>609.39</v>
      </c>
      <c r="M423">
        <v>0</v>
      </c>
      <c r="N423">
        <v>0</v>
      </c>
      <c r="O423">
        <v>0</v>
      </c>
      <c r="P423">
        <v>16.079999999999998</v>
      </c>
      <c r="Q423">
        <v>0</v>
      </c>
      <c r="R423" s="1" t="s">
        <v>4816</v>
      </c>
      <c r="S423" s="1" t="s">
        <v>8156</v>
      </c>
      <c r="T423">
        <v>1.2</v>
      </c>
      <c r="U423" s="1"/>
      <c r="V423">
        <v>3853.8170180000002</v>
      </c>
      <c r="W423">
        <v>235011.948565</v>
      </c>
      <c r="X423">
        <v>23.212246</v>
      </c>
      <c r="Y423">
        <v>4.9004570000000003</v>
      </c>
      <c r="Z423">
        <v>100.909211</v>
      </c>
      <c r="AA423">
        <v>101.020647</v>
      </c>
      <c r="AB423">
        <v>0</v>
      </c>
    </row>
    <row r="424" spans="1:28" x14ac:dyDescent="0.25">
      <c r="A424" s="1" t="s">
        <v>666</v>
      </c>
      <c r="B424">
        <v>578</v>
      </c>
      <c r="C424" s="1" t="s">
        <v>4011</v>
      </c>
      <c r="D424">
        <v>5.0999999999999996</v>
      </c>
      <c r="E424">
        <v>0</v>
      </c>
      <c r="F424">
        <v>3</v>
      </c>
      <c r="G424">
        <v>734</v>
      </c>
      <c r="H424" s="1" t="s">
        <v>4084</v>
      </c>
      <c r="I424">
        <v>105.53</v>
      </c>
      <c r="J424">
        <v>12.4</v>
      </c>
      <c r="K424">
        <v>156</v>
      </c>
      <c r="L424">
        <v>690.83</v>
      </c>
      <c r="M424">
        <v>61</v>
      </c>
      <c r="N424">
        <v>2</v>
      </c>
      <c r="O424">
        <v>0</v>
      </c>
      <c r="P424">
        <v>103.93</v>
      </c>
      <c r="Q424">
        <v>0</v>
      </c>
      <c r="R424" s="1" t="s">
        <v>4821</v>
      </c>
      <c r="S424" s="1" t="s">
        <v>8156</v>
      </c>
      <c r="T424">
        <v>0.99</v>
      </c>
      <c r="U424" s="1"/>
      <c r="V424">
        <v>14389.425835</v>
      </c>
      <c r="W424">
        <v>414185.37615999999</v>
      </c>
      <c r="X424">
        <v>75.284889000000007</v>
      </c>
      <c r="Y424">
        <v>8.7999080000000003</v>
      </c>
      <c r="Z424">
        <v>180.12141</v>
      </c>
      <c r="AA424">
        <v>178.04504900000001</v>
      </c>
      <c r="AB424">
        <v>0</v>
      </c>
    </row>
    <row r="425" spans="1:28" x14ac:dyDescent="0.25">
      <c r="A425" s="1" t="s">
        <v>668</v>
      </c>
      <c r="B425">
        <v>411</v>
      </c>
      <c r="C425" s="1" t="s">
        <v>4004</v>
      </c>
      <c r="D425">
        <v>5.0999999999999996</v>
      </c>
      <c r="E425">
        <v>0</v>
      </c>
      <c r="F425">
        <v>0.28999999999999998</v>
      </c>
      <c r="G425">
        <v>736</v>
      </c>
      <c r="H425" s="1" t="s">
        <v>4096</v>
      </c>
      <c r="I425">
        <v>121.36</v>
      </c>
      <c r="J425">
        <v>5.62</v>
      </c>
      <c r="K425">
        <v>325</v>
      </c>
      <c r="L425">
        <v>1417.41</v>
      </c>
      <c r="M425">
        <v>67</v>
      </c>
      <c r="N425">
        <v>5</v>
      </c>
      <c r="O425">
        <v>0</v>
      </c>
      <c r="P425">
        <v>119.75</v>
      </c>
      <c r="Q425">
        <v>0</v>
      </c>
      <c r="R425" s="1" t="s">
        <v>4823</v>
      </c>
      <c r="S425" s="1" t="s">
        <v>8156</v>
      </c>
      <c r="T425">
        <v>0.5</v>
      </c>
      <c r="U425" s="1"/>
      <c r="V425">
        <v>20555.061444999999</v>
      </c>
      <c r="W425">
        <v>601690.76833300001</v>
      </c>
      <c r="X425">
        <v>107.52478600000001</v>
      </c>
      <c r="Y425">
        <v>11.597739000000001</v>
      </c>
      <c r="Z425">
        <v>256.43715300000002</v>
      </c>
      <c r="AA425">
        <v>258.64888100000002</v>
      </c>
      <c r="AB425">
        <v>0</v>
      </c>
    </row>
    <row r="426" spans="1:28" x14ac:dyDescent="0.25">
      <c r="A426" s="1" t="s">
        <v>669</v>
      </c>
      <c r="B426">
        <v>357</v>
      </c>
      <c r="C426" s="1" t="s">
        <v>4048</v>
      </c>
      <c r="D426">
        <v>5.0999999999999996</v>
      </c>
      <c r="E426">
        <v>0</v>
      </c>
      <c r="F426">
        <v>0.11</v>
      </c>
      <c r="G426">
        <v>738</v>
      </c>
      <c r="H426" s="1" t="s">
        <v>4096</v>
      </c>
      <c r="I426">
        <v>121.36</v>
      </c>
      <c r="J426">
        <v>12.83</v>
      </c>
      <c r="K426">
        <v>381</v>
      </c>
      <c r="L426">
        <v>2440.69</v>
      </c>
      <c r="M426">
        <v>98</v>
      </c>
      <c r="N426">
        <v>4</v>
      </c>
      <c r="O426">
        <v>0</v>
      </c>
      <c r="P426">
        <v>187.75</v>
      </c>
      <c r="Q426">
        <v>0</v>
      </c>
      <c r="R426" s="1" t="s">
        <v>4824</v>
      </c>
      <c r="S426" s="1" t="s">
        <v>8156</v>
      </c>
      <c r="T426">
        <v>0.93</v>
      </c>
      <c r="U426" s="1"/>
      <c r="V426">
        <v>27987.691030999998</v>
      </c>
      <c r="W426">
        <v>998545.60186599998</v>
      </c>
      <c r="X426">
        <v>151.022749</v>
      </c>
      <c r="Y426">
        <v>20.389434000000001</v>
      </c>
      <c r="Z426">
        <v>429.00052399999998</v>
      </c>
      <c r="AA426">
        <v>429.23834099999999</v>
      </c>
      <c r="AB426">
        <v>0</v>
      </c>
    </row>
    <row r="427" spans="1:28" x14ac:dyDescent="0.25">
      <c r="A427" s="1" t="s">
        <v>670</v>
      </c>
      <c r="B427">
        <v>432</v>
      </c>
      <c r="C427" s="1" t="s">
        <v>4019</v>
      </c>
      <c r="D427">
        <v>5.0999999999999996</v>
      </c>
      <c r="E427">
        <v>0</v>
      </c>
      <c r="F427">
        <v>0.75</v>
      </c>
      <c r="G427">
        <v>739</v>
      </c>
      <c r="H427" s="1" t="s">
        <v>4093</v>
      </c>
      <c r="I427">
        <v>2.0699999999999998</v>
      </c>
      <c r="J427">
        <v>10.81</v>
      </c>
      <c r="K427">
        <v>307</v>
      </c>
      <c r="L427">
        <v>1335.45</v>
      </c>
      <c r="M427">
        <v>70</v>
      </c>
      <c r="N427">
        <v>6</v>
      </c>
      <c r="O427">
        <v>0</v>
      </c>
      <c r="P427">
        <v>204.34</v>
      </c>
      <c r="Q427">
        <v>0</v>
      </c>
      <c r="R427" s="1" t="s">
        <v>4825</v>
      </c>
      <c r="S427" s="1" t="s">
        <v>8156</v>
      </c>
      <c r="T427">
        <v>0.93</v>
      </c>
      <c r="U427" s="1"/>
      <c r="V427">
        <v>23144.205440999998</v>
      </c>
      <c r="W427">
        <v>731536.66408300004</v>
      </c>
      <c r="X427">
        <v>122.67635</v>
      </c>
      <c r="Y427">
        <v>15.515253</v>
      </c>
      <c r="Z427">
        <v>319.13638500000002</v>
      </c>
      <c r="AA427">
        <v>314.46219500000001</v>
      </c>
      <c r="AB427">
        <v>0</v>
      </c>
    </row>
    <row r="428" spans="1:28" x14ac:dyDescent="0.25">
      <c r="A428" s="1" t="s">
        <v>671</v>
      </c>
      <c r="B428">
        <v>345</v>
      </c>
      <c r="C428" s="1" t="s">
        <v>4044</v>
      </c>
      <c r="D428">
        <v>5.0999999999999996</v>
      </c>
      <c r="E428">
        <v>0</v>
      </c>
      <c r="F428">
        <v>0</v>
      </c>
      <c r="G428">
        <v>740</v>
      </c>
      <c r="H428" s="1" t="s">
        <v>4149</v>
      </c>
      <c r="I428">
        <v>0.69</v>
      </c>
      <c r="J428">
        <v>8.5</v>
      </c>
      <c r="K428">
        <v>395</v>
      </c>
      <c r="L428">
        <v>2187.13</v>
      </c>
      <c r="M428">
        <v>83</v>
      </c>
      <c r="N428">
        <v>5</v>
      </c>
      <c r="O428">
        <v>0</v>
      </c>
      <c r="P428">
        <v>170.43</v>
      </c>
      <c r="Q428">
        <v>0</v>
      </c>
      <c r="R428" s="1" t="s">
        <v>4826</v>
      </c>
      <c r="S428" s="1" t="s">
        <v>8156</v>
      </c>
      <c r="T428">
        <v>0.69</v>
      </c>
      <c r="U428" s="1"/>
      <c r="V428">
        <v>23081.220141000002</v>
      </c>
      <c r="W428">
        <v>828939.37937099999</v>
      </c>
      <c r="X428">
        <v>124.420402</v>
      </c>
      <c r="Y428">
        <v>15.743762</v>
      </c>
      <c r="Z428">
        <v>350.61017099999998</v>
      </c>
      <c r="AA428">
        <v>356.332266</v>
      </c>
      <c r="AB428">
        <v>0</v>
      </c>
    </row>
    <row r="429" spans="1:28" x14ac:dyDescent="0.25">
      <c r="A429" s="1" t="s">
        <v>674</v>
      </c>
      <c r="B429">
        <v>690</v>
      </c>
      <c r="C429" s="1" t="s">
        <v>4004</v>
      </c>
      <c r="D429">
        <v>5.0999999999999996</v>
      </c>
      <c r="E429">
        <v>0</v>
      </c>
      <c r="F429">
        <v>0</v>
      </c>
      <c r="G429">
        <v>747</v>
      </c>
      <c r="H429" s="1" t="s">
        <v>4074</v>
      </c>
      <c r="I429">
        <v>0.2</v>
      </c>
      <c r="J429">
        <v>10.87</v>
      </c>
      <c r="K429">
        <v>57</v>
      </c>
      <c r="L429">
        <v>420.4</v>
      </c>
      <c r="M429">
        <v>1</v>
      </c>
      <c r="N429">
        <v>1</v>
      </c>
      <c r="O429">
        <v>0</v>
      </c>
      <c r="P429">
        <v>29.05</v>
      </c>
      <c r="Q429">
        <v>0</v>
      </c>
      <c r="R429" s="1" t="s">
        <v>4829</v>
      </c>
      <c r="S429" s="1" t="s">
        <v>8156</v>
      </c>
      <c r="T429">
        <v>1.1000000000000001</v>
      </c>
      <c r="U429" s="1"/>
      <c r="V429">
        <v>3797.8686899999998</v>
      </c>
      <c r="W429">
        <v>175583.81781499999</v>
      </c>
      <c r="X429">
        <v>21.459620999999999</v>
      </c>
      <c r="Y429">
        <v>3.5692910000000002</v>
      </c>
      <c r="Z429">
        <v>75.697941999999998</v>
      </c>
      <c r="AA429">
        <v>75.476104000000007</v>
      </c>
      <c r="AB429">
        <v>0</v>
      </c>
    </row>
    <row r="430" spans="1:28" x14ac:dyDescent="0.25">
      <c r="A430" s="1" t="s">
        <v>678</v>
      </c>
      <c r="B430">
        <v>600</v>
      </c>
      <c r="C430" s="1" t="s">
        <v>4001</v>
      </c>
      <c r="D430">
        <v>0.2</v>
      </c>
      <c r="E430">
        <v>0</v>
      </c>
      <c r="F430">
        <v>0</v>
      </c>
      <c r="G430">
        <v>750</v>
      </c>
      <c r="H430" s="1" t="s">
        <v>4085</v>
      </c>
      <c r="I430">
        <v>50.59</v>
      </c>
      <c r="J430">
        <v>10.08</v>
      </c>
      <c r="K430">
        <v>150</v>
      </c>
      <c r="L430">
        <v>796.83</v>
      </c>
      <c r="M430">
        <v>64</v>
      </c>
      <c r="N430">
        <v>2</v>
      </c>
      <c r="O430">
        <v>0</v>
      </c>
      <c r="P430">
        <v>85.34</v>
      </c>
      <c r="Q430">
        <v>0</v>
      </c>
      <c r="R430" s="1" t="s">
        <v>4833</v>
      </c>
      <c r="S430" s="1" t="s">
        <v>8156</v>
      </c>
      <c r="T430">
        <v>0.87</v>
      </c>
      <c r="U430" s="1"/>
      <c r="V430">
        <v>13270.866470999999</v>
      </c>
      <c r="W430">
        <v>390906.51782900002</v>
      </c>
      <c r="X430">
        <v>69.687218999999999</v>
      </c>
      <c r="Y430">
        <v>8.4748870000000007</v>
      </c>
      <c r="Z430">
        <v>170.94833299999999</v>
      </c>
      <c r="AA430">
        <v>168.03770299999999</v>
      </c>
      <c r="AB430">
        <v>0</v>
      </c>
    </row>
    <row r="431" spans="1:28" x14ac:dyDescent="0.25">
      <c r="A431" s="1" t="s">
        <v>680</v>
      </c>
      <c r="B431">
        <v>425</v>
      </c>
      <c r="C431" s="1" t="s">
        <v>4004</v>
      </c>
      <c r="D431">
        <v>5.0999999999999996</v>
      </c>
      <c r="E431">
        <v>0</v>
      </c>
      <c r="F431">
        <v>1.32</v>
      </c>
      <c r="G431">
        <v>755</v>
      </c>
      <c r="H431" s="1" t="s">
        <v>4167</v>
      </c>
      <c r="I431">
        <v>122.01</v>
      </c>
      <c r="J431">
        <v>6.73</v>
      </c>
      <c r="K431">
        <v>330</v>
      </c>
      <c r="L431">
        <v>1425.91</v>
      </c>
      <c r="M431">
        <v>69</v>
      </c>
      <c r="N431">
        <v>4</v>
      </c>
      <c r="O431">
        <v>0</v>
      </c>
      <c r="P431">
        <v>137</v>
      </c>
      <c r="Q431">
        <v>0</v>
      </c>
      <c r="R431" s="1" t="s">
        <v>4835</v>
      </c>
      <c r="S431" s="1" t="s">
        <v>8156</v>
      </c>
      <c r="T431">
        <v>0.54</v>
      </c>
      <c r="U431" s="1"/>
      <c r="V431">
        <v>23062.144378000001</v>
      </c>
      <c r="W431">
        <v>670474.96372799994</v>
      </c>
      <c r="X431">
        <v>120.618295</v>
      </c>
      <c r="Y431">
        <v>13.370621999999999</v>
      </c>
      <c r="Z431">
        <v>288.38165099999998</v>
      </c>
      <c r="AA431">
        <v>288.21663000000001</v>
      </c>
      <c r="AB431">
        <v>0</v>
      </c>
    </row>
    <row r="432" spans="1:28" x14ac:dyDescent="0.25">
      <c r="A432" s="1" t="s">
        <v>682</v>
      </c>
      <c r="B432">
        <v>471</v>
      </c>
      <c r="C432" s="1" t="s">
        <v>4032</v>
      </c>
      <c r="D432">
        <v>5.0999999999999996</v>
      </c>
      <c r="E432">
        <v>0</v>
      </c>
      <c r="F432">
        <v>0.55000000000000004</v>
      </c>
      <c r="G432">
        <v>756</v>
      </c>
      <c r="H432" s="1" t="s">
        <v>4113</v>
      </c>
      <c r="I432">
        <v>0.2</v>
      </c>
      <c r="J432">
        <v>4.8899999999999997</v>
      </c>
      <c r="K432">
        <v>285</v>
      </c>
      <c r="L432">
        <v>1269.6500000000001</v>
      </c>
      <c r="M432">
        <v>36</v>
      </c>
      <c r="N432">
        <v>4</v>
      </c>
      <c r="O432">
        <v>0</v>
      </c>
      <c r="P432">
        <v>104.36</v>
      </c>
      <c r="Q432">
        <v>0</v>
      </c>
      <c r="R432" s="1" t="s">
        <v>4837</v>
      </c>
      <c r="S432" s="1" t="s">
        <v>8156</v>
      </c>
      <c r="T432">
        <v>0.51</v>
      </c>
      <c r="U432" s="1"/>
      <c r="V432">
        <v>16241.661555000001</v>
      </c>
      <c r="W432">
        <v>507604.04841599998</v>
      </c>
      <c r="X432">
        <v>85.694755000000001</v>
      </c>
      <c r="Y432">
        <v>9.5769169999999999</v>
      </c>
      <c r="Z432">
        <v>215.31501700000001</v>
      </c>
      <c r="AA432">
        <v>218.20315500000001</v>
      </c>
      <c r="AB432">
        <v>0</v>
      </c>
    </row>
    <row r="433" spans="1:28" x14ac:dyDescent="0.25">
      <c r="A433" s="1" t="s">
        <v>683</v>
      </c>
      <c r="B433">
        <v>446</v>
      </c>
      <c r="C433" s="1" t="s">
        <v>4032</v>
      </c>
      <c r="D433">
        <v>5.0999999999999996</v>
      </c>
      <c r="E433">
        <v>0</v>
      </c>
      <c r="F433">
        <v>0.84</v>
      </c>
      <c r="G433">
        <v>757</v>
      </c>
      <c r="H433" s="1" t="s">
        <v>4093</v>
      </c>
      <c r="I433">
        <v>2.0699999999999998</v>
      </c>
      <c r="J433">
        <v>7.92</v>
      </c>
      <c r="K433">
        <v>311</v>
      </c>
      <c r="L433">
        <v>1444.44</v>
      </c>
      <c r="M433">
        <v>97</v>
      </c>
      <c r="N433">
        <v>4</v>
      </c>
      <c r="O433">
        <v>0</v>
      </c>
      <c r="P433">
        <v>164.92</v>
      </c>
      <c r="Q433">
        <v>0</v>
      </c>
      <c r="R433" s="1" t="s">
        <v>4838</v>
      </c>
      <c r="S433" s="1" t="s">
        <v>8156</v>
      </c>
      <c r="T433">
        <v>0.72</v>
      </c>
      <c r="U433" s="1"/>
      <c r="V433">
        <v>23111.077573999999</v>
      </c>
      <c r="W433">
        <v>693025.56498100003</v>
      </c>
      <c r="X433">
        <v>121.46264600000001</v>
      </c>
      <c r="Y433">
        <v>14.106234000000001</v>
      </c>
      <c r="Z433">
        <v>298.65169800000001</v>
      </c>
      <c r="AA433">
        <v>297.909516</v>
      </c>
      <c r="AB433">
        <v>0</v>
      </c>
    </row>
    <row r="434" spans="1:28" x14ac:dyDescent="0.25">
      <c r="A434" s="1" t="s">
        <v>684</v>
      </c>
      <c r="B434">
        <v>471</v>
      </c>
      <c r="C434" s="1" t="s">
        <v>4031</v>
      </c>
      <c r="D434">
        <v>5.0999999999999996</v>
      </c>
      <c r="E434">
        <v>0</v>
      </c>
      <c r="F434">
        <v>0.55000000000000004</v>
      </c>
      <c r="G434">
        <v>757</v>
      </c>
      <c r="H434" s="1" t="s">
        <v>4086</v>
      </c>
      <c r="I434">
        <v>0.2</v>
      </c>
      <c r="J434">
        <v>4.53</v>
      </c>
      <c r="K434">
        <v>286</v>
      </c>
      <c r="L434">
        <v>1365.91</v>
      </c>
      <c r="M434">
        <v>48</v>
      </c>
      <c r="N434">
        <v>6</v>
      </c>
      <c r="O434">
        <v>0</v>
      </c>
      <c r="P434">
        <v>186.89</v>
      </c>
      <c r="Q434">
        <v>0</v>
      </c>
      <c r="R434" s="1" t="s">
        <v>4839</v>
      </c>
      <c r="S434" s="1" t="s">
        <v>8156</v>
      </c>
      <c r="T434">
        <v>1.01</v>
      </c>
      <c r="U434" s="1"/>
      <c r="V434">
        <v>20392.825405</v>
      </c>
      <c r="W434">
        <v>689037.92231000005</v>
      </c>
      <c r="X434">
        <v>109.145624</v>
      </c>
      <c r="Y434">
        <v>14.413648</v>
      </c>
      <c r="Z434">
        <v>299.45470699999998</v>
      </c>
      <c r="AA434">
        <v>296.19254899999999</v>
      </c>
      <c r="AB434">
        <v>0</v>
      </c>
    </row>
    <row r="435" spans="1:28" x14ac:dyDescent="0.25">
      <c r="A435" s="1" t="s">
        <v>686</v>
      </c>
      <c r="B435">
        <v>518</v>
      </c>
      <c r="C435" s="1" t="s">
        <v>4030</v>
      </c>
      <c r="D435">
        <v>5.0999999999999996</v>
      </c>
      <c r="E435">
        <v>0</v>
      </c>
      <c r="F435">
        <v>0.5</v>
      </c>
      <c r="G435">
        <v>761</v>
      </c>
      <c r="H435" s="1" t="s">
        <v>4139</v>
      </c>
      <c r="I435">
        <v>77.290000000000006</v>
      </c>
      <c r="J435">
        <v>11.81</v>
      </c>
      <c r="K435">
        <v>243</v>
      </c>
      <c r="L435">
        <v>2007.2</v>
      </c>
      <c r="M435">
        <v>40</v>
      </c>
      <c r="N435">
        <v>1</v>
      </c>
      <c r="O435">
        <v>0</v>
      </c>
      <c r="P435">
        <v>73.31</v>
      </c>
      <c r="Q435">
        <v>0</v>
      </c>
      <c r="R435" s="1" t="s">
        <v>4841</v>
      </c>
      <c r="S435" s="1" t="s">
        <v>8156</v>
      </c>
      <c r="T435">
        <v>0.86</v>
      </c>
      <c r="U435" s="1"/>
      <c r="V435">
        <v>13742.666168</v>
      </c>
      <c r="W435">
        <v>630654.95620200003</v>
      </c>
      <c r="X435">
        <v>77.385872000000006</v>
      </c>
      <c r="Y435">
        <v>11.758800000000001</v>
      </c>
      <c r="Z435">
        <v>262.98177500000003</v>
      </c>
      <c r="AA435">
        <v>271.09398800000002</v>
      </c>
      <c r="AB435">
        <v>0</v>
      </c>
    </row>
    <row r="436" spans="1:28" x14ac:dyDescent="0.25">
      <c r="A436" s="1" t="s">
        <v>687</v>
      </c>
      <c r="B436">
        <v>594</v>
      </c>
      <c r="C436" s="1" t="s">
        <v>4004</v>
      </c>
      <c r="D436">
        <v>5.0999999999999996</v>
      </c>
      <c r="E436">
        <v>0</v>
      </c>
      <c r="F436">
        <v>0.6</v>
      </c>
      <c r="G436">
        <v>761</v>
      </c>
      <c r="H436" s="1" t="s">
        <v>4076</v>
      </c>
      <c r="I436">
        <v>1.4</v>
      </c>
      <c r="J436">
        <v>4.4400000000000004</v>
      </c>
      <c r="K436">
        <v>167</v>
      </c>
      <c r="L436">
        <v>609.39</v>
      </c>
      <c r="M436">
        <v>0</v>
      </c>
      <c r="N436">
        <v>0</v>
      </c>
      <c r="O436">
        <v>0</v>
      </c>
      <c r="P436">
        <v>42.85</v>
      </c>
      <c r="Q436">
        <v>0</v>
      </c>
      <c r="R436" s="1" t="s">
        <v>4842</v>
      </c>
      <c r="S436" s="1" t="s">
        <v>8156</v>
      </c>
      <c r="T436">
        <v>0.33</v>
      </c>
      <c r="U436" s="1"/>
      <c r="V436">
        <v>9431.7903970000007</v>
      </c>
      <c r="W436">
        <v>265362.23035700002</v>
      </c>
      <c r="X436">
        <v>49.053738000000003</v>
      </c>
      <c r="Y436">
        <v>5.0189589999999997</v>
      </c>
      <c r="Z436">
        <v>112.907571</v>
      </c>
      <c r="AA436">
        <v>114.071708</v>
      </c>
      <c r="AB436">
        <v>0</v>
      </c>
    </row>
    <row r="437" spans="1:28" x14ac:dyDescent="0.25">
      <c r="A437" s="1" t="s">
        <v>688</v>
      </c>
      <c r="B437">
        <v>680</v>
      </c>
      <c r="C437" s="1" t="s">
        <v>4004</v>
      </c>
      <c r="D437">
        <v>5.0999999999999996</v>
      </c>
      <c r="E437">
        <v>0</v>
      </c>
      <c r="F437">
        <v>0.46</v>
      </c>
      <c r="G437">
        <v>761</v>
      </c>
      <c r="H437" s="1" t="s">
        <v>4073</v>
      </c>
      <c r="I437">
        <v>40.79</v>
      </c>
      <c r="J437">
        <v>15.29</v>
      </c>
      <c r="K437">
        <v>81</v>
      </c>
      <c r="L437">
        <v>475.89</v>
      </c>
      <c r="M437">
        <v>0</v>
      </c>
      <c r="N437">
        <v>0</v>
      </c>
      <c r="O437">
        <v>0</v>
      </c>
      <c r="P437">
        <v>52.38</v>
      </c>
      <c r="Q437">
        <v>0</v>
      </c>
      <c r="R437" s="1" t="s">
        <v>4843</v>
      </c>
      <c r="S437" s="1" t="s">
        <v>8156</v>
      </c>
      <c r="T437">
        <v>1.22</v>
      </c>
      <c r="U437" s="1"/>
      <c r="V437">
        <v>6257.711053</v>
      </c>
      <c r="W437">
        <v>265600.87226700003</v>
      </c>
      <c r="X437">
        <v>34.822896999999998</v>
      </c>
      <c r="Y437">
        <v>5.5922780000000003</v>
      </c>
      <c r="Z437">
        <v>116.040649</v>
      </c>
      <c r="AA437">
        <v>114.170768</v>
      </c>
      <c r="AB437">
        <v>0</v>
      </c>
    </row>
    <row r="438" spans="1:28" x14ac:dyDescent="0.25">
      <c r="A438" s="1" t="s">
        <v>689</v>
      </c>
      <c r="B438">
        <v>575</v>
      </c>
      <c r="C438" s="1" t="s">
        <v>4014</v>
      </c>
      <c r="D438">
        <v>5.0999999999999996</v>
      </c>
      <c r="E438">
        <v>0</v>
      </c>
      <c r="F438">
        <v>0</v>
      </c>
      <c r="G438">
        <v>764</v>
      </c>
      <c r="H438" s="1" t="s">
        <v>4087</v>
      </c>
      <c r="I438">
        <v>59.72</v>
      </c>
      <c r="J438">
        <v>13.15</v>
      </c>
      <c r="K438">
        <v>189</v>
      </c>
      <c r="L438">
        <v>1183.1099999999999</v>
      </c>
      <c r="M438">
        <v>58</v>
      </c>
      <c r="N438">
        <v>3</v>
      </c>
      <c r="O438">
        <v>0</v>
      </c>
      <c r="P438">
        <v>100.04</v>
      </c>
      <c r="Q438">
        <v>0</v>
      </c>
      <c r="R438" s="1" t="s">
        <v>4844</v>
      </c>
      <c r="S438" s="1" t="s">
        <v>8156</v>
      </c>
      <c r="T438">
        <v>0.98</v>
      </c>
      <c r="U438" s="1"/>
      <c r="V438">
        <v>14894.514653</v>
      </c>
      <c r="W438">
        <v>520093.12050399999</v>
      </c>
      <c r="X438">
        <v>80.101010000000002</v>
      </c>
      <c r="Y438">
        <v>10.6623</v>
      </c>
      <c r="Z438">
        <v>223.33487</v>
      </c>
      <c r="AA438">
        <v>223.569312</v>
      </c>
      <c r="AB438">
        <v>0</v>
      </c>
    </row>
    <row r="439" spans="1:28" x14ac:dyDescent="0.25">
      <c r="A439" s="1" t="s">
        <v>690</v>
      </c>
      <c r="B439">
        <v>690</v>
      </c>
      <c r="C439" s="1" t="s">
        <v>4001</v>
      </c>
      <c r="D439">
        <v>0.2</v>
      </c>
      <c r="E439">
        <v>0</v>
      </c>
      <c r="F439">
        <v>0</v>
      </c>
      <c r="G439">
        <v>764</v>
      </c>
      <c r="H439" s="1" t="s">
        <v>4071</v>
      </c>
      <c r="I439">
        <v>108.49</v>
      </c>
      <c r="J439">
        <v>10.050000000000001</v>
      </c>
      <c r="K439">
        <v>74</v>
      </c>
      <c r="L439">
        <v>419.77</v>
      </c>
      <c r="M439">
        <v>16</v>
      </c>
      <c r="N439">
        <v>2</v>
      </c>
      <c r="O439">
        <v>0</v>
      </c>
      <c r="P439">
        <v>40.26</v>
      </c>
      <c r="Q439">
        <v>0</v>
      </c>
      <c r="R439" s="1" t="s">
        <v>4845</v>
      </c>
      <c r="S439" s="1" t="s">
        <v>8156</v>
      </c>
      <c r="T439">
        <v>0.84</v>
      </c>
      <c r="U439" s="1"/>
      <c r="V439">
        <v>5922.3836490000003</v>
      </c>
      <c r="W439">
        <v>212288.47188999999</v>
      </c>
      <c r="X439">
        <v>31.988437999999999</v>
      </c>
      <c r="Y439">
        <v>4.3751420000000003</v>
      </c>
      <c r="Z439">
        <v>91.531768</v>
      </c>
      <c r="AA439">
        <v>91.254980000000003</v>
      </c>
      <c r="AB439">
        <v>0</v>
      </c>
    </row>
    <row r="440" spans="1:28" x14ac:dyDescent="0.25">
      <c r="A440" s="1" t="s">
        <v>692</v>
      </c>
      <c r="B440">
        <v>467</v>
      </c>
      <c r="C440" s="1" t="s">
        <v>4048</v>
      </c>
      <c r="D440">
        <v>5.0999999999999996</v>
      </c>
      <c r="E440">
        <v>0</v>
      </c>
      <c r="F440">
        <v>0.79</v>
      </c>
      <c r="G440">
        <v>765</v>
      </c>
      <c r="H440" s="1" t="s">
        <v>4151</v>
      </c>
      <c r="I440">
        <v>72.8</v>
      </c>
      <c r="J440">
        <v>8.9</v>
      </c>
      <c r="K440">
        <v>298</v>
      </c>
      <c r="L440">
        <v>1956.19</v>
      </c>
      <c r="M440">
        <v>57</v>
      </c>
      <c r="N440">
        <v>5</v>
      </c>
      <c r="O440">
        <v>0</v>
      </c>
      <c r="P440">
        <v>105.46</v>
      </c>
      <c r="Q440">
        <v>0</v>
      </c>
      <c r="R440" s="1" t="s">
        <v>4847</v>
      </c>
      <c r="S440" s="1" t="s">
        <v>8156</v>
      </c>
      <c r="T440">
        <v>0.72</v>
      </c>
      <c r="U440" s="1"/>
      <c r="V440">
        <v>16086.725476</v>
      </c>
      <c r="W440">
        <v>638338.23109599994</v>
      </c>
      <c r="X440">
        <v>88.204949999999997</v>
      </c>
      <c r="Y440">
        <v>12.189125000000001</v>
      </c>
      <c r="Z440">
        <v>269.61616500000002</v>
      </c>
      <c r="AA440">
        <v>274.397988</v>
      </c>
      <c r="AB440">
        <v>0</v>
      </c>
    </row>
    <row r="441" spans="1:28" x14ac:dyDescent="0.25">
      <c r="A441" s="1" t="s">
        <v>694</v>
      </c>
      <c r="B441">
        <v>655</v>
      </c>
      <c r="C441" s="1" t="s">
        <v>4005</v>
      </c>
      <c r="D441">
        <v>5.0999999999999996</v>
      </c>
      <c r="E441">
        <v>0</v>
      </c>
      <c r="F441">
        <v>0.7</v>
      </c>
      <c r="G441">
        <v>768</v>
      </c>
      <c r="H441" s="1" t="s">
        <v>4075</v>
      </c>
      <c r="I441">
        <v>89.74</v>
      </c>
      <c r="J441">
        <v>11.29</v>
      </c>
      <c r="K441">
        <v>113</v>
      </c>
      <c r="L441">
        <v>698.35</v>
      </c>
      <c r="M441">
        <v>27</v>
      </c>
      <c r="N441">
        <v>1</v>
      </c>
      <c r="O441">
        <v>0</v>
      </c>
      <c r="P441">
        <v>57.04</v>
      </c>
      <c r="Q441">
        <v>0</v>
      </c>
      <c r="R441" s="1" t="s">
        <v>4849</v>
      </c>
      <c r="S441" s="1" t="s">
        <v>8156</v>
      </c>
      <c r="T441">
        <v>0.92</v>
      </c>
      <c r="U441" s="1"/>
      <c r="V441">
        <v>8425.1353650000001</v>
      </c>
      <c r="W441">
        <v>311901.81453099998</v>
      </c>
      <c r="X441">
        <v>45.750197</v>
      </c>
      <c r="Y441">
        <v>6.4375260000000001</v>
      </c>
      <c r="Z441">
        <v>134.59271699999999</v>
      </c>
      <c r="AA441">
        <v>134.07482400000001</v>
      </c>
      <c r="AB441">
        <v>0</v>
      </c>
    </row>
    <row r="442" spans="1:28" x14ac:dyDescent="0.25">
      <c r="A442" s="1" t="s">
        <v>695</v>
      </c>
      <c r="B442">
        <v>697</v>
      </c>
      <c r="C442" s="1" t="s">
        <v>4004</v>
      </c>
      <c r="D442">
        <v>5.0999999999999996</v>
      </c>
      <c r="E442">
        <v>0</v>
      </c>
      <c r="F442">
        <v>7</v>
      </c>
      <c r="G442">
        <v>768</v>
      </c>
      <c r="H442" s="1" t="s">
        <v>4076</v>
      </c>
      <c r="I442">
        <v>1.4</v>
      </c>
      <c r="J442">
        <v>7.9</v>
      </c>
      <c r="K442">
        <v>71</v>
      </c>
      <c r="L442">
        <v>609.39</v>
      </c>
      <c r="M442">
        <v>0</v>
      </c>
      <c r="N442">
        <v>0</v>
      </c>
      <c r="O442">
        <v>0</v>
      </c>
      <c r="P442">
        <v>10.91</v>
      </c>
      <c r="Q442">
        <v>0</v>
      </c>
      <c r="R442" s="1" t="s">
        <v>4850</v>
      </c>
      <c r="S442" s="1" t="s">
        <v>8156</v>
      </c>
      <c r="T442">
        <v>0.68</v>
      </c>
      <c r="U442" s="1"/>
      <c r="V442">
        <v>3317.533144</v>
      </c>
      <c r="W442">
        <v>182228.71862</v>
      </c>
      <c r="X442">
        <v>19.382923999999999</v>
      </c>
      <c r="Y442">
        <v>3.312122</v>
      </c>
      <c r="Z442">
        <v>75.827614999999994</v>
      </c>
      <c r="AA442">
        <v>78.332554999999999</v>
      </c>
      <c r="AB442">
        <v>0</v>
      </c>
    </row>
    <row r="443" spans="1:28" x14ac:dyDescent="0.25">
      <c r="A443" s="1" t="s">
        <v>697</v>
      </c>
      <c r="B443">
        <v>518</v>
      </c>
      <c r="C443" s="1" t="s">
        <v>4018</v>
      </c>
      <c r="D443">
        <v>5.0999999999999996</v>
      </c>
      <c r="E443">
        <v>0</v>
      </c>
      <c r="F443">
        <v>0.5</v>
      </c>
      <c r="G443">
        <v>769</v>
      </c>
      <c r="H443" s="1" t="s">
        <v>4092</v>
      </c>
      <c r="I443">
        <v>182.21</v>
      </c>
      <c r="J443">
        <v>10.210000000000001</v>
      </c>
      <c r="K443">
        <v>251</v>
      </c>
      <c r="L443">
        <v>1351.38</v>
      </c>
      <c r="M443">
        <v>93</v>
      </c>
      <c r="N443">
        <v>4</v>
      </c>
      <c r="O443">
        <v>0</v>
      </c>
      <c r="P443">
        <v>139.18</v>
      </c>
      <c r="Q443">
        <v>0</v>
      </c>
      <c r="R443" s="1" t="s">
        <v>4852</v>
      </c>
      <c r="S443" s="1" t="s">
        <v>8156</v>
      </c>
      <c r="T443">
        <v>0.85</v>
      </c>
      <c r="U443" s="1"/>
      <c r="V443">
        <v>21043.072154000001</v>
      </c>
      <c r="W443">
        <v>645773.546049</v>
      </c>
      <c r="X443">
        <v>111.081013</v>
      </c>
      <c r="Y443">
        <v>13.687416000000001</v>
      </c>
      <c r="Z443">
        <v>280.37040100000002</v>
      </c>
      <c r="AA443">
        <v>277.59628300000003</v>
      </c>
      <c r="AB443">
        <v>0</v>
      </c>
    </row>
    <row r="444" spans="1:28" x14ac:dyDescent="0.25">
      <c r="A444" s="1" t="s">
        <v>699</v>
      </c>
      <c r="B444">
        <v>500</v>
      </c>
      <c r="C444" s="1" t="s">
        <v>4011</v>
      </c>
      <c r="D444">
        <v>5.0999999999999996</v>
      </c>
      <c r="E444">
        <v>0</v>
      </c>
      <c r="F444">
        <v>7.14</v>
      </c>
      <c r="G444">
        <v>771</v>
      </c>
      <c r="H444" s="1" t="s">
        <v>4153</v>
      </c>
      <c r="I444">
        <v>204.71</v>
      </c>
      <c r="J444">
        <v>10.88</v>
      </c>
      <c r="K444">
        <v>271</v>
      </c>
      <c r="L444">
        <v>1204.51</v>
      </c>
      <c r="M444">
        <v>105</v>
      </c>
      <c r="N444">
        <v>5</v>
      </c>
      <c r="O444">
        <v>0</v>
      </c>
      <c r="P444">
        <v>170.06</v>
      </c>
      <c r="Q444">
        <v>0</v>
      </c>
      <c r="R444" s="1" t="s">
        <v>4854</v>
      </c>
      <c r="S444" s="1" t="s">
        <v>8156</v>
      </c>
      <c r="T444">
        <v>0.87</v>
      </c>
      <c r="U444" s="1"/>
      <c r="V444">
        <v>22879.827496999998</v>
      </c>
      <c r="W444">
        <v>662317.64925999998</v>
      </c>
      <c r="X444">
        <v>119.802891</v>
      </c>
      <c r="Y444">
        <v>14.138096000000001</v>
      </c>
      <c r="Z444">
        <v>289.01810399999999</v>
      </c>
      <c r="AA444">
        <v>284.70890700000001</v>
      </c>
      <c r="AB444">
        <v>0</v>
      </c>
    </row>
    <row r="445" spans="1:28" x14ac:dyDescent="0.25">
      <c r="A445" s="1" t="s">
        <v>701</v>
      </c>
      <c r="B445">
        <v>590</v>
      </c>
      <c r="C445" s="1" t="s">
        <v>4004</v>
      </c>
      <c r="D445">
        <v>5.0999999999999996</v>
      </c>
      <c r="E445">
        <v>0</v>
      </c>
      <c r="F445">
        <v>0.98</v>
      </c>
      <c r="G445">
        <v>773</v>
      </c>
      <c r="H445" s="1" t="s">
        <v>4104</v>
      </c>
      <c r="I445">
        <v>0.2</v>
      </c>
      <c r="J445">
        <v>10.89</v>
      </c>
      <c r="K445">
        <v>183</v>
      </c>
      <c r="L445">
        <v>1312.65</v>
      </c>
      <c r="M445">
        <v>31</v>
      </c>
      <c r="N445">
        <v>1</v>
      </c>
      <c r="O445">
        <v>0</v>
      </c>
      <c r="P445">
        <v>72.73</v>
      </c>
      <c r="Q445">
        <v>0</v>
      </c>
      <c r="R445" s="1" t="s">
        <v>4856</v>
      </c>
      <c r="S445" s="1" t="s">
        <v>8156</v>
      </c>
      <c r="T445">
        <v>0.85</v>
      </c>
      <c r="U445" s="1"/>
      <c r="V445">
        <v>11056.810858000001</v>
      </c>
      <c r="W445">
        <v>438169.75787700003</v>
      </c>
      <c r="X445">
        <v>60.642927999999998</v>
      </c>
      <c r="Y445">
        <v>8.4962230000000005</v>
      </c>
      <c r="Z445">
        <v>185.48028299999999</v>
      </c>
      <c r="AA445">
        <v>188.35282599999999</v>
      </c>
      <c r="AB445">
        <v>0</v>
      </c>
    </row>
    <row r="446" spans="1:28" x14ac:dyDescent="0.25">
      <c r="A446" s="1" t="s">
        <v>702</v>
      </c>
      <c r="B446">
        <v>345</v>
      </c>
      <c r="C446" s="1" t="s">
        <v>4024</v>
      </c>
      <c r="D446">
        <v>5.0999999999999996</v>
      </c>
      <c r="E446">
        <v>0</v>
      </c>
      <c r="F446">
        <v>0</v>
      </c>
      <c r="G446">
        <v>774</v>
      </c>
      <c r="H446" s="1" t="s">
        <v>4144</v>
      </c>
      <c r="I446">
        <v>26.09</v>
      </c>
      <c r="J446">
        <v>10.79</v>
      </c>
      <c r="K446">
        <v>429</v>
      </c>
      <c r="L446">
        <v>2392.42</v>
      </c>
      <c r="M446">
        <v>139</v>
      </c>
      <c r="N446">
        <v>7</v>
      </c>
      <c r="O446">
        <v>0</v>
      </c>
      <c r="P446">
        <v>234</v>
      </c>
      <c r="Q446">
        <v>0</v>
      </c>
      <c r="R446" s="1" t="s">
        <v>4857</v>
      </c>
      <c r="S446" s="1" t="s">
        <v>8156</v>
      </c>
      <c r="T446">
        <v>0.88</v>
      </c>
      <c r="U446" s="1"/>
      <c r="V446">
        <v>33642.222873999999</v>
      </c>
      <c r="W446">
        <v>1064676.008591</v>
      </c>
      <c r="X446">
        <v>178.26515000000001</v>
      </c>
      <c r="Y446">
        <v>22.019366000000002</v>
      </c>
      <c r="Z446">
        <v>459.53930600000001</v>
      </c>
      <c r="AA446">
        <v>457.668183</v>
      </c>
      <c r="AB446">
        <v>0</v>
      </c>
    </row>
    <row r="447" spans="1:28" x14ac:dyDescent="0.25">
      <c r="A447" s="1" t="s">
        <v>703</v>
      </c>
      <c r="B447">
        <v>633</v>
      </c>
      <c r="C447" s="1" t="s">
        <v>4016</v>
      </c>
      <c r="D447">
        <v>5.0999999999999996</v>
      </c>
      <c r="E447">
        <v>0</v>
      </c>
      <c r="F447">
        <v>2.71</v>
      </c>
      <c r="G447">
        <v>774</v>
      </c>
      <c r="H447" s="1" t="s">
        <v>4092</v>
      </c>
      <c r="I447">
        <v>182.21</v>
      </c>
      <c r="J447">
        <v>7.79</v>
      </c>
      <c r="K447">
        <v>141</v>
      </c>
      <c r="L447">
        <v>905.52</v>
      </c>
      <c r="M447">
        <v>12</v>
      </c>
      <c r="N447">
        <v>1</v>
      </c>
      <c r="O447">
        <v>0</v>
      </c>
      <c r="P447">
        <v>46.64</v>
      </c>
      <c r="Q447">
        <v>0</v>
      </c>
      <c r="R447" s="1" t="s">
        <v>4858</v>
      </c>
      <c r="S447" s="1" t="s">
        <v>8156</v>
      </c>
      <c r="T447">
        <v>0.69</v>
      </c>
      <c r="U447" s="1"/>
      <c r="V447">
        <v>6879.714954</v>
      </c>
      <c r="W447">
        <v>308776.75261299999</v>
      </c>
      <c r="X447">
        <v>38.556564000000002</v>
      </c>
      <c r="Y447">
        <v>5.7722559999999996</v>
      </c>
      <c r="Z447">
        <v>130.11302499999999</v>
      </c>
      <c r="AA447">
        <v>132.73106799999999</v>
      </c>
      <c r="AB447">
        <v>0</v>
      </c>
    </row>
    <row r="448" spans="1:28" x14ac:dyDescent="0.25">
      <c r="A448" s="1" t="s">
        <v>704</v>
      </c>
      <c r="B448">
        <v>676</v>
      </c>
      <c r="C448" s="1" t="s">
        <v>4020</v>
      </c>
      <c r="D448">
        <v>5.0999999999999996</v>
      </c>
      <c r="E448">
        <v>0</v>
      </c>
      <c r="F448">
        <v>0.23</v>
      </c>
      <c r="G448">
        <v>775</v>
      </c>
      <c r="H448" s="1" t="s">
        <v>4117</v>
      </c>
      <c r="I448">
        <v>120.04</v>
      </c>
      <c r="J448">
        <v>14.68</v>
      </c>
      <c r="K448">
        <v>99</v>
      </c>
      <c r="L448">
        <v>743.49</v>
      </c>
      <c r="M448">
        <v>36</v>
      </c>
      <c r="N448">
        <v>1</v>
      </c>
      <c r="O448">
        <v>0</v>
      </c>
      <c r="P448">
        <v>48.31</v>
      </c>
      <c r="Q448">
        <v>0</v>
      </c>
      <c r="R448" s="1" t="s">
        <v>4859</v>
      </c>
      <c r="S448" s="1" t="s">
        <v>8156</v>
      </c>
      <c r="T448">
        <v>1.07</v>
      </c>
      <c r="U448" s="1"/>
      <c r="V448">
        <v>8907.3959739999991</v>
      </c>
      <c r="W448">
        <v>334480.05276400002</v>
      </c>
      <c r="X448">
        <v>48.508445000000002</v>
      </c>
      <c r="Y448">
        <v>6.9737809999999998</v>
      </c>
      <c r="Z448">
        <v>143.61579599999999</v>
      </c>
      <c r="AA448">
        <v>143.78026199999999</v>
      </c>
      <c r="AB448">
        <v>0</v>
      </c>
    </row>
    <row r="449" spans="1:28" x14ac:dyDescent="0.25">
      <c r="A449" s="1" t="s">
        <v>706</v>
      </c>
      <c r="B449">
        <v>708</v>
      </c>
      <c r="C449" s="1" t="s">
        <v>4004</v>
      </c>
      <c r="D449">
        <v>5.0999999999999996</v>
      </c>
      <c r="E449">
        <v>0</v>
      </c>
      <c r="F449">
        <v>2.33</v>
      </c>
      <c r="G449">
        <v>776</v>
      </c>
      <c r="H449" s="1" t="s">
        <v>4073</v>
      </c>
      <c r="I449">
        <v>40.79</v>
      </c>
      <c r="J449">
        <v>14.78</v>
      </c>
      <c r="K449">
        <v>68</v>
      </c>
      <c r="L449">
        <v>475.89</v>
      </c>
      <c r="M449">
        <v>0</v>
      </c>
      <c r="N449">
        <v>0</v>
      </c>
      <c r="O449">
        <v>0</v>
      </c>
      <c r="P449">
        <v>38.54</v>
      </c>
      <c r="Q449">
        <v>0</v>
      </c>
      <c r="R449" s="1" t="s">
        <v>4861</v>
      </c>
      <c r="S449" s="1" t="s">
        <v>8156</v>
      </c>
      <c r="T449">
        <v>1.2</v>
      </c>
      <c r="U449" s="1"/>
      <c r="V449">
        <v>4899.2241819999999</v>
      </c>
      <c r="W449">
        <v>239415.94906700001</v>
      </c>
      <c r="X449">
        <v>28.024967</v>
      </c>
      <c r="Y449">
        <v>4.963184</v>
      </c>
      <c r="Z449">
        <v>103.822723</v>
      </c>
      <c r="AA449">
        <v>102.914472</v>
      </c>
      <c r="AB449">
        <v>0</v>
      </c>
    </row>
    <row r="450" spans="1:28" x14ac:dyDescent="0.25">
      <c r="A450" s="1" t="s">
        <v>707</v>
      </c>
      <c r="B450">
        <v>718</v>
      </c>
      <c r="C450" s="1" t="s">
        <v>4004</v>
      </c>
      <c r="D450">
        <v>5.0999999999999996</v>
      </c>
      <c r="E450">
        <v>0</v>
      </c>
      <c r="F450">
        <v>0.4</v>
      </c>
      <c r="G450">
        <v>778</v>
      </c>
      <c r="H450" s="1" t="s">
        <v>4079</v>
      </c>
      <c r="I450">
        <v>1.4</v>
      </c>
      <c r="J450">
        <v>12.38</v>
      </c>
      <c r="K450">
        <v>60</v>
      </c>
      <c r="L450">
        <v>609.39</v>
      </c>
      <c r="M450">
        <v>1</v>
      </c>
      <c r="N450">
        <v>1</v>
      </c>
      <c r="O450">
        <v>0</v>
      </c>
      <c r="P450">
        <v>13.71</v>
      </c>
      <c r="Q450">
        <v>0</v>
      </c>
      <c r="R450" s="1" t="s">
        <v>4862</v>
      </c>
      <c r="S450" s="1" t="s">
        <v>8156</v>
      </c>
      <c r="T450">
        <v>0.9</v>
      </c>
      <c r="U450" s="1"/>
      <c r="V450">
        <v>3865.4001469999998</v>
      </c>
      <c r="W450">
        <v>230748.234673</v>
      </c>
      <c r="X450">
        <v>23.085905</v>
      </c>
      <c r="Y450">
        <v>4.4449129999999997</v>
      </c>
      <c r="Z450">
        <v>96.914336000000006</v>
      </c>
      <c r="AA450">
        <v>99.188484000000003</v>
      </c>
      <c r="AB450">
        <v>0</v>
      </c>
    </row>
    <row r="451" spans="1:28" x14ac:dyDescent="0.25">
      <c r="A451" s="1" t="s">
        <v>708</v>
      </c>
      <c r="B451">
        <v>720</v>
      </c>
      <c r="C451" s="1" t="s">
        <v>4004</v>
      </c>
      <c r="D451">
        <v>5.0999999999999996</v>
      </c>
      <c r="E451">
        <v>0</v>
      </c>
      <c r="F451">
        <v>0</v>
      </c>
      <c r="G451">
        <v>778</v>
      </c>
      <c r="H451" s="1" t="s">
        <v>4074</v>
      </c>
      <c r="I451">
        <v>0.2</v>
      </c>
      <c r="J451">
        <v>7.68</v>
      </c>
      <c r="K451">
        <v>58</v>
      </c>
      <c r="L451">
        <v>420.4</v>
      </c>
      <c r="M451">
        <v>4</v>
      </c>
      <c r="N451">
        <v>3</v>
      </c>
      <c r="O451">
        <v>0</v>
      </c>
      <c r="P451">
        <v>31.49</v>
      </c>
      <c r="Q451">
        <v>0</v>
      </c>
      <c r="R451" s="1" t="s">
        <v>4863</v>
      </c>
      <c r="S451" s="1" t="s">
        <v>8156</v>
      </c>
      <c r="T451">
        <v>1.17</v>
      </c>
      <c r="U451" s="1"/>
      <c r="V451">
        <v>4158.0814410000003</v>
      </c>
      <c r="W451">
        <v>189676.43593100001</v>
      </c>
      <c r="X451">
        <v>23.450697000000002</v>
      </c>
      <c r="Y451">
        <v>3.897027</v>
      </c>
      <c r="Z451">
        <v>81.805667999999997</v>
      </c>
      <c r="AA451">
        <v>81.533938000000006</v>
      </c>
      <c r="AB451">
        <v>0</v>
      </c>
    </row>
    <row r="452" spans="1:28" x14ac:dyDescent="0.25">
      <c r="A452" s="1" t="s">
        <v>709</v>
      </c>
      <c r="B452">
        <v>402</v>
      </c>
      <c r="C452" s="1" t="s">
        <v>4037</v>
      </c>
      <c r="D452">
        <v>5.0999999999999996</v>
      </c>
      <c r="E452">
        <v>0</v>
      </c>
      <c r="F452">
        <v>0.84</v>
      </c>
      <c r="G452">
        <v>782</v>
      </c>
      <c r="H452" s="1" t="s">
        <v>4096</v>
      </c>
      <c r="I452">
        <v>121.36</v>
      </c>
      <c r="J452">
        <v>10.68</v>
      </c>
      <c r="K452">
        <v>380</v>
      </c>
      <c r="L452">
        <v>1417.38</v>
      </c>
      <c r="M452">
        <v>180</v>
      </c>
      <c r="N452">
        <v>9</v>
      </c>
      <c r="O452">
        <v>0</v>
      </c>
      <c r="P452">
        <v>260.08</v>
      </c>
      <c r="Q452">
        <v>0</v>
      </c>
      <c r="R452" s="1" t="s">
        <v>4864</v>
      </c>
      <c r="S452" s="1" t="s">
        <v>8156</v>
      </c>
      <c r="T452">
        <v>0.85</v>
      </c>
      <c r="U452" s="1"/>
      <c r="V452">
        <v>33673.758018</v>
      </c>
      <c r="W452">
        <v>869760.97174099996</v>
      </c>
      <c r="X452">
        <v>173.75839500000001</v>
      </c>
      <c r="Y452">
        <v>18.628426000000001</v>
      </c>
      <c r="Z452">
        <v>379.13822099999999</v>
      </c>
      <c r="AA452">
        <v>373.88516700000002</v>
      </c>
      <c r="AB452">
        <v>0</v>
      </c>
    </row>
    <row r="453" spans="1:28" x14ac:dyDescent="0.25">
      <c r="A453" s="1" t="s">
        <v>710</v>
      </c>
      <c r="B453">
        <v>314</v>
      </c>
      <c r="C453" s="1" t="s">
        <v>4030</v>
      </c>
      <c r="D453">
        <v>5.0999999999999996</v>
      </c>
      <c r="E453">
        <v>0</v>
      </c>
      <c r="F453">
        <v>0.36</v>
      </c>
      <c r="G453">
        <v>783</v>
      </c>
      <c r="H453" s="1" t="s">
        <v>4118</v>
      </c>
      <c r="I453">
        <v>23.77</v>
      </c>
      <c r="J453">
        <v>6.82</v>
      </c>
      <c r="K453">
        <v>469</v>
      </c>
      <c r="L453">
        <v>2694.53</v>
      </c>
      <c r="M453">
        <v>98</v>
      </c>
      <c r="N453">
        <v>4</v>
      </c>
      <c r="O453">
        <v>0</v>
      </c>
      <c r="P453">
        <v>158.38</v>
      </c>
      <c r="Q453">
        <v>0</v>
      </c>
      <c r="R453" s="1" t="s">
        <v>4865</v>
      </c>
      <c r="S453" s="1" t="s">
        <v>8156</v>
      </c>
      <c r="T453">
        <v>0.62</v>
      </c>
      <c r="U453" s="1"/>
      <c r="V453">
        <v>28497.118461999999</v>
      </c>
      <c r="W453">
        <v>966482.00105299999</v>
      </c>
      <c r="X453">
        <v>152.162372</v>
      </c>
      <c r="Y453">
        <v>17.945882000000001</v>
      </c>
      <c r="Z453">
        <v>405.96040399999998</v>
      </c>
      <c r="AA453">
        <v>415.459067</v>
      </c>
      <c r="AB453">
        <v>0</v>
      </c>
    </row>
    <row r="454" spans="1:28" x14ac:dyDescent="0.25">
      <c r="A454" s="1" t="s">
        <v>711</v>
      </c>
      <c r="B454">
        <v>373</v>
      </c>
      <c r="C454" s="1" t="s">
        <v>4004</v>
      </c>
      <c r="D454">
        <v>5.0999999999999996</v>
      </c>
      <c r="E454">
        <v>0</v>
      </c>
      <c r="F454">
        <v>0.03</v>
      </c>
      <c r="G454">
        <v>783</v>
      </c>
      <c r="H454" s="1" t="s">
        <v>4114</v>
      </c>
      <c r="I454">
        <v>159.35</v>
      </c>
      <c r="J454">
        <v>6.4</v>
      </c>
      <c r="K454">
        <v>410</v>
      </c>
      <c r="L454">
        <v>2021.57</v>
      </c>
      <c r="M454">
        <v>68</v>
      </c>
      <c r="N454">
        <v>5</v>
      </c>
      <c r="O454">
        <v>0</v>
      </c>
      <c r="P454">
        <v>147.35</v>
      </c>
      <c r="Q454">
        <v>0</v>
      </c>
      <c r="R454" s="1" t="s">
        <v>4866</v>
      </c>
      <c r="S454" s="1" t="s">
        <v>8156</v>
      </c>
      <c r="T454">
        <v>0.56000000000000005</v>
      </c>
      <c r="U454" s="1"/>
      <c r="V454">
        <v>23945.662778000002</v>
      </c>
      <c r="W454">
        <v>778585.51029999997</v>
      </c>
      <c r="X454">
        <v>127.14149</v>
      </c>
      <c r="Y454">
        <v>14.996252999999999</v>
      </c>
      <c r="Z454">
        <v>331.48972400000002</v>
      </c>
      <c r="AA454">
        <v>334.68842000000001</v>
      </c>
      <c r="AB454">
        <v>0</v>
      </c>
    </row>
    <row r="455" spans="1:28" x14ac:dyDescent="0.25">
      <c r="A455" s="1" t="s">
        <v>712</v>
      </c>
      <c r="B455">
        <v>704</v>
      </c>
      <c r="C455" s="1" t="s">
        <v>4004</v>
      </c>
      <c r="D455">
        <v>5.0999999999999996</v>
      </c>
      <c r="E455">
        <v>0</v>
      </c>
      <c r="F455">
        <v>0.2</v>
      </c>
      <c r="G455">
        <v>783</v>
      </c>
      <c r="H455" s="1" t="s">
        <v>4076</v>
      </c>
      <c r="I455">
        <v>1.4</v>
      </c>
      <c r="J455">
        <v>6.4</v>
      </c>
      <c r="K455">
        <v>79</v>
      </c>
      <c r="L455">
        <v>609.39</v>
      </c>
      <c r="M455">
        <v>0</v>
      </c>
      <c r="N455">
        <v>0</v>
      </c>
      <c r="O455">
        <v>0</v>
      </c>
      <c r="P455">
        <v>12.44</v>
      </c>
      <c r="Q455">
        <v>0</v>
      </c>
      <c r="R455" s="1" t="s">
        <v>4867</v>
      </c>
      <c r="S455" s="1" t="s">
        <v>8156</v>
      </c>
      <c r="T455">
        <v>0.62</v>
      </c>
      <c r="U455" s="1"/>
      <c r="V455">
        <v>3804.6552409999999</v>
      </c>
      <c r="W455">
        <v>194772.676412</v>
      </c>
      <c r="X455">
        <v>21.817128</v>
      </c>
      <c r="Y455">
        <v>3.4842070000000001</v>
      </c>
      <c r="Z455">
        <v>80.780458999999993</v>
      </c>
      <c r="AA455">
        <v>83.724967000000007</v>
      </c>
      <c r="AB455">
        <v>0</v>
      </c>
    </row>
    <row r="456" spans="1:28" x14ac:dyDescent="0.25">
      <c r="A456" s="1" t="s">
        <v>713</v>
      </c>
      <c r="B456">
        <v>462</v>
      </c>
      <c r="C456" s="1" t="s">
        <v>4004</v>
      </c>
      <c r="D456">
        <v>5.0999999999999996</v>
      </c>
      <c r="E456">
        <v>0</v>
      </c>
      <c r="F456">
        <v>2</v>
      </c>
      <c r="G456">
        <v>784</v>
      </c>
      <c r="H456" s="1" t="s">
        <v>4110</v>
      </c>
      <c r="I456">
        <v>0.2</v>
      </c>
      <c r="J456">
        <v>13.27</v>
      </c>
      <c r="K456">
        <v>322</v>
      </c>
      <c r="L456">
        <v>1913.75</v>
      </c>
      <c r="M456">
        <v>94</v>
      </c>
      <c r="N456">
        <v>4</v>
      </c>
      <c r="O456">
        <v>0</v>
      </c>
      <c r="P456">
        <v>182.67</v>
      </c>
      <c r="Q456">
        <v>0</v>
      </c>
      <c r="R456" s="1" t="s">
        <v>4868</v>
      </c>
      <c r="S456" s="1" t="s">
        <v>8156</v>
      </c>
      <c r="T456">
        <v>0.99</v>
      </c>
      <c r="U456" s="1"/>
      <c r="V456">
        <v>24804.138767</v>
      </c>
      <c r="W456">
        <v>845948.47807299998</v>
      </c>
      <c r="X456">
        <v>132.912128</v>
      </c>
      <c r="Y456">
        <v>17.389702</v>
      </c>
      <c r="Z456">
        <v>363.93490100000002</v>
      </c>
      <c r="AA456">
        <v>363.64318600000001</v>
      </c>
      <c r="AB456">
        <v>0</v>
      </c>
    </row>
    <row r="457" spans="1:28" x14ac:dyDescent="0.25">
      <c r="A457" s="1" t="s">
        <v>714</v>
      </c>
      <c r="B457">
        <v>641</v>
      </c>
      <c r="C457" s="1" t="s">
        <v>4020</v>
      </c>
      <c r="D457">
        <v>5.0999999999999996</v>
      </c>
      <c r="E457">
        <v>0</v>
      </c>
      <c r="F457">
        <v>0.79</v>
      </c>
      <c r="G457">
        <v>784</v>
      </c>
      <c r="H457" s="1" t="s">
        <v>4117</v>
      </c>
      <c r="I457">
        <v>120.04</v>
      </c>
      <c r="J457">
        <v>5.92</v>
      </c>
      <c r="K457">
        <v>143</v>
      </c>
      <c r="L457">
        <v>743.49</v>
      </c>
      <c r="M457">
        <v>26</v>
      </c>
      <c r="N457">
        <v>2</v>
      </c>
      <c r="O457">
        <v>0</v>
      </c>
      <c r="P457">
        <v>51.08</v>
      </c>
      <c r="Q457">
        <v>0</v>
      </c>
      <c r="R457" s="1" t="s">
        <v>4869</v>
      </c>
      <c r="S457" s="1" t="s">
        <v>8156</v>
      </c>
      <c r="T457">
        <v>0.59</v>
      </c>
      <c r="U457" s="1"/>
      <c r="V457">
        <v>8263.7688440000002</v>
      </c>
      <c r="W457">
        <v>284211.52201000002</v>
      </c>
      <c r="X457">
        <v>44.238590000000002</v>
      </c>
      <c r="Y457">
        <v>5.3972090000000001</v>
      </c>
      <c r="Z457">
        <v>120.453681</v>
      </c>
      <c r="AA457">
        <v>122.172943</v>
      </c>
      <c r="AB457">
        <v>0</v>
      </c>
    </row>
    <row r="458" spans="1:28" x14ac:dyDescent="0.25">
      <c r="A458" s="1" t="s">
        <v>715</v>
      </c>
      <c r="B458">
        <v>545</v>
      </c>
      <c r="C458" s="1" t="s">
        <v>4053</v>
      </c>
      <c r="D458">
        <v>5.0999999999999996</v>
      </c>
      <c r="E458">
        <v>0</v>
      </c>
      <c r="F458">
        <v>0.27</v>
      </c>
      <c r="G458">
        <v>785</v>
      </c>
      <c r="H458" s="1" t="s">
        <v>4153</v>
      </c>
      <c r="I458">
        <v>204.71</v>
      </c>
      <c r="J458">
        <v>13</v>
      </c>
      <c r="K458">
        <v>240</v>
      </c>
      <c r="L458">
        <v>1496.48</v>
      </c>
      <c r="M458">
        <v>66</v>
      </c>
      <c r="N458">
        <v>3</v>
      </c>
      <c r="O458">
        <v>0</v>
      </c>
      <c r="P458">
        <v>127.21</v>
      </c>
      <c r="Q458">
        <v>0</v>
      </c>
      <c r="R458" s="1" t="s">
        <v>4870</v>
      </c>
      <c r="S458" s="1" t="s">
        <v>8156</v>
      </c>
      <c r="T458">
        <v>0.97</v>
      </c>
      <c r="U458" s="1"/>
      <c r="V458">
        <v>17818.316365999999</v>
      </c>
      <c r="W458">
        <v>666017.93338099995</v>
      </c>
      <c r="X458">
        <v>96.926883000000004</v>
      </c>
      <c r="Y458">
        <v>13.803326</v>
      </c>
      <c r="Z458">
        <v>287.60296299999999</v>
      </c>
      <c r="AA458">
        <v>286.29576900000001</v>
      </c>
      <c r="AB458">
        <v>0</v>
      </c>
    </row>
    <row r="459" spans="1:28" x14ac:dyDescent="0.25">
      <c r="A459" s="1" t="s">
        <v>716</v>
      </c>
      <c r="B459">
        <v>690</v>
      </c>
      <c r="C459" s="1" t="s">
        <v>4002</v>
      </c>
      <c r="D459">
        <v>5.0999999999999996</v>
      </c>
      <c r="E459">
        <v>0</v>
      </c>
      <c r="F459">
        <v>0.01</v>
      </c>
      <c r="G459">
        <v>785</v>
      </c>
      <c r="H459" s="1" t="s">
        <v>4072</v>
      </c>
      <c r="I459">
        <v>31.58</v>
      </c>
      <c r="J459">
        <v>7.28</v>
      </c>
      <c r="K459">
        <v>95</v>
      </c>
      <c r="L459">
        <v>367.23</v>
      </c>
      <c r="M459">
        <v>41</v>
      </c>
      <c r="N459">
        <v>2</v>
      </c>
      <c r="O459">
        <v>0</v>
      </c>
      <c r="P459">
        <v>53.61</v>
      </c>
      <c r="Q459">
        <v>0</v>
      </c>
      <c r="R459" s="1" t="s">
        <v>4871</v>
      </c>
      <c r="S459" s="1" t="s">
        <v>8156</v>
      </c>
      <c r="T459">
        <v>0.64</v>
      </c>
      <c r="U459" s="1"/>
      <c r="V459">
        <v>8214.5525639999996</v>
      </c>
      <c r="W459">
        <v>204395.756673</v>
      </c>
      <c r="X459">
        <v>42.177295000000001</v>
      </c>
      <c r="Y459">
        <v>4.309914</v>
      </c>
      <c r="Z459">
        <v>89.009685000000005</v>
      </c>
      <c r="AA459">
        <v>87.864168000000006</v>
      </c>
      <c r="AB459">
        <v>0</v>
      </c>
    </row>
    <row r="460" spans="1:28" x14ac:dyDescent="0.25">
      <c r="A460" s="1" t="s">
        <v>717</v>
      </c>
      <c r="B460">
        <v>722</v>
      </c>
      <c r="C460" s="1" t="s">
        <v>4002</v>
      </c>
      <c r="D460">
        <v>5.0999999999999996</v>
      </c>
      <c r="E460">
        <v>0</v>
      </c>
      <c r="F460">
        <v>0.65</v>
      </c>
      <c r="G460">
        <v>786</v>
      </c>
      <c r="H460" s="1" t="s">
        <v>4105</v>
      </c>
      <c r="I460">
        <v>31.58</v>
      </c>
      <c r="J460">
        <v>10.95</v>
      </c>
      <c r="K460">
        <v>64</v>
      </c>
      <c r="L460">
        <v>367.23</v>
      </c>
      <c r="M460">
        <v>15</v>
      </c>
      <c r="N460">
        <v>2</v>
      </c>
      <c r="O460">
        <v>0</v>
      </c>
      <c r="P460">
        <v>34.409999999999997</v>
      </c>
      <c r="Q460">
        <v>0</v>
      </c>
      <c r="R460" s="1" t="s">
        <v>4872</v>
      </c>
      <c r="S460" s="1" t="s">
        <v>8156</v>
      </c>
      <c r="T460">
        <v>0.91</v>
      </c>
      <c r="U460" s="1"/>
      <c r="V460">
        <v>4905.5456860000004</v>
      </c>
      <c r="W460">
        <v>183563.72031199999</v>
      </c>
      <c r="X460">
        <v>26.684353999999999</v>
      </c>
      <c r="Y460">
        <v>3.7812519999999998</v>
      </c>
      <c r="Z460">
        <v>79.185192000000001</v>
      </c>
      <c r="AA460">
        <v>78.907083</v>
      </c>
      <c r="AB460">
        <v>0</v>
      </c>
    </row>
    <row r="461" spans="1:28" x14ac:dyDescent="0.25">
      <c r="A461" s="1" t="s">
        <v>718</v>
      </c>
      <c r="B461">
        <v>732</v>
      </c>
      <c r="C461" s="1" t="s">
        <v>4004</v>
      </c>
      <c r="D461">
        <v>5.0999999999999996</v>
      </c>
      <c r="E461">
        <v>0</v>
      </c>
      <c r="F461">
        <v>0.19</v>
      </c>
      <c r="G461">
        <v>786</v>
      </c>
      <c r="H461" s="1" t="s">
        <v>4073</v>
      </c>
      <c r="I461">
        <v>40.79</v>
      </c>
      <c r="J461">
        <v>12.44</v>
      </c>
      <c r="K461">
        <v>54</v>
      </c>
      <c r="L461">
        <v>475.89</v>
      </c>
      <c r="M461">
        <v>2</v>
      </c>
      <c r="N461">
        <v>1</v>
      </c>
      <c r="O461">
        <v>0</v>
      </c>
      <c r="P461">
        <v>19</v>
      </c>
      <c r="Q461">
        <v>0</v>
      </c>
      <c r="R461" s="1" t="s">
        <v>4873</v>
      </c>
      <c r="S461" s="1" t="s">
        <v>8156</v>
      </c>
      <c r="T461">
        <v>0.99</v>
      </c>
      <c r="U461" s="1"/>
      <c r="V461">
        <v>3676.9348920000002</v>
      </c>
      <c r="W461">
        <v>199323.40747999999</v>
      </c>
      <c r="X461">
        <v>21.476403000000001</v>
      </c>
      <c r="Y461">
        <v>3.912868</v>
      </c>
      <c r="Z461">
        <v>84.730261999999996</v>
      </c>
      <c r="AA461">
        <v>85.680458999999999</v>
      </c>
      <c r="AB461">
        <v>0</v>
      </c>
    </row>
    <row r="462" spans="1:28" x14ac:dyDescent="0.25">
      <c r="A462" s="1" t="s">
        <v>719</v>
      </c>
      <c r="B462">
        <v>735</v>
      </c>
      <c r="C462" s="1" t="s">
        <v>4004</v>
      </c>
      <c r="D462">
        <v>5.0999999999999996</v>
      </c>
      <c r="E462">
        <v>0</v>
      </c>
      <c r="F462">
        <v>3.6</v>
      </c>
      <c r="G462">
        <v>786</v>
      </c>
      <c r="H462" s="1" t="s">
        <v>4076</v>
      </c>
      <c r="I462">
        <v>1.4</v>
      </c>
      <c r="J462">
        <v>12.51</v>
      </c>
      <c r="K462">
        <v>51</v>
      </c>
      <c r="L462">
        <v>609.39</v>
      </c>
      <c r="M462">
        <v>0</v>
      </c>
      <c r="N462">
        <v>0</v>
      </c>
      <c r="O462">
        <v>0</v>
      </c>
      <c r="P462">
        <v>9.5399999999999991</v>
      </c>
      <c r="Q462">
        <v>0</v>
      </c>
      <c r="R462" s="1" t="s">
        <v>4874</v>
      </c>
      <c r="S462" s="1" t="s">
        <v>8156</v>
      </c>
      <c r="T462">
        <v>1.04</v>
      </c>
      <c r="U462" s="1"/>
      <c r="V462">
        <v>2701.2956349999999</v>
      </c>
      <c r="W462">
        <v>172136.69885700001</v>
      </c>
      <c r="X462">
        <v>16.419806000000001</v>
      </c>
      <c r="Y462">
        <v>3.3994369999999998</v>
      </c>
      <c r="Z462">
        <v>72.431775999999999</v>
      </c>
      <c r="AA462">
        <v>73.993729999999999</v>
      </c>
      <c r="AB462">
        <v>0</v>
      </c>
    </row>
    <row r="463" spans="1:28" x14ac:dyDescent="0.25">
      <c r="A463" s="1" t="s">
        <v>720</v>
      </c>
      <c r="B463">
        <v>690</v>
      </c>
      <c r="C463" s="1" t="s">
        <v>4003</v>
      </c>
      <c r="D463">
        <v>5.0999999999999996</v>
      </c>
      <c r="E463">
        <v>0</v>
      </c>
      <c r="F463">
        <v>0</v>
      </c>
      <c r="G463">
        <v>788</v>
      </c>
      <c r="H463" s="1" t="s">
        <v>4073</v>
      </c>
      <c r="I463">
        <v>40.79</v>
      </c>
      <c r="J463">
        <v>13.48</v>
      </c>
      <c r="K463">
        <v>98</v>
      </c>
      <c r="L463">
        <v>606.14</v>
      </c>
      <c r="M463">
        <v>30</v>
      </c>
      <c r="N463">
        <v>2</v>
      </c>
      <c r="O463">
        <v>0</v>
      </c>
      <c r="P463">
        <v>56.28</v>
      </c>
      <c r="Q463">
        <v>0</v>
      </c>
      <c r="R463" s="1" t="s">
        <v>4875</v>
      </c>
      <c r="S463" s="1" t="s">
        <v>8156</v>
      </c>
      <c r="T463">
        <v>1.01</v>
      </c>
      <c r="U463" s="1"/>
      <c r="V463">
        <v>7170.5294350000004</v>
      </c>
      <c r="W463">
        <v>258747.23472199999</v>
      </c>
      <c r="X463">
        <v>38.792109000000004</v>
      </c>
      <c r="Y463">
        <v>5.3838119999999998</v>
      </c>
      <c r="Z463">
        <v>111.225793</v>
      </c>
      <c r="AA463">
        <v>111.225838</v>
      </c>
      <c r="AB463">
        <v>0</v>
      </c>
    </row>
    <row r="464" spans="1:28" x14ac:dyDescent="0.25">
      <c r="A464" s="1" t="s">
        <v>721</v>
      </c>
      <c r="B464">
        <v>494</v>
      </c>
      <c r="C464" s="1" t="s">
        <v>4004</v>
      </c>
      <c r="D464">
        <v>5.0999999999999996</v>
      </c>
      <c r="E464">
        <v>0</v>
      </c>
      <c r="F464">
        <v>1.1499999999999999</v>
      </c>
      <c r="G464">
        <v>789</v>
      </c>
      <c r="H464" s="1" t="s">
        <v>4096</v>
      </c>
      <c r="I464">
        <v>121.36</v>
      </c>
      <c r="J464">
        <v>8.25</v>
      </c>
      <c r="K464">
        <v>295</v>
      </c>
      <c r="L464">
        <v>1417.41</v>
      </c>
      <c r="M464">
        <v>87</v>
      </c>
      <c r="N464">
        <v>5</v>
      </c>
      <c r="O464">
        <v>0</v>
      </c>
      <c r="P464">
        <v>128.41</v>
      </c>
      <c r="Q464">
        <v>0</v>
      </c>
      <c r="R464" s="1" t="s">
        <v>4876</v>
      </c>
      <c r="S464" s="1" t="s">
        <v>8156</v>
      </c>
      <c r="T464">
        <v>0.62</v>
      </c>
      <c r="U464" s="1"/>
      <c r="V464">
        <v>21085.322714999998</v>
      </c>
      <c r="W464">
        <v>621858.16036600003</v>
      </c>
      <c r="X464">
        <v>110.495633</v>
      </c>
      <c r="Y464">
        <v>12.34604</v>
      </c>
      <c r="Z464">
        <v>266.345685</v>
      </c>
      <c r="AA464">
        <v>267.31765999999999</v>
      </c>
      <c r="AB464">
        <v>0</v>
      </c>
    </row>
    <row r="465" spans="1:28" x14ac:dyDescent="0.25">
      <c r="A465" s="1" t="s">
        <v>724</v>
      </c>
      <c r="B465">
        <v>753</v>
      </c>
      <c r="C465" s="1" t="s">
        <v>4002</v>
      </c>
      <c r="D465">
        <v>5.0999999999999996</v>
      </c>
      <c r="E465">
        <v>0</v>
      </c>
      <c r="F465">
        <v>0.28999999999999998</v>
      </c>
      <c r="G465">
        <v>792</v>
      </c>
      <c r="H465" s="1" t="s">
        <v>4105</v>
      </c>
      <c r="I465">
        <v>31.58</v>
      </c>
      <c r="J465">
        <v>13.04</v>
      </c>
      <c r="K465">
        <v>39</v>
      </c>
      <c r="L465">
        <v>367.23</v>
      </c>
      <c r="M465">
        <v>0</v>
      </c>
      <c r="N465">
        <v>0</v>
      </c>
      <c r="O465">
        <v>0</v>
      </c>
      <c r="P465">
        <v>14.1</v>
      </c>
      <c r="Q465">
        <v>0</v>
      </c>
      <c r="R465" s="1" t="s">
        <v>4879</v>
      </c>
      <c r="S465" s="1" t="s">
        <v>8156</v>
      </c>
      <c r="T465">
        <v>1.07</v>
      </c>
      <c r="U465" s="1"/>
      <c r="V465">
        <v>2478.4123500000001</v>
      </c>
      <c r="W465">
        <v>145729.32685899999</v>
      </c>
      <c r="X465">
        <v>14.771710000000001</v>
      </c>
      <c r="Y465">
        <v>2.9521449999999998</v>
      </c>
      <c r="Z465">
        <v>62.441208000000003</v>
      </c>
      <c r="AA465">
        <v>62.642386999999999</v>
      </c>
      <c r="AB465">
        <v>0</v>
      </c>
    </row>
    <row r="466" spans="1:28" x14ac:dyDescent="0.25">
      <c r="A466" s="1" t="s">
        <v>726</v>
      </c>
      <c r="B466">
        <v>520</v>
      </c>
      <c r="C466" s="1" t="s">
        <v>4018</v>
      </c>
      <c r="D466">
        <v>5.0999999999999996</v>
      </c>
      <c r="E466">
        <v>0</v>
      </c>
      <c r="F466">
        <v>2.5</v>
      </c>
      <c r="G466">
        <v>794</v>
      </c>
      <c r="H466" s="1" t="s">
        <v>4095</v>
      </c>
      <c r="I466">
        <v>63.59</v>
      </c>
      <c r="J466">
        <v>12.96</v>
      </c>
      <c r="K466">
        <v>274</v>
      </c>
      <c r="L466">
        <v>1936.73</v>
      </c>
      <c r="M466">
        <v>47</v>
      </c>
      <c r="N466">
        <v>2</v>
      </c>
      <c r="O466">
        <v>0</v>
      </c>
      <c r="P466">
        <v>171.9</v>
      </c>
      <c r="Q466">
        <v>0</v>
      </c>
      <c r="R466" s="1" t="s">
        <v>4881</v>
      </c>
      <c r="S466" s="1" t="s">
        <v>8156</v>
      </c>
      <c r="T466">
        <v>1.38</v>
      </c>
      <c r="U466" s="1"/>
      <c r="V466">
        <v>19801.954557000001</v>
      </c>
      <c r="W466">
        <v>809353.42946799996</v>
      </c>
      <c r="X466">
        <v>109.42135399999999</v>
      </c>
      <c r="Y466">
        <v>16.787148999999999</v>
      </c>
      <c r="Z466">
        <v>349.29672599999998</v>
      </c>
      <c r="AA466">
        <v>347.90867100000003</v>
      </c>
      <c r="AB466">
        <v>0</v>
      </c>
    </row>
    <row r="467" spans="1:28" x14ac:dyDescent="0.25">
      <c r="A467" s="1" t="s">
        <v>727</v>
      </c>
      <c r="B467">
        <v>482</v>
      </c>
      <c r="C467" s="1" t="s">
        <v>4037</v>
      </c>
      <c r="D467">
        <v>5.0999999999999996</v>
      </c>
      <c r="E467">
        <v>0</v>
      </c>
      <c r="F467">
        <v>0.61</v>
      </c>
      <c r="G467">
        <v>795</v>
      </c>
      <c r="H467" s="1" t="s">
        <v>4096</v>
      </c>
      <c r="I467">
        <v>121.36</v>
      </c>
      <c r="J467">
        <v>7.64</v>
      </c>
      <c r="K467">
        <v>313</v>
      </c>
      <c r="L467">
        <v>1417.38</v>
      </c>
      <c r="M467">
        <v>71</v>
      </c>
      <c r="N467">
        <v>4</v>
      </c>
      <c r="O467">
        <v>0</v>
      </c>
      <c r="P467">
        <v>140.16</v>
      </c>
      <c r="Q467">
        <v>0</v>
      </c>
      <c r="R467" s="1" t="s">
        <v>4882</v>
      </c>
      <c r="S467" s="1" t="s">
        <v>8156</v>
      </c>
      <c r="T467">
        <v>0.59</v>
      </c>
      <c r="U467" s="1"/>
      <c r="V467">
        <v>21452.006049</v>
      </c>
      <c r="W467">
        <v>629105.62525599997</v>
      </c>
      <c r="X467">
        <v>112.345466</v>
      </c>
      <c r="Y467">
        <v>12.590035</v>
      </c>
      <c r="Z467">
        <v>270.379591</v>
      </c>
      <c r="AA467">
        <v>270.433043</v>
      </c>
      <c r="AB467">
        <v>0</v>
      </c>
    </row>
    <row r="468" spans="1:28" x14ac:dyDescent="0.25">
      <c r="A468" s="1" t="s">
        <v>729</v>
      </c>
      <c r="B468">
        <v>518</v>
      </c>
      <c r="C468" s="1" t="s">
        <v>4024</v>
      </c>
      <c r="D468">
        <v>5.0999999999999996</v>
      </c>
      <c r="E468">
        <v>0</v>
      </c>
      <c r="F468">
        <v>0.5</v>
      </c>
      <c r="G468">
        <v>796</v>
      </c>
      <c r="H468" s="1" t="s">
        <v>4159</v>
      </c>
      <c r="I468">
        <v>26.09</v>
      </c>
      <c r="J468">
        <v>13.97</v>
      </c>
      <c r="K468">
        <v>278</v>
      </c>
      <c r="L468">
        <v>2392.42</v>
      </c>
      <c r="M468">
        <v>47</v>
      </c>
      <c r="N468">
        <v>2</v>
      </c>
      <c r="O468">
        <v>0</v>
      </c>
      <c r="P468">
        <v>126.25</v>
      </c>
      <c r="Q468">
        <v>0</v>
      </c>
      <c r="R468" s="1" t="s">
        <v>4884</v>
      </c>
      <c r="S468" s="1" t="s">
        <v>8156</v>
      </c>
      <c r="T468">
        <v>1.1399999999999999</v>
      </c>
      <c r="U468" s="1"/>
      <c r="V468">
        <v>19036.640800000001</v>
      </c>
      <c r="W468">
        <v>891189.58770599996</v>
      </c>
      <c r="X468">
        <v>107.88742499999999</v>
      </c>
      <c r="Y468">
        <v>18.033477999999999</v>
      </c>
      <c r="Z468">
        <v>379.64087899999998</v>
      </c>
      <c r="AA468">
        <v>383.08529299999998</v>
      </c>
      <c r="AB468">
        <v>0</v>
      </c>
    </row>
    <row r="469" spans="1:28" x14ac:dyDescent="0.25">
      <c r="A469" s="1" t="s">
        <v>730</v>
      </c>
      <c r="B469">
        <v>576</v>
      </c>
      <c r="C469" s="1" t="s">
        <v>4004</v>
      </c>
      <c r="D469">
        <v>5.0999999999999996</v>
      </c>
      <c r="E469">
        <v>0</v>
      </c>
      <c r="F469">
        <v>1.01</v>
      </c>
      <c r="G469">
        <v>796</v>
      </c>
      <c r="H469" s="1" t="s">
        <v>4096</v>
      </c>
      <c r="I469">
        <v>121.36</v>
      </c>
      <c r="J469">
        <v>10.32</v>
      </c>
      <c r="K469">
        <v>220</v>
      </c>
      <c r="L469">
        <v>1417.41</v>
      </c>
      <c r="M469">
        <v>41</v>
      </c>
      <c r="N469">
        <v>4</v>
      </c>
      <c r="O469">
        <v>0</v>
      </c>
      <c r="P469">
        <v>137.36000000000001</v>
      </c>
      <c r="Q469">
        <v>0</v>
      </c>
      <c r="R469" s="1" t="s">
        <v>4885</v>
      </c>
      <c r="S469" s="1" t="s">
        <v>8156</v>
      </c>
      <c r="T469">
        <v>1.25</v>
      </c>
      <c r="U469" s="1"/>
      <c r="V469">
        <v>16721.552958</v>
      </c>
      <c r="W469">
        <v>655318.94506099995</v>
      </c>
      <c r="X469">
        <v>91.676382000000004</v>
      </c>
      <c r="Y469">
        <v>13.440522</v>
      </c>
      <c r="Z469">
        <v>282.09109799999999</v>
      </c>
      <c r="AA469">
        <v>281.69620099999997</v>
      </c>
      <c r="AB469">
        <v>0</v>
      </c>
    </row>
    <row r="470" spans="1:28" x14ac:dyDescent="0.25">
      <c r="A470" s="1" t="s">
        <v>731</v>
      </c>
      <c r="B470">
        <v>420</v>
      </c>
      <c r="C470" s="1" t="s">
        <v>4004</v>
      </c>
      <c r="D470">
        <v>5.0999999999999996</v>
      </c>
      <c r="E470">
        <v>0</v>
      </c>
      <c r="F470">
        <v>1.82</v>
      </c>
      <c r="G470">
        <v>798</v>
      </c>
      <c r="H470" s="1" t="s">
        <v>4090</v>
      </c>
      <c r="I470">
        <v>24.41</v>
      </c>
      <c r="J470">
        <v>5.6</v>
      </c>
      <c r="K470">
        <v>378</v>
      </c>
      <c r="L470">
        <v>1286.42</v>
      </c>
      <c r="M470">
        <v>117</v>
      </c>
      <c r="N470">
        <v>6</v>
      </c>
      <c r="O470">
        <v>0</v>
      </c>
      <c r="P470">
        <v>181.08</v>
      </c>
      <c r="Q470">
        <v>0</v>
      </c>
      <c r="R470" s="1" t="s">
        <v>4886</v>
      </c>
      <c r="S470" s="1" t="s">
        <v>8156</v>
      </c>
      <c r="T470">
        <v>0.48</v>
      </c>
      <c r="U470" s="1"/>
      <c r="V470">
        <v>28079.561135</v>
      </c>
      <c r="W470">
        <v>702729.98033000005</v>
      </c>
      <c r="X470">
        <v>144.14526900000001</v>
      </c>
      <c r="Y470">
        <v>14.252272</v>
      </c>
      <c r="Z470">
        <v>303.595979</v>
      </c>
      <c r="AA470">
        <v>302.08507300000002</v>
      </c>
      <c r="AB470">
        <v>0</v>
      </c>
    </row>
    <row r="471" spans="1:28" x14ac:dyDescent="0.25">
      <c r="A471" s="1" t="s">
        <v>732</v>
      </c>
      <c r="B471">
        <v>515</v>
      </c>
      <c r="C471" s="1" t="s">
        <v>4012</v>
      </c>
      <c r="D471">
        <v>5.0999999999999996</v>
      </c>
      <c r="E471">
        <v>0</v>
      </c>
      <c r="F471">
        <v>3.89</v>
      </c>
      <c r="G471">
        <v>798</v>
      </c>
      <c r="H471" s="1" t="s">
        <v>4096</v>
      </c>
      <c r="I471">
        <v>121.36</v>
      </c>
      <c r="J471">
        <v>12.18</v>
      </c>
      <c r="K471">
        <v>283</v>
      </c>
      <c r="L471">
        <v>1363.57</v>
      </c>
      <c r="M471">
        <v>111</v>
      </c>
      <c r="N471">
        <v>6</v>
      </c>
      <c r="O471">
        <v>0</v>
      </c>
      <c r="P471">
        <v>188.02</v>
      </c>
      <c r="Q471">
        <v>0</v>
      </c>
      <c r="R471" s="1" t="s">
        <v>4887</v>
      </c>
      <c r="S471" s="1" t="s">
        <v>8156</v>
      </c>
      <c r="T471">
        <v>1.05</v>
      </c>
      <c r="U471" s="1"/>
      <c r="V471">
        <v>24801.50592</v>
      </c>
      <c r="W471">
        <v>770888.98548000003</v>
      </c>
      <c r="X471">
        <v>131.14665199999999</v>
      </c>
      <c r="Y471">
        <v>16.492729000000001</v>
      </c>
      <c r="Z471">
        <v>335.793361</v>
      </c>
      <c r="AA471">
        <v>331.37866700000001</v>
      </c>
      <c r="AB471">
        <v>0</v>
      </c>
    </row>
    <row r="472" spans="1:28" x14ac:dyDescent="0.25">
      <c r="A472" s="1" t="s">
        <v>735</v>
      </c>
      <c r="B472">
        <v>523</v>
      </c>
      <c r="C472" s="1" t="s">
        <v>4001</v>
      </c>
      <c r="D472">
        <v>0.2</v>
      </c>
      <c r="E472">
        <v>0</v>
      </c>
      <c r="F472">
        <v>0.28000000000000003</v>
      </c>
      <c r="G472">
        <v>799</v>
      </c>
      <c r="H472" s="1" t="s">
        <v>4090</v>
      </c>
      <c r="I472">
        <v>24.41</v>
      </c>
      <c r="J472">
        <v>10.5</v>
      </c>
      <c r="K472">
        <v>276</v>
      </c>
      <c r="L472">
        <v>1066.78</v>
      </c>
      <c r="M472">
        <v>102</v>
      </c>
      <c r="N472">
        <v>6</v>
      </c>
      <c r="O472">
        <v>0</v>
      </c>
      <c r="P472">
        <v>188.04</v>
      </c>
      <c r="Q472">
        <v>0</v>
      </c>
      <c r="R472" s="1" t="s">
        <v>4890</v>
      </c>
      <c r="S472" s="1" t="s">
        <v>8156</v>
      </c>
      <c r="T472">
        <v>0.88</v>
      </c>
      <c r="U472" s="1"/>
      <c r="V472">
        <v>22288.927847999999</v>
      </c>
      <c r="W472">
        <v>617095.06431599997</v>
      </c>
      <c r="X472">
        <v>115.996225</v>
      </c>
      <c r="Y472">
        <v>13.057345</v>
      </c>
      <c r="Z472">
        <v>268.37457699999999</v>
      </c>
      <c r="AA472">
        <v>265.27020700000003</v>
      </c>
      <c r="AB472">
        <v>0</v>
      </c>
    </row>
    <row r="473" spans="1:28" x14ac:dyDescent="0.25">
      <c r="A473" s="1" t="s">
        <v>738</v>
      </c>
      <c r="B473">
        <v>495</v>
      </c>
      <c r="C473" s="1" t="s">
        <v>4040</v>
      </c>
      <c r="D473">
        <v>5.0999999999999996</v>
      </c>
      <c r="E473">
        <v>0</v>
      </c>
      <c r="F473">
        <v>2.15</v>
      </c>
      <c r="G473">
        <v>800</v>
      </c>
      <c r="H473" s="1" t="s">
        <v>4096</v>
      </c>
      <c r="I473">
        <v>121.36</v>
      </c>
      <c r="J473">
        <v>13.34</v>
      </c>
      <c r="K473">
        <v>305</v>
      </c>
      <c r="L473">
        <v>1561.25</v>
      </c>
      <c r="M473">
        <v>97</v>
      </c>
      <c r="N473">
        <v>5</v>
      </c>
      <c r="O473">
        <v>0</v>
      </c>
      <c r="P473">
        <v>199.67</v>
      </c>
      <c r="Q473">
        <v>0</v>
      </c>
      <c r="R473" s="1" t="s">
        <v>4893</v>
      </c>
      <c r="S473" s="1" t="s">
        <v>8156</v>
      </c>
      <c r="T473">
        <v>1.08</v>
      </c>
      <c r="U473" s="1"/>
      <c r="V473">
        <v>26184.834391</v>
      </c>
      <c r="W473">
        <v>860686.32065999997</v>
      </c>
      <c r="X473">
        <v>139.598535</v>
      </c>
      <c r="Y473">
        <v>18.194295</v>
      </c>
      <c r="Z473">
        <v>374.828101</v>
      </c>
      <c r="AA473">
        <v>369.97836999999998</v>
      </c>
      <c r="AB473">
        <v>0</v>
      </c>
    </row>
    <row r="474" spans="1:28" x14ac:dyDescent="0.25">
      <c r="A474" s="1" t="s">
        <v>739</v>
      </c>
      <c r="B474">
        <v>690</v>
      </c>
      <c r="C474" s="1" t="s">
        <v>4053</v>
      </c>
      <c r="D474">
        <v>5.0999999999999996</v>
      </c>
      <c r="E474">
        <v>0</v>
      </c>
      <c r="F474">
        <v>0</v>
      </c>
      <c r="G474">
        <v>800</v>
      </c>
      <c r="H474" s="1" t="s">
        <v>4117</v>
      </c>
      <c r="I474">
        <v>120.04</v>
      </c>
      <c r="J474">
        <v>12.64</v>
      </c>
      <c r="K474">
        <v>110</v>
      </c>
      <c r="L474">
        <v>950.5</v>
      </c>
      <c r="M474">
        <v>32</v>
      </c>
      <c r="N474">
        <v>1</v>
      </c>
      <c r="O474">
        <v>0</v>
      </c>
      <c r="P474">
        <v>43.11</v>
      </c>
      <c r="Q474">
        <v>0</v>
      </c>
      <c r="R474" s="1" t="s">
        <v>4894</v>
      </c>
      <c r="S474" s="1" t="s">
        <v>8156</v>
      </c>
      <c r="T474">
        <v>1.05</v>
      </c>
      <c r="U474" s="1"/>
      <c r="V474">
        <v>7962.2996990000001</v>
      </c>
      <c r="W474">
        <v>344106.87148199999</v>
      </c>
      <c r="X474">
        <v>44.392302999999998</v>
      </c>
      <c r="Y474">
        <v>6.8657779999999997</v>
      </c>
      <c r="Z474">
        <v>145.30136999999999</v>
      </c>
      <c r="AA474">
        <v>147.91795099999999</v>
      </c>
      <c r="AB474">
        <v>0</v>
      </c>
    </row>
    <row r="475" spans="1:28" x14ac:dyDescent="0.25">
      <c r="A475" s="1" t="s">
        <v>740</v>
      </c>
      <c r="B475">
        <v>203</v>
      </c>
      <c r="C475" s="1" t="s">
        <v>4031</v>
      </c>
      <c r="D475">
        <v>5.0999999999999996</v>
      </c>
      <c r="E475">
        <v>0</v>
      </c>
      <c r="F475">
        <v>0.06</v>
      </c>
      <c r="G475">
        <v>801</v>
      </c>
      <c r="H475" s="1" t="s">
        <v>4127</v>
      </c>
      <c r="I475">
        <v>2.0699999999999998</v>
      </c>
      <c r="J475">
        <v>5.23</v>
      </c>
      <c r="K475">
        <v>598</v>
      </c>
      <c r="L475">
        <v>2268.7600000000002</v>
      </c>
      <c r="M475">
        <v>128</v>
      </c>
      <c r="N475">
        <v>4</v>
      </c>
      <c r="O475">
        <v>0</v>
      </c>
      <c r="P475">
        <v>242.21</v>
      </c>
      <c r="Q475">
        <v>0</v>
      </c>
      <c r="R475" s="1" t="s">
        <v>4895</v>
      </c>
      <c r="S475" s="1" t="s">
        <v>8156</v>
      </c>
      <c r="T475">
        <v>0.46</v>
      </c>
      <c r="U475" s="1"/>
      <c r="V475">
        <v>39117.270213999996</v>
      </c>
      <c r="W475">
        <v>1036259.225213</v>
      </c>
      <c r="X475">
        <v>202.093425</v>
      </c>
      <c r="Y475">
        <v>20.494643</v>
      </c>
      <c r="Z475">
        <v>445.01340900000002</v>
      </c>
      <c r="AA475">
        <v>445.45925899999997</v>
      </c>
      <c r="AB475">
        <v>0</v>
      </c>
    </row>
    <row r="476" spans="1:28" x14ac:dyDescent="0.25">
      <c r="A476" s="1" t="s">
        <v>741</v>
      </c>
      <c r="B476">
        <v>493</v>
      </c>
      <c r="C476" s="1" t="s">
        <v>4040</v>
      </c>
      <c r="D476">
        <v>5.0999999999999996</v>
      </c>
      <c r="E476">
        <v>0</v>
      </c>
      <c r="F476">
        <v>0.15</v>
      </c>
      <c r="G476">
        <v>801</v>
      </c>
      <c r="H476" s="1" t="s">
        <v>4145</v>
      </c>
      <c r="I476">
        <v>168.74</v>
      </c>
      <c r="J476">
        <v>14.38</v>
      </c>
      <c r="K476">
        <v>308</v>
      </c>
      <c r="L476">
        <v>1626.37</v>
      </c>
      <c r="M476">
        <v>124</v>
      </c>
      <c r="N476">
        <v>8</v>
      </c>
      <c r="O476">
        <v>0</v>
      </c>
      <c r="P476">
        <v>195.51</v>
      </c>
      <c r="Q476">
        <v>0</v>
      </c>
      <c r="R476" s="1" t="s">
        <v>4896</v>
      </c>
      <c r="S476" s="1" t="s">
        <v>8156</v>
      </c>
      <c r="T476">
        <v>1.04</v>
      </c>
      <c r="U476" s="1"/>
      <c r="V476">
        <v>26584.022601000001</v>
      </c>
      <c r="W476">
        <v>861417.57727999997</v>
      </c>
      <c r="X476">
        <v>141.45315500000001</v>
      </c>
      <c r="Y476">
        <v>18.322157000000001</v>
      </c>
      <c r="Z476">
        <v>374.18225899999999</v>
      </c>
      <c r="AA476">
        <v>370.29303499999997</v>
      </c>
      <c r="AB476">
        <v>0</v>
      </c>
    </row>
    <row r="477" spans="1:28" x14ac:dyDescent="0.25">
      <c r="A477" s="1" t="s">
        <v>742</v>
      </c>
      <c r="B477">
        <v>524</v>
      </c>
      <c r="C477" s="1" t="s">
        <v>4004</v>
      </c>
      <c r="D477">
        <v>5.0999999999999996</v>
      </c>
      <c r="E477">
        <v>0</v>
      </c>
      <c r="F477">
        <v>1.28</v>
      </c>
      <c r="G477">
        <v>801</v>
      </c>
      <c r="H477" s="1" t="s">
        <v>4090</v>
      </c>
      <c r="I477">
        <v>24.41</v>
      </c>
      <c r="J477">
        <v>14.07</v>
      </c>
      <c r="K477">
        <v>277</v>
      </c>
      <c r="L477">
        <v>1286.42</v>
      </c>
      <c r="M477">
        <v>68</v>
      </c>
      <c r="N477">
        <v>5</v>
      </c>
      <c r="O477">
        <v>0</v>
      </c>
      <c r="P477">
        <v>183.38</v>
      </c>
      <c r="Q477">
        <v>0</v>
      </c>
      <c r="R477" s="1" t="s">
        <v>4897</v>
      </c>
      <c r="S477" s="1" t="s">
        <v>8156</v>
      </c>
      <c r="T477">
        <v>1.02</v>
      </c>
      <c r="U477" s="1"/>
      <c r="V477">
        <v>19969.086969</v>
      </c>
      <c r="W477">
        <v>671227.34162700002</v>
      </c>
      <c r="X477">
        <v>106.844087</v>
      </c>
      <c r="Y477">
        <v>14.275175000000001</v>
      </c>
      <c r="Z477">
        <v>292.76725800000003</v>
      </c>
      <c r="AA477">
        <v>288.53620100000001</v>
      </c>
      <c r="AB477">
        <v>0</v>
      </c>
    </row>
    <row r="478" spans="1:28" x14ac:dyDescent="0.25">
      <c r="A478" s="1" t="s">
        <v>744</v>
      </c>
      <c r="B478">
        <v>406</v>
      </c>
      <c r="C478" s="1" t="s">
        <v>4031</v>
      </c>
      <c r="D478">
        <v>5.0999999999999996</v>
      </c>
      <c r="E478">
        <v>0</v>
      </c>
      <c r="F478">
        <v>0.12</v>
      </c>
      <c r="G478">
        <v>802</v>
      </c>
      <c r="H478" s="1" t="s">
        <v>4127</v>
      </c>
      <c r="I478">
        <v>2.0699999999999998</v>
      </c>
      <c r="J478">
        <v>10.27</v>
      </c>
      <c r="K478">
        <v>396</v>
      </c>
      <c r="L478">
        <v>2268.7600000000002</v>
      </c>
      <c r="M478">
        <v>109</v>
      </c>
      <c r="N478">
        <v>6</v>
      </c>
      <c r="O478">
        <v>0</v>
      </c>
      <c r="P478">
        <v>213.37</v>
      </c>
      <c r="Q478">
        <v>0</v>
      </c>
      <c r="R478" s="1" t="s">
        <v>4899</v>
      </c>
      <c r="S478" s="1" t="s">
        <v>8156</v>
      </c>
      <c r="T478">
        <v>0.9</v>
      </c>
      <c r="U478" s="1"/>
      <c r="V478">
        <v>28956.216023000001</v>
      </c>
      <c r="W478">
        <v>974490.36425999994</v>
      </c>
      <c r="X478">
        <v>154.81671399999999</v>
      </c>
      <c r="Y478">
        <v>19.905245000000001</v>
      </c>
      <c r="Z478">
        <v>418.66047500000002</v>
      </c>
      <c r="AA478">
        <v>418.899271</v>
      </c>
      <c r="AB478">
        <v>0</v>
      </c>
    </row>
    <row r="479" spans="1:28" x14ac:dyDescent="0.25">
      <c r="A479" s="1" t="s">
        <v>745</v>
      </c>
      <c r="B479">
        <v>531</v>
      </c>
      <c r="C479" s="1" t="s">
        <v>4020</v>
      </c>
      <c r="D479">
        <v>5.0999999999999996</v>
      </c>
      <c r="E479">
        <v>0</v>
      </c>
      <c r="F479">
        <v>0.23</v>
      </c>
      <c r="G479">
        <v>803</v>
      </c>
      <c r="H479" s="1" t="s">
        <v>4116</v>
      </c>
      <c r="I479">
        <v>87.33</v>
      </c>
      <c r="J479">
        <v>11.61</v>
      </c>
      <c r="K479">
        <v>272</v>
      </c>
      <c r="L479">
        <v>1632.51</v>
      </c>
      <c r="M479">
        <v>104</v>
      </c>
      <c r="N479">
        <v>4</v>
      </c>
      <c r="O479">
        <v>0</v>
      </c>
      <c r="P479">
        <v>136.65</v>
      </c>
      <c r="Q479">
        <v>0</v>
      </c>
      <c r="R479" s="1" t="s">
        <v>4900</v>
      </c>
      <c r="S479" s="1" t="s">
        <v>8156</v>
      </c>
      <c r="T479">
        <v>0.88</v>
      </c>
      <c r="U479" s="1"/>
      <c r="V479">
        <v>22039.571813999999</v>
      </c>
      <c r="W479">
        <v>689170.71166999999</v>
      </c>
      <c r="X479">
        <v>116.569723</v>
      </c>
      <c r="Y479">
        <v>14.116284</v>
      </c>
      <c r="Z479">
        <v>295.54296399999998</v>
      </c>
      <c r="AA479">
        <v>296.25170600000001</v>
      </c>
      <c r="AB479">
        <v>0</v>
      </c>
    </row>
    <row r="480" spans="1:28" x14ac:dyDescent="0.25">
      <c r="A480" s="1" t="s">
        <v>746</v>
      </c>
      <c r="B480">
        <v>518</v>
      </c>
      <c r="C480" s="1" t="s">
        <v>4011</v>
      </c>
      <c r="D480">
        <v>5.0999999999999996</v>
      </c>
      <c r="E480">
        <v>0</v>
      </c>
      <c r="F480">
        <v>0.5</v>
      </c>
      <c r="G480">
        <v>804</v>
      </c>
      <c r="H480" s="1" t="s">
        <v>4090</v>
      </c>
      <c r="I480">
        <v>24.41</v>
      </c>
      <c r="J480">
        <v>11.14</v>
      </c>
      <c r="K480">
        <v>286</v>
      </c>
      <c r="L480">
        <v>1138.06</v>
      </c>
      <c r="M480">
        <v>125</v>
      </c>
      <c r="N480">
        <v>6</v>
      </c>
      <c r="O480">
        <v>0</v>
      </c>
      <c r="P480">
        <v>194.27</v>
      </c>
      <c r="Q480">
        <v>0</v>
      </c>
      <c r="R480" s="1" t="s">
        <v>4901</v>
      </c>
      <c r="S480" s="1" t="s">
        <v>8156</v>
      </c>
      <c r="T480">
        <v>0.91</v>
      </c>
      <c r="U480" s="1"/>
      <c r="V480">
        <v>25692.270228000001</v>
      </c>
      <c r="W480">
        <v>719015.29720999999</v>
      </c>
      <c r="X480">
        <v>133.97905</v>
      </c>
      <c r="Y480">
        <v>15.649791</v>
      </c>
      <c r="Z480">
        <v>315.670142</v>
      </c>
      <c r="AA480">
        <v>309.08166399999999</v>
      </c>
      <c r="AB480">
        <v>0</v>
      </c>
    </row>
    <row r="481" spans="1:28" x14ac:dyDescent="0.25">
      <c r="A481" s="1" t="s">
        <v>748</v>
      </c>
      <c r="B481">
        <v>395</v>
      </c>
      <c r="C481" s="1" t="s">
        <v>4061</v>
      </c>
      <c r="D481">
        <v>5.0999999999999996</v>
      </c>
      <c r="E481">
        <v>0</v>
      </c>
      <c r="F481">
        <v>0.72</v>
      </c>
      <c r="G481">
        <v>806</v>
      </c>
      <c r="H481" s="1" t="s">
        <v>4145</v>
      </c>
      <c r="I481">
        <v>168.74</v>
      </c>
      <c r="J481">
        <v>14.75</v>
      </c>
      <c r="K481">
        <v>411</v>
      </c>
      <c r="L481">
        <v>2615.73</v>
      </c>
      <c r="M481">
        <v>138</v>
      </c>
      <c r="N481">
        <v>7</v>
      </c>
      <c r="O481">
        <v>0</v>
      </c>
      <c r="P481">
        <v>251.96</v>
      </c>
      <c r="Q481">
        <v>0</v>
      </c>
      <c r="R481" s="1" t="s">
        <v>4903</v>
      </c>
      <c r="S481" s="1" t="s">
        <v>8156</v>
      </c>
      <c r="T481">
        <v>1.2</v>
      </c>
      <c r="U481" s="1"/>
      <c r="V481">
        <v>35230.722199000003</v>
      </c>
      <c r="W481">
        <v>1274784.5922089999</v>
      </c>
      <c r="X481">
        <v>190.713201</v>
      </c>
      <c r="Y481">
        <v>27.377531000000001</v>
      </c>
      <c r="Z481">
        <v>554.92454199999997</v>
      </c>
      <c r="AA481">
        <v>547.98105399999997</v>
      </c>
      <c r="AB481">
        <v>0</v>
      </c>
    </row>
    <row r="482" spans="1:28" x14ac:dyDescent="0.25">
      <c r="A482" s="1" t="s">
        <v>749</v>
      </c>
      <c r="B482">
        <v>531</v>
      </c>
      <c r="C482" s="1" t="s">
        <v>4017</v>
      </c>
      <c r="D482">
        <v>5.0999999999999996</v>
      </c>
      <c r="E482">
        <v>0</v>
      </c>
      <c r="F482">
        <v>0.24</v>
      </c>
      <c r="G482">
        <v>806</v>
      </c>
      <c r="H482" s="1" t="s">
        <v>4140</v>
      </c>
      <c r="I482">
        <v>93.18</v>
      </c>
      <c r="J482">
        <v>12.32</v>
      </c>
      <c r="K482">
        <v>275</v>
      </c>
      <c r="L482">
        <v>1018.45</v>
      </c>
      <c r="M482">
        <v>80</v>
      </c>
      <c r="N482">
        <v>2</v>
      </c>
      <c r="O482">
        <v>0</v>
      </c>
      <c r="P482">
        <v>196.8</v>
      </c>
      <c r="Q482">
        <v>0</v>
      </c>
      <c r="R482" s="1" t="s">
        <v>4904</v>
      </c>
      <c r="S482" s="1" t="s">
        <v>8156</v>
      </c>
      <c r="T482">
        <v>0.92</v>
      </c>
      <c r="U482" s="1"/>
      <c r="V482">
        <v>22715.380192000001</v>
      </c>
      <c r="W482">
        <v>650154.250994</v>
      </c>
      <c r="X482">
        <v>118.756895</v>
      </c>
      <c r="Y482">
        <v>13.923643</v>
      </c>
      <c r="Z482">
        <v>284.74546299999997</v>
      </c>
      <c r="AA482">
        <v>279.48032899999998</v>
      </c>
      <c r="AB482">
        <v>0</v>
      </c>
    </row>
    <row r="483" spans="1:28" x14ac:dyDescent="0.25">
      <c r="A483" s="1" t="s">
        <v>750</v>
      </c>
      <c r="B483">
        <v>545</v>
      </c>
      <c r="C483" s="1" t="s">
        <v>4004</v>
      </c>
      <c r="D483">
        <v>5.0999999999999996</v>
      </c>
      <c r="E483">
        <v>0</v>
      </c>
      <c r="F483">
        <v>0.27</v>
      </c>
      <c r="G483">
        <v>811</v>
      </c>
      <c r="H483" s="1" t="s">
        <v>4108</v>
      </c>
      <c r="I483">
        <v>122.01</v>
      </c>
      <c r="J483">
        <v>9.5399999999999991</v>
      </c>
      <c r="K483">
        <v>266</v>
      </c>
      <c r="L483">
        <v>1425.91</v>
      </c>
      <c r="M483">
        <v>61</v>
      </c>
      <c r="N483">
        <v>4</v>
      </c>
      <c r="O483">
        <v>0</v>
      </c>
      <c r="P483">
        <v>130.22</v>
      </c>
      <c r="Q483">
        <v>0</v>
      </c>
      <c r="R483" s="1" t="s">
        <v>4905</v>
      </c>
      <c r="S483" s="1" t="s">
        <v>8156</v>
      </c>
      <c r="T483">
        <v>0.77</v>
      </c>
      <c r="U483" s="1"/>
      <c r="V483">
        <v>17572.071671999998</v>
      </c>
      <c r="W483">
        <v>594364.04670299997</v>
      </c>
      <c r="X483">
        <v>93.958465000000004</v>
      </c>
      <c r="Y483">
        <v>11.885431000000001</v>
      </c>
      <c r="Z483">
        <v>254.765052</v>
      </c>
      <c r="AA483">
        <v>255.496486</v>
      </c>
      <c r="AB483">
        <v>0</v>
      </c>
    </row>
    <row r="484" spans="1:28" x14ac:dyDescent="0.25">
      <c r="A484" s="1" t="s">
        <v>754</v>
      </c>
      <c r="B484">
        <v>575</v>
      </c>
      <c r="C484" s="1" t="s">
        <v>4039</v>
      </c>
      <c r="D484">
        <v>5.0999999999999996</v>
      </c>
      <c r="E484">
        <v>0</v>
      </c>
      <c r="F484">
        <v>0</v>
      </c>
      <c r="G484">
        <v>816</v>
      </c>
      <c r="H484" s="1" t="s">
        <v>4111</v>
      </c>
      <c r="I484">
        <v>13.29</v>
      </c>
      <c r="J484">
        <v>13.64</v>
      </c>
      <c r="K484">
        <v>241</v>
      </c>
      <c r="L484">
        <v>1792.38</v>
      </c>
      <c r="M484">
        <v>41</v>
      </c>
      <c r="N484">
        <v>3</v>
      </c>
      <c r="O484">
        <v>0</v>
      </c>
      <c r="P484">
        <v>116.71</v>
      </c>
      <c r="Q484">
        <v>0</v>
      </c>
      <c r="R484" s="1" t="s">
        <v>4909</v>
      </c>
      <c r="S484" s="1" t="s">
        <v>8156</v>
      </c>
      <c r="T484">
        <v>1.03</v>
      </c>
      <c r="U484" s="1"/>
      <c r="V484">
        <v>17612.708116999998</v>
      </c>
      <c r="W484">
        <v>784046.42861399997</v>
      </c>
      <c r="X484">
        <v>98.873806000000002</v>
      </c>
      <c r="Y484">
        <v>16.155995000000001</v>
      </c>
      <c r="Z484">
        <v>337.97551399999998</v>
      </c>
      <c r="AA484">
        <v>337.02899200000002</v>
      </c>
      <c r="AB484">
        <v>0</v>
      </c>
    </row>
    <row r="485" spans="1:28" x14ac:dyDescent="0.25">
      <c r="A485" s="1" t="s">
        <v>755</v>
      </c>
      <c r="B485">
        <v>483</v>
      </c>
      <c r="C485" s="1" t="s">
        <v>4050</v>
      </c>
      <c r="D485">
        <v>5.0999999999999996</v>
      </c>
      <c r="E485">
        <v>0</v>
      </c>
      <c r="F485">
        <v>0</v>
      </c>
      <c r="G485">
        <v>817</v>
      </c>
      <c r="H485" s="1" t="s">
        <v>4095</v>
      </c>
      <c r="I485">
        <v>63.59</v>
      </c>
      <c r="J485">
        <v>11.28</v>
      </c>
      <c r="K485">
        <v>334</v>
      </c>
      <c r="L485">
        <v>1623.67</v>
      </c>
      <c r="M485">
        <v>115</v>
      </c>
      <c r="N485">
        <v>7</v>
      </c>
      <c r="O485">
        <v>0</v>
      </c>
      <c r="P485">
        <v>199.89</v>
      </c>
      <c r="Q485">
        <v>0</v>
      </c>
      <c r="R485" s="1" t="s">
        <v>4910</v>
      </c>
      <c r="S485" s="1" t="s">
        <v>8156</v>
      </c>
      <c r="T485">
        <v>0.89</v>
      </c>
      <c r="U485" s="1"/>
      <c r="V485">
        <v>28503.395941999999</v>
      </c>
      <c r="W485">
        <v>885004.02992200002</v>
      </c>
      <c r="X485">
        <v>150.648819</v>
      </c>
      <c r="Y485">
        <v>18.512492999999999</v>
      </c>
      <c r="Z485">
        <v>383.92855400000002</v>
      </c>
      <c r="AA485">
        <v>380.43335999999999</v>
      </c>
      <c r="AB485">
        <v>0</v>
      </c>
    </row>
    <row r="486" spans="1:28" x14ac:dyDescent="0.25">
      <c r="A486" s="1" t="s">
        <v>756</v>
      </c>
      <c r="B486">
        <v>552</v>
      </c>
      <c r="C486" s="1" t="s">
        <v>4034</v>
      </c>
      <c r="D486">
        <v>5.0999999999999996</v>
      </c>
      <c r="E486">
        <v>0</v>
      </c>
      <c r="F486">
        <v>0</v>
      </c>
      <c r="G486">
        <v>817</v>
      </c>
      <c r="H486" s="1" t="s">
        <v>4150</v>
      </c>
      <c r="I486">
        <v>82</v>
      </c>
      <c r="J486">
        <v>13.94</v>
      </c>
      <c r="K486">
        <v>265</v>
      </c>
      <c r="L486">
        <v>1808.36</v>
      </c>
      <c r="M486">
        <v>90</v>
      </c>
      <c r="N486">
        <v>4</v>
      </c>
      <c r="O486">
        <v>0</v>
      </c>
      <c r="P486">
        <v>147.02000000000001</v>
      </c>
      <c r="Q486">
        <v>0</v>
      </c>
      <c r="R486" s="1" t="s">
        <v>4911</v>
      </c>
      <c r="S486" s="1" t="s">
        <v>8156</v>
      </c>
      <c r="T486">
        <v>1.1000000000000001</v>
      </c>
      <c r="U486" s="1"/>
      <c r="V486">
        <v>21001.864116000001</v>
      </c>
      <c r="W486">
        <v>754971.93667099997</v>
      </c>
      <c r="X486">
        <v>113.418875</v>
      </c>
      <c r="Y486">
        <v>15.393799</v>
      </c>
      <c r="Z486">
        <v>321.24118099999998</v>
      </c>
      <c r="AA486">
        <v>324.53509500000001</v>
      </c>
      <c r="AB486">
        <v>0</v>
      </c>
    </row>
    <row r="487" spans="1:28" x14ac:dyDescent="0.25">
      <c r="A487" s="1" t="s">
        <v>757</v>
      </c>
      <c r="B487">
        <v>785</v>
      </c>
      <c r="C487" s="1" t="s">
        <v>4002</v>
      </c>
      <c r="D487">
        <v>5.0999999999999996</v>
      </c>
      <c r="E487">
        <v>0</v>
      </c>
      <c r="F487">
        <v>0.93</v>
      </c>
      <c r="G487">
        <v>817</v>
      </c>
      <c r="H487" s="1" t="s">
        <v>4105</v>
      </c>
      <c r="I487">
        <v>31.58</v>
      </c>
      <c r="J487">
        <v>12.26</v>
      </c>
      <c r="K487">
        <v>32</v>
      </c>
      <c r="L487">
        <v>367.23</v>
      </c>
      <c r="M487">
        <v>0</v>
      </c>
      <c r="N487">
        <v>0</v>
      </c>
      <c r="O487">
        <v>0</v>
      </c>
      <c r="P487">
        <v>4.54</v>
      </c>
      <c r="Q487">
        <v>0</v>
      </c>
      <c r="R487" s="1" t="s">
        <v>4912</v>
      </c>
      <c r="S487" s="1" t="s">
        <v>8156</v>
      </c>
      <c r="T487">
        <v>0.98</v>
      </c>
      <c r="U487" s="1"/>
      <c r="V487">
        <v>1752.2868860000001</v>
      </c>
      <c r="W487">
        <v>116798.705122</v>
      </c>
      <c r="X487">
        <v>10.759373</v>
      </c>
      <c r="Y487">
        <v>2.2353390000000002</v>
      </c>
      <c r="Z487">
        <v>48.919753999999998</v>
      </c>
      <c r="AA487">
        <v>50.206460999999997</v>
      </c>
      <c r="AB487">
        <v>0</v>
      </c>
    </row>
    <row r="488" spans="1:28" x14ac:dyDescent="0.25">
      <c r="A488" s="1" t="s">
        <v>758</v>
      </c>
      <c r="B488">
        <v>750</v>
      </c>
      <c r="C488" s="1" t="s">
        <v>4004</v>
      </c>
      <c r="D488">
        <v>5.0999999999999996</v>
      </c>
      <c r="E488">
        <v>0</v>
      </c>
      <c r="F488">
        <v>0</v>
      </c>
      <c r="G488">
        <v>819</v>
      </c>
      <c r="H488" s="1" t="s">
        <v>4168</v>
      </c>
      <c r="I488">
        <v>0.2</v>
      </c>
      <c r="J488">
        <v>14.39</v>
      </c>
      <c r="K488">
        <v>69</v>
      </c>
      <c r="L488">
        <v>420.4</v>
      </c>
      <c r="M488">
        <v>0</v>
      </c>
      <c r="N488">
        <v>0</v>
      </c>
      <c r="O488">
        <v>0</v>
      </c>
      <c r="P488">
        <v>42.73</v>
      </c>
      <c r="Q488">
        <v>0</v>
      </c>
      <c r="R488" s="1" t="s">
        <v>4913</v>
      </c>
      <c r="S488" s="1" t="s">
        <v>8156</v>
      </c>
      <c r="T488">
        <v>1.18</v>
      </c>
      <c r="U488" s="1"/>
      <c r="V488">
        <v>5441.4069820000004</v>
      </c>
      <c r="W488">
        <v>245572.72002899999</v>
      </c>
      <c r="X488">
        <v>30.642614999999999</v>
      </c>
      <c r="Y488">
        <v>5.1970879999999999</v>
      </c>
      <c r="Z488">
        <v>107.573284</v>
      </c>
      <c r="AA488">
        <v>105.56115200000001</v>
      </c>
      <c r="AB488">
        <v>0</v>
      </c>
    </row>
    <row r="489" spans="1:28" x14ac:dyDescent="0.25">
      <c r="A489" s="1" t="s">
        <v>759</v>
      </c>
      <c r="B489">
        <v>560</v>
      </c>
      <c r="C489" s="1" t="s">
        <v>4048</v>
      </c>
      <c r="D489">
        <v>5.0999999999999996</v>
      </c>
      <c r="E489">
        <v>0</v>
      </c>
      <c r="F489">
        <v>0.54</v>
      </c>
      <c r="G489">
        <v>820</v>
      </c>
      <c r="H489" s="1" t="s">
        <v>4141</v>
      </c>
      <c r="I489">
        <v>72.8</v>
      </c>
      <c r="J489">
        <v>11.64</v>
      </c>
      <c r="K489">
        <v>260</v>
      </c>
      <c r="L489">
        <v>1954.68</v>
      </c>
      <c r="M489">
        <v>58</v>
      </c>
      <c r="N489">
        <v>5</v>
      </c>
      <c r="O489">
        <v>0</v>
      </c>
      <c r="P489">
        <v>103.17</v>
      </c>
      <c r="Q489">
        <v>0</v>
      </c>
      <c r="R489" s="1" t="s">
        <v>4914</v>
      </c>
      <c r="S489" s="1" t="s">
        <v>8156</v>
      </c>
      <c r="T489">
        <v>0.9</v>
      </c>
      <c r="U489" s="1"/>
      <c r="V489">
        <v>16219.759919</v>
      </c>
      <c r="W489">
        <v>706348.53536099999</v>
      </c>
      <c r="X489">
        <v>90.516057000000004</v>
      </c>
      <c r="Y489">
        <v>13.67126</v>
      </c>
      <c r="Z489">
        <v>297.65246400000001</v>
      </c>
      <c r="AA489">
        <v>303.631664</v>
      </c>
      <c r="AB489">
        <v>0</v>
      </c>
    </row>
    <row r="490" spans="1:28" x14ac:dyDescent="0.25">
      <c r="A490" s="1" t="s">
        <v>760</v>
      </c>
      <c r="B490">
        <v>652</v>
      </c>
      <c r="C490" s="1" t="s">
        <v>4001</v>
      </c>
      <c r="D490">
        <v>0.2</v>
      </c>
      <c r="E490">
        <v>0</v>
      </c>
      <c r="F490">
        <v>2</v>
      </c>
      <c r="G490">
        <v>820</v>
      </c>
      <c r="H490" s="1" t="s">
        <v>4085</v>
      </c>
      <c r="I490">
        <v>50.59</v>
      </c>
      <c r="J490">
        <v>12.19</v>
      </c>
      <c r="K490">
        <v>168</v>
      </c>
      <c r="L490">
        <v>796.83</v>
      </c>
      <c r="M490">
        <v>64</v>
      </c>
      <c r="N490">
        <v>4</v>
      </c>
      <c r="O490">
        <v>0</v>
      </c>
      <c r="P490">
        <v>111.49</v>
      </c>
      <c r="Q490">
        <v>0</v>
      </c>
      <c r="R490" s="1" t="s">
        <v>4915</v>
      </c>
      <c r="S490" s="1" t="s">
        <v>8156</v>
      </c>
      <c r="T490">
        <v>1.01</v>
      </c>
      <c r="U490" s="1"/>
      <c r="V490">
        <v>13180.873205</v>
      </c>
      <c r="W490">
        <v>407170.472022</v>
      </c>
      <c r="X490">
        <v>69.624408000000003</v>
      </c>
      <c r="Y490">
        <v>8.5896860000000004</v>
      </c>
      <c r="Z490">
        <v>176.61177900000001</v>
      </c>
      <c r="AA490">
        <v>175.02883800000001</v>
      </c>
      <c r="AB490">
        <v>0</v>
      </c>
    </row>
    <row r="491" spans="1:28" x14ac:dyDescent="0.25">
      <c r="A491" s="1" t="s">
        <v>761</v>
      </c>
      <c r="B491">
        <v>690</v>
      </c>
      <c r="C491" s="1" t="s">
        <v>4009</v>
      </c>
      <c r="D491">
        <v>5.0999999999999996</v>
      </c>
      <c r="E491">
        <v>0</v>
      </c>
      <c r="F491">
        <v>0</v>
      </c>
      <c r="G491">
        <v>821</v>
      </c>
      <c r="H491" s="1" t="s">
        <v>4081</v>
      </c>
      <c r="I491">
        <v>19.239999999999998</v>
      </c>
      <c r="J491">
        <v>10.19</v>
      </c>
      <c r="K491">
        <v>131</v>
      </c>
      <c r="L491">
        <v>738.31</v>
      </c>
      <c r="M491">
        <v>40</v>
      </c>
      <c r="N491">
        <v>5</v>
      </c>
      <c r="O491">
        <v>0</v>
      </c>
      <c r="P491">
        <v>73.33</v>
      </c>
      <c r="Q491">
        <v>0</v>
      </c>
      <c r="R491" s="1" t="s">
        <v>4916</v>
      </c>
      <c r="S491" s="1" t="s">
        <v>8156</v>
      </c>
      <c r="T491">
        <v>0.94</v>
      </c>
      <c r="U491" s="1"/>
      <c r="V491">
        <v>9920.4625149999993</v>
      </c>
      <c r="W491">
        <v>349444.20063899999</v>
      </c>
      <c r="X491">
        <v>53.442382000000002</v>
      </c>
      <c r="Y491">
        <v>7.2708940000000002</v>
      </c>
      <c r="Z491">
        <v>151.33116999999999</v>
      </c>
      <c r="AA491">
        <v>150.21318600000001</v>
      </c>
      <c r="AB491">
        <v>0</v>
      </c>
    </row>
    <row r="492" spans="1:28" x14ac:dyDescent="0.25">
      <c r="A492" s="1" t="s">
        <v>762</v>
      </c>
      <c r="B492">
        <v>731</v>
      </c>
      <c r="C492" s="1" t="s">
        <v>4001</v>
      </c>
      <c r="D492">
        <v>0.2</v>
      </c>
      <c r="E492">
        <v>0</v>
      </c>
      <c r="F492">
        <v>0.42</v>
      </c>
      <c r="G492">
        <v>821</v>
      </c>
      <c r="H492" s="1" t="s">
        <v>4071</v>
      </c>
      <c r="I492">
        <v>108.49</v>
      </c>
      <c r="J492">
        <v>11.8</v>
      </c>
      <c r="K492">
        <v>90</v>
      </c>
      <c r="L492">
        <v>419.77</v>
      </c>
      <c r="M492">
        <v>31</v>
      </c>
      <c r="N492">
        <v>3</v>
      </c>
      <c r="O492">
        <v>0</v>
      </c>
      <c r="P492">
        <v>64.72</v>
      </c>
      <c r="Q492">
        <v>0</v>
      </c>
      <c r="R492" s="1" t="s">
        <v>4917</v>
      </c>
      <c r="S492" s="1" t="s">
        <v>8156</v>
      </c>
      <c r="T492">
        <v>1.17</v>
      </c>
      <c r="U492" s="1"/>
      <c r="V492">
        <v>9383.3943319999998</v>
      </c>
      <c r="W492">
        <v>310807.22836200002</v>
      </c>
      <c r="X492">
        <v>50.152442000000001</v>
      </c>
      <c r="Y492">
        <v>6.9889250000000001</v>
      </c>
      <c r="Z492">
        <v>137.935317</v>
      </c>
      <c r="AA492">
        <v>133.60425799999999</v>
      </c>
      <c r="AB492">
        <v>0</v>
      </c>
    </row>
    <row r="493" spans="1:28" x14ac:dyDescent="0.25">
      <c r="A493" s="1" t="s">
        <v>763</v>
      </c>
      <c r="B493">
        <v>650</v>
      </c>
      <c r="C493" s="1" t="s">
        <v>4001</v>
      </c>
      <c r="D493">
        <v>0.2</v>
      </c>
      <c r="E493">
        <v>0</v>
      </c>
      <c r="F493">
        <v>0.59</v>
      </c>
      <c r="G493">
        <v>822</v>
      </c>
      <c r="H493" s="1" t="s">
        <v>4148</v>
      </c>
      <c r="I493">
        <v>108.49</v>
      </c>
      <c r="J493">
        <v>2.5299999999999998</v>
      </c>
      <c r="K493">
        <v>172</v>
      </c>
      <c r="L493">
        <v>419.77</v>
      </c>
      <c r="M493">
        <v>42</v>
      </c>
      <c r="N493">
        <v>2</v>
      </c>
      <c r="O493">
        <v>0</v>
      </c>
      <c r="P493">
        <v>80.38</v>
      </c>
      <c r="Q493">
        <v>0</v>
      </c>
      <c r="R493" s="1" t="s">
        <v>4918</v>
      </c>
      <c r="S493" s="1" t="s">
        <v>8156</v>
      </c>
      <c r="T493">
        <v>0.3</v>
      </c>
      <c r="U493" s="1"/>
      <c r="V493">
        <v>12748.352038000001</v>
      </c>
      <c r="W493">
        <v>285639.51707100001</v>
      </c>
      <c r="X493">
        <v>64.675141999999994</v>
      </c>
      <c r="Y493">
        <v>6.0404099999999996</v>
      </c>
      <c r="Z493">
        <v>125.04893199999999</v>
      </c>
      <c r="AA493">
        <v>122.789649</v>
      </c>
      <c r="AB493">
        <v>0</v>
      </c>
    </row>
    <row r="494" spans="1:28" x14ac:dyDescent="0.25">
      <c r="A494" s="1" t="s">
        <v>765</v>
      </c>
      <c r="B494">
        <v>747</v>
      </c>
      <c r="C494" s="1" t="s">
        <v>4004</v>
      </c>
      <c r="D494">
        <v>5.0999999999999996</v>
      </c>
      <c r="E494">
        <v>0</v>
      </c>
      <c r="F494">
        <v>1.8</v>
      </c>
      <c r="G494">
        <v>823</v>
      </c>
      <c r="H494" s="1" t="s">
        <v>4076</v>
      </c>
      <c r="I494">
        <v>1.4</v>
      </c>
      <c r="J494">
        <v>13.47</v>
      </c>
      <c r="K494">
        <v>76</v>
      </c>
      <c r="L494">
        <v>609.39</v>
      </c>
      <c r="M494">
        <v>0</v>
      </c>
      <c r="N494">
        <v>0</v>
      </c>
      <c r="O494">
        <v>0</v>
      </c>
      <c r="P494">
        <v>32.51</v>
      </c>
      <c r="Q494">
        <v>0</v>
      </c>
      <c r="R494" s="1" t="s">
        <v>4920</v>
      </c>
      <c r="S494" s="1" t="s">
        <v>8156</v>
      </c>
      <c r="T494">
        <v>0.98</v>
      </c>
      <c r="U494" s="1"/>
      <c r="V494">
        <v>4919.1561940000001</v>
      </c>
      <c r="W494">
        <v>253272.12929400001</v>
      </c>
      <c r="X494">
        <v>28.432283000000002</v>
      </c>
      <c r="Y494">
        <v>5.1562060000000001</v>
      </c>
      <c r="Z494">
        <v>108.748971</v>
      </c>
      <c r="AA494">
        <v>108.870605</v>
      </c>
      <c r="AB494">
        <v>0</v>
      </c>
    </row>
    <row r="495" spans="1:28" x14ac:dyDescent="0.25">
      <c r="A495" s="1" t="s">
        <v>766</v>
      </c>
      <c r="B495">
        <v>772</v>
      </c>
      <c r="C495" s="1" t="s">
        <v>4001</v>
      </c>
      <c r="D495">
        <v>0.2</v>
      </c>
      <c r="E495">
        <v>0</v>
      </c>
      <c r="F495">
        <v>0.83</v>
      </c>
      <c r="G495">
        <v>823</v>
      </c>
      <c r="H495" s="1" t="s">
        <v>4071</v>
      </c>
      <c r="I495">
        <v>108.49</v>
      </c>
      <c r="J495">
        <v>15.09</v>
      </c>
      <c r="K495">
        <v>51</v>
      </c>
      <c r="L495">
        <v>419.77</v>
      </c>
      <c r="M495">
        <v>0</v>
      </c>
      <c r="N495">
        <v>0</v>
      </c>
      <c r="O495">
        <v>0</v>
      </c>
      <c r="P495">
        <v>28.38</v>
      </c>
      <c r="Q495">
        <v>0</v>
      </c>
      <c r="R495" s="1" t="s">
        <v>4921</v>
      </c>
      <c r="S495" s="1" t="s">
        <v>8156</v>
      </c>
      <c r="T495">
        <v>1.37</v>
      </c>
      <c r="U495" s="1"/>
      <c r="V495">
        <v>4106.6724260000001</v>
      </c>
      <c r="W495">
        <v>211971.78957200001</v>
      </c>
      <c r="X495">
        <v>23.808800000000002</v>
      </c>
      <c r="Y495">
        <v>4.5859040000000002</v>
      </c>
      <c r="Z495">
        <v>92.899203</v>
      </c>
      <c r="AA495">
        <v>91.116962000000001</v>
      </c>
      <c r="AB495">
        <v>0</v>
      </c>
    </row>
    <row r="496" spans="1:28" x14ac:dyDescent="0.25">
      <c r="A496" s="1" t="s">
        <v>771</v>
      </c>
      <c r="B496">
        <v>598</v>
      </c>
      <c r="C496" s="1" t="s">
        <v>4034</v>
      </c>
      <c r="D496">
        <v>5.0999999999999996</v>
      </c>
      <c r="E496">
        <v>0</v>
      </c>
      <c r="F496">
        <v>0</v>
      </c>
      <c r="G496">
        <v>828</v>
      </c>
      <c r="H496" s="1" t="s">
        <v>4150</v>
      </c>
      <c r="I496">
        <v>82</v>
      </c>
      <c r="J496">
        <v>10.43</v>
      </c>
      <c r="K496">
        <v>230</v>
      </c>
      <c r="L496">
        <v>1808.36</v>
      </c>
      <c r="M496">
        <v>43</v>
      </c>
      <c r="N496">
        <v>3</v>
      </c>
      <c r="O496">
        <v>0</v>
      </c>
      <c r="P496">
        <v>86.84</v>
      </c>
      <c r="Q496">
        <v>0</v>
      </c>
      <c r="R496" s="1" t="s">
        <v>4926</v>
      </c>
      <c r="S496" s="1" t="s">
        <v>8156</v>
      </c>
      <c r="T496">
        <v>0.9</v>
      </c>
      <c r="U496" s="1"/>
      <c r="V496">
        <v>14155.924661999999</v>
      </c>
      <c r="W496">
        <v>618469.94015599997</v>
      </c>
      <c r="X496">
        <v>79.122618000000003</v>
      </c>
      <c r="Y496">
        <v>12.366979000000001</v>
      </c>
      <c r="Z496">
        <v>263.25299799999999</v>
      </c>
      <c r="AA496">
        <v>265.855433</v>
      </c>
      <c r="AB496">
        <v>0</v>
      </c>
    </row>
    <row r="497" spans="1:28" x14ac:dyDescent="0.25">
      <c r="A497" s="1" t="s">
        <v>774</v>
      </c>
      <c r="B497">
        <v>460</v>
      </c>
      <c r="C497" s="1" t="s">
        <v>4043</v>
      </c>
      <c r="D497">
        <v>5.0999999999999996</v>
      </c>
      <c r="E497">
        <v>0</v>
      </c>
      <c r="F497">
        <v>0</v>
      </c>
      <c r="G497">
        <v>830</v>
      </c>
      <c r="H497" s="1" t="s">
        <v>4129</v>
      </c>
      <c r="I497">
        <v>135.09</v>
      </c>
      <c r="J497">
        <v>16.45</v>
      </c>
      <c r="K497">
        <v>370</v>
      </c>
      <c r="L497">
        <v>2630.12</v>
      </c>
      <c r="M497">
        <v>139</v>
      </c>
      <c r="N497">
        <v>8</v>
      </c>
      <c r="O497">
        <v>0</v>
      </c>
      <c r="P497">
        <v>213.95</v>
      </c>
      <c r="Q497">
        <v>0</v>
      </c>
      <c r="R497" s="1" t="s">
        <v>4929</v>
      </c>
      <c r="S497" s="1" t="s">
        <v>8156</v>
      </c>
      <c r="T497">
        <v>1.23</v>
      </c>
      <c r="U497" s="1"/>
      <c r="V497">
        <v>31291.762252</v>
      </c>
      <c r="W497">
        <v>1111654.757274</v>
      </c>
      <c r="X497">
        <v>168.86502300000001</v>
      </c>
      <c r="Y497">
        <v>23.674996</v>
      </c>
      <c r="Z497">
        <v>478.723341</v>
      </c>
      <c r="AA497">
        <v>477.85897899999998</v>
      </c>
      <c r="AB497">
        <v>0</v>
      </c>
    </row>
    <row r="498" spans="1:28" x14ac:dyDescent="0.25">
      <c r="A498" s="1" t="s">
        <v>777</v>
      </c>
      <c r="B498">
        <v>769</v>
      </c>
      <c r="C498" s="1" t="s">
        <v>4004</v>
      </c>
      <c r="D498">
        <v>5.0999999999999996</v>
      </c>
      <c r="E498">
        <v>0</v>
      </c>
      <c r="F498">
        <v>10</v>
      </c>
      <c r="G498">
        <v>833</v>
      </c>
      <c r="H498" s="1" t="s">
        <v>4076</v>
      </c>
      <c r="I498">
        <v>1.4</v>
      </c>
      <c r="J498">
        <v>15.14</v>
      </c>
      <c r="K498">
        <v>64</v>
      </c>
      <c r="L498">
        <v>609.39</v>
      </c>
      <c r="M498">
        <v>0</v>
      </c>
      <c r="N498">
        <v>0</v>
      </c>
      <c r="O498">
        <v>0</v>
      </c>
      <c r="P498">
        <v>25.61</v>
      </c>
      <c r="Q498">
        <v>0</v>
      </c>
      <c r="R498" s="1" t="s">
        <v>4932</v>
      </c>
      <c r="S498" s="1" t="s">
        <v>8156</v>
      </c>
      <c r="T498">
        <v>1.1299999999999999</v>
      </c>
      <c r="U498" s="1"/>
      <c r="V498">
        <v>4482.211609</v>
      </c>
      <c r="W498">
        <v>242163.22638400001</v>
      </c>
      <c r="X498">
        <v>26.187374999999999</v>
      </c>
      <c r="Y498">
        <v>4.8308900000000001</v>
      </c>
      <c r="Z498">
        <v>102.618712</v>
      </c>
      <c r="AA498">
        <v>104.09541299999999</v>
      </c>
      <c r="AB498">
        <v>0</v>
      </c>
    </row>
    <row r="499" spans="1:28" x14ac:dyDescent="0.25">
      <c r="A499" s="1" t="s">
        <v>780</v>
      </c>
      <c r="B499">
        <v>761</v>
      </c>
      <c r="C499" s="1" t="s">
        <v>4004</v>
      </c>
      <c r="D499">
        <v>5.0999999999999996</v>
      </c>
      <c r="E499">
        <v>0</v>
      </c>
      <c r="F499">
        <v>3.06</v>
      </c>
      <c r="G499">
        <v>835</v>
      </c>
      <c r="H499" s="1" t="s">
        <v>4073</v>
      </c>
      <c r="I499">
        <v>40.79</v>
      </c>
      <c r="J499">
        <v>15.46</v>
      </c>
      <c r="K499">
        <v>74</v>
      </c>
      <c r="L499">
        <v>475.89</v>
      </c>
      <c r="M499">
        <v>1</v>
      </c>
      <c r="N499">
        <v>1</v>
      </c>
      <c r="O499">
        <v>0</v>
      </c>
      <c r="P499">
        <v>42.08</v>
      </c>
      <c r="Q499">
        <v>0</v>
      </c>
      <c r="R499" s="1" t="s">
        <v>4935</v>
      </c>
      <c r="S499" s="1" t="s">
        <v>8156</v>
      </c>
      <c r="T499">
        <v>1.1200000000000001</v>
      </c>
      <c r="U499" s="1"/>
      <c r="V499">
        <v>5753.5945670000001</v>
      </c>
      <c r="W499">
        <v>269822.28428399999</v>
      </c>
      <c r="X499">
        <v>32.632581000000002</v>
      </c>
      <c r="Y499">
        <v>5.6022470000000002</v>
      </c>
      <c r="Z499">
        <v>117.28538</v>
      </c>
      <c r="AA499">
        <v>115.98499099999999</v>
      </c>
      <c r="AB499">
        <v>0</v>
      </c>
    </row>
    <row r="500" spans="1:28" x14ac:dyDescent="0.25">
      <c r="A500" s="1" t="s">
        <v>782</v>
      </c>
      <c r="B500">
        <v>460</v>
      </c>
      <c r="C500" s="1" t="s">
        <v>4030</v>
      </c>
      <c r="D500">
        <v>5.0999999999999996</v>
      </c>
      <c r="E500">
        <v>0</v>
      </c>
      <c r="F500">
        <v>0</v>
      </c>
      <c r="G500">
        <v>840</v>
      </c>
      <c r="H500" s="1" t="s">
        <v>4152</v>
      </c>
      <c r="I500">
        <v>144.80000000000001</v>
      </c>
      <c r="J500">
        <v>11.72</v>
      </c>
      <c r="K500">
        <v>380</v>
      </c>
      <c r="L500">
        <v>3263.57</v>
      </c>
      <c r="M500">
        <v>51</v>
      </c>
      <c r="N500">
        <v>3</v>
      </c>
      <c r="O500">
        <v>0</v>
      </c>
      <c r="P500">
        <v>129.11000000000001</v>
      </c>
      <c r="Q500">
        <v>0</v>
      </c>
      <c r="R500" s="1" t="s">
        <v>4937</v>
      </c>
      <c r="S500" s="1" t="s">
        <v>8156</v>
      </c>
      <c r="T500">
        <v>0.93</v>
      </c>
      <c r="U500" s="1"/>
      <c r="V500">
        <v>21069.838571</v>
      </c>
      <c r="W500">
        <v>1025778.219275</v>
      </c>
      <c r="X500">
        <v>120.108394</v>
      </c>
      <c r="Y500">
        <v>19.274045000000001</v>
      </c>
      <c r="Z500">
        <v>427.88330000000002</v>
      </c>
      <c r="AA500">
        <v>440.94084099999998</v>
      </c>
      <c r="AB500">
        <v>0</v>
      </c>
    </row>
    <row r="501" spans="1:28" x14ac:dyDescent="0.25">
      <c r="A501" s="1" t="s">
        <v>783</v>
      </c>
      <c r="B501">
        <v>750</v>
      </c>
      <c r="C501" s="1" t="s">
        <v>4001</v>
      </c>
      <c r="D501">
        <v>0.2</v>
      </c>
      <c r="E501">
        <v>0</v>
      </c>
      <c r="F501">
        <v>0</v>
      </c>
      <c r="G501">
        <v>841</v>
      </c>
      <c r="H501" s="1" t="s">
        <v>4085</v>
      </c>
      <c r="I501">
        <v>50.59</v>
      </c>
      <c r="J501">
        <v>13.89</v>
      </c>
      <c r="K501">
        <v>91</v>
      </c>
      <c r="L501">
        <v>796.83</v>
      </c>
      <c r="M501">
        <v>22</v>
      </c>
      <c r="N501">
        <v>2</v>
      </c>
      <c r="O501">
        <v>0</v>
      </c>
      <c r="P501">
        <v>40.119999999999997</v>
      </c>
      <c r="Q501">
        <v>0</v>
      </c>
      <c r="R501" s="1" t="s">
        <v>4938</v>
      </c>
      <c r="S501" s="1" t="s">
        <v>8156</v>
      </c>
      <c r="T501">
        <v>1.1399999999999999</v>
      </c>
      <c r="U501" s="1"/>
      <c r="V501">
        <v>8211.6343269999998</v>
      </c>
      <c r="W501">
        <v>361135.04293</v>
      </c>
      <c r="X501">
        <v>46.043740999999997</v>
      </c>
      <c r="Y501">
        <v>7.6318159999999997</v>
      </c>
      <c r="Z501">
        <v>155.78366800000001</v>
      </c>
      <c r="AA501">
        <v>155.23686499999999</v>
      </c>
      <c r="AB501">
        <v>0</v>
      </c>
    </row>
    <row r="502" spans="1:28" x14ac:dyDescent="0.25">
      <c r="A502" s="1" t="s">
        <v>786</v>
      </c>
      <c r="B502">
        <v>659</v>
      </c>
      <c r="C502" s="1" t="s">
        <v>4002</v>
      </c>
      <c r="D502">
        <v>5.0999999999999996</v>
      </c>
      <c r="E502">
        <v>0</v>
      </c>
      <c r="F502">
        <v>0.38</v>
      </c>
      <c r="G502">
        <v>844</v>
      </c>
      <c r="H502" s="1" t="s">
        <v>4072</v>
      </c>
      <c r="I502">
        <v>31.58</v>
      </c>
      <c r="J502">
        <v>3.74</v>
      </c>
      <c r="K502">
        <v>185</v>
      </c>
      <c r="L502">
        <v>367.23</v>
      </c>
      <c r="M502">
        <v>60</v>
      </c>
      <c r="N502">
        <v>1</v>
      </c>
      <c r="O502">
        <v>0</v>
      </c>
      <c r="P502">
        <v>94.57</v>
      </c>
      <c r="Q502">
        <v>0</v>
      </c>
      <c r="R502" s="1" t="s">
        <v>4941</v>
      </c>
      <c r="S502" s="1" t="s">
        <v>8156</v>
      </c>
      <c r="T502">
        <v>0.28999999999999998</v>
      </c>
      <c r="U502" s="1"/>
      <c r="V502">
        <v>16900.738881000001</v>
      </c>
      <c r="W502">
        <v>339724.16472</v>
      </c>
      <c r="X502">
        <v>84.835260000000005</v>
      </c>
      <c r="Y502">
        <v>7.4294469999999997</v>
      </c>
      <c r="Z502">
        <v>150.075266</v>
      </c>
      <c r="AA502">
        <v>146.040493</v>
      </c>
      <c r="AB502">
        <v>0</v>
      </c>
    </row>
    <row r="503" spans="1:28" x14ac:dyDescent="0.25">
      <c r="A503" s="1" t="s">
        <v>787</v>
      </c>
      <c r="B503">
        <v>628</v>
      </c>
      <c r="C503" s="1" t="s">
        <v>4032</v>
      </c>
      <c r="D503">
        <v>5.0999999999999996</v>
      </c>
      <c r="E503">
        <v>0</v>
      </c>
      <c r="F503">
        <v>0.73</v>
      </c>
      <c r="G503">
        <v>846</v>
      </c>
      <c r="H503" s="1" t="s">
        <v>4113</v>
      </c>
      <c r="I503">
        <v>0.2</v>
      </c>
      <c r="J503">
        <v>10.26</v>
      </c>
      <c r="K503">
        <v>218</v>
      </c>
      <c r="L503">
        <v>1269.6500000000001</v>
      </c>
      <c r="M503">
        <v>89</v>
      </c>
      <c r="N503">
        <v>4</v>
      </c>
      <c r="O503">
        <v>0</v>
      </c>
      <c r="P503">
        <v>128.55000000000001</v>
      </c>
      <c r="Q503">
        <v>0</v>
      </c>
      <c r="R503" s="1" t="s">
        <v>4942</v>
      </c>
      <c r="S503" s="1" t="s">
        <v>8156</v>
      </c>
      <c r="T503">
        <v>1.02</v>
      </c>
      <c r="U503" s="1"/>
      <c r="V503">
        <v>19253.314617</v>
      </c>
      <c r="W503">
        <v>598528.152459</v>
      </c>
      <c r="X503">
        <v>101.85746899999999</v>
      </c>
      <c r="Y503">
        <v>12.834220999999999</v>
      </c>
      <c r="Z503">
        <v>260.39165300000002</v>
      </c>
      <c r="AA503">
        <v>257.28668399999998</v>
      </c>
      <c r="AB503">
        <v>0</v>
      </c>
    </row>
    <row r="504" spans="1:28" x14ac:dyDescent="0.25">
      <c r="A504" s="1" t="s">
        <v>791</v>
      </c>
      <c r="B504">
        <v>506</v>
      </c>
      <c r="C504" s="1" t="s">
        <v>4034</v>
      </c>
      <c r="D504">
        <v>5.0999999999999996</v>
      </c>
      <c r="E504">
        <v>0</v>
      </c>
      <c r="F504">
        <v>0</v>
      </c>
      <c r="G504">
        <v>850</v>
      </c>
      <c r="H504" s="1" t="s">
        <v>4150</v>
      </c>
      <c r="I504">
        <v>82</v>
      </c>
      <c r="J504">
        <v>6.9</v>
      </c>
      <c r="K504">
        <v>344</v>
      </c>
      <c r="L504">
        <v>1808.36</v>
      </c>
      <c r="M504">
        <v>93</v>
      </c>
      <c r="N504">
        <v>4</v>
      </c>
      <c r="O504">
        <v>0</v>
      </c>
      <c r="P504">
        <v>145.38999999999999</v>
      </c>
      <c r="Q504">
        <v>0</v>
      </c>
      <c r="R504" s="1" t="s">
        <v>4946</v>
      </c>
      <c r="S504" s="1" t="s">
        <v>8156</v>
      </c>
      <c r="T504">
        <v>0.64</v>
      </c>
      <c r="U504" s="1"/>
      <c r="V504">
        <v>23944.582481000001</v>
      </c>
      <c r="W504">
        <v>748612.33052399999</v>
      </c>
      <c r="X504">
        <v>126.463977</v>
      </c>
      <c r="Y504">
        <v>14.568168999999999</v>
      </c>
      <c r="Z504">
        <v>318.11923899999999</v>
      </c>
      <c r="AA504">
        <v>321.80465500000003</v>
      </c>
      <c r="AB504">
        <v>0</v>
      </c>
    </row>
    <row r="505" spans="1:28" x14ac:dyDescent="0.25">
      <c r="A505" s="1" t="s">
        <v>793</v>
      </c>
      <c r="B505">
        <v>780</v>
      </c>
      <c r="C505" s="1" t="s">
        <v>4004</v>
      </c>
      <c r="D505">
        <v>5.0999999999999996</v>
      </c>
      <c r="E505">
        <v>0</v>
      </c>
      <c r="F505">
        <v>0</v>
      </c>
      <c r="G505">
        <v>850</v>
      </c>
      <c r="H505" s="1" t="s">
        <v>4074</v>
      </c>
      <c r="I505">
        <v>0.2</v>
      </c>
      <c r="J505">
        <v>10.48</v>
      </c>
      <c r="K505">
        <v>70</v>
      </c>
      <c r="L505">
        <v>420.4</v>
      </c>
      <c r="M505">
        <v>7</v>
      </c>
      <c r="N505">
        <v>2</v>
      </c>
      <c r="O505">
        <v>0</v>
      </c>
      <c r="P505">
        <v>36.979999999999997</v>
      </c>
      <c r="Q505">
        <v>0</v>
      </c>
      <c r="R505" s="1" t="s">
        <v>4948</v>
      </c>
      <c r="S505" s="1" t="s">
        <v>8156</v>
      </c>
      <c r="T505">
        <v>0.93</v>
      </c>
      <c r="U505" s="1"/>
      <c r="V505">
        <v>4606.548605</v>
      </c>
      <c r="W505">
        <v>203016.668259</v>
      </c>
      <c r="X505">
        <v>25.816561</v>
      </c>
      <c r="Y505">
        <v>4.2512689999999997</v>
      </c>
      <c r="Z505">
        <v>88.381736000000004</v>
      </c>
      <c r="AA505">
        <v>87.268324000000007</v>
      </c>
      <c r="AB505">
        <v>0</v>
      </c>
    </row>
    <row r="506" spans="1:28" x14ac:dyDescent="0.25">
      <c r="A506" s="1" t="s">
        <v>795</v>
      </c>
      <c r="B506">
        <v>810</v>
      </c>
      <c r="C506" s="1" t="s">
        <v>4004</v>
      </c>
      <c r="D506">
        <v>5.0999999999999996</v>
      </c>
      <c r="E506">
        <v>0</v>
      </c>
      <c r="F506">
        <v>0</v>
      </c>
      <c r="G506">
        <v>855</v>
      </c>
      <c r="H506" s="1" t="s">
        <v>4074</v>
      </c>
      <c r="I506">
        <v>0.2</v>
      </c>
      <c r="J506">
        <v>15.61</v>
      </c>
      <c r="K506">
        <v>45</v>
      </c>
      <c r="L506">
        <v>420.4</v>
      </c>
      <c r="M506">
        <v>2</v>
      </c>
      <c r="N506">
        <v>2</v>
      </c>
      <c r="O506">
        <v>0</v>
      </c>
      <c r="P506">
        <v>19.22</v>
      </c>
      <c r="Q506">
        <v>0</v>
      </c>
      <c r="R506" s="1" t="s">
        <v>4950</v>
      </c>
      <c r="S506" s="1" t="s">
        <v>8156</v>
      </c>
      <c r="T506">
        <v>1.19</v>
      </c>
      <c r="U506" s="1"/>
      <c r="V506">
        <v>3563.1938089999999</v>
      </c>
      <c r="W506">
        <v>192916.671179</v>
      </c>
      <c r="X506">
        <v>20.836755</v>
      </c>
      <c r="Y506">
        <v>4.0182190000000002</v>
      </c>
      <c r="Z506">
        <v>83.132546000000005</v>
      </c>
      <c r="AA506">
        <v>82.926167000000007</v>
      </c>
      <c r="AB506">
        <v>0</v>
      </c>
    </row>
    <row r="507" spans="1:28" x14ac:dyDescent="0.25">
      <c r="A507" s="1" t="s">
        <v>796</v>
      </c>
      <c r="B507">
        <v>719</v>
      </c>
      <c r="C507" s="1" t="s">
        <v>4007</v>
      </c>
      <c r="D507">
        <v>5.0999999999999996</v>
      </c>
      <c r="E507">
        <v>0</v>
      </c>
      <c r="F507">
        <v>0.25</v>
      </c>
      <c r="G507">
        <v>856</v>
      </c>
      <c r="H507" s="1" t="s">
        <v>4170</v>
      </c>
      <c r="I507">
        <v>89.74</v>
      </c>
      <c r="J507">
        <v>7.57</v>
      </c>
      <c r="K507">
        <v>137</v>
      </c>
      <c r="L507">
        <v>569.77</v>
      </c>
      <c r="M507">
        <v>35</v>
      </c>
      <c r="N507">
        <v>1</v>
      </c>
      <c r="O507">
        <v>0</v>
      </c>
      <c r="P507">
        <v>76.599999999999994</v>
      </c>
      <c r="Q507">
        <v>0</v>
      </c>
      <c r="R507" s="1" t="s">
        <v>4951</v>
      </c>
      <c r="S507" s="1" t="s">
        <v>8156</v>
      </c>
      <c r="T507">
        <v>0.7</v>
      </c>
      <c r="U507" s="1"/>
      <c r="V507">
        <v>10846.456095</v>
      </c>
      <c r="W507">
        <v>308009.40006299998</v>
      </c>
      <c r="X507">
        <v>56.600853999999998</v>
      </c>
      <c r="Y507">
        <v>6.3710990000000001</v>
      </c>
      <c r="Z507">
        <v>133.534918</v>
      </c>
      <c r="AA507">
        <v>132.403707</v>
      </c>
      <c r="AB507">
        <v>0</v>
      </c>
    </row>
    <row r="508" spans="1:28" x14ac:dyDescent="0.25">
      <c r="A508" s="1" t="s">
        <v>798</v>
      </c>
      <c r="B508">
        <v>785</v>
      </c>
      <c r="C508" s="1" t="s">
        <v>4004</v>
      </c>
      <c r="D508">
        <v>5.0999999999999996</v>
      </c>
      <c r="E508">
        <v>0</v>
      </c>
      <c r="F508">
        <v>0.92</v>
      </c>
      <c r="G508">
        <v>859</v>
      </c>
      <c r="H508" s="1" t="s">
        <v>4073</v>
      </c>
      <c r="I508">
        <v>40.79</v>
      </c>
      <c r="J508">
        <v>11.12</v>
      </c>
      <c r="K508">
        <v>74</v>
      </c>
      <c r="L508">
        <v>475.89</v>
      </c>
      <c r="M508">
        <v>8</v>
      </c>
      <c r="N508">
        <v>2</v>
      </c>
      <c r="O508">
        <v>0</v>
      </c>
      <c r="P508">
        <v>34.61</v>
      </c>
      <c r="Q508">
        <v>0</v>
      </c>
      <c r="R508" s="1" t="s">
        <v>4953</v>
      </c>
      <c r="S508" s="1" t="s">
        <v>8156</v>
      </c>
      <c r="T508">
        <v>0.89</v>
      </c>
      <c r="U508" s="1"/>
      <c r="V508">
        <v>4525.6226790000001</v>
      </c>
      <c r="W508">
        <v>201456.18621099999</v>
      </c>
      <c r="X508">
        <v>25.35716</v>
      </c>
      <c r="Y508">
        <v>3.9139550000000001</v>
      </c>
      <c r="Z508">
        <v>85.490001000000007</v>
      </c>
      <c r="AA508">
        <v>86.597989999999996</v>
      </c>
      <c r="AB508">
        <v>0</v>
      </c>
    </row>
    <row r="509" spans="1:28" x14ac:dyDescent="0.25">
      <c r="A509" s="1" t="s">
        <v>799</v>
      </c>
      <c r="B509">
        <v>450</v>
      </c>
      <c r="C509" s="1" t="s">
        <v>4036</v>
      </c>
      <c r="D509">
        <v>5.0999999999999996</v>
      </c>
      <c r="E509">
        <v>0</v>
      </c>
      <c r="F509">
        <v>0</v>
      </c>
      <c r="G509">
        <v>860</v>
      </c>
      <c r="H509" s="1" t="s">
        <v>4120</v>
      </c>
      <c r="I509">
        <v>34.18</v>
      </c>
      <c r="J509">
        <v>11.47</v>
      </c>
      <c r="K509">
        <v>410</v>
      </c>
      <c r="L509">
        <v>2058.39</v>
      </c>
      <c r="M509">
        <v>143</v>
      </c>
      <c r="N509">
        <v>6</v>
      </c>
      <c r="O509">
        <v>0</v>
      </c>
      <c r="P509">
        <v>244.84</v>
      </c>
      <c r="Q509">
        <v>0</v>
      </c>
      <c r="R509" s="1" t="s">
        <v>4954</v>
      </c>
      <c r="S509" s="1" t="s">
        <v>8156</v>
      </c>
      <c r="T509">
        <v>0.9</v>
      </c>
      <c r="U509" s="1"/>
      <c r="V509">
        <v>35940.425544999998</v>
      </c>
      <c r="W509">
        <v>1108641.508621</v>
      </c>
      <c r="X509">
        <v>189.86215100000001</v>
      </c>
      <c r="Y509">
        <v>23.586978999999999</v>
      </c>
      <c r="Z509">
        <v>482.93836900000002</v>
      </c>
      <c r="AA509">
        <v>476.56721700000003</v>
      </c>
      <c r="AB509">
        <v>0</v>
      </c>
    </row>
    <row r="510" spans="1:28" x14ac:dyDescent="0.25">
      <c r="A510" s="1" t="s">
        <v>800</v>
      </c>
      <c r="B510">
        <v>773</v>
      </c>
      <c r="C510" s="1" t="s">
        <v>4004</v>
      </c>
      <c r="D510">
        <v>5.0999999999999996</v>
      </c>
      <c r="E510">
        <v>0</v>
      </c>
      <c r="F510">
        <v>0.2</v>
      </c>
      <c r="G510">
        <v>860</v>
      </c>
      <c r="H510" s="1" t="s">
        <v>4076</v>
      </c>
      <c r="I510">
        <v>1.4</v>
      </c>
      <c r="J510">
        <v>7.62</v>
      </c>
      <c r="K510">
        <v>87</v>
      </c>
      <c r="L510">
        <v>609.39</v>
      </c>
      <c r="M510">
        <v>0</v>
      </c>
      <c r="N510">
        <v>0</v>
      </c>
      <c r="O510">
        <v>0</v>
      </c>
      <c r="P510">
        <v>24.98</v>
      </c>
      <c r="Q510">
        <v>0</v>
      </c>
      <c r="R510" s="1" t="s">
        <v>4955</v>
      </c>
      <c r="S510" s="1" t="s">
        <v>8156</v>
      </c>
      <c r="T510">
        <v>0.65</v>
      </c>
      <c r="U510" s="1"/>
      <c r="V510">
        <v>4873.2818219999999</v>
      </c>
      <c r="W510">
        <v>221088.55369999999</v>
      </c>
      <c r="X510">
        <v>27.388180999999999</v>
      </c>
      <c r="Y510">
        <v>4.2214999999999998</v>
      </c>
      <c r="Z510">
        <v>93.576875000000001</v>
      </c>
      <c r="AA510">
        <v>95.037171000000001</v>
      </c>
      <c r="AB510">
        <v>0</v>
      </c>
    </row>
    <row r="511" spans="1:28" x14ac:dyDescent="0.25">
      <c r="A511" s="1" t="s">
        <v>801</v>
      </c>
      <c r="B511">
        <v>697</v>
      </c>
      <c r="C511" s="1" t="s">
        <v>4016</v>
      </c>
      <c r="D511">
        <v>5.0999999999999996</v>
      </c>
      <c r="E511">
        <v>0</v>
      </c>
      <c r="F511">
        <v>0.37</v>
      </c>
      <c r="G511">
        <v>861</v>
      </c>
      <c r="H511" s="1" t="s">
        <v>4089</v>
      </c>
      <c r="I511">
        <v>182.21</v>
      </c>
      <c r="J511">
        <v>10.6</v>
      </c>
      <c r="K511">
        <v>164</v>
      </c>
      <c r="L511">
        <v>905.52</v>
      </c>
      <c r="M511">
        <v>64</v>
      </c>
      <c r="N511">
        <v>3</v>
      </c>
      <c r="O511">
        <v>0</v>
      </c>
      <c r="P511">
        <v>84.67</v>
      </c>
      <c r="Q511">
        <v>0</v>
      </c>
      <c r="R511" s="1" t="s">
        <v>4956</v>
      </c>
      <c r="S511" s="1" t="s">
        <v>8156</v>
      </c>
      <c r="T511">
        <v>0.83</v>
      </c>
      <c r="U511" s="1"/>
      <c r="V511">
        <v>12803.228327999999</v>
      </c>
      <c r="W511">
        <v>387359.15872499999</v>
      </c>
      <c r="X511">
        <v>67.425044999999997</v>
      </c>
      <c r="Y511">
        <v>8.1082339999999995</v>
      </c>
      <c r="Z511">
        <v>167.755629</v>
      </c>
      <c r="AA511">
        <v>166.512933</v>
      </c>
      <c r="AB511">
        <v>0</v>
      </c>
    </row>
    <row r="512" spans="1:28" x14ac:dyDescent="0.25">
      <c r="A512" s="1" t="s">
        <v>802</v>
      </c>
      <c r="B512">
        <v>495</v>
      </c>
      <c r="C512" s="1" t="s">
        <v>4030</v>
      </c>
      <c r="D512">
        <v>5.0999999999999996</v>
      </c>
      <c r="E512">
        <v>0</v>
      </c>
      <c r="F512">
        <v>2.14</v>
      </c>
      <c r="G512">
        <v>864</v>
      </c>
      <c r="H512" s="1" t="s">
        <v>4155</v>
      </c>
      <c r="I512">
        <v>81.98</v>
      </c>
      <c r="J512">
        <v>10.8</v>
      </c>
      <c r="K512">
        <v>369</v>
      </c>
      <c r="L512">
        <v>2816.2</v>
      </c>
      <c r="M512">
        <v>92</v>
      </c>
      <c r="N512">
        <v>5</v>
      </c>
      <c r="O512">
        <v>0</v>
      </c>
      <c r="P512">
        <v>145.44999999999999</v>
      </c>
      <c r="Q512">
        <v>0</v>
      </c>
      <c r="R512" s="1" t="s">
        <v>4957</v>
      </c>
      <c r="S512" s="1" t="s">
        <v>8156</v>
      </c>
      <c r="T512">
        <v>0.91</v>
      </c>
      <c r="U512" s="1"/>
      <c r="V512">
        <v>23667.054671000002</v>
      </c>
      <c r="W512">
        <v>940977.67521500005</v>
      </c>
      <c r="X512">
        <v>129.895465</v>
      </c>
      <c r="Y512">
        <v>18.153877999999999</v>
      </c>
      <c r="Z512">
        <v>395.57060999999999</v>
      </c>
      <c r="AA512">
        <v>404.49148400000001</v>
      </c>
      <c r="AB512">
        <v>0</v>
      </c>
    </row>
    <row r="513" spans="1:28" x14ac:dyDescent="0.25">
      <c r="A513" s="1" t="s">
        <v>803</v>
      </c>
      <c r="B513">
        <v>595</v>
      </c>
      <c r="C513" s="1" t="s">
        <v>4013</v>
      </c>
      <c r="D513">
        <v>5.0999999999999996</v>
      </c>
      <c r="E513">
        <v>0</v>
      </c>
      <c r="F513">
        <v>0.18</v>
      </c>
      <c r="G513">
        <v>867</v>
      </c>
      <c r="H513" s="1" t="s">
        <v>4086</v>
      </c>
      <c r="I513">
        <v>0.2</v>
      </c>
      <c r="J513">
        <v>3.58</v>
      </c>
      <c r="K513">
        <v>272</v>
      </c>
      <c r="L513">
        <v>1241.6600000000001</v>
      </c>
      <c r="M513">
        <v>118</v>
      </c>
      <c r="N513">
        <v>3</v>
      </c>
      <c r="O513">
        <v>0</v>
      </c>
      <c r="P513">
        <v>179.88</v>
      </c>
      <c r="Q513">
        <v>0</v>
      </c>
      <c r="R513" s="1" t="s">
        <v>4958</v>
      </c>
      <c r="S513" s="1" t="s">
        <v>8156</v>
      </c>
      <c r="T513">
        <v>0.98</v>
      </c>
      <c r="U513" s="1"/>
      <c r="V513">
        <v>25694.963366</v>
      </c>
      <c r="W513">
        <v>731806.78555599996</v>
      </c>
      <c r="X513">
        <v>134.33240499999999</v>
      </c>
      <c r="Y513">
        <v>16.006809000000001</v>
      </c>
      <c r="Z513">
        <v>321.14649600000001</v>
      </c>
      <c r="AA513">
        <v>314.57987400000002</v>
      </c>
      <c r="AB513">
        <v>0</v>
      </c>
    </row>
    <row r="514" spans="1:28" x14ac:dyDescent="0.25">
      <c r="A514" s="1" t="s">
        <v>804</v>
      </c>
      <c r="B514">
        <v>655</v>
      </c>
      <c r="C514" s="1" t="s">
        <v>4024</v>
      </c>
      <c r="D514">
        <v>5.0999999999999996</v>
      </c>
      <c r="E514">
        <v>0</v>
      </c>
      <c r="F514">
        <v>0.7</v>
      </c>
      <c r="G514">
        <v>867</v>
      </c>
      <c r="H514" s="1" t="s">
        <v>4112</v>
      </c>
      <c r="I514">
        <v>110.84</v>
      </c>
      <c r="J514">
        <v>11.1</v>
      </c>
      <c r="K514">
        <v>212</v>
      </c>
      <c r="L514">
        <v>1746.22</v>
      </c>
      <c r="M514">
        <v>34</v>
      </c>
      <c r="N514">
        <v>3</v>
      </c>
      <c r="O514">
        <v>0</v>
      </c>
      <c r="P514">
        <v>77.92</v>
      </c>
      <c r="Q514">
        <v>0</v>
      </c>
      <c r="R514" s="1" t="s">
        <v>4959</v>
      </c>
      <c r="S514" s="1" t="s">
        <v>8156</v>
      </c>
      <c r="T514">
        <v>0.91</v>
      </c>
      <c r="U514" s="1"/>
      <c r="V514">
        <v>14066.016253</v>
      </c>
      <c r="W514">
        <v>636459.28494499996</v>
      </c>
      <c r="X514">
        <v>79.156773999999999</v>
      </c>
      <c r="Y514">
        <v>12.714327000000001</v>
      </c>
      <c r="Z514">
        <v>270.56064099999998</v>
      </c>
      <c r="AA514">
        <v>273.58794899999998</v>
      </c>
      <c r="AB514">
        <v>0</v>
      </c>
    </row>
    <row r="515" spans="1:28" x14ac:dyDescent="0.25">
      <c r="A515" s="1" t="s">
        <v>805</v>
      </c>
      <c r="B515">
        <v>575</v>
      </c>
      <c r="C515" s="1" t="s">
        <v>4019</v>
      </c>
      <c r="D515">
        <v>5.0999999999999996</v>
      </c>
      <c r="E515">
        <v>0</v>
      </c>
      <c r="F515">
        <v>0</v>
      </c>
      <c r="G515">
        <v>869</v>
      </c>
      <c r="H515" s="1" t="s">
        <v>4093</v>
      </c>
      <c r="I515">
        <v>2.0699999999999998</v>
      </c>
      <c r="J515">
        <v>7.32</v>
      </c>
      <c r="K515">
        <v>294</v>
      </c>
      <c r="L515">
        <v>1335.45</v>
      </c>
      <c r="M515">
        <v>87</v>
      </c>
      <c r="N515">
        <v>4</v>
      </c>
      <c r="O515">
        <v>0</v>
      </c>
      <c r="P515">
        <v>140.34</v>
      </c>
      <c r="Q515">
        <v>0</v>
      </c>
      <c r="R515" s="1" t="s">
        <v>4960</v>
      </c>
      <c r="S515" s="1" t="s">
        <v>8156</v>
      </c>
      <c r="T515">
        <v>0.62</v>
      </c>
      <c r="U515" s="1"/>
      <c r="V515">
        <v>22987.629066000001</v>
      </c>
      <c r="W515">
        <v>669653.18584699999</v>
      </c>
      <c r="X515">
        <v>120.35688399999999</v>
      </c>
      <c r="Y515">
        <v>13.772195999999999</v>
      </c>
      <c r="Z515">
        <v>289.73825399999998</v>
      </c>
      <c r="AA515">
        <v>287.862798</v>
      </c>
      <c r="AB515">
        <v>0</v>
      </c>
    </row>
    <row r="516" spans="1:28" x14ac:dyDescent="0.25">
      <c r="A516" s="1" t="s">
        <v>806</v>
      </c>
      <c r="B516">
        <v>712</v>
      </c>
      <c r="C516" s="1" t="s">
        <v>4020</v>
      </c>
      <c r="D516">
        <v>5.0999999999999996</v>
      </c>
      <c r="E516">
        <v>0</v>
      </c>
      <c r="F516">
        <v>0.66</v>
      </c>
      <c r="G516">
        <v>869</v>
      </c>
      <c r="H516" s="1" t="s">
        <v>4094</v>
      </c>
      <c r="I516">
        <v>120.04</v>
      </c>
      <c r="J516">
        <v>13.25</v>
      </c>
      <c r="K516">
        <v>157</v>
      </c>
      <c r="L516">
        <v>743.49</v>
      </c>
      <c r="M516">
        <v>67</v>
      </c>
      <c r="N516">
        <v>4</v>
      </c>
      <c r="O516">
        <v>0</v>
      </c>
      <c r="P516">
        <v>104.43</v>
      </c>
      <c r="Q516">
        <v>0</v>
      </c>
      <c r="R516" s="1" t="s">
        <v>4961</v>
      </c>
      <c r="S516" s="1" t="s">
        <v>8156</v>
      </c>
      <c r="T516">
        <v>1.03</v>
      </c>
      <c r="U516" s="1"/>
      <c r="V516">
        <v>14890.731589999999</v>
      </c>
      <c r="W516">
        <v>443884.89317300002</v>
      </c>
      <c r="X516">
        <v>78.320976999999999</v>
      </c>
      <c r="Y516">
        <v>9.6223030000000005</v>
      </c>
      <c r="Z516">
        <v>194.26081500000001</v>
      </c>
      <c r="AA516">
        <v>190.81117599999999</v>
      </c>
      <c r="AB516">
        <v>0</v>
      </c>
    </row>
    <row r="517" spans="1:28" x14ac:dyDescent="0.25">
      <c r="A517" s="1" t="s">
        <v>807</v>
      </c>
      <c r="B517">
        <v>557</v>
      </c>
      <c r="C517" s="1" t="s">
        <v>4032</v>
      </c>
      <c r="D517">
        <v>5.0999999999999996</v>
      </c>
      <c r="E517">
        <v>0</v>
      </c>
      <c r="F517">
        <v>0.55000000000000004</v>
      </c>
      <c r="G517">
        <v>870</v>
      </c>
      <c r="H517" s="1" t="s">
        <v>4093</v>
      </c>
      <c r="I517">
        <v>2.0699999999999998</v>
      </c>
      <c r="J517">
        <v>10</v>
      </c>
      <c r="K517">
        <v>313</v>
      </c>
      <c r="L517">
        <v>1444.44</v>
      </c>
      <c r="M517">
        <v>149</v>
      </c>
      <c r="N517">
        <v>5</v>
      </c>
      <c r="O517">
        <v>0</v>
      </c>
      <c r="P517">
        <v>209.92</v>
      </c>
      <c r="Q517">
        <v>0</v>
      </c>
      <c r="R517" s="1" t="s">
        <v>4962</v>
      </c>
      <c r="S517" s="1" t="s">
        <v>8156</v>
      </c>
      <c r="T517">
        <v>1.01</v>
      </c>
      <c r="U517" s="1"/>
      <c r="V517">
        <v>30383.832933000002</v>
      </c>
      <c r="W517">
        <v>846545.14440600004</v>
      </c>
      <c r="X517">
        <v>158.36547899999999</v>
      </c>
      <c r="Y517">
        <v>18.438279000000001</v>
      </c>
      <c r="Z517">
        <v>370.36340799999999</v>
      </c>
      <c r="AA517">
        <v>363.90290099999999</v>
      </c>
      <c r="AB517">
        <v>0</v>
      </c>
    </row>
    <row r="518" spans="1:28" x14ac:dyDescent="0.25">
      <c r="A518" s="1" t="s">
        <v>809</v>
      </c>
      <c r="B518">
        <v>493</v>
      </c>
      <c r="C518" s="1" t="s">
        <v>4016</v>
      </c>
      <c r="D518">
        <v>5.0999999999999996</v>
      </c>
      <c r="E518">
        <v>0</v>
      </c>
      <c r="F518">
        <v>0.15</v>
      </c>
      <c r="G518">
        <v>872</v>
      </c>
      <c r="H518" s="1" t="s">
        <v>4116</v>
      </c>
      <c r="I518">
        <v>87.33</v>
      </c>
      <c r="J518">
        <v>11.71</v>
      </c>
      <c r="K518">
        <v>379</v>
      </c>
      <c r="L518">
        <v>2369.54</v>
      </c>
      <c r="M518">
        <v>58</v>
      </c>
      <c r="N518">
        <v>6</v>
      </c>
      <c r="O518">
        <v>0</v>
      </c>
      <c r="P518">
        <v>200.89</v>
      </c>
      <c r="Q518">
        <v>0</v>
      </c>
      <c r="R518" s="1" t="s">
        <v>4964</v>
      </c>
      <c r="S518" s="1" t="s">
        <v>8156</v>
      </c>
      <c r="T518">
        <v>0.96</v>
      </c>
      <c r="U518" s="1"/>
      <c r="V518">
        <v>25188.481086</v>
      </c>
      <c r="W518">
        <v>977392.09827199997</v>
      </c>
      <c r="X518">
        <v>137.73345399999999</v>
      </c>
      <c r="Y518">
        <v>19.356083999999999</v>
      </c>
      <c r="Z518">
        <v>415.69641999999999</v>
      </c>
      <c r="AA518">
        <v>420.14428600000002</v>
      </c>
      <c r="AB518">
        <v>0</v>
      </c>
    </row>
    <row r="519" spans="1:28" x14ac:dyDescent="0.25">
      <c r="A519" s="1" t="s">
        <v>810</v>
      </c>
      <c r="B519">
        <v>545</v>
      </c>
      <c r="C519" s="1" t="s">
        <v>4031</v>
      </c>
      <c r="D519">
        <v>5.0999999999999996</v>
      </c>
      <c r="E519">
        <v>0</v>
      </c>
      <c r="F519">
        <v>0.27</v>
      </c>
      <c r="G519">
        <v>872</v>
      </c>
      <c r="H519" s="1" t="s">
        <v>4140</v>
      </c>
      <c r="I519">
        <v>93.18</v>
      </c>
      <c r="J519">
        <v>13.46</v>
      </c>
      <c r="K519">
        <v>327</v>
      </c>
      <c r="L519">
        <v>1375.09</v>
      </c>
      <c r="M519">
        <v>107</v>
      </c>
      <c r="N519">
        <v>6</v>
      </c>
      <c r="O519">
        <v>0</v>
      </c>
      <c r="P519">
        <v>255.75</v>
      </c>
      <c r="Q519">
        <v>0</v>
      </c>
      <c r="R519" s="1" t="s">
        <v>4965</v>
      </c>
      <c r="S519" s="1" t="s">
        <v>8156</v>
      </c>
      <c r="T519">
        <v>1.68</v>
      </c>
      <c r="U519" s="1"/>
      <c r="V519">
        <v>28686.782005000001</v>
      </c>
      <c r="W519">
        <v>882541.91953900002</v>
      </c>
      <c r="X519">
        <v>151.58527100000001</v>
      </c>
      <c r="Y519">
        <v>19.274446999999999</v>
      </c>
      <c r="Z519">
        <v>387.42005799999998</v>
      </c>
      <c r="AA519">
        <v>379.37403599999999</v>
      </c>
      <c r="AB519">
        <v>0</v>
      </c>
    </row>
    <row r="520" spans="1:28" x14ac:dyDescent="0.25">
      <c r="A520" s="1" t="s">
        <v>812</v>
      </c>
      <c r="B520">
        <v>493</v>
      </c>
      <c r="C520" s="1" t="s">
        <v>4052</v>
      </c>
      <c r="D520">
        <v>5.0999999999999996</v>
      </c>
      <c r="E520">
        <v>0</v>
      </c>
      <c r="F520">
        <v>0.14000000000000001</v>
      </c>
      <c r="G520">
        <v>873</v>
      </c>
      <c r="H520" s="1" t="s">
        <v>4076</v>
      </c>
      <c r="I520">
        <v>1.4</v>
      </c>
      <c r="J520">
        <v>11.68</v>
      </c>
      <c r="K520">
        <v>380</v>
      </c>
      <c r="L520">
        <v>2652.43</v>
      </c>
      <c r="M520">
        <v>76</v>
      </c>
      <c r="N520">
        <v>7</v>
      </c>
      <c r="O520">
        <v>0</v>
      </c>
      <c r="P520">
        <v>167.76</v>
      </c>
      <c r="Q520">
        <v>0</v>
      </c>
      <c r="R520" s="1" t="s">
        <v>4967</v>
      </c>
      <c r="S520" s="1" t="s">
        <v>8156</v>
      </c>
      <c r="T520">
        <v>0.88</v>
      </c>
      <c r="U520" s="1"/>
      <c r="V520">
        <v>24062.216186000001</v>
      </c>
      <c r="W520">
        <v>1002410.3091280001</v>
      </c>
      <c r="X520">
        <v>133.269002</v>
      </c>
      <c r="Y520">
        <v>19.958932999999998</v>
      </c>
      <c r="Z520">
        <v>427.07071999999999</v>
      </c>
      <c r="AA520">
        <v>430.896995</v>
      </c>
      <c r="AB520">
        <v>0</v>
      </c>
    </row>
    <row r="521" spans="1:28" x14ac:dyDescent="0.25">
      <c r="A521" s="1" t="s">
        <v>813</v>
      </c>
      <c r="B521">
        <v>595</v>
      </c>
      <c r="C521" s="1" t="s">
        <v>4005</v>
      </c>
      <c r="D521">
        <v>5.0999999999999996</v>
      </c>
      <c r="E521">
        <v>0</v>
      </c>
      <c r="F521">
        <v>0.18</v>
      </c>
      <c r="G521">
        <v>873</v>
      </c>
      <c r="H521" s="1" t="s">
        <v>4075</v>
      </c>
      <c r="I521">
        <v>89.74</v>
      </c>
      <c r="J521">
        <v>3.67</v>
      </c>
      <c r="K521">
        <v>278</v>
      </c>
      <c r="L521">
        <v>698.35</v>
      </c>
      <c r="M521">
        <v>20</v>
      </c>
      <c r="N521">
        <v>2</v>
      </c>
      <c r="O521">
        <v>0</v>
      </c>
      <c r="P521">
        <v>87.69</v>
      </c>
      <c r="Q521">
        <v>0</v>
      </c>
      <c r="R521" s="1" t="s">
        <v>4968</v>
      </c>
      <c r="S521" s="1" t="s">
        <v>8156</v>
      </c>
      <c r="T521">
        <v>0.27</v>
      </c>
      <c r="U521" s="1"/>
      <c r="V521">
        <v>18111.880772</v>
      </c>
      <c r="W521">
        <v>414316.665347</v>
      </c>
      <c r="X521">
        <v>92.011798999999996</v>
      </c>
      <c r="Y521">
        <v>8.3788800000000005</v>
      </c>
      <c r="Z521">
        <v>179.48314400000001</v>
      </c>
      <c r="AA521">
        <v>178.10510199999999</v>
      </c>
      <c r="AB521">
        <v>0</v>
      </c>
    </row>
    <row r="522" spans="1:28" x14ac:dyDescent="0.25">
      <c r="A522" s="1" t="s">
        <v>814</v>
      </c>
      <c r="B522">
        <v>763</v>
      </c>
      <c r="C522" s="1" t="s">
        <v>4016</v>
      </c>
      <c r="D522">
        <v>5.0999999999999996</v>
      </c>
      <c r="E522">
        <v>0</v>
      </c>
      <c r="F522">
        <v>0.02</v>
      </c>
      <c r="G522">
        <v>873</v>
      </c>
      <c r="H522" s="1" t="s">
        <v>4089</v>
      </c>
      <c r="I522">
        <v>182.21</v>
      </c>
      <c r="J522">
        <v>14.44</v>
      </c>
      <c r="K522">
        <v>110</v>
      </c>
      <c r="L522">
        <v>905.52</v>
      </c>
      <c r="M522">
        <v>14</v>
      </c>
      <c r="N522">
        <v>1</v>
      </c>
      <c r="O522">
        <v>0</v>
      </c>
      <c r="P522">
        <v>50.19</v>
      </c>
      <c r="Q522">
        <v>0</v>
      </c>
      <c r="R522" s="1" t="s">
        <v>4969</v>
      </c>
      <c r="S522" s="1" t="s">
        <v>8156</v>
      </c>
      <c r="T522">
        <v>1.0900000000000001</v>
      </c>
      <c r="U522" s="1"/>
      <c r="V522">
        <v>6797.1616160000003</v>
      </c>
      <c r="W522">
        <v>336692.11729099997</v>
      </c>
      <c r="X522">
        <v>38.915582000000001</v>
      </c>
      <c r="Y522">
        <v>6.4870799999999997</v>
      </c>
      <c r="Z522">
        <v>141.34311600000001</v>
      </c>
      <c r="AA522">
        <v>144.73007999999999</v>
      </c>
      <c r="AB522">
        <v>0</v>
      </c>
    </row>
    <row r="523" spans="1:28" x14ac:dyDescent="0.25">
      <c r="A523" s="1" t="s">
        <v>815</v>
      </c>
      <c r="B523">
        <v>714</v>
      </c>
      <c r="C523" s="1" t="s">
        <v>4005</v>
      </c>
      <c r="D523">
        <v>5.0999999999999996</v>
      </c>
      <c r="E523">
        <v>0</v>
      </c>
      <c r="F523">
        <v>0.22</v>
      </c>
      <c r="G523">
        <v>874</v>
      </c>
      <c r="H523" s="1" t="s">
        <v>4170</v>
      </c>
      <c r="I523">
        <v>89.74</v>
      </c>
      <c r="J523">
        <v>10.48</v>
      </c>
      <c r="K523">
        <v>160</v>
      </c>
      <c r="L523">
        <v>698.34</v>
      </c>
      <c r="M523">
        <v>71</v>
      </c>
      <c r="N523">
        <v>3</v>
      </c>
      <c r="O523">
        <v>0</v>
      </c>
      <c r="P523">
        <v>96.08</v>
      </c>
      <c r="Q523">
        <v>0</v>
      </c>
      <c r="R523" s="1" t="s">
        <v>4970</v>
      </c>
      <c r="S523" s="1" t="s">
        <v>8156</v>
      </c>
      <c r="T523">
        <v>0.81</v>
      </c>
      <c r="U523" s="1"/>
      <c r="V523">
        <v>13819.595439000001</v>
      </c>
      <c r="W523">
        <v>399886.692927</v>
      </c>
      <c r="X523">
        <v>72.374483999999995</v>
      </c>
      <c r="Y523">
        <v>8.6198139999999999</v>
      </c>
      <c r="Z523">
        <v>175.01719700000001</v>
      </c>
      <c r="AA523">
        <v>171.89821800000001</v>
      </c>
      <c r="AB523">
        <v>0</v>
      </c>
    </row>
    <row r="524" spans="1:28" x14ac:dyDescent="0.25">
      <c r="A524" s="1" t="s">
        <v>817</v>
      </c>
      <c r="B524">
        <v>668</v>
      </c>
      <c r="C524" s="1" t="s">
        <v>4032</v>
      </c>
      <c r="D524">
        <v>5.0999999999999996</v>
      </c>
      <c r="E524">
        <v>0</v>
      </c>
      <c r="F524">
        <v>0.26</v>
      </c>
      <c r="G524">
        <v>875</v>
      </c>
      <c r="H524" s="1" t="s">
        <v>4093</v>
      </c>
      <c r="I524">
        <v>2.0699999999999998</v>
      </c>
      <c r="J524">
        <v>11.58</v>
      </c>
      <c r="K524">
        <v>207</v>
      </c>
      <c r="L524">
        <v>1444.44</v>
      </c>
      <c r="M524">
        <v>68</v>
      </c>
      <c r="N524">
        <v>1</v>
      </c>
      <c r="O524">
        <v>0</v>
      </c>
      <c r="P524">
        <v>94.14</v>
      </c>
      <c r="Q524">
        <v>0</v>
      </c>
      <c r="R524" s="1" t="s">
        <v>4972</v>
      </c>
      <c r="S524" s="1" t="s">
        <v>8156</v>
      </c>
      <c r="T524">
        <v>0.93</v>
      </c>
      <c r="U524" s="1"/>
      <c r="V524">
        <v>16070.850501999999</v>
      </c>
      <c r="W524">
        <v>556687.728</v>
      </c>
      <c r="X524">
        <v>86.311712</v>
      </c>
      <c r="Y524">
        <v>11.300751</v>
      </c>
      <c r="Z524">
        <v>237.81578999999999</v>
      </c>
      <c r="AA524">
        <v>239.30035100000001</v>
      </c>
      <c r="AB524">
        <v>0</v>
      </c>
    </row>
    <row r="525" spans="1:28" x14ac:dyDescent="0.25">
      <c r="A525" s="1" t="s">
        <v>819</v>
      </c>
      <c r="B525">
        <v>637</v>
      </c>
      <c r="C525" s="1" t="s">
        <v>4017</v>
      </c>
      <c r="D525">
        <v>5.0999999999999996</v>
      </c>
      <c r="E525">
        <v>0</v>
      </c>
      <c r="F525">
        <v>0.09</v>
      </c>
      <c r="G525">
        <v>879</v>
      </c>
      <c r="H525" s="1" t="s">
        <v>4091</v>
      </c>
      <c r="I525">
        <v>93.18</v>
      </c>
      <c r="J525">
        <v>7.8</v>
      </c>
      <c r="K525">
        <v>242</v>
      </c>
      <c r="L525">
        <v>1018.45</v>
      </c>
      <c r="M525">
        <v>52</v>
      </c>
      <c r="N525">
        <v>4</v>
      </c>
      <c r="O525">
        <v>0</v>
      </c>
      <c r="P525">
        <v>173.45</v>
      </c>
      <c r="Q525">
        <v>0</v>
      </c>
      <c r="R525" s="1" t="s">
        <v>4974</v>
      </c>
      <c r="S525" s="1" t="s">
        <v>8156</v>
      </c>
      <c r="T525">
        <v>1.05</v>
      </c>
      <c r="U525" s="1"/>
      <c r="V525">
        <v>18139.751340999999</v>
      </c>
      <c r="W525">
        <v>574593.49635300005</v>
      </c>
      <c r="X525">
        <v>96.177024000000003</v>
      </c>
      <c r="Y525">
        <v>12.171654999999999</v>
      </c>
      <c r="Z525">
        <v>250.61499499999999</v>
      </c>
      <c r="AA525">
        <v>246.99776499999999</v>
      </c>
      <c r="AB525">
        <v>0</v>
      </c>
    </row>
    <row r="526" spans="1:28" x14ac:dyDescent="0.25">
      <c r="A526" s="1" t="s">
        <v>820</v>
      </c>
      <c r="B526">
        <v>783</v>
      </c>
      <c r="C526" s="1" t="s">
        <v>4020</v>
      </c>
      <c r="D526">
        <v>5.0999999999999996</v>
      </c>
      <c r="E526">
        <v>0</v>
      </c>
      <c r="F526">
        <v>0.53</v>
      </c>
      <c r="G526">
        <v>879</v>
      </c>
      <c r="H526" s="1" t="s">
        <v>4094</v>
      </c>
      <c r="I526">
        <v>120.04</v>
      </c>
      <c r="J526">
        <v>11.74</v>
      </c>
      <c r="K526">
        <v>96</v>
      </c>
      <c r="L526">
        <v>743.49</v>
      </c>
      <c r="M526">
        <v>21</v>
      </c>
      <c r="N526">
        <v>1</v>
      </c>
      <c r="O526">
        <v>0</v>
      </c>
      <c r="P526">
        <v>57.14</v>
      </c>
      <c r="Q526">
        <v>0</v>
      </c>
      <c r="R526" s="1" t="s">
        <v>4975</v>
      </c>
      <c r="S526" s="1" t="s">
        <v>8156</v>
      </c>
      <c r="T526">
        <v>1.54</v>
      </c>
      <c r="U526" s="1"/>
      <c r="V526">
        <v>7190.1985180000001</v>
      </c>
      <c r="W526">
        <v>317494.30477500003</v>
      </c>
      <c r="X526">
        <v>40.286025000000002</v>
      </c>
      <c r="Y526">
        <v>6.5554589999999999</v>
      </c>
      <c r="Z526">
        <v>135.77674999999999</v>
      </c>
      <c r="AA526">
        <v>136.47775799999999</v>
      </c>
      <c r="AB526">
        <v>0</v>
      </c>
    </row>
    <row r="527" spans="1:28" x14ac:dyDescent="0.25">
      <c r="A527" s="1" t="s">
        <v>823</v>
      </c>
      <c r="B527">
        <v>664</v>
      </c>
      <c r="C527" s="1" t="s">
        <v>4016</v>
      </c>
      <c r="D527">
        <v>5.0999999999999996</v>
      </c>
      <c r="E527">
        <v>0</v>
      </c>
      <c r="F527">
        <v>0.54</v>
      </c>
      <c r="G527">
        <v>881</v>
      </c>
      <c r="H527" s="1" t="s">
        <v>4092</v>
      </c>
      <c r="I527">
        <v>182.21</v>
      </c>
      <c r="J527">
        <v>7.74</v>
      </c>
      <c r="K527">
        <v>217</v>
      </c>
      <c r="L527">
        <v>905.52</v>
      </c>
      <c r="M527">
        <v>76</v>
      </c>
      <c r="N527">
        <v>1</v>
      </c>
      <c r="O527">
        <v>0</v>
      </c>
      <c r="P527">
        <v>100.46</v>
      </c>
      <c r="Q527">
        <v>0</v>
      </c>
      <c r="R527" s="1" t="s">
        <v>4978</v>
      </c>
      <c r="S527" s="1" t="s">
        <v>8156</v>
      </c>
      <c r="T527">
        <v>0.56000000000000005</v>
      </c>
      <c r="U527" s="1"/>
      <c r="V527">
        <v>17973.249770999999</v>
      </c>
      <c r="W527">
        <v>456152.27300500002</v>
      </c>
      <c r="X527">
        <v>92.435193999999996</v>
      </c>
      <c r="Y527">
        <v>9.2931709999999992</v>
      </c>
      <c r="Z527">
        <v>196.852138</v>
      </c>
      <c r="AA527">
        <v>196.087594</v>
      </c>
      <c r="AB527">
        <v>0</v>
      </c>
    </row>
    <row r="528" spans="1:28" x14ac:dyDescent="0.25">
      <c r="A528" s="1" t="s">
        <v>825</v>
      </c>
      <c r="B528">
        <v>690</v>
      </c>
      <c r="C528" s="1" t="s">
        <v>4018</v>
      </c>
      <c r="D528">
        <v>5.0999999999999996</v>
      </c>
      <c r="E528">
        <v>0</v>
      </c>
      <c r="F528">
        <v>0</v>
      </c>
      <c r="G528">
        <v>882</v>
      </c>
      <c r="H528" s="1" t="s">
        <v>4089</v>
      </c>
      <c r="I528">
        <v>182.21</v>
      </c>
      <c r="J528">
        <v>8.5299999999999994</v>
      </c>
      <c r="K528">
        <v>192</v>
      </c>
      <c r="L528">
        <v>1351.38</v>
      </c>
      <c r="M528">
        <v>16</v>
      </c>
      <c r="N528">
        <v>1</v>
      </c>
      <c r="O528">
        <v>0</v>
      </c>
      <c r="P528">
        <v>50.9</v>
      </c>
      <c r="Q528">
        <v>0</v>
      </c>
      <c r="R528" s="1" t="s">
        <v>4980</v>
      </c>
      <c r="S528" s="1" t="s">
        <v>8156</v>
      </c>
      <c r="T528">
        <v>0.67</v>
      </c>
      <c r="U528" s="1"/>
      <c r="V528">
        <v>9839.6022400000002</v>
      </c>
      <c r="W528">
        <v>441576.71532299998</v>
      </c>
      <c r="X528">
        <v>55.114564999999999</v>
      </c>
      <c r="Y528">
        <v>8.0649920000000002</v>
      </c>
      <c r="Z528">
        <v>184.356572</v>
      </c>
      <c r="AA528">
        <v>189.81692699999999</v>
      </c>
      <c r="AB528">
        <v>0</v>
      </c>
    </row>
    <row r="529" spans="1:28" x14ac:dyDescent="0.25">
      <c r="A529" s="1" t="s">
        <v>827</v>
      </c>
      <c r="B529">
        <v>562</v>
      </c>
      <c r="C529" s="1" t="s">
        <v>4037</v>
      </c>
      <c r="D529">
        <v>5.0999999999999996</v>
      </c>
      <c r="E529">
        <v>0</v>
      </c>
      <c r="F529">
        <v>0.38</v>
      </c>
      <c r="G529">
        <v>883</v>
      </c>
      <c r="H529" s="1" t="s">
        <v>4096</v>
      </c>
      <c r="I529">
        <v>121.36</v>
      </c>
      <c r="J529">
        <v>13.27</v>
      </c>
      <c r="K529">
        <v>321</v>
      </c>
      <c r="L529">
        <v>1417.38</v>
      </c>
      <c r="M529">
        <v>136</v>
      </c>
      <c r="N529">
        <v>5</v>
      </c>
      <c r="O529">
        <v>0</v>
      </c>
      <c r="P529">
        <v>220.92</v>
      </c>
      <c r="Q529">
        <v>0</v>
      </c>
      <c r="R529" s="1" t="s">
        <v>4982</v>
      </c>
      <c r="S529" s="1" t="s">
        <v>8156</v>
      </c>
      <c r="T529">
        <v>1.04</v>
      </c>
      <c r="U529" s="1"/>
      <c r="V529">
        <v>30530.509948999999</v>
      </c>
      <c r="W529">
        <v>850360.01743400004</v>
      </c>
      <c r="X529">
        <v>159.077462</v>
      </c>
      <c r="Y529">
        <v>18.306923000000001</v>
      </c>
      <c r="Z529">
        <v>371.50574599999999</v>
      </c>
      <c r="AA529">
        <v>365.54304200000001</v>
      </c>
      <c r="AB529">
        <v>0</v>
      </c>
    </row>
    <row r="530" spans="1:28" x14ac:dyDescent="0.25">
      <c r="A530" s="1" t="s">
        <v>828</v>
      </c>
      <c r="B530">
        <v>476</v>
      </c>
      <c r="C530" s="1" t="s">
        <v>4048</v>
      </c>
      <c r="D530">
        <v>5.0999999999999996</v>
      </c>
      <c r="E530">
        <v>0</v>
      </c>
      <c r="F530">
        <v>0.14000000000000001</v>
      </c>
      <c r="G530">
        <v>884</v>
      </c>
      <c r="H530" s="1" t="s">
        <v>4096</v>
      </c>
      <c r="I530">
        <v>121.36</v>
      </c>
      <c r="J530">
        <v>8.83</v>
      </c>
      <c r="K530">
        <v>408</v>
      </c>
      <c r="L530">
        <v>2442.1999999999998</v>
      </c>
      <c r="M530">
        <v>83</v>
      </c>
      <c r="N530">
        <v>6</v>
      </c>
      <c r="O530">
        <v>0</v>
      </c>
      <c r="P530">
        <v>184.11</v>
      </c>
      <c r="Q530">
        <v>0</v>
      </c>
      <c r="R530" s="1" t="s">
        <v>4983</v>
      </c>
      <c r="S530" s="1" t="s">
        <v>8156</v>
      </c>
      <c r="T530">
        <v>0.8</v>
      </c>
      <c r="U530" s="1"/>
      <c r="V530">
        <v>25636.001448999999</v>
      </c>
      <c r="W530">
        <v>966984.96685099998</v>
      </c>
      <c r="X530">
        <v>139.451065</v>
      </c>
      <c r="Y530">
        <v>18.998749</v>
      </c>
      <c r="Z530">
        <v>411.86800299999999</v>
      </c>
      <c r="AA530">
        <v>415.67132900000001</v>
      </c>
      <c r="AB530">
        <v>0</v>
      </c>
    </row>
    <row r="531" spans="1:28" x14ac:dyDescent="0.25">
      <c r="A531" s="1" t="s">
        <v>829</v>
      </c>
      <c r="B531">
        <v>658</v>
      </c>
      <c r="C531" s="1" t="s">
        <v>4004</v>
      </c>
      <c r="D531">
        <v>5.0999999999999996</v>
      </c>
      <c r="E531">
        <v>0</v>
      </c>
      <c r="F531">
        <v>0.86</v>
      </c>
      <c r="G531">
        <v>886</v>
      </c>
      <c r="H531" s="1" t="s">
        <v>4096</v>
      </c>
      <c r="I531">
        <v>121.36</v>
      </c>
      <c r="J531">
        <v>10.67</v>
      </c>
      <c r="K531">
        <v>228</v>
      </c>
      <c r="L531">
        <v>1417.41</v>
      </c>
      <c r="M531">
        <v>43</v>
      </c>
      <c r="N531">
        <v>2</v>
      </c>
      <c r="O531">
        <v>0</v>
      </c>
      <c r="P531">
        <v>102.93</v>
      </c>
      <c r="Q531">
        <v>0</v>
      </c>
      <c r="R531" s="1" t="s">
        <v>4984</v>
      </c>
      <c r="S531" s="1" t="s">
        <v>8156</v>
      </c>
      <c r="T531">
        <v>0.83</v>
      </c>
      <c r="U531" s="1"/>
      <c r="V531">
        <v>16039.589942000001</v>
      </c>
      <c r="W531">
        <v>590587.42708000005</v>
      </c>
      <c r="X531">
        <v>86.946400999999994</v>
      </c>
      <c r="Y531">
        <v>11.838927</v>
      </c>
      <c r="Z531">
        <v>252.961446</v>
      </c>
      <c r="AA531">
        <v>253.871827</v>
      </c>
      <c r="AB531">
        <v>0</v>
      </c>
    </row>
    <row r="532" spans="1:28" x14ac:dyDescent="0.25">
      <c r="A532" s="1" t="s">
        <v>830</v>
      </c>
      <c r="B532">
        <v>811</v>
      </c>
      <c r="C532" s="1" t="s">
        <v>4004</v>
      </c>
      <c r="D532">
        <v>5.0999999999999996</v>
      </c>
      <c r="E532">
        <v>0</v>
      </c>
      <c r="F532">
        <v>0.78</v>
      </c>
      <c r="G532">
        <v>886</v>
      </c>
      <c r="H532" s="1" t="s">
        <v>4073</v>
      </c>
      <c r="I532">
        <v>40.79</v>
      </c>
      <c r="J532">
        <v>6.98</v>
      </c>
      <c r="K532">
        <v>75</v>
      </c>
      <c r="L532">
        <v>475.89</v>
      </c>
      <c r="M532">
        <v>2</v>
      </c>
      <c r="N532">
        <v>1</v>
      </c>
      <c r="O532">
        <v>0</v>
      </c>
      <c r="P532">
        <v>14.9</v>
      </c>
      <c r="Q532">
        <v>0</v>
      </c>
      <c r="R532" s="1" t="s">
        <v>4985</v>
      </c>
      <c r="S532" s="1" t="s">
        <v>8156</v>
      </c>
      <c r="T532">
        <v>0.57999999999999996</v>
      </c>
      <c r="U532" s="1"/>
      <c r="V532">
        <v>4137.7157989999996</v>
      </c>
      <c r="W532">
        <v>176155.94832</v>
      </c>
      <c r="X532">
        <v>22.949546000000002</v>
      </c>
      <c r="Y532">
        <v>3.2652600000000001</v>
      </c>
      <c r="Z532">
        <v>74.329509999999999</v>
      </c>
      <c r="AA532">
        <v>75.722757999999999</v>
      </c>
      <c r="AB532">
        <v>0</v>
      </c>
    </row>
    <row r="533" spans="1:28" x14ac:dyDescent="0.25">
      <c r="A533" s="1" t="s">
        <v>831</v>
      </c>
      <c r="B533">
        <v>609</v>
      </c>
      <c r="C533" s="1" t="s">
        <v>4038</v>
      </c>
      <c r="D533">
        <v>5.0999999999999996</v>
      </c>
      <c r="E533">
        <v>0</v>
      </c>
      <c r="F533">
        <v>0.18</v>
      </c>
      <c r="G533">
        <v>887</v>
      </c>
      <c r="H533" s="1" t="s">
        <v>4130</v>
      </c>
      <c r="I533">
        <v>14.85</v>
      </c>
      <c r="J533">
        <v>10.28</v>
      </c>
      <c r="K533">
        <v>278</v>
      </c>
      <c r="L533">
        <v>1683.59</v>
      </c>
      <c r="M533">
        <v>73</v>
      </c>
      <c r="N533">
        <v>3</v>
      </c>
      <c r="O533">
        <v>0</v>
      </c>
      <c r="P533">
        <v>118.35</v>
      </c>
      <c r="Q533">
        <v>0</v>
      </c>
      <c r="R533" s="1" t="s">
        <v>4986</v>
      </c>
      <c r="S533" s="1" t="s">
        <v>8156</v>
      </c>
      <c r="T533">
        <v>0.77</v>
      </c>
      <c r="U533" s="1"/>
      <c r="V533">
        <v>19124.577318</v>
      </c>
      <c r="W533">
        <v>657075.60383899999</v>
      </c>
      <c r="X533">
        <v>102.510499</v>
      </c>
      <c r="Y533">
        <v>13.117433</v>
      </c>
      <c r="Z533">
        <v>281.073733</v>
      </c>
      <c r="AA533">
        <v>282.45382999999998</v>
      </c>
      <c r="AB533">
        <v>0</v>
      </c>
    </row>
    <row r="534" spans="1:28" x14ac:dyDescent="0.25">
      <c r="A534" s="1" t="s">
        <v>835</v>
      </c>
      <c r="B534">
        <v>837</v>
      </c>
      <c r="C534" s="1" t="s">
        <v>4004</v>
      </c>
      <c r="D534">
        <v>5.0999999999999996</v>
      </c>
      <c r="E534">
        <v>0</v>
      </c>
      <c r="F534">
        <v>0.65</v>
      </c>
      <c r="G534">
        <v>889</v>
      </c>
      <c r="H534" s="1" t="s">
        <v>4073</v>
      </c>
      <c r="I534">
        <v>40.79</v>
      </c>
      <c r="J534">
        <v>15.69</v>
      </c>
      <c r="K534">
        <v>52</v>
      </c>
      <c r="L534">
        <v>475.89</v>
      </c>
      <c r="M534">
        <v>1</v>
      </c>
      <c r="N534">
        <v>1</v>
      </c>
      <c r="O534">
        <v>0</v>
      </c>
      <c r="P534">
        <v>21.32</v>
      </c>
      <c r="Q534">
        <v>0</v>
      </c>
      <c r="R534" s="1" t="s">
        <v>4990</v>
      </c>
      <c r="S534" s="1" t="s">
        <v>8156</v>
      </c>
      <c r="T534">
        <v>1.1399999999999999</v>
      </c>
      <c r="U534" s="1"/>
      <c r="V534">
        <v>4078.4858880000002</v>
      </c>
      <c r="W534">
        <v>212929.94155300001</v>
      </c>
      <c r="X534">
        <v>23.695101000000001</v>
      </c>
      <c r="Y534">
        <v>4.5345319999999996</v>
      </c>
      <c r="Z534">
        <v>92.586150000000004</v>
      </c>
      <c r="AA534">
        <v>91.528925000000001</v>
      </c>
      <c r="AB534">
        <v>0</v>
      </c>
    </row>
    <row r="535" spans="1:28" x14ac:dyDescent="0.25">
      <c r="A535" s="1" t="s">
        <v>837</v>
      </c>
      <c r="B535">
        <v>674</v>
      </c>
      <c r="C535" s="1" t="s">
        <v>4004</v>
      </c>
      <c r="D535">
        <v>5.0999999999999996</v>
      </c>
      <c r="E535">
        <v>0</v>
      </c>
      <c r="F535">
        <v>0.83</v>
      </c>
      <c r="G535">
        <v>891</v>
      </c>
      <c r="H535" s="1" t="s">
        <v>4110</v>
      </c>
      <c r="I535">
        <v>0.2</v>
      </c>
      <c r="J535">
        <v>7.17</v>
      </c>
      <c r="K535">
        <v>217</v>
      </c>
      <c r="L535">
        <v>1312.65</v>
      </c>
      <c r="M535">
        <v>0</v>
      </c>
      <c r="N535">
        <v>0</v>
      </c>
      <c r="O535">
        <v>0</v>
      </c>
      <c r="P535">
        <v>43.2</v>
      </c>
      <c r="Q535">
        <v>0</v>
      </c>
      <c r="R535" s="1" t="s">
        <v>4992</v>
      </c>
      <c r="S535" s="1" t="s">
        <v>8156</v>
      </c>
      <c r="T535">
        <v>0.54</v>
      </c>
      <c r="U535" s="1"/>
      <c r="V535">
        <v>9594.5887170000005</v>
      </c>
      <c r="W535">
        <v>394961.533956</v>
      </c>
      <c r="X535">
        <v>52.814169999999997</v>
      </c>
      <c r="Y535">
        <v>6.9343149999999998</v>
      </c>
      <c r="Z535">
        <v>164.293992</v>
      </c>
      <c r="AA535">
        <v>169.77982600000001</v>
      </c>
      <c r="AB535">
        <v>0</v>
      </c>
    </row>
    <row r="536" spans="1:28" x14ac:dyDescent="0.25">
      <c r="A536" s="1" t="s">
        <v>839</v>
      </c>
      <c r="B536">
        <v>314</v>
      </c>
      <c r="C536" s="1" t="s">
        <v>4031</v>
      </c>
      <c r="D536">
        <v>5.0999999999999996</v>
      </c>
      <c r="E536">
        <v>0</v>
      </c>
      <c r="F536">
        <v>0.36</v>
      </c>
      <c r="G536">
        <v>895</v>
      </c>
      <c r="H536" s="1" t="s">
        <v>4086</v>
      </c>
      <c r="I536">
        <v>0.2</v>
      </c>
      <c r="J536">
        <v>1.7</v>
      </c>
      <c r="K536">
        <v>581</v>
      </c>
      <c r="L536">
        <v>1365.91</v>
      </c>
      <c r="M536">
        <v>145</v>
      </c>
      <c r="N536">
        <v>4</v>
      </c>
      <c r="O536">
        <v>0</v>
      </c>
      <c r="P536">
        <v>272.07</v>
      </c>
      <c r="Q536">
        <v>0</v>
      </c>
      <c r="R536" s="1" t="s">
        <v>4994</v>
      </c>
      <c r="S536" s="1" t="s">
        <v>8156</v>
      </c>
      <c r="T536">
        <v>0.32</v>
      </c>
      <c r="U536" s="1"/>
      <c r="V536">
        <v>45742.956610000001</v>
      </c>
      <c r="W536">
        <v>983612.90610699996</v>
      </c>
      <c r="X536">
        <v>231.07598899999999</v>
      </c>
      <c r="Y536">
        <v>20.93713</v>
      </c>
      <c r="Z536">
        <v>431.48384499999997</v>
      </c>
      <c r="AA536">
        <v>422.833214</v>
      </c>
      <c r="AB536">
        <v>0</v>
      </c>
    </row>
    <row r="537" spans="1:28" x14ac:dyDescent="0.25">
      <c r="A537" s="1" t="s">
        <v>840</v>
      </c>
      <c r="B537">
        <v>840</v>
      </c>
      <c r="C537" s="1" t="s">
        <v>4004</v>
      </c>
      <c r="D537">
        <v>5.0999999999999996</v>
      </c>
      <c r="E537">
        <v>0</v>
      </c>
      <c r="F537">
        <v>0</v>
      </c>
      <c r="G537">
        <v>896</v>
      </c>
      <c r="H537" s="1" t="s">
        <v>4074</v>
      </c>
      <c r="I537">
        <v>0.2</v>
      </c>
      <c r="J537">
        <v>10</v>
      </c>
      <c r="K537">
        <v>56</v>
      </c>
      <c r="L537">
        <v>420.4</v>
      </c>
      <c r="M537">
        <v>0</v>
      </c>
      <c r="N537">
        <v>0</v>
      </c>
      <c r="O537">
        <v>0</v>
      </c>
      <c r="P537">
        <v>16.93</v>
      </c>
      <c r="Q537">
        <v>0</v>
      </c>
      <c r="R537" s="1" t="s">
        <v>4995</v>
      </c>
      <c r="S537" s="1" t="s">
        <v>8156</v>
      </c>
      <c r="T537">
        <v>0.8</v>
      </c>
      <c r="U537" s="1"/>
      <c r="V537">
        <v>3048.873486</v>
      </c>
      <c r="W537">
        <v>154156.85362000001</v>
      </c>
      <c r="X537">
        <v>17.497966999999999</v>
      </c>
      <c r="Y537">
        <v>2.841148</v>
      </c>
      <c r="Z537">
        <v>64.597648000000007</v>
      </c>
      <c r="AA537">
        <v>66.265754000000001</v>
      </c>
      <c r="AB537">
        <v>0</v>
      </c>
    </row>
    <row r="538" spans="1:28" x14ac:dyDescent="0.25">
      <c r="A538" s="1" t="s">
        <v>842</v>
      </c>
      <c r="B538">
        <v>732</v>
      </c>
      <c r="C538" s="1" t="s">
        <v>4016</v>
      </c>
      <c r="D538">
        <v>5.0999999999999996</v>
      </c>
      <c r="E538">
        <v>0</v>
      </c>
      <c r="F538">
        <v>2.19</v>
      </c>
      <c r="G538">
        <v>898</v>
      </c>
      <c r="H538" s="1" t="s">
        <v>4092</v>
      </c>
      <c r="I538">
        <v>182.21</v>
      </c>
      <c r="J538">
        <v>8.84</v>
      </c>
      <c r="K538">
        <v>166</v>
      </c>
      <c r="L538">
        <v>905.52</v>
      </c>
      <c r="M538">
        <v>26</v>
      </c>
      <c r="N538">
        <v>3</v>
      </c>
      <c r="O538">
        <v>0</v>
      </c>
      <c r="P538">
        <v>72.88</v>
      </c>
      <c r="Q538">
        <v>0</v>
      </c>
      <c r="R538" s="1" t="s">
        <v>4997</v>
      </c>
      <c r="S538" s="1" t="s">
        <v>8156</v>
      </c>
      <c r="T538">
        <v>0.7</v>
      </c>
      <c r="U538" s="1"/>
      <c r="V538">
        <v>10220.634115999999</v>
      </c>
      <c r="W538">
        <v>363089.844637</v>
      </c>
      <c r="X538">
        <v>55.019624</v>
      </c>
      <c r="Y538">
        <v>6.9963420000000003</v>
      </c>
      <c r="Z538">
        <v>154.12374299999999</v>
      </c>
      <c r="AA538">
        <v>156.07967300000001</v>
      </c>
      <c r="AB538">
        <v>0</v>
      </c>
    </row>
    <row r="539" spans="1:28" x14ac:dyDescent="0.25">
      <c r="A539" s="1" t="s">
        <v>843</v>
      </c>
      <c r="B539">
        <v>801</v>
      </c>
      <c r="C539" s="1" t="s">
        <v>4004</v>
      </c>
      <c r="D539">
        <v>5.0999999999999996</v>
      </c>
      <c r="E539">
        <v>0</v>
      </c>
      <c r="F539">
        <v>0.6</v>
      </c>
      <c r="G539">
        <v>898</v>
      </c>
      <c r="H539" s="1" t="s">
        <v>4079</v>
      </c>
      <c r="I539">
        <v>1.4</v>
      </c>
      <c r="J539">
        <v>14.15</v>
      </c>
      <c r="K539">
        <v>97</v>
      </c>
      <c r="L539">
        <v>609.39</v>
      </c>
      <c r="M539">
        <v>0</v>
      </c>
      <c r="N539">
        <v>0</v>
      </c>
      <c r="O539">
        <v>0</v>
      </c>
      <c r="P539">
        <v>58.4</v>
      </c>
      <c r="Q539">
        <v>0</v>
      </c>
      <c r="R539" s="1" t="s">
        <v>4998</v>
      </c>
      <c r="S539" s="1" t="s">
        <v>8156</v>
      </c>
      <c r="T539">
        <v>1.1299999999999999</v>
      </c>
      <c r="U539" s="1"/>
      <c r="V539">
        <v>6236.930832</v>
      </c>
      <c r="W539">
        <v>266689.43332900002</v>
      </c>
      <c r="X539">
        <v>34.711426000000003</v>
      </c>
      <c r="Y539">
        <v>5.3904069999999997</v>
      </c>
      <c r="Z539">
        <v>114.096007</v>
      </c>
      <c r="AA539">
        <v>114.63909700000001</v>
      </c>
      <c r="AB539">
        <v>0</v>
      </c>
    </row>
    <row r="540" spans="1:28" x14ac:dyDescent="0.25">
      <c r="A540" s="1" t="s">
        <v>844</v>
      </c>
      <c r="B540">
        <v>815</v>
      </c>
      <c r="C540" s="1" t="s">
        <v>4004</v>
      </c>
      <c r="D540">
        <v>5.0999999999999996</v>
      </c>
      <c r="E540">
        <v>0</v>
      </c>
      <c r="F540">
        <v>0.8</v>
      </c>
      <c r="G540">
        <v>900</v>
      </c>
      <c r="H540" s="1" t="s">
        <v>4079</v>
      </c>
      <c r="I540">
        <v>1.4</v>
      </c>
      <c r="J540">
        <v>14.98</v>
      </c>
      <c r="K540">
        <v>85</v>
      </c>
      <c r="L540">
        <v>609.39</v>
      </c>
      <c r="M540">
        <v>0</v>
      </c>
      <c r="N540">
        <v>0</v>
      </c>
      <c r="O540">
        <v>0</v>
      </c>
      <c r="P540">
        <v>46.47</v>
      </c>
      <c r="Q540">
        <v>0</v>
      </c>
      <c r="R540" s="1" t="s">
        <v>4999</v>
      </c>
      <c r="S540" s="1" t="s">
        <v>8156</v>
      </c>
      <c r="T540">
        <v>1.1100000000000001</v>
      </c>
      <c r="U540" s="1"/>
      <c r="V540">
        <v>5803.7414589999998</v>
      </c>
      <c r="W540">
        <v>253354.34541899999</v>
      </c>
      <c r="X540">
        <v>32.449928</v>
      </c>
      <c r="Y540">
        <v>5.1718440000000001</v>
      </c>
      <c r="Z540">
        <v>108.79247100000001</v>
      </c>
      <c r="AA540">
        <v>108.906691</v>
      </c>
      <c r="AB540">
        <v>0</v>
      </c>
    </row>
    <row r="541" spans="1:28" x14ac:dyDescent="0.25">
      <c r="A541" s="1" t="s">
        <v>846</v>
      </c>
      <c r="B541">
        <v>812</v>
      </c>
      <c r="C541" s="1" t="s">
        <v>4001</v>
      </c>
      <c r="D541">
        <v>0.2</v>
      </c>
      <c r="E541">
        <v>0</v>
      </c>
      <c r="F541">
        <v>0.24</v>
      </c>
      <c r="G541">
        <v>902</v>
      </c>
      <c r="H541" s="1" t="s">
        <v>4071</v>
      </c>
      <c r="I541">
        <v>108.49</v>
      </c>
      <c r="J541">
        <v>5.04</v>
      </c>
      <c r="K541">
        <v>90</v>
      </c>
      <c r="L541">
        <v>419.77</v>
      </c>
      <c r="M541">
        <v>40</v>
      </c>
      <c r="N541">
        <v>2</v>
      </c>
      <c r="O541">
        <v>0</v>
      </c>
      <c r="P541">
        <v>57.47</v>
      </c>
      <c r="Q541">
        <v>0</v>
      </c>
      <c r="R541" s="1" t="s">
        <v>5001</v>
      </c>
      <c r="S541" s="1" t="s">
        <v>8156</v>
      </c>
      <c r="T541">
        <v>0.87</v>
      </c>
      <c r="U541" s="1"/>
      <c r="V541">
        <v>7883.4483600000003</v>
      </c>
      <c r="W541">
        <v>243582.244229</v>
      </c>
      <c r="X541">
        <v>41.659889</v>
      </c>
      <c r="Y541">
        <v>5.1952689999999997</v>
      </c>
      <c r="Z541">
        <v>106.083843</v>
      </c>
      <c r="AA541">
        <v>104.707689</v>
      </c>
      <c r="AB541">
        <v>0</v>
      </c>
    </row>
    <row r="542" spans="1:28" x14ac:dyDescent="0.25">
      <c r="A542" s="1" t="s">
        <v>847</v>
      </c>
      <c r="B542">
        <v>829</v>
      </c>
      <c r="C542" s="1" t="s">
        <v>4004</v>
      </c>
      <c r="D542">
        <v>5.0999999999999996</v>
      </c>
      <c r="E542">
        <v>0</v>
      </c>
      <c r="F542">
        <v>1</v>
      </c>
      <c r="G542">
        <v>902</v>
      </c>
      <c r="H542" s="1" t="s">
        <v>4079</v>
      </c>
      <c r="I542">
        <v>1.4</v>
      </c>
      <c r="J542">
        <v>16.760000000000002</v>
      </c>
      <c r="K542">
        <v>73</v>
      </c>
      <c r="L542">
        <v>609.39</v>
      </c>
      <c r="M542">
        <v>0</v>
      </c>
      <c r="N542">
        <v>0</v>
      </c>
      <c r="O542">
        <v>0</v>
      </c>
      <c r="P542">
        <v>39.630000000000003</v>
      </c>
      <c r="Q542">
        <v>0</v>
      </c>
      <c r="R542" s="1" t="s">
        <v>5002</v>
      </c>
      <c r="S542" s="1" t="s">
        <v>8156</v>
      </c>
      <c r="T542">
        <v>1.35</v>
      </c>
      <c r="U542" s="1"/>
      <c r="V542">
        <v>5737.8501640000004</v>
      </c>
      <c r="W542">
        <v>280005.40387400001</v>
      </c>
      <c r="X542">
        <v>32.850042999999999</v>
      </c>
      <c r="Y542">
        <v>5.9467619999999997</v>
      </c>
      <c r="Z542">
        <v>121.674888</v>
      </c>
      <c r="AA542">
        <v>120.36196700000001</v>
      </c>
      <c r="AB542">
        <v>0</v>
      </c>
    </row>
    <row r="543" spans="1:28" x14ac:dyDescent="0.25">
      <c r="A543" s="1" t="s">
        <v>849</v>
      </c>
      <c r="B543">
        <v>467</v>
      </c>
      <c r="C543" s="1" t="s">
        <v>4004</v>
      </c>
      <c r="D543">
        <v>5.0999999999999996</v>
      </c>
      <c r="E543">
        <v>0</v>
      </c>
      <c r="F543">
        <v>0.79</v>
      </c>
      <c r="G543">
        <v>904</v>
      </c>
      <c r="H543" s="1" t="s">
        <v>4114</v>
      </c>
      <c r="I543">
        <v>159.35</v>
      </c>
      <c r="J543">
        <v>13.08</v>
      </c>
      <c r="K543">
        <v>437</v>
      </c>
      <c r="L543">
        <v>2021.57</v>
      </c>
      <c r="M543">
        <v>182</v>
      </c>
      <c r="N543">
        <v>5</v>
      </c>
      <c r="O543">
        <v>0</v>
      </c>
      <c r="P543">
        <v>294.48</v>
      </c>
      <c r="Q543">
        <v>0</v>
      </c>
      <c r="R543" s="1" t="s">
        <v>5004</v>
      </c>
      <c r="S543" s="1" t="s">
        <v>8156</v>
      </c>
      <c r="T543">
        <v>1.04</v>
      </c>
      <c r="U543" s="1"/>
      <c r="V543">
        <v>40764.747524999999</v>
      </c>
      <c r="W543">
        <v>1138969.0876490001</v>
      </c>
      <c r="X543">
        <v>212.48953700000001</v>
      </c>
      <c r="Y543">
        <v>24.507092</v>
      </c>
      <c r="Z543">
        <v>497.172956</v>
      </c>
      <c r="AA543">
        <v>489.60695500000003</v>
      </c>
      <c r="AB543">
        <v>0</v>
      </c>
    </row>
    <row r="544" spans="1:28" x14ac:dyDescent="0.25">
      <c r="A544" s="1" t="s">
        <v>850</v>
      </c>
      <c r="B544">
        <v>853</v>
      </c>
      <c r="C544" s="1" t="s">
        <v>4001</v>
      </c>
      <c r="D544">
        <v>0.2</v>
      </c>
      <c r="E544">
        <v>0</v>
      </c>
      <c r="F544">
        <v>0.65</v>
      </c>
      <c r="G544">
        <v>905</v>
      </c>
      <c r="H544" s="1" t="s">
        <v>4071</v>
      </c>
      <c r="I544">
        <v>108.49</v>
      </c>
      <c r="J544">
        <v>16</v>
      </c>
      <c r="K544">
        <v>52</v>
      </c>
      <c r="L544">
        <v>419.77</v>
      </c>
      <c r="M544">
        <v>0</v>
      </c>
      <c r="N544">
        <v>0</v>
      </c>
      <c r="O544">
        <v>0</v>
      </c>
      <c r="P544">
        <v>27.39</v>
      </c>
      <c r="Q544">
        <v>0</v>
      </c>
      <c r="R544" s="1" t="s">
        <v>5005</v>
      </c>
      <c r="S544" s="1" t="s">
        <v>8156</v>
      </c>
      <c r="T544">
        <v>1.26</v>
      </c>
      <c r="U544" s="1"/>
      <c r="V544">
        <v>4345.60455</v>
      </c>
      <c r="W544">
        <v>219629.028616</v>
      </c>
      <c r="X544">
        <v>25.067022999999999</v>
      </c>
      <c r="Y544">
        <v>4.6987350000000001</v>
      </c>
      <c r="Z544">
        <v>96.003069999999994</v>
      </c>
      <c r="AA544">
        <v>94.408607000000003</v>
      </c>
      <c r="AB544">
        <v>0</v>
      </c>
    </row>
    <row r="545" spans="1:28" x14ac:dyDescent="0.25">
      <c r="A545" s="1" t="s">
        <v>852</v>
      </c>
      <c r="B545">
        <v>629</v>
      </c>
      <c r="C545" s="1" t="s">
        <v>4004</v>
      </c>
      <c r="D545">
        <v>5.0999999999999996</v>
      </c>
      <c r="E545">
        <v>0</v>
      </c>
      <c r="F545">
        <v>1.73</v>
      </c>
      <c r="G545">
        <v>906</v>
      </c>
      <c r="H545" s="1" t="s">
        <v>4090</v>
      </c>
      <c r="I545">
        <v>24.41</v>
      </c>
      <c r="J545">
        <v>16.07</v>
      </c>
      <c r="K545">
        <v>277</v>
      </c>
      <c r="L545">
        <v>1286.42</v>
      </c>
      <c r="M545">
        <v>142</v>
      </c>
      <c r="N545">
        <v>6</v>
      </c>
      <c r="O545">
        <v>0</v>
      </c>
      <c r="P545">
        <v>200.06</v>
      </c>
      <c r="Q545">
        <v>0</v>
      </c>
      <c r="R545" s="1" t="s">
        <v>5007</v>
      </c>
      <c r="S545" s="1" t="s">
        <v>8156</v>
      </c>
      <c r="T545">
        <v>1.25</v>
      </c>
      <c r="U545" s="1"/>
      <c r="V545">
        <v>29392.936211</v>
      </c>
      <c r="W545">
        <v>852036.09104600002</v>
      </c>
      <c r="X545">
        <v>154.05367899999999</v>
      </c>
      <c r="Y545">
        <v>19.022331999999999</v>
      </c>
      <c r="Z545">
        <v>374.61026299999997</v>
      </c>
      <c r="AA545">
        <v>366.26166599999999</v>
      </c>
      <c r="AB545">
        <v>0</v>
      </c>
    </row>
    <row r="546" spans="1:28" x14ac:dyDescent="0.25">
      <c r="A546" s="1" t="s">
        <v>854</v>
      </c>
      <c r="B546">
        <v>747</v>
      </c>
      <c r="C546" s="1" t="s">
        <v>4020</v>
      </c>
      <c r="D546">
        <v>5.0999999999999996</v>
      </c>
      <c r="E546">
        <v>0</v>
      </c>
      <c r="F546">
        <v>0.09</v>
      </c>
      <c r="G546">
        <v>907</v>
      </c>
      <c r="H546" s="1" t="s">
        <v>4094</v>
      </c>
      <c r="I546">
        <v>120.04</v>
      </c>
      <c r="J546">
        <v>12.67</v>
      </c>
      <c r="K546">
        <v>160</v>
      </c>
      <c r="L546">
        <v>743.49</v>
      </c>
      <c r="M546">
        <v>26</v>
      </c>
      <c r="N546">
        <v>4</v>
      </c>
      <c r="O546">
        <v>0</v>
      </c>
      <c r="P546">
        <v>119.42</v>
      </c>
      <c r="Q546">
        <v>0</v>
      </c>
      <c r="R546" s="1" t="s">
        <v>5009</v>
      </c>
      <c r="S546" s="1" t="s">
        <v>8156</v>
      </c>
      <c r="T546">
        <v>1.34</v>
      </c>
      <c r="U546" s="1"/>
      <c r="V546">
        <v>12833.494585</v>
      </c>
      <c r="W546">
        <v>459966.65129299997</v>
      </c>
      <c r="X546">
        <v>69.371492000000003</v>
      </c>
      <c r="Y546">
        <v>9.8103639999999999</v>
      </c>
      <c r="Z546">
        <v>201.01043799999999</v>
      </c>
      <c r="AA546">
        <v>197.722128</v>
      </c>
      <c r="AB546">
        <v>0</v>
      </c>
    </row>
    <row r="547" spans="1:28" x14ac:dyDescent="0.25">
      <c r="A547" s="1" t="s">
        <v>855</v>
      </c>
      <c r="B547">
        <v>628</v>
      </c>
      <c r="C547" s="1" t="s">
        <v>4001</v>
      </c>
      <c r="D547">
        <v>0.2</v>
      </c>
      <c r="E547">
        <v>0</v>
      </c>
      <c r="F547">
        <v>0.73</v>
      </c>
      <c r="G547">
        <v>908</v>
      </c>
      <c r="H547" s="1" t="s">
        <v>4090</v>
      </c>
      <c r="I547">
        <v>24.41</v>
      </c>
      <c r="J547">
        <v>14.62</v>
      </c>
      <c r="K547">
        <v>280</v>
      </c>
      <c r="L547">
        <v>1066.78</v>
      </c>
      <c r="M547">
        <v>149</v>
      </c>
      <c r="N547">
        <v>7</v>
      </c>
      <c r="O547">
        <v>0</v>
      </c>
      <c r="P547">
        <v>214.75</v>
      </c>
      <c r="Q547">
        <v>0</v>
      </c>
      <c r="R547" s="1" t="s">
        <v>5010</v>
      </c>
      <c r="S547" s="1" t="s">
        <v>8156</v>
      </c>
      <c r="T547">
        <v>1.2</v>
      </c>
      <c r="U547" s="1"/>
      <c r="V547">
        <v>28803.104385999999</v>
      </c>
      <c r="W547">
        <v>774404.38822199998</v>
      </c>
      <c r="X547">
        <v>149.521942</v>
      </c>
      <c r="Y547">
        <v>17.430365999999999</v>
      </c>
      <c r="Z547">
        <v>342.11224900000002</v>
      </c>
      <c r="AA547">
        <v>332.89191099999999</v>
      </c>
      <c r="AB547">
        <v>0</v>
      </c>
    </row>
    <row r="548" spans="1:28" x14ac:dyDescent="0.25">
      <c r="A548" s="1" t="s">
        <v>856</v>
      </c>
      <c r="B548">
        <v>805</v>
      </c>
      <c r="C548" s="1" t="s">
        <v>4009</v>
      </c>
      <c r="D548">
        <v>5.0999999999999996</v>
      </c>
      <c r="E548">
        <v>0</v>
      </c>
      <c r="F548">
        <v>0</v>
      </c>
      <c r="G548">
        <v>908</v>
      </c>
      <c r="H548" s="1" t="s">
        <v>4081</v>
      </c>
      <c r="I548">
        <v>19.239999999999998</v>
      </c>
      <c r="J548">
        <v>10.54</v>
      </c>
      <c r="K548">
        <v>103</v>
      </c>
      <c r="L548">
        <v>738.31</v>
      </c>
      <c r="M548">
        <v>1</v>
      </c>
      <c r="N548">
        <v>1</v>
      </c>
      <c r="O548">
        <v>0</v>
      </c>
      <c r="P548">
        <v>47.59</v>
      </c>
      <c r="Q548">
        <v>0</v>
      </c>
      <c r="R548" s="1" t="s">
        <v>5011</v>
      </c>
      <c r="S548" s="1" t="s">
        <v>8156</v>
      </c>
      <c r="T548">
        <v>0.97</v>
      </c>
      <c r="U548" s="1"/>
      <c r="V548">
        <v>5722.4544990000004</v>
      </c>
      <c r="W548">
        <v>280233.53170200001</v>
      </c>
      <c r="X548">
        <v>32.688741999999998</v>
      </c>
      <c r="Y548">
        <v>5.4885219999999997</v>
      </c>
      <c r="Z548">
        <v>119.307517</v>
      </c>
      <c r="AA548">
        <v>120.46066500000001</v>
      </c>
      <c r="AB548">
        <v>0</v>
      </c>
    </row>
    <row r="549" spans="1:28" x14ac:dyDescent="0.25">
      <c r="A549" s="1" t="s">
        <v>857</v>
      </c>
      <c r="B549">
        <v>847</v>
      </c>
      <c r="C549" s="1" t="s">
        <v>4004</v>
      </c>
      <c r="D549">
        <v>5.0999999999999996</v>
      </c>
      <c r="E549">
        <v>0</v>
      </c>
      <c r="F549">
        <v>5.2</v>
      </c>
      <c r="G549">
        <v>908</v>
      </c>
      <c r="H549" s="1" t="s">
        <v>4079</v>
      </c>
      <c r="I549">
        <v>1.4</v>
      </c>
      <c r="J549">
        <v>10.210000000000001</v>
      </c>
      <c r="K549">
        <v>61</v>
      </c>
      <c r="L549">
        <v>609.39</v>
      </c>
      <c r="M549">
        <v>0</v>
      </c>
      <c r="N549">
        <v>0</v>
      </c>
      <c r="O549">
        <v>0</v>
      </c>
      <c r="P549">
        <v>13.6</v>
      </c>
      <c r="Q549">
        <v>0</v>
      </c>
      <c r="R549" s="1" t="s">
        <v>5012</v>
      </c>
      <c r="S549" s="1" t="s">
        <v>8156</v>
      </c>
      <c r="T549">
        <v>0.88</v>
      </c>
      <c r="U549" s="1"/>
      <c r="V549">
        <v>3397.0661949999999</v>
      </c>
      <c r="W549">
        <v>207712.548511</v>
      </c>
      <c r="X549">
        <v>20.408695999999999</v>
      </c>
      <c r="Y549">
        <v>4.0145879999999998</v>
      </c>
      <c r="Z549">
        <v>87.472363000000001</v>
      </c>
      <c r="AA549">
        <v>89.286353000000005</v>
      </c>
      <c r="AB549">
        <v>0</v>
      </c>
    </row>
    <row r="550" spans="1:28" x14ac:dyDescent="0.25">
      <c r="A550" s="1" t="s">
        <v>859</v>
      </c>
      <c r="B550">
        <v>700</v>
      </c>
      <c r="C550" s="1" t="s">
        <v>4001</v>
      </c>
      <c r="D550">
        <v>0.2</v>
      </c>
      <c r="E550">
        <v>0</v>
      </c>
      <c r="F550">
        <v>0</v>
      </c>
      <c r="G550">
        <v>909</v>
      </c>
      <c r="H550" s="1" t="s">
        <v>4085</v>
      </c>
      <c r="I550">
        <v>50.59</v>
      </c>
      <c r="J550">
        <v>7.26</v>
      </c>
      <c r="K550">
        <v>209</v>
      </c>
      <c r="L550">
        <v>796.83</v>
      </c>
      <c r="M550">
        <v>87</v>
      </c>
      <c r="N550">
        <v>4</v>
      </c>
      <c r="O550">
        <v>0</v>
      </c>
      <c r="P550">
        <v>125.9</v>
      </c>
      <c r="Q550">
        <v>0</v>
      </c>
      <c r="R550" s="1" t="s">
        <v>5014</v>
      </c>
      <c r="S550" s="1" t="s">
        <v>8156</v>
      </c>
      <c r="T550">
        <v>0.67</v>
      </c>
      <c r="U550" s="1"/>
      <c r="V550">
        <v>16726.117796999999</v>
      </c>
      <c r="W550">
        <v>443153.99476500001</v>
      </c>
      <c r="X550">
        <v>86.523923999999994</v>
      </c>
      <c r="Y550">
        <v>9.2517569999999996</v>
      </c>
      <c r="Z550">
        <v>192.43213800000001</v>
      </c>
      <c r="AA550">
        <v>190.49904000000001</v>
      </c>
      <c r="AB550">
        <v>0</v>
      </c>
    </row>
    <row r="551" spans="1:28" x14ac:dyDescent="0.25">
      <c r="A551" s="1" t="s">
        <v>862</v>
      </c>
      <c r="B551">
        <v>595</v>
      </c>
      <c r="C551" s="1" t="s">
        <v>4024</v>
      </c>
      <c r="D551">
        <v>5.0999999999999996</v>
      </c>
      <c r="E551">
        <v>0</v>
      </c>
      <c r="F551">
        <v>0.18</v>
      </c>
      <c r="G551">
        <v>910</v>
      </c>
      <c r="H551" s="1" t="s">
        <v>4112</v>
      </c>
      <c r="I551">
        <v>110.84</v>
      </c>
      <c r="J551">
        <v>7.08</v>
      </c>
      <c r="K551">
        <v>315</v>
      </c>
      <c r="L551">
        <v>1744.16</v>
      </c>
      <c r="M551">
        <v>51</v>
      </c>
      <c r="N551">
        <v>4</v>
      </c>
      <c r="O551">
        <v>0</v>
      </c>
      <c r="P551">
        <v>116.39</v>
      </c>
      <c r="Q551">
        <v>0</v>
      </c>
      <c r="R551" s="1" t="s">
        <v>5017</v>
      </c>
      <c r="S551" s="1" t="s">
        <v>8156</v>
      </c>
      <c r="T551">
        <v>0.61</v>
      </c>
      <c r="U551" s="1"/>
      <c r="V551">
        <v>17143.430767000002</v>
      </c>
      <c r="W551">
        <v>640722.82176399999</v>
      </c>
      <c r="X551">
        <v>93.008088999999998</v>
      </c>
      <c r="Y551">
        <v>12.121097000000001</v>
      </c>
      <c r="Z551">
        <v>270.68587400000001</v>
      </c>
      <c r="AA551">
        <v>275.42397799999998</v>
      </c>
      <c r="AB551">
        <v>0</v>
      </c>
    </row>
    <row r="552" spans="1:28" x14ac:dyDescent="0.25">
      <c r="A552" s="1" t="s">
        <v>863</v>
      </c>
      <c r="B552">
        <v>856</v>
      </c>
      <c r="C552" s="1" t="s">
        <v>4004</v>
      </c>
      <c r="D552">
        <v>5.0999999999999996</v>
      </c>
      <c r="E552">
        <v>0</v>
      </c>
      <c r="F552">
        <v>0.4</v>
      </c>
      <c r="G552">
        <v>910</v>
      </c>
      <c r="H552" s="1" t="s">
        <v>4079</v>
      </c>
      <c r="I552">
        <v>1.4</v>
      </c>
      <c r="J552">
        <v>12.98</v>
      </c>
      <c r="K552">
        <v>54</v>
      </c>
      <c r="L552">
        <v>609.39</v>
      </c>
      <c r="M552">
        <v>0</v>
      </c>
      <c r="N552">
        <v>0</v>
      </c>
      <c r="O552">
        <v>0</v>
      </c>
      <c r="P552">
        <v>12.12</v>
      </c>
      <c r="Q552">
        <v>0</v>
      </c>
      <c r="R552" s="1" t="s">
        <v>5018</v>
      </c>
      <c r="S552" s="1" t="s">
        <v>8156</v>
      </c>
      <c r="T552">
        <v>1.04</v>
      </c>
      <c r="U552" s="1"/>
      <c r="V552">
        <v>3541.5495500000002</v>
      </c>
      <c r="W552">
        <v>222033.15687100001</v>
      </c>
      <c r="X552">
        <v>21.445553</v>
      </c>
      <c r="Y552">
        <v>4.4631970000000001</v>
      </c>
      <c r="Z552">
        <v>94.450508999999997</v>
      </c>
      <c r="AA552">
        <v>95.441821000000004</v>
      </c>
      <c r="AB552">
        <v>0</v>
      </c>
    </row>
    <row r="553" spans="1:28" x14ac:dyDescent="0.25">
      <c r="A553" s="1" t="s">
        <v>864</v>
      </c>
      <c r="B553">
        <v>863</v>
      </c>
      <c r="C553" s="1" t="s">
        <v>4003</v>
      </c>
      <c r="D553">
        <v>5.0999999999999996</v>
      </c>
      <c r="E553">
        <v>0</v>
      </c>
      <c r="F553">
        <v>0.5</v>
      </c>
      <c r="G553">
        <v>910</v>
      </c>
      <c r="H553" s="1" t="s">
        <v>4073</v>
      </c>
      <c r="I553">
        <v>40.79</v>
      </c>
      <c r="J553">
        <v>15.15</v>
      </c>
      <c r="K553">
        <v>47</v>
      </c>
      <c r="L553">
        <v>606.14</v>
      </c>
      <c r="M553">
        <v>0</v>
      </c>
      <c r="N553">
        <v>0</v>
      </c>
      <c r="O553">
        <v>0</v>
      </c>
      <c r="P553">
        <v>10.24</v>
      </c>
      <c r="Q553">
        <v>0</v>
      </c>
      <c r="R553" s="1" t="s">
        <v>5019</v>
      </c>
      <c r="S553" s="1" t="s">
        <v>8156</v>
      </c>
      <c r="T553">
        <v>1.2</v>
      </c>
      <c r="U553" s="1"/>
      <c r="V553">
        <v>3641.6972150000001</v>
      </c>
      <c r="W553">
        <v>226487.269011</v>
      </c>
      <c r="X553">
        <v>22.057479000000001</v>
      </c>
      <c r="Y553">
        <v>4.7813990000000004</v>
      </c>
      <c r="Z553">
        <v>97.426060000000007</v>
      </c>
      <c r="AA553">
        <v>97.356155000000001</v>
      </c>
      <c r="AB553">
        <v>0</v>
      </c>
    </row>
    <row r="554" spans="1:28" x14ac:dyDescent="0.25">
      <c r="A554" s="1" t="s">
        <v>865</v>
      </c>
      <c r="B554">
        <v>384</v>
      </c>
      <c r="C554" s="1" t="s">
        <v>4062</v>
      </c>
      <c r="D554">
        <v>5.0999999999999996</v>
      </c>
      <c r="E554">
        <v>0</v>
      </c>
      <c r="F554">
        <v>0.67</v>
      </c>
      <c r="G554">
        <v>914</v>
      </c>
      <c r="H554" s="1" t="s">
        <v>4138</v>
      </c>
      <c r="I554">
        <v>116.78</v>
      </c>
      <c r="J554">
        <v>12.83</v>
      </c>
      <c r="K554">
        <v>530</v>
      </c>
      <c r="L554">
        <v>2761.62</v>
      </c>
      <c r="M554">
        <v>250</v>
      </c>
      <c r="N554">
        <v>6</v>
      </c>
      <c r="O554">
        <v>0</v>
      </c>
      <c r="P554">
        <v>339.95</v>
      </c>
      <c r="Q554">
        <v>0</v>
      </c>
      <c r="R554" s="1" t="s">
        <v>5020</v>
      </c>
      <c r="S554" s="1" t="s">
        <v>8156</v>
      </c>
      <c r="T554">
        <v>0.94</v>
      </c>
      <c r="U554" s="1"/>
      <c r="V554">
        <v>52329.331710999999</v>
      </c>
      <c r="W554">
        <v>1478595.3550809999</v>
      </c>
      <c r="X554">
        <v>273.26325300000002</v>
      </c>
      <c r="Y554">
        <v>32.472192</v>
      </c>
      <c r="Z554">
        <v>646.29252499999996</v>
      </c>
      <c r="AA554">
        <v>635.60041999999999</v>
      </c>
      <c r="AB554">
        <v>0</v>
      </c>
    </row>
    <row r="555" spans="1:28" x14ac:dyDescent="0.25">
      <c r="A555" s="1" t="s">
        <v>866</v>
      </c>
      <c r="B555">
        <v>606</v>
      </c>
      <c r="C555" s="1" t="s">
        <v>4004</v>
      </c>
      <c r="D555">
        <v>5.0999999999999996</v>
      </c>
      <c r="E555">
        <v>0</v>
      </c>
      <c r="F555">
        <v>0.74</v>
      </c>
      <c r="G555">
        <v>915</v>
      </c>
      <c r="H555" s="1" t="s">
        <v>4167</v>
      </c>
      <c r="I555">
        <v>122.01</v>
      </c>
      <c r="J555">
        <v>10.27</v>
      </c>
      <c r="K555">
        <v>309</v>
      </c>
      <c r="L555">
        <v>1425.91</v>
      </c>
      <c r="M555">
        <v>129</v>
      </c>
      <c r="N555">
        <v>5</v>
      </c>
      <c r="O555">
        <v>0</v>
      </c>
      <c r="P555">
        <v>175.9</v>
      </c>
      <c r="Q555">
        <v>0</v>
      </c>
      <c r="R555" s="1" t="s">
        <v>5021</v>
      </c>
      <c r="S555" s="1" t="s">
        <v>8156</v>
      </c>
      <c r="T555">
        <v>0.78</v>
      </c>
      <c r="U555" s="1"/>
      <c r="V555">
        <v>26970.226089</v>
      </c>
      <c r="W555">
        <v>751747.33189000003</v>
      </c>
      <c r="X555">
        <v>140.479062</v>
      </c>
      <c r="Y555">
        <v>15.893238999999999</v>
      </c>
      <c r="Z555">
        <v>326.92883</v>
      </c>
      <c r="AA555">
        <v>323.15293600000001</v>
      </c>
      <c r="AB555">
        <v>0</v>
      </c>
    </row>
    <row r="556" spans="1:28" x14ac:dyDescent="0.25">
      <c r="A556" s="1" t="s">
        <v>867</v>
      </c>
      <c r="B556">
        <v>644</v>
      </c>
      <c r="C556" s="1" t="s">
        <v>4034</v>
      </c>
      <c r="D556">
        <v>5.0999999999999996</v>
      </c>
      <c r="E556">
        <v>0</v>
      </c>
      <c r="F556">
        <v>0</v>
      </c>
      <c r="G556">
        <v>915</v>
      </c>
      <c r="H556" s="1" t="s">
        <v>4150</v>
      </c>
      <c r="I556">
        <v>82</v>
      </c>
      <c r="J556">
        <v>9.84</v>
      </c>
      <c r="K556">
        <v>271</v>
      </c>
      <c r="L556">
        <v>1808.36</v>
      </c>
      <c r="M556">
        <v>89</v>
      </c>
      <c r="N556">
        <v>2</v>
      </c>
      <c r="O556">
        <v>0</v>
      </c>
      <c r="P556">
        <v>121.92</v>
      </c>
      <c r="Q556">
        <v>0</v>
      </c>
      <c r="R556" s="1" t="s">
        <v>5022</v>
      </c>
      <c r="S556" s="1" t="s">
        <v>8156</v>
      </c>
      <c r="T556">
        <v>0.86</v>
      </c>
      <c r="U556" s="1"/>
      <c r="V556">
        <v>21828.943643999999</v>
      </c>
      <c r="W556">
        <v>732311.01025499997</v>
      </c>
      <c r="X556">
        <v>116.654709</v>
      </c>
      <c r="Y556">
        <v>14.867936</v>
      </c>
      <c r="Z556">
        <v>312.79104999999998</v>
      </c>
      <c r="AA556">
        <v>314.79517700000002</v>
      </c>
      <c r="AB556">
        <v>0</v>
      </c>
    </row>
    <row r="557" spans="1:28" x14ac:dyDescent="0.25">
      <c r="A557" s="1" t="s">
        <v>868</v>
      </c>
      <c r="B557">
        <v>668</v>
      </c>
      <c r="C557" s="1" t="s">
        <v>4004</v>
      </c>
      <c r="D557">
        <v>5.0999999999999996</v>
      </c>
      <c r="E557">
        <v>0</v>
      </c>
      <c r="F557">
        <v>2.21</v>
      </c>
      <c r="G557">
        <v>915</v>
      </c>
      <c r="H557" s="1" t="s">
        <v>4108</v>
      </c>
      <c r="I557">
        <v>122.01</v>
      </c>
      <c r="J557">
        <v>13.66</v>
      </c>
      <c r="K557">
        <v>247</v>
      </c>
      <c r="L557">
        <v>1425.91</v>
      </c>
      <c r="M557">
        <v>90</v>
      </c>
      <c r="N557">
        <v>5</v>
      </c>
      <c r="O557">
        <v>0</v>
      </c>
      <c r="P557">
        <v>154.88</v>
      </c>
      <c r="Q557">
        <v>0</v>
      </c>
      <c r="R557" s="1" t="s">
        <v>5023</v>
      </c>
      <c r="S557" s="1" t="s">
        <v>8156</v>
      </c>
      <c r="T557">
        <v>1.1399999999999999</v>
      </c>
      <c r="U557" s="1"/>
      <c r="V557">
        <v>21960.211190000002</v>
      </c>
      <c r="W557">
        <v>756592.63049300003</v>
      </c>
      <c r="X557">
        <v>117.921435</v>
      </c>
      <c r="Y557">
        <v>16.115684999999999</v>
      </c>
      <c r="Z557">
        <v>329.15677099999999</v>
      </c>
      <c r="AA557">
        <v>325.23122000000001</v>
      </c>
      <c r="AB557">
        <v>0</v>
      </c>
    </row>
    <row r="558" spans="1:28" x14ac:dyDescent="0.25">
      <c r="A558" s="1" t="s">
        <v>869</v>
      </c>
      <c r="B558">
        <v>690</v>
      </c>
      <c r="C558" s="1" t="s">
        <v>4022</v>
      </c>
      <c r="D558">
        <v>5.0999999999999996</v>
      </c>
      <c r="E558">
        <v>0</v>
      </c>
      <c r="F558">
        <v>0</v>
      </c>
      <c r="G558">
        <v>916</v>
      </c>
      <c r="H558" s="1" t="s">
        <v>4098</v>
      </c>
      <c r="I558">
        <v>66.290000000000006</v>
      </c>
      <c r="J558">
        <v>11.67</v>
      </c>
      <c r="K558">
        <v>226</v>
      </c>
      <c r="L558">
        <v>1849.52</v>
      </c>
      <c r="M558">
        <v>13</v>
      </c>
      <c r="N558">
        <v>2</v>
      </c>
      <c r="O558">
        <v>0</v>
      </c>
      <c r="P558">
        <v>78.53</v>
      </c>
      <c r="Q558">
        <v>0</v>
      </c>
      <c r="R558" s="1" t="s">
        <v>5024</v>
      </c>
      <c r="S558" s="1" t="s">
        <v>8156</v>
      </c>
      <c r="T558">
        <v>0.89</v>
      </c>
      <c r="U558" s="1"/>
      <c r="V558">
        <v>11160.173629999999</v>
      </c>
      <c r="W558">
        <v>615025.40367399994</v>
      </c>
      <c r="X558">
        <v>65.382013000000001</v>
      </c>
      <c r="Y558">
        <v>11.781256000000001</v>
      </c>
      <c r="Z558">
        <v>258.93084900000002</v>
      </c>
      <c r="AA558">
        <v>264.37300800000003</v>
      </c>
      <c r="AB558">
        <v>0</v>
      </c>
    </row>
    <row r="559" spans="1:28" x14ac:dyDescent="0.25">
      <c r="A559" s="1" t="s">
        <v>872</v>
      </c>
      <c r="B559">
        <v>493</v>
      </c>
      <c r="C559" s="1" t="s">
        <v>4061</v>
      </c>
      <c r="D559">
        <v>5.0999999999999996</v>
      </c>
      <c r="E559">
        <v>0</v>
      </c>
      <c r="F559">
        <v>0.15</v>
      </c>
      <c r="G559">
        <v>926</v>
      </c>
      <c r="H559" s="1" t="s">
        <v>4145</v>
      </c>
      <c r="I559">
        <v>168.74</v>
      </c>
      <c r="J559">
        <v>14.66</v>
      </c>
      <c r="K559">
        <v>433</v>
      </c>
      <c r="L559">
        <v>2615.73</v>
      </c>
      <c r="M559">
        <v>142</v>
      </c>
      <c r="N559">
        <v>7</v>
      </c>
      <c r="O559">
        <v>0</v>
      </c>
      <c r="P559">
        <v>256.85000000000002</v>
      </c>
      <c r="Q559">
        <v>0</v>
      </c>
      <c r="R559" s="1" t="s">
        <v>5027</v>
      </c>
      <c r="S559" s="1" t="s">
        <v>8156</v>
      </c>
      <c r="T559">
        <v>1.0900000000000001</v>
      </c>
      <c r="U559" s="1"/>
      <c r="V559">
        <v>35950.404037</v>
      </c>
      <c r="W559">
        <v>1225142.8610419999</v>
      </c>
      <c r="X559">
        <v>192.73724000000001</v>
      </c>
      <c r="Y559">
        <v>26.121421000000002</v>
      </c>
      <c r="Z559">
        <v>532.01529800000003</v>
      </c>
      <c r="AA559">
        <v>526.64406799999995</v>
      </c>
      <c r="AB559">
        <v>0</v>
      </c>
    </row>
    <row r="560" spans="1:28" x14ac:dyDescent="0.25">
      <c r="A560" s="1" t="s">
        <v>874</v>
      </c>
      <c r="B560">
        <v>893</v>
      </c>
      <c r="C560" s="1" t="s">
        <v>4001</v>
      </c>
      <c r="D560">
        <v>0.2</v>
      </c>
      <c r="E560">
        <v>0</v>
      </c>
      <c r="F560">
        <v>0.06</v>
      </c>
      <c r="G560">
        <v>926</v>
      </c>
      <c r="H560" s="1" t="s">
        <v>4071</v>
      </c>
      <c r="I560">
        <v>108.49</v>
      </c>
      <c r="J560">
        <v>13.95</v>
      </c>
      <c r="K560">
        <v>33</v>
      </c>
      <c r="L560">
        <v>419.77</v>
      </c>
      <c r="M560">
        <v>0</v>
      </c>
      <c r="N560">
        <v>0</v>
      </c>
      <c r="O560">
        <v>0</v>
      </c>
      <c r="P560">
        <v>6.31</v>
      </c>
      <c r="Q560">
        <v>0</v>
      </c>
      <c r="R560" s="1" t="s">
        <v>5029</v>
      </c>
      <c r="S560" s="1" t="s">
        <v>8156</v>
      </c>
      <c r="T560">
        <v>1.1100000000000001</v>
      </c>
      <c r="U560" s="1"/>
      <c r="V560">
        <v>2089.311823</v>
      </c>
      <c r="W560">
        <v>139030.23887900001</v>
      </c>
      <c r="X560">
        <v>12.82404</v>
      </c>
      <c r="Y560">
        <v>2.8288120000000001</v>
      </c>
      <c r="Z560">
        <v>59.117221000000001</v>
      </c>
      <c r="AA560">
        <v>59.762549</v>
      </c>
      <c r="AB560">
        <v>0</v>
      </c>
    </row>
    <row r="561" spans="1:28" x14ac:dyDescent="0.25">
      <c r="A561" s="1" t="s">
        <v>875</v>
      </c>
      <c r="B561">
        <v>658</v>
      </c>
      <c r="C561" s="1" t="s">
        <v>4040</v>
      </c>
      <c r="D561">
        <v>5.0999999999999996</v>
      </c>
      <c r="E561">
        <v>0</v>
      </c>
      <c r="F561">
        <v>0.86</v>
      </c>
      <c r="G561">
        <v>927</v>
      </c>
      <c r="H561" s="1" t="s">
        <v>4145</v>
      </c>
      <c r="I561">
        <v>168.74</v>
      </c>
      <c r="J561">
        <v>13.19</v>
      </c>
      <c r="K561">
        <v>269</v>
      </c>
      <c r="L561">
        <v>1626.36</v>
      </c>
      <c r="M561">
        <v>117</v>
      </c>
      <c r="N561">
        <v>5</v>
      </c>
      <c r="O561">
        <v>0</v>
      </c>
      <c r="P561">
        <v>162.63</v>
      </c>
      <c r="Q561">
        <v>0</v>
      </c>
      <c r="R561" s="1" t="s">
        <v>5030</v>
      </c>
      <c r="S561" s="1" t="s">
        <v>8156</v>
      </c>
      <c r="T561">
        <v>1.1000000000000001</v>
      </c>
      <c r="U561" s="1"/>
      <c r="V561">
        <v>24820.623447000002</v>
      </c>
      <c r="W561">
        <v>796256.84428099997</v>
      </c>
      <c r="X561">
        <v>131.927886</v>
      </c>
      <c r="Y561">
        <v>17.053982999999999</v>
      </c>
      <c r="Z561">
        <v>345.01245299999999</v>
      </c>
      <c r="AA561">
        <v>342.282937</v>
      </c>
      <c r="AB561">
        <v>0</v>
      </c>
    </row>
    <row r="562" spans="1:28" x14ac:dyDescent="0.25">
      <c r="A562" s="1" t="s">
        <v>876</v>
      </c>
      <c r="B562">
        <v>690</v>
      </c>
      <c r="C562" s="1" t="s">
        <v>4034</v>
      </c>
      <c r="D562">
        <v>5.0999999999999996</v>
      </c>
      <c r="E562">
        <v>0</v>
      </c>
      <c r="F562">
        <v>0</v>
      </c>
      <c r="G562">
        <v>928</v>
      </c>
      <c r="H562" s="1" t="s">
        <v>4150</v>
      </c>
      <c r="I562">
        <v>82</v>
      </c>
      <c r="J562">
        <v>11.82</v>
      </c>
      <c r="K562">
        <v>238</v>
      </c>
      <c r="L562">
        <v>1808.36</v>
      </c>
      <c r="M562">
        <v>49</v>
      </c>
      <c r="N562">
        <v>3</v>
      </c>
      <c r="O562">
        <v>0</v>
      </c>
      <c r="P562">
        <v>88.01</v>
      </c>
      <c r="Q562">
        <v>0</v>
      </c>
      <c r="R562" s="1" t="s">
        <v>5031</v>
      </c>
      <c r="S562" s="1" t="s">
        <v>8156</v>
      </c>
      <c r="T562">
        <v>0.85</v>
      </c>
      <c r="U562" s="1"/>
      <c r="V562">
        <v>14118.743936999999</v>
      </c>
      <c r="W562">
        <v>605644.36413700006</v>
      </c>
      <c r="X562">
        <v>78.515287000000001</v>
      </c>
      <c r="Y562">
        <v>11.446255000000001</v>
      </c>
      <c r="Z562">
        <v>253.364968</v>
      </c>
      <c r="AA562">
        <v>260.343481</v>
      </c>
      <c r="AB562">
        <v>0</v>
      </c>
    </row>
    <row r="563" spans="1:28" x14ac:dyDescent="0.25">
      <c r="A563" s="1" t="s">
        <v>877</v>
      </c>
      <c r="B563">
        <v>759</v>
      </c>
      <c r="C563" s="1" t="s">
        <v>4004</v>
      </c>
      <c r="D563">
        <v>5.0999999999999996</v>
      </c>
      <c r="E563">
        <v>0</v>
      </c>
      <c r="F563">
        <v>1.69</v>
      </c>
      <c r="G563">
        <v>928</v>
      </c>
      <c r="H563" s="1" t="s">
        <v>4104</v>
      </c>
      <c r="I563">
        <v>0.2</v>
      </c>
      <c r="J563">
        <v>13.15</v>
      </c>
      <c r="K563">
        <v>169</v>
      </c>
      <c r="L563">
        <v>1312.65</v>
      </c>
      <c r="M563">
        <v>20</v>
      </c>
      <c r="N563">
        <v>2</v>
      </c>
      <c r="O563">
        <v>0</v>
      </c>
      <c r="P563">
        <v>76.3</v>
      </c>
      <c r="Q563">
        <v>0</v>
      </c>
      <c r="R563" s="1" t="s">
        <v>5032</v>
      </c>
      <c r="S563" s="1" t="s">
        <v>8156</v>
      </c>
      <c r="T563">
        <v>1.02</v>
      </c>
      <c r="U563" s="1"/>
      <c r="V563">
        <v>9412.8056649999999</v>
      </c>
      <c r="W563">
        <v>439691.49494399998</v>
      </c>
      <c r="X563">
        <v>53.300621999999997</v>
      </c>
      <c r="Y563">
        <v>8.7816799999999997</v>
      </c>
      <c r="Z563">
        <v>187.31088800000001</v>
      </c>
      <c r="AA563">
        <v>189.00518199999999</v>
      </c>
      <c r="AB563">
        <v>0</v>
      </c>
    </row>
    <row r="564" spans="1:28" x14ac:dyDescent="0.25">
      <c r="A564" s="1" t="s">
        <v>878</v>
      </c>
      <c r="B564">
        <v>816</v>
      </c>
      <c r="C564" s="1" t="s">
        <v>4002</v>
      </c>
      <c r="D564">
        <v>5.0999999999999996</v>
      </c>
      <c r="E564">
        <v>0</v>
      </c>
      <c r="F564">
        <v>0.56000000000000005</v>
      </c>
      <c r="G564">
        <v>928</v>
      </c>
      <c r="H564" s="1" t="s">
        <v>4105</v>
      </c>
      <c r="I564">
        <v>31.58</v>
      </c>
      <c r="J564">
        <v>10.1</v>
      </c>
      <c r="K564">
        <v>112</v>
      </c>
      <c r="L564">
        <v>367.23</v>
      </c>
      <c r="M564">
        <v>65</v>
      </c>
      <c r="N564">
        <v>2</v>
      </c>
      <c r="O564">
        <v>0</v>
      </c>
      <c r="P564">
        <v>76.83</v>
      </c>
      <c r="Q564">
        <v>0</v>
      </c>
      <c r="R564" s="1" t="s">
        <v>5033</v>
      </c>
      <c r="S564" s="1" t="s">
        <v>8156</v>
      </c>
      <c r="T564">
        <v>0.75</v>
      </c>
      <c r="U564" s="1"/>
      <c r="V564">
        <v>11912.027613</v>
      </c>
      <c r="W564">
        <v>279388.325747</v>
      </c>
      <c r="X564">
        <v>60.803125999999999</v>
      </c>
      <c r="Y564">
        <v>6.1728860000000001</v>
      </c>
      <c r="Z564">
        <v>123.15729899999999</v>
      </c>
      <c r="AA564">
        <v>120.101619</v>
      </c>
      <c r="AB564">
        <v>0</v>
      </c>
    </row>
    <row r="565" spans="1:28" x14ac:dyDescent="0.25">
      <c r="A565" s="1" t="s">
        <v>881</v>
      </c>
      <c r="B565">
        <v>847</v>
      </c>
      <c r="C565" s="1" t="s">
        <v>4002</v>
      </c>
      <c r="D565">
        <v>5.0999999999999996</v>
      </c>
      <c r="E565">
        <v>0</v>
      </c>
      <c r="F565">
        <v>0.2</v>
      </c>
      <c r="G565">
        <v>931</v>
      </c>
      <c r="H565" s="1" t="s">
        <v>4072</v>
      </c>
      <c r="I565">
        <v>31.58</v>
      </c>
      <c r="J565">
        <v>10.08</v>
      </c>
      <c r="K565">
        <v>84</v>
      </c>
      <c r="L565">
        <v>367.23</v>
      </c>
      <c r="M565">
        <v>38</v>
      </c>
      <c r="N565">
        <v>3</v>
      </c>
      <c r="O565">
        <v>0</v>
      </c>
      <c r="P565">
        <v>52.65</v>
      </c>
      <c r="Q565">
        <v>0</v>
      </c>
      <c r="R565" s="1" t="s">
        <v>5036</v>
      </c>
      <c r="S565" s="1" t="s">
        <v>8156</v>
      </c>
      <c r="T565">
        <v>0.85</v>
      </c>
      <c r="U565" s="1"/>
      <c r="V565">
        <v>7808.7101329999996</v>
      </c>
      <c r="W565">
        <v>219920.014016</v>
      </c>
      <c r="X565">
        <v>40.750081999999999</v>
      </c>
      <c r="Y565">
        <v>4.7624139999999997</v>
      </c>
      <c r="Z565">
        <v>96.402001999999996</v>
      </c>
      <c r="AA565">
        <v>94.536569</v>
      </c>
      <c r="AB565">
        <v>0</v>
      </c>
    </row>
    <row r="566" spans="1:28" x14ac:dyDescent="0.25">
      <c r="A566" s="1" t="s">
        <v>884</v>
      </c>
      <c r="B566">
        <v>879</v>
      </c>
      <c r="C566" s="1" t="s">
        <v>4002</v>
      </c>
      <c r="D566">
        <v>5.0999999999999996</v>
      </c>
      <c r="E566">
        <v>0</v>
      </c>
      <c r="F566">
        <v>0.84</v>
      </c>
      <c r="G566">
        <v>933</v>
      </c>
      <c r="H566" s="1" t="s">
        <v>4105</v>
      </c>
      <c r="I566">
        <v>31.58</v>
      </c>
      <c r="J566">
        <v>13.63</v>
      </c>
      <c r="K566">
        <v>54</v>
      </c>
      <c r="L566">
        <v>367.23</v>
      </c>
      <c r="M566">
        <v>6</v>
      </c>
      <c r="N566">
        <v>2</v>
      </c>
      <c r="O566">
        <v>0</v>
      </c>
      <c r="P566">
        <v>28.59</v>
      </c>
      <c r="Q566">
        <v>0</v>
      </c>
      <c r="R566" s="1" t="s">
        <v>5039</v>
      </c>
      <c r="S566" s="1" t="s">
        <v>8156</v>
      </c>
      <c r="T566">
        <v>1.06</v>
      </c>
      <c r="U566" s="1"/>
      <c r="V566">
        <v>3871.7823079999998</v>
      </c>
      <c r="W566">
        <v>185553.911524</v>
      </c>
      <c r="X566">
        <v>22.072167</v>
      </c>
      <c r="Y566">
        <v>3.9076240000000002</v>
      </c>
      <c r="Z566">
        <v>80.714590999999999</v>
      </c>
      <c r="AA566">
        <v>79.761517999999995</v>
      </c>
      <c r="AB566">
        <v>0</v>
      </c>
    </row>
    <row r="567" spans="1:28" x14ac:dyDescent="0.25">
      <c r="A567" s="1" t="s">
        <v>885</v>
      </c>
      <c r="B567">
        <v>872</v>
      </c>
      <c r="C567" s="1" t="s">
        <v>4004</v>
      </c>
      <c r="D567">
        <v>5.0999999999999996</v>
      </c>
      <c r="E567">
        <v>0</v>
      </c>
      <c r="F567">
        <v>2.6</v>
      </c>
      <c r="G567">
        <v>934</v>
      </c>
      <c r="H567" s="1" t="s">
        <v>4079</v>
      </c>
      <c r="I567">
        <v>1.4</v>
      </c>
      <c r="J567">
        <v>9.74</v>
      </c>
      <c r="K567">
        <v>62</v>
      </c>
      <c r="L567">
        <v>609.39</v>
      </c>
      <c r="M567">
        <v>0</v>
      </c>
      <c r="N567">
        <v>0</v>
      </c>
      <c r="O567">
        <v>0</v>
      </c>
      <c r="P567">
        <v>9.0500000000000007</v>
      </c>
      <c r="Q567">
        <v>0</v>
      </c>
      <c r="R567" s="1" t="s">
        <v>5040</v>
      </c>
      <c r="S567" s="1" t="s">
        <v>8156</v>
      </c>
      <c r="T567">
        <v>0.78</v>
      </c>
      <c r="U567" s="1"/>
      <c r="V567">
        <v>3207.2221119999999</v>
      </c>
      <c r="W567">
        <v>196337.91494399999</v>
      </c>
      <c r="X567">
        <v>19.238325</v>
      </c>
      <c r="Y567">
        <v>3.6158399999999999</v>
      </c>
      <c r="Z567">
        <v>81.591479000000007</v>
      </c>
      <c r="AA567">
        <v>84.397169000000005</v>
      </c>
      <c r="AB567">
        <v>0</v>
      </c>
    </row>
    <row r="568" spans="1:28" x14ac:dyDescent="0.25">
      <c r="A568" s="1" t="s">
        <v>886</v>
      </c>
      <c r="B568">
        <v>690</v>
      </c>
      <c r="C568" s="1" t="s">
        <v>4011</v>
      </c>
      <c r="D568">
        <v>5.0999999999999996</v>
      </c>
      <c r="E568">
        <v>0</v>
      </c>
      <c r="F568">
        <v>0</v>
      </c>
      <c r="G568">
        <v>935</v>
      </c>
      <c r="H568" s="1" t="s">
        <v>4090</v>
      </c>
      <c r="I568">
        <v>24.41</v>
      </c>
      <c r="J568">
        <v>9.89</v>
      </c>
      <c r="K568">
        <v>245</v>
      </c>
      <c r="L568">
        <v>1138.06</v>
      </c>
      <c r="M568">
        <v>90</v>
      </c>
      <c r="N568">
        <v>6</v>
      </c>
      <c r="O568">
        <v>0</v>
      </c>
      <c r="P568">
        <v>144.15</v>
      </c>
      <c r="Q568">
        <v>0</v>
      </c>
      <c r="R568" s="1" t="s">
        <v>5041</v>
      </c>
      <c r="S568" s="1" t="s">
        <v>8156</v>
      </c>
      <c r="T568">
        <v>0.83</v>
      </c>
      <c r="U568" s="1"/>
      <c r="V568">
        <v>18340.959372000001</v>
      </c>
      <c r="W568">
        <v>553816.61354399996</v>
      </c>
      <c r="X568">
        <v>96.586601000000002</v>
      </c>
      <c r="Y568">
        <v>11.756660999999999</v>
      </c>
      <c r="Z568">
        <v>241.33725100000001</v>
      </c>
      <c r="AA568">
        <v>238.06724</v>
      </c>
      <c r="AB568">
        <v>0</v>
      </c>
    </row>
    <row r="569" spans="1:28" x14ac:dyDescent="0.25">
      <c r="A569" s="1" t="s">
        <v>887</v>
      </c>
      <c r="B569">
        <v>692</v>
      </c>
      <c r="C569" s="1" t="s">
        <v>4018</v>
      </c>
      <c r="D569">
        <v>5.0999999999999996</v>
      </c>
      <c r="E569">
        <v>0</v>
      </c>
      <c r="F569">
        <v>2</v>
      </c>
      <c r="G569">
        <v>938</v>
      </c>
      <c r="H569" s="1" t="s">
        <v>4095</v>
      </c>
      <c r="I569">
        <v>63.59</v>
      </c>
      <c r="J569">
        <v>9.98</v>
      </c>
      <c r="K569">
        <v>246</v>
      </c>
      <c r="L569">
        <v>1936.73</v>
      </c>
      <c r="M569">
        <v>15</v>
      </c>
      <c r="N569">
        <v>1</v>
      </c>
      <c r="O569">
        <v>0</v>
      </c>
      <c r="P569">
        <v>75.92</v>
      </c>
      <c r="Q569">
        <v>0</v>
      </c>
      <c r="R569" s="1" t="s">
        <v>5042</v>
      </c>
      <c r="S569" s="1" t="s">
        <v>8156</v>
      </c>
      <c r="T569">
        <v>0.81</v>
      </c>
      <c r="U569" s="1"/>
      <c r="V569">
        <v>12518.989858000001</v>
      </c>
      <c r="W569">
        <v>628584.216961</v>
      </c>
      <c r="X569">
        <v>71.842663000000002</v>
      </c>
      <c r="Y569">
        <v>12.030274</v>
      </c>
      <c r="Z569">
        <v>265.34371399999998</v>
      </c>
      <c r="AA569">
        <v>270.202248</v>
      </c>
      <c r="AB569">
        <v>0</v>
      </c>
    </row>
    <row r="570" spans="1:28" x14ac:dyDescent="0.25">
      <c r="A570" s="1" t="s">
        <v>889</v>
      </c>
      <c r="B570">
        <v>575</v>
      </c>
      <c r="C570" s="1" t="s">
        <v>4040</v>
      </c>
      <c r="D570">
        <v>5.0999999999999996</v>
      </c>
      <c r="E570">
        <v>0</v>
      </c>
      <c r="F570">
        <v>0</v>
      </c>
      <c r="G570">
        <v>941</v>
      </c>
      <c r="H570" s="1" t="s">
        <v>4102</v>
      </c>
      <c r="I570">
        <v>204.71</v>
      </c>
      <c r="J570">
        <v>7.9</v>
      </c>
      <c r="K570">
        <v>366</v>
      </c>
      <c r="L570">
        <v>1536.68</v>
      </c>
      <c r="M570">
        <v>120</v>
      </c>
      <c r="N570">
        <v>6</v>
      </c>
      <c r="O570">
        <v>0</v>
      </c>
      <c r="P570">
        <v>181.58</v>
      </c>
      <c r="Q570">
        <v>0</v>
      </c>
      <c r="R570" s="1" t="s">
        <v>5044</v>
      </c>
      <c r="S570" s="1" t="s">
        <v>8156</v>
      </c>
      <c r="T570">
        <v>0.6</v>
      </c>
      <c r="U570" s="1"/>
      <c r="V570">
        <v>27452.015525999999</v>
      </c>
      <c r="W570">
        <v>759655.26353800006</v>
      </c>
      <c r="X570">
        <v>142.69364400000001</v>
      </c>
      <c r="Y570">
        <v>15.341443999999999</v>
      </c>
      <c r="Z570">
        <v>327.06904100000003</v>
      </c>
      <c r="AA570">
        <v>326.55343900000003</v>
      </c>
      <c r="AB570">
        <v>0</v>
      </c>
    </row>
    <row r="571" spans="1:28" x14ac:dyDescent="0.25">
      <c r="A571" s="1" t="s">
        <v>891</v>
      </c>
      <c r="B571">
        <v>690</v>
      </c>
      <c r="C571" s="1" t="s">
        <v>4014</v>
      </c>
      <c r="D571">
        <v>5.0999999999999996</v>
      </c>
      <c r="E571">
        <v>0</v>
      </c>
      <c r="F571">
        <v>0</v>
      </c>
      <c r="G571">
        <v>945</v>
      </c>
      <c r="H571" s="1" t="s">
        <v>4087</v>
      </c>
      <c r="I571">
        <v>59.72</v>
      </c>
      <c r="J571">
        <v>8.39</v>
      </c>
      <c r="K571">
        <v>255</v>
      </c>
      <c r="L571">
        <v>1183.1099999999999</v>
      </c>
      <c r="M571">
        <v>75</v>
      </c>
      <c r="N571">
        <v>5</v>
      </c>
      <c r="O571">
        <v>0</v>
      </c>
      <c r="P571">
        <v>132.35</v>
      </c>
      <c r="Q571">
        <v>0</v>
      </c>
      <c r="R571" s="1" t="s">
        <v>5046</v>
      </c>
      <c r="S571" s="1" t="s">
        <v>8156</v>
      </c>
      <c r="T571">
        <v>0.71</v>
      </c>
      <c r="U571" s="1"/>
      <c r="V571">
        <v>19091.046878000001</v>
      </c>
      <c r="W571">
        <v>588033.727373</v>
      </c>
      <c r="X571">
        <v>100.71925400000001</v>
      </c>
      <c r="Y571">
        <v>12.017725</v>
      </c>
      <c r="Z571">
        <v>254.06219300000001</v>
      </c>
      <c r="AA571">
        <v>252.776331</v>
      </c>
      <c r="AB571">
        <v>0</v>
      </c>
    </row>
    <row r="572" spans="1:28" x14ac:dyDescent="0.25">
      <c r="A572" s="1" t="s">
        <v>893</v>
      </c>
      <c r="B572">
        <v>914</v>
      </c>
      <c r="C572" s="1" t="s">
        <v>4002</v>
      </c>
      <c r="D572">
        <v>5.0999999999999996</v>
      </c>
      <c r="E572">
        <v>0</v>
      </c>
      <c r="F572">
        <v>4.47</v>
      </c>
      <c r="G572">
        <v>947</v>
      </c>
      <c r="H572" s="1" t="s">
        <v>4105</v>
      </c>
      <c r="I572">
        <v>31.58</v>
      </c>
      <c r="J572">
        <v>12.93</v>
      </c>
      <c r="K572">
        <v>33</v>
      </c>
      <c r="L572">
        <v>367.23</v>
      </c>
      <c r="M572">
        <v>0</v>
      </c>
      <c r="N572">
        <v>0</v>
      </c>
      <c r="O572">
        <v>0</v>
      </c>
      <c r="P572">
        <v>7.44</v>
      </c>
      <c r="Q572">
        <v>0</v>
      </c>
      <c r="R572" s="1" t="s">
        <v>5048</v>
      </c>
      <c r="S572" s="1" t="s">
        <v>8156</v>
      </c>
      <c r="T572">
        <v>1.07</v>
      </c>
      <c r="U572" s="1"/>
      <c r="V572">
        <v>1711.3625520000001</v>
      </c>
      <c r="W572">
        <v>113851.508416</v>
      </c>
      <c r="X572">
        <v>10.500088</v>
      </c>
      <c r="Y572">
        <v>2.1639379999999999</v>
      </c>
      <c r="Z572">
        <v>47.574257000000003</v>
      </c>
      <c r="AA572">
        <v>48.939622</v>
      </c>
      <c r="AB572">
        <v>0</v>
      </c>
    </row>
    <row r="573" spans="1:28" x14ac:dyDescent="0.25">
      <c r="A573" s="1" t="s">
        <v>895</v>
      </c>
      <c r="B573">
        <v>653</v>
      </c>
      <c r="C573" s="1" t="s">
        <v>4004</v>
      </c>
      <c r="D573">
        <v>5.0999999999999996</v>
      </c>
      <c r="E573">
        <v>0</v>
      </c>
      <c r="F573">
        <v>0.3</v>
      </c>
      <c r="G573">
        <v>949</v>
      </c>
      <c r="H573" s="1" t="s">
        <v>4122</v>
      </c>
      <c r="I573">
        <v>159.35</v>
      </c>
      <c r="J573">
        <v>8.4</v>
      </c>
      <c r="K573">
        <v>296</v>
      </c>
      <c r="L573">
        <v>2021.57</v>
      </c>
      <c r="M573">
        <v>55</v>
      </c>
      <c r="N573">
        <v>7</v>
      </c>
      <c r="O573">
        <v>0</v>
      </c>
      <c r="P573">
        <v>132.82</v>
      </c>
      <c r="Q573">
        <v>0</v>
      </c>
      <c r="R573" s="1" t="s">
        <v>5050</v>
      </c>
      <c r="S573" s="1" t="s">
        <v>8156</v>
      </c>
      <c r="T573">
        <v>0.9</v>
      </c>
      <c r="U573" s="1"/>
      <c r="V573">
        <v>17201.031804999999</v>
      </c>
      <c r="W573">
        <v>738316.68972200004</v>
      </c>
      <c r="X573">
        <v>95.735737</v>
      </c>
      <c r="Y573">
        <v>14.366921</v>
      </c>
      <c r="Z573">
        <v>312.269158</v>
      </c>
      <c r="AA573">
        <v>317.37355200000002</v>
      </c>
      <c r="AB573">
        <v>0</v>
      </c>
    </row>
    <row r="574" spans="1:28" x14ac:dyDescent="0.25">
      <c r="A574" s="1" t="s">
        <v>896</v>
      </c>
      <c r="B574">
        <v>560</v>
      </c>
      <c r="C574" s="1" t="s">
        <v>4004</v>
      </c>
      <c r="D574">
        <v>5.0999999999999996</v>
      </c>
      <c r="E574">
        <v>0</v>
      </c>
      <c r="F574">
        <v>0.54</v>
      </c>
      <c r="G574">
        <v>951</v>
      </c>
      <c r="H574" s="1" t="s">
        <v>4122</v>
      </c>
      <c r="I574">
        <v>159.35</v>
      </c>
      <c r="J574">
        <v>8.0299999999999994</v>
      </c>
      <c r="K574">
        <v>391</v>
      </c>
      <c r="L574">
        <v>2021.57</v>
      </c>
      <c r="M574">
        <v>97</v>
      </c>
      <c r="N574">
        <v>8</v>
      </c>
      <c r="O574">
        <v>0</v>
      </c>
      <c r="P574">
        <v>178.84</v>
      </c>
      <c r="Q574">
        <v>0</v>
      </c>
      <c r="R574" s="1" t="s">
        <v>5051</v>
      </c>
      <c r="S574" s="1" t="s">
        <v>8156</v>
      </c>
      <c r="T574">
        <v>0.7</v>
      </c>
      <c r="U574" s="1"/>
      <c r="V574">
        <v>24835.042386000001</v>
      </c>
      <c r="W574">
        <v>824797.96611699997</v>
      </c>
      <c r="X574">
        <v>132.36782500000001</v>
      </c>
      <c r="Y574">
        <v>16.235818999999999</v>
      </c>
      <c r="Z574">
        <v>352.21590500000002</v>
      </c>
      <c r="AA574">
        <v>354.55277799999999</v>
      </c>
      <c r="AB574">
        <v>0</v>
      </c>
    </row>
    <row r="575" spans="1:28" x14ac:dyDescent="0.25">
      <c r="A575" s="1" t="s">
        <v>897</v>
      </c>
      <c r="B575">
        <v>788</v>
      </c>
      <c r="C575" s="1" t="s">
        <v>4004</v>
      </c>
      <c r="D575">
        <v>5.0999999999999996</v>
      </c>
      <c r="E575">
        <v>0</v>
      </c>
      <c r="F575">
        <v>1.4</v>
      </c>
      <c r="G575">
        <v>954</v>
      </c>
      <c r="H575" s="1" t="s">
        <v>4076</v>
      </c>
      <c r="I575">
        <v>1.4</v>
      </c>
      <c r="J575">
        <v>3.27</v>
      </c>
      <c r="K575">
        <v>166</v>
      </c>
      <c r="L575">
        <v>609.39</v>
      </c>
      <c r="M575">
        <v>1</v>
      </c>
      <c r="N575">
        <v>1</v>
      </c>
      <c r="O575">
        <v>0</v>
      </c>
      <c r="P575">
        <v>37.97</v>
      </c>
      <c r="Q575">
        <v>0</v>
      </c>
      <c r="R575" s="1" t="s">
        <v>5052</v>
      </c>
      <c r="S575" s="1" t="s">
        <v>8156</v>
      </c>
      <c r="T575">
        <v>0.32</v>
      </c>
      <c r="U575" s="1"/>
      <c r="V575">
        <v>9125.6648220000006</v>
      </c>
      <c r="W575">
        <v>264404.684511</v>
      </c>
      <c r="X575">
        <v>47.656354</v>
      </c>
      <c r="Y575">
        <v>5.0539519999999998</v>
      </c>
      <c r="Z575">
        <v>112.84181</v>
      </c>
      <c r="AA575">
        <v>113.659773</v>
      </c>
      <c r="AB575">
        <v>0</v>
      </c>
    </row>
    <row r="576" spans="1:28" x14ac:dyDescent="0.25">
      <c r="A576" s="1" t="s">
        <v>899</v>
      </c>
      <c r="B576">
        <v>639</v>
      </c>
      <c r="C576" s="1" t="s">
        <v>4012</v>
      </c>
      <c r="D576">
        <v>5.0999999999999996</v>
      </c>
      <c r="E576">
        <v>0</v>
      </c>
      <c r="F576">
        <v>0.12</v>
      </c>
      <c r="G576">
        <v>955</v>
      </c>
      <c r="H576" s="1" t="s">
        <v>4096</v>
      </c>
      <c r="I576">
        <v>121.36</v>
      </c>
      <c r="J576">
        <v>13.99</v>
      </c>
      <c r="K576">
        <v>316</v>
      </c>
      <c r="L576">
        <v>1363.57</v>
      </c>
      <c r="M576">
        <v>174</v>
      </c>
      <c r="N576">
        <v>5</v>
      </c>
      <c r="O576">
        <v>0</v>
      </c>
      <c r="P576">
        <v>230</v>
      </c>
      <c r="Q576">
        <v>0</v>
      </c>
      <c r="R576" s="1" t="s">
        <v>5054</v>
      </c>
      <c r="S576" s="1" t="s">
        <v>8156</v>
      </c>
      <c r="T576">
        <v>1.1599999999999999</v>
      </c>
      <c r="U576" s="1"/>
      <c r="V576">
        <v>34518.232931999999</v>
      </c>
      <c r="W576">
        <v>925774.86424100003</v>
      </c>
      <c r="X576">
        <v>179.16899100000001</v>
      </c>
      <c r="Y576">
        <v>21.074543999999999</v>
      </c>
      <c r="Z576">
        <v>410.44244800000001</v>
      </c>
      <c r="AA576">
        <v>397.96099900000002</v>
      </c>
      <c r="AB576">
        <v>0</v>
      </c>
    </row>
    <row r="577" spans="1:28" x14ac:dyDescent="0.25">
      <c r="A577" s="1" t="s">
        <v>901</v>
      </c>
      <c r="B577">
        <v>884</v>
      </c>
      <c r="C577" s="1" t="s">
        <v>4004</v>
      </c>
      <c r="D577">
        <v>5.0999999999999996</v>
      </c>
      <c r="E577">
        <v>0</v>
      </c>
      <c r="F577">
        <v>0.8</v>
      </c>
      <c r="G577">
        <v>956</v>
      </c>
      <c r="H577" s="1" t="s">
        <v>4076</v>
      </c>
      <c r="I577">
        <v>1.4</v>
      </c>
      <c r="J577">
        <v>8.98</v>
      </c>
      <c r="K577">
        <v>72</v>
      </c>
      <c r="L577">
        <v>609.39</v>
      </c>
      <c r="M577">
        <v>0</v>
      </c>
      <c r="N577">
        <v>0</v>
      </c>
      <c r="O577">
        <v>0</v>
      </c>
      <c r="P577">
        <v>15.47</v>
      </c>
      <c r="Q577">
        <v>0</v>
      </c>
      <c r="R577" s="1" t="s">
        <v>5056</v>
      </c>
      <c r="S577" s="1" t="s">
        <v>8156</v>
      </c>
      <c r="T577">
        <v>0.73</v>
      </c>
      <c r="U577" s="1"/>
      <c r="V577">
        <v>3978.3056609999999</v>
      </c>
      <c r="W577">
        <v>214908.897245</v>
      </c>
      <c r="X577">
        <v>23.186613999999999</v>
      </c>
      <c r="Y577">
        <v>4.0592990000000002</v>
      </c>
      <c r="Z577">
        <v>90.390843000000004</v>
      </c>
      <c r="AA577">
        <v>92.380230999999995</v>
      </c>
      <c r="AB577">
        <v>0</v>
      </c>
    </row>
    <row r="578" spans="1:28" x14ac:dyDescent="0.25">
      <c r="A578" s="1" t="s">
        <v>903</v>
      </c>
      <c r="B578">
        <v>690</v>
      </c>
      <c r="C578" s="1" t="s">
        <v>4017</v>
      </c>
      <c r="D578">
        <v>5.0999999999999996</v>
      </c>
      <c r="E578">
        <v>0</v>
      </c>
      <c r="F578">
        <v>0.01</v>
      </c>
      <c r="G578">
        <v>957</v>
      </c>
      <c r="H578" s="1" t="s">
        <v>4140</v>
      </c>
      <c r="I578">
        <v>93.18</v>
      </c>
      <c r="J578">
        <v>8.48</v>
      </c>
      <c r="K578">
        <v>267</v>
      </c>
      <c r="L578">
        <v>1018.45</v>
      </c>
      <c r="M578">
        <v>83</v>
      </c>
      <c r="N578">
        <v>6</v>
      </c>
      <c r="O578">
        <v>0</v>
      </c>
      <c r="P578">
        <v>173.38</v>
      </c>
      <c r="Q578">
        <v>0</v>
      </c>
      <c r="R578" s="1" t="s">
        <v>5058</v>
      </c>
      <c r="S578" s="1" t="s">
        <v>8156</v>
      </c>
      <c r="T578">
        <v>0.77</v>
      </c>
      <c r="U578" s="1"/>
      <c r="V578">
        <v>21466.598826000001</v>
      </c>
      <c r="W578">
        <v>608181.07399800001</v>
      </c>
      <c r="X578">
        <v>112.02136900000001</v>
      </c>
      <c r="Y578">
        <v>12.768903</v>
      </c>
      <c r="Z578">
        <v>264.97301800000002</v>
      </c>
      <c r="AA578">
        <v>261.43796400000002</v>
      </c>
      <c r="AB578">
        <v>0</v>
      </c>
    </row>
    <row r="579" spans="1:28" x14ac:dyDescent="0.25">
      <c r="A579" s="1" t="s">
        <v>906</v>
      </c>
      <c r="B579">
        <v>744</v>
      </c>
      <c r="C579" s="1" t="s">
        <v>4017</v>
      </c>
      <c r="D579">
        <v>5.0999999999999996</v>
      </c>
      <c r="E579">
        <v>0</v>
      </c>
      <c r="F579">
        <v>0.94</v>
      </c>
      <c r="G579">
        <v>958</v>
      </c>
      <c r="H579" s="1" t="s">
        <v>4140</v>
      </c>
      <c r="I579">
        <v>93.18</v>
      </c>
      <c r="J579">
        <v>11.39</v>
      </c>
      <c r="K579">
        <v>214</v>
      </c>
      <c r="L579">
        <v>1018.45</v>
      </c>
      <c r="M579">
        <v>33</v>
      </c>
      <c r="N579">
        <v>3</v>
      </c>
      <c r="O579">
        <v>0</v>
      </c>
      <c r="P579">
        <v>128.34</v>
      </c>
      <c r="Q579">
        <v>0</v>
      </c>
      <c r="R579" s="1" t="s">
        <v>5061</v>
      </c>
      <c r="S579" s="1" t="s">
        <v>8156</v>
      </c>
      <c r="T579">
        <v>0.84</v>
      </c>
      <c r="U579" s="1"/>
      <c r="V579">
        <v>14796.639423000001</v>
      </c>
      <c r="W579">
        <v>510448.03270899999</v>
      </c>
      <c r="X579">
        <v>79.390837000000005</v>
      </c>
      <c r="Y579">
        <v>10.403831</v>
      </c>
      <c r="Z579">
        <v>220.58846299999999</v>
      </c>
      <c r="AA579">
        <v>219.42329599999999</v>
      </c>
      <c r="AB579">
        <v>0</v>
      </c>
    </row>
    <row r="580" spans="1:28" x14ac:dyDescent="0.25">
      <c r="A580" s="1" t="s">
        <v>907</v>
      </c>
      <c r="B580">
        <v>774</v>
      </c>
      <c r="C580" s="1" t="s">
        <v>4024</v>
      </c>
      <c r="D580">
        <v>5.0999999999999996</v>
      </c>
      <c r="E580">
        <v>0</v>
      </c>
      <c r="F580">
        <v>0.73</v>
      </c>
      <c r="G580">
        <v>958</v>
      </c>
      <c r="H580" s="1" t="s">
        <v>4112</v>
      </c>
      <c r="I580">
        <v>110.84</v>
      </c>
      <c r="J580">
        <v>17.72</v>
      </c>
      <c r="K580">
        <v>184</v>
      </c>
      <c r="L580">
        <v>1744.16</v>
      </c>
      <c r="M580">
        <v>26</v>
      </c>
      <c r="N580">
        <v>1</v>
      </c>
      <c r="O580">
        <v>0</v>
      </c>
      <c r="P580">
        <v>92.34</v>
      </c>
      <c r="Q580">
        <v>0</v>
      </c>
      <c r="R580" s="1" t="s">
        <v>5062</v>
      </c>
      <c r="S580" s="1" t="s">
        <v>8156</v>
      </c>
      <c r="T580">
        <v>1.4</v>
      </c>
      <c r="U580" s="1"/>
      <c r="V580">
        <v>15316.853981</v>
      </c>
      <c r="W580">
        <v>748344.29047100001</v>
      </c>
      <c r="X580">
        <v>87.733680000000007</v>
      </c>
      <c r="Y580">
        <v>16.090212000000001</v>
      </c>
      <c r="Z580">
        <v>324.25903799999998</v>
      </c>
      <c r="AA580">
        <v>321.680091</v>
      </c>
      <c r="AB580">
        <v>0</v>
      </c>
    </row>
    <row r="581" spans="1:28" x14ac:dyDescent="0.25">
      <c r="A581" s="1" t="s">
        <v>908</v>
      </c>
      <c r="B581">
        <v>819</v>
      </c>
      <c r="C581" s="1" t="s">
        <v>4020</v>
      </c>
      <c r="D581">
        <v>5.0999999999999996</v>
      </c>
      <c r="E581">
        <v>0</v>
      </c>
      <c r="F581">
        <v>0.96</v>
      </c>
      <c r="G581">
        <v>959</v>
      </c>
      <c r="H581" s="1" t="s">
        <v>4094</v>
      </c>
      <c r="I581">
        <v>120.04</v>
      </c>
      <c r="J581">
        <v>15.59</v>
      </c>
      <c r="K581">
        <v>140</v>
      </c>
      <c r="L581">
        <v>743.49</v>
      </c>
      <c r="M581">
        <v>63</v>
      </c>
      <c r="N581">
        <v>3</v>
      </c>
      <c r="O581">
        <v>0</v>
      </c>
      <c r="P581">
        <v>94.71</v>
      </c>
      <c r="Q581">
        <v>0</v>
      </c>
      <c r="R581" s="1" t="s">
        <v>5063</v>
      </c>
      <c r="S581" s="1" t="s">
        <v>8156</v>
      </c>
      <c r="T581">
        <v>1.21</v>
      </c>
      <c r="U581" s="1"/>
      <c r="V581">
        <v>13117.166782</v>
      </c>
      <c r="W581">
        <v>431070.69386900001</v>
      </c>
      <c r="X581">
        <v>69.976786000000004</v>
      </c>
      <c r="Y581">
        <v>9.4731529999999999</v>
      </c>
      <c r="Z581">
        <v>188.886921</v>
      </c>
      <c r="AA581">
        <v>185.301492</v>
      </c>
      <c r="AB581">
        <v>0</v>
      </c>
    </row>
    <row r="582" spans="1:28" x14ac:dyDescent="0.25">
      <c r="A582" s="1" t="s">
        <v>909</v>
      </c>
      <c r="B582">
        <v>592</v>
      </c>
      <c r="C582" s="1" t="s">
        <v>4040</v>
      </c>
      <c r="D582">
        <v>5.0999999999999996</v>
      </c>
      <c r="E582">
        <v>0</v>
      </c>
      <c r="F582">
        <v>0.56999999999999995</v>
      </c>
      <c r="G582">
        <v>960</v>
      </c>
      <c r="H582" s="1" t="s">
        <v>4096</v>
      </c>
      <c r="I582">
        <v>121.36</v>
      </c>
      <c r="J582">
        <v>13.47</v>
      </c>
      <c r="K582">
        <v>368</v>
      </c>
      <c r="L582">
        <v>1561.24</v>
      </c>
      <c r="M582">
        <v>210</v>
      </c>
      <c r="N582">
        <v>6</v>
      </c>
      <c r="O582">
        <v>0</v>
      </c>
      <c r="P582">
        <v>261.98</v>
      </c>
      <c r="Q582">
        <v>0</v>
      </c>
      <c r="R582" s="1" t="s">
        <v>5064</v>
      </c>
      <c r="S582" s="1" t="s">
        <v>8156</v>
      </c>
      <c r="T582">
        <v>1.08</v>
      </c>
      <c r="U582" s="1"/>
      <c r="V582">
        <v>37908.504591999998</v>
      </c>
      <c r="W582">
        <v>1014942.28014</v>
      </c>
      <c r="X582">
        <v>196.62579199999999</v>
      </c>
      <c r="Y582">
        <v>22.482177</v>
      </c>
      <c r="Z582">
        <v>445.72131000000002</v>
      </c>
      <c r="AA582">
        <v>436.29225300000002</v>
      </c>
      <c r="AB582">
        <v>0</v>
      </c>
    </row>
    <row r="583" spans="1:28" x14ac:dyDescent="0.25">
      <c r="A583" s="1" t="s">
        <v>910</v>
      </c>
      <c r="B583">
        <v>854</v>
      </c>
      <c r="C583" s="1" t="s">
        <v>4020</v>
      </c>
      <c r="D583">
        <v>5.0999999999999996</v>
      </c>
      <c r="E583">
        <v>0</v>
      </c>
      <c r="F583">
        <v>0.39</v>
      </c>
      <c r="G583">
        <v>965</v>
      </c>
      <c r="H583" s="1" t="s">
        <v>4094</v>
      </c>
      <c r="I583">
        <v>120.04</v>
      </c>
      <c r="J583">
        <v>12.19</v>
      </c>
      <c r="K583">
        <v>111</v>
      </c>
      <c r="L583">
        <v>743.49</v>
      </c>
      <c r="M583">
        <v>35</v>
      </c>
      <c r="N583">
        <v>2</v>
      </c>
      <c r="O583">
        <v>0</v>
      </c>
      <c r="P583">
        <v>57.32</v>
      </c>
      <c r="Q583">
        <v>0</v>
      </c>
      <c r="R583" s="1" t="s">
        <v>5065</v>
      </c>
      <c r="S583" s="1" t="s">
        <v>8156</v>
      </c>
      <c r="T583">
        <v>1.02</v>
      </c>
      <c r="U583" s="1"/>
      <c r="V583">
        <v>9368.2051850000007</v>
      </c>
      <c r="W583">
        <v>362753.111829</v>
      </c>
      <c r="X583">
        <v>51.284753000000002</v>
      </c>
      <c r="Y583">
        <v>7.6492040000000001</v>
      </c>
      <c r="Z583">
        <v>157.20191600000001</v>
      </c>
      <c r="AA583">
        <v>155.9333</v>
      </c>
      <c r="AB583">
        <v>0</v>
      </c>
    </row>
    <row r="584" spans="1:28" x14ac:dyDescent="0.25">
      <c r="A584" s="1" t="s">
        <v>911</v>
      </c>
      <c r="B584">
        <v>586</v>
      </c>
      <c r="C584" s="1" t="s">
        <v>4017</v>
      </c>
      <c r="D584">
        <v>5.0999999999999996</v>
      </c>
      <c r="E584">
        <v>0</v>
      </c>
      <c r="F584">
        <v>2.16</v>
      </c>
      <c r="G584">
        <v>968</v>
      </c>
      <c r="H584" s="1" t="s">
        <v>4091</v>
      </c>
      <c r="I584">
        <v>93.18</v>
      </c>
      <c r="J584">
        <v>3.87</v>
      </c>
      <c r="K584">
        <v>382</v>
      </c>
      <c r="L584">
        <v>1018.45</v>
      </c>
      <c r="M584">
        <v>63</v>
      </c>
      <c r="N584">
        <v>3</v>
      </c>
      <c r="O584">
        <v>0</v>
      </c>
      <c r="P584">
        <v>146.76</v>
      </c>
      <c r="Q584">
        <v>0</v>
      </c>
      <c r="R584" s="1" t="s">
        <v>5066</v>
      </c>
      <c r="S584" s="1" t="s">
        <v>8156</v>
      </c>
      <c r="T584">
        <v>0.3</v>
      </c>
      <c r="U584" s="1"/>
      <c r="V584">
        <v>26454.808218999999</v>
      </c>
      <c r="W584">
        <v>614903.26088700001</v>
      </c>
      <c r="X584">
        <v>134.68399099999999</v>
      </c>
      <c r="Y584">
        <v>12.674390000000001</v>
      </c>
      <c r="Z584">
        <v>267.57944900000001</v>
      </c>
      <c r="AA584">
        <v>264.33192200000002</v>
      </c>
      <c r="AB584">
        <v>0</v>
      </c>
    </row>
    <row r="585" spans="1:28" x14ac:dyDescent="0.25">
      <c r="A585" s="1" t="s">
        <v>912</v>
      </c>
      <c r="B585">
        <v>406</v>
      </c>
      <c r="C585" s="1" t="s">
        <v>4054</v>
      </c>
      <c r="D585">
        <v>5.0999999999999996</v>
      </c>
      <c r="E585">
        <v>0</v>
      </c>
      <c r="F585">
        <v>0.12</v>
      </c>
      <c r="G585">
        <v>971</v>
      </c>
      <c r="H585" s="1" t="s">
        <v>4076</v>
      </c>
      <c r="I585">
        <v>1.4</v>
      </c>
      <c r="J585">
        <v>7.79</v>
      </c>
      <c r="K585">
        <v>565</v>
      </c>
      <c r="L585">
        <v>2323.92</v>
      </c>
      <c r="M585">
        <v>221</v>
      </c>
      <c r="N585">
        <v>8</v>
      </c>
      <c r="O585">
        <v>0</v>
      </c>
      <c r="P585">
        <v>297.27999999999997</v>
      </c>
      <c r="Q585">
        <v>0</v>
      </c>
      <c r="R585" s="1" t="s">
        <v>5067</v>
      </c>
      <c r="S585" s="1" t="s">
        <v>8156</v>
      </c>
      <c r="T585">
        <v>0.61</v>
      </c>
      <c r="U585" s="1"/>
      <c r="V585">
        <v>48015.031350999998</v>
      </c>
      <c r="W585">
        <v>1248694.594207</v>
      </c>
      <c r="X585">
        <v>247.76836900000001</v>
      </c>
      <c r="Y585">
        <v>25.857993</v>
      </c>
      <c r="Z585">
        <v>540.62608499999999</v>
      </c>
      <c r="AA585">
        <v>536.77866700000004</v>
      </c>
      <c r="AB585">
        <v>0</v>
      </c>
    </row>
    <row r="586" spans="1:28" x14ac:dyDescent="0.25">
      <c r="A586" s="1" t="s">
        <v>914</v>
      </c>
      <c r="B586">
        <v>653</v>
      </c>
      <c r="C586" s="1" t="s">
        <v>4048</v>
      </c>
      <c r="D586">
        <v>5.0999999999999996</v>
      </c>
      <c r="E586">
        <v>0</v>
      </c>
      <c r="F586">
        <v>0.3</v>
      </c>
      <c r="G586">
        <v>972</v>
      </c>
      <c r="H586" s="1" t="s">
        <v>4151</v>
      </c>
      <c r="I586">
        <v>72.8</v>
      </c>
      <c r="J586">
        <v>17.670000000000002</v>
      </c>
      <c r="K586">
        <v>319</v>
      </c>
      <c r="L586">
        <v>1954.68</v>
      </c>
      <c r="M586">
        <v>146</v>
      </c>
      <c r="N586">
        <v>7</v>
      </c>
      <c r="O586">
        <v>0</v>
      </c>
      <c r="P586">
        <v>212.45</v>
      </c>
      <c r="Q586">
        <v>0</v>
      </c>
      <c r="R586" s="1" t="s">
        <v>5069</v>
      </c>
      <c r="S586" s="1" t="s">
        <v>8156</v>
      </c>
      <c r="T586">
        <v>1.35</v>
      </c>
      <c r="U586" s="1"/>
      <c r="V586">
        <v>33246.151091</v>
      </c>
      <c r="W586">
        <v>1092672.1301879999</v>
      </c>
      <c r="X586">
        <v>177.52767299999999</v>
      </c>
      <c r="Y586">
        <v>24.357175999999999</v>
      </c>
      <c r="Z586">
        <v>479.34828700000003</v>
      </c>
      <c r="AA586">
        <v>469.69935900000002</v>
      </c>
      <c r="AB586">
        <v>0</v>
      </c>
    </row>
    <row r="587" spans="1:28" x14ac:dyDescent="0.25">
      <c r="A587" s="1" t="s">
        <v>915</v>
      </c>
      <c r="B587">
        <v>783</v>
      </c>
      <c r="C587" s="1" t="s">
        <v>4005</v>
      </c>
      <c r="D587">
        <v>5.0999999999999996</v>
      </c>
      <c r="E587">
        <v>0</v>
      </c>
      <c r="F587">
        <v>9.73</v>
      </c>
      <c r="G587">
        <v>972</v>
      </c>
      <c r="H587" s="1" t="s">
        <v>4075</v>
      </c>
      <c r="I587">
        <v>89.74</v>
      </c>
      <c r="J587">
        <v>12.57</v>
      </c>
      <c r="K587">
        <v>189</v>
      </c>
      <c r="L587">
        <v>698.35</v>
      </c>
      <c r="M587">
        <v>106</v>
      </c>
      <c r="N587">
        <v>5</v>
      </c>
      <c r="O587">
        <v>0</v>
      </c>
      <c r="P587">
        <v>136.44999999999999</v>
      </c>
      <c r="Q587">
        <v>0</v>
      </c>
      <c r="R587" s="1" t="s">
        <v>5070</v>
      </c>
      <c r="S587" s="1" t="s">
        <v>8156</v>
      </c>
      <c r="T587">
        <v>0.99</v>
      </c>
      <c r="U587" s="1"/>
      <c r="V587">
        <v>20042.25649</v>
      </c>
      <c r="W587">
        <v>501621.495261</v>
      </c>
      <c r="X587">
        <v>103.13187600000001</v>
      </c>
      <c r="Y587">
        <v>11.285372000000001</v>
      </c>
      <c r="Z587">
        <v>221.885572</v>
      </c>
      <c r="AA587">
        <v>215.632352</v>
      </c>
      <c r="AB587">
        <v>0</v>
      </c>
    </row>
    <row r="588" spans="1:28" x14ac:dyDescent="0.25">
      <c r="A588" s="1" t="s">
        <v>918</v>
      </c>
      <c r="B588">
        <v>432</v>
      </c>
      <c r="C588" s="1" t="s">
        <v>4031</v>
      </c>
      <c r="D588">
        <v>5.0999999999999996</v>
      </c>
      <c r="E588">
        <v>0</v>
      </c>
      <c r="F588">
        <v>0.75</v>
      </c>
      <c r="G588">
        <v>973</v>
      </c>
      <c r="H588" s="1" t="s">
        <v>4076</v>
      </c>
      <c r="I588">
        <v>1.4</v>
      </c>
      <c r="J588">
        <v>9.2799999999999994</v>
      </c>
      <c r="K588">
        <v>541</v>
      </c>
      <c r="L588">
        <v>2407.63</v>
      </c>
      <c r="M588">
        <v>122</v>
      </c>
      <c r="N588">
        <v>7</v>
      </c>
      <c r="O588">
        <v>0</v>
      </c>
      <c r="P588">
        <v>321.19</v>
      </c>
      <c r="Q588">
        <v>0</v>
      </c>
      <c r="R588" s="1" t="s">
        <v>5073</v>
      </c>
      <c r="S588" s="1" t="s">
        <v>8156</v>
      </c>
      <c r="T588">
        <v>0.77</v>
      </c>
      <c r="U588" s="1"/>
      <c r="V588">
        <v>38989.231242000002</v>
      </c>
      <c r="W588">
        <v>1189771.6997769999</v>
      </c>
      <c r="X588">
        <v>205.45254</v>
      </c>
      <c r="Y588">
        <v>24.425642</v>
      </c>
      <c r="Z588">
        <v>514.27819899999997</v>
      </c>
      <c r="AA588">
        <v>511.44385699999998</v>
      </c>
      <c r="AB588">
        <v>0</v>
      </c>
    </row>
    <row r="589" spans="1:28" x14ac:dyDescent="0.25">
      <c r="A589" s="1" t="s">
        <v>919</v>
      </c>
      <c r="B589">
        <v>628</v>
      </c>
      <c r="C589" s="1" t="s">
        <v>4031</v>
      </c>
      <c r="D589">
        <v>5.0999999999999996</v>
      </c>
      <c r="E589">
        <v>0</v>
      </c>
      <c r="F589">
        <v>0.73</v>
      </c>
      <c r="G589">
        <v>973</v>
      </c>
      <c r="H589" s="1" t="s">
        <v>4086</v>
      </c>
      <c r="I589">
        <v>0.2</v>
      </c>
      <c r="J589">
        <v>4.7</v>
      </c>
      <c r="K589">
        <v>345</v>
      </c>
      <c r="L589">
        <v>1365.91</v>
      </c>
      <c r="M589">
        <v>175</v>
      </c>
      <c r="N589">
        <v>6</v>
      </c>
      <c r="O589">
        <v>0</v>
      </c>
      <c r="P589">
        <v>255.39</v>
      </c>
      <c r="Q589">
        <v>0</v>
      </c>
      <c r="R589" s="1" t="s">
        <v>5074</v>
      </c>
      <c r="S589" s="1" t="s">
        <v>8156</v>
      </c>
      <c r="T589">
        <v>1.1200000000000001</v>
      </c>
      <c r="U589" s="1"/>
      <c r="V589">
        <v>35401.106232999999</v>
      </c>
      <c r="W589">
        <v>937361.69284899998</v>
      </c>
      <c r="X589">
        <v>183.390986</v>
      </c>
      <c r="Y589">
        <v>21.048162000000001</v>
      </c>
      <c r="Z589">
        <v>414.08372300000002</v>
      </c>
      <c r="AA589">
        <v>402.94259599999998</v>
      </c>
      <c r="AB589">
        <v>0</v>
      </c>
    </row>
    <row r="590" spans="1:28" x14ac:dyDescent="0.25">
      <c r="A590" s="1" t="s">
        <v>921</v>
      </c>
      <c r="B590">
        <v>621</v>
      </c>
      <c r="C590" s="1" t="s">
        <v>4050</v>
      </c>
      <c r="D590">
        <v>5.0999999999999996</v>
      </c>
      <c r="E590">
        <v>0</v>
      </c>
      <c r="F590">
        <v>0</v>
      </c>
      <c r="G590">
        <v>974</v>
      </c>
      <c r="H590" s="1" t="s">
        <v>4095</v>
      </c>
      <c r="I590">
        <v>63.59</v>
      </c>
      <c r="J590">
        <v>12.17</v>
      </c>
      <c r="K590">
        <v>353</v>
      </c>
      <c r="L590">
        <v>1628.87</v>
      </c>
      <c r="M590">
        <v>162</v>
      </c>
      <c r="N590">
        <v>6</v>
      </c>
      <c r="O590">
        <v>0</v>
      </c>
      <c r="P590">
        <v>242.8</v>
      </c>
      <c r="Q590">
        <v>0</v>
      </c>
      <c r="R590" s="1" t="s">
        <v>5076</v>
      </c>
      <c r="S590" s="1" t="s">
        <v>8156</v>
      </c>
      <c r="T590">
        <v>1.1000000000000001</v>
      </c>
      <c r="U590" s="1"/>
      <c r="V590">
        <v>34473.959513000002</v>
      </c>
      <c r="W590">
        <v>1005685.438504</v>
      </c>
      <c r="X590">
        <v>180.836004</v>
      </c>
      <c r="Y590">
        <v>22.150494999999999</v>
      </c>
      <c r="Z590">
        <v>442.44746900000001</v>
      </c>
      <c r="AA590">
        <v>432.31041099999999</v>
      </c>
      <c r="AB590">
        <v>0</v>
      </c>
    </row>
    <row r="591" spans="1:28" x14ac:dyDescent="0.25">
      <c r="A591" s="1" t="s">
        <v>922</v>
      </c>
      <c r="B591">
        <v>889</v>
      </c>
      <c r="C591" s="1" t="s">
        <v>4004</v>
      </c>
      <c r="D591">
        <v>5.0999999999999996</v>
      </c>
      <c r="E591">
        <v>0</v>
      </c>
      <c r="F591">
        <v>0.38</v>
      </c>
      <c r="G591">
        <v>974</v>
      </c>
      <c r="H591" s="1" t="s">
        <v>4073</v>
      </c>
      <c r="I591">
        <v>40.79</v>
      </c>
      <c r="J591">
        <v>14.98</v>
      </c>
      <c r="K591">
        <v>85</v>
      </c>
      <c r="L591">
        <v>475.89</v>
      </c>
      <c r="M591">
        <v>7</v>
      </c>
      <c r="N591">
        <v>3</v>
      </c>
      <c r="O591">
        <v>0</v>
      </c>
      <c r="P591">
        <v>53.31</v>
      </c>
      <c r="Q591">
        <v>0</v>
      </c>
      <c r="R591" s="1" t="s">
        <v>5077</v>
      </c>
      <c r="S591" s="1" t="s">
        <v>8156</v>
      </c>
      <c r="T591">
        <v>1.1299999999999999</v>
      </c>
      <c r="U591" s="1"/>
      <c r="V591">
        <v>7122.1731540000001</v>
      </c>
      <c r="W591">
        <v>289341.90272900002</v>
      </c>
      <c r="X591">
        <v>39.327620000000003</v>
      </c>
      <c r="Y591">
        <v>6.1239189999999999</v>
      </c>
      <c r="Z591">
        <v>126.225939</v>
      </c>
      <c r="AA591">
        <v>124.37630299999999</v>
      </c>
      <c r="AB591">
        <v>0</v>
      </c>
    </row>
    <row r="592" spans="1:28" x14ac:dyDescent="0.25">
      <c r="A592" s="1" t="s">
        <v>923</v>
      </c>
      <c r="B592">
        <v>719</v>
      </c>
      <c r="C592" s="1" t="s">
        <v>4019</v>
      </c>
      <c r="D592">
        <v>5.0999999999999996</v>
      </c>
      <c r="E592">
        <v>0</v>
      </c>
      <c r="F592">
        <v>0.25</v>
      </c>
      <c r="G592">
        <v>975</v>
      </c>
      <c r="H592" s="1" t="s">
        <v>4093</v>
      </c>
      <c r="I592">
        <v>2.0699999999999998</v>
      </c>
      <c r="J592">
        <v>12.6</v>
      </c>
      <c r="K592">
        <v>256</v>
      </c>
      <c r="L592">
        <v>1335.45</v>
      </c>
      <c r="M592">
        <v>93</v>
      </c>
      <c r="N592">
        <v>3</v>
      </c>
      <c r="O592">
        <v>0</v>
      </c>
      <c r="P592">
        <v>155.28</v>
      </c>
      <c r="Q592">
        <v>0</v>
      </c>
      <c r="R592" s="1" t="s">
        <v>5078</v>
      </c>
      <c r="S592" s="1" t="s">
        <v>8156</v>
      </c>
      <c r="T592">
        <v>0.95</v>
      </c>
      <c r="U592" s="1"/>
      <c r="V592">
        <v>22803.227343999999</v>
      </c>
      <c r="W592">
        <v>715527.33900499996</v>
      </c>
      <c r="X592">
        <v>120.77119999999999</v>
      </c>
      <c r="Y592">
        <v>15.222213999999999</v>
      </c>
      <c r="Z592">
        <v>310.99979400000001</v>
      </c>
      <c r="AA592">
        <v>307.58056499999998</v>
      </c>
      <c r="AB592">
        <v>0</v>
      </c>
    </row>
    <row r="593" spans="1:28" x14ac:dyDescent="0.25">
      <c r="A593" s="1" t="s">
        <v>924</v>
      </c>
      <c r="B593">
        <v>693</v>
      </c>
      <c r="C593" s="1" t="s">
        <v>4050</v>
      </c>
      <c r="D593">
        <v>5.0999999999999996</v>
      </c>
      <c r="E593">
        <v>0</v>
      </c>
      <c r="F593">
        <v>3</v>
      </c>
      <c r="G593">
        <v>976</v>
      </c>
      <c r="H593" s="1" t="s">
        <v>4095</v>
      </c>
      <c r="I593">
        <v>63.59</v>
      </c>
      <c r="J593">
        <v>11.76</v>
      </c>
      <c r="K593">
        <v>283</v>
      </c>
      <c r="L593">
        <v>1626.59</v>
      </c>
      <c r="M593">
        <v>72</v>
      </c>
      <c r="N593">
        <v>4</v>
      </c>
      <c r="O593">
        <v>0</v>
      </c>
      <c r="P593">
        <v>153.52000000000001</v>
      </c>
      <c r="Q593">
        <v>0</v>
      </c>
      <c r="R593" s="1" t="s">
        <v>5079</v>
      </c>
      <c r="S593" s="1" t="s">
        <v>8156</v>
      </c>
      <c r="T593">
        <v>0.93</v>
      </c>
      <c r="U593" s="1"/>
      <c r="V593">
        <v>20090.403007000001</v>
      </c>
      <c r="W593">
        <v>739222.96189699997</v>
      </c>
      <c r="X593">
        <v>108.958461</v>
      </c>
      <c r="Y593">
        <v>15.141768000000001</v>
      </c>
      <c r="Z593">
        <v>318.45471500000002</v>
      </c>
      <c r="AA593">
        <v>317.76432499999999</v>
      </c>
      <c r="AB593">
        <v>0</v>
      </c>
    </row>
    <row r="594" spans="1:28" x14ac:dyDescent="0.25">
      <c r="A594" s="1" t="s">
        <v>926</v>
      </c>
      <c r="B594">
        <v>714</v>
      </c>
      <c r="C594" s="1" t="s">
        <v>4013</v>
      </c>
      <c r="D594">
        <v>5.0999999999999996</v>
      </c>
      <c r="E594">
        <v>0</v>
      </c>
      <c r="F594">
        <v>0.21</v>
      </c>
      <c r="G594">
        <v>978</v>
      </c>
      <c r="H594" s="1" t="s">
        <v>4086</v>
      </c>
      <c r="I594">
        <v>0.2</v>
      </c>
      <c r="J594">
        <v>1.97</v>
      </c>
      <c r="K594">
        <v>264</v>
      </c>
      <c r="L594">
        <v>1241.6600000000001</v>
      </c>
      <c r="M594">
        <v>69</v>
      </c>
      <c r="N594">
        <v>4</v>
      </c>
      <c r="O594">
        <v>0</v>
      </c>
      <c r="P594">
        <v>112.38</v>
      </c>
      <c r="Q594">
        <v>0</v>
      </c>
      <c r="R594" s="1" t="s">
        <v>5081</v>
      </c>
      <c r="S594" s="1" t="s">
        <v>8156</v>
      </c>
      <c r="T594">
        <v>0.59</v>
      </c>
      <c r="U594" s="1"/>
      <c r="V594">
        <v>18763.978638000001</v>
      </c>
      <c r="W594">
        <v>531284.427516</v>
      </c>
      <c r="X594">
        <v>97.792871000000005</v>
      </c>
      <c r="Y594">
        <v>10.557057</v>
      </c>
      <c r="Z594">
        <v>227.73260300000001</v>
      </c>
      <c r="AA594">
        <v>228.38341800000001</v>
      </c>
      <c r="AB594">
        <v>0</v>
      </c>
    </row>
    <row r="595" spans="1:28" x14ac:dyDescent="0.25">
      <c r="A595" s="1" t="s">
        <v>927</v>
      </c>
      <c r="B595">
        <v>493</v>
      </c>
      <c r="C595" s="1" t="s">
        <v>4043</v>
      </c>
      <c r="D595">
        <v>5.0999999999999996</v>
      </c>
      <c r="E595">
        <v>0</v>
      </c>
      <c r="F595">
        <v>0.14000000000000001</v>
      </c>
      <c r="G595">
        <v>979</v>
      </c>
      <c r="H595" s="1" t="s">
        <v>4129</v>
      </c>
      <c r="I595">
        <v>135.09</v>
      </c>
      <c r="J595">
        <v>12.79</v>
      </c>
      <c r="K595">
        <v>486</v>
      </c>
      <c r="L595">
        <v>2630.12</v>
      </c>
      <c r="M595">
        <v>206</v>
      </c>
      <c r="N595">
        <v>8</v>
      </c>
      <c r="O595">
        <v>0</v>
      </c>
      <c r="P595">
        <v>284.01</v>
      </c>
      <c r="Q595">
        <v>0</v>
      </c>
      <c r="R595" s="1" t="s">
        <v>5082</v>
      </c>
      <c r="S595" s="1" t="s">
        <v>8156</v>
      </c>
      <c r="T595">
        <v>0.95</v>
      </c>
      <c r="U595" s="1"/>
      <c r="V595">
        <v>40334.107333</v>
      </c>
      <c r="W595">
        <v>1210785.779565</v>
      </c>
      <c r="X595">
        <v>212.215172</v>
      </c>
      <c r="Y595">
        <v>25.439191000000001</v>
      </c>
      <c r="Z595">
        <v>523.30469100000005</v>
      </c>
      <c r="AA595">
        <v>520.47718999999995</v>
      </c>
      <c r="AB595">
        <v>0</v>
      </c>
    </row>
    <row r="596" spans="1:28" x14ac:dyDescent="0.25">
      <c r="A596" s="1" t="s">
        <v>928</v>
      </c>
      <c r="B596">
        <v>780</v>
      </c>
      <c r="C596" s="1" t="s">
        <v>4032</v>
      </c>
      <c r="D596">
        <v>5.0999999999999996</v>
      </c>
      <c r="E596">
        <v>0</v>
      </c>
      <c r="F596">
        <v>0.97</v>
      </c>
      <c r="G596">
        <v>979</v>
      </c>
      <c r="H596" s="1" t="s">
        <v>4093</v>
      </c>
      <c r="I596">
        <v>2.0699999999999998</v>
      </c>
      <c r="J596">
        <v>15.52</v>
      </c>
      <c r="K596">
        <v>199</v>
      </c>
      <c r="L596">
        <v>1444.44</v>
      </c>
      <c r="M596">
        <v>65</v>
      </c>
      <c r="N596">
        <v>3</v>
      </c>
      <c r="O596">
        <v>0</v>
      </c>
      <c r="P596">
        <v>110.52</v>
      </c>
      <c r="Q596">
        <v>0</v>
      </c>
      <c r="R596" s="1" t="s">
        <v>5083</v>
      </c>
      <c r="S596" s="1" t="s">
        <v>8156</v>
      </c>
      <c r="T596">
        <v>1.18</v>
      </c>
      <c r="U596" s="1"/>
      <c r="V596">
        <v>18593.594711000002</v>
      </c>
      <c r="W596">
        <v>680349.67255799996</v>
      </c>
      <c r="X596">
        <v>100.86351500000001</v>
      </c>
      <c r="Y596">
        <v>14.466322</v>
      </c>
      <c r="Z596">
        <v>294.39580799999999</v>
      </c>
      <c r="AA596">
        <v>292.45639399999999</v>
      </c>
      <c r="AB596">
        <v>0</v>
      </c>
    </row>
    <row r="597" spans="1:28" x14ac:dyDescent="0.25">
      <c r="A597" s="1" t="s">
        <v>929</v>
      </c>
      <c r="B597">
        <v>942</v>
      </c>
      <c r="C597" s="1" t="s">
        <v>4002</v>
      </c>
      <c r="D597">
        <v>5.0999999999999996</v>
      </c>
      <c r="E597">
        <v>0</v>
      </c>
      <c r="F597">
        <v>1.1100000000000001</v>
      </c>
      <c r="G597">
        <v>981</v>
      </c>
      <c r="H597" s="1" t="s">
        <v>4105</v>
      </c>
      <c r="I597">
        <v>31.58</v>
      </c>
      <c r="J597">
        <v>11.36</v>
      </c>
      <c r="K597">
        <v>39</v>
      </c>
      <c r="L597">
        <v>367.23</v>
      </c>
      <c r="M597">
        <v>0</v>
      </c>
      <c r="N597">
        <v>0</v>
      </c>
      <c r="O597">
        <v>0</v>
      </c>
      <c r="P597">
        <v>7.2</v>
      </c>
      <c r="Q597">
        <v>0</v>
      </c>
      <c r="R597" s="1" t="s">
        <v>5084</v>
      </c>
      <c r="S597" s="1" t="s">
        <v>8156</v>
      </c>
      <c r="T597">
        <v>0.84</v>
      </c>
      <c r="U597" s="1"/>
      <c r="V597">
        <v>1751.255566</v>
      </c>
      <c r="W597">
        <v>109422.73134</v>
      </c>
      <c r="X597">
        <v>10.519920000000001</v>
      </c>
      <c r="Y597">
        <v>1.821869</v>
      </c>
      <c r="Z597">
        <v>44.288266999999998</v>
      </c>
      <c r="AA597">
        <v>47.036352000000001</v>
      </c>
      <c r="AB597">
        <v>0</v>
      </c>
    </row>
    <row r="598" spans="1:28" x14ac:dyDescent="0.25">
      <c r="A598" s="1" t="s">
        <v>930</v>
      </c>
      <c r="B598">
        <v>727</v>
      </c>
      <c r="C598" s="1" t="s">
        <v>4031</v>
      </c>
      <c r="D598">
        <v>5.0999999999999996</v>
      </c>
      <c r="E598">
        <v>0</v>
      </c>
      <c r="F598">
        <v>0.69</v>
      </c>
      <c r="G598">
        <v>982</v>
      </c>
      <c r="H598" s="1" t="s">
        <v>4091</v>
      </c>
      <c r="I598">
        <v>93.18</v>
      </c>
      <c r="J598">
        <v>12.8</v>
      </c>
      <c r="K598">
        <v>255</v>
      </c>
      <c r="L598">
        <v>1375.09</v>
      </c>
      <c r="M598">
        <v>100</v>
      </c>
      <c r="N598">
        <v>5</v>
      </c>
      <c r="O598">
        <v>0</v>
      </c>
      <c r="P598">
        <v>162.27000000000001</v>
      </c>
      <c r="Q598">
        <v>0</v>
      </c>
      <c r="R598" s="1" t="s">
        <v>5085</v>
      </c>
      <c r="S598" s="1" t="s">
        <v>8156</v>
      </c>
      <c r="T598">
        <v>1.08</v>
      </c>
      <c r="U598" s="1"/>
      <c r="V598">
        <v>22187.658299999999</v>
      </c>
      <c r="W598">
        <v>738303.72341199999</v>
      </c>
      <c r="X598">
        <v>118.567099</v>
      </c>
      <c r="Y598">
        <v>15.822565000000001</v>
      </c>
      <c r="Z598">
        <v>321.71165200000002</v>
      </c>
      <c r="AA598">
        <v>317.37001600000002</v>
      </c>
      <c r="AB598">
        <v>0</v>
      </c>
    </row>
    <row r="599" spans="1:28" x14ac:dyDescent="0.25">
      <c r="A599" s="1" t="s">
        <v>933</v>
      </c>
      <c r="B599">
        <v>675</v>
      </c>
      <c r="C599" s="1" t="s">
        <v>4036</v>
      </c>
      <c r="D599">
        <v>5.0999999999999996</v>
      </c>
      <c r="E599">
        <v>0</v>
      </c>
      <c r="F599">
        <v>0</v>
      </c>
      <c r="G599">
        <v>988</v>
      </c>
      <c r="H599" s="1" t="s">
        <v>4120</v>
      </c>
      <c r="I599">
        <v>34.18</v>
      </c>
      <c r="J599">
        <v>12.2</v>
      </c>
      <c r="K599">
        <v>313</v>
      </c>
      <c r="L599">
        <v>2058.39</v>
      </c>
      <c r="M599">
        <v>89</v>
      </c>
      <c r="N599">
        <v>5</v>
      </c>
      <c r="O599">
        <v>0</v>
      </c>
      <c r="P599">
        <v>168.58</v>
      </c>
      <c r="Q599">
        <v>0</v>
      </c>
      <c r="R599" s="1" t="s">
        <v>5088</v>
      </c>
      <c r="S599" s="1" t="s">
        <v>8156</v>
      </c>
      <c r="T599">
        <v>1.03</v>
      </c>
      <c r="U599" s="1"/>
      <c r="V599">
        <v>26711.462375999999</v>
      </c>
      <c r="W599">
        <v>992278.91425300005</v>
      </c>
      <c r="X599">
        <v>145.28286900000001</v>
      </c>
      <c r="Y599">
        <v>21.203161999999999</v>
      </c>
      <c r="Z599">
        <v>432.12431400000003</v>
      </c>
      <c r="AA599">
        <v>426.542168</v>
      </c>
      <c r="AB599">
        <v>0</v>
      </c>
    </row>
    <row r="600" spans="1:28" x14ac:dyDescent="0.25">
      <c r="A600" s="1" t="s">
        <v>934</v>
      </c>
      <c r="B600">
        <v>690</v>
      </c>
      <c r="C600" s="1" t="s">
        <v>4023</v>
      </c>
      <c r="D600">
        <v>5.0999999999999996</v>
      </c>
      <c r="E600">
        <v>0</v>
      </c>
      <c r="F600">
        <v>0</v>
      </c>
      <c r="G600">
        <v>988</v>
      </c>
      <c r="H600" s="1" t="s">
        <v>4099</v>
      </c>
      <c r="I600">
        <v>147.79</v>
      </c>
      <c r="J600">
        <v>12.46</v>
      </c>
      <c r="K600">
        <v>298</v>
      </c>
      <c r="L600">
        <v>1435.85</v>
      </c>
      <c r="M600">
        <v>132</v>
      </c>
      <c r="N600">
        <v>5</v>
      </c>
      <c r="O600">
        <v>0</v>
      </c>
      <c r="P600">
        <v>196.84</v>
      </c>
      <c r="Q600">
        <v>0</v>
      </c>
      <c r="R600" s="1" t="s">
        <v>5089</v>
      </c>
      <c r="S600" s="1" t="s">
        <v>8156</v>
      </c>
      <c r="T600">
        <v>1.04</v>
      </c>
      <c r="U600" s="1"/>
      <c r="V600">
        <v>27419.999554000002</v>
      </c>
      <c r="W600">
        <v>829690.36841400003</v>
      </c>
      <c r="X600">
        <v>144.51731899999999</v>
      </c>
      <c r="Y600">
        <v>17.922515000000001</v>
      </c>
      <c r="Z600">
        <v>362.446459</v>
      </c>
      <c r="AA600">
        <v>356.65573499999999</v>
      </c>
      <c r="AB600">
        <v>0</v>
      </c>
    </row>
    <row r="601" spans="1:28" x14ac:dyDescent="0.25">
      <c r="A601" s="1" t="s">
        <v>935</v>
      </c>
      <c r="B601">
        <v>897</v>
      </c>
      <c r="C601" s="1" t="s">
        <v>4004</v>
      </c>
      <c r="D601">
        <v>5.0999999999999996</v>
      </c>
      <c r="E601">
        <v>0</v>
      </c>
      <c r="F601">
        <v>0</v>
      </c>
      <c r="G601">
        <v>988</v>
      </c>
      <c r="H601" s="1" t="s">
        <v>4076</v>
      </c>
      <c r="I601">
        <v>1.4</v>
      </c>
      <c r="J601">
        <v>8</v>
      </c>
      <c r="K601">
        <v>91</v>
      </c>
      <c r="L601">
        <v>609.39</v>
      </c>
      <c r="M601">
        <v>6</v>
      </c>
      <c r="N601">
        <v>3</v>
      </c>
      <c r="O601">
        <v>0</v>
      </c>
      <c r="P601">
        <v>32.950000000000003</v>
      </c>
      <c r="Q601">
        <v>0</v>
      </c>
      <c r="R601" s="1" t="s">
        <v>5090</v>
      </c>
      <c r="S601" s="1" t="s">
        <v>8156</v>
      </c>
      <c r="T601">
        <v>0.71</v>
      </c>
      <c r="U601" s="1"/>
      <c r="V601">
        <v>5131.4150259999997</v>
      </c>
      <c r="W601">
        <v>216533.37835300001</v>
      </c>
      <c r="X601">
        <v>28.467521000000001</v>
      </c>
      <c r="Y601">
        <v>4.2212899999999998</v>
      </c>
      <c r="Z601">
        <v>91.862030000000004</v>
      </c>
      <c r="AA601">
        <v>93.079293000000007</v>
      </c>
      <c r="AB601">
        <v>0</v>
      </c>
    </row>
    <row r="602" spans="1:28" x14ac:dyDescent="0.25">
      <c r="A602" s="1" t="s">
        <v>937</v>
      </c>
      <c r="B602">
        <v>833</v>
      </c>
      <c r="C602" s="1" t="s">
        <v>4005</v>
      </c>
      <c r="D602">
        <v>5.0999999999999996</v>
      </c>
      <c r="E602">
        <v>0</v>
      </c>
      <c r="F602">
        <v>0.25</v>
      </c>
      <c r="G602">
        <v>990</v>
      </c>
      <c r="H602" s="1" t="s">
        <v>4075</v>
      </c>
      <c r="I602">
        <v>89.74</v>
      </c>
      <c r="J602">
        <v>9.32</v>
      </c>
      <c r="K602">
        <v>157</v>
      </c>
      <c r="L602">
        <v>698.34</v>
      </c>
      <c r="M602">
        <v>67</v>
      </c>
      <c r="N602">
        <v>5</v>
      </c>
      <c r="O602">
        <v>0</v>
      </c>
      <c r="P602">
        <v>91.76</v>
      </c>
      <c r="Q602">
        <v>0</v>
      </c>
      <c r="R602" s="1" t="s">
        <v>5092</v>
      </c>
      <c r="S602" s="1" t="s">
        <v>8156</v>
      </c>
      <c r="T602">
        <v>0.79</v>
      </c>
      <c r="U602" s="1"/>
      <c r="V602">
        <v>13802.019305</v>
      </c>
      <c r="W602">
        <v>372196.65297699999</v>
      </c>
      <c r="X602">
        <v>71.598236</v>
      </c>
      <c r="Y602">
        <v>7.9498689999999996</v>
      </c>
      <c r="Z602">
        <v>162.37489099999999</v>
      </c>
      <c r="AA602">
        <v>159.99609599999999</v>
      </c>
      <c r="AB602">
        <v>0</v>
      </c>
    </row>
    <row r="603" spans="1:28" x14ac:dyDescent="0.25">
      <c r="A603" s="1" t="s">
        <v>939</v>
      </c>
      <c r="B603">
        <v>250</v>
      </c>
      <c r="C603" s="1" t="s">
        <v>4063</v>
      </c>
      <c r="D603">
        <v>5.0999999999999996</v>
      </c>
      <c r="E603">
        <v>0</v>
      </c>
      <c r="F603">
        <v>0</v>
      </c>
      <c r="G603">
        <v>992</v>
      </c>
      <c r="H603" s="1" t="s">
        <v>4129</v>
      </c>
      <c r="I603">
        <v>135.09</v>
      </c>
      <c r="J603">
        <v>8.07</v>
      </c>
      <c r="K603">
        <v>742</v>
      </c>
      <c r="L603">
        <v>3377.38</v>
      </c>
      <c r="M603">
        <v>284</v>
      </c>
      <c r="N603">
        <v>12</v>
      </c>
      <c r="O603">
        <v>0</v>
      </c>
      <c r="P603">
        <v>400.56</v>
      </c>
      <c r="Q603">
        <v>0</v>
      </c>
      <c r="R603" s="1" t="s">
        <v>5094</v>
      </c>
      <c r="S603" s="1" t="s">
        <v>8156</v>
      </c>
      <c r="T603">
        <v>0.72</v>
      </c>
      <c r="U603" s="1"/>
      <c r="V603">
        <v>58711.114633999998</v>
      </c>
      <c r="W603">
        <v>1612372.6205219999</v>
      </c>
      <c r="X603">
        <v>305.07041299999997</v>
      </c>
      <c r="Y603">
        <v>33.38364</v>
      </c>
      <c r="Z603">
        <v>697.166201</v>
      </c>
      <c r="AA603">
        <v>693.11090200000001</v>
      </c>
      <c r="AB603">
        <v>0</v>
      </c>
    </row>
    <row r="604" spans="1:28" x14ac:dyDescent="0.25">
      <c r="A604" s="1" t="s">
        <v>940</v>
      </c>
      <c r="B604">
        <v>577</v>
      </c>
      <c r="C604" s="1" t="s">
        <v>4004</v>
      </c>
      <c r="D604">
        <v>5.0999999999999996</v>
      </c>
      <c r="E604">
        <v>0</v>
      </c>
      <c r="F604">
        <v>2</v>
      </c>
      <c r="G604">
        <v>992</v>
      </c>
      <c r="H604" s="1" t="s">
        <v>4100</v>
      </c>
      <c r="I604">
        <v>91.57</v>
      </c>
      <c r="J604">
        <v>9.4700000000000006</v>
      </c>
      <c r="K604">
        <v>415</v>
      </c>
      <c r="L604">
        <v>2205.37</v>
      </c>
      <c r="M604">
        <v>143</v>
      </c>
      <c r="N604">
        <v>3</v>
      </c>
      <c r="O604">
        <v>0</v>
      </c>
      <c r="P604">
        <v>213.97</v>
      </c>
      <c r="Q604">
        <v>0</v>
      </c>
      <c r="R604" s="1" t="s">
        <v>5095</v>
      </c>
      <c r="S604" s="1" t="s">
        <v>8156</v>
      </c>
      <c r="T604">
        <v>0.8</v>
      </c>
      <c r="U604" s="1"/>
      <c r="V604">
        <v>33421.781805999999</v>
      </c>
      <c r="W604">
        <v>990950.19678200001</v>
      </c>
      <c r="X604">
        <v>175.41484199999999</v>
      </c>
      <c r="Y604">
        <v>20.276506000000001</v>
      </c>
      <c r="Z604">
        <v>426.54211299999997</v>
      </c>
      <c r="AA604">
        <v>425.97806500000002</v>
      </c>
      <c r="AB604">
        <v>0</v>
      </c>
    </row>
    <row r="605" spans="1:28" x14ac:dyDescent="0.25">
      <c r="A605" s="1" t="s">
        <v>941</v>
      </c>
      <c r="B605">
        <v>609</v>
      </c>
      <c r="C605" s="1" t="s">
        <v>4031</v>
      </c>
      <c r="D605">
        <v>5.0999999999999996</v>
      </c>
      <c r="E605">
        <v>0</v>
      </c>
      <c r="F605">
        <v>0.18</v>
      </c>
      <c r="G605">
        <v>992</v>
      </c>
      <c r="H605" s="1" t="s">
        <v>4127</v>
      </c>
      <c r="I605">
        <v>2.0699999999999998</v>
      </c>
      <c r="J605">
        <v>13.93</v>
      </c>
      <c r="K605">
        <v>383</v>
      </c>
      <c r="L605">
        <v>2268.7600000000002</v>
      </c>
      <c r="M605">
        <v>183</v>
      </c>
      <c r="N605">
        <v>6</v>
      </c>
      <c r="O605">
        <v>0</v>
      </c>
      <c r="P605">
        <v>238.84</v>
      </c>
      <c r="Q605">
        <v>0</v>
      </c>
      <c r="R605" s="1" t="s">
        <v>5096</v>
      </c>
      <c r="S605" s="1" t="s">
        <v>8156</v>
      </c>
      <c r="T605">
        <v>1.1399999999999999</v>
      </c>
      <c r="U605" s="1"/>
      <c r="V605">
        <v>37254.266335</v>
      </c>
      <c r="W605">
        <v>1133451.6167520001</v>
      </c>
      <c r="X605">
        <v>196.42681099999999</v>
      </c>
      <c r="Y605">
        <v>24.568370000000002</v>
      </c>
      <c r="Z605">
        <v>492.41177199999998</v>
      </c>
      <c r="AA605">
        <v>487.23239899999999</v>
      </c>
      <c r="AB605">
        <v>0</v>
      </c>
    </row>
    <row r="606" spans="1:28" x14ac:dyDescent="0.25">
      <c r="A606" s="1" t="s">
        <v>942</v>
      </c>
      <c r="B606">
        <v>432</v>
      </c>
      <c r="C606" s="1" t="s">
        <v>4006</v>
      </c>
      <c r="D606">
        <v>5.0999999999999996</v>
      </c>
      <c r="E606">
        <v>0</v>
      </c>
      <c r="F606">
        <v>0.75</v>
      </c>
      <c r="G606">
        <v>993</v>
      </c>
      <c r="H606" s="1" t="s">
        <v>4116</v>
      </c>
      <c r="I606">
        <v>87.33</v>
      </c>
      <c r="J606">
        <v>7.86</v>
      </c>
      <c r="K606">
        <v>561</v>
      </c>
      <c r="L606">
        <v>2326.5700000000002</v>
      </c>
      <c r="M606">
        <v>176</v>
      </c>
      <c r="N606">
        <v>7</v>
      </c>
      <c r="O606">
        <v>0</v>
      </c>
      <c r="P606">
        <v>330.69</v>
      </c>
      <c r="Q606">
        <v>0</v>
      </c>
      <c r="R606" s="1" t="s">
        <v>5097</v>
      </c>
      <c r="S606" s="1" t="s">
        <v>8156</v>
      </c>
      <c r="T606">
        <v>0.72</v>
      </c>
      <c r="U606" s="1"/>
      <c r="V606">
        <v>43207.958334000003</v>
      </c>
      <c r="W606">
        <v>1192706.6956450001</v>
      </c>
      <c r="X606">
        <v>224.685633</v>
      </c>
      <c r="Y606">
        <v>24.907869000000002</v>
      </c>
      <c r="Z606">
        <v>518.341634</v>
      </c>
      <c r="AA606">
        <v>512.70839100000001</v>
      </c>
      <c r="AB606">
        <v>0</v>
      </c>
    </row>
    <row r="607" spans="1:28" x14ac:dyDescent="0.25">
      <c r="A607" s="1" t="s">
        <v>944</v>
      </c>
      <c r="B607">
        <v>785</v>
      </c>
      <c r="C607" s="1" t="s">
        <v>4032</v>
      </c>
      <c r="D607">
        <v>5.0999999999999996</v>
      </c>
      <c r="E607">
        <v>0</v>
      </c>
      <c r="F607">
        <v>0.91</v>
      </c>
      <c r="G607">
        <v>993</v>
      </c>
      <c r="H607" s="1" t="s">
        <v>4162</v>
      </c>
      <c r="I607">
        <v>0.2</v>
      </c>
      <c r="J607">
        <v>7.07</v>
      </c>
      <c r="K607">
        <v>208</v>
      </c>
      <c r="L607">
        <v>1269.6500000000001</v>
      </c>
      <c r="M607">
        <v>43</v>
      </c>
      <c r="N607">
        <v>2</v>
      </c>
      <c r="O607">
        <v>0</v>
      </c>
      <c r="P607">
        <v>69.67</v>
      </c>
      <c r="Q607">
        <v>0</v>
      </c>
      <c r="R607" s="1" t="s">
        <v>5099</v>
      </c>
      <c r="S607" s="1" t="s">
        <v>8156</v>
      </c>
      <c r="T607">
        <v>0.66</v>
      </c>
      <c r="U607" s="1"/>
      <c r="V607">
        <v>12418.833124999999</v>
      </c>
      <c r="W607">
        <v>444554.19878099998</v>
      </c>
      <c r="X607">
        <v>66.928420000000003</v>
      </c>
      <c r="Y607">
        <v>8.5277100000000008</v>
      </c>
      <c r="Z607">
        <v>188.37679900000001</v>
      </c>
      <c r="AA607">
        <v>191.09834599999999</v>
      </c>
      <c r="AB607">
        <v>0</v>
      </c>
    </row>
    <row r="608" spans="1:28" x14ac:dyDescent="0.25">
      <c r="A608" s="1" t="s">
        <v>946</v>
      </c>
      <c r="B608">
        <v>723</v>
      </c>
      <c r="C608" s="1" t="s">
        <v>4037</v>
      </c>
      <c r="D608">
        <v>5.0999999999999996</v>
      </c>
      <c r="E608">
        <v>0</v>
      </c>
      <c r="F608">
        <v>0.91</v>
      </c>
      <c r="G608">
        <v>994</v>
      </c>
      <c r="H608" s="1" t="s">
        <v>4096</v>
      </c>
      <c r="I608">
        <v>121.36</v>
      </c>
      <c r="J608">
        <v>11.47</v>
      </c>
      <c r="K608">
        <v>271</v>
      </c>
      <c r="L608">
        <v>1417.38</v>
      </c>
      <c r="M608">
        <v>103</v>
      </c>
      <c r="N608">
        <v>2</v>
      </c>
      <c r="O608">
        <v>0</v>
      </c>
      <c r="P608">
        <v>158.46</v>
      </c>
      <c r="Q608">
        <v>0</v>
      </c>
      <c r="R608" s="1" t="s">
        <v>5101</v>
      </c>
      <c r="S608" s="1" t="s">
        <v>8156</v>
      </c>
      <c r="T608">
        <v>0.91</v>
      </c>
      <c r="U608" s="1"/>
      <c r="V608">
        <v>24035.653850999999</v>
      </c>
      <c r="W608">
        <v>765983.82472899999</v>
      </c>
      <c r="X608">
        <v>127.55462199999999</v>
      </c>
      <c r="Y608">
        <v>16.154071999999999</v>
      </c>
      <c r="Z608">
        <v>332.47423700000002</v>
      </c>
      <c r="AA608">
        <v>329.26991800000002</v>
      </c>
      <c r="AB608">
        <v>0</v>
      </c>
    </row>
    <row r="609" spans="1:28" x14ac:dyDescent="0.25">
      <c r="A609" s="1" t="s">
        <v>947</v>
      </c>
      <c r="B609">
        <v>863</v>
      </c>
      <c r="C609" s="1" t="s">
        <v>4004</v>
      </c>
      <c r="D609">
        <v>5.0999999999999996</v>
      </c>
      <c r="E609">
        <v>0</v>
      </c>
      <c r="F609">
        <v>0.51</v>
      </c>
      <c r="G609">
        <v>994</v>
      </c>
      <c r="H609" s="1" t="s">
        <v>4073</v>
      </c>
      <c r="I609">
        <v>40.79</v>
      </c>
      <c r="J609">
        <v>11.21</v>
      </c>
      <c r="K609">
        <v>131</v>
      </c>
      <c r="L609">
        <v>475.89</v>
      </c>
      <c r="M609">
        <v>27</v>
      </c>
      <c r="N609">
        <v>3</v>
      </c>
      <c r="O609">
        <v>0</v>
      </c>
      <c r="P609">
        <v>94.39</v>
      </c>
      <c r="Q609">
        <v>0</v>
      </c>
      <c r="R609" s="1" t="s">
        <v>5102</v>
      </c>
      <c r="S609" s="1" t="s">
        <v>8156</v>
      </c>
      <c r="T609">
        <v>0.96</v>
      </c>
      <c r="U609" s="1"/>
      <c r="V609">
        <v>10003.272934000001</v>
      </c>
      <c r="W609">
        <v>310093.95070400002</v>
      </c>
      <c r="X609">
        <v>52.854757999999997</v>
      </c>
      <c r="Y609">
        <v>6.516229</v>
      </c>
      <c r="Z609">
        <v>135.30906200000001</v>
      </c>
      <c r="AA609">
        <v>133.29882900000001</v>
      </c>
      <c r="AB609">
        <v>0</v>
      </c>
    </row>
    <row r="610" spans="1:28" x14ac:dyDescent="0.25">
      <c r="A610" s="1" t="s">
        <v>949</v>
      </c>
      <c r="B610">
        <v>900</v>
      </c>
      <c r="C610" s="1" t="s">
        <v>4004</v>
      </c>
      <c r="D610">
        <v>5.0999999999999996</v>
      </c>
      <c r="E610">
        <v>0</v>
      </c>
      <c r="F610">
        <v>0</v>
      </c>
      <c r="G610">
        <v>995</v>
      </c>
      <c r="H610" s="1" t="s">
        <v>4168</v>
      </c>
      <c r="I610">
        <v>0.2</v>
      </c>
      <c r="J610">
        <v>6.23</v>
      </c>
      <c r="K610">
        <v>95</v>
      </c>
      <c r="L610">
        <v>420.4</v>
      </c>
      <c r="M610">
        <v>8</v>
      </c>
      <c r="N610">
        <v>3</v>
      </c>
      <c r="O610">
        <v>0</v>
      </c>
      <c r="P610">
        <v>41.71</v>
      </c>
      <c r="Q610">
        <v>0</v>
      </c>
      <c r="R610" s="1" t="s">
        <v>5104</v>
      </c>
      <c r="S610" s="1" t="s">
        <v>8156</v>
      </c>
      <c r="T610">
        <v>0.57999999999999996</v>
      </c>
      <c r="U610" s="1"/>
      <c r="V610">
        <v>5653.644225</v>
      </c>
      <c r="W610">
        <v>188256.82380899999</v>
      </c>
      <c r="X610">
        <v>30.125845999999999</v>
      </c>
      <c r="Y610">
        <v>3.6354820000000001</v>
      </c>
      <c r="Z610">
        <v>80.323877999999993</v>
      </c>
      <c r="AA610">
        <v>80.925302000000002</v>
      </c>
      <c r="AB610">
        <v>0</v>
      </c>
    </row>
    <row r="611" spans="1:28" x14ac:dyDescent="0.25">
      <c r="A611" s="1" t="s">
        <v>951</v>
      </c>
      <c r="B611">
        <v>742</v>
      </c>
      <c r="C611" s="1" t="s">
        <v>4004</v>
      </c>
      <c r="D611">
        <v>5.0999999999999996</v>
      </c>
      <c r="E611">
        <v>0</v>
      </c>
      <c r="F611">
        <v>2.72</v>
      </c>
      <c r="G611">
        <v>996</v>
      </c>
      <c r="H611" s="1" t="s">
        <v>4096</v>
      </c>
      <c r="I611">
        <v>121.36</v>
      </c>
      <c r="J611">
        <v>12.36</v>
      </c>
      <c r="K611">
        <v>254</v>
      </c>
      <c r="L611">
        <v>1417.41</v>
      </c>
      <c r="M611">
        <v>66</v>
      </c>
      <c r="N611">
        <v>1</v>
      </c>
      <c r="O611">
        <v>0</v>
      </c>
      <c r="P611">
        <v>146.59</v>
      </c>
      <c r="Q611">
        <v>0</v>
      </c>
      <c r="R611" s="1" t="s">
        <v>5106</v>
      </c>
      <c r="S611" s="1" t="s">
        <v>8156</v>
      </c>
      <c r="T611">
        <v>0.97</v>
      </c>
      <c r="U611" s="1"/>
      <c r="V611">
        <v>20794.154633999999</v>
      </c>
      <c r="W611">
        <v>696136.32870199997</v>
      </c>
      <c r="X611">
        <v>111.179552</v>
      </c>
      <c r="Y611">
        <v>14.739964000000001</v>
      </c>
      <c r="Z611">
        <v>303.01151099999998</v>
      </c>
      <c r="AA611">
        <v>299.24385999999998</v>
      </c>
      <c r="AB611">
        <v>0</v>
      </c>
    </row>
    <row r="612" spans="1:28" x14ac:dyDescent="0.25">
      <c r="A612" s="1" t="s">
        <v>952</v>
      </c>
      <c r="B612">
        <v>595</v>
      </c>
      <c r="C612" s="1" t="s">
        <v>4048</v>
      </c>
      <c r="D612">
        <v>5.0999999999999996</v>
      </c>
      <c r="E612">
        <v>0</v>
      </c>
      <c r="F612">
        <v>0.18</v>
      </c>
      <c r="G612">
        <v>997</v>
      </c>
      <c r="H612" s="1" t="s">
        <v>4096</v>
      </c>
      <c r="I612">
        <v>121.36</v>
      </c>
      <c r="J612">
        <v>13.23</v>
      </c>
      <c r="K612">
        <v>402</v>
      </c>
      <c r="L612">
        <v>2442.1999999999998</v>
      </c>
      <c r="M612">
        <v>121</v>
      </c>
      <c r="N612">
        <v>4</v>
      </c>
      <c r="O612">
        <v>0</v>
      </c>
      <c r="P612">
        <v>222.71</v>
      </c>
      <c r="Q612">
        <v>0</v>
      </c>
      <c r="R612" s="1" t="s">
        <v>5107</v>
      </c>
      <c r="S612" s="1" t="s">
        <v>8156</v>
      </c>
      <c r="T612">
        <v>0.99</v>
      </c>
      <c r="U612" s="1"/>
      <c r="V612">
        <v>32197.439127000001</v>
      </c>
      <c r="W612">
        <v>1093186.7880450001</v>
      </c>
      <c r="X612">
        <v>172.44576900000001</v>
      </c>
      <c r="Y612">
        <v>22.630116999999998</v>
      </c>
      <c r="Z612">
        <v>471.17929099999998</v>
      </c>
      <c r="AA612">
        <v>469.92204600000002</v>
      </c>
      <c r="AB612">
        <v>0</v>
      </c>
    </row>
    <row r="613" spans="1:28" x14ac:dyDescent="0.25">
      <c r="A613" s="1" t="s">
        <v>953</v>
      </c>
      <c r="B613">
        <v>833</v>
      </c>
      <c r="C613" s="1" t="s">
        <v>4024</v>
      </c>
      <c r="D613">
        <v>5.0999999999999996</v>
      </c>
      <c r="E613">
        <v>0</v>
      </c>
      <c r="F613">
        <v>0.25</v>
      </c>
      <c r="G613">
        <v>997</v>
      </c>
      <c r="H613" s="1" t="s">
        <v>4112</v>
      </c>
      <c r="I613">
        <v>110.84</v>
      </c>
      <c r="J613">
        <v>13.24</v>
      </c>
      <c r="K613">
        <v>164</v>
      </c>
      <c r="L613">
        <v>1746.22</v>
      </c>
      <c r="M613">
        <v>14</v>
      </c>
      <c r="N613">
        <v>3</v>
      </c>
      <c r="O613">
        <v>0</v>
      </c>
      <c r="P613">
        <v>44.92</v>
      </c>
      <c r="Q613">
        <v>0</v>
      </c>
      <c r="R613" s="1" t="s">
        <v>5108</v>
      </c>
      <c r="S613" s="1" t="s">
        <v>8156</v>
      </c>
      <c r="T613">
        <v>1.04</v>
      </c>
      <c r="U613" s="1"/>
      <c r="V613">
        <v>10098.36427</v>
      </c>
      <c r="W613">
        <v>582557.02945200005</v>
      </c>
      <c r="X613">
        <v>59.870184000000002</v>
      </c>
      <c r="Y613">
        <v>11.510785</v>
      </c>
      <c r="Z613">
        <v>245.4075</v>
      </c>
      <c r="AA613">
        <v>250.415525</v>
      </c>
      <c r="AB613">
        <v>0</v>
      </c>
    </row>
    <row r="614" spans="1:28" x14ac:dyDescent="0.25">
      <c r="A614" s="1" t="s">
        <v>954</v>
      </c>
      <c r="B614">
        <v>915</v>
      </c>
      <c r="C614" s="1" t="s">
        <v>4004</v>
      </c>
      <c r="D614">
        <v>5.0999999999999996</v>
      </c>
      <c r="E614">
        <v>0</v>
      </c>
      <c r="F614">
        <v>4.2</v>
      </c>
      <c r="G614">
        <v>997</v>
      </c>
      <c r="H614" s="1" t="s">
        <v>4076</v>
      </c>
      <c r="I614">
        <v>1.4</v>
      </c>
      <c r="J614">
        <v>12.61</v>
      </c>
      <c r="K614">
        <v>82</v>
      </c>
      <c r="L614">
        <v>609.39</v>
      </c>
      <c r="M614">
        <v>1</v>
      </c>
      <c r="N614">
        <v>1</v>
      </c>
      <c r="O614">
        <v>0</v>
      </c>
      <c r="P614">
        <v>40.51</v>
      </c>
      <c r="Q614">
        <v>0</v>
      </c>
      <c r="R614" s="1" t="s">
        <v>5109</v>
      </c>
      <c r="S614" s="1" t="s">
        <v>8156</v>
      </c>
      <c r="T614">
        <v>1.04</v>
      </c>
      <c r="U614" s="1"/>
      <c r="V614">
        <v>4970.8223520000001</v>
      </c>
      <c r="W614">
        <v>229975.38171700001</v>
      </c>
      <c r="X614">
        <v>28.057912999999999</v>
      </c>
      <c r="Y614">
        <v>4.4289550000000002</v>
      </c>
      <c r="Z614">
        <v>96.660393999999997</v>
      </c>
      <c r="AA614">
        <v>98.857218000000003</v>
      </c>
      <c r="AB614">
        <v>0</v>
      </c>
    </row>
    <row r="615" spans="1:28" x14ac:dyDescent="0.25">
      <c r="A615" s="1" t="s">
        <v>957</v>
      </c>
      <c r="B615">
        <v>850</v>
      </c>
      <c r="C615" s="1" t="s">
        <v>4001</v>
      </c>
      <c r="D615">
        <v>0.2</v>
      </c>
      <c r="E615">
        <v>0</v>
      </c>
      <c r="F615">
        <v>0</v>
      </c>
      <c r="G615">
        <v>1001</v>
      </c>
      <c r="H615" s="1" t="s">
        <v>4085</v>
      </c>
      <c r="I615">
        <v>50.59</v>
      </c>
      <c r="J615">
        <v>10.4</v>
      </c>
      <c r="K615">
        <v>151</v>
      </c>
      <c r="L615">
        <v>796.83</v>
      </c>
      <c r="M615">
        <v>50</v>
      </c>
      <c r="N615">
        <v>2</v>
      </c>
      <c r="O615">
        <v>0</v>
      </c>
      <c r="P615">
        <v>77.19</v>
      </c>
      <c r="Q615">
        <v>0</v>
      </c>
      <c r="R615" s="1" t="s">
        <v>5112</v>
      </c>
      <c r="S615" s="1" t="s">
        <v>8156</v>
      </c>
      <c r="T615">
        <v>0.77</v>
      </c>
      <c r="U615" s="1"/>
      <c r="V615">
        <v>11984.903102</v>
      </c>
      <c r="W615">
        <v>378446.07551499997</v>
      </c>
      <c r="X615">
        <v>63.521022000000002</v>
      </c>
      <c r="Y615">
        <v>8.0335070000000002</v>
      </c>
      <c r="Z615">
        <v>164.97591800000001</v>
      </c>
      <c r="AA615">
        <v>162.680836</v>
      </c>
      <c r="AB615">
        <v>0</v>
      </c>
    </row>
    <row r="616" spans="1:28" x14ac:dyDescent="0.25">
      <c r="A616" s="1" t="s">
        <v>958</v>
      </c>
      <c r="B616">
        <v>552</v>
      </c>
      <c r="C616" s="1" t="s">
        <v>4050</v>
      </c>
      <c r="D616">
        <v>5.0999999999999996</v>
      </c>
      <c r="E616">
        <v>0</v>
      </c>
      <c r="F616">
        <v>0</v>
      </c>
      <c r="G616">
        <v>1004</v>
      </c>
      <c r="H616" s="1" t="s">
        <v>4095</v>
      </c>
      <c r="I616">
        <v>63.59</v>
      </c>
      <c r="J616">
        <v>7.56</v>
      </c>
      <c r="K616">
        <v>452</v>
      </c>
      <c r="L616">
        <v>1626.59</v>
      </c>
      <c r="M616">
        <v>174</v>
      </c>
      <c r="N616">
        <v>8</v>
      </c>
      <c r="O616">
        <v>0</v>
      </c>
      <c r="P616">
        <v>244.77</v>
      </c>
      <c r="Q616">
        <v>0</v>
      </c>
      <c r="R616" s="1" t="s">
        <v>5113</v>
      </c>
      <c r="S616" s="1" t="s">
        <v>8156</v>
      </c>
      <c r="T616">
        <v>0.57999999999999996</v>
      </c>
      <c r="U616" s="1"/>
      <c r="V616">
        <v>36219.029687000002</v>
      </c>
      <c r="W616">
        <v>910888.80555599998</v>
      </c>
      <c r="X616">
        <v>186.202899</v>
      </c>
      <c r="Y616">
        <v>19.257477999999999</v>
      </c>
      <c r="Z616">
        <v>397.65470599999998</v>
      </c>
      <c r="AA616">
        <v>391.56580600000001</v>
      </c>
      <c r="AB616">
        <v>0</v>
      </c>
    </row>
    <row r="617" spans="1:28" x14ac:dyDescent="0.25">
      <c r="A617" s="1" t="s">
        <v>960</v>
      </c>
      <c r="B617">
        <v>934</v>
      </c>
      <c r="C617" s="1" t="s">
        <v>4001</v>
      </c>
      <c r="D617">
        <v>0.2</v>
      </c>
      <c r="E617">
        <v>0</v>
      </c>
      <c r="F617">
        <v>0.48</v>
      </c>
      <c r="G617">
        <v>1004</v>
      </c>
      <c r="H617" s="1" t="s">
        <v>4148</v>
      </c>
      <c r="I617">
        <v>108.49</v>
      </c>
      <c r="J617">
        <v>6.87</v>
      </c>
      <c r="K617">
        <v>70</v>
      </c>
      <c r="L617">
        <v>419.77</v>
      </c>
      <c r="M617">
        <v>1</v>
      </c>
      <c r="N617">
        <v>1</v>
      </c>
      <c r="O617">
        <v>0</v>
      </c>
      <c r="P617">
        <v>16.29</v>
      </c>
      <c r="Q617">
        <v>0</v>
      </c>
      <c r="R617" s="1" t="s">
        <v>5115</v>
      </c>
      <c r="S617" s="1" t="s">
        <v>8156</v>
      </c>
      <c r="T617">
        <v>0.52</v>
      </c>
      <c r="U617" s="1"/>
      <c r="V617">
        <v>4080.1935589999998</v>
      </c>
      <c r="W617">
        <v>174711.61192200001</v>
      </c>
      <c r="X617">
        <v>22.667480999999999</v>
      </c>
      <c r="Y617">
        <v>3.2964069999999999</v>
      </c>
      <c r="Z617">
        <v>73.984983</v>
      </c>
      <c r="AA617">
        <v>75.101795999999993</v>
      </c>
      <c r="AB617">
        <v>0</v>
      </c>
    </row>
    <row r="618" spans="1:28" x14ac:dyDescent="0.25">
      <c r="A618" s="1" t="s">
        <v>963</v>
      </c>
      <c r="B618">
        <v>917</v>
      </c>
      <c r="C618" s="1" t="s">
        <v>4004</v>
      </c>
      <c r="D618">
        <v>5.0999999999999996</v>
      </c>
      <c r="E618">
        <v>0</v>
      </c>
      <c r="F618">
        <v>2.2400000000000002</v>
      </c>
      <c r="G618">
        <v>1006</v>
      </c>
      <c r="H618" s="1" t="s">
        <v>4073</v>
      </c>
      <c r="I618">
        <v>40.79</v>
      </c>
      <c r="J618">
        <v>13.88</v>
      </c>
      <c r="K618">
        <v>89</v>
      </c>
      <c r="L618">
        <v>475.89</v>
      </c>
      <c r="M618">
        <v>2</v>
      </c>
      <c r="N618">
        <v>2</v>
      </c>
      <c r="O618">
        <v>0</v>
      </c>
      <c r="P618">
        <v>55.29</v>
      </c>
      <c r="Q618">
        <v>0</v>
      </c>
      <c r="R618" s="1" t="s">
        <v>5118</v>
      </c>
      <c r="S618" s="1" t="s">
        <v>8156</v>
      </c>
      <c r="T618">
        <v>1.05</v>
      </c>
      <c r="U618" s="1"/>
      <c r="V618">
        <v>6208.1672200000003</v>
      </c>
      <c r="W618">
        <v>238733.23941499999</v>
      </c>
      <c r="X618">
        <v>33.927264000000001</v>
      </c>
      <c r="Y618">
        <v>4.9415230000000001</v>
      </c>
      <c r="Z618">
        <v>103.46178</v>
      </c>
      <c r="AA618">
        <v>102.62215</v>
      </c>
      <c r="AB618">
        <v>0</v>
      </c>
    </row>
    <row r="619" spans="1:28" x14ac:dyDescent="0.25">
      <c r="A619" s="1" t="s">
        <v>964</v>
      </c>
      <c r="B619">
        <v>870</v>
      </c>
      <c r="C619" s="1" t="s">
        <v>4004</v>
      </c>
      <c r="D619">
        <v>5.0999999999999996</v>
      </c>
      <c r="E619">
        <v>0</v>
      </c>
      <c r="F619">
        <v>0</v>
      </c>
      <c r="G619">
        <v>1008</v>
      </c>
      <c r="H619" s="1" t="s">
        <v>4074</v>
      </c>
      <c r="I619">
        <v>0.2</v>
      </c>
      <c r="J619">
        <v>4.8</v>
      </c>
      <c r="K619">
        <v>138</v>
      </c>
      <c r="L619">
        <v>420.4</v>
      </c>
      <c r="M619">
        <v>27</v>
      </c>
      <c r="N619">
        <v>3</v>
      </c>
      <c r="O619">
        <v>0</v>
      </c>
      <c r="P619">
        <v>105.94</v>
      </c>
      <c r="Q619">
        <v>0</v>
      </c>
      <c r="R619" s="1" t="s">
        <v>5119</v>
      </c>
      <c r="S619" s="1" t="s">
        <v>8156</v>
      </c>
      <c r="T619">
        <v>0.96</v>
      </c>
      <c r="U619" s="1"/>
      <c r="V619">
        <v>10785.855132000001</v>
      </c>
      <c r="W619">
        <v>301856.55501700001</v>
      </c>
      <c r="X619">
        <v>56.202773999999998</v>
      </c>
      <c r="Y619">
        <v>6.4258360000000003</v>
      </c>
      <c r="Z619">
        <v>132.60047800000001</v>
      </c>
      <c r="AA619">
        <v>129.75858700000001</v>
      </c>
      <c r="AB619">
        <v>0</v>
      </c>
    </row>
    <row r="620" spans="1:28" x14ac:dyDescent="0.25">
      <c r="A620" s="1" t="s">
        <v>966</v>
      </c>
      <c r="B620">
        <v>609</v>
      </c>
      <c r="C620" s="1" t="s">
        <v>4054</v>
      </c>
      <c r="D620">
        <v>5.0999999999999996</v>
      </c>
      <c r="E620">
        <v>0</v>
      </c>
      <c r="F620">
        <v>0.18</v>
      </c>
      <c r="G620">
        <v>1010</v>
      </c>
      <c r="H620" s="1" t="s">
        <v>4079</v>
      </c>
      <c r="I620">
        <v>1.4</v>
      </c>
      <c r="J620">
        <v>13.67</v>
      </c>
      <c r="K620">
        <v>401</v>
      </c>
      <c r="L620">
        <v>2323.92</v>
      </c>
      <c r="M620">
        <v>182</v>
      </c>
      <c r="N620">
        <v>6</v>
      </c>
      <c r="O620">
        <v>0</v>
      </c>
      <c r="P620">
        <v>235.46</v>
      </c>
      <c r="Q620">
        <v>0</v>
      </c>
      <c r="R620" s="1" t="s">
        <v>5121</v>
      </c>
      <c r="S620" s="1" t="s">
        <v>8156</v>
      </c>
      <c r="T620">
        <v>1.01</v>
      </c>
      <c r="U620" s="1"/>
      <c r="V620">
        <v>38414.900256000001</v>
      </c>
      <c r="W620">
        <v>1194418.9508130001</v>
      </c>
      <c r="X620">
        <v>203.25965099999999</v>
      </c>
      <c r="Y620">
        <v>25.798233</v>
      </c>
      <c r="Z620">
        <v>520.09159899999997</v>
      </c>
      <c r="AA620">
        <v>513.43944299999998</v>
      </c>
      <c r="AB620">
        <v>0</v>
      </c>
    </row>
    <row r="621" spans="1:28" x14ac:dyDescent="0.25">
      <c r="A621" s="1" t="s">
        <v>967</v>
      </c>
      <c r="B621">
        <v>812</v>
      </c>
      <c r="C621" s="1" t="s">
        <v>4038</v>
      </c>
      <c r="D621">
        <v>5.0999999999999996</v>
      </c>
      <c r="E621">
        <v>0</v>
      </c>
      <c r="F621">
        <v>0.24</v>
      </c>
      <c r="G621">
        <v>1012</v>
      </c>
      <c r="H621" s="1" t="s">
        <v>4130</v>
      </c>
      <c r="I621">
        <v>14.85</v>
      </c>
      <c r="J621">
        <v>9.36</v>
      </c>
      <c r="K621">
        <v>200</v>
      </c>
      <c r="L621">
        <v>1683.59</v>
      </c>
      <c r="M621">
        <v>42</v>
      </c>
      <c r="N621">
        <v>4</v>
      </c>
      <c r="O621">
        <v>0</v>
      </c>
      <c r="P621">
        <v>112.79</v>
      </c>
      <c r="Q621">
        <v>0</v>
      </c>
      <c r="R621" s="1" t="s">
        <v>5122</v>
      </c>
      <c r="S621" s="1" t="s">
        <v>8156</v>
      </c>
      <c r="T621">
        <v>1.47</v>
      </c>
      <c r="U621" s="1"/>
      <c r="V621">
        <v>17559.351397999999</v>
      </c>
      <c r="W621">
        <v>802408.90207499999</v>
      </c>
      <c r="X621">
        <v>99.234404999999995</v>
      </c>
      <c r="Y621">
        <v>17.481867000000001</v>
      </c>
      <c r="Z621">
        <v>349.45821899999999</v>
      </c>
      <c r="AA621">
        <v>344.92066299999999</v>
      </c>
      <c r="AB621">
        <v>0</v>
      </c>
    </row>
    <row r="622" spans="1:28" x14ac:dyDescent="0.25">
      <c r="A622" s="1" t="s">
        <v>968</v>
      </c>
      <c r="B622">
        <v>384</v>
      </c>
      <c r="C622" s="1" t="s">
        <v>4043</v>
      </c>
      <c r="D622">
        <v>5.0999999999999996</v>
      </c>
      <c r="E622">
        <v>0</v>
      </c>
      <c r="F622">
        <v>0.67</v>
      </c>
      <c r="G622">
        <v>1013</v>
      </c>
      <c r="H622" s="1" t="s">
        <v>4129</v>
      </c>
      <c r="I622">
        <v>135.09</v>
      </c>
      <c r="J622">
        <v>7.3</v>
      </c>
      <c r="K622">
        <v>629</v>
      </c>
      <c r="L622">
        <v>2630.12</v>
      </c>
      <c r="M622">
        <v>174</v>
      </c>
      <c r="N622">
        <v>9</v>
      </c>
      <c r="O622">
        <v>0</v>
      </c>
      <c r="P622">
        <v>279.31</v>
      </c>
      <c r="Q622">
        <v>0</v>
      </c>
      <c r="R622" s="1" t="s">
        <v>5123</v>
      </c>
      <c r="S622" s="1" t="s">
        <v>8156</v>
      </c>
      <c r="T622">
        <v>0.55000000000000004</v>
      </c>
      <c r="U622" s="1"/>
      <c r="V622">
        <v>44934.981400999997</v>
      </c>
      <c r="W622">
        <v>1239729.419919</v>
      </c>
      <c r="X622">
        <v>233.38294500000001</v>
      </c>
      <c r="Y622">
        <v>24.605250999999999</v>
      </c>
      <c r="Z622">
        <v>531.77332699999999</v>
      </c>
      <c r="AA622">
        <v>532.92388000000005</v>
      </c>
      <c r="AB622">
        <v>0</v>
      </c>
    </row>
    <row r="623" spans="1:28" x14ac:dyDescent="0.25">
      <c r="A623" s="1" t="s">
        <v>969</v>
      </c>
      <c r="B623">
        <v>691</v>
      </c>
      <c r="C623" s="1" t="s">
        <v>4050</v>
      </c>
      <c r="D623">
        <v>5.0999999999999996</v>
      </c>
      <c r="E623">
        <v>0</v>
      </c>
      <c r="F623">
        <v>1</v>
      </c>
      <c r="G623">
        <v>1013</v>
      </c>
      <c r="H623" s="1" t="s">
        <v>4116</v>
      </c>
      <c r="I623">
        <v>87.33</v>
      </c>
      <c r="J623">
        <v>16.8</v>
      </c>
      <c r="K623">
        <v>322</v>
      </c>
      <c r="L623">
        <v>2303.04</v>
      </c>
      <c r="M623">
        <v>92</v>
      </c>
      <c r="N623">
        <v>5</v>
      </c>
      <c r="O623">
        <v>0</v>
      </c>
      <c r="P623">
        <v>187.81</v>
      </c>
      <c r="Q623">
        <v>0</v>
      </c>
      <c r="R623" s="1" t="s">
        <v>5124</v>
      </c>
      <c r="S623" s="1" t="s">
        <v>8156</v>
      </c>
      <c r="T623">
        <v>1.26</v>
      </c>
      <c r="U623" s="1"/>
      <c r="V623">
        <v>27757.645064</v>
      </c>
      <c r="W623">
        <v>1072404.070609</v>
      </c>
      <c r="X623">
        <v>151.95320000000001</v>
      </c>
      <c r="Y623">
        <v>22.836091</v>
      </c>
      <c r="Z623">
        <v>464.72680600000001</v>
      </c>
      <c r="AA623">
        <v>460.98420700000003</v>
      </c>
      <c r="AB623">
        <v>0</v>
      </c>
    </row>
    <row r="624" spans="1:28" x14ac:dyDescent="0.25">
      <c r="A624" s="1" t="s">
        <v>970</v>
      </c>
      <c r="B624">
        <v>733</v>
      </c>
      <c r="C624" s="1" t="s">
        <v>4001</v>
      </c>
      <c r="D624">
        <v>0.2</v>
      </c>
      <c r="E624">
        <v>0</v>
      </c>
      <c r="F624">
        <v>1.19</v>
      </c>
      <c r="G624">
        <v>1013</v>
      </c>
      <c r="H624" s="1" t="s">
        <v>4090</v>
      </c>
      <c r="I624">
        <v>24.41</v>
      </c>
      <c r="J624">
        <v>13.6</v>
      </c>
      <c r="K624">
        <v>280</v>
      </c>
      <c r="L624">
        <v>1066.78</v>
      </c>
      <c r="M624">
        <v>151</v>
      </c>
      <c r="N624">
        <v>5</v>
      </c>
      <c r="O624">
        <v>0</v>
      </c>
      <c r="P624">
        <v>210.35</v>
      </c>
      <c r="Q624">
        <v>0</v>
      </c>
      <c r="R624" s="1" t="s">
        <v>5125</v>
      </c>
      <c r="S624" s="1" t="s">
        <v>8156</v>
      </c>
      <c r="T624">
        <v>1.1299999999999999</v>
      </c>
      <c r="U624" s="1"/>
      <c r="V624">
        <v>30174.952173999998</v>
      </c>
      <c r="W624">
        <v>792531.09783400001</v>
      </c>
      <c r="X624">
        <v>156.172393</v>
      </c>
      <c r="Y624">
        <v>17.886244000000001</v>
      </c>
      <c r="Z624">
        <v>351.17650800000001</v>
      </c>
      <c r="AA624">
        <v>340.68445500000001</v>
      </c>
      <c r="AB624">
        <v>0</v>
      </c>
    </row>
    <row r="625" spans="1:28" x14ac:dyDescent="0.25">
      <c r="A625" s="1" t="s">
        <v>972</v>
      </c>
      <c r="B625">
        <v>838</v>
      </c>
      <c r="C625" s="1" t="s">
        <v>4004</v>
      </c>
      <c r="D625">
        <v>5.0999999999999996</v>
      </c>
      <c r="E625">
        <v>0</v>
      </c>
      <c r="F625">
        <v>1.64</v>
      </c>
      <c r="G625">
        <v>1019</v>
      </c>
      <c r="H625" s="1" t="s">
        <v>4090</v>
      </c>
      <c r="I625">
        <v>24.41</v>
      </c>
      <c r="J625">
        <v>9.24</v>
      </c>
      <c r="K625">
        <v>181</v>
      </c>
      <c r="L625">
        <v>1286.42</v>
      </c>
      <c r="M625">
        <v>5</v>
      </c>
      <c r="N625">
        <v>4</v>
      </c>
      <c r="O625">
        <v>0</v>
      </c>
      <c r="P625">
        <v>50.57</v>
      </c>
      <c r="Q625">
        <v>0</v>
      </c>
      <c r="R625" s="1" t="s">
        <v>5127</v>
      </c>
      <c r="S625" s="1" t="s">
        <v>8156</v>
      </c>
      <c r="T625">
        <v>0.73</v>
      </c>
      <c r="U625" s="1"/>
      <c r="V625">
        <v>8169.7599929999997</v>
      </c>
      <c r="W625">
        <v>390036.68307199999</v>
      </c>
      <c r="X625">
        <v>46.309325999999999</v>
      </c>
      <c r="Y625">
        <v>7.0671949999999999</v>
      </c>
      <c r="Z625">
        <v>162.69325000000001</v>
      </c>
      <c r="AA625">
        <v>167.66145800000001</v>
      </c>
      <c r="AB625">
        <v>0</v>
      </c>
    </row>
    <row r="626" spans="1:28" x14ac:dyDescent="0.25">
      <c r="A626" s="1" t="s">
        <v>973</v>
      </c>
      <c r="B626">
        <v>736</v>
      </c>
      <c r="C626" s="1" t="s">
        <v>4034</v>
      </c>
      <c r="D626">
        <v>5.0999999999999996</v>
      </c>
      <c r="E626">
        <v>0</v>
      </c>
      <c r="F626">
        <v>0</v>
      </c>
      <c r="G626">
        <v>1020</v>
      </c>
      <c r="H626" s="1" t="s">
        <v>4115</v>
      </c>
      <c r="I626">
        <v>82</v>
      </c>
      <c r="J626">
        <v>8.99</v>
      </c>
      <c r="K626">
        <v>284</v>
      </c>
      <c r="L626">
        <v>1808.36</v>
      </c>
      <c r="M626">
        <v>41</v>
      </c>
      <c r="N626">
        <v>1</v>
      </c>
      <c r="O626">
        <v>0</v>
      </c>
      <c r="P626">
        <v>92.28</v>
      </c>
      <c r="Q626">
        <v>0</v>
      </c>
      <c r="R626" s="1" t="s">
        <v>5128</v>
      </c>
      <c r="S626" s="1" t="s">
        <v>8156</v>
      </c>
      <c r="T626">
        <v>0.66</v>
      </c>
      <c r="U626" s="1"/>
      <c r="V626">
        <v>16450.917107000001</v>
      </c>
      <c r="W626">
        <v>617772.214683</v>
      </c>
      <c r="X626">
        <v>89.296659000000005</v>
      </c>
      <c r="Y626">
        <v>11.512339000000001</v>
      </c>
      <c r="Z626">
        <v>259.29535800000002</v>
      </c>
      <c r="AA626">
        <v>265.55858599999999</v>
      </c>
      <c r="AB626">
        <v>0</v>
      </c>
    </row>
    <row r="627" spans="1:28" x14ac:dyDescent="0.25">
      <c r="A627" s="1" t="s">
        <v>975</v>
      </c>
      <c r="B627">
        <v>925</v>
      </c>
      <c r="C627" s="1" t="s">
        <v>4004</v>
      </c>
      <c r="D627">
        <v>5.0999999999999996</v>
      </c>
      <c r="E627">
        <v>0</v>
      </c>
      <c r="F627">
        <v>0.4</v>
      </c>
      <c r="G627">
        <v>1023</v>
      </c>
      <c r="H627" s="1" t="s">
        <v>4076</v>
      </c>
      <c r="I627">
        <v>1.4</v>
      </c>
      <c r="J627">
        <v>9.14</v>
      </c>
      <c r="K627">
        <v>98</v>
      </c>
      <c r="L627">
        <v>609.39</v>
      </c>
      <c r="M627">
        <v>3</v>
      </c>
      <c r="N627">
        <v>2</v>
      </c>
      <c r="O627">
        <v>0</v>
      </c>
      <c r="P627">
        <v>42.27</v>
      </c>
      <c r="Q627">
        <v>0</v>
      </c>
      <c r="R627" s="1" t="s">
        <v>5130</v>
      </c>
      <c r="S627" s="1" t="s">
        <v>8156</v>
      </c>
      <c r="T627">
        <v>0.74</v>
      </c>
      <c r="U627" s="1"/>
      <c r="V627">
        <v>6198.366532</v>
      </c>
      <c r="W627">
        <v>255507.03922999999</v>
      </c>
      <c r="X627">
        <v>34.251913000000002</v>
      </c>
      <c r="Y627">
        <v>5.0375810000000003</v>
      </c>
      <c r="Z627">
        <v>108.676941</v>
      </c>
      <c r="AA627">
        <v>109.83260199999999</v>
      </c>
      <c r="AB627">
        <v>0</v>
      </c>
    </row>
    <row r="628" spans="1:28" x14ac:dyDescent="0.25">
      <c r="A628" s="1" t="s">
        <v>976</v>
      </c>
      <c r="B628">
        <v>930</v>
      </c>
      <c r="C628" s="1" t="s">
        <v>4004</v>
      </c>
      <c r="D628">
        <v>5.0999999999999996</v>
      </c>
      <c r="E628">
        <v>0</v>
      </c>
      <c r="F628">
        <v>0</v>
      </c>
      <c r="G628">
        <v>1023</v>
      </c>
      <c r="H628" s="1" t="s">
        <v>4074</v>
      </c>
      <c r="I628">
        <v>0.2</v>
      </c>
      <c r="J628">
        <v>8.08</v>
      </c>
      <c r="K628">
        <v>93</v>
      </c>
      <c r="L628">
        <v>420.4</v>
      </c>
      <c r="M628">
        <v>1</v>
      </c>
      <c r="N628">
        <v>1</v>
      </c>
      <c r="O628">
        <v>0</v>
      </c>
      <c r="P628">
        <v>44.84</v>
      </c>
      <c r="Q628">
        <v>0</v>
      </c>
      <c r="R628" s="1" t="s">
        <v>5131</v>
      </c>
      <c r="S628" s="1" t="s">
        <v>8156</v>
      </c>
      <c r="T628">
        <v>0.66</v>
      </c>
      <c r="U628" s="1"/>
      <c r="V628">
        <v>5560.6097049999998</v>
      </c>
      <c r="W628">
        <v>187573.621713</v>
      </c>
      <c r="X628">
        <v>29.707035999999999</v>
      </c>
      <c r="Y628">
        <v>3.7083059999999999</v>
      </c>
      <c r="Z628">
        <v>80.461755999999994</v>
      </c>
      <c r="AA628">
        <v>80.631435999999994</v>
      </c>
      <c r="AB628">
        <v>0</v>
      </c>
    </row>
    <row r="629" spans="1:28" x14ac:dyDescent="0.25">
      <c r="A629" s="1" t="s">
        <v>978</v>
      </c>
      <c r="B629">
        <v>711</v>
      </c>
      <c r="C629" s="1" t="s">
        <v>4038</v>
      </c>
      <c r="D629">
        <v>5.0999999999999996</v>
      </c>
      <c r="E629">
        <v>0</v>
      </c>
      <c r="F629">
        <v>0.71</v>
      </c>
      <c r="G629">
        <v>1028</v>
      </c>
      <c r="H629" s="1" t="s">
        <v>4121</v>
      </c>
      <c r="I629">
        <v>14.85</v>
      </c>
      <c r="J629">
        <v>9.81</v>
      </c>
      <c r="K629">
        <v>317</v>
      </c>
      <c r="L629">
        <v>1683.59</v>
      </c>
      <c r="M629">
        <v>87</v>
      </c>
      <c r="N629">
        <v>8</v>
      </c>
      <c r="O629">
        <v>0</v>
      </c>
      <c r="P629">
        <v>171.09</v>
      </c>
      <c r="Q629">
        <v>0</v>
      </c>
      <c r="R629" s="1" t="s">
        <v>5133</v>
      </c>
      <c r="S629" s="1" t="s">
        <v>8156</v>
      </c>
      <c r="T629">
        <v>0.84</v>
      </c>
      <c r="U629" s="1"/>
      <c r="V629">
        <v>23917.129549000001</v>
      </c>
      <c r="W629">
        <v>753892.04277900001</v>
      </c>
      <c r="X629">
        <v>126.58523700000001</v>
      </c>
      <c r="Y629">
        <v>15.235013</v>
      </c>
      <c r="Z629">
        <v>323.44644499999998</v>
      </c>
      <c r="AA629">
        <v>324.07326399999999</v>
      </c>
      <c r="AB629">
        <v>0</v>
      </c>
    </row>
    <row r="630" spans="1:28" x14ac:dyDescent="0.25">
      <c r="A630" s="1" t="s">
        <v>979</v>
      </c>
      <c r="B630">
        <v>727</v>
      </c>
      <c r="C630" s="1" t="s">
        <v>4004</v>
      </c>
      <c r="D630">
        <v>5.0999999999999996</v>
      </c>
      <c r="E630">
        <v>0</v>
      </c>
      <c r="F630">
        <v>0.69</v>
      </c>
      <c r="G630">
        <v>1028</v>
      </c>
      <c r="H630" s="1" t="s">
        <v>4167</v>
      </c>
      <c r="I630">
        <v>122.01</v>
      </c>
      <c r="J630">
        <v>10.97</v>
      </c>
      <c r="K630">
        <v>301</v>
      </c>
      <c r="L630">
        <v>1425.91</v>
      </c>
      <c r="M630">
        <v>128</v>
      </c>
      <c r="N630">
        <v>8</v>
      </c>
      <c r="O630">
        <v>0</v>
      </c>
      <c r="P630">
        <v>184.89</v>
      </c>
      <c r="Q630">
        <v>0</v>
      </c>
      <c r="R630" s="1" t="s">
        <v>5134</v>
      </c>
      <c r="S630" s="1" t="s">
        <v>8156</v>
      </c>
      <c r="T630">
        <v>0.89</v>
      </c>
      <c r="U630" s="1"/>
      <c r="V630">
        <v>25937.238474000002</v>
      </c>
      <c r="W630">
        <v>741507.55509399995</v>
      </c>
      <c r="X630">
        <v>135.57326399999999</v>
      </c>
      <c r="Y630">
        <v>15.703566</v>
      </c>
      <c r="Z630">
        <v>321.78418499999998</v>
      </c>
      <c r="AA630">
        <v>318.750652</v>
      </c>
      <c r="AB630">
        <v>0</v>
      </c>
    </row>
    <row r="631" spans="1:28" x14ac:dyDescent="0.25">
      <c r="A631" s="1" t="s">
        <v>980</v>
      </c>
      <c r="B631">
        <v>942</v>
      </c>
      <c r="C631" s="1" t="s">
        <v>4004</v>
      </c>
      <c r="D631">
        <v>5.0999999999999996</v>
      </c>
      <c r="E631">
        <v>0</v>
      </c>
      <c r="F631">
        <v>3.6</v>
      </c>
      <c r="G631">
        <v>1031</v>
      </c>
      <c r="H631" s="1" t="s">
        <v>4076</v>
      </c>
      <c r="I631">
        <v>1.4</v>
      </c>
      <c r="J631">
        <v>12.28</v>
      </c>
      <c r="K631">
        <v>89</v>
      </c>
      <c r="L631">
        <v>609.39</v>
      </c>
      <c r="M631">
        <v>2</v>
      </c>
      <c r="N631">
        <v>2</v>
      </c>
      <c r="O631">
        <v>0</v>
      </c>
      <c r="P631">
        <v>45.91</v>
      </c>
      <c r="Q631">
        <v>0</v>
      </c>
      <c r="R631" s="1" t="s">
        <v>5135</v>
      </c>
      <c r="S631" s="1" t="s">
        <v>8156</v>
      </c>
      <c r="T631">
        <v>0.99</v>
      </c>
      <c r="U631" s="1"/>
      <c r="V631">
        <v>6070.098583</v>
      </c>
      <c r="W631">
        <v>260231.03795599999</v>
      </c>
      <c r="X631">
        <v>33.821201000000002</v>
      </c>
      <c r="Y631">
        <v>5.289949</v>
      </c>
      <c r="Z631">
        <v>111.376214</v>
      </c>
      <c r="AA631">
        <v>111.86285100000001</v>
      </c>
      <c r="AB631">
        <v>0</v>
      </c>
    </row>
    <row r="632" spans="1:28" x14ac:dyDescent="0.25">
      <c r="A632" s="1" t="s">
        <v>981</v>
      </c>
      <c r="B632">
        <v>746</v>
      </c>
      <c r="C632" s="1" t="s">
        <v>4048</v>
      </c>
      <c r="D632">
        <v>5.0999999999999996</v>
      </c>
      <c r="E632">
        <v>0</v>
      </c>
      <c r="F632">
        <v>0.06</v>
      </c>
      <c r="G632">
        <v>1032</v>
      </c>
      <c r="H632" s="1" t="s">
        <v>4141</v>
      </c>
      <c r="I632">
        <v>72.8</v>
      </c>
      <c r="J632">
        <v>9</v>
      </c>
      <c r="K632">
        <v>286</v>
      </c>
      <c r="L632">
        <v>1954.68</v>
      </c>
      <c r="M632">
        <v>22</v>
      </c>
      <c r="N632">
        <v>4</v>
      </c>
      <c r="O632">
        <v>0</v>
      </c>
      <c r="P632">
        <v>83.02</v>
      </c>
      <c r="Q632">
        <v>0</v>
      </c>
      <c r="R632" s="1" t="s">
        <v>5136</v>
      </c>
      <c r="S632" s="1" t="s">
        <v>8156</v>
      </c>
      <c r="T632">
        <v>0.69</v>
      </c>
      <c r="U632" s="1"/>
      <c r="V632">
        <v>13467.365737</v>
      </c>
      <c r="W632">
        <v>616848.71248999995</v>
      </c>
      <c r="X632">
        <v>75.698650999999998</v>
      </c>
      <c r="Y632">
        <v>11.097498</v>
      </c>
      <c r="Z632">
        <v>256.65007100000003</v>
      </c>
      <c r="AA632">
        <v>265.159648</v>
      </c>
      <c r="AB632">
        <v>0</v>
      </c>
    </row>
    <row r="633" spans="1:28" x14ac:dyDescent="0.25">
      <c r="A633" s="1" t="s">
        <v>982</v>
      </c>
      <c r="B633">
        <v>805</v>
      </c>
      <c r="C633" s="1" t="s">
        <v>4014</v>
      </c>
      <c r="D633">
        <v>5.0999999999999996</v>
      </c>
      <c r="E633">
        <v>0</v>
      </c>
      <c r="F633">
        <v>0</v>
      </c>
      <c r="G633">
        <v>1033</v>
      </c>
      <c r="H633" s="1" t="s">
        <v>4087</v>
      </c>
      <c r="I633">
        <v>59.72</v>
      </c>
      <c r="J633">
        <v>12.28</v>
      </c>
      <c r="K633">
        <v>228</v>
      </c>
      <c r="L633">
        <v>1183.1099999999999</v>
      </c>
      <c r="M633">
        <v>97</v>
      </c>
      <c r="N633">
        <v>3</v>
      </c>
      <c r="O633">
        <v>0</v>
      </c>
      <c r="P633">
        <v>139.44</v>
      </c>
      <c r="Q633">
        <v>0</v>
      </c>
      <c r="R633" s="1" t="s">
        <v>5137</v>
      </c>
      <c r="S633" s="1" t="s">
        <v>8156</v>
      </c>
      <c r="T633">
        <v>0.98</v>
      </c>
      <c r="U633" s="1"/>
      <c r="V633">
        <v>20553.151366999999</v>
      </c>
      <c r="W633">
        <v>612621.38291000004</v>
      </c>
      <c r="X633">
        <v>108.06173</v>
      </c>
      <c r="Y633">
        <v>13.029346</v>
      </c>
      <c r="Z633">
        <v>265.96707600000002</v>
      </c>
      <c r="AA633">
        <v>263.345753</v>
      </c>
      <c r="AB633">
        <v>0</v>
      </c>
    </row>
    <row r="634" spans="1:28" x14ac:dyDescent="0.25">
      <c r="A634" s="1" t="s">
        <v>983</v>
      </c>
      <c r="B634">
        <v>837</v>
      </c>
      <c r="C634" s="1" t="s">
        <v>4001</v>
      </c>
      <c r="D634">
        <v>0.2</v>
      </c>
      <c r="E634">
        <v>0</v>
      </c>
      <c r="F634">
        <v>0.64</v>
      </c>
      <c r="G634">
        <v>1035</v>
      </c>
      <c r="H634" s="1" t="s">
        <v>4090</v>
      </c>
      <c r="I634">
        <v>24.41</v>
      </c>
      <c r="J634">
        <v>5.92</v>
      </c>
      <c r="K634">
        <v>198</v>
      </c>
      <c r="L634">
        <v>1066.78</v>
      </c>
      <c r="M634">
        <v>7</v>
      </c>
      <c r="N634">
        <v>1</v>
      </c>
      <c r="O634">
        <v>0</v>
      </c>
      <c r="P634">
        <v>62.15</v>
      </c>
      <c r="Q634">
        <v>0</v>
      </c>
      <c r="R634" s="1" t="s">
        <v>5138</v>
      </c>
      <c r="S634" s="1" t="s">
        <v>8156</v>
      </c>
      <c r="T634">
        <v>0.56000000000000005</v>
      </c>
      <c r="U634" s="1"/>
      <c r="V634">
        <v>10731.029864</v>
      </c>
      <c r="W634">
        <v>415067.97787399997</v>
      </c>
      <c r="X634">
        <v>58.519961000000002</v>
      </c>
      <c r="Y634">
        <v>7.7200769999999999</v>
      </c>
      <c r="Z634">
        <v>175.26887500000001</v>
      </c>
      <c r="AA634">
        <v>178.42277899999999</v>
      </c>
      <c r="AB634">
        <v>0</v>
      </c>
    </row>
    <row r="635" spans="1:28" x14ac:dyDescent="0.25">
      <c r="A635" s="1" t="s">
        <v>984</v>
      </c>
      <c r="B635">
        <v>843</v>
      </c>
      <c r="C635" s="1" t="s">
        <v>4004</v>
      </c>
      <c r="D635">
        <v>5.0999999999999996</v>
      </c>
      <c r="E635">
        <v>0</v>
      </c>
      <c r="F635">
        <v>1.54</v>
      </c>
      <c r="G635">
        <v>1035</v>
      </c>
      <c r="H635" s="1" t="s">
        <v>4104</v>
      </c>
      <c r="I635">
        <v>0.2</v>
      </c>
      <c r="J635">
        <v>10.130000000000001</v>
      </c>
      <c r="K635">
        <v>192</v>
      </c>
      <c r="L635">
        <v>1312.65</v>
      </c>
      <c r="M635">
        <v>18</v>
      </c>
      <c r="N635">
        <v>3</v>
      </c>
      <c r="O635">
        <v>0</v>
      </c>
      <c r="P635">
        <v>73.44</v>
      </c>
      <c r="Q635">
        <v>0</v>
      </c>
      <c r="R635" s="1" t="s">
        <v>5139</v>
      </c>
      <c r="S635" s="1" t="s">
        <v>8156</v>
      </c>
      <c r="T635">
        <v>0.8</v>
      </c>
      <c r="U635" s="1"/>
      <c r="V635">
        <v>10555.921601</v>
      </c>
      <c r="W635">
        <v>468993.94734700001</v>
      </c>
      <c r="X635">
        <v>59.059823999999999</v>
      </c>
      <c r="Y635">
        <v>8.8225239999999996</v>
      </c>
      <c r="Z635">
        <v>197.65814700000001</v>
      </c>
      <c r="AA635">
        <v>201.60222300000001</v>
      </c>
      <c r="AB635">
        <v>0</v>
      </c>
    </row>
    <row r="636" spans="1:28" x14ac:dyDescent="0.25">
      <c r="A636" s="1" t="s">
        <v>985</v>
      </c>
      <c r="B636">
        <v>943</v>
      </c>
      <c r="C636" s="1" t="s">
        <v>4004</v>
      </c>
      <c r="D636">
        <v>5.0999999999999996</v>
      </c>
      <c r="E636">
        <v>0</v>
      </c>
      <c r="F636">
        <v>2.1</v>
      </c>
      <c r="G636">
        <v>1036</v>
      </c>
      <c r="H636" s="1" t="s">
        <v>4073</v>
      </c>
      <c r="I636">
        <v>40.79</v>
      </c>
      <c r="J636">
        <v>8.77</v>
      </c>
      <c r="K636">
        <v>93</v>
      </c>
      <c r="L636">
        <v>475.89</v>
      </c>
      <c r="M636">
        <v>3</v>
      </c>
      <c r="N636">
        <v>3</v>
      </c>
      <c r="O636">
        <v>0</v>
      </c>
      <c r="P636">
        <v>44.41</v>
      </c>
      <c r="Q636">
        <v>0</v>
      </c>
      <c r="R636" s="1" t="s">
        <v>5140</v>
      </c>
      <c r="S636" s="1" t="s">
        <v>8156</v>
      </c>
      <c r="T636">
        <v>0.72</v>
      </c>
      <c r="U636" s="1"/>
      <c r="V636">
        <v>5291.1206060000004</v>
      </c>
      <c r="W636">
        <v>202249.51014900001</v>
      </c>
      <c r="X636">
        <v>28.836986</v>
      </c>
      <c r="Y636">
        <v>3.958005</v>
      </c>
      <c r="Z636">
        <v>86.489874</v>
      </c>
      <c r="AA636">
        <v>86.939554999999999</v>
      </c>
      <c r="AB636">
        <v>0</v>
      </c>
    </row>
    <row r="637" spans="1:28" x14ac:dyDescent="0.25">
      <c r="A637" s="1" t="s">
        <v>987</v>
      </c>
      <c r="B637">
        <v>714</v>
      </c>
      <c r="C637" s="1" t="s">
        <v>4024</v>
      </c>
      <c r="D637">
        <v>5.0999999999999996</v>
      </c>
      <c r="E637">
        <v>0</v>
      </c>
      <c r="F637">
        <v>0.22</v>
      </c>
      <c r="G637">
        <v>1038</v>
      </c>
      <c r="H637" s="1" t="s">
        <v>4112</v>
      </c>
      <c r="I637">
        <v>110.84</v>
      </c>
      <c r="J637">
        <v>8.4700000000000006</v>
      </c>
      <c r="K637">
        <v>324</v>
      </c>
      <c r="L637">
        <v>1746.22</v>
      </c>
      <c r="M637">
        <v>89</v>
      </c>
      <c r="N637">
        <v>4</v>
      </c>
      <c r="O637">
        <v>0</v>
      </c>
      <c r="P637">
        <v>135.46</v>
      </c>
      <c r="Q637">
        <v>0</v>
      </c>
      <c r="R637" s="1" t="s">
        <v>5142</v>
      </c>
      <c r="S637" s="1" t="s">
        <v>8156</v>
      </c>
      <c r="T637">
        <v>0.64</v>
      </c>
      <c r="U637" s="1"/>
      <c r="V637">
        <v>23118.927651999998</v>
      </c>
      <c r="W637">
        <v>742022.41669300001</v>
      </c>
      <c r="X637">
        <v>122.59159200000001</v>
      </c>
      <c r="Y637">
        <v>14.810131</v>
      </c>
      <c r="Z637">
        <v>317.565742</v>
      </c>
      <c r="AA637">
        <v>318.97077400000001</v>
      </c>
      <c r="AB637">
        <v>0</v>
      </c>
    </row>
    <row r="638" spans="1:28" x14ac:dyDescent="0.25">
      <c r="A638" s="1" t="s">
        <v>988</v>
      </c>
      <c r="B638">
        <v>797</v>
      </c>
      <c r="C638" s="1" t="s">
        <v>4017</v>
      </c>
      <c r="D638">
        <v>5.0999999999999996</v>
      </c>
      <c r="E638">
        <v>0</v>
      </c>
      <c r="F638">
        <v>0.86</v>
      </c>
      <c r="G638">
        <v>1038</v>
      </c>
      <c r="H638" s="1" t="s">
        <v>4091</v>
      </c>
      <c r="I638">
        <v>93.18</v>
      </c>
      <c r="J638">
        <v>6.71</v>
      </c>
      <c r="K638">
        <v>241</v>
      </c>
      <c r="L638">
        <v>1018.45</v>
      </c>
      <c r="M638">
        <v>90</v>
      </c>
      <c r="N638">
        <v>3</v>
      </c>
      <c r="O638">
        <v>0</v>
      </c>
      <c r="P638">
        <v>131.27000000000001</v>
      </c>
      <c r="Q638">
        <v>0</v>
      </c>
      <c r="R638" s="1" t="s">
        <v>5143</v>
      </c>
      <c r="S638" s="1" t="s">
        <v>8156</v>
      </c>
      <c r="T638">
        <v>0.66</v>
      </c>
      <c r="U638" s="1"/>
      <c r="V638">
        <v>20755.850838999999</v>
      </c>
      <c r="W638">
        <v>574347.80161800003</v>
      </c>
      <c r="X638">
        <v>108.011079</v>
      </c>
      <c r="Y638">
        <v>12.216661999999999</v>
      </c>
      <c r="Z638">
        <v>250.96205800000001</v>
      </c>
      <c r="AA638">
        <v>246.894305</v>
      </c>
      <c r="AB638">
        <v>0</v>
      </c>
    </row>
    <row r="639" spans="1:28" x14ac:dyDescent="0.25">
      <c r="A639" s="1" t="s">
        <v>989</v>
      </c>
      <c r="B639">
        <v>863</v>
      </c>
      <c r="C639" s="1" t="s">
        <v>4007</v>
      </c>
      <c r="D639">
        <v>5.0999999999999996</v>
      </c>
      <c r="E639">
        <v>0</v>
      </c>
      <c r="F639">
        <v>0.5</v>
      </c>
      <c r="G639">
        <v>1039</v>
      </c>
      <c r="H639" s="1" t="s">
        <v>4075</v>
      </c>
      <c r="I639">
        <v>89.74</v>
      </c>
      <c r="J639">
        <v>9.69</v>
      </c>
      <c r="K639">
        <v>176</v>
      </c>
      <c r="L639">
        <v>569.77</v>
      </c>
      <c r="M639">
        <v>90</v>
      </c>
      <c r="N639">
        <v>2</v>
      </c>
      <c r="O639">
        <v>0</v>
      </c>
      <c r="P639">
        <v>116.13</v>
      </c>
      <c r="Q639">
        <v>0</v>
      </c>
      <c r="R639" s="1" t="s">
        <v>5144</v>
      </c>
      <c r="S639" s="1" t="s">
        <v>8156</v>
      </c>
      <c r="T639">
        <v>0.71</v>
      </c>
      <c r="U639" s="1"/>
      <c r="V639">
        <v>18446.392709</v>
      </c>
      <c r="W639">
        <v>442728.01114900003</v>
      </c>
      <c r="X639">
        <v>94.404141999999993</v>
      </c>
      <c r="Y639">
        <v>9.8011809999999997</v>
      </c>
      <c r="Z639">
        <v>195.70191500000001</v>
      </c>
      <c r="AA639">
        <v>190.31657000000001</v>
      </c>
      <c r="AB639">
        <v>0</v>
      </c>
    </row>
    <row r="640" spans="1:28" x14ac:dyDescent="0.25">
      <c r="A640" s="1" t="s">
        <v>993</v>
      </c>
      <c r="B640">
        <v>966</v>
      </c>
      <c r="C640" s="1" t="s">
        <v>4004</v>
      </c>
      <c r="D640">
        <v>5.0999999999999996</v>
      </c>
      <c r="E640">
        <v>0</v>
      </c>
      <c r="F640">
        <v>0</v>
      </c>
      <c r="G640">
        <v>1040</v>
      </c>
      <c r="H640" s="1" t="s">
        <v>4079</v>
      </c>
      <c r="I640">
        <v>1.4</v>
      </c>
      <c r="J640">
        <v>10.08</v>
      </c>
      <c r="K640">
        <v>74</v>
      </c>
      <c r="L640">
        <v>609.39</v>
      </c>
      <c r="M640">
        <v>2</v>
      </c>
      <c r="N640">
        <v>1</v>
      </c>
      <c r="O640">
        <v>0</v>
      </c>
      <c r="P640">
        <v>26.81</v>
      </c>
      <c r="Q640">
        <v>0</v>
      </c>
      <c r="R640" s="1" t="s">
        <v>5148</v>
      </c>
      <c r="S640" s="1" t="s">
        <v>8156</v>
      </c>
      <c r="T640">
        <v>0.88</v>
      </c>
      <c r="U640" s="1"/>
      <c r="V640">
        <v>4781.7158570000001</v>
      </c>
      <c r="W640">
        <v>243192.373762</v>
      </c>
      <c r="X640">
        <v>27.555454000000001</v>
      </c>
      <c r="Y640">
        <v>4.8423569999999998</v>
      </c>
      <c r="Z640">
        <v>103.654141</v>
      </c>
      <c r="AA640">
        <v>104.53798399999999</v>
      </c>
      <c r="AB640">
        <v>0</v>
      </c>
    </row>
    <row r="641" spans="1:28" x14ac:dyDescent="0.25">
      <c r="A641" s="1" t="s">
        <v>994</v>
      </c>
      <c r="B641">
        <v>830</v>
      </c>
      <c r="C641" s="1" t="s">
        <v>4016</v>
      </c>
      <c r="D641">
        <v>5.0999999999999996</v>
      </c>
      <c r="E641">
        <v>0</v>
      </c>
      <c r="F641">
        <v>0.68</v>
      </c>
      <c r="G641">
        <v>1041</v>
      </c>
      <c r="H641" s="1" t="s">
        <v>4092</v>
      </c>
      <c r="I641">
        <v>182.21</v>
      </c>
      <c r="J641">
        <v>9.43</v>
      </c>
      <c r="K641">
        <v>211</v>
      </c>
      <c r="L641">
        <v>905.52</v>
      </c>
      <c r="M641">
        <v>101</v>
      </c>
      <c r="N641">
        <v>2</v>
      </c>
      <c r="O641">
        <v>0</v>
      </c>
      <c r="P641">
        <v>137.88999999999999</v>
      </c>
      <c r="Q641">
        <v>0</v>
      </c>
      <c r="R641" s="1" t="s">
        <v>5149</v>
      </c>
      <c r="S641" s="1" t="s">
        <v>8156</v>
      </c>
      <c r="T641">
        <v>0.89</v>
      </c>
      <c r="U641" s="1"/>
      <c r="V641">
        <v>20594.578914999998</v>
      </c>
      <c r="W641">
        <v>547670.21851100004</v>
      </c>
      <c r="X641">
        <v>106.70192</v>
      </c>
      <c r="Y641">
        <v>11.965588</v>
      </c>
      <c r="Z641">
        <v>240.30782600000001</v>
      </c>
      <c r="AA641">
        <v>235.426751</v>
      </c>
      <c r="AB641">
        <v>0</v>
      </c>
    </row>
    <row r="642" spans="1:28" x14ac:dyDescent="0.25">
      <c r="A642" s="1" t="s">
        <v>995</v>
      </c>
      <c r="B642">
        <v>863</v>
      </c>
      <c r="C642" s="1" t="s">
        <v>4016</v>
      </c>
      <c r="D642">
        <v>5.0999999999999996</v>
      </c>
      <c r="E642">
        <v>0</v>
      </c>
      <c r="F642">
        <v>0.5</v>
      </c>
      <c r="G642">
        <v>1041</v>
      </c>
      <c r="H642" s="1" t="s">
        <v>4089</v>
      </c>
      <c r="I642">
        <v>182.21</v>
      </c>
      <c r="J642">
        <v>11.32</v>
      </c>
      <c r="K642">
        <v>178</v>
      </c>
      <c r="L642">
        <v>905.52</v>
      </c>
      <c r="M642">
        <v>68</v>
      </c>
      <c r="N642">
        <v>3</v>
      </c>
      <c r="O642">
        <v>0</v>
      </c>
      <c r="P642">
        <v>125.33</v>
      </c>
      <c r="Q642">
        <v>0</v>
      </c>
      <c r="R642" s="1" t="s">
        <v>5150</v>
      </c>
      <c r="S642" s="1" t="s">
        <v>8156</v>
      </c>
      <c r="T642">
        <v>1.25</v>
      </c>
      <c r="U642" s="1"/>
      <c r="V642">
        <v>16650.508410999999</v>
      </c>
      <c r="W642">
        <v>527391.77044899995</v>
      </c>
      <c r="X642">
        <v>88.269122999999993</v>
      </c>
      <c r="Y642">
        <v>11.531317</v>
      </c>
      <c r="Z642">
        <v>230.61847900000001</v>
      </c>
      <c r="AA642">
        <v>226.706996</v>
      </c>
      <c r="AB642">
        <v>0</v>
      </c>
    </row>
    <row r="643" spans="1:28" x14ac:dyDescent="0.25">
      <c r="A643" s="1" t="s">
        <v>997</v>
      </c>
      <c r="B643">
        <v>692</v>
      </c>
      <c r="C643" s="1" t="s">
        <v>4030</v>
      </c>
      <c r="D643">
        <v>5.0999999999999996</v>
      </c>
      <c r="E643">
        <v>0</v>
      </c>
      <c r="F643">
        <v>2</v>
      </c>
      <c r="G643">
        <v>1042</v>
      </c>
      <c r="H643" s="1" t="s">
        <v>4139</v>
      </c>
      <c r="I643">
        <v>77.290000000000006</v>
      </c>
      <c r="J643">
        <v>10.19</v>
      </c>
      <c r="K643">
        <v>350</v>
      </c>
      <c r="L643">
        <v>2007.2</v>
      </c>
      <c r="M643">
        <v>74</v>
      </c>
      <c r="N643">
        <v>4</v>
      </c>
      <c r="O643">
        <v>0</v>
      </c>
      <c r="P643">
        <v>158.63</v>
      </c>
      <c r="Q643">
        <v>0</v>
      </c>
      <c r="R643" s="1" t="s">
        <v>5152</v>
      </c>
      <c r="S643" s="1" t="s">
        <v>8156</v>
      </c>
      <c r="T643">
        <v>0.76</v>
      </c>
      <c r="U643" s="1"/>
      <c r="V643">
        <v>22665.163709</v>
      </c>
      <c r="W643">
        <v>762333.971716</v>
      </c>
      <c r="X643">
        <v>121.01199099999999</v>
      </c>
      <c r="Y643">
        <v>14.831480000000001</v>
      </c>
      <c r="Z643">
        <v>323.76281299999999</v>
      </c>
      <c r="AA643">
        <v>327.701705</v>
      </c>
      <c r="AB643">
        <v>0</v>
      </c>
    </row>
    <row r="644" spans="1:28" x14ac:dyDescent="0.25">
      <c r="A644" s="1" t="s">
        <v>998</v>
      </c>
      <c r="B644">
        <v>850</v>
      </c>
      <c r="C644" s="1" t="s">
        <v>4017</v>
      </c>
      <c r="D644">
        <v>5.0999999999999996</v>
      </c>
      <c r="E644">
        <v>0</v>
      </c>
      <c r="F644">
        <v>0.78</v>
      </c>
      <c r="G644">
        <v>1043</v>
      </c>
      <c r="H644" s="1" t="s">
        <v>4140</v>
      </c>
      <c r="I644">
        <v>93.18</v>
      </c>
      <c r="J644">
        <v>8.9600000000000009</v>
      </c>
      <c r="K644">
        <v>193</v>
      </c>
      <c r="L644">
        <v>1018.45</v>
      </c>
      <c r="M644">
        <v>38</v>
      </c>
      <c r="N644">
        <v>2</v>
      </c>
      <c r="O644">
        <v>0</v>
      </c>
      <c r="P644">
        <v>86.08</v>
      </c>
      <c r="Q644">
        <v>0</v>
      </c>
      <c r="R644" s="1" t="s">
        <v>5153</v>
      </c>
      <c r="S644" s="1" t="s">
        <v>8156</v>
      </c>
      <c r="T644">
        <v>0.67</v>
      </c>
      <c r="U644" s="1"/>
      <c r="V644">
        <v>12372.118028999999</v>
      </c>
      <c r="W644">
        <v>426829.21145100001</v>
      </c>
      <c r="X644">
        <v>66.322444000000004</v>
      </c>
      <c r="Y644">
        <v>8.3969179999999994</v>
      </c>
      <c r="Z644">
        <v>182.61963399999999</v>
      </c>
      <c r="AA644">
        <v>183.47901400000001</v>
      </c>
      <c r="AB644">
        <v>0</v>
      </c>
    </row>
    <row r="645" spans="1:28" x14ac:dyDescent="0.25">
      <c r="A645" s="1" t="s">
        <v>1002</v>
      </c>
      <c r="B645">
        <v>920</v>
      </c>
      <c r="C645" s="1" t="s">
        <v>4009</v>
      </c>
      <c r="D645">
        <v>5.0999999999999996</v>
      </c>
      <c r="E645">
        <v>0</v>
      </c>
      <c r="F645">
        <v>0</v>
      </c>
      <c r="G645">
        <v>1044</v>
      </c>
      <c r="H645" s="1" t="s">
        <v>4081</v>
      </c>
      <c r="I645">
        <v>19.239999999999998</v>
      </c>
      <c r="J645">
        <v>10.56</v>
      </c>
      <c r="K645">
        <v>124</v>
      </c>
      <c r="L645">
        <v>738.31</v>
      </c>
      <c r="M645">
        <v>2</v>
      </c>
      <c r="N645">
        <v>2</v>
      </c>
      <c r="O645">
        <v>0</v>
      </c>
      <c r="P645">
        <v>56.56</v>
      </c>
      <c r="Q645">
        <v>0</v>
      </c>
      <c r="R645" s="1" t="s">
        <v>5157</v>
      </c>
      <c r="S645" s="1" t="s">
        <v>8156</v>
      </c>
      <c r="T645">
        <v>0.81</v>
      </c>
      <c r="U645" s="1"/>
      <c r="V645">
        <v>6726.3257480000002</v>
      </c>
      <c r="W645">
        <v>261182.13780999999</v>
      </c>
      <c r="X645">
        <v>36.744686000000002</v>
      </c>
      <c r="Y645">
        <v>5.0046480000000004</v>
      </c>
      <c r="Z645">
        <v>110.50500700000001</v>
      </c>
      <c r="AA645">
        <v>112.272627</v>
      </c>
      <c r="AB645">
        <v>0</v>
      </c>
    </row>
    <row r="646" spans="1:28" x14ac:dyDescent="0.25">
      <c r="A646" s="1" t="s">
        <v>1003</v>
      </c>
      <c r="B646">
        <v>980</v>
      </c>
      <c r="C646" s="1" t="s">
        <v>4004</v>
      </c>
      <c r="D646">
        <v>5.0999999999999996</v>
      </c>
      <c r="E646">
        <v>0</v>
      </c>
      <c r="F646">
        <v>0.2</v>
      </c>
      <c r="G646">
        <v>1044</v>
      </c>
      <c r="H646" s="1" t="s">
        <v>4079</v>
      </c>
      <c r="I646">
        <v>1.4</v>
      </c>
      <c r="J646">
        <v>10.029999999999999</v>
      </c>
      <c r="K646">
        <v>64</v>
      </c>
      <c r="L646">
        <v>609.39</v>
      </c>
      <c r="M646">
        <v>0</v>
      </c>
      <c r="N646">
        <v>0</v>
      </c>
      <c r="O646">
        <v>0</v>
      </c>
      <c r="P646">
        <v>13.25</v>
      </c>
      <c r="Q646">
        <v>0</v>
      </c>
      <c r="R646" s="1" t="s">
        <v>5158</v>
      </c>
      <c r="S646" s="1" t="s">
        <v>8156</v>
      </c>
      <c r="T646">
        <v>0.83</v>
      </c>
      <c r="U646" s="1"/>
      <c r="V646">
        <v>3256.4347269999998</v>
      </c>
      <c r="W646">
        <v>189455.45802200001</v>
      </c>
      <c r="X646">
        <v>19.314323000000002</v>
      </c>
      <c r="Y646">
        <v>3.5968960000000001</v>
      </c>
      <c r="Z646">
        <v>79.527028999999999</v>
      </c>
      <c r="AA646">
        <v>81.438661999999994</v>
      </c>
      <c r="AB646">
        <v>0</v>
      </c>
    </row>
    <row r="647" spans="1:28" x14ac:dyDescent="0.25">
      <c r="A647" s="1" t="s">
        <v>1004</v>
      </c>
      <c r="B647">
        <v>990</v>
      </c>
      <c r="C647" s="1" t="s">
        <v>4004</v>
      </c>
      <c r="D647">
        <v>5.0999999999999996</v>
      </c>
      <c r="E647">
        <v>0</v>
      </c>
      <c r="F647">
        <v>0</v>
      </c>
      <c r="G647">
        <v>1044</v>
      </c>
      <c r="H647" s="1" t="s">
        <v>4074</v>
      </c>
      <c r="I647">
        <v>0.2</v>
      </c>
      <c r="J647">
        <v>10.98</v>
      </c>
      <c r="K647">
        <v>54</v>
      </c>
      <c r="L647">
        <v>420.4</v>
      </c>
      <c r="M647">
        <v>3</v>
      </c>
      <c r="N647">
        <v>2</v>
      </c>
      <c r="O647">
        <v>0</v>
      </c>
      <c r="P647">
        <v>26.51</v>
      </c>
      <c r="Q647">
        <v>0</v>
      </c>
      <c r="R647" s="1" t="s">
        <v>5159</v>
      </c>
      <c r="S647" s="1" t="s">
        <v>8156</v>
      </c>
      <c r="T647">
        <v>1.1399999999999999</v>
      </c>
      <c r="U647" s="1"/>
      <c r="V647">
        <v>3974.6430529999998</v>
      </c>
      <c r="W647">
        <v>186897.07436599999</v>
      </c>
      <c r="X647">
        <v>22.553411000000001</v>
      </c>
      <c r="Y647">
        <v>3.829196</v>
      </c>
      <c r="Z647">
        <v>80.371590999999995</v>
      </c>
      <c r="AA647">
        <v>80.339135999999996</v>
      </c>
      <c r="AB647">
        <v>0</v>
      </c>
    </row>
    <row r="648" spans="1:28" x14ac:dyDescent="0.25">
      <c r="A648" s="1" t="s">
        <v>1006</v>
      </c>
      <c r="B648">
        <v>690</v>
      </c>
      <c r="C648" s="1" t="s">
        <v>4062</v>
      </c>
      <c r="D648">
        <v>5.0999999999999996</v>
      </c>
      <c r="E648">
        <v>0</v>
      </c>
      <c r="F648">
        <v>0</v>
      </c>
      <c r="G648">
        <v>1045</v>
      </c>
      <c r="H648" s="1" t="s">
        <v>4156</v>
      </c>
      <c r="I648">
        <v>94.39</v>
      </c>
      <c r="J648">
        <v>11.66</v>
      </c>
      <c r="K648">
        <v>355</v>
      </c>
      <c r="L648">
        <v>2590.9299999999998</v>
      </c>
      <c r="M648">
        <v>120</v>
      </c>
      <c r="N648">
        <v>5</v>
      </c>
      <c r="O648">
        <v>0</v>
      </c>
      <c r="P648">
        <v>181.8</v>
      </c>
      <c r="Q648">
        <v>0</v>
      </c>
      <c r="R648" s="1" t="s">
        <v>5161</v>
      </c>
      <c r="S648" s="1" t="s">
        <v>8156</v>
      </c>
      <c r="T648">
        <v>0.99</v>
      </c>
      <c r="U648" s="1"/>
      <c r="V648">
        <v>29713.911920999999</v>
      </c>
      <c r="W648">
        <v>1059777.6745539999</v>
      </c>
      <c r="X648">
        <v>160.40197900000001</v>
      </c>
      <c r="Y648">
        <v>22.093800000000002</v>
      </c>
      <c r="Z648">
        <v>453.81186200000002</v>
      </c>
      <c r="AA648">
        <v>455.55953699999998</v>
      </c>
      <c r="AB648">
        <v>0</v>
      </c>
    </row>
    <row r="649" spans="1:28" x14ac:dyDescent="0.25">
      <c r="A649" s="1" t="s">
        <v>1008</v>
      </c>
      <c r="B649">
        <v>929</v>
      </c>
      <c r="C649" s="1" t="s">
        <v>4016</v>
      </c>
      <c r="D649">
        <v>5.0999999999999996</v>
      </c>
      <c r="E649">
        <v>0</v>
      </c>
      <c r="F649">
        <v>0.16</v>
      </c>
      <c r="G649">
        <v>1045</v>
      </c>
      <c r="H649" s="1" t="s">
        <v>4089</v>
      </c>
      <c r="I649">
        <v>182.21</v>
      </c>
      <c r="J649">
        <v>15.45</v>
      </c>
      <c r="K649">
        <v>116</v>
      </c>
      <c r="L649">
        <v>905.52</v>
      </c>
      <c r="M649">
        <v>21</v>
      </c>
      <c r="N649">
        <v>2</v>
      </c>
      <c r="O649">
        <v>0</v>
      </c>
      <c r="P649">
        <v>62.96</v>
      </c>
      <c r="Q649">
        <v>0</v>
      </c>
      <c r="R649" s="1" t="s">
        <v>5163</v>
      </c>
      <c r="S649" s="1" t="s">
        <v>8156</v>
      </c>
      <c r="T649">
        <v>1.25</v>
      </c>
      <c r="U649" s="1"/>
      <c r="V649">
        <v>8298.0379219999995</v>
      </c>
      <c r="W649">
        <v>383743.497844</v>
      </c>
      <c r="X649">
        <v>46.939047000000002</v>
      </c>
      <c r="Y649">
        <v>7.9006660000000002</v>
      </c>
      <c r="Z649">
        <v>165.01766599999999</v>
      </c>
      <c r="AA649">
        <v>164.955162</v>
      </c>
      <c r="AB649">
        <v>0</v>
      </c>
    </row>
    <row r="650" spans="1:28" x14ac:dyDescent="0.25">
      <c r="A650" s="1" t="s">
        <v>1009</v>
      </c>
      <c r="B650">
        <v>953</v>
      </c>
      <c r="C650" s="1" t="s">
        <v>4004</v>
      </c>
      <c r="D650">
        <v>5.0999999999999996</v>
      </c>
      <c r="E650">
        <v>0</v>
      </c>
      <c r="F650">
        <v>0.8</v>
      </c>
      <c r="G650">
        <v>1045</v>
      </c>
      <c r="H650" s="1" t="s">
        <v>4076</v>
      </c>
      <c r="I650">
        <v>1.4</v>
      </c>
      <c r="J650">
        <v>7.91</v>
      </c>
      <c r="K650">
        <v>92</v>
      </c>
      <c r="L650">
        <v>609.39</v>
      </c>
      <c r="M650">
        <v>0</v>
      </c>
      <c r="N650">
        <v>0</v>
      </c>
      <c r="O650">
        <v>0</v>
      </c>
      <c r="P650">
        <v>30.74</v>
      </c>
      <c r="Q650">
        <v>0</v>
      </c>
      <c r="R650" s="1" t="s">
        <v>5164</v>
      </c>
      <c r="S650" s="1" t="s">
        <v>8156</v>
      </c>
      <c r="T650">
        <v>0.67</v>
      </c>
      <c r="U650" s="1"/>
      <c r="V650">
        <v>5516.2362119999998</v>
      </c>
      <c r="W650">
        <v>248292.238874</v>
      </c>
      <c r="X650">
        <v>30.967237999999998</v>
      </c>
      <c r="Y650">
        <v>4.8125929999999997</v>
      </c>
      <c r="Z650">
        <v>105.59925200000001</v>
      </c>
      <c r="AA650">
        <v>106.73087599999999</v>
      </c>
      <c r="AB650">
        <v>0</v>
      </c>
    </row>
    <row r="651" spans="1:28" x14ac:dyDescent="0.25">
      <c r="A651" s="1" t="s">
        <v>1010</v>
      </c>
      <c r="B651">
        <v>903</v>
      </c>
      <c r="C651" s="1" t="s">
        <v>4017</v>
      </c>
      <c r="D651">
        <v>5.0999999999999996</v>
      </c>
      <c r="E651">
        <v>0</v>
      </c>
      <c r="F651">
        <v>0.71</v>
      </c>
      <c r="G651">
        <v>1046</v>
      </c>
      <c r="H651" s="1" t="s">
        <v>4140</v>
      </c>
      <c r="I651">
        <v>93.18</v>
      </c>
      <c r="J651">
        <v>10.45</v>
      </c>
      <c r="K651">
        <v>143</v>
      </c>
      <c r="L651">
        <v>1018.45</v>
      </c>
      <c r="M651">
        <v>12</v>
      </c>
      <c r="N651">
        <v>2</v>
      </c>
      <c r="O651">
        <v>0</v>
      </c>
      <c r="P651">
        <v>63.7</v>
      </c>
      <c r="Q651">
        <v>0</v>
      </c>
      <c r="R651" s="1" t="s">
        <v>5165</v>
      </c>
      <c r="S651" s="1" t="s">
        <v>8156</v>
      </c>
      <c r="T651">
        <v>0.9</v>
      </c>
      <c r="U651" s="1"/>
      <c r="V651">
        <v>7788.4767890000003</v>
      </c>
      <c r="W651">
        <v>400008.50550199999</v>
      </c>
      <c r="X651">
        <v>44.904121000000004</v>
      </c>
      <c r="Y651">
        <v>7.6388790000000002</v>
      </c>
      <c r="Z651">
        <v>169.07423199999999</v>
      </c>
      <c r="AA651">
        <v>171.94688199999999</v>
      </c>
      <c r="AB651">
        <v>0</v>
      </c>
    </row>
    <row r="652" spans="1:28" x14ac:dyDescent="0.25">
      <c r="A652" s="1" t="s">
        <v>1011</v>
      </c>
      <c r="B652">
        <v>963</v>
      </c>
      <c r="C652" s="1" t="s">
        <v>4004</v>
      </c>
      <c r="D652">
        <v>5.0999999999999996</v>
      </c>
      <c r="E652">
        <v>0</v>
      </c>
      <c r="F652">
        <v>3</v>
      </c>
      <c r="G652">
        <v>1046</v>
      </c>
      <c r="H652" s="1" t="s">
        <v>4074</v>
      </c>
      <c r="I652">
        <v>0.2</v>
      </c>
      <c r="J652">
        <v>10.98</v>
      </c>
      <c r="K652">
        <v>83</v>
      </c>
      <c r="L652">
        <v>420.4</v>
      </c>
      <c r="M652">
        <v>0</v>
      </c>
      <c r="N652">
        <v>0</v>
      </c>
      <c r="O652">
        <v>0</v>
      </c>
      <c r="P652">
        <v>50.57</v>
      </c>
      <c r="Q652">
        <v>0</v>
      </c>
      <c r="R652" s="1" t="s">
        <v>5166</v>
      </c>
      <c r="S652" s="1" t="s">
        <v>8156</v>
      </c>
      <c r="T652">
        <v>0.95</v>
      </c>
      <c r="U652" s="1"/>
      <c r="V652">
        <v>5154.0439679999999</v>
      </c>
      <c r="W652">
        <v>197056.58844399999</v>
      </c>
      <c r="X652">
        <v>28.124191</v>
      </c>
      <c r="Y652">
        <v>4.0304479999999998</v>
      </c>
      <c r="Z652">
        <v>85.422754999999995</v>
      </c>
      <c r="AA652">
        <v>84.707040000000006</v>
      </c>
      <c r="AB652">
        <v>0</v>
      </c>
    </row>
    <row r="653" spans="1:28" x14ac:dyDescent="0.25">
      <c r="A653" s="1" t="s">
        <v>1012</v>
      </c>
      <c r="B653">
        <v>890</v>
      </c>
      <c r="C653" s="1" t="s">
        <v>4020</v>
      </c>
      <c r="D653">
        <v>5.0999999999999996</v>
      </c>
      <c r="E653">
        <v>0</v>
      </c>
      <c r="F653">
        <v>0.83</v>
      </c>
      <c r="G653">
        <v>1050</v>
      </c>
      <c r="H653" s="1" t="s">
        <v>4094</v>
      </c>
      <c r="I653">
        <v>120.04</v>
      </c>
      <c r="J653">
        <v>13.09</v>
      </c>
      <c r="K653">
        <v>160</v>
      </c>
      <c r="L653">
        <v>743.49</v>
      </c>
      <c r="M653">
        <v>88</v>
      </c>
      <c r="N653">
        <v>3</v>
      </c>
      <c r="O653">
        <v>0</v>
      </c>
      <c r="P653">
        <v>106.95</v>
      </c>
      <c r="Q653">
        <v>0</v>
      </c>
      <c r="R653" s="1" t="s">
        <v>5167</v>
      </c>
      <c r="S653" s="1" t="s">
        <v>8156</v>
      </c>
      <c r="T653">
        <v>1.02</v>
      </c>
      <c r="U653" s="1"/>
      <c r="V653">
        <v>16733.297153</v>
      </c>
      <c r="W653">
        <v>460552.92728</v>
      </c>
      <c r="X653">
        <v>87.065253999999996</v>
      </c>
      <c r="Y653">
        <v>9.9939970000000002</v>
      </c>
      <c r="Z653">
        <v>200.843536</v>
      </c>
      <c r="AA653">
        <v>197.97736399999999</v>
      </c>
      <c r="AB653">
        <v>0</v>
      </c>
    </row>
    <row r="654" spans="1:28" x14ac:dyDescent="0.25">
      <c r="A654" s="1" t="s">
        <v>1013</v>
      </c>
      <c r="B654">
        <v>826</v>
      </c>
      <c r="C654" s="1" t="s">
        <v>4004</v>
      </c>
      <c r="D654">
        <v>5.0999999999999996</v>
      </c>
      <c r="E654">
        <v>0</v>
      </c>
      <c r="F654">
        <v>4.58</v>
      </c>
      <c r="G654">
        <v>1052</v>
      </c>
      <c r="H654" s="1" t="s">
        <v>4096</v>
      </c>
      <c r="I654">
        <v>121.36</v>
      </c>
      <c r="J654">
        <v>12.42</v>
      </c>
      <c r="K654">
        <v>226</v>
      </c>
      <c r="L654">
        <v>1417.41</v>
      </c>
      <c r="M654">
        <v>58</v>
      </c>
      <c r="N654">
        <v>4</v>
      </c>
      <c r="O654">
        <v>0</v>
      </c>
      <c r="P654">
        <v>123.41</v>
      </c>
      <c r="Q654">
        <v>0</v>
      </c>
      <c r="R654" s="1" t="s">
        <v>5168</v>
      </c>
      <c r="S654" s="1" t="s">
        <v>8156</v>
      </c>
      <c r="T654">
        <v>1</v>
      </c>
      <c r="U654" s="1"/>
      <c r="V654">
        <v>15668.195481000001</v>
      </c>
      <c r="W654">
        <v>587144.7132</v>
      </c>
      <c r="X654">
        <v>85.280119999999997</v>
      </c>
      <c r="Y654">
        <v>12.228600999999999</v>
      </c>
      <c r="Z654">
        <v>253.85824099999999</v>
      </c>
      <c r="AA654">
        <v>252.391054</v>
      </c>
      <c r="AB654">
        <v>0</v>
      </c>
    </row>
    <row r="655" spans="1:28" x14ac:dyDescent="0.25">
      <c r="A655" s="1" t="s">
        <v>1014</v>
      </c>
      <c r="B655">
        <v>925</v>
      </c>
      <c r="C655" s="1" t="s">
        <v>4020</v>
      </c>
      <c r="D655">
        <v>5.0999999999999996</v>
      </c>
      <c r="E655">
        <v>0</v>
      </c>
      <c r="F655">
        <v>0.26</v>
      </c>
      <c r="G655">
        <v>1052</v>
      </c>
      <c r="H655" s="1" t="s">
        <v>4094</v>
      </c>
      <c r="I655">
        <v>120.04</v>
      </c>
      <c r="J655">
        <v>13.03</v>
      </c>
      <c r="K655">
        <v>127</v>
      </c>
      <c r="L655">
        <v>743.49</v>
      </c>
      <c r="M655">
        <v>45</v>
      </c>
      <c r="N655">
        <v>4</v>
      </c>
      <c r="O655">
        <v>0</v>
      </c>
      <c r="P655">
        <v>74.41</v>
      </c>
      <c r="Q655">
        <v>0</v>
      </c>
      <c r="R655" s="1" t="s">
        <v>5169</v>
      </c>
      <c r="S655" s="1" t="s">
        <v>8156</v>
      </c>
      <c r="T655">
        <v>1.04</v>
      </c>
      <c r="U655" s="1"/>
      <c r="V655">
        <v>10105.756839</v>
      </c>
      <c r="W655">
        <v>352770.58396900003</v>
      </c>
      <c r="X655">
        <v>54.402816000000001</v>
      </c>
      <c r="Y655">
        <v>7.4949640000000004</v>
      </c>
      <c r="Z655">
        <v>153.05219299999999</v>
      </c>
      <c r="AA655">
        <v>151.64299099999999</v>
      </c>
      <c r="AB655">
        <v>0</v>
      </c>
    </row>
    <row r="656" spans="1:28" x14ac:dyDescent="0.25">
      <c r="A656" s="1" t="s">
        <v>1015</v>
      </c>
      <c r="B656">
        <v>968</v>
      </c>
      <c r="C656" s="1" t="s">
        <v>4004</v>
      </c>
      <c r="D656">
        <v>5.0999999999999996</v>
      </c>
      <c r="E656">
        <v>0</v>
      </c>
      <c r="F656">
        <v>0.97</v>
      </c>
      <c r="G656">
        <v>1056</v>
      </c>
      <c r="H656" s="1" t="s">
        <v>4073</v>
      </c>
      <c r="I656">
        <v>40.79</v>
      </c>
      <c r="J656">
        <v>13.12</v>
      </c>
      <c r="K656">
        <v>88</v>
      </c>
      <c r="L656">
        <v>475.89</v>
      </c>
      <c r="M656">
        <v>0</v>
      </c>
      <c r="N656">
        <v>0</v>
      </c>
      <c r="O656">
        <v>0</v>
      </c>
      <c r="P656">
        <v>51.63</v>
      </c>
      <c r="Q656">
        <v>0</v>
      </c>
      <c r="R656" s="1" t="s">
        <v>5170</v>
      </c>
      <c r="S656" s="1" t="s">
        <v>8156</v>
      </c>
      <c r="T656">
        <v>0.97</v>
      </c>
      <c r="U656" s="1"/>
      <c r="V656">
        <v>6315.1958569999997</v>
      </c>
      <c r="W656">
        <v>261118.747309</v>
      </c>
      <c r="X656">
        <v>34.963158</v>
      </c>
      <c r="Y656">
        <v>5.4470869999999998</v>
      </c>
      <c r="Z656">
        <v>113.747925</v>
      </c>
      <c r="AA656">
        <v>112.24430700000001</v>
      </c>
      <c r="AB656">
        <v>0</v>
      </c>
    </row>
    <row r="657" spans="1:28" x14ac:dyDescent="0.25">
      <c r="A657" s="1" t="s">
        <v>1016</v>
      </c>
      <c r="B657">
        <v>961</v>
      </c>
      <c r="C657" s="1" t="s">
        <v>4020</v>
      </c>
      <c r="D657">
        <v>5.0999999999999996</v>
      </c>
      <c r="E657">
        <v>0</v>
      </c>
      <c r="F657">
        <v>0.69</v>
      </c>
      <c r="G657">
        <v>1057</v>
      </c>
      <c r="H657" s="1" t="s">
        <v>4094</v>
      </c>
      <c r="I657">
        <v>120.04</v>
      </c>
      <c r="J657">
        <v>11.55</v>
      </c>
      <c r="K657">
        <v>96</v>
      </c>
      <c r="L657">
        <v>743.49</v>
      </c>
      <c r="M657">
        <v>10</v>
      </c>
      <c r="N657">
        <v>1</v>
      </c>
      <c r="O657">
        <v>0</v>
      </c>
      <c r="P657">
        <v>32.659999999999997</v>
      </c>
      <c r="Q657">
        <v>0</v>
      </c>
      <c r="R657" s="1" t="s">
        <v>5171</v>
      </c>
      <c r="S657" s="1" t="s">
        <v>8156</v>
      </c>
      <c r="T657">
        <v>0.86</v>
      </c>
      <c r="U657" s="1"/>
      <c r="V657">
        <v>4771.2782580000003</v>
      </c>
      <c r="W657">
        <v>239470.86670899999</v>
      </c>
      <c r="X657">
        <v>27.391881000000001</v>
      </c>
      <c r="Y657">
        <v>4.6482789999999996</v>
      </c>
      <c r="Z657">
        <v>101.458118</v>
      </c>
      <c r="AA657">
        <v>102.93848699999999</v>
      </c>
      <c r="AB657">
        <v>0</v>
      </c>
    </row>
    <row r="658" spans="1:28" x14ac:dyDescent="0.25">
      <c r="A658" s="1" t="s">
        <v>1018</v>
      </c>
      <c r="B658">
        <v>1004</v>
      </c>
      <c r="C658" s="1" t="s">
        <v>4002</v>
      </c>
      <c r="D658">
        <v>5.0999999999999996</v>
      </c>
      <c r="E658">
        <v>0</v>
      </c>
      <c r="F658">
        <v>0.38</v>
      </c>
      <c r="G658">
        <v>1061</v>
      </c>
      <c r="H658" s="1" t="s">
        <v>4105</v>
      </c>
      <c r="I658">
        <v>31.58</v>
      </c>
      <c r="J658">
        <v>16.3</v>
      </c>
      <c r="K658">
        <v>57</v>
      </c>
      <c r="L658">
        <v>367.23</v>
      </c>
      <c r="M658">
        <v>25</v>
      </c>
      <c r="N658">
        <v>1</v>
      </c>
      <c r="O658">
        <v>0</v>
      </c>
      <c r="P658">
        <v>35.1</v>
      </c>
      <c r="Q658">
        <v>0</v>
      </c>
      <c r="R658" s="1" t="s">
        <v>5173</v>
      </c>
      <c r="S658" s="1" t="s">
        <v>8156</v>
      </c>
      <c r="T658">
        <v>1.22</v>
      </c>
      <c r="U658" s="1"/>
      <c r="V658">
        <v>5782.903714</v>
      </c>
      <c r="W658">
        <v>203862.552987</v>
      </c>
      <c r="X658">
        <v>31.205095</v>
      </c>
      <c r="Y658">
        <v>4.4156779999999998</v>
      </c>
      <c r="Z658">
        <v>88.444739999999996</v>
      </c>
      <c r="AA658">
        <v>87.632830999999996</v>
      </c>
      <c r="AB658">
        <v>0</v>
      </c>
    </row>
    <row r="659" spans="1:28" x14ac:dyDescent="0.25">
      <c r="A659" s="1" t="s">
        <v>1019</v>
      </c>
      <c r="B659">
        <v>694</v>
      </c>
      <c r="C659" s="1" t="s">
        <v>4004</v>
      </c>
      <c r="D659">
        <v>5.0999999999999996</v>
      </c>
      <c r="E659">
        <v>0</v>
      </c>
      <c r="F659">
        <v>4</v>
      </c>
      <c r="G659">
        <v>1062</v>
      </c>
      <c r="H659" s="1" t="s">
        <v>4110</v>
      </c>
      <c r="I659">
        <v>0.2</v>
      </c>
      <c r="J659">
        <v>8.6</v>
      </c>
      <c r="K659">
        <v>368</v>
      </c>
      <c r="L659">
        <v>1913.75</v>
      </c>
      <c r="M659">
        <v>97</v>
      </c>
      <c r="N659">
        <v>4</v>
      </c>
      <c r="O659">
        <v>0</v>
      </c>
      <c r="P659">
        <v>164.26</v>
      </c>
      <c r="Q659">
        <v>0</v>
      </c>
      <c r="R659" s="1" t="s">
        <v>5174</v>
      </c>
      <c r="S659" s="1" t="s">
        <v>8156</v>
      </c>
      <c r="T659">
        <v>0.67</v>
      </c>
      <c r="U659" s="1"/>
      <c r="V659">
        <v>27201.087738999999</v>
      </c>
      <c r="W659">
        <v>849827.16331800004</v>
      </c>
      <c r="X659">
        <v>143.675983</v>
      </c>
      <c r="Y659">
        <v>16.719352000000001</v>
      </c>
      <c r="Z659">
        <v>362.82148799999999</v>
      </c>
      <c r="AA659">
        <v>365.31338</v>
      </c>
      <c r="AB659">
        <v>0</v>
      </c>
    </row>
    <row r="660" spans="1:28" x14ac:dyDescent="0.25">
      <c r="A660" s="1" t="s">
        <v>1022</v>
      </c>
      <c r="B660">
        <v>994</v>
      </c>
      <c r="C660" s="1" t="s">
        <v>4004</v>
      </c>
      <c r="D660">
        <v>5.0999999999999996</v>
      </c>
      <c r="E660">
        <v>0</v>
      </c>
      <c r="F660">
        <v>0.83</v>
      </c>
      <c r="G660">
        <v>1063</v>
      </c>
      <c r="H660" s="1" t="s">
        <v>4073</v>
      </c>
      <c r="I660">
        <v>40.79</v>
      </c>
      <c r="J660">
        <v>8.8699999999999992</v>
      </c>
      <c r="K660">
        <v>69</v>
      </c>
      <c r="L660">
        <v>475.89</v>
      </c>
      <c r="M660">
        <v>1</v>
      </c>
      <c r="N660">
        <v>1</v>
      </c>
      <c r="O660">
        <v>0</v>
      </c>
      <c r="P660">
        <v>17.510000000000002</v>
      </c>
      <c r="Q660">
        <v>0</v>
      </c>
      <c r="R660" s="1" t="s">
        <v>5177</v>
      </c>
      <c r="S660" s="1" t="s">
        <v>8156</v>
      </c>
      <c r="T660">
        <v>0.68</v>
      </c>
      <c r="U660" s="1"/>
      <c r="V660">
        <v>3765.855951</v>
      </c>
      <c r="W660">
        <v>180220.803797</v>
      </c>
      <c r="X660">
        <v>21.370795000000001</v>
      </c>
      <c r="Y660">
        <v>3.3525640000000001</v>
      </c>
      <c r="Z660">
        <v>75.916473999999994</v>
      </c>
      <c r="AA660">
        <v>77.469689000000002</v>
      </c>
      <c r="AB660">
        <v>0</v>
      </c>
    </row>
    <row r="661" spans="1:28" x14ac:dyDescent="0.25">
      <c r="A661" s="1" t="s">
        <v>1023</v>
      </c>
      <c r="B661">
        <v>750</v>
      </c>
      <c r="C661" s="1" t="s">
        <v>4005</v>
      </c>
      <c r="D661">
        <v>5.0999999999999996</v>
      </c>
      <c r="E661">
        <v>0</v>
      </c>
      <c r="F661">
        <v>0</v>
      </c>
      <c r="G661">
        <v>1065</v>
      </c>
      <c r="H661" s="1" t="s">
        <v>4099</v>
      </c>
      <c r="I661">
        <v>147.79</v>
      </c>
      <c r="J661">
        <v>17.96</v>
      </c>
      <c r="K661">
        <v>315</v>
      </c>
      <c r="L661">
        <v>2570.39</v>
      </c>
      <c r="M661">
        <v>113</v>
      </c>
      <c r="N661">
        <v>3</v>
      </c>
      <c r="O661">
        <v>0</v>
      </c>
      <c r="P661">
        <v>175.13</v>
      </c>
      <c r="Q661">
        <v>0</v>
      </c>
      <c r="R661" s="1" t="s">
        <v>5178</v>
      </c>
      <c r="S661" s="1" t="s">
        <v>8156</v>
      </c>
      <c r="T661">
        <v>1.33</v>
      </c>
      <c r="U661" s="1"/>
      <c r="V661">
        <v>28245.442310999999</v>
      </c>
      <c r="W661">
        <v>1058222.499117</v>
      </c>
      <c r="X661">
        <v>153.794456</v>
      </c>
      <c r="Y661">
        <v>22.707295999999999</v>
      </c>
      <c r="Z661">
        <v>455.56395900000001</v>
      </c>
      <c r="AA661">
        <v>454.88898599999999</v>
      </c>
      <c r="AB661">
        <v>0</v>
      </c>
    </row>
    <row r="662" spans="1:28" x14ac:dyDescent="0.25">
      <c r="A662" s="1" t="s">
        <v>1028</v>
      </c>
      <c r="B662">
        <v>1020</v>
      </c>
      <c r="C662" s="1" t="s">
        <v>4004</v>
      </c>
      <c r="D662">
        <v>5.0999999999999996</v>
      </c>
      <c r="E662">
        <v>0</v>
      </c>
      <c r="F662">
        <v>0</v>
      </c>
      <c r="G662">
        <v>1072</v>
      </c>
      <c r="H662" s="1" t="s">
        <v>4074</v>
      </c>
      <c r="I662">
        <v>0.2</v>
      </c>
      <c r="J662">
        <v>13.13</v>
      </c>
      <c r="K662">
        <v>52</v>
      </c>
      <c r="L662">
        <v>420.4</v>
      </c>
      <c r="M662">
        <v>1</v>
      </c>
      <c r="N662">
        <v>1</v>
      </c>
      <c r="O662">
        <v>0</v>
      </c>
      <c r="P662">
        <v>21.54</v>
      </c>
      <c r="Q662">
        <v>0</v>
      </c>
      <c r="R662" s="1" t="s">
        <v>5183</v>
      </c>
      <c r="S662" s="1" t="s">
        <v>8156</v>
      </c>
      <c r="T662">
        <v>1.03</v>
      </c>
      <c r="U662" s="1"/>
      <c r="V662">
        <v>3448.9980599999999</v>
      </c>
      <c r="W662">
        <v>174559.244978</v>
      </c>
      <c r="X662">
        <v>19.861467999999999</v>
      </c>
      <c r="Y662">
        <v>3.5255000000000001</v>
      </c>
      <c r="Z662">
        <v>74.906762000000001</v>
      </c>
      <c r="AA662">
        <v>75.035460999999998</v>
      </c>
      <c r="AB662">
        <v>0</v>
      </c>
    </row>
    <row r="663" spans="1:28" x14ac:dyDescent="0.25">
      <c r="A663" s="1" t="s">
        <v>1029</v>
      </c>
      <c r="B663">
        <v>642</v>
      </c>
      <c r="C663" s="1" t="s">
        <v>4037</v>
      </c>
      <c r="D663">
        <v>5.0999999999999996</v>
      </c>
      <c r="E663">
        <v>0</v>
      </c>
      <c r="F663">
        <v>0.14000000000000001</v>
      </c>
      <c r="G663">
        <v>1074</v>
      </c>
      <c r="H663" s="1" t="s">
        <v>4096</v>
      </c>
      <c r="I663">
        <v>121.36</v>
      </c>
      <c r="J663">
        <v>5.44</v>
      </c>
      <c r="K663">
        <v>432</v>
      </c>
      <c r="L663">
        <v>1417.38</v>
      </c>
      <c r="M663">
        <v>97</v>
      </c>
      <c r="N663">
        <v>6</v>
      </c>
      <c r="O663">
        <v>0</v>
      </c>
      <c r="P663">
        <v>188.72</v>
      </c>
      <c r="Q663">
        <v>0</v>
      </c>
      <c r="R663" s="1" t="s">
        <v>5184</v>
      </c>
      <c r="S663" s="1" t="s">
        <v>8156</v>
      </c>
      <c r="T663">
        <v>0.42</v>
      </c>
      <c r="U663" s="1"/>
      <c r="V663">
        <v>31159.258714</v>
      </c>
      <c r="W663">
        <v>778698.70506099996</v>
      </c>
      <c r="X663">
        <v>159.90937299999999</v>
      </c>
      <c r="Y663">
        <v>15.731659000000001</v>
      </c>
      <c r="Z663">
        <v>336.45679699999999</v>
      </c>
      <c r="AA663">
        <v>334.74210900000003</v>
      </c>
      <c r="AB663">
        <v>0</v>
      </c>
    </row>
    <row r="664" spans="1:28" x14ac:dyDescent="0.25">
      <c r="A664" s="1" t="s">
        <v>1030</v>
      </c>
      <c r="B664">
        <v>973</v>
      </c>
      <c r="C664" s="1" t="s">
        <v>4002</v>
      </c>
      <c r="D664">
        <v>5.0999999999999996</v>
      </c>
      <c r="E664">
        <v>0</v>
      </c>
      <c r="F664">
        <v>0.75</v>
      </c>
      <c r="G664">
        <v>1074</v>
      </c>
      <c r="H664" s="1" t="s">
        <v>4072</v>
      </c>
      <c r="I664">
        <v>31.58</v>
      </c>
      <c r="J664">
        <v>7.96</v>
      </c>
      <c r="K664">
        <v>101</v>
      </c>
      <c r="L664">
        <v>367.23</v>
      </c>
      <c r="M664">
        <v>54</v>
      </c>
      <c r="N664">
        <v>1</v>
      </c>
      <c r="O664">
        <v>0</v>
      </c>
      <c r="P664">
        <v>63.23</v>
      </c>
      <c r="Q664">
        <v>0</v>
      </c>
      <c r="R664" s="1" t="s">
        <v>5185</v>
      </c>
      <c r="S664" s="1" t="s">
        <v>8156</v>
      </c>
      <c r="T664">
        <v>0.71</v>
      </c>
      <c r="U664" s="1"/>
      <c r="V664">
        <v>9915.9391410000007</v>
      </c>
      <c r="W664">
        <v>234697.629193</v>
      </c>
      <c r="X664">
        <v>50.638305000000003</v>
      </c>
      <c r="Y664">
        <v>5.0380060000000002</v>
      </c>
      <c r="Z664">
        <v>102.527328</v>
      </c>
      <c r="AA664">
        <v>100.890422</v>
      </c>
      <c r="AB664">
        <v>0</v>
      </c>
    </row>
    <row r="665" spans="1:28" x14ac:dyDescent="0.25">
      <c r="A665" s="1" t="s">
        <v>1031</v>
      </c>
      <c r="B665">
        <v>803</v>
      </c>
      <c r="C665" s="1" t="s">
        <v>4037</v>
      </c>
      <c r="D665">
        <v>5.0999999999999996</v>
      </c>
      <c r="E665">
        <v>0</v>
      </c>
      <c r="F665">
        <v>0.68</v>
      </c>
      <c r="G665">
        <v>1075</v>
      </c>
      <c r="H665" s="1" t="s">
        <v>4096</v>
      </c>
      <c r="I665">
        <v>121.36</v>
      </c>
      <c r="J665">
        <v>8.85</v>
      </c>
      <c r="K665">
        <v>272</v>
      </c>
      <c r="L665">
        <v>1417.38</v>
      </c>
      <c r="M665">
        <v>85</v>
      </c>
      <c r="N665">
        <v>4</v>
      </c>
      <c r="O665">
        <v>0</v>
      </c>
      <c r="P665">
        <v>188.53</v>
      </c>
      <c r="Q665">
        <v>0</v>
      </c>
      <c r="R665" s="1" t="s">
        <v>5186</v>
      </c>
      <c r="S665" s="1" t="s">
        <v>8156</v>
      </c>
      <c r="T665">
        <v>1.23</v>
      </c>
      <c r="U665" s="1"/>
      <c r="V665">
        <v>23757.046794999998</v>
      </c>
      <c r="W665">
        <v>787461.26366199995</v>
      </c>
      <c r="X665">
        <v>126.82071999999999</v>
      </c>
      <c r="Y665">
        <v>16.98357</v>
      </c>
      <c r="Z665">
        <v>343.93704100000002</v>
      </c>
      <c r="AA665">
        <v>338.50094999999999</v>
      </c>
      <c r="AB665">
        <v>0</v>
      </c>
    </row>
    <row r="666" spans="1:28" x14ac:dyDescent="0.25">
      <c r="A666" s="1" t="s">
        <v>1035</v>
      </c>
      <c r="B666">
        <v>690</v>
      </c>
      <c r="C666" s="1" t="s">
        <v>4040</v>
      </c>
      <c r="D666">
        <v>5.0999999999999996</v>
      </c>
      <c r="E666">
        <v>0</v>
      </c>
      <c r="F666">
        <v>0</v>
      </c>
      <c r="G666">
        <v>1077</v>
      </c>
      <c r="H666" s="1" t="s">
        <v>4096</v>
      </c>
      <c r="I666">
        <v>121.36</v>
      </c>
      <c r="J666">
        <v>12.94</v>
      </c>
      <c r="K666">
        <v>387</v>
      </c>
      <c r="L666">
        <v>1561.25</v>
      </c>
      <c r="M666">
        <v>173</v>
      </c>
      <c r="N666">
        <v>7</v>
      </c>
      <c r="O666">
        <v>0</v>
      </c>
      <c r="P666">
        <v>275.5</v>
      </c>
      <c r="Q666">
        <v>0</v>
      </c>
      <c r="R666" s="1" t="s">
        <v>5190</v>
      </c>
      <c r="S666" s="1" t="s">
        <v>8156</v>
      </c>
      <c r="T666">
        <v>1.02</v>
      </c>
      <c r="U666" s="1"/>
      <c r="V666">
        <v>36734.022958000001</v>
      </c>
      <c r="W666">
        <v>1025239.113717</v>
      </c>
      <c r="X666">
        <v>191.51516000000001</v>
      </c>
      <c r="Y666">
        <v>22.408090000000001</v>
      </c>
      <c r="Z666">
        <v>450.25489599999997</v>
      </c>
      <c r="AA666">
        <v>440.71747299999998</v>
      </c>
      <c r="AB666">
        <v>0</v>
      </c>
    </row>
    <row r="667" spans="1:28" x14ac:dyDescent="0.25">
      <c r="A667" s="1" t="s">
        <v>1037</v>
      </c>
      <c r="B667">
        <v>1021</v>
      </c>
      <c r="C667" s="1" t="s">
        <v>4004</v>
      </c>
      <c r="D667">
        <v>5.0999999999999996</v>
      </c>
      <c r="E667">
        <v>0</v>
      </c>
      <c r="F667">
        <v>1.7</v>
      </c>
      <c r="G667">
        <v>1078</v>
      </c>
      <c r="H667" s="1" t="s">
        <v>4073</v>
      </c>
      <c r="I667">
        <v>40.79</v>
      </c>
      <c r="J667">
        <v>16.28</v>
      </c>
      <c r="K667">
        <v>57</v>
      </c>
      <c r="L667">
        <v>475.89</v>
      </c>
      <c r="M667">
        <v>0</v>
      </c>
      <c r="N667">
        <v>0</v>
      </c>
      <c r="O667">
        <v>0</v>
      </c>
      <c r="P667">
        <v>28.76</v>
      </c>
      <c r="Q667">
        <v>0</v>
      </c>
      <c r="R667" s="1" t="s">
        <v>5192</v>
      </c>
      <c r="S667" s="1" t="s">
        <v>8156</v>
      </c>
      <c r="T667">
        <v>1.26</v>
      </c>
      <c r="U667" s="1"/>
      <c r="V667">
        <v>4495.8790689999996</v>
      </c>
      <c r="W667">
        <v>234294.182313</v>
      </c>
      <c r="X667">
        <v>26.113669000000002</v>
      </c>
      <c r="Y667">
        <v>5.0396020000000004</v>
      </c>
      <c r="Z667">
        <v>102.565777</v>
      </c>
      <c r="AA667">
        <v>100.71233599999999</v>
      </c>
      <c r="AB667">
        <v>0</v>
      </c>
    </row>
    <row r="668" spans="1:28" x14ac:dyDescent="0.25">
      <c r="A668" s="1" t="s">
        <v>1039</v>
      </c>
      <c r="B668">
        <v>518</v>
      </c>
      <c r="C668" s="1" t="s">
        <v>4062</v>
      </c>
      <c r="D668">
        <v>5.0999999999999996</v>
      </c>
      <c r="E668">
        <v>0</v>
      </c>
      <c r="F668">
        <v>0.5</v>
      </c>
      <c r="G668">
        <v>1080</v>
      </c>
      <c r="H668" s="1" t="s">
        <v>4156</v>
      </c>
      <c r="I668">
        <v>94.39</v>
      </c>
      <c r="J668">
        <v>9.4</v>
      </c>
      <c r="K668">
        <v>562</v>
      </c>
      <c r="L668">
        <v>2590.9299999999998</v>
      </c>
      <c r="M668">
        <v>272</v>
      </c>
      <c r="N668">
        <v>6</v>
      </c>
      <c r="O668">
        <v>0</v>
      </c>
      <c r="P668">
        <v>341.1</v>
      </c>
      <c r="Q668">
        <v>0</v>
      </c>
      <c r="R668" s="1" t="s">
        <v>5194</v>
      </c>
      <c r="S668" s="1" t="s">
        <v>8156</v>
      </c>
      <c r="T668">
        <v>0.74</v>
      </c>
      <c r="U668" s="1"/>
      <c r="V668">
        <v>54974.757363999997</v>
      </c>
      <c r="W668">
        <v>1472420.591088</v>
      </c>
      <c r="X668">
        <v>284.81798099999997</v>
      </c>
      <c r="Y668">
        <v>31.221923</v>
      </c>
      <c r="Z668">
        <v>637.84976300000005</v>
      </c>
      <c r="AA668">
        <v>632.95008600000006</v>
      </c>
      <c r="AB668">
        <v>0</v>
      </c>
    </row>
    <row r="669" spans="1:28" x14ac:dyDescent="0.25">
      <c r="A669" s="1" t="s">
        <v>1040</v>
      </c>
      <c r="B669">
        <v>865</v>
      </c>
      <c r="C669" s="1" t="s">
        <v>4011</v>
      </c>
      <c r="D669">
        <v>5.0999999999999996</v>
      </c>
      <c r="E669">
        <v>0</v>
      </c>
      <c r="F669">
        <v>2.5</v>
      </c>
      <c r="G669">
        <v>1080</v>
      </c>
      <c r="H669" s="1" t="s">
        <v>4084</v>
      </c>
      <c r="I669">
        <v>105.53</v>
      </c>
      <c r="J669">
        <v>10.66</v>
      </c>
      <c r="K669">
        <v>215</v>
      </c>
      <c r="L669">
        <v>690.83</v>
      </c>
      <c r="M669">
        <v>104</v>
      </c>
      <c r="N669">
        <v>6</v>
      </c>
      <c r="O669">
        <v>0</v>
      </c>
      <c r="P669">
        <v>160.69</v>
      </c>
      <c r="Q669">
        <v>0</v>
      </c>
      <c r="R669" s="1" t="s">
        <v>5195</v>
      </c>
      <c r="S669" s="1" t="s">
        <v>8156</v>
      </c>
      <c r="T669">
        <v>0.93</v>
      </c>
      <c r="U669" s="1"/>
      <c r="V669">
        <v>21010.524390999999</v>
      </c>
      <c r="W669">
        <v>538891.22094899998</v>
      </c>
      <c r="X669">
        <v>108.392669</v>
      </c>
      <c r="Y669">
        <v>11.937075999999999</v>
      </c>
      <c r="Z669">
        <v>237.826078</v>
      </c>
      <c r="AA669">
        <v>231.65328400000001</v>
      </c>
      <c r="AB669">
        <v>0</v>
      </c>
    </row>
    <row r="670" spans="1:28" x14ac:dyDescent="0.25">
      <c r="A670" s="1" t="s">
        <v>1041</v>
      </c>
      <c r="B670">
        <v>883</v>
      </c>
      <c r="C670" s="1" t="s">
        <v>4037</v>
      </c>
      <c r="D670">
        <v>5.0999999999999996</v>
      </c>
      <c r="E670">
        <v>0</v>
      </c>
      <c r="F670">
        <v>0.45</v>
      </c>
      <c r="G670">
        <v>1080</v>
      </c>
      <c r="H670" s="1" t="s">
        <v>4096</v>
      </c>
      <c r="I670">
        <v>121.36</v>
      </c>
      <c r="J670">
        <v>14.18</v>
      </c>
      <c r="K670">
        <v>197</v>
      </c>
      <c r="L670">
        <v>1417.38</v>
      </c>
      <c r="M670">
        <v>22</v>
      </c>
      <c r="N670">
        <v>1</v>
      </c>
      <c r="O670">
        <v>0</v>
      </c>
      <c r="P670">
        <v>98.35</v>
      </c>
      <c r="Q670">
        <v>0</v>
      </c>
      <c r="R670" s="1" t="s">
        <v>5196</v>
      </c>
      <c r="S670" s="1" t="s">
        <v>8156</v>
      </c>
      <c r="T670">
        <v>1.04</v>
      </c>
      <c r="U670" s="1"/>
      <c r="V670">
        <v>12660.497191</v>
      </c>
      <c r="W670">
        <v>550233.30427600001</v>
      </c>
      <c r="X670">
        <v>70.664100000000005</v>
      </c>
      <c r="Y670">
        <v>10.910536</v>
      </c>
      <c r="Z670">
        <v>234.37183999999999</v>
      </c>
      <c r="AA670">
        <v>236.523357</v>
      </c>
      <c r="AB670">
        <v>0</v>
      </c>
    </row>
    <row r="671" spans="1:28" x14ac:dyDescent="0.25">
      <c r="A671" s="1" t="s">
        <v>1042</v>
      </c>
      <c r="B671">
        <v>995</v>
      </c>
      <c r="C671" s="1" t="s">
        <v>4004</v>
      </c>
      <c r="D671">
        <v>5.0999999999999996</v>
      </c>
      <c r="E671">
        <v>0</v>
      </c>
      <c r="F671">
        <v>1.4</v>
      </c>
      <c r="G671">
        <v>1080</v>
      </c>
      <c r="H671" s="1" t="s">
        <v>4076</v>
      </c>
      <c r="I671">
        <v>1.4</v>
      </c>
      <c r="J671">
        <v>11.87</v>
      </c>
      <c r="K671">
        <v>85</v>
      </c>
      <c r="L671">
        <v>609.39</v>
      </c>
      <c r="M671">
        <v>0</v>
      </c>
      <c r="N671">
        <v>0</v>
      </c>
      <c r="O671">
        <v>0</v>
      </c>
      <c r="P671">
        <v>40.93</v>
      </c>
      <c r="Q671">
        <v>0</v>
      </c>
      <c r="R671" s="1" t="s">
        <v>5197</v>
      </c>
      <c r="S671" s="1" t="s">
        <v>8156</v>
      </c>
      <c r="T671">
        <v>0.98</v>
      </c>
      <c r="U671" s="1"/>
      <c r="V671">
        <v>5598.6123159999997</v>
      </c>
      <c r="W671">
        <v>247497.418137</v>
      </c>
      <c r="X671">
        <v>31.370785000000001</v>
      </c>
      <c r="Y671">
        <v>4.9976229999999999</v>
      </c>
      <c r="Z671">
        <v>105.79110900000001</v>
      </c>
      <c r="AA671">
        <v>106.38907399999999</v>
      </c>
      <c r="AB671">
        <v>0</v>
      </c>
    </row>
    <row r="672" spans="1:28" x14ac:dyDescent="0.25">
      <c r="A672" s="1" t="s">
        <v>1043</v>
      </c>
      <c r="B672">
        <v>1010</v>
      </c>
      <c r="C672" s="1" t="s">
        <v>4004</v>
      </c>
      <c r="D672">
        <v>5.0999999999999996</v>
      </c>
      <c r="E672">
        <v>0</v>
      </c>
      <c r="F672">
        <v>2.6</v>
      </c>
      <c r="G672">
        <v>1080</v>
      </c>
      <c r="H672" s="1" t="s">
        <v>4079</v>
      </c>
      <c r="I672">
        <v>1.4</v>
      </c>
      <c r="J672">
        <v>12.74</v>
      </c>
      <c r="K672">
        <v>70</v>
      </c>
      <c r="L672">
        <v>609.39</v>
      </c>
      <c r="M672">
        <v>0</v>
      </c>
      <c r="N672">
        <v>0</v>
      </c>
      <c r="O672">
        <v>0</v>
      </c>
      <c r="P672">
        <v>28.85</v>
      </c>
      <c r="Q672">
        <v>0</v>
      </c>
      <c r="R672" s="1" t="s">
        <v>5198</v>
      </c>
      <c r="S672" s="1" t="s">
        <v>8156</v>
      </c>
      <c r="T672">
        <v>1.05</v>
      </c>
      <c r="U672" s="1"/>
      <c r="V672">
        <v>4077.0241689999998</v>
      </c>
      <c r="W672">
        <v>204311.77366199999</v>
      </c>
      <c r="X672">
        <v>23.442398000000001</v>
      </c>
      <c r="Y672">
        <v>4.1533810000000004</v>
      </c>
      <c r="Z672">
        <v>87.266347999999994</v>
      </c>
      <c r="AA672">
        <v>87.824838999999997</v>
      </c>
      <c r="AB672">
        <v>0</v>
      </c>
    </row>
    <row r="673" spans="1:28" x14ac:dyDescent="0.25">
      <c r="A673" s="1" t="s">
        <v>1044</v>
      </c>
      <c r="B673">
        <v>767</v>
      </c>
      <c r="C673" s="1" t="s">
        <v>4012</v>
      </c>
      <c r="D673">
        <v>5.0999999999999996</v>
      </c>
      <c r="E673">
        <v>0</v>
      </c>
      <c r="F673">
        <v>0.34</v>
      </c>
      <c r="G673">
        <v>1082</v>
      </c>
      <c r="H673" s="1" t="s">
        <v>4096</v>
      </c>
      <c r="I673">
        <v>121.36</v>
      </c>
      <c r="J673">
        <v>9.8699999999999992</v>
      </c>
      <c r="K673">
        <v>315</v>
      </c>
      <c r="L673">
        <v>1363.57</v>
      </c>
      <c r="M673">
        <v>122</v>
      </c>
      <c r="N673">
        <v>7</v>
      </c>
      <c r="O673">
        <v>0</v>
      </c>
      <c r="P673">
        <v>188.15</v>
      </c>
      <c r="Q673">
        <v>0</v>
      </c>
      <c r="R673" s="1" t="s">
        <v>5199</v>
      </c>
      <c r="S673" s="1" t="s">
        <v>8156</v>
      </c>
      <c r="T673">
        <v>0.79</v>
      </c>
      <c r="U673" s="1"/>
      <c r="V673">
        <v>25209.278687999999</v>
      </c>
      <c r="W673">
        <v>721203.26142600004</v>
      </c>
      <c r="X673">
        <v>131.73600200000001</v>
      </c>
      <c r="Y673">
        <v>15.136635999999999</v>
      </c>
      <c r="Z673">
        <v>313.29971499999999</v>
      </c>
      <c r="AA673">
        <v>310.02254599999998</v>
      </c>
      <c r="AB673">
        <v>0</v>
      </c>
    </row>
    <row r="674" spans="1:28" x14ac:dyDescent="0.25">
      <c r="A674" s="1" t="s">
        <v>1045</v>
      </c>
      <c r="B674">
        <v>1023</v>
      </c>
      <c r="C674" s="1" t="s">
        <v>4004</v>
      </c>
      <c r="D674">
        <v>5.0999999999999996</v>
      </c>
      <c r="E674">
        <v>0</v>
      </c>
      <c r="F674">
        <v>1.8</v>
      </c>
      <c r="G674">
        <v>1083</v>
      </c>
      <c r="H674" s="1" t="s">
        <v>4076</v>
      </c>
      <c r="I674">
        <v>1.4</v>
      </c>
      <c r="J674">
        <v>12.82</v>
      </c>
      <c r="K674">
        <v>60</v>
      </c>
      <c r="L674">
        <v>609.39</v>
      </c>
      <c r="M674">
        <v>0</v>
      </c>
      <c r="N674">
        <v>0</v>
      </c>
      <c r="O674">
        <v>0</v>
      </c>
      <c r="P674">
        <v>16.04</v>
      </c>
      <c r="Q674">
        <v>0</v>
      </c>
      <c r="R674" s="1" t="s">
        <v>5200</v>
      </c>
      <c r="S674" s="1" t="s">
        <v>8156</v>
      </c>
      <c r="T674">
        <v>0.96</v>
      </c>
      <c r="U674" s="1"/>
      <c r="V674">
        <v>3457.785257</v>
      </c>
      <c r="W674">
        <v>201692.772432</v>
      </c>
      <c r="X674">
        <v>20.549416999999998</v>
      </c>
      <c r="Y674">
        <v>3.9523700000000002</v>
      </c>
      <c r="Z674">
        <v>85.165592000000004</v>
      </c>
      <c r="AA674">
        <v>86.698785999999998</v>
      </c>
      <c r="AB674">
        <v>0</v>
      </c>
    </row>
    <row r="675" spans="1:28" x14ac:dyDescent="0.25">
      <c r="A675" s="1" t="s">
        <v>1047</v>
      </c>
      <c r="B675">
        <v>785</v>
      </c>
      <c r="C675" s="1" t="s">
        <v>4031</v>
      </c>
      <c r="D675">
        <v>5.0999999999999996</v>
      </c>
      <c r="E675">
        <v>0</v>
      </c>
      <c r="F675">
        <v>0.91</v>
      </c>
      <c r="G675">
        <v>1085</v>
      </c>
      <c r="H675" s="1" t="s">
        <v>4086</v>
      </c>
      <c r="I675">
        <v>0.2</v>
      </c>
      <c r="J675">
        <v>2.27</v>
      </c>
      <c r="K675">
        <v>300</v>
      </c>
      <c r="L675">
        <v>1365.91</v>
      </c>
      <c r="M675">
        <v>102</v>
      </c>
      <c r="N675">
        <v>4</v>
      </c>
      <c r="O675">
        <v>0</v>
      </c>
      <c r="P675">
        <v>142.25</v>
      </c>
      <c r="Q675">
        <v>0</v>
      </c>
      <c r="R675" s="1" t="s">
        <v>5202</v>
      </c>
      <c r="S675" s="1" t="s">
        <v>8156</v>
      </c>
      <c r="T675">
        <v>0.64</v>
      </c>
      <c r="U675" s="1"/>
      <c r="V675">
        <v>23110.171265000001</v>
      </c>
      <c r="W675">
        <v>656482.72670300002</v>
      </c>
      <c r="X675">
        <v>120.58434200000001</v>
      </c>
      <c r="Y675">
        <v>13.473765999999999</v>
      </c>
      <c r="Z675">
        <v>283.80861800000002</v>
      </c>
      <c r="AA675">
        <v>282.20177200000001</v>
      </c>
      <c r="AB675">
        <v>0</v>
      </c>
    </row>
    <row r="676" spans="1:28" x14ac:dyDescent="0.25">
      <c r="A676" s="1" t="s">
        <v>1053</v>
      </c>
      <c r="B676">
        <v>658</v>
      </c>
      <c r="C676" s="1" t="s">
        <v>4016</v>
      </c>
      <c r="D676">
        <v>5.0999999999999996</v>
      </c>
      <c r="E676">
        <v>0</v>
      </c>
      <c r="F676">
        <v>0.86</v>
      </c>
      <c r="G676">
        <v>1089</v>
      </c>
      <c r="H676" s="1" t="s">
        <v>4116</v>
      </c>
      <c r="I676">
        <v>87.33</v>
      </c>
      <c r="J676">
        <v>15.3</v>
      </c>
      <c r="K676">
        <v>431</v>
      </c>
      <c r="L676">
        <v>2369.54</v>
      </c>
      <c r="M676">
        <v>60</v>
      </c>
      <c r="N676">
        <v>4</v>
      </c>
      <c r="O676">
        <v>0</v>
      </c>
      <c r="P676">
        <v>278.51</v>
      </c>
      <c r="Q676">
        <v>0</v>
      </c>
      <c r="R676" s="1" t="s">
        <v>5208</v>
      </c>
      <c r="S676" s="1" t="s">
        <v>8156</v>
      </c>
      <c r="T676">
        <v>1.1200000000000001</v>
      </c>
      <c r="U676" s="1"/>
      <c r="V676">
        <v>29134.802317000001</v>
      </c>
      <c r="W676">
        <v>1089751.3909799999</v>
      </c>
      <c r="X676">
        <v>158.346135</v>
      </c>
      <c r="Y676">
        <v>22.183502000000001</v>
      </c>
      <c r="Z676">
        <v>468.21313199999997</v>
      </c>
      <c r="AA676">
        <v>468.443218</v>
      </c>
      <c r="AB676">
        <v>0</v>
      </c>
    </row>
    <row r="677" spans="1:28" x14ac:dyDescent="0.25">
      <c r="A677" s="1" t="s">
        <v>1059</v>
      </c>
      <c r="B677">
        <v>1036</v>
      </c>
      <c r="C677" s="1" t="s">
        <v>4004</v>
      </c>
      <c r="D677">
        <v>5.0999999999999996</v>
      </c>
      <c r="E677">
        <v>0</v>
      </c>
      <c r="F677">
        <v>1</v>
      </c>
      <c r="G677">
        <v>1093</v>
      </c>
      <c r="H677" s="1" t="s">
        <v>4076</v>
      </c>
      <c r="I677">
        <v>1.4</v>
      </c>
      <c r="J677">
        <v>11.84</v>
      </c>
      <c r="K677">
        <v>57</v>
      </c>
      <c r="L677">
        <v>609.39</v>
      </c>
      <c r="M677">
        <v>0</v>
      </c>
      <c r="N677">
        <v>0</v>
      </c>
      <c r="O677">
        <v>0</v>
      </c>
      <c r="P677">
        <v>12.44</v>
      </c>
      <c r="Q677">
        <v>0</v>
      </c>
      <c r="R677" s="1" t="s">
        <v>5214</v>
      </c>
      <c r="S677" s="1" t="s">
        <v>8156</v>
      </c>
      <c r="T677">
        <v>0.95</v>
      </c>
      <c r="U677" s="1"/>
      <c r="V677">
        <v>3606.7884239999998</v>
      </c>
      <c r="W677">
        <v>228222.57605999999</v>
      </c>
      <c r="X677">
        <v>21.845956000000001</v>
      </c>
      <c r="Y677">
        <v>4.4264409999999996</v>
      </c>
      <c r="Z677">
        <v>96.001958000000002</v>
      </c>
      <c r="AA677">
        <v>98.102586000000002</v>
      </c>
      <c r="AB677">
        <v>0</v>
      </c>
    </row>
    <row r="678" spans="1:28" x14ac:dyDescent="0.25">
      <c r="A678" s="1" t="s">
        <v>1060</v>
      </c>
      <c r="B678">
        <v>694</v>
      </c>
      <c r="C678" s="1" t="s">
        <v>4030</v>
      </c>
      <c r="D678">
        <v>5.0999999999999996</v>
      </c>
      <c r="E678">
        <v>0</v>
      </c>
      <c r="F678">
        <v>4</v>
      </c>
      <c r="G678">
        <v>1096</v>
      </c>
      <c r="H678" s="1" t="s">
        <v>4174</v>
      </c>
      <c r="I678">
        <v>144.80000000000001</v>
      </c>
      <c r="J678">
        <v>18.29</v>
      </c>
      <c r="K678">
        <v>402</v>
      </c>
      <c r="L678">
        <v>3263.57</v>
      </c>
      <c r="M678">
        <v>124</v>
      </c>
      <c r="N678">
        <v>6</v>
      </c>
      <c r="O678">
        <v>0</v>
      </c>
      <c r="P678">
        <v>234.28</v>
      </c>
      <c r="Q678">
        <v>0</v>
      </c>
      <c r="R678" s="1" t="s">
        <v>5215</v>
      </c>
      <c r="S678" s="1" t="s">
        <v>8156</v>
      </c>
      <c r="T678">
        <v>1.44</v>
      </c>
      <c r="U678" s="1"/>
      <c r="V678">
        <v>33683.178733000001</v>
      </c>
      <c r="W678">
        <v>1358805.9875459999</v>
      </c>
      <c r="X678">
        <v>185.854681</v>
      </c>
      <c r="Y678">
        <v>29.397546999999999</v>
      </c>
      <c r="Z678">
        <v>586.77810399999998</v>
      </c>
      <c r="AA678">
        <v>584.09561799999994</v>
      </c>
      <c r="AB678">
        <v>0</v>
      </c>
    </row>
    <row r="679" spans="1:28" x14ac:dyDescent="0.25">
      <c r="A679" s="1" t="s">
        <v>1061</v>
      </c>
      <c r="B679">
        <v>690</v>
      </c>
      <c r="C679" s="1" t="s">
        <v>4044</v>
      </c>
      <c r="D679">
        <v>5.0999999999999996</v>
      </c>
      <c r="E679">
        <v>0</v>
      </c>
      <c r="F679">
        <v>0</v>
      </c>
      <c r="G679">
        <v>1096</v>
      </c>
      <c r="H679" s="1" t="s">
        <v>4149</v>
      </c>
      <c r="I679">
        <v>0.69</v>
      </c>
      <c r="J679">
        <v>14.03</v>
      </c>
      <c r="K679">
        <v>406</v>
      </c>
      <c r="L679">
        <v>2187.13</v>
      </c>
      <c r="M679">
        <v>175</v>
      </c>
      <c r="N679">
        <v>8</v>
      </c>
      <c r="O679">
        <v>0</v>
      </c>
      <c r="P679">
        <v>266.64</v>
      </c>
      <c r="Q679">
        <v>0</v>
      </c>
      <c r="R679" s="1" t="s">
        <v>5216</v>
      </c>
      <c r="S679" s="1" t="s">
        <v>8156</v>
      </c>
      <c r="T679">
        <v>1.1299999999999999</v>
      </c>
      <c r="U679" s="1"/>
      <c r="V679">
        <v>38384.635754000003</v>
      </c>
      <c r="W679">
        <v>1199710.4412519999</v>
      </c>
      <c r="X679">
        <v>203.22563400000001</v>
      </c>
      <c r="Y679">
        <v>26.083575</v>
      </c>
      <c r="Z679">
        <v>524.20038899999997</v>
      </c>
      <c r="AA679">
        <v>515.71355700000004</v>
      </c>
      <c r="AB679">
        <v>0</v>
      </c>
    </row>
    <row r="680" spans="1:28" x14ac:dyDescent="0.25">
      <c r="A680" s="1" t="s">
        <v>1064</v>
      </c>
      <c r="B680">
        <v>800</v>
      </c>
      <c r="C680" s="1" t="s">
        <v>4001</v>
      </c>
      <c r="D680">
        <v>0.2</v>
      </c>
      <c r="E680">
        <v>0</v>
      </c>
      <c r="F680">
        <v>0</v>
      </c>
      <c r="G680">
        <v>1099</v>
      </c>
      <c r="H680" s="1" t="s">
        <v>4085</v>
      </c>
      <c r="I680">
        <v>50.59</v>
      </c>
      <c r="J680">
        <v>4.4000000000000004</v>
      </c>
      <c r="K680">
        <v>299</v>
      </c>
      <c r="L680">
        <v>796.83</v>
      </c>
      <c r="M680">
        <v>85</v>
      </c>
      <c r="N680">
        <v>4</v>
      </c>
      <c r="O680">
        <v>0</v>
      </c>
      <c r="P680">
        <v>139.33000000000001</v>
      </c>
      <c r="Q680">
        <v>0</v>
      </c>
      <c r="R680" s="1" t="s">
        <v>5219</v>
      </c>
      <c r="S680" s="1" t="s">
        <v>8156</v>
      </c>
      <c r="T680">
        <v>0.35</v>
      </c>
      <c r="U680" s="1"/>
      <c r="V680">
        <v>24057.923874</v>
      </c>
      <c r="W680">
        <v>544296.55977599998</v>
      </c>
      <c r="X680">
        <v>122.181596</v>
      </c>
      <c r="Y680">
        <v>11.512902</v>
      </c>
      <c r="Z680">
        <v>238.23818199999999</v>
      </c>
      <c r="AA680">
        <v>233.979975</v>
      </c>
      <c r="AB680">
        <v>0</v>
      </c>
    </row>
    <row r="681" spans="1:28" x14ac:dyDescent="0.25">
      <c r="A681" s="1" t="s">
        <v>1065</v>
      </c>
      <c r="B681">
        <v>1049</v>
      </c>
      <c r="C681" s="1" t="s">
        <v>4004</v>
      </c>
      <c r="D681">
        <v>5.0999999999999996</v>
      </c>
      <c r="E681">
        <v>0</v>
      </c>
      <c r="F681">
        <v>0.2</v>
      </c>
      <c r="G681">
        <v>1100</v>
      </c>
      <c r="H681" s="1" t="s">
        <v>4076</v>
      </c>
      <c r="I681">
        <v>1.4</v>
      </c>
      <c r="J681">
        <v>11.18</v>
      </c>
      <c r="K681">
        <v>51</v>
      </c>
      <c r="L681">
        <v>609.39</v>
      </c>
      <c r="M681">
        <v>0</v>
      </c>
      <c r="N681">
        <v>0</v>
      </c>
      <c r="O681">
        <v>0</v>
      </c>
      <c r="P681">
        <v>6.72</v>
      </c>
      <c r="Q681">
        <v>0</v>
      </c>
      <c r="R681" s="1" t="s">
        <v>5220</v>
      </c>
      <c r="S681" s="1" t="s">
        <v>8156</v>
      </c>
      <c r="T681">
        <v>0.95</v>
      </c>
      <c r="U681" s="1"/>
      <c r="V681">
        <v>2337.817055</v>
      </c>
      <c r="W681">
        <v>160102.37277099999</v>
      </c>
      <c r="X681">
        <v>14.449991000000001</v>
      </c>
      <c r="Y681">
        <v>3.004699</v>
      </c>
      <c r="Z681">
        <v>66.469097000000005</v>
      </c>
      <c r="AA681">
        <v>68.820798999999994</v>
      </c>
      <c r="AB681">
        <v>0</v>
      </c>
    </row>
    <row r="682" spans="1:28" x14ac:dyDescent="0.25">
      <c r="A682" s="1" t="s">
        <v>1066</v>
      </c>
      <c r="B682">
        <v>782</v>
      </c>
      <c r="C682" s="1" t="s">
        <v>4034</v>
      </c>
      <c r="D682">
        <v>5.0999999999999996</v>
      </c>
      <c r="E682">
        <v>0</v>
      </c>
      <c r="F682">
        <v>0</v>
      </c>
      <c r="G682">
        <v>1101</v>
      </c>
      <c r="H682" s="1" t="s">
        <v>4150</v>
      </c>
      <c r="I682">
        <v>82</v>
      </c>
      <c r="J682">
        <v>11.2</v>
      </c>
      <c r="K682">
        <v>319</v>
      </c>
      <c r="L682">
        <v>1808.36</v>
      </c>
      <c r="M682">
        <v>131</v>
      </c>
      <c r="N682">
        <v>4</v>
      </c>
      <c r="O682">
        <v>0</v>
      </c>
      <c r="P682">
        <v>167.74</v>
      </c>
      <c r="Q682">
        <v>0</v>
      </c>
      <c r="R682" s="1" t="s">
        <v>5221</v>
      </c>
      <c r="S682" s="1" t="s">
        <v>8156</v>
      </c>
      <c r="T682">
        <v>0.85</v>
      </c>
      <c r="U682" s="1"/>
      <c r="V682">
        <v>26101.151992999999</v>
      </c>
      <c r="W682">
        <v>796794.89500100003</v>
      </c>
      <c r="X682">
        <v>137.588021</v>
      </c>
      <c r="Y682">
        <v>16.514036000000001</v>
      </c>
      <c r="Z682">
        <v>343.15983399999999</v>
      </c>
      <c r="AA682">
        <v>342.51599299999998</v>
      </c>
      <c r="AB682">
        <v>0</v>
      </c>
    </row>
    <row r="683" spans="1:28" x14ac:dyDescent="0.25">
      <c r="A683" s="1" t="s">
        <v>1068</v>
      </c>
      <c r="B683">
        <v>900</v>
      </c>
      <c r="C683" s="1" t="s">
        <v>4001</v>
      </c>
      <c r="D683">
        <v>0.2</v>
      </c>
      <c r="E683">
        <v>0</v>
      </c>
      <c r="F683">
        <v>0</v>
      </c>
      <c r="G683">
        <v>1101</v>
      </c>
      <c r="H683" s="1" t="s">
        <v>4085</v>
      </c>
      <c r="I683">
        <v>50.59</v>
      </c>
      <c r="J683">
        <v>9.57</v>
      </c>
      <c r="K683">
        <v>201</v>
      </c>
      <c r="L683">
        <v>796.83</v>
      </c>
      <c r="M683">
        <v>48</v>
      </c>
      <c r="N683">
        <v>2</v>
      </c>
      <c r="O683">
        <v>0</v>
      </c>
      <c r="P683">
        <v>153.63999999999999</v>
      </c>
      <c r="Q683">
        <v>0</v>
      </c>
      <c r="R683" s="1" t="s">
        <v>5223</v>
      </c>
      <c r="S683" s="1" t="s">
        <v>8156</v>
      </c>
      <c r="T683">
        <v>1.22</v>
      </c>
      <c r="U683" s="1"/>
      <c r="V683">
        <v>16492.273357999999</v>
      </c>
      <c r="W683">
        <v>508578.18532300001</v>
      </c>
      <c r="X683">
        <v>87.138227000000001</v>
      </c>
      <c r="Y683">
        <v>10.991823999999999</v>
      </c>
      <c r="Z683">
        <v>223.62293299999999</v>
      </c>
      <c r="AA683">
        <v>218.62007800000001</v>
      </c>
      <c r="AB683">
        <v>0</v>
      </c>
    </row>
    <row r="684" spans="1:28" x14ac:dyDescent="0.25">
      <c r="A684" s="1" t="s">
        <v>1070</v>
      </c>
      <c r="B684">
        <v>920</v>
      </c>
      <c r="C684" s="1" t="s">
        <v>4034</v>
      </c>
      <c r="D684">
        <v>5.0999999999999996</v>
      </c>
      <c r="E684">
        <v>0</v>
      </c>
      <c r="F684">
        <v>0</v>
      </c>
      <c r="G684">
        <v>1103</v>
      </c>
      <c r="H684" s="1" t="s">
        <v>4150</v>
      </c>
      <c r="I684">
        <v>82</v>
      </c>
      <c r="J684">
        <v>11.04</v>
      </c>
      <c r="K684">
        <v>183</v>
      </c>
      <c r="L684">
        <v>1808.36</v>
      </c>
      <c r="M684">
        <v>6</v>
      </c>
      <c r="N684">
        <v>1</v>
      </c>
      <c r="O684">
        <v>0</v>
      </c>
      <c r="P684">
        <v>36.729999999999997</v>
      </c>
      <c r="Q684">
        <v>0</v>
      </c>
      <c r="R684" s="1" t="s">
        <v>5225</v>
      </c>
      <c r="S684" s="1" t="s">
        <v>8156</v>
      </c>
      <c r="T684">
        <v>0.88</v>
      </c>
      <c r="U684" s="1"/>
      <c r="V684">
        <v>7682.1916600000004</v>
      </c>
      <c r="W684">
        <v>496853.31882300001</v>
      </c>
      <c r="X684">
        <v>46.669910000000002</v>
      </c>
      <c r="Y684">
        <v>8.8313860000000002</v>
      </c>
      <c r="Z684">
        <v>203.76170400000001</v>
      </c>
      <c r="AA684">
        <v>213.57591400000001</v>
      </c>
      <c r="AB684">
        <v>0</v>
      </c>
    </row>
    <row r="685" spans="1:28" x14ac:dyDescent="0.25">
      <c r="A685" s="1" t="s">
        <v>1071</v>
      </c>
      <c r="B685">
        <v>950</v>
      </c>
      <c r="C685" s="1" t="s">
        <v>4001</v>
      </c>
      <c r="D685">
        <v>0.2</v>
      </c>
      <c r="E685">
        <v>0</v>
      </c>
      <c r="F685">
        <v>0</v>
      </c>
      <c r="G685">
        <v>1103</v>
      </c>
      <c r="H685" s="1" t="s">
        <v>4085</v>
      </c>
      <c r="I685">
        <v>50.59</v>
      </c>
      <c r="J685">
        <v>9.84</v>
      </c>
      <c r="K685">
        <v>153</v>
      </c>
      <c r="L685">
        <v>796.83</v>
      </c>
      <c r="M685">
        <v>37</v>
      </c>
      <c r="N685">
        <v>2</v>
      </c>
      <c r="O685">
        <v>0</v>
      </c>
      <c r="P685">
        <v>79.94</v>
      </c>
      <c r="Q685">
        <v>0</v>
      </c>
      <c r="R685" s="1" t="s">
        <v>5226</v>
      </c>
      <c r="S685" s="1" t="s">
        <v>8156</v>
      </c>
      <c r="T685">
        <v>0.77</v>
      </c>
      <c r="U685" s="1"/>
      <c r="V685">
        <v>12027.779748999999</v>
      </c>
      <c r="W685">
        <v>393742.80998100003</v>
      </c>
      <c r="X685">
        <v>64.018144000000007</v>
      </c>
      <c r="Y685">
        <v>7.9858510000000003</v>
      </c>
      <c r="Z685">
        <v>169.33408700000001</v>
      </c>
      <c r="AA685">
        <v>169.256552</v>
      </c>
      <c r="AB685">
        <v>0</v>
      </c>
    </row>
    <row r="686" spans="1:28" x14ac:dyDescent="0.25">
      <c r="A686" s="1" t="s">
        <v>1073</v>
      </c>
      <c r="B686">
        <v>759</v>
      </c>
      <c r="C686" s="1" t="s">
        <v>4050</v>
      </c>
      <c r="D686">
        <v>5.0999999999999996</v>
      </c>
      <c r="E686">
        <v>0</v>
      </c>
      <c r="F686">
        <v>0</v>
      </c>
      <c r="G686">
        <v>1106</v>
      </c>
      <c r="H686" s="1" t="s">
        <v>4095</v>
      </c>
      <c r="I686">
        <v>63.59</v>
      </c>
      <c r="J686">
        <v>14.63</v>
      </c>
      <c r="K686">
        <v>347</v>
      </c>
      <c r="L686">
        <v>1626.59</v>
      </c>
      <c r="M686">
        <v>123</v>
      </c>
      <c r="N686">
        <v>5</v>
      </c>
      <c r="O686">
        <v>0</v>
      </c>
      <c r="P686">
        <v>245.96</v>
      </c>
      <c r="Q686">
        <v>0</v>
      </c>
      <c r="R686" s="1" t="s">
        <v>5228</v>
      </c>
      <c r="S686" s="1" t="s">
        <v>8156</v>
      </c>
      <c r="T686">
        <v>1.19</v>
      </c>
      <c r="U686" s="1"/>
      <c r="V686">
        <v>31016.913043</v>
      </c>
      <c r="W686">
        <v>954373.97471500002</v>
      </c>
      <c r="X686">
        <v>163.85619500000001</v>
      </c>
      <c r="Y686">
        <v>20.685877000000001</v>
      </c>
      <c r="Z686">
        <v>417.11581999999999</v>
      </c>
      <c r="AA686">
        <v>410.25245200000001</v>
      </c>
      <c r="AB686">
        <v>0</v>
      </c>
    </row>
    <row r="687" spans="1:28" x14ac:dyDescent="0.25">
      <c r="A687" s="1" t="s">
        <v>1074</v>
      </c>
      <c r="B687">
        <v>927</v>
      </c>
      <c r="C687" s="1" t="s">
        <v>4004</v>
      </c>
      <c r="D687">
        <v>5.0999999999999996</v>
      </c>
      <c r="E687">
        <v>0</v>
      </c>
      <c r="F687">
        <v>1.39</v>
      </c>
      <c r="G687">
        <v>1106</v>
      </c>
      <c r="H687" s="1" t="s">
        <v>4104</v>
      </c>
      <c r="I687">
        <v>0.2</v>
      </c>
      <c r="J687">
        <v>10.28</v>
      </c>
      <c r="K687">
        <v>179</v>
      </c>
      <c r="L687">
        <v>1312.65</v>
      </c>
      <c r="M687">
        <v>10</v>
      </c>
      <c r="N687">
        <v>3</v>
      </c>
      <c r="O687">
        <v>0</v>
      </c>
      <c r="P687">
        <v>88.7</v>
      </c>
      <c r="Q687">
        <v>0</v>
      </c>
      <c r="R687" s="1" t="s">
        <v>5229</v>
      </c>
      <c r="S687" s="1" t="s">
        <v>8156</v>
      </c>
      <c r="T687">
        <v>1.04</v>
      </c>
      <c r="U687" s="1"/>
      <c r="V687">
        <v>10461.540407</v>
      </c>
      <c r="W687">
        <v>485600.53255599999</v>
      </c>
      <c r="X687">
        <v>59.145619000000003</v>
      </c>
      <c r="Y687">
        <v>9.6155930000000005</v>
      </c>
      <c r="Z687">
        <v>206.48995500000001</v>
      </c>
      <c r="AA687">
        <v>208.739745</v>
      </c>
      <c r="AB687">
        <v>0</v>
      </c>
    </row>
    <row r="688" spans="1:28" x14ac:dyDescent="0.25">
      <c r="A688" s="1" t="s">
        <v>1076</v>
      </c>
      <c r="B688">
        <v>920</v>
      </c>
      <c r="C688" s="1" t="s">
        <v>4014</v>
      </c>
      <c r="D688">
        <v>5.0999999999999996</v>
      </c>
      <c r="E688">
        <v>0</v>
      </c>
      <c r="F688">
        <v>0</v>
      </c>
      <c r="G688">
        <v>1107</v>
      </c>
      <c r="H688" s="1" t="s">
        <v>4087</v>
      </c>
      <c r="I688">
        <v>59.72</v>
      </c>
      <c r="J688">
        <v>10.71</v>
      </c>
      <c r="K688">
        <v>187</v>
      </c>
      <c r="L688">
        <v>1184.6199999999999</v>
      </c>
      <c r="M688">
        <v>52</v>
      </c>
      <c r="N688">
        <v>3</v>
      </c>
      <c r="O688">
        <v>0</v>
      </c>
      <c r="P688">
        <v>93.99</v>
      </c>
      <c r="Q688">
        <v>0</v>
      </c>
      <c r="R688" s="1" t="s">
        <v>5231</v>
      </c>
      <c r="S688" s="1" t="s">
        <v>8156</v>
      </c>
      <c r="T688">
        <v>0.93</v>
      </c>
      <c r="U688" s="1"/>
      <c r="V688">
        <v>13651.750475000001</v>
      </c>
      <c r="W688">
        <v>500837.99629600003</v>
      </c>
      <c r="X688">
        <v>74.019850000000005</v>
      </c>
      <c r="Y688">
        <v>10.321763000000001</v>
      </c>
      <c r="Z688">
        <v>215.84740099999999</v>
      </c>
      <c r="AA688">
        <v>215.29150899999999</v>
      </c>
      <c r="AB688">
        <v>0</v>
      </c>
    </row>
    <row r="689" spans="1:28" x14ac:dyDescent="0.25">
      <c r="A689" s="1" t="s">
        <v>1077</v>
      </c>
      <c r="B689">
        <v>1035</v>
      </c>
      <c r="C689" s="1" t="s">
        <v>4009</v>
      </c>
      <c r="D689">
        <v>5.0999999999999996</v>
      </c>
      <c r="E689">
        <v>0</v>
      </c>
      <c r="F689">
        <v>0</v>
      </c>
      <c r="G689">
        <v>1109</v>
      </c>
      <c r="H689" s="1" t="s">
        <v>4082</v>
      </c>
      <c r="I689">
        <v>19.239999999999998</v>
      </c>
      <c r="J689">
        <v>12.04</v>
      </c>
      <c r="K689">
        <v>74</v>
      </c>
      <c r="L689">
        <v>738.31</v>
      </c>
      <c r="M689">
        <v>0</v>
      </c>
      <c r="N689">
        <v>0</v>
      </c>
      <c r="O689">
        <v>0</v>
      </c>
      <c r="P689">
        <v>14.17</v>
      </c>
      <c r="Q689">
        <v>0</v>
      </c>
      <c r="R689" s="1" t="s">
        <v>5232</v>
      </c>
      <c r="S689" s="1" t="s">
        <v>8156</v>
      </c>
      <c r="T689">
        <v>0.91</v>
      </c>
      <c r="U689" s="1"/>
      <c r="V689">
        <v>3987.6139029999999</v>
      </c>
      <c r="W689">
        <v>238108.51602800001</v>
      </c>
      <c r="X689">
        <v>23.797136999999999</v>
      </c>
      <c r="Y689">
        <v>4.5078849999999999</v>
      </c>
      <c r="Z689">
        <v>99.830588000000006</v>
      </c>
      <c r="AA689">
        <v>102.352429</v>
      </c>
      <c r="AB689">
        <v>0</v>
      </c>
    </row>
    <row r="690" spans="1:28" x14ac:dyDescent="0.25">
      <c r="A690" s="1" t="s">
        <v>1078</v>
      </c>
      <c r="B690">
        <v>1051</v>
      </c>
      <c r="C690" s="1" t="s">
        <v>4004</v>
      </c>
      <c r="D690">
        <v>5.0999999999999996</v>
      </c>
      <c r="E690">
        <v>0</v>
      </c>
      <c r="F690">
        <v>1</v>
      </c>
      <c r="G690">
        <v>1109</v>
      </c>
      <c r="H690" s="1" t="s">
        <v>4074</v>
      </c>
      <c r="I690">
        <v>0.2</v>
      </c>
      <c r="J690">
        <v>5.14</v>
      </c>
      <c r="K690">
        <v>58</v>
      </c>
      <c r="L690">
        <v>420.4</v>
      </c>
      <c r="M690">
        <v>0</v>
      </c>
      <c r="N690">
        <v>0</v>
      </c>
      <c r="O690">
        <v>0</v>
      </c>
      <c r="P690">
        <v>23.54</v>
      </c>
      <c r="Q690">
        <v>0</v>
      </c>
      <c r="R690" s="1" t="s">
        <v>5233</v>
      </c>
      <c r="S690" s="1" t="s">
        <v>8156</v>
      </c>
      <c r="T690">
        <v>0.91</v>
      </c>
      <c r="U690" s="1"/>
      <c r="V690">
        <v>3483.4637640000001</v>
      </c>
      <c r="W690">
        <v>169220.970951</v>
      </c>
      <c r="X690">
        <v>19.882726999999999</v>
      </c>
      <c r="Y690">
        <v>3.417287</v>
      </c>
      <c r="Z690">
        <v>72.892213999999996</v>
      </c>
      <c r="AA690">
        <v>72.740859</v>
      </c>
      <c r="AB690">
        <v>0</v>
      </c>
    </row>
    <row r="691" spans="1:28" x14ac:dyDescent="0.25">
      <c r="A691" s="1" t="s">
        <v>1079</v>
      </c>
      <c r="B691">
        <v>797</v>
      </c>
      <c r="C691" s="1" t="s">
        <v>4020</v>
      </c>
      <c r="D691">
        <v>5.0999999999999996</v>
      </c>
      <c r="E691">
        <v>0</v>
      </c>
      <c r="F691">
        <v>0.85</v>
      </c>
      <c r="G691">
        <v>1110</v>
      </c>
      <c r="H691" s="1" t="s">
        <v>4125</v>
      </c>
      <c r="I691">
        <v>87.33</v>
      </c>
      <c r="J691">
        <v>9.1199999999999992</v>
      </c>
      <c r="K691">
        <v>313</v>
      </c>
      <c r="L691">
        <v>1635.43</v>
      </c>
      <c r="M691">
        <v>81</v>
      </c>
      <c r="N691">
        <v>4</v>
      </c>
      <c r="O691">
        <v>0</v>
      </c>
      <c r="P691">
        <v>154.79</v>
      </c>
      <c r="Q691">
        <v>0</v>
      </c>
      <c r="R691" s="1" t="s">
        <v>5234</v>
      </c>
      <c r="S691" s="1" t="s">
        <v>8156</v>
      </c>
      <c r="T691">
        <v>0.75</v>
      </c>
      <c r="U691" s="1"/>
      <c r="V691">
        <v>21774.348963</v>
      </c>
      <c r="W691">
        <v>705643.32970999996</v>
      </c>
      <c r="X691">
        <v>115.693112</v>
      </c>
      <c r="Y691">
        <v>14.184466</v>
      </c>
      <c r="Z691">
        <v>302.76847099999998</v>
      </c>
      <c r="AA691">
        <v>303.33227599999998</v>
      </c>
      <c r="AB691">
        <v>0</v>
      </c>
    </row>
    <row r="692" spans="1:28" x14ac:dyDescent="0.25">
      <c r="A692" s="1" t="s">
        <v>1081</v>
      </c>
      <c r="B692">
        <v>614</v>
      </c>
      <c r="C692" s="1" t="s">
        <v>4043</v>
      </c>
      <c r="D692">
        <v>5.0999999999999996</v>
      </c>
      <c r="E692">
        <v>0</v>
      </c>
      <c r="F692">
        <v>0.67</v>
      </c>
      <c r="G692">
        <v>1111</v>
      </c>
      <c r="H692" s="1" t="s">
        <v>4129</v>
      </c>
      <c r="I692">
        <v>135.09</v>
      </c>
      <c r="J692">
        <v>7.41</v>
      </c>
      <c r="K692">
        <v>497</v>
      </c>
      <c r="L692">
        <v>2630.12</v>
      </c>
      <c r="M692">
        <v>86</v>
      </c>
      <c r="N692">
        <v>4</v>
      </c>
      <c r="O692">
        <v>0</v>
      </c>
      <c r="P692">
        <v>162.31</v>
      </c>
      <c r="Q692">
        <v>0</v>
      </c>
      <c r="R692" s="1" t="s">
        <v>5236</v>
      </c>
      <c r="S692" s="1" t="s">
        <v>8156</v>
      </c>
      <c r="T692">
        <v>0.56999999999999995</v>
      </c>
      <c r="U692" s="1"/>
      <c r="V692">
        <v>29507.056818000001</v>
      </c>
      <c r="W692">
        <v>959179.46527299995</v>
      </c>
      <c r="X692">
        <v>156.499188</v>
      </c>
      <c r="Y692">
        <v>17.593146999999998</v>
      </c>
      <c r="Z692">
        <v>402.37051000000002</v>
      </c>
      <c r="AA692">
        <v>412.321234</v>
      </c>
      <c r="AB692">
        <v>0</v>
      </c>
    </row>
    <row r="693" spans="1:28" x14ac:dyDescent="0.25">
      <c r="A693" s="1" t="s">
        <v>1082</v>
      </c>
      <c r="B693">
        <v>866</v>
      </c>
      <c r="C693" s="1" t="s">
        <v>4030</v>
      </c>
      <c r="D693">
        <v>5.0999999999999996</v>
      </c>
      <c r="E693">
        <v>0</v>
      </c>
      <c r="F693">
        <v>3.5</v>
      </c>
      <c r="G693">
        <v>1111</v>
      </c>
      <c r="H693" s="1" t="s">
        <v>4139</v>
      </c>
      <c r="I693">
        <v>77.290000000000006</v>
      </c>
      <c r="J693">
        <v>13.36</v>
      </c>
      <c r="K693">
        <v>245</v>
      </c>
      <c r="L693">
        <v>2007.2</v>
      </c>
      <c r="M693">
        <v>59</v>
      </c>
      <c r="N693">
        <v>4</v>
      </c>
      <c r="O693">
        <v>0</v>
      </c>
      <c r="P693">
        <v>99.94</v>
      </c>
      <c r="Q693">
        <v>0</v>
      </c>
      <c r="R693" s="1" t="s">
        <v>5237</v>
      </c>
      <c r="S693" s="1" t="s">
        <v>8156</v>
      </c>
      <c r="T693">
        <v>1.01</v>
      </c>
      <c r="U693" s="1"/>
      <c r="V693">
        <v>16775.038634</v>
      </c>
      <c r="W693">
        <v>712900.07462800003</v>
      </c>
      <c r="X693">
        <v>93.250079999999997</v>
      </c>
      <c r="Y693">
        <v>14.110135</v>
      </c>
      <c r="Z693">
        <v>301.64467000000002</v>
      </c>
      <c r="AA693">
        <v>306.44786399999998</v>
      </c>
      <c r="AB693">
        <v>0</v>
      </c>
    </row>
    <row r="694" spans="1:28" x14ac:dyDescent="0.25">
      <c r="A694" s="1" t="s">
        <v>1083</v>
      </c>
      <c r="B694">
        <v>1067</v>
      </c>
      <c r="C694" s="1" t="s">
        <v>4002</v>
      </c>
      <c r="D694">
        <v>5.0999999999999996</v>
      </c>
      <c r="E694">
        <v>0</v>
      </c>
      <c r="F694">
        <v>0.66</v>
      </c>
      <c r="G694">
        <v>1111</v>
      </c>
      <c r="H694" s="1" t="s">
        <v>4105</v>
      </c>
      <c r="I694">
        <v>31.58</v>
      </c>
      <c r="J694">
        <v>15.26</v>
      </c>
      <c r="K694">
        <v>44</v>
      </c>
      <c r="L694">
        <v>367.23</v>
      </c>
      <c r="M694">
        <v>0</v>
      </c>
      <c r="N694">
        <v>0</v>
      </c>
      <c r="O694">
        <v>0</v>
      </c>
      <c r="P694">
        <v>21.29</v>
      </c>
      <c r="Q694">
        <v>0</v>
      </c>
      <c r="R694" s="1" t="s">
        <v>5238</v>
      </c>
      <c r="S694" s="1" t="s">
        <v>8156</v>
      </c>
      <c r="T694">
        <v>1.2</v>
      </c>
      <c r="U694" s="1"/>
      <c r="V694">
        <v>2970.9272919999999</v>
      </c>
      <c r="W694">
        <v>159304.88731699999</v>
      </c>
      <c r="X694">
        <v>17.322856999999999</v>
      </c>
      <c r="Y694">
        <v>3.188882</v>
      </c>
      <c r="Z694">
        <v>68.070034000000007</v>
      </c>
      <c r="AA694">
        <v>68.478177000000002</v>
      </c>
      <c r="AB694">
        <v>0</v>
      </c>
    </row>
    <row r="695" spans="1:28" x14ac:dyDescent="0.25">
      <c r="A695" s="1" t="s">
        <v>1085</v>
      </c>
      <c r="B695">
        <v>1035</v>
      </c>
      <c r="C695" s="1" t="s">
        <v>4002</v>
      </c>
      <c r="D695">
        <v>5.0999999999999996</v>
      </c>
      <c r="E695">
        <v>0</v>
      </c>
      <c r="F695">
        <v>0.02</v>
      </c>
      <c r="G695">
        <v>1113</v>
      </c>
      <c r="H695" s="1" t="s">
        <v>4105</v>
      </c>
      <c r="I695">
        <v>31.58</v>
      </c>
      <c r="J695">
        <v>13</v>
      </c>
      <c r="K695">
        <v>78</v>
      </c>
      <c r="L695">
        <v>367.23</v>
      </c>
      <c r="M695">
        <v>2</v>
      </c>
      <c r="N695">
        <v>2</v>
      </c>
      <c r="O695">
        <v>0</v>
      </c>
      <c r="P695">
        <v>49.64</v>
      </c>
      <c r="Q695">
        <v>0</v>
      </c>
      <c r="R695" s="1" t="s">
        <v>5240</v>
      </c>
      <c r="S695" s="1" t="s">
        <v>8156</v>
      </c>
      <c r="T695">
        <v>0.96</v>
      </c>
      <c r="U695" s="1"/>
      <c r="V695">
        <v>5468.615331</v>
      </c>
      <c r="W695">
        <v>212949.10580600001</v>
      </c>
      <c r="X695">
        <v>29.931336000000002</v>
      </c>
      <c r="Y695">
        <v>4.3342559999999999</v>
      </c>
      <c r="Z695">
        <v>92.154431000000002</v>
      </c>
      <c r="AA695">
        <v>91.538570000000007</v>
      </c>
      <c r="AB695">
        <v>0</v>
      </c>
    </row>
    <row r="696" spans="1:28" x14ac:dyDescent="0.25">
      <c r="A696" s="1" t="s">
        <v>1087</v>
      </c>
      <c r="B696">
        <v>537</v>
      </c>
      <c r="C696" s="1" t="s">
        <v>4043</v>
      </c>
      <c r="D696">
        <v>5.0999999999999996</v>
      </c>
      <c r="E696">
        <v>0</v>
      </c>
      <c r="F696">
        <v>0.34</v>
      </c>
      <c r="G696">
        <v>1116</v>
      </c>
      <c r="H696" s="1" t="s">
        <v>4129</v>
      </c>
      <c r="I696">
        <v>135.09</v>
      </c>
      <c r="J696">
        <v>5.66</v>
      </c>
      <c r="K696">
        <v>579</v>
      </c>
      <c r="L696">
        <v>2630.12</v>
      </c>
      <c r="M696">
        <v>155</v>
      </c>
      <c r="N696">
        <v>5</v>
      </c>
      <c r="O696">
        <v>0</v>
      </c>
      <c r="P696">
        <v>232.43</v>
      </c>
      <c r="Q696">
        <v>0</v>
      </c>
      <c r="R696" s="1" t="s">
        <v>5242</v>
      </c>
      <c r="S696" s="1" t="s">
        <v>8156</v>
      </c>
      <c r="T696">
        <v>0.55000000000000004</v>
      </c>
      <c r="U696" s="1"/>
      <c r="V696">
        <v>41216.498799000001</v>
      </c>
      <c r="W696">
        <v>1150438.160778</v>
      </c>
      <c r="X696">
        <v>214.35468499999999</v>
      </c>
      <c r="Y696">
        <v>22.619551000000001</v>
      </c>
      <c r="Z696">
        <v>491.92346400000002</v>
      </c>
      <c r="AA696">
        <v>494.540077</v>
      </c>
      <c r="AB696">
        <v>0</v>
      </c>
    </row>
    <row r="697" spans="1:28" x14ac:dyDescent="0.25">
      <c r="A697" s="1" t="s">
        <v>1088</v>
      </c>
      <c r="B697">
        <v>893</v>
      </c>
      <c r="C697" s="1" t="s">
        <v>4005</v>
      </c>
      <c r="D697">
        <v>5.0999999999999996</v>
      </c>
      <c r="E697">
        <v>0</v>
      </c>
      <c r="F697">
        <v>0.77</v>
      </c>
      <c r="G697">
        <v>1116</v>
      </c>
      <c r="H697" s="1" t="s">
        <v>4075</v>
      </c>
      <c r="I697">
        <v>89.74</v>
      </c>
      <c r="J697">
        <v>5.12</v>
      </c>
      <c r="K697">
        <v>223</v>
      </c>
      <c r="L697">
        <v>698.35</v>
      </c>
      <c r="M697">
        <v>92</v>
      </c>
      <c r="N697">
        <v>2</v>
      </c>
      <c r="O697">
        <v>0</v>
      </c>
      <c r="P697">
        <v>125.92</v>
      </c>
      <c r="Q697">
        <v>0</v>
      </c>
      <c r="R697" s="1" t="s">
        <v>5243</v>
      </c>
      <c r="S697" s="1" t="s">
        <v>8156</v>
      </c>
      <c r="T697">
        <v>0.53</v>
      </c>
      <c r="U697" s="1"/>
      <c r="V697">
        <v>20359.64501</v>
      </c>
      <c r="W697">
        <v>462204.58043600002</v>
      </c>
      <c r="X697">
        <v>103.47315999999999</v>
      </c>
      <c r="Y697">
        <v>9.9132300000000004</v>
      </c>
      <c r="Z697">
        <v>202.619247</v>
      </c>
      <c r="AA697">
        <v>198.69040200000001</v>
      </c>
      <c r="AB697">
        <v>0</v>
      </c>
    </row>
    <row r="698" spans="1:28" x14ac:dyDescent="0.25">
      <c r="A698" s="1" t="s">
        <v>1089</v>
      </c>
      <c r="B698">
        <v>1046</v>
      </c>
      <c r="C698" s="1" t="s">
        <v>4004</v>
      </c>
      <c r="D698">
        <v>5.0999999999999996</v>
      </c>
      <c r="E698">
        <v>0</v>
      </c>
      <c r="F698">
        <v>0.56000000000000005</v>
      </c>
      <c r="G698">
        <v>1116</v>
      </c>
      <c r="H698" s="1" t="s">
        <v>4073</v>
      </c>
      <c r="I698">
        <v>40.79</v>
      </c>
      <c r="J698">
        <v>7</v>
      </c>
      <c r="K698">
        <v>70</v>
      </c>
      <c r="L698">
        <v>475.89</v>
      </c>
      <c r="M698">
        <v>1</v>
      </c>
      <c r="N698">
        <v>1</v>
      </c>
      <c r="O698">
        <v>0</v>
      </c>
      <c r="P698">
        <v>13.98</v>
      </c>
      <c r="Q698">
        <v>0</v>
      </c>
      <c r="R698" s="1" t="s">
        <v>5244</v>
      </c>
      <c r="S698" s="1" t="s">
        <v>8156</v>
      </c>
      <c r="T698">
        <v>0.62</v>
      </c>
      <c r="U698" s="1"/>
      <c r="V698">
        <v>3531.1189469999999</v>
      </c>
      <c r="W698">
        <v>160344.414437</v>
      </c>
      <c r="X698">
        <v>19.802606999999998</v>
      </c>
      <c r="Y698">
        <v>2.8443010000000002</v>
      </c>
      <c r="Z698">
        <v>66.735900999999998</v>
      </c>
      <c r="AA698">
        <v>68.925984</v>
      </c>
      <c r="AB698">
        <v>0</v>
      </c>
    </row>
    <row r="699" spans="1:28" x14ac:dyDescent="0.25">
      <c r="A699" s="1" t="s">
        <v>1091</v>
      </c>
      <c r="B699">
        <v>952</v>
      </c>
      <c r="C699" s="1" t="s">
        <v>4005</v>
      </c>
      <c r="D699">
        <v>5.0999999999999996</v>
      </c>
      <c r="E699">
        <v>0</v>
      </c>
      <c r="F699">
        <v>0.28999999999999998</v>
      </c>
      <c r="G699">
        <v>1117</v>
      </c>
      <c r="H699" s="1" t="s">
        <v>4170</v>
      </c>
      <c r="I699">
        <v>89.74</v>
      </c>
      <c r="J699">
        <v>10.16</v>
      </c>
      <c r="K699">
        <v>165</v>
      </c>
      <c r="L699">
        <v>698.35</v>
      </c>
      <c r="M699">
        <v>56</v>
      </c>
      <c r="N699">
        <v>5</v>
      </c>
      <c r="O699">
        <v>0</v>
      </c>
      <c r="P699">
        <v>96.41</v>
      </c>
      <c r="Q699">
        <v>0</v>
      </c>
      <c r="R699" s="1" t="s">
        <v>5246</v>
      </c>
      <c r="S699" s="1" t="s">
        <v>8156</v>
      </c>
      <c r="T699">
        <v>0.76</v>
      </c>
      <c r="U699" s="1"/>
      <c r="V699">
        <v>13260.538613999999</v>
      </c>
      <c r="W699">
        <v>379664.05872999999</v>
      </c>
      <c r="X699">
        <v>69.287628999999995</v>
      </c>
      <c r="Y699">
        <v>7.9160880000000002</v>
      </c>
      <c r="Z699">
        <v>164.93235799999999</v>
      </c>
      <c r="AA699">
        <v>163.205645</v>
      </c>
      <c r="AB699">
        <v>0</v>
      </c>
    </row>
    <row r="700" spans="1:28" x14ac:dyDescent="0.25">
      <c r="A700" s="1" t="s">
        <v>1092</v>
      </c>
      <c r="B700">
        <v>1007</v>
      </c>
      <c r="C700" s="1" t="s">
        <v>4007</v>
      </c>
      <c r="D700">
        <v>5.0999999999999996</v>
      </c>
      <c r="E700">
        <v>0</v>
      </c>
      <c r="F700">
        <v>0.75</v>
      </c>
      <c r="G700">
        <v>1118</v>
      </c>
      <c r="H700" s="1" t="s">
        <v>4075</v>
      </c>
      <c r="I700">
        <v>89.74</v>
      </c>
      <c r="J700">
        <v>17.059999999999999</v>
      </c>
      <c r="K700">
        <v>111</v>
      </c>
      <c r="L700">
        <v>569.77</v>
      </c>
      <c r="M700">
        <v>63</v>
      </c>
      <c r="N700">
        <v>1</v>
      </c>
      <c r="O700">
        <v>0</v>
      </c>
      <c r="P700">
        <v>77.36</v>
      </c>
      <c r="Q700">
        <v>0</v>
      </c>
      <c r="R700" s="1" t="s">
        <v>5247</v>
      </c>
      <c r="S700" s="1" t="s">
        <v>8156</v>
      </c>
      <c r="T700">
        <v>1.25</v>
      </c>
      <c r="U700" s="1"/>
      <c r="V700">
        <v>13955.845757999999</v>
      </c>
      <c r="W700">
        <v>418181.595501</v>
      </c>
      <c r="X700">
        <v>73.542545000000004</v>
      </c>
      <c r="Y700">
        <v>9.4407599999999992</v>
      </c>
      <c r="Z700">
        <v>184.59151800000001</v>
      </c>
      <c r="AA700">
        <v>179.76164600000001</v>
      </c>
      <c r="AB700">
        <v>0</v>
      </c>
    </row>
    <row r="701" spans="1:28" x14ac:dyDescent="0.25">
      <c r="A701" s="1" t="s">
        <v>1094</v>
      </c>
      <c r="B701">
        <v>840</v>
      </c>
      <c r="C701" s="1" t="s">
        <v>4048</v>
      </c>
      <c r="D701">
        <v>5.0999999999999996</v>
      </c>
      <c r="E701">
        <v>0</v>
      </c>
      <c r="F701">
        <v>0.81</v>
      </c>
      <c r="G701">
        <v>1120</v>
      </c>
      <c r="H701" s="1" t="s">
        <v>4141</v>
      </c>
      <c r="I701">
        <v>72.8</v>
      </c>
      <c r="J701">
        <v>10.45</v>
      </c>
      <c r="K701">
        <v>280</v>
      </c>
      <c r="L701">
        <v>1951.76</v>
      </c>
      <c r="M701">
        <v>14</v>
      </c>
      <c r="N701">
        <v>3</v>
      </c>
      <c r="O701">
        <v>0</v>
      </c>
      <c r="P701">
        <v>102.17</v>
      </c>
      <c r="Q701">
        <v>0</v>
      </c>
      <c r="R701" s="1" t="s">
        <v>5249</v>
      </c>
      <c r="S701" s="1" t="s">
        <v>8156</v>
      </c>
      <c r="T701">
        <v>0.78</v>
      </c>
      <c r="U701" s="1"/>
      <c r="V701">
        <v>14978.529866000001</v>
      </c>
      <c r="W701">
        <v>702304.19090000005</v>
      </c>
      <c r="X701">
        <v>84.731875000000002</v>
      </c>
      <c r="Y701">
        <v>13.387304</v>
      </c>
      <c r="Z701">
        <v>296.75751400000001</v>
      </c>
      <c r="AA701">
        <v>301.892267</v>
      </c>
      <c r="AB701">
        <v>0</v>
      </c>
    </row>
    <row r="702" spans="1:28" x14ac:dyDescent="0.25">
      <c r="A702" s="1" t="s">
        <v>1096</v>
      </c>
      <c r="B702">
        <v>975</v>
      </c>
      <c r="C702" s="1" t="s">
        <v>4001</v>
      </c>
      <c r="D702">
        <v>0.2</v>
      </c>
      <c r="E702">
        <v>0</v>
      </c>
      <c r="F702">
        <v>0.89</v>
      </c>
      <c r="G702">
        <v>1121</v>
      </c>
      <c r="H702" s="1" t="s">
        <v>4071</v>
      </c>
      <c r="I702">
        <v>108.49</v>
      </c>
      <c r="J702">
        <v>12.66</v>
      </c>
      <c r="K702">
        <v>146</v>
      </c>
      <c r="L702">
        <v>419.77</v>
      </c>
      <c r="M702">
        <v>101</v>
      </c>
      <c r="N702">
        <v>2</v>
      </c>
      <c r="O702">
        <v>0</v>
      </c>
      <c r="P702">
        <v>114.46</v>
      </c>
      <c r="Q702">
        <v>0</v>
      </c>
      <c r="R702" s="1" t="s">
        <v>5251</v>
      </c>
      <c r="S702" s="1" t="s">
        <v>8156</v>
      </c>
      <c r="T702">
        <v>0.92</v>
      </c>
      <c r="U702" s="1"/>
      <c r="V702">
        <v>18487.360186999998</v>
      </c>
      <c r="W702">
        <v>418370.18652799999</v>
      </c>
      <c r="X702">
        <v>94.081292000000005</v>
      </c>
      <c r="Y702">
        <v>9.6872950000000007</v>
      </c>
      <c r="Z702">
        <v>186.79023100000001</v>
      </c>
      <c r="AA702">
        <v>179.846159</v>
      </c>
      <c r="AB702">
        <v>0</v>
      </c>
    </row>
    <row r="703" spans="1:28" x14ac:dyDescent="0.25">
      <c r="A703" s="1" t="s">
        <v>1097</v>
      </c>
      <c r="B703">
        <v>690</v>
      </c>
      <c r="C703" s="1" t="s">
        <v>4024</v>
      </c>
      <c r="D703">
        <v>5.0999999999999996</v>
      </c>
      <c r="E703">
        <v>0</v>
      </c>
      <c r="F703">
        <v>0</v>
      </c>
      <c r="G703">
        <v>1122</v>
      </c>
      <c r="H703" s="1" t="s">
        <v>4159</v>
      </c>
      <c r="I703">
        <v>26.09</v>
      </c>
      <c r="J703">
        <v>11.56</v>
      </c>
      <c r="K703">
        <v>432</v>
      </c>
      <c r="L703">
        <v>2392.42</v>
      </c>
      <c r="M703">
        <v>154</v>
      </c>
      <c r="N703">
        <v>7</v>
      </c>
      <c r="O703">
        <v>0</v>
      </c>
      <c r="P703">
        <v>246.02</v>
      </c>
      <c r="Q703">
        <v>0</v>
      </c>
      <c r="R703" s="1" t="s">
        <v>5252</v>
      </c>
      <c r="S703" s="1" t="s">
        <v>8156</v>
      </c>
      <c r="T703">
        <v>0.93</v>
      </c>
      <c r="U703" s="1"/>
      <c r="V703">
        <v>33996.231935999996</v>
      </c>
      <c r="W703">
        <v>1089199.8098200001</v>
      </c>
      <c r="X703">
        <v>180.43571800000001</v>
      </c>
      <c r="Y703">
        <v>22.315131000000001</v>
      </c>
      <c r="Z703">
        <v>468.16790300000002</v>
      </c>
      <c r="AA703">
        <v>468.21015899999998</v>
      </c>
      <c r="AB703">
        <v>0</v>
      </c>
    </row>
    <row r="704" spans="1:28" x14ac:dyDescent="0.25">
      <c r="A704" s="1" t="s">
        <v>1098</v>
      </c>
      <c r="B704">
        <v>636</v>
      </c>
      <c r="C704" s="1" t="s">
        <v>4001</v>
      </c>
      <c r="D704">
        <v>0.2</v>
      </c>
      <c r="E704">
        <v>0</v>
      </c>
      <c r="F704">
        <v>0.71</v>
      </c>
      <c r="G704">
        <v>1124</v>
      </c>
      <c r="H704" s="1" t="s">
        <v>4128</v>
      </c>
      <c r="I704">
        <v>116.2</v>
      </c>
      <c r="J704">
        <v>8.86</v>
      </c>
      <c r="K704">
        <v>488</v>
      </c>
      <c r="L704">
        <v>2118.0100000000002</v>
      </c>
      <c r="M704">
        <v>229</v>
      </c>
      <c r="N704">
        <v>6</v>
      </c>
      <c r="O704">
        <v>0</v>
      </c>
      <c r="P704">
        <v>295.45999999999998</v>
      </c>
      <c r="Q704">
        <v>0</v>
      </c>
      <c r="R704" s="1" t="s">
        <v>5253</v>
      </c>
      <c r="S704" s="1" t="s">
        <v>8156</v>
      </c>
      <c r="T704">
        <v>0.78</v>
      </c>
      <c r="U704" s="1"/>
      <c r="V704">
        <v>44614.382835999997</v>
      </c>
      <c r="W704">
        <v>1184305.379711</v>
      </c>
      <c r="X704">
        <v>230.952629</v>
      </c>
      <c r="Y704">
        <v>25.139576999999999</v>
      </c>
      <c r="Z704">
        <v>515.10915399999999</v>
      </c>
      <c r="AA704">
        <v>509.09799299999997</v>
      </c>
      <c r="AB704">
        <v>0</v>
      </c>
    </row>
    <row r="705" spans="1:28" x14ac:dyDescent="0.25">
      <c r="A705" s="1" t="s">
        <v>1100</v>
      </c>
      <c r="B705">
        <v>828</v>
      </c>
      <c r="C705" s="1" t="s">
        <v>4034</v>
      </c>
      <c r="D705">
        <v>5.0999999999999996</v>
      </c>
      <c r="E705">
        <v>0</v>
      </c>
      <c r="F705">
        <v>0</v>
      </c>
      <c r="G705">
        <v>1127</v>
      </c>
      <c r="H705" s="1" t="s">
        <v>4115</v>
      </c>
      <c r="I705">
        <v>82</v>
      </c>
      <c r="J705">
        <v>7.94</v>
      </c>
      <c r="K705">
        <v>299</v>
      </c>
      <c r="L705">
        <v>1808.36</v>
      </c>
      <c r="M705">
        <v>38</v>
      </c>
      <c r="N705">
        <v>1</v>
      </c>
      <c r="O705">
        <v>0</v>
      </c>
      <c r="P705">
        <v>102.9</v>
      </c>
      <c r="Q705">
        <v>0</v>
      </c>
      <c r="R705" s="1" t="s">
        <v>5255</v>
      </c>
      <c r="S705" s="1" t="s">
        <v>8156</v>
      </c>
      <c r="T705">
        <v>0.65</v>
      </c>
      <c r="U705" s="1"/>
      <c r="V705">
        <v>17159.408982000001</v>
      </c>
      <c r="W705">
        <v>627107.43769599998</v>
      </c>
      <c r="X705">
        <v>92.741838000000001</v>
      </c>
      <c r="Y705">
        <v>11.791038</v>
      </c>
      <c r="Z705">
        <v>264.18721199999999</v>
      </c>
      <c r="AA705">
        <v>269.57167399999997</v>
      </c>
      <c r="AB705">
        <v>0</v>
      </c>
    </row>
    <row r="706" spans="1:28" x14ac:dyDescent="0.25">
      <c r="A706" s="1" t="s">
        <v>1102</v>
      </c>
      <c r="B706">
        <v>1072</v>
      </c>
      <c r="C706" s="1" t="s">
        <v>4004</v>
      </c>
      <c r="D706">
        <v>5.0999999999999996</v>
      </c>
      <c r="E706">
        <v>0</v>
      </c>
      <c r="F706">
        <v>0.42</v>
      </c>
      <c r="G706">
        <v>1128</v>
      </c>
      <c r="H706" s="1" t="s">
        <v>4073</v>
      </c>
      <c r="I706">
        <v>40.79</v>
      </c>
      <c r="J706">
        <v>12.08</v>
      </c>
      <c r="K706">
        <v>56</v>
      </c>
      <c r="L706">
        <v>475.89</v>
      </c>
      <c r="M706">
        <v>10</v>
      </c>
      <c r="N706">
        <v>1</v>
      </c>
      <c r="O706">
        <v>0</v>
      </c>
      <c r="P706">
        <v>18.940000000000001</v>
      </c>
      <c r="Q706">
        <v>0</v>
      </c>
      <c r="R706" s="1" t="s">
        <v>5257</v>
      </c>
      <c r="S706" s="1" t="s">
        <v>8156</v>
      </c>
      <c r="T706">
        <v>0.94</v>
      </c>
      <c r="U706" s="1"/>
      <c r="V706">
        <v>3902.2149199999999</v>
      </c>
      <c r="W706">
        <v>189413.671997</v>
      </c>
      <c r="X706">
        <v>22.25564</v>
      </c>
      <c r="Y706">
        <v>3.6894999999999998</v>
      </c>
      <c r="Z706">
        <v>79.880930000000006</v>
      </c>
      <c r="AA706">
        <v>81.421135000000007</v>
      </c>
      <c r="AB706">
        <v>0</v>
      </c>
    </row>
    <row r="707" spans="1:28" x14ac:dyDescent="0.25">
      <c r="A707" s="1" t="s">
        <v>1103</v>
      </c>
      <c r="B707">
        <v>1080</v>
      </c>
      <c r="C707" s="1" t="s">
        <v>4004</v>
      </c>
      <c r="D707">
        <v>5.0999999999999996</v>
      </c>
      <c r="E707">
        <v>0</v>
      </c>
      <c r="F707">
        <v>0</v>
      </c>
      <c r="G707">
        <v>1129</v>
      </c>
      <c r="H707" s="1" t="s">
        <v>4074</v>
      </c>
      <c r="I707">
        <v>0.2</v>
      </c>
      <c r="J707">
        <v>10.86</v>
      </c>
      <c r="K707">
        <v>49</v>
      </c>
      <c r="L707">
        <v>420.4</v>
      </c>
      <c r="M707">
        <v>4</v>
      </c>
      <c r="N707">
        <v>2</v>
      </c>
      <c r="O707">
        <v>0</v>
      </c>
      <c r="P707">
        <v>15.78</v>
      </c>
      <c r="Q707">
        <v>0</v>
      </c>
      <c r="R707" s="1" t="s">
        <v>5258</v>
      </c>
      <c r="S707" s="1" t="s">
        <v>8156</v>
      </c>
      <c r="T707">
        <v>0.93</v>
      </c>
      <c r="U707" s="1"/>
      <c r="V707">
        <v>2956.3235380000001</v>
      </c>
      <c r="W707">
        <v>161162.57613199999</v>
      </c>
      <c r="X707">
        <v>17.288701</v>
      </c>
      <c r="Y707">
        <v>3.1515849999999999</v>
      </c>
      <c r="Z707">
        <v>68.319301999999993</v>
      </c>
      <c r="AA707">
        <v>69.276793999999995</v>
      </c>
      <c r="AB707">
        <v>0</v>
      </c>
    </row>
    <row r="708" spans="1:28" x14ac:dyDescent="0.25">
      <c r="A708" s="1" t="s">
        <v>1104</v>
      </c>
      <c r="B708">
        <v>733</v>
      </c>
      <c r="C708" s="1" t="s">
        <v>4004</v>
      </c>
      <c r="D708">
        <v>5.0999999999999996</v>
      </c>
      <c r="E708">
        <v>0</v>
      </c>
      <c r="F708">
        <v>1.19</v>
      </c>
      <c r="G708">
        <v>1135</v>
      </c>
      <c r="H708" s="1" t="s">
        <v>4090</v>
      </c>
      <c r="I708">
        <v>24.41</v>
      </c>
      <c r="J708">
        <v>4.18</v>
      </c>
      <c r="K708">
        <v>402</v>
      </c>
      <c r="L708">
        <v>1286.42</v>
      </c>
      <c r="M708">
        <v>80</v>
      </c>
      <c r="N708">
        <v>3</v>
      </c>
      <c r="O708">
        <v>0</v>
      </c>
      <c r="P708">
        <v>155.16999999999999</v>
      </c>
      <c r="Q708">
        <v>0</v>
      </c>
      <c r="R708" s="1" t="s">
        <v>5259</v>
      </c>
      <c r="S708" s="1" t="s">
        <v>8156</v>
      </c>
      <c r="T708">
        <v>0.39</v>
      </c>
      <c r="U708" s="1"/>
      <c r="V708">
        <v>28004.624389000001</v>
      </c>
      <c r="W708">
        <v>690920.50961099996</v>
      </c>
      <c r="X708">
        <v>143.50772699999999</v>
      </c>
      <c r="Y708">
        <v>14.005630999999999</v>
      </c>
      <c r="Z708">
        <v>299.05208199999998</v>
      </c>
      <c r="AA708">
        <v>297.008781</v>
      </c>
      <c r="AB708">
        <v>0</v>
      </c>
    </row>
    <row r="709" spans="1:28" x14ac:dyDescent="0.25">
      <c r="A709" s="1" t="s">
        <v>1105</v>
      </c>
      <c r="B709">
        <v>797</v>
      </c>
      <c r="C709" s="1" t="s">
        <v>4026</v>
      </c>
      <c r="D709">
        <v>0.2</v>
      </c>
      <c r="E709">
        <v>0</v>
      </c>
      <c r="F709">
        <v>0.85</v>
      </c>
      <c r="G709">
        <v>1136</v>
      </c>
      <c r="H709" s="1" t="s">
        <v>4090</v>
      </c>
      <c r="I709">
        <v>24.41</v>
      </c>
      <c r="J709">
        <v>7.84</v>
      </c>
      <c r="K709">
        <v>339</v>
      </c>
      <c r="L709">
        <v>1018.7</v>
      </c>
      <c r="M709">
        <v>216</v>
      </c>
      <c r="N709">
        <v>6</v>
      </c>
      <c r="O709">
        <v>0</v>
      </c>
      <c r="P709">
        <v>264.33999999999997</v>
      </c>
      <c r="Q709">
        <v>0</v>
      </c>
      <c r="R709" s="1" t="s">
        <v>5260</v>
      </c>
      <c r="S709" s="1" t="s">
        <v>8156</v>
      </c>
      <c r="T709">
        <v>1</v>
      </c>
      <c r="U709" s="1"/>
      <c r="V709">
        <v>38459.876790000002</v>
      </c>
      <c r="W709">
        <v>897438.76759199996</v>
      </c>
      <c r="X709">
        <v>196.33362600000001</v>
      </c>
      <c r="Y709">
        <v>20.456751000000001</v>
      </c>
      <c r="Z709">
        <v>398.72758499999998</v>
      </c>
      <c r="AA709">
        <v>385.78439200000003</v>
      </c>
      <c r="AB709">
        <v>0</v>
      </c>
    </row>
    <row r="710" spans="1:28" x14ac:dyDescent="0.25">
      <c r="A710" s="1" t="s">
        <v>1106</v>
      </c>
      <c r="B710">
        <v>789</v>
      </c>
      <c r="C710" s="1" t="s">
        <v>4040</v>
      </c>
      <c r="D710">
        <v>5.0999999999999996</v>
      </c>
      <c r="E710">
        <v>0</v>
      </c>
      <c r="F710">
        <v>0.43</v>
      </c>
      <c r="G710">
        <v>1137</v>
      </c>
      <c r="H710" s="1" t="s">
        <v>4096</v>
      </c>
      <c r="I710">
        <v>121.36</v>
      </c>
      <c r="J710">
        <v>12.04</v>
      </c>
      <c r="K710">
        <v>348</v>
      </c>
      <c r="L710">
        <v>1561.25</v>
      </c>
      <c r="M710">
        <v>189</v>
      </c>
      <c r="N710">
        <v>6</v>
      </c>
      <c r="O710">
        <v>0</v>
      </c>
      <c r="P710">
        <v>236.18</v>
      </c>
      <c r="Q710">
        <v>0</v>
      </c>
      <c r="R710" s="1" t="s">
        <v>5261</v>
      </c>
      <c r="S710" s="1" t="s">
        <v>8156</v>
      </c>
      <c r="T710">
        <v>1.02</v>
      </c>
      <c r="U710" s="1"/>
      <c r="V710">
        <v>37141.918876000003</v>
      </c>
      <c r="W710">
        <v>1025837.999085</v>
      </c>
      <c r="X710">
        <v>193.448105</v>
      </c>
      <c r="Y710">
        <v>22.771588000000001</v>
      </c>
      <c r="Z710">
        <v>451.58324599999997</v>
      </c>
      <c r="AA710">
        <v>440.97483199999999</v>
      </c>
      <c r="AB710">
        <v>0</v>
      </c>
    </row>
    <row r="711" spans="1:28" x14ac:dyDescent="0.25">
      <c r="A711" s="1" t="s">
        <v>1108</v>
      </c>
      <c r="B711">
        <v>787</v>
      </c>
      <c r="C711" s="1" t="s">
        <v>4004</v>
      </c>
      <c r="D711">
        <v>5.0999999999999996</v>
      </c>
      <c r="E711">
        <v>0</v>
      </c>
      <c r="F711">
        <v>0.16</v>
      </c>
      <c r="G711">
        <v>1139</v>
      </c>
      <c r="H711" s="1" t="s">
        <v>4108</v>
      </c>
      <c r="I711">
        <v>122.01</v>
      </c>
      <c r="J711">
        <v>13.68</v>
      </c>
      <c r="K711">
        <v>352</v>
      </c>
      <c r="L711">
        <v>1425.91</v>
      </c>
      <c r="M711">
        <v>108</v>
      </c>
      <c r="N711">
        <v>7</v>
      </c>
      <c r="O711">
        <v>0</v>
      </c>
      <c r="P711">
        <v>257.08</v>
      </c>
      <c r="Q711">
        <v>0</v>
      </c>
      <c r="R711" s="1" t="s">
        <v>5263</v>
      </c>
      <c r="S711" s="1" t="s">
        <v>8156</v>
      </c>
      <c r="T711">
        <v>1.1000000000000001</v>
      </c>
      <c r="U711" s="1"/>
      <c r="V711">
        <v>29550.905482999999</v>
      </c>
      <c r="W711">
        <v>876075.664001</v>
      </c>
      <c r="X711">
        <v>155.24715399999999</v>
      </c>
      <c r="Y711">
        <v>18.750357000000001</v>
      </c>
      <c r="Z711">
        <v>382.94123500000001</v>
      </c>
      <c r="AA711">
        <v>376.59583600000002</v>
      </c>
      <c r="AB711">
        <v>0</v>
      </c>
    </row>
    <row r="712" spans="1:28" x14ac:dyDescent="0.25">
      <c r="A712" s="1" t="s">
        <v>1109</v>
      </c>
      <c r="B712">
        <v>592</v>
      </c>
      <c r="C712" s="1" t="s">
        <v>4061</v>
      </c>
      <c r="D712">
        <v>5.0999999999999996</v>
      </c>
      <c r="E712">
        <v>0</v>
      </c>
      <c r="F712">
        <v>0.56999999999999995</v>
      </c>
      <c r="G712">
        <v>1140</v>
      </c>
      <c r="H712" s="1" t="s">
        <v>4145</v>
      </c>
      <c r="I712">
        <v>168.74</v>
      </c>
      <c r="J712">
        <v>11.4</v>
      </c>
      <c r="K712">
        <v>548</v>
      </c>
      <c r="L712">
        <v>2615.73</v>
      </c>
      <c r="M712">
        <v>229</v>
      </c>
      <c r="N712">
        <v>11</v>
      </c>
      <c r="O712">
        <v>0</v>
      </c>
      <c r="P712">
        <v>336.42</v>
      </c>
      <c r="Q712">
        <v>0</v>
      </c>
      <c r="R712" s="1" t="s">
        <v>5264</v>
      </c>
      <c r="S712" s="1" t="s">
        <v>8156</v>
      </c>
      <c r="T712">
        <v>0.9</v>
      </c>
      <c r="U712" s="1"/>
      <c r="V712">
        <v>45594.649731999998</v>
      </c>
      <c r="W712">
        <v>1338313.5085740001</v>
      </c>
      <c r="X712">
        <v>239.122311</v>
      </c>
      <c r="Y712">
        <v>28.080794000000001</v>
      </c>
      <c r="Z712">
        <v>579.54299700000001</v>
      </c>
      <c r="AA712">
        <v>575.29796999999996</v>
      </c>
      <c r="AB712">
        <v>0</v>
      </c>
    </row>
    <row r="713" spans="1:28" x14ac:dyDescent="0.25">
      <c r="A713" s="1" t="s">
        <v>1110</v>
      </c>
      <c r="B713">
        <v>1063</v>
      </c>
      <c r="C713" s="1" t="s">
        <v>4004</v>
      </c>
      <c r="D713">
        <v>5.0999999999999996</v>
      </c>
      <c r="E713">
        <v>0</v>
      </c>
      <c r="F713">
        <v>0.4</v>
      </c>
      <c r="G713">
        <v>1140</v>
      </c>
      <c r="H713" s="1" t="s">
        <v>4079</v>
      </c>
      <c r="I713">
        <v>1.4</v>
      </c>
      <c r="J713">
        <v>9.16</v>
      </c>
      <c r="K713">
        <v>77</v>
      </c>
      <c r="L713">
        <v>609.39</v>
      </c>
      <c r="M713">
        <v>14</v>
      </c>
      <c r="N713">
        <v>1</v>
      </c>
      <c r="O713">
        <v>0</v>
      </c>
      <c r="P713">
        <v>24.59</v>
      </c>
      <c r="Q713">
        <v>0</v>
      </c>
      <c r="R713" s="1" t="s">
        <v>5265</v>
      </c>
      <c r="S713" s="1" t="s">
        <v>8156</v>
      </c>
      <c r="T713">
        <v>0.79</v>
      </c>
      <c r="U713" s="1"/>
      <c r="V713">
        <v>4406.8096800000003</v>
      </c>
      <c r="W713">
        <v>200985.62520899999</v>
      </c>
      <c r="X713">
        <v>24.828676000000002</v>
      </c>
      <c r="Y713">
        <v>3.988972</v>
      </c>
      <c r="Z713">
        <v>85.564311000000004</v>
      </c>
      <c r="AA713">
        <v>86.395521000000002</v>
      </c>
      <c r="AB713">
        <v>0</v>
      </c>
    </row>
    <row r="714" spans="1:28" x14ac:dyDescent="0.25">
      <c r="A714" s="1" t="s">
        <v>1111</v>
      </c>
      <c r="B714">
        <v>746</v>
      </c>
      <c r="C714" s="1" t="s">
        <v>4004</v>
      </c>
      <c r="D714">
        <v>5.0999999999999996</v>
      </c>
      <c r="E714">
        <v>0</v>
      </c>
      <c r="F714">
        <v>0.06</v>
      </c>
      <c r="G714">
        <v>1141</v>
      </c>
      <c r="H714" s="1" t="s">
        <v>4122</v>
      </c>
      <c r="I714">
        <v>159.35</v>
      </c>
      <c r="J714">
        <v>10.5</v>
      </c>
      <c r="K714">
        <v>395</v>
      </c>
      <c r="L714">
        <v>2021.57</v>
      </c>
      <c r="M714">
        <v>89</v>
      </c>
      <c r="N714">
        <v>9</v>
      </c>
      <c r="O714">
        <v>0</v>
      </c>
      <c r="P714">
        <v>221.32</v>
      </c>
      <c r="Q714">
        <v>0</v>
      </c>
      <c r="R714" s="1" t="s">
        <v>5266</v>
      </c>
      <c r="S714" s="1" t="s">
        <v>8156</v>
      </c>
      <c r="T714">
        <v>0.85</v>
      </c>
      <c r="U714" s="1"/>
      <c r="V714">
        <v>26449.100868000001</v>
      </c>
      <c r="W714">
        <v>941822.25185899995</v>
      </c>
      <c r="X714">
        <v>142.64385300000001</v>
      </c>
      <c r="Y714">
        <v>19.169554000000002</v>
      </c>
      <c r="Z714">
        <v>405.55196000000001</v>
      </c>
      <c r="AA714">
        <v>404.85504100000003</v>
      </c>
      <c r="AB714">
        <v>0</v>
      </c>
    </row>
    <row r="715" spans="1:28" x14ac:dyDescent="0.25">
      <c r="A715" s="1" t="s">
        <v>1112</v>
      </c>
      <c r="B715">
        <v>1077</v>
      </c>
      <c r="C715" s="1" t="s">
        <v>4004</v>
      </c>
      <c r="D715">
        <v>5.0999999999999996</v>
      </c>
      <c r="E715">
        <v>0</v>
      </c>
      <c r="F715">
        <v>0.6</v>
      </c>
      <c r="G715">
        <v>1141</v>
      </c>
      <c r="H715" s="1" t="s">
        <v>4079</v>
      </c>
      <c r="I715">
        <v>1.4</v>
      </c>
      <c r="J715">
        <v>11.61</v>
      </c>
      <c r="K715">
        <v>64</v>
      </c>
      <c r="L715">
        <v>609.39</v>
      </c>
      <c r="M715">
        <v>4</v>
      </c>
      <c r="N715">
        <v>1</v>
      </c>
      <c r="O715">
        <v>0</v>
      </c>
      <c r="P715">
        <v>16.899999999999999</v>
      </c>
      <c r="Q715">
        <v>0</v>
      </c>
      <c r="R715" s="1" t="s">
        <v>5267</v>
      </c>
      <c r="S715" s="1" t="s">
        <v>8156</v>
      </c>
      <c r="T715">
        <v>0.88</v>
      </c>
      <c r="U715" s="1"/>
      <c r="V715">
        <v>3687.5511350000002</v>
      </c>
      <c r="W715">
        <v>195570.10997600001</v>
      </c>
      <c r="X715">
        <v>21.443795999999999</v>
      </c>
      <c r="Y715">
        <v>3.882771</v>
      </c>
      <c r="Z715">
        <v>83.269553999999999</v>
      </c>
      <c r="AA715">
        <v>84.067096000000006</v>
      </c>
      <c r="AB715">
        <v>0</v>
      </c>
    </row>
    <row r="716" spans="1:28" x14ac:dyDescent="0.25">
      <c r="A716" s="1" t="s">
        <v>1116</v>
      </c>
      <c r="B716">
        <v>1032</v>
      </c>
      <c r="C716" s="1" t="s">
        <v>4020</v>
      </c>
      <c r="D716">
        <v>5.0999999999999996</v>
      </c>
      <c r="E716">
        <v>0</v>
      </c>
      <c r="F716">
        <v>0.56000000000000005</v>
      </c>
      <c r="G716">
        <v>1149</v>
      </c>
      <c r="H716" s="1" t="s">
        <v>4117</v>
      </c>
      <c r="I716">
        <v>120.04</v>
      </c>
      <c r="J716">
        <v>9.64</v>
      </c>
      <c r="K716">
        <v>117</v>
      </c>
      <c r="L716">
        <v>743.49</v>
      </c>
      <c r="M716">
        <v>10</v>
      </c>
      <c r="N716">
        <v>2</v>
      </c>
      <c r="O716">
        <v>0</v>
      </c>
      <c r="P716">
        <v>39.729999999999997</v>
      </c>
      <c r="Q716">
        <v>0</v>
      </c>
      <c r="R716" s="1" t="s">
        <v>5271</v>
      </c>
      <c r="S716" s="1" t="s">
        <v>8156</v>
      </c>
      <c r="T716">
        <v>0.7</v>
      </c>
      <c r="U716" s="1"/>
      <c r="V716">
        <v>6008.5157950000003</v>
      </c>
      <c r="W716">
        <v>261530.73654799999</v>
      </c>
      <c r="X716">
        <v>33.449492999999997</v>
      </c>
      <c r="Y716">
        <v>4.7451220000000003</v>
      </c>
      <c r="Z716">
        <v>109.30859</v>
      </c>
      <c r="AA716">
        <v>112.422222</v>
      </c>
      <c r="AB716">
        <v>0</v>
      </c>
    </row>
    <row r="717" spans="1:28" x14ac:dyDescent="0.25">
      <c r="A717" s="1" t="s">
        <v>1117</v>
      </c>
      <c r="B717">
        <v>941</v>
      </c>
      <c r="C717" s="1" t="s">
        <v>4001</v>
      </c>
      <c r="D717">
        <v>0.2</v>
      </c>
      <c r="E717">
        <v>0</v>
      </c>
      <c r="F717">
        <v>0.1</v>
      </c>
      <c r="G717">
        <v>1151</v>
      </c>
      <c r="H717" s="1" t="s">
        <v>4090</v>
      </c>
      <c r="I717">
        <v>24.41</v>
      </c>
      <c r="J717">
        <v>10.050000000000001</v>
      </c>
      <c r="K717">
        <v>210</v>
      </c>
      <c r="L717">
        <v>1066.78</v>
      </c>
      <c r="M717">
        <v>73</v>
      </c>
      <c r="N717">
        <v>3</v>
      </c>
      <c r="O717">
        <v>0</v>
      </c>
      <c r="P717">
        <v>121.08</v>
      </c>
      <c r="Q717">
        <v>0</v>
      </c>
      <c r="R717" s="1" t="s">
        <v>5272</v>
      </c>
      <c r="S717" s="1" t="s">
        <v>8156</v>
      </c>
      <c r="T717">
        <v>0.86</v>
      </c>
      <c r="U717" s="1"/>
      <c r="V717">
        <v>17728.763274000001</v>
      </c>
      <c r="W717">
        <v>554110.37820899999</v>
      </c>
      <c r="X717">
        <v>93.842365999999998</v>
      </c>
      <c r="Y717">
        <v>11.840643</v>
      </c>
      <c r="Z717">
        <v>241.80615599999999</v>
      </c>
      <c r="AA717">
        <v>238.19288599999999</v>
      </c>
      <c r="AB717">
        <v>0</v>
      </c>
    </row>
    <row r="718" spans="1:28" x14ac:dyDescent="0.25">
      <c r="A718" s="1" t="s">
        <v>1119</v>
      </c>
      <c r="B718">
        <v>996</v>
      </c>
      <c r="C718" s="1" t="s">
        <v>4016</v>
      </c>
      <c r="D718">
        <v>5.0999999999999996</v>
      </c>
      <c r="E718">
        <v>0</v>
      </c>
      <c r="F718">
        <v>0.81</v>
      </c>
      <c r="G718">
        <v>1151</v>
      </c>
      <c r="H718" s="1" t="s">
        <v>4089</v>
      </c>
      <c r="I718">
        <v>182.21</v>
      </c>
      <c r="J718">
        <v>12.74</v>
      </c>
      <c r="K718">
        <v>155</v>
      </c>
      <c r="L718">
        <v>905.52</v>
      </c>
      <c r="M718">
        <v>47</v>
      </c>
      <c r="N718">
        <v>1</v>
      </c>
      <c r="O718">
        <v>0</v>
      </c>
      <c r="P718">
        <v>87.88</v>
      </c>
      <c r="Q718">
        <v>0</v>
      </c>
      <c r="R718" s="1" t="s">
        <v>5274</v>
      </c>
      <c r="S718" s="1" t="s">
        <v>8156</v>
      </c>
      <c r="T718">
        <v>0.98</v>
      </c>
      <c r="U718" s="1"/>
      <c r="V718">
        <v>12584.369025</v>
      </c>
      <c r="W718">
        <v>422669.19544400001</v>
      </c>
      <c r="X718">
        <v>67.281282000000004</v>
      </c>
      <c r="Y718">
        <v>8.7240389999999994</v>
      </c>
      <c r="Z718">
        <v>182.094908</v>
      </c>
      <c r="AA718">
        <v>181.690572</v>
      </c>
      <c r="AB718">
        <v>0</v>
      </c>
    </row>
    <row r="719" spans="1:28" x14ac:dyDescent="0.25">
      <c r="A719" s="1" t="s">
        <v>1120</v>
      </c>
      <c r="B719">
        <v>904</v>
      </c>
      <c r="C719" s="1" t="s">
        <v>4004</v>
      </c>
      <c r="D719">
        <v>5.0999999999999996</v>
      </c>
      <c r="E719">
        <v>0</v>
      </c>
      <c r="F719">
        <v>0.44</v>
      </c>
      <c r="G719">
        <v>1152</v>
      </c>
      <c r="H719" s="1" t="s">
        <v>4096</v>
      </c>
      <c r="I719">
        <v>121.36</v>
      </c>
      <c r="J719">
        <v>9.2200000000000006</v>
      </c>
      <c r="K719">
        <v>248</v>
      </c>
      <c r="L719">
        <v>1417.41</v>
      </c>
      <c r="M719">
        <v>65</v>
      </c>
      <c r="N719">
        <v>3</v>
      </c>
      <c r="O719">
        <v>0</v>
      </c>
      <c r="P719">
        <v>116.76</v>
      </c>
      <c r="Q719">
        <v>0</v>
      </c>
      <c r="R719" s="1" t="s">
        <v>5275</v>
      </c>
      <c r="S719" s="1" t="s">
        <v>8156</v>
      </c>
      <c r="T719">
        <v>0.79</v>
      </c>
      <c r="U719" s="1"/>
      <c r="V719">
        <v>16196.322047</v>
      </c>
      <c r="W719">
        <v>547211.06447300001</v>
      </c>
      <c r="X719">
        <v>86.582441000000003</v>
      </c>
      <c r="Y719">
        <v>10.875493000000001</v>
      </c>
      <c r="Z719">
        <v>233.57959500000001</v>
      </c>
      <c r="AA719">
        <v>235.22722899999999</v>
      </c>
      <c r="AB719">
        <v>0</v>
      </c>
    </row>
    <row r="720" spans="1:28" x14ac:dyDescent="0.25">
      <c r="A720" s="1" t="s">
        <v>1121</v>
      </c>
      <c r="B720">
        <v>767</v>
      </c>
      <c r="C720" s="1" t="s">
        <v>4039</v>
      </c>
      <c r="D720">
        <v>5.0999999999999996</v>
      </c>
      <c r="E720">
        <v>0</v>
      </c>
      <c r="F720">
        <v>0.33</v>
      </c>
      <c r="G720">
        <v>1153</v>
      </c>
      <c r="H720" s="1" t="s">
        <v>4095</v>
      </c>
      <c r="I720">
        <v>63.59</v>
      </c>
      <c r="J720">
        <v>11.41</v>
      </c>
      <c r="K720">
        <v>386</v>
      </c>
      <c r="L720">
        <v>1614.28</v>
      </c>
      <c r="M720">
        <v>179</v>
      </c>
      <c r="N720">
        <v>7</v>
      </c>
      <c r="O720">
        <v>0</v>
      </c>
      <c r="P720">
        <v>245.55</v>
      </c>
      <c r="Q720">
        <v>0</v>
      </c>
      <c r="R720" s="1" t="s">
        <v>5276</v>
      </c>
      <c r="S720" s="1" t="s">
        <v>8156</v>
      </c>
      <c r="T720">
        <v>0.84</v>
      </c>
      <c r="U720" s="1"/>
      <c r="V720">
        <v>33697.426668</v>
      </c>
      <c r="W720">
        <v>912818.62485499994</v>
      </c>
      <c r="X720">
        <v>174.940631</v>
      </c>
      <c r="Y720">
        <v>19.66309</v>
      </c>
      <c r="Z720">
        <v>399.20700799999997</v>
      </c>
      <c r="AA720">
        <v>392.39277299999998</v>
      </c>
      <c r="AB720">
        <v>0</v>
      </c>
    </row>
    <row r="721" spans="1:28" x14ac:dyDescent="0.25">
      <c r="A721" s="1" t="s">
        <v>1122</v>
      </c>
      <c r="B721">
        <v>908</v>
      </c>
      <c r="C721" s="1" t="s">
        <v>4031</v>
      </c>
      <c r="D721">
        <v>5.0999999999999996</v>
      </c>
      <c r="E721">
        <v>0</v>
      </c>
      <c r="F721">
        <v>0.11</v>
      </c>
      <c r="G721">
        <v>1155</v>
      </c>
      <c r="H721" s="1" t="s">
        <v>4140</v>
      </c>
      <c r="I721">
        <v>93.18</v>
      </c>
      <c r="J721">
        <v>10.26</v>
      </c>
      <c r="K721">
        <v>247</v>
      </c>
      <c r="L721">
        <v>1375.09</v>
      </c>
      <c r="M721">
        <v>49</v>
      </c>
      <c r="N721">
        <v>4</v>
      </c>
      <c r="O721">
        <v>0</v>
      </c>
      <c r="P721">
        <v>124.87</v>
      </c>
      <c r="Q721">
        <v>0</v>
      </c>
      <c r="R721" s="1" t="s">
        <v>5277</v>
      </c>
      <c r="S721" s="1" t="s">
        <v>8156</v>
      </c>
      <c r="T721">
        <v>0.81</v>
      </c>
      <c r="U721" s="1"/>
      <c r="V721">
        <v>15305.342478</v>
      </c>
      <c r="W721">
        <v>567929.20778299996</v>
      </c>
      <c r="X721">
        <v>83.012747000000005</v>
      </c>
      <c r="Y721">
        <v>11.108449</v>
      </c>
      <c r="Z721">
        <v>241.92951099999999</v>
      </c>
      <c r="AA721">
        <v>244.13216399999999</v>
      </c>
      <c r="AB721">
        <v>0</v>
      </c>
    </row>
    <row r="722" spans="1:28" x14ac:dyDescent="0.25">
      <c r="A722" s="1" t="s">
        <v>1124</v>
      </c>
      <c r="B722">
        <v>828</v>
      </c>
      <c r="C722" s="1" t="s">
        <v>4050</v>
      </c>
      <c r="D722">
        <v>5.0999999999999996</v>
      </c>
      <c r="E722">
        <v>0</v>
      </c>
      <c r="F722">
        <v>0</v>
      </c>
      <c r="G722">
        <v>1158</v>
      </c>
      <c r="H722" s="1" t="s">
        <v>4095</v>
      </c>
      <c r="I722">
        <v>63.59</v>
      </c>
      <c r="J722">
        <v>10.96</v>
      </c>
      <c r="K722">
        <v>330</v>
      </c>
      <c r="L722">
        <v>1628.87</v>
      </c>
      <c r="M722">
        <v>110</v>
      </c>
      <c r="N722">
        <v>8</v>
      </c>
      <c r="O722">
        <v>0</v>
      </c>
      <c r="P722">
        <v>185.77</v>
      </c>
      <c r="Q722">
        <v>0</v>
      </c>
      <c r="R722" s="1" t="s">
        <v>5279</v>
      </c>
      <c r="S722" s="1" t="s">
        <v>8156</v>
      </c>
      <c r="T722">
        <v>0.84</v>
      </c>
      <c r="U722" s="1"/>
      <c r="V722">
        <v>25445.850910000001</v>
      </c>
      <c r="W722">
        <v>802625.69956800004</v>
      </c>
      <c r="X722">
        <v>134.74786599999999</v>
      </c>
      <c r="Y722">
        <v>16.550198999999999</v>
      </c>
      <c r="Z722">
        <v>346.851181</v>
      </c>
      <c r="AA722">
        <v>345.02169400000002</v>
      </c>
      <c r="AB722">
        <v>0</v>
      </c>
    </row>
    <row r="723" spans="1:28" x14ac:dyDescent="0.25">
      <c r="A723" s="1" t="s">
        <v>1125</v>
      </c>
      <c r="B723">
        <v>986</v>
      </c>
      <c r="C723" s="1" t="s">
        <v>4004</v>
      </c>
      <c r="D723">
        <v>5.0999999999999996</v>
      </c>
      <c r="E723">
        <v>0</v>
      </c>
      <c r="F723">
        <v>0.3</v>
      </c>
      <c r="G723">
        <v>1159</v>
      </c>
      <c r="H723" s="1" t="s">
        <v>4096</v>
      </c>
      <c r="I723">
        <v>121.36</v>
      </c>
      <c r="J723">
        <v>11.71</v>
      </c>
      <c r="K723">
        <v>173</v>
      </c>
      <c r="L723">
        <v>1417.41</v>
      </c>
      <c r="M723">
        <v>9</v>
      </c>
      <c r="N723">
        <v>2</v>
      </c>
      <c r="O723">
        <v>0</v>
      </c>
      <c r="P723">
        <v>52.41</v>
      </c>
      <c r="Q723">
        <v>0</v>
      </c>
      <c r="R723" s="1" t="s">
        <v>5280</v>
      </c>
      <c r="S723" s="1" t="s">
        <v>8156</v>
      </c>
      <c r="T723">
        <v>0.86</v>
      </c>
      <c r="U723" s="1"/>
      <c r="V723">
        <v>9436.5892690000001</v>
      </c>
      <c r="W723">
        <v>483166.63997999998</v>
      </c>
      <c r="X723">
        <v>54.400193999999999</v>
      </c>
      <c r="Y723">
        <v>9.3476219999999994</v>
      </c>
      <c r="Z723">
        <v>204.562814</v>
      </c>
      <c r="AA723">
        <v>207.69296299999999</v>
      </c>
      <c r="AB723">
        <v>0</v>
      </c>
    </row>
    <row r="724" spans="1:28" x14ac:dyDescent="0.25">
      <c r="A724" s="1" t="s">
        <v>1126</v>
      </c>
      <c r="B724">
        <v>1009</v>
      </c>
      <c r="C724" s="1" t="s">
        <v>4017</v>
      </c>
      <c r="D724">
        <v>5.0999999999999996</v>
      </c>
      <c r="E724">
        <v>0</v>
      </c>
      <c r="F724">
        <v>0.56000000000000005</v>
      </c>
      <c r="G724">
        <v>1159</v>
      </c>
      <c r="H724" s="1" t="s">
        <v>4140</v>
      </c>
      <c r="I724">
        <v>93.18</v>
      </c>
      <c r="J724">
        <v>17.03</v>
      </c>
      <c r="K724">
        <v>150</v>
      </c>
      <c r="L724">
        <v>1018.45</v>
      </c>
      <c r="M724">
        <v>25</v>
      </c>
      <c r="N724">
        <v>5</v>
      </c>
      <c r="O724">
        <v>0</v>
      </c>
      <c r="P724">
        <v>89.95</v>
      </c>
      <c r="Q724">
        <v>0</v>
      </c>
      <c r="R724" s="1" t="s">
        <v>5281</v>
      </c>
      <c r="S724" s="1" t="s">
        <v>8156</v>
      </c>
      <c r="T724">
        <v>1.23</v>
      </c>
      <c r="U724" s="1"/>
      <c r="V724">
        <v>10667.475551</v>
      </c>
      <c r="W724">
        <v>474186.17620099999</v>
      </c>
      <c r="X724">
        <v>59.878189999999996</v>
      </c>
      <c r="Y724">
        <v>9.8859180000000002</v>
      </c>
      <c r="Z724">
        <v>204.772637</v>
      </c>
      <c r="AA724">
        <v>203.83281400000001</v>
      </c>
      <c r="AB724">
        <v>0</v>
      </c>
    </row>
    <row r="725" spans="1:28" x14ac:dyDescent="0.25">
      <c r="A725" s="1" t="s">
        <v>1128</v>
      </c>
      <c r="B725">
        <v>1091</v>
      </c>
      <c r="C725" s="1" t="s">
        <v>4004</v>
      </c>
      <c r="D725">
        <v>5.0999999999999996</v>
      </c>
      <c r="E725">
        <v>0</v>
      </c>
      <c r="F725">
        <v>0.8</v>
      </c>
      <c r="G725">
        <v>1161</v>
      </c>
      <c r="H725" s="1" t="s">
        <v>4079</v>
      </c>
      <c r="I725">
        <v>1.4</v>
      </c>
      <c r="J725">
        <v>7.59</v>
      </c>
      <c r="K725">
        <v>70</v>
      </c>
      <c r="L725">
        <v>609.39</v>
      </c>
      <c r="M725">
        <v>0</v>
      </c>
      <c r="N725">
        <v>0</v>
      </c>
      <c r="O725">
        <v>0</v>
      </c>
      <c r="P725">
        <v>10.97</v>
      </c>
      <c r="Q725">
        <v>0</v>
      </c>
      <c r="R725" s="1" t="s">
        <v>5283</v>
      </c>
      <c r="S725" s="1" t="s">
        <v>8156</v>
      </c>
      <c r="T725">
        <v>0.69</v>
      </c>
      <c r="U725" s="1"/>
      <c r="V725">
        <v>3394.819403</v>
      </c>
      <c r="W725">
        <v>190427.80162099999</v>
      </c>
      <c r="X725">
        <v>19.946503</v>
      </c>
      <c r="Y725">
        <v>3.540988</v>
      </c>
      <c r="Z725">
        <v>79.647177999999997</v>
      </c>
      <c r="AA725">
        <v>81.856827999999993</v>
      </c>
      <c r="AB725">
        <v>0</v>
      </c>
    </row>
    <row r="726" spans="1:28" x14ac:dyDescent="0.25">
      <c r="A726" s="1" t="s">
        <v>1129</v>
      </c>
      <c r="B726">
        <v>863</v>
      </c>
      <c r="C726" s="1" t="s">
        <v>4019</v>
      </c>
      <c r="D726">
        <v>5.0999999999999996</v>
      </c>
      <c r="E726">
        <v>0</v>
      </c>
      <c r="F726">
        <v>0.5</v>
      </c>
      <c r="G726">
        <v>1162</v>
      </c>
      <c r="H726" s="1" t="s">
        <v>4093</v>
      </c>
      <c r="I726">
        <v>2.0699999999999998</v>
      </c>
      <c r="J726">
        <v>7.92</v>
      </c>
      <c r="K726">
        <v>299</v>
      </c>
      <c r="L726">
        <v>1335.45</v>
      </c>
      <c r="M726">
        <v>89</v>
      </c>
      <c r="N726">
        <v>4</v>
      </c>
      <c r="O726">
        <v>0</v>
      </c>
      <c r="P726">
        <v>134.58000000000001</v>
      </c>
      <c r="Q726">
        <v>0</v>
      </c>
      <c r="R726" s="1" t="s">
        <v>5284</v>
      </c>
      <c r="S726" s="1" t="s">
        <v>8156</v>
      </c>
      <c r="T726">
        <v>0.57999999999999996</v>
      </c>
      <c r="U726" s="1"/>
      <c r="V726">
        <v>22285.138821</v>
      </c>
      <c r="W726">
        <v>650040.228994</v>
      </c>
      <c r="X726">
        <v>116.66121099999999</v>
      </c>
      <c r="Y726">
        <v>13.192629999999999</v>
      </c>
      <c r="Z726">
        <v>280.409221</v>
      </c>
      <c r="AA726">
        <v>279.43201900000003</v>
      </c>
      <c r="AB726">
        <v>0</v>
      </c>
    </row>
    <row r="727" spans="1:28" x14ac:dyDescent="0.25">
      <c r="A727" s="1" t="s">
        <v>1130</v>
      </c>
      <c r="B727">
        <v>956</v>
      </c>
      <c r="C727" s="1" t="s">
        <v>4017</v>
      </c>
      <c r="D727">
        <v>5.0999999999999996</v>
      </c>
      <c r="E727">
        <v>0</v>
      </c>
      <c r="F727">
        <v>0.63</v>
      </c>
      <c r="G727">
        <v>1162</v>
      </c>
      <c r="H727" s="1" t="s">
        <v>4140</v>
      </c>
      <c r="I727">
        <v>93.18</v>
      </c>
      <c r="J727">
        <v>17.39</v>
      </c>
      <c r="K727">
        <v>206</v>
      </c>
      <c r="L727">
        <v>1018.45</v>
      </c>
      <c r="M727">
        <v>78</v>
      </c>
      <c r="N727">
        <v>3</v>
      </c>
      <c r="O727">
        <v>0</v>
      </c>
      <c r="P727">
        <v>153.46</v>
      </c>
      <c r="Q727">
        <v>0</v>
      </c>
      <c r="R727" s="1" t="s">
        <v>5285</v>
      </c>
      <c r="S727" s="1" t="s">
        <v>8156</v>
      </c>
      <c r="T727">
        <v>1.42</v>
      </c>
      <c r="U727" s="1"/>
      <c r="V727">
        <v>20678.389330999998</v>
      </c>
      <c r="W727">
        <v>664490.02734000003</v>
      </c>
      <c r="X727">
        <v>109.978989</v>
      </c>
      <c r="Y727">
        <v>14.58559</v>
      </c>
      <c r="Z727">
        <v>291.45264700000001</v>
      </c>
      <c r="AA727">
        <v>285.64029399999998</v>
      </c>
      <c r="AB727">
        <v>0</v>
      </c>
    </row>
    <row r="728" spans="1:28" x14ac:dyDescent="0.25">
      <c r="A728" s="1" t="s">
        <v>1132</v>
      </c>
      <c r="B728">
        <v>1104</v>
      </c>
      <c r="C728" s="1" t="s">
        <v>4004</v>
      </c>
      <c r="D728">
        <v>5.0999999999999996</v>
      </c>
      <c r="E728">
        <v>0</v>
      </c>
      <c r="F728">
        <v>0</v>
      </c>
      <c r="G728">
        <v>1163</v>
      </c>
      <c r="H728" s="1" t="s">
        <v>4079</v>
      </c>
      <c r="I728">
        <v>1.4</v>
      </c>
      <c r="J728">
        <v>12.01</v>
      </c>
      <c r="K728">
        <v>59</v>
      </c>
      <c r="L728">
        <v>609.39</v>
      </c>
      <c r="M728">
        <v>0</v>
      </c>
      <c r="N728">
        <v>0</v>
      </c>
      <c r="O728">
        <v>0</v>
      </c>
      <c r="P728">
        <v>13.51</v>
      </c>
      <c r="Q728">
        <v>0</v>
      </c>
      <c r="R728" s="1" t="s">
        <v>5287</v>
      </c>
      <c r="S728" s="1" t="s">
        <v>8156</v>
      </c>
      <c r="T728">
        <v>0.94</v>
      </c>
      <c r="U728" s="1"/>
      <c r="V728">
        <v>3451.7858310000001</v>
      </c>
      <c r="W728">
        <v>210705.72908700001</v>
      </c>
      <c r="X728">
        <v>20.752382000000001</v>
      </c>
      <c r="Y728">
        <v>4.1986020000000002</v>
      </c>
      <c r="Z728">
        <v>89.603232000000006</v>
      </c>
      <c r="AA728">
        <v>90.572794000000002</v>
      </c>
      <c r="AB728">
        <v>0</v>
      </c>
    </row>
    <row r="729" spans="1:28" x14ac:dyDescent="0.25">
      <c r="A729" s="1" t="s">
        <v>1133</v>
      </c>
      <c r="B729">
        <v>891</v>
      </c>
      <c r="C729" s="1" t="s">
        <v>4032</v>
      </c>
      <c r="D729">
        <v>5.0999999999999996</v>
      </c>
      <c r="E729">
        <v>0</v>
      </c>
      <c r="F729">
        <v>0.68</v>
      </c>
      <c r="G729">
        <v>1164</v>
      </c>
      <c r="H729" s="1" t="s">
        <v>4093</v>
      </c>
      <c r="I729">
        <v>2.0699999999999998</v>
      </c>
      <c r="J729">
        <v>12.36</v>
      </c>
      <c r="K729">
        <v>273</v>
      </c>
      <c r="L729">
        <v>1444.44</v>
      </c>
      <c r="M729">
        <v>112</v>
      </c>
      <c r="N729">
        <v>4</v>
      </c>
      <c r="O729">
        <v>0</v>
      </c>
      <c r="P729">
        <v>172.28</v>
      </c>
      <c r="Q729">
        <v>0</v>
      </c>
      <c r="R729" s="1" t="s">
        <v>5288</v>
      </c>
      <c r="S729" s="1" t="s">
        <v>8156</v>
      </c>
      <c r="T729">
        <v>1.04</v>
      </c>
      <c r="U729" s="1"/>
      <c r="V729">
        <v>23372.984516</v>
      </c>
      <c r="W729">
        <v>711511.33710100001</v>
      </c>
      <c r="X729">
        <v>123.263667</v>
      </c>
      <c r="Y729">
        <v>15.18158</v>
      </c>
      <c r="Z729">
        <v>309.15714100000002</v>
      </c>
      <c r="AA729">
        <v>305.85479299999997</v>
      </c>
      <c r="AB729">
        <v>0</v>
      </c>
    </row>
    <row r="730" spans="1:28" x14ac:dyDescent="0.25">
      <c r="A730" s="1" t="s">
        <v>1134</v>
      </c>
      <c r="B730">
        <v>714</v>
      </c>
      <c r="C730" s="1" t="s">
        <v>4048</v>
      </c>
      <c r="D730">
        <v>5.0999999999999996</v>
      </c>
      <c r="E730">
        <v>0</v>
      </c>
      <c r="F730">
        <v>0.21</v>
      </c>
      <c r="G730">
        <v>1165</v>
      </c>
      <c r="H730" s="1" t="s">
        <v>4096</v>
      </c>
      <c r="I730">
        <v>121.36</v>
      </c>
      <c r="J730">
        <v>9.6</v>
      </c>
      <c r="K730">
        <v>451</v>
      </c>
      <c r="L730">
        <v>2440.69</v>
      </c>
      <c r="M730">
        <v>114</v>
      </c>
      <c r="N730">
        <v>5</v>
      </c>
      <c r="O730">
        <v>0</v>
      </c>
      <c r="P730">
        <v>219.2</v>
      </c>
      <c r="Q730">
        <v>0</v>
      </c>
      <c r="R730" s="1" t="s">
        <v>5289</v>
      </c>
      <c r="S730" s="1" t="s">
        <v>8156</v>
      </c>
      <c r="T730">
        <v>0.77</v>
      </c>
      <c r="U730" s="1"/>
      <c r="V730">
        <v>30334.996738999998</v>
      </c>
      <c r="W730">
        <v>1005464.159372</v>
      </c>
      <c r="X730">
        <v>161.68068099999999</v>
      </c>
      <c r="Y730">
        <v>19.999015</v>
      </c>
      <c r="Z730">
        <v>430.22152899999998</v>
      </c>
      <c r="AA730">
        <v>432.214856</v>
      </c>
      <c r="AB730">
        <v>0</v>
      </c>
    </row>
    <row r="731" spans="1:28" x14ac:dyDescent="0.25">
      <c r="A731" s="1" t="s">
        <v>1135</v>
      </c>
      <c r="B731">
        <v>740</v>
      </c>
      <c r="C731" s="1" t="s">
        <v>4030</v>
      </c>
      <c r="D731">
        <v>5.0999999999999996</v>
      </c>
      <c r="E731">
        <v>0</v>
      </c>
      <c r="F731">
        <v>0.72</v>
      </c>
      <c r="G731">
        <v>1165</v>
      </c>
      <c r="H731" s="1" t="s">
        <v>4155</v>
      </c>
      <c r="I731">
        <v>81.98</v>
      </c>
      <c r="J731">
        <v>15.84</v>
      </c>
      <c r="K731">
        <v>425</v>
      </c>
      <c r="L731">
        <v>2816.2</v>
      </c>
      <c r="M731">
        <v>130</v>
      </c>
      <c r="N731">
        <v>12</v>
      </c>
      <c r="O731">
        <v>0</v>
      </c>
      <c r="P731">
        <v>262.41000000000003</v>
      </c>
      <c r="Q731">
        <v>0</v>
      </c>
      <c r="R731" s="1" t="s">
        <v>5290</v>
      </c>
      <c r="S731" s="1" t="s">
        <v>8156</v>
      </c>
      <c r="T731">
        <v>1.26</v>
      </c>
      <c r="U731" s="1"/>
      <c r="V731">
        <v>32276.999588999999</v>
      </c>
      <c r="W731">
        <v>1202878.8983799999</v>
      </c>
      <c r="X731">
        <v>175.38888900000001</v>
      </c>
      <c r="Y731">
        <v>25.540966999999998</v>
      </c>
      <c r="Z731">
        <v>517.991488</v>
      </c>
      <c r="AA731">
        <v>517.07152399999995</v>
      </c>
      <c r="AB731">
        <v>0</v>
      </c>
    </row>
    <row r="732" spans="1:28" x14ac:dyDescent="0.25">
      <c r="A732" s="1" t="s">
        <v>1136</v>
      </c>
      <c r="B732">
        <v>896</v>
      </c>
      <c r="C732" s="1" t="s">
        <v>4016</v>
      </c>
      <c r="D732">
        <v>5.0999999999999996</v>
      </c>
      <c r="E732">
        <v>0</v>
      </c>
      <c r="F732">
        <v>0.33</v>
      </c>
      <c r="G732">
        <v>1169</v>
      </c>
      <c r="H732" s="1" t="s">
        <v>4092</v>
      </c>
      <c r="I732">
        <v>182.21</v>
      </c>
      <c r="J732">
        <v>8.9600000000000009</v>
      </c>
      <c r="K732">
        <v>273</v>
      </c>
      <c r="L732">
        <v>905.52</v>
      </c>
      <c r="M732">
        <v>85</v>
      </c>
      <c r="N732">
        <v>2</v>
      </c>
      <c r="O732">
        <v>0</v>
      </c>
      <c r="P732">
        <v>179.23</v>
      </c>
      <c r="Q732">
        <v>0</v>
      </c>
      <c r="R732" s="1" t="s">
        <v>5291</v>
      </c>
      <c r="S732" s="1" t="s">
        <v>8156</v>
      </c>
      <c r="T732">
        <v>0.7</v>
      </c>
      <c r="U732" s="1"/>
      <c r="V732">
        <v>22175.52793</v>
      </c>
      <c r="W732">
        <v>532341.39572100004</v>
      </c>
      <c r="X732">
        <v>113.40610700000001</v>
      </c>
      <c r="Y732">
        <v>11.361777</v>
      </c>
      <c r="Z732">
        <v>232.839404</v>
      </c>
      <c r="AA732">
        <v>228.83950999999999</v>
      </c>
      <c r="AB732">
        <v>0</v>
      </c>
    </row>
    <row r="733" spans="1:28" x14ac:dyDescent="0.25">
      <c r="A733" s="1" t="s">
        <v>1137</v>
      </c>
      <c r="B733">
        <v>920</v>
      </c>
      <c r="C733" s="1" t="s">
        <v>4023</v>
      </c>
      <c r="D733">
        <v>5.0999999999999996</v>
      </c>
      <c r="E733">
        <v>0</v>
      </c>
      <c r="F733">
        <v>0</v>
      </c>
      <c r="G733">
        <v>1170</v>
      </c>
      <c r="H733" s="1" t="s">
        <v>4099</v>
      </c>
      <c r="I733">
        <v>147.79</v>
      </c>
      <c r="J733">
        <v>17.059999999999999</v>
      </c>
      <c r="K733">
        <v>250</v>
      </c>
      <c r="L733">
        <v>1435.85</v>
      </c>
      <c r="M733">
        <v>97</v>
      </c>
      <c r="N733">
        <v>3</v>
      </c>
      <c r="O733">
        <v>0</v>
      </c>
      <c r="P733">
        <v>166.56</v>
      </c>
      <c r="Q733">
        <v>0</v>
      </c>
      <c r="R733" s="1" t="s">
        <v>5292</v>
      </c>
      <c r="S733" s="1" t="s">
        <v>8156</v>
      </c>
      <c r="T733">
        <v>1.26</v>
      </c>
      <c r="U733" s="1"/>
      <c r="V733">
        <v>24024.718439</v>
      </c>
      <c r="W733">
        <v>807816.90032400005</v>
      </c>
      <c r="X733">
        <v>128.62507500000001</v>
      </c>
      <c r="Y733">
        <v>17.599540999999999</v>
      </c>
      <c r="Z733">
        <v>353.65927499999998</v>
      </c>
      <c r="AA733">
        <v>347.25057299999997</v>
      </c>
      <c r="AB733">
        <v>0</v>
      </c>
    </row>
    <row r="734" spans="1:28" x14ac:dyDescent="0.25">
      <c r="A734" s="1" t="s">
        <v>1138</v>
      </c>
      <c r="B734">
        <v>863</v>
      </c>
      <c r="C734" s="1" t="s">
        <v>4018</v>
      </c>
      <c r="D734">
        <v>5.0999999999999996</v>
      </c>
      <c r="E734">
        <v>0</v>
      </c>
      <c r="F734">
        <v>0.5</v>
      </c>
      <c r="G734">
        <v>1174</v>
      </c>
      <c r="H734" s="1" t="s">
        <v>4092</v>
      </c>
      <c r="I734">
        <v>182.21</v>
      </c>
      <c r="J734">
        <v>9.89</v>
      </c>
      <c r="K734">
        <v>311</v>
      </c>
      <c r="L734">
        <v>1351.38</v>
      </c>
      <c r="M734">
        <v>77</v>
      </c>
      <c r="N734">
        <v>4</v>
      </c>
      <c r="O734">
        <v>0</v>
      </c>
      <c r="P734">
        <v>181.99</v>
      </c>
      <c r="Q734">
        <v>0</v>
      </c>
      <c r="R734" s="1" t="s">
        <v>5293</v>
      </c>
      <c r="S734" s="1" t="s">
        <v>8156</v>
      </c>
      <c r="T734">
        <v>0.74</v>
      </c>
      <c r="U734" s="1"/>
      <c r="V734">
        <v>23145.794031000001</v>
      </c>
      <c r="W734">
        <v>652101.82691099995</v>
      </c>
      <c r="X734">
        <v>120.61568800000001</v>
      </c>
      <c r="Y734">
        <v>13.518046999999999</v>
      </c>
      <c r="Z734">
        <v>282.384321</v>
      </c>
      <c r="AA734">
        <v>280.31854600000003</v>
      </c>
      <c r="AB734">
        <v>0</v>
      </c>
    </row>
    <row r="735" spans="1:28" x14ac:dyDescent="0.25">
      <c r="A735" s="1" t="s">
        <v>1140</v>
      </c>
      <c r="B735">
        <v>1015</v>
      </c>
      <c r="C735" s="1" t="s">
        <v>4001</v>
      </c>
      <c r="D735">
        <v>0.2</v>
      </c>
      <c r="E735">
        <v>0</v>
      </c>
      <c r="F735">
        <v>0.3</v>
      </c>
      <c r="G735">
        <v>1175</v>
      </c>
      <c r="H735" s="1" t="s">
        <v>4148</v>
      </c>
      <c r="I735">
        <v>108.49</v>
      </c>
      <c r="J735">
        <v>5.03</v>
      </c>
      <c r="K735">
        <v>160</v>
      </c>
      <c r="L735">
        <v>419.77</v>
      </c>
      <c r="M735">
        <v>74</v>
      </c>
      <c r="N735">
        <v>4</v>
      </c>
      <c r="O735">
        <v>0</v>
      </c>
      <c r="P735">
        <v>97.68</v>
      </c>
      <c r="Q735">
        <v>0</v>
      </c>
      <c r="R735" s="1" t="s">
        <v>5295</v>
      </c>
      <c r="S735" s="1" t="s">
        <v>8156</v>
      </c>
      <c r="T735">
        <v>0.44</v>
      </c>
      <c r="U735" s="1"/>
      <c r="V735">
        <v>15077.674975</v>
      </c>
      <c r="W735">
        <v>343639.49989199999</v>
      </c>
      <c r="X735">
        <v>76.705083000000002</v>
      </c>
      <c r="Y735">
        <v>7.591405</v>
      </c>
      <c r="Z735">
        <v>152.04056399999999</v>
      </c>
      <c r="AA735">
        <v>147.7218</v>
      </c>
      <c r="AB735">
        <v>0</v>
      </c>
    </row>
    <row r="736" spans="1:28" x14ac:dyDescent="0.25">
      <c r="A736" s="1" t="s">
        <v>1143</v>
      </c>
      <c r="B736">
        <v>1035</v>
      </c>
      <c r="C736" s="1" t="s">
        <v>4003</v>
      </c>
      <c r="D736">
        <v>5.0999999999999996</v>
      </c>
      <c r="E736">
        <v>0</v>
      </c>
      <c r="F736">
        <v>0</v>
      </c>
      <c r="G736">
        <v>1176</v>
      </c>
      <c r="H736" s="1" t="s">
        <v>4073</v>
      </c>
      <c r="I736">
        <v>40.79</v>
      </c>
      <c r="J736">
        <v>8.0299999999999994</v>
      </c>
      <c r="K736">
        <v>141</v>
      </c>
      <c r="L736">
        <v>606.14</v>
      </c>
      <c r="M736">
        <v>24</v>
      </c>
      <c r="N736">
        <v>3</v>
      </c>
      <c r="O736">
        <v>0</v>
      </c>
      <c r="P736">
        <v>79.56</v>
      </c>
      <c r="Q736">
        <v>0</v>
      </c>
      <c r="R736" s="1" t="s">
        <v>5298</v>
      </c>
      <c r="S736" s="1" t="s">
        <v>8156</v>
      </c>
      <c r="T736">
        <v>0.66</v>
      </c>
      <c r="U736" s="1"/>
      <c r="V736">
        <v>8580.8763340000005</v>
      </c>
      <c r="W736">
        <v>279713.487043</v>
      </c>
      <c r="X736">
        <v>45.624397999999999</v>
      </c>
      <c r="Y736">
        <v>5.5976160000000004</v>
      </c>
      <c r="Z736">
        <v>120.06190700000001</v>
      </c>
      <c r="AA736">
        <v>120.23937100000001</v>
      </c>
      <c r="AB736">
        <v>0</v>
      </c>
    </row>
    <row r="737" spans="1:28" x14ac:dyDescent="0.25">
      <c r="A737" s="1" t="s">
        <v>1144</v>
      </c>
      <c r="B737">
        <v>1101</v>
      </c>
      <c r="C737" s="1" t="s">
        <v>4004</v>
      </c>
      <c r="D737">
        <v>5.0999999999999996</v>
      </c>
      <c r="E737">
        <v>0</v>
      </c>
      <c r="F737">
        <v>3.29</v>
      </c>
      <c r="G737">
        <v>1177</v>
      </c>
      <c r="H737" s="1" t="s">
        <v>4073</v>
      </c>
      <c r="I737">
        <v>40.79</v>
      </c>
      <c r="J737">
        <v>12.51</v>
      </c>
      <c r="K737">
        <v>76</v>
      </c>
      <c r="L737">
        <v>475.89</v>
      </c>
      <c r="M737">
        <v>7</v>
      </c>
      <c r="N737">
        <v>2</v>
      </c>
      <c r="O737">
        <v>0</v>
      </c>
      <c r="P737">
        <v>50.09</v>
      </c>
      <c r="Q737">
        <v>0</v>
      </c>
      <c r="R737" s="1" t="s">
        <v>5299</v>
      </c>
      <c r="S737" s="1" t="s">
        <v>8156</v>
      </c>
      <c r="T737">
        <v>1.34</v>
      </c>
      <c r="U737" s="1"/>
      <c r="V737">
        <v>5548.5507770000004</v>
      </c>
      <c r="W737">
        <v>248488.28230300001</v>
      </c>
      <c r="X737">
        <v>31.185918000000001</v>
      </c>
      <c r="Y737">
        <v>5.1828409999999998</v>
      </c>
      <c r="Z737">
        <v>108.244249</v>
      </c>
      <c r="AA737">
        <v>106.81459099999999</v>
      </c>
      <c r="AB737">
        <v>0</v>
      </c>
    </row>
    <row r="738" spans="1:28" x14ac:dyDescent="0.25">
      <c r="A738" s="1" t="s">
        <v>1146</v>
      </c>
      <c r="B738">
        <v>767</v>
      </c>
      <c r="C738" s="1" t="s">
        <v>4062</v>
      </c>
      <c r="D738">
        <v>5.0999999999999996</v>
      </c>
      <c r="E738">
        <v>0</v>
      </c>
      <c r="F738">
        <v>0.33</v>
      </c>
      <c r="G738">
        <v>1179</v>
      </c>
      <c r="H738" s="1" t="s">
        <v>4172</v>
      </c>
      <c r="I738">
        <v>116.78</v>
      </c>
      <c r="J738">
        <v>14.59</v>
      </c>
      <c r="K738">
        <v>412</v>
      </c>
      <c r="L738">
        <v>2761.62</v>
      </c>
      <c r="M738">
        <v>169</v>
      </c>
      <c r="N738">
        <v>5</v>
      </c>
      <c r="O738">
        <v>0</v>
      </c>
      <c r="P738">
        <v>240.72</v>
      </c>
      <c r="Q738">
        <v>0</v>
      </c>
      <c r="R738" s="1" t="s">
        <v>5301</v>
      </c>
      <c r="S738" s="1" t="s">
        <v>8156</v>
      </c>
      <c r="T738">
        <v>1.08</v>
      </c>
      <c r="U738" s="1"/>
      <c r="V738">
        <v>39866.127875999999</v>
      </c>
      <c r="W738">
        <v>1336570.571433</v>
      </c>
      <c r="X738">
        <v>213.320109</v>
      </c>
      <c r="Y738">
        <v>28.736229000000002</v>
      </c>
      <c r="Z738">
        <v>578.55057399999998</v>
      </c>
      <c r="AA738">
        <v>574.54331000000002</v>
      </c>
      <c r="AB738">
        <v>0</v>
      </c>
    </row>
    <row r="739" spans="1:28" x14ac:dyDescent="0.25">
      <c r="A739" s="1" t="s">
        <v>1148</v>
      </c>
      <c r="B739">
        <v>874</v>
      </c>
      <c r="C739" s="1" t="s">
        <v>4034</v>
      </c>
      <c r="D739">
        <v>5.0999999999999996</v>
      </c>
      <c r="E739">
        <v>0</v>
      </c>
      <c r="F739">
        <v>0</v>
      </c>
      <c r="G739">
        <v>1180</v>
      </c>
      <c r="H739" s="1" t="s">
        <v>4115</v>
      </c>
      <c r="I739">
        <v>82</v>
      </c>
      <c r="J739">
        <v>6.29</v>
      </c>
      <c r="K739">
        <v>306</v>
      </c>
      <c r="L739">
        <v>1808.36</v>
      </c>
      <c r="M739">
        <v>2</v>
      </c>
      <c r="N739">
        <v>2</v>
      </c>
      <c r="O739">
        <v>0</v>
      </c>
      <c r="P739">
        <v>57.39</v>
      </c>
      <c r="Q739">
        <v>0</v>
      </c>
      <c r="R739" s="1" t="s">
        <v>5303</v>
      </c>
      <c r="S739" s="1" t="s">
        <v>8156</v>
      </c>
      <c r="T739">
        <v>0.51</v>
      </c>
      <c r="U739" s="1"/>
      <c r="V739">
        <v>15141.020084</v>
      </c>
      <c r="W739">
        <v>607786.41372900002</v>
      </c>
      <c r="X739">
        <v>83.021154999999993</v>
      </c>
      <c r="Y739">
        <v>10.911939</v>
      </c>
      <c r="Z739">
        <v>254.434596</v>
      </c>
      <c r="AA739">
        <v>261.26557200000002</v>
      </c>
      <c r="AB739">
        <v>0</v>
      </c>
    </row>
    <row r="740" spans="1:28" x14ac:dyDescent="0.25">
      <c r="A740" s="1" t="s">
        <v>1149</v>
      </c>
      <c r="B740">
        <v>288</v>
      </c>
      <c r="C740" s="1" t="s">
        <v>4031</v>
      </c>
      <c r="D740">
        <v>5.0999999999999996</v>
      </c>
      <c r="E740">
        <v>0</v>
      </c>
      <c r="F740">
        <v>0.5</v>
      </c>
      <c r="G740">
        <v>1181</v>
      </c>
      <c r="H740" s="1" t="s">
        <v>4076</v>
      </c>
      <c r="I740">
        <v>1.4</v>
      </c>
      <c r="J740">
        <v>2.88</v>
      </c>
      <c r="K740">
        <v>893</v>
      </c>
      <c r="L740">
        <v>2407.63</v>
      </c>
      <c r="M740">
        <v>154</v>
      </c>
      <c r="N740">
        <v>5</v>
      </c>
      <c r="O740">
        <v>0</v>
      </c>
      <c r="P740">
        <v>347.33</v>
      </c>
      <c r="Q740">
        <v>0</v>
      </c>
      <c r="R740" s="1" t="s">
        <v>5304</v>
      </c>
      <c r="S740" s="1" t="s">
        <v>8156</v>
      </c>
      <c r="T740">
        <v>0.31</v>
      </c>
      <c r="U740" s="1"/>
      <c r="V740">
        <v>63059.792554</v>
      </c>
      <c r="W740">
        <v>1479699.7614510001</v>
      </c>
      <c r="X740">
        <v>321.38713200000001</v>
      </c>
      <c r="Y740">
        <v>30.507809000000002</v>
      </c>
      <c r="Z740">
        <v>643.91502000000003</v>
      </c>
      <c r="AA740">
        <v>636.08633299999997</v>
      </c>
      <c r="AB740">
        <v>0</v>
      </c>
    </row>
    <row r="741" spans="1:28" x14ac:dyDescent="0.25">
      <c r="A741" s="1" t="s">
        <v>1153</v>
      </c>
      <c r="B741">
        <v>719</v>
      </c>
      <c r="C741" s="1" t="s">
        <v>4031</v>
      </c>
      <c r="D741">
        <v>5.0999999999999996</v>
      </c>
      <c r="E741">
        <v>0</v>
      </c>
      <c r="F741">
        <v>0.25</v>
      </c>
      <c r="G741">
        <v>1183</v>
      </c>
      <c r="H741" s="1" t="s">
        <v>4076</v>
      </c>
      <c r="I741">
        <v>1.4</v>
      </c>
      <c r="J741">
        <v>8.31</v>
      </c>
      <c r="K741">
        <v>464</v>
      </c>
      <c r="L741">
        <v>2407.63</v>
      </c>
      <c r="M741">
        <v>112</v>
      </c>
      <c r="N741">
        <v>6</v>
      </c>
      <c r="O741">
        <v>0</v>
      </c>
      <c r="P741">
        <v>203.65</v>
      </c>
      <c r="Q741">
        <v>0</v>
      </c>
      <c r="R741" s="1" t="s">
        <v>5308</v>
      </c>
      <c r="S741" s="1" t="s">
        <v>8156</v>
      </c>
      <c r="T741">
        <v>0.65</v>
      </c>
      <c r="U741" s="1"/>
      <c r="V741">
        <v>31040.445247</v>
      </c>
      <c r="W741">
        <v>1011625.966859</v>
      </c>
      <c r="X741">
        <v>165.01573500000001</v>
      </c>
      <c r="Y741">
        <v>20.131868000000001</v>
      </c>
      <c r="Z741">
        <v>433.42896500000001</v>
      </c>
      <c r="AA741">
        <v>434.86398300000002</v>
      </c>
      <c r="AB741">
        <v>0</v>
      </c>
    </row>
    <row r="742" spans="1:28" x14ac:dyDescent="0.25">
      <c r="A742" s="1" t="s">
        <v>1157</v>
      </c>
      <c r="B742">
        <v>575</v>
      </c>
      <c r="C742" s="1" t="s">
        <v>4031</v>
      </c>
      <c r="D742">
        <v>5.0999999999999996</v>
      </c>
      <c r="E742">
        <v>0</v>
      </c>
      <c r="F742">
        <v>0</v>
      </c>
      <c r="G742">
        <v>1187</v>
      </c>
      <c r="H742" s="1" t="s">
        <v>4076</v>
      </c>
      <c r="I742">
        <v>1.4</v>
      </c>
      <c r="J742">
        <v>6.21</v>
      </c>
      <c r="K742">
        <v>612</v>
      </c>
      <c r="L742">
        <v>2407.63</v>
      </c>
      <c r="M742">
        <v>137</v>
      </c>
      <c r="N742">
        <v>7</v>
      </c>
      <c r="O742">
        <v>0</v>
      </c>
      <c r="P742">
        <v>293.61</v>
      </c>
      <c r="Q742">
        <v>0</v>
      </c>
      <c r="R742" s="1" t="s">
        <v>5312</v>
      </c>
      <c r="S742" s="1" t="s">
        <v>8156</v>
      </c>
      <c r="T742">
        <v>0.53</v>
      </c>
      <c r="U742" s="1"/>
      <c r="V742">
        <v>41186.282884</v>
      </c>
      <c r="W742">
        <v>1149201.0650909999</v>
      </c>
      <c r="X742">
        <v>214.264995</v>
      </c>
      <c r="Y742">
        <v>23.037438000000002</v>
      </c>
      <c r="Z742">
        <v>494.801512</v>
      </c>
      <c r="AA742">
        <v>494.007565</v>
      </c>
      <c r="AB742">
        <v>0</v>
      </c>
    </row>
    <row r="743" spans="1:28" x14ac:dyDescent="0.25">
      <c r="A743" s="1" t="s">
        <v>1158</v>
      </c>
      <c r="B743">
        <v>1056</v>
      </c>
      <c r="C743" s="1" t="s">
        <v>4001</v>
      </c>
      <c r="D743">
        <v>0.2</v>
      </c>
      <c r="E743">
        <v>0</v>
      </c>
      <c r="F743">
        <v>0.71</v>
      </c>
      <c r="G743">
        <v>1187</v>
      </c>
      <c r="H743" s="1" t="s">
        <v>4148</v>
      </c>
      <c r="I743">
        <v>108.49</v>
      </c>
      <c r="J743">
        <v>7.05</v>
      </c>
      <c r="K743">
        <v>131</v>
      </c>
      <c r="L743">
        <v>419.77</v>
      </c>
      <c r="M743">
        <v>41</v>
      </c>
      <c r="N743">
        <v>3</v>
      </c>
      <c r="O743">
        <v>0</v>
      </c>
      <c r="P743">
        <v>81.31</v>
      </c>
      <c r="Q743">
        <v>0</v>
      </c>
      <c r="R743" s="1" t="s">
        <v>5313</v>
      </c>
      <c r="S743" s="1" t="s">
        <v>8156</v>
      </c>
      <c r="T743">
        <v>0.56999999999999995</v>
      </c>
      <c r="U743" s="1"/>
      <c r="V743">
        <v>9617.4969490000003</v>
      </c>
      <c r="W743">
        <v>248424.24427600001</v>
      </c>
      <c r="X743">
        <v>49.595923999999997</v>
      </c>
      <c r="Y743">
        <v>5.2068459999999996</v>
      </c>
      <c r="Z743">
        <v>108.166505</v>
      </c>
      <c r="AA743">
        <v>106.79053</v>
      </c>
      <c r="AB743">
        <v>0</v>
      </c>
    </row>
    <row r="744" spans="1:28" x14ac:dyDescent="0.25">
      <c r="A744" s="1" t="s">
        <v>1159</v>
      </c>
      <c r="B744">
        <v>1118</v>
      </c>
      <c r="C744" s="1" t="s">
        <v>4004</v>
      </c>
      <c r="D744">
        <v>5.0999999999999996</v>
      </c>
      <c r="E744">
        <v>0</v>
      </c>
      <c r="F744">
        <v>0.2</v>
      </c>
      <c r="G744">
        <v>1188</v>
      </c>
      <c r="H744" s="1" t="s">
        <v>4076</v>
      </c>
      <c r="I744">
        <v>1.4</v>
      </c>
      <c r="J744">
        <v>11.07</v>
      </c>
      <c r="K744">
        <v>70</v>
      </c>
      <c r="L744">
        <v>609.39</v>
      </c>
      <c r="M744">
        <v>6</v>
      </c>
      <c r="N744">
        <v>2</v>
      </c>
      <c r="O744">
        <v>0</v>
      </c>
      <c r="P744">
        <v>27.81</v>
      </c>
      <c r="Q744">
        <v>0</v>
      </c>
      <c r="R744" s="1" t="s">
        <v>5314</v>
      </c>
      <c r="S744" s="1" t="s">
        <v>8156</v>
      </c>
      <c r="T744">
        <v>1</v>
      </c>
      <c r="U744" s="1"/>
      <c r="V744">
        <v>4470.9375620000001</v>
      </c>
      <c r="W744">
        <v>228730.526557</v>
      </c>
      <c r="X744">
        <v>25.804637</v>
      </c>
      <c r="Y744">
        <v>4.5755499999999998</v>
      </c>
      <c r="Z744">
        <v>97.411480999999995</v>
      </c>
      <c r="AA744">
        <v>98.321422999999996</v>
      </c>
      <c r="AB744">
        <v>0</v>
      </c>
    </row>
    <row r="745" spans="1:28" x14ac:dyDescent="0.25">
      <c r="A745" s="1" t="s">
        <v>1161</v>
      </c>
      <c r="B745">
        <v>941</v>
      </c>
      <c r="C745" s="1" t="s">
        <v>4031</v>
      </c>
      <c r="D745">
        <v>5.0999999999999996</v>
      </c>
      <c r="E745">
        <v>0</v>
      </c>
      <c r="F745">
        <v>0.09</v>
      </c>
      <c r="G745">
        <v>1189</v>
      </c>
      <c r="H745" s="1" t="s">
        <v>4086</v>
      </c>
      <c r="I745">
        <v>0.2</v>
      </c>
      <c r="J745">
        <v>5.1100000000000003</v>
      </c>
      <c r="K745">
        <v>248</v>
      </c>
      <c r="L745">
        <v>1365.91</v>
      </c>
      <c r="M745">
        <v>103</v>
      </c>
      <c r="N745">
        <v>6</v>
      </c>
      <c r="O745">
        <v>0</v>
      </c>
      <c r="P745">
        <v>147.52000000000001</v>
      </c>
      <c r="Q745">
        <v>0</v>
      </c>
      <c r="R745" s="1" t="s">
        <v>5316</v>
      </c>
      <c r="S745" s="1" t="s">
        <v>8156</v>
      </c>
      <c r="T745">
        <v>0.99</v>
      </c>
      <c r="U745" s="1"/>
      <c r="V745">
        <v>22376.415653</v>
      </c>
      <c r="W745">
        <v>690952.64147100004</v>
      </c>
      <c r="X745">
        <v>118.229703</v>
      </c>
      <c r="Y745">
        <v>14.686324000000001</v>
      </c>
      <c r="Z745">
        <v>299.84365700000001</v>
      </c>
      <c r="AA745">
        <v>297.017112</v>
      </c>
      <c r="AB745">
        <v>0</v>
      </c>
    </row>
    <row r="746" spans="1:28" x14ac:dyDescent="0.25">
      <c r="A746" s="1" t="s">
        <v>1163</v>
      </c>
      <c r="B746">
        <v>814</v>
      </c>
      <c r="C746" s="1" t="s">
        <v>4054</v>
      </c>
      <c r="D746">
        <v>5.0999999999999996</v>
      </c>
      <c r="E746">
        <v>0</v>
      </c>
      <c r="F746">
        <v>2.2400000000000002</v>
      </c>
      <c r="G746">
        <v>1190</v>
      </c>
      <c r="H746" s="1" t="s">
        <v>4079</v>
      </c>
      <c r="I746">
        <v>1.4</v>
      </c>
      <c r="J746">
        <v>15.66</v>
      </c>
      <c r="K746">
        <v>376</v>
      </c>
      <c r="L746">
        <v>2323.91</v>
      </c>
      <c r="M746">
        <v>158</v>
      </c>
      <c r="N746">
        <v>8</v>
      </c>
      <c r="O746">
        <v>0</v>
      </c>
      <c r="P746">
        <v>234.05</v>
      </c>
      <c r="Q746">
        <v>0</v>
      </c>
      <c r="R746" s="1" t="s">
        <v>5318</v>
      </c>
      <c r="S746" s="1" t="s">
        <v>8156</v>
      </c>
      <c r="T746">
        <v>1.18</v>
      </c>
      <c r="U746" s="1"/>
      <c r="V746">
        <v>35480.139137999999</v>
      </c>
      <c r="W746">
        <v>1174408.8519840001</v>
      </c>
      <c r="X746">
        <v>189.52122800000001</v>
      </c>
      <c r="Y746">
        <v>25.397880000000001</v>
      </c>
      <c r="Z746">
        <v>510.44914399999999</v>
      </c>
      <c r="AA746">
        <v>504.83590400000003</v>
      </c>
      <c r="AB746">
        <v>0</v>
      </c>
    </row>
    <row r="747" spans="1:28" x14ac:dyDescent="0.25">
      <c r="A747" s="1" t="s">
        <v>1165</v>
      </c>
      <c r="B747">
        <v>867</v>
      </c>
      <c r="C747" s="1" t="s">
        <v>4018</v>
      </c>
      <c r="D747">
        <v>5.0999999999999996</v>
      </c>
      <c r="E747">
        <v>0</v>
      </c>
      <c r="F747">
        <v>4.5</v>
      </c>
      <c r="G747">
        <v>1190</v>
      </c>
      <c r="H747" s="1" t="s">
        <v>4095</v>
      </c>
      <c r="I747">
        <v>63.59</v>
      </c>
      <c r="J747">
        <v>15.41</v>
      </c>
      <c r="K747">
        <v>323</v>
      </c>
      <c r="L747">
        <v>1936.73</v>
      </c>
      <c r="M747">
        <v>80</v>
      </c>
      <c r="N747">
        <v>4</v>
      </c>
      <c r="O747">
        <v>0</v>
      </c>
      <c r="P747">
        <v>219.78</v>
      </c>
      <c r="Q747">
        <v>0</v>
      </c>
      <c r="R747" s="1" t="s">
        <v>5320</v>
      </c>
      <c r="S747" s="1" t="s">
        <v>8156</v>
      </c>
      <c r="T747">
        <v>1.37</v>
      </c>
      <c r="U747" s="1"/>
      <c r="V747">
        <v>29469.757064000001</v>
      </c>
      <c r="W747">
        <v>1009698.1363219999</v>
      </c>
      <c r="X747">
        <v>158.27675400000001</v>
      </c>
      <c r="Y747">
        <v>22.111059999999998</v>
      </c>
      <c r="Z747">
        <v>441.655573</v>
      </c>
      <c r="AA747">
        <v>434.03130599999997</v>
      </c>
      <c r="AB747">
        <v>0</v>
      </c>
    </row>
    <row r="748" spans="1:28" x14ac:dyDescent="0.25">
      <c r="A748" s="1" t="s">
        <v>1166</v>
      </c>
      <c r="B748">
        <v>1012</v>
      </c>
      <c r="C748" s="1" t="s">
        <v>4004</v>
      </c>
      <c r="D748">
        <v>5.0999999999999996</v>
      </c>
      <c r="E748">
        <v>0</v>
      </c>
      <c r="F748">
        <v>2.25</v>
      </c>
      <c r="G748">
        <v>1190</v>
      </c>
      <c r="H748" s="1" t="s">
        <v>4104</v>
      </c>
      <c r="I748">
        <v>0.2</v>
      </c>
      <c r="J748">
        <v>6.08</v>
      </c>
      <c r="K748">
        <v>178</v>
      </c>
      <c r="L748">
        <v>1312.65</v>
      </c>
      <c r="M748">
        <v>11</v>
      </c>
      <c r="N748">
        <v>6</v>
      </c>
      <c r="O748">
        <v>0</v>
      </c>
      <c r="P748">
        <v>47.2</v>
      </c>
      <c r="Q748">
        <v>0</v>
      </c>
      <c r="R748" s="1" t="s">
        <v>5321</v>
      </c>
      <c r="S748" s="1" t="s">
        <v>8156</v>
      </c>
      <c r="T748">
        <v>0.72</v>
      </c>
      <c r="U748" s="1"/>
      <c r="V748">
        <v>8675.5491309999998</v>
      </c>
      <c r="W748">
        <v>432554.88849899999</v>
      </c>
      <c r="X748">
        <v>49.649962000000002</v>
      </c>
      <c r="Y748">
        <v>8.0019600000000004</v>
      </c>
      <c r="Z748">
        <v>181.41546199999999</v>
      </c>
      <c r="AA748">
        <v>185.937792</v>
      </c>
      <c r="AB748">
        <v>0</v>
      </c>
    </row>
    <row r="749" spans="1:28" x14ac:dyDescent="0.25">
      <c r="A749" s="1" t="s">
        <v>1167</v>
      </c>
      <c r="B749">
        <v>1050</v>
      </c>
      <c r="C749" s="1" t="s">
        <v>4001</v>
      </c>
      <c r="D749">
        <v>0.2</v>
      </c>
      <c r="E749">
        <v>0</v>
      </c>
      <c r="F749">
        <v>0</v>
      </c>
      <c r="G749">
        <v>1190</v>
      </c>
      <c r="H749" s="1" t="s">
        <v>4085</v>
      </c>
      <c r="I749">
        <v>50.59</v>
      </c>
      <c r="J749">
        <v>15.77</v>
      </c>
      <c r="K749">
        <v>140</v>
      </c>
      <c r="L749">
        <v>796.83</v>
      </c>
      <c r="M749">
        <v>53</v>
      </c>
      <c r="N749">
        <v>3</v>
      </c>
      <c r="O749">
        <v>0</v>
      </c>
      <c r="P749">
        <v>89.72</v>
      </c>
      <c r="Q749">
        <v>0</v>
      </c>
      <c r="R749" s="1" t="s">
        <v>5322</v>
      </c>
      <c r="S749" s="1" t="s">
        <v>8156</v>
      </c>
      <c r="T749">
        <v>1.1499999999999999</v>
      </c>
      <c r="U749" s="1"/>
      <c r="V749">
        <v>12209.879083</v>
      </c>
      <c r="W749">
        <v>399376.03258300002</v>
      </c>
      <c r="X749">
        <v>65.092388999999997</v>
      </c>
      <c r="Y749">
        <v>8.6893259999999994</v>
      </c>
      <c r="Z749">
        <v>173.970437</v>
      </c>
      <c r="AA749">
        <v>171.67735200000001</v>
      </c>
      <c r="AB749">
        <v>0</v>
      </c>
    </row>
    <row r="750" spans="1:28" x14ac:dyDescent="0.25">
      <c r="A750" s="1" t="s">
        <v>1169</v>
      </c>
      <c r="B750">
        <v>1113</v>
      </c>
      <c r="C750" s="1" t="s">
        <v>4004</v>
      </c>
      <c r="D750">
        <v>5.0999999999999996</v>
      </c>
      <c r="E750">
        <v>0</v>
      </c>
      <c r="F750">
        <v>3</v>
      </c>
      <c r="G750">
        <v>1191</v>
      </c>
      <c r="H750" s="1" t="s">
        <v>4074</v>
      </c>
      <c r="I750">
        <v>0.2</v>
      </c>
      <c r="J750">
        <v>7.52</v>
      </c>
      <c r="K750">
        <v>78</v>
      </c>
      <c r="L750">
        <v>420.4</v>
      </c>
      <c r="M750">
        <v>10</v>
      </c>
      <c r="N750">
        <v>3</v>
      </c>
      <c r="O750">
        <v>0</v>
      </c>
      <c r="P750">
        <v>25.1</v>
      </c>
      <c r="Q750">
        <v>0</v>
      </c>
      <c r="R750" s="1" t="s">
        <v>5324</v>
      </c>
      <c r="S750" s="1" t="s">
        <v>8156</v>
      </c>
      <c r="T750">
        <v>0.59</v>
      </c>
      <c r="U750" s="1"/>
      <c r="V750">
        <v>4240.960075</v>
      </c>
      <c r="W750">
        <v>157699.42441199999</v>
      </c>
      <c r="X750">
        <v>22.961335999999999</v>
      </c>
      <c r="Y750">
        <v>2.857691</v>
      </c>
      <c r="Z750">
        <v>66.040897000000001</v>
      </c>
      <c r="AA750">
        <v>67.789565999999994</v>
      </c>
      <c r="AB750">
        <v>0</v>
      </c>
    </row>
    <row r="751" spans="1:28" x14ac:dyDescent="0.25">
      <c r="A751" s="1" t="s">
        <v>1170</v>
      </c>
      <c r="B751">
        <v>1035</v>
      </c>
      <c r="C751" s="1" t="s">
        <v>4014</v>
      </c>
      <c r="D751">
        <v>5.0999999999999996</v>
      </c>
      <c r="E751">
        <v>0</v>
      </c>
      <c r="F751">
        <v>0</v>
      </c>
      <c r="G751">
        <v>1192</v>
      </c>
      <c r="H751" s="1" t="s">
        <v>4087</v>
      </c>
      <c r="I751">
        <v>59.72</v>
      </c>
      <c r="J751">
        <v>15.67</v>
      </c>
      <c r="K751">
        <v>157</v>
      </c>
      <c r="L751">
        <v>1184.6199999999999</v>
      </c>
      <c r="M751">
        <v>33</v>
      </c>
      <c r="N751">
        <v>4</v>
      </c>
      <c r="O751">
        <v>0</v>
      </c>
      <c r="P751">
        <v>87.67</v>
      </c>
      <c r="Q751">
        <v>0</v>
      </c>
      <c r="R751" s="1" t="s">
        <v>5325</v>
      </c>
      <c r="S751" s="1" t="s">
        <v>8156</v>
      </c>
      <c r="T751">
        <v>1.26</v>
      </c>
      <c r="U751" s="1"/>
      <c r="V751">
        <v>12134.967288</v>
      </c>
      <c r="W751">
        <v>532731.56715000002</v>
      </c>
      <c r="X751">
        <v>67.892313999999999</v>
      </c>
      <c r="Y751">
        <v>11.269759000000001</v>
      </c>
      <c r="Z751">
        <v>230.49657500000001</v>
      </c>
      <c r="AA751">
        <v>228.998954</v>
      </c>
      <c r="AB751">
        <v>0</v>
      </c>
    </row>
    <row r="752" spans="1:28" x14ac:dyDescent="0.25">
      <c r="A752" s="1" t="s">
        <v>1171</v>
      </c>
      <c r="B752">
        <v>1140</v>
      </c>
      <c r="C752" s="1" t="s">
        <v>4004</v>
      </c>
      <c r="D752">
        <v>5.0999999999999996</v>
      </c>
      <c r="E752">
        <v>0</v>
      </c>
      <c r="F752">
        <v>0</v>
      </c>
      <c r="G752">
        <v>1192</v>
      </c>
      <c r="H752" s="1" t="s">
        <v>4074</v>
      </c>
      <c r="I752">
        <v>0.2</v>
      </c>
      <c r="J752">
        <v>11.99</v>
      </c>
      <c r="K752">
        <v>52</v>
      </c>
      <c r="L752">
        <v>420.4</v>
      </c>
      <c r="M752">
        <v>0</v>
      </c>
      <c r="N752">
        <v>0</v>
      </c>
      <c r="O752">
        <v>0</v>
      </c>
      <c r="P752">
        <v>16.87</v>
      </c>
      <c r="Q752">
        <v>0</v>
      </c>
      <c r="R752" s="1" t="s">
        <v>5326</v>
      </c>
      <c r="S752" s="1" t="s">
        <v>8156</v>
      </c>
      <c r="T752">
        <v>0.88</v>
      </c>
      <c r="U752" s="1"/>
      <c r="V752">
        <v>3505.4615490000001</v>
      </c>
      <c r="W752">
        <v>173531.385434</v>
      </c>
      <c r="X752">
        <v>20.077335999999999</v>
      </c>
      <c r="Y752">
        <v>3.442504</v>
      </c>
      <c r="Z752">
        <v>74.222849999999994</v>
      </c>
      <c r="AA752">
        <v>74.593772999999999</v>
      </c>
      <c r="AB752">
        <v>0</v>
      </c>
    </row>
    <row r="753" spans="1:28" x14ac:dyDescent="0.25">
      <c r="A753" s="1" t="s">
        <v>1172</v>
      </c>
      <c r="B753">
        <v>996</v>
      </c>
      <c r="C753" s="1" t="s">
        <v>4020</v>
      </c>
      <c r="D753">
        <v>5.0999999999999996</v>
      </c>
      <c r="E753">
        <v>0</v>
      </c>
      <c r="F753">
        <v>0.12</v>
      </c>
      <c r="G753">
        <v>1195</v>
      </c>
      <c r="H753" s="1" t="s">
        <v>4117</v>
      </c>
      <c r="I753">
        <v>120.04</v>
      </c>
      <c r="J753">
        <v>5.43</v>
      </c>
      <c r="K753">
        <v>199</v>
      </c>
      <c r="L753">
        <v>743.49</v>
      </c>
      <c r="M753">
        <v>9</v>
      </c>
      <c r="N753">
        <v>4</v>
      </c>
      <c r="O753">
        <v>0</v>
      </c>
      <c r="P753">
        <v>62.97</v>
      </c>
      <c r="Q753">
        <v>0</v>
      </c>
      <c r="R753" s="1" t="s">
        <v>5327</v>
      </c>
      <c r="S753" s="1" t="s">
        <v>8156</v>
      </c>
      <c r="T753">
        <v>0.4</v>
      </c>
      <c r="U753" s="1"/>
      <c r="V753">
        <v>11392.834177999999</v>
      </c>
      <c r="W753">
        <v>335380.14823599998</v>
      </c>
      <c r="X753">
        <v>59.603040999999997</v>
      </c>
      <c r="Y753">
        <v>6.3079900000000002</v>
      </c>
      <c r="Z753">
        <v>142.52329900000001</v>
      </c>
      <c r="AA753">
        <v>144.17002500000001</v>
      </c>
      <c r="AB753">
        <v>0</v>
      </c>
    </row>
    <row r="754" spans="1:28" x14ac:dyDescent="0.25">
      <c r="A754" s="1" t="s">
        <v>1175</v>
      </c>
      <c r="B754">
        <v>1125</v>
      </c>
      <c r="C754" s="1" t="s">
        <v>4004</v>
      </c>
      <c r="D754">
        <v>5.0999999999999996</v>
      </c>
      <c r="E754">
        <v>0</v>
      </c>
      <c r="F754">
        <v>1.1499999999999999</v>
      </c>
      <c r="G754">
        <v>1197</v>
      </c>
      <c r="H754" s="1" t="s">
        <v>4073</v>
      </c>
      <c r="I754">
        <v>40.79</v>
      </c>
      <c r="J754">
        <v>14.2</v>
      </c>
      <c r="K754">
        <v>72</v>
      </c>
      <c r="L754">
        <v>475.89</v>
      </c>
      <c r="M754">
        <v>4</v>
      </c>
      <c r="N754">
        <v>3</v>
      </c>
      <c r="O754">
        <v>0</v>
      </c>
      <c r="P754">
        <v>41.06</v>
      </c>
      <c r="Q754">
        <v>0</v>
      </c>
      <c r="R754" s="1" t="s">
        <v>5330</v>
      </c>
      <c r="S754" s="1" t="s">
        <v>8156</v>
      </c>
      <c r="T754">
        <v>1.1399999999999999</v>
      </c>
      <c r="U754" s="1"/>
      <c r="V754">
        <v>4536.2866700000004</v>
      </c>
      <c r="W754">
        <v>213708.32362700001</v>
      </c>
      <c r="X754">
        <v>25.750447000000001</v>
      </c>
      <c r="Y754">
        <v>4.4121940000000004</v>
      </c>
      <c r="Z754">
        <v>92.531931</v>
      </c>
      <c r="AA754">
        <v>91.864054999999993</v>
      </c>
      <c r="AB754">
        <v>0</v>
      </c>
    </row>
    <row r="755" spans="1:28" x14ac:dyDescent="0.25">
      <c r="A755" s="1" t="s">
        <v>1176</v>
      </c>
      <c r="B755">
        <v>933</v>
      </c>
      <c r="C755" s="1" t="s">
        <v>4048</v>
      </c>
      <c r="D755">
        <v>5.0999999999999996</v>
      </c>
      <c r="E755">
        <v>0</v>
      </c>
      <c r="F755">
        <v>0.56999999999999995</v>
      </c>
      <c r="G755">
        <v>1198</v>
      </c>
      <c r="H755" s="1" t="s">
        <v>4151</v>
      </c>
      <c r="I755">
        <v>72.8</v>
      </c>
      <c r="J755">
        <v>9.1300000000000008</v>
      </c>
      <c r="K755">
        <v>265</v>
      </c>
      <c r="L755">
        <v>1954.68</v>
      </c>
      <c r="M755">
        <v>8</v>
      </c>
      <c r="N755">
        <v>3</v>
      </c>
      <c r="O755">
        <v>0</v>
      </c>
      <c r="P755">
        <v>58.74</v>
      </c>
      <c r="Q755">
        <v>0</v>
      </c>
      <c r="R755" s="1" t="s">
        <v>5331</v>
      </c>
      <c r="S755" s="1" t="s">
        <v>8156</v>
      </c>
      <c r="T755">
        <v>0.68</v>
      </c>
      <c r="U755" s="1"/>
      <c r="V755">
        <v>12455.72012</v>
      </c>
      <c r="W755">
        <v>615057.32237099996</v>
      </c>
      <c r="X755">
        <v>71.105157000000005</v>
      </c>
      <c r="Y755">
        <v>11.219566</v>
      </c>
      <c r="Z755">
        <v>257.21567599999997</v>
      </c>
      <c r="AA755">
        <v>264.38849800000003</v>
      </c>
      <c r="AB755">
        <v>0</v>
      </c>
    </row>
    <row r="756" spans="1:28" x14ac:dyDescent="0.25">
      <c r="A756" s="1" t="s">
        <v>1178</v>
      </c>
      <c r="B756">
        <v>914</v>
      </c>
      <c r="C756" s="1" t="s">
        <v>4038</v>
      </c>
      <c r="D756">
        <v>5.0999999999999996</v>
      </c>
      <c r="E756">
        <v>0</v>
      </c>
      <c r="F756">
        <v>0.77</v>
      </c>
      <c r="G756">
        <v>1200</v>
      </c>
      <c r="H756" s="1" t="s">
        <v>4130</v>
      </c>
      <c r="I756">
        <v>14.85</v>
      </c>
      <c r="J756">
        <v>10.48</v>
      </c>
      <c r="K756">
        <v>286</v>
      </c>
      <c r="L756">
        <v>1683.59</v>
      </c>
      <c r="M756">
        <v>63</v>
      </c>
      <c r="N756">
        <v>5</v>
      </c>
      <c r="O756">
        <v>0</v>
      </c>
      <c r="P756">
        <v>138.63999999999999</v>
      </c>
      <c r="Q756">
        <v>0</v>
      </c>
      <c r="R756" s="1" t="s">
        <v>5333</v>
      </c>
      <c r="S756" s="1" t="s">
        <v>8156</v>
      </c>
      <c r="T756">
        <v>0.83</v>
      </c>
      <c r="U756" s="1"/>
      <c r="V756">
        <v>20073.793116000001</v>
      </c>
      <c r="W756">
        <v>695386.08944600006</v>
      </c>
      <c r="X756">
        <v>107.758663</v>
      </c>
      <c r="Y756">
        <v>13.991225999999999</v>
      </c>
      <c r="Z756">
        <v>298.14201200000002</v>
      </c>
      <c r="AA756">
        <v>298.92186199999998</v>
      </c>
      <c r="AB756">
        <v>0</v>
      </c>
    </row>
    <row r="757" spans="1:28" x14ac:dyDescent="0.25">
      <c r="A757" s="1" t="s">
        <v>1180</v>
      </c>
      <c r="B757">
        <v>1151</v>
      </c>
      <c r="C757" s="1" t="s">
        <v>4004</v>
      </c>
      <c r="D757">
        <v>5.0999999999999996</v>
      </c>
      <c r="E757">
        <v>0</v>
      </c>
      <c r="F757">
        <v>1.02</v>
      </c>
      <c r="G757">
        <v>1201</v>
      </c>
      <c r="H757" s="1" t="s">
        <v>4073</v>
      </c>
      <c r="I757">
        <v>40.79</v>
      </c>
      <c r="J757">
        <v>10.52</v>
      </c>
      <c r="K757">
        <v>50</v>
      </c>
      <c r="L757">
        <v>475.89</v>
      </c>
      <c r="M757">
        <v>0</v>
      </c>
      <c r="N757">
        <v>0</v>
      </c>
      <c r="O757">
        <v>0</v>
      </c>
      <c r="P757">
        <v>9</v>
      </c>
      <c r="Q757">
        <v>0</v>
      </c>
      <c r="R757" s="1" t="s">
        <v>5335</v>
      </c>
      <c r="S757" s="1" t="s">
        <v>8156</v>
      </c>
      <c r="T757">
        <v>0.86</v>
      </c>
      <c r="U757" s="1"/>
      <c r="V757">
        <v>2512.374581</v>
      </c>
      <c r="W757">
        <v>149286.79537800001</v>
      </c>
      <c r="X757">
        <v>14.991565</v>
      </c>
      <c r="Y757">
        <v>2.9220839999999999</v>
      </c>
      <c r="Z757">
        <v>63.372083000000003</v>
      </c>
      <c r="AA757">
        <v>64.171706</v>
      </c>
      <c r="AB757">
        <v>0</v>
      </c>
    </row>
    <row r="758" spans="1:28" x14ac:dyDescent="0.25">
      <c r="A758" s="1" t="s">
        <v>1181</v>
      </c>
      <c r="B758">
        <v>812</v>
      </c>
      <c r="C758" s="1" t="s">
        <v>4031</v>
      </c>
      <c r="D758">
        <v>5.0999999999999996</v>
      </c>
      <c r="E758">
        <v>0</v>
      </c>
      <c r="F758">
        <v>0.24</v>
      </c>
      <c r="G758">
        <v>1203</v>
      </c>
      <c r="H758" s="1" t="s">
        <v>4127</v>
      </c>
      <c r="I758">
        <v>2.0699999999999998</v>
      </c>
      <c r="J758">
        <v>13.78</v>
      </c>
      <c r="K758">
        <v>391</v>
      </c>
      <c r="L758">
        <v>2268.7600000000002</v>
      </c>
      <c r="M758">
        <v>165</v>
      </c>
      <c r="N758">
        <v>6</v>
      </c>
      <c r="O758">
        <v>0</v>
      </c>
      <c r="P758">
        <v>244.76</v>
      </c>
      <c r="Q758">
        <v>0</v>
      </c>
      <c r="R758" s="1" t="s">
        <v>5336</v>
      </c>
      <c r="S758" s="1" t="s">
        <v>8156</v>
      </c>
      <c r="T758">
        <v>1.1299999999999999</v>
      </c>
      <c r="U758" s="1"/>
      <c r="V758">
        <v>36214.001573000001</v>
      </c>
      <c r="W758">
        <v>1192892.297757</v>
      </c>
      <c r="X758">
        <v>193.22010399999999</v>
      </c>
      <c r="Y758">
        <v>25.749198</v>
      </c>
      <c r="Z758">
        <v>518.68556799999999</v>
      </c>
      <c r="AA758">
        <v>512.78142800000001</v>
      </c>
      <c r="AB758">
        <v>0</v>
      </c>
    </row>
    <row r="759" spans="1:28" x14ac:dyDescent="0.25">
      <c r="A759" s="1" t="s">
        <v>1183</v>
      </c>
      <c r="B759">
        <v>1015</v>
      </c>
      <c r="C759" s="1" t="s">
        <v>4038</v>
      </c>
      <c r="D759">
        <v>5.0999999999999996</v>
      </c>
      <c r="E759">
        <v>0</v>
      </c>
      <c r="F759">
        <v>0.3</v>
      </c>
      <c r="G759">
        <v>1203</v>
      </c>
      <c r="H759" s="1" t="s">
        <v>4130</v>
      </c>
      <c r="I759">
        <v>14.85</v>
      </c>
      <c r="J759">
        <v>16.079999999999998</v>
      </c>
      <c r="K759">
        <v>188</v>
      </c>
      <c r="L759">
        <v>1683.59</v>
      </c>
      <c r="M759">
        <v>50</v>
      </c>
      <c r="N759">
        <v>4</v>
      </c>
      <c r="O759">
        <v>0</v>
      </c>
      <c r="P759">
        <v>100.82</v>
      </c>
      <c r="Q759">
        <v>0</v>
      </c>
      <c r="R759" s="1" t="s">
        <v>5338</v>
      </c>
      <c r="S759" s="1" t="s">
        <v>8156</v>
      </c>
      <c r="T759">
        <v>1.65</v>
      </c>
      <c r="U759" s="1"/>
      <c r="V759">
        <v>14940.003183999999</v>
      </c>
      <c r="W759">
        <v>687311.94609999994</v>
      </c>
      <c r="X759">
        <v>84.508385000000004</v>
      </c>
      <c r="Y759">
        <v>14.714328999999999</v>
      </c>
      <c r="Z759">
        <v>297.09953899999999</v>
      </c>
      <c r="AA759">
        <v>295.44586099999998</v>
      </c>
      <c r="AB759">
        <v>0</v>
      </c>
    </row>
    <row r="760" spans="1:28" x14ac:dyDescent="0.25">
      <c r="A760" s="1" t="s">
        <v>1184</v>
      </c>
      <c r="B760">
        <v>1146</v>
      </c>
      <c r="C760" s="1" t="s">
        <v>4004</v>
      </c>
      <c r="D760">
        <v>5.0999999999999996</v>
      </c>
      <c r="E760">
        <v>0</v>
      </c>
      <c r="F760">
        <v>0.6</v>
      </c>
      <c r="G760">
        <v>1210</v>
      </c>
      <c r="H760" s="1" t="s">
        <v>4079</v>
      </c>
      <c r="I760">
        <v>1.4</v>
      </c>
      <c r="J760">
        <v>11.89</v>
      </c>
      <c r="K760">
        <v>64</v>
      </c>
      <c r="L760">
        <v>609.39</v>
      </c>
      <c r="M760">
        <v>0</v>
      </c>
      <c r="N760">
        <v>0</v>
      </c>
      <c r="O760">
        <v>0</v>
      </c>
      <c r="P760">
        <v>18.34</v>
      </c>
      <c r="Q760">
        <v>0</v>
      </c>
      <c r="R760" s="1" t="s">
        <v>5339</v>
      </c>
      <c r="S760" s="1" t="s">
        <v>8156</v>
      </c>
      <c r="T760">
        <v>0.93</v>
      </c>
      <c r="U760" s="1"/>
      <c r="V760">
        <v>3566.2434509999998</v>
      </c>
      <c r="W760">
        <v>195049.396378</v>
      </c>
      <c r="X760">
        <v>20.870027</v>
      </c>
      <c r="Y760">
        <v>3.8023850000000001</v>
      </c>
      <c r="Z760">
        <v>82.52261</v>
      </c>
      <c r="AA760">
        <v>83.843283</v>
      </c>
      <c r="AB760">
        <v>0</v>
      </c>
    </row>
    <row r="761" spans="1:28" x14ac:dyDescent="0.25">
      <c r="A761" s="1" t="s">
        <v>1185</v>
      </c>
      <c r="B761">
        <v>1098</v>
      </c>
      <c r="C761" s="1" t="s">
        <v>4002</v>
      </c>
      <c r="D761">
        <v>5.0999999999999996</v>
      </c>
      <c r="E761">
        <v>0</v>
      </c>
      <c r="F761">
        <v>0.3</v>
      </c>
      <c r="G761">
        <v>1211</v>
      </c>
      <c r="H761" s="1" t="s">
        <v>4105</v>
      </c>
      <c r="I761">
        <v>31.58</v>
      </c>
      <c r="J761">
        <v>15.14</v>
      </c>
      <c r="K761">
        <v>113</v>
      </c>
      <c r="L761">
        <v>367.23</v>
      </c>
      <c r="M761">
        <v>76</v>
      </c>
      <c r="N761">
        <v>1</v>
      </c>
      <c r="O761">
        <v>0</v>
      </c>
      <c r="P761">
        <v>91.95</v>
      </c>
      <c r="Q761">
        <v>0</v>
      </c>
      <c r="R761" s="1" t="s">
        <v>5340</v>
      </c>
      <c r="S761" s="1" t="s">
        <v>8156</v>
      </c>
      <c r="T761">
        <v>1.28</v>
      </c>
      <c r="U761" s="1"/>
      <c r="V761">
        <v>14499.697797000001</v>
      </c>
      <c r="W761">
        <v>348229.13793899998</v>
      </c>
      <c r="X761">
        <v>74.302892999999997</v>
      </c>
      <c r="Y761">
        <v>8.1301170000000003</v>
      </c>
      <c r="Z761">
        <v>155.97631100000001</v>
      </c>
      <c r="AA761">
        <v>149.69352799999999</v>
      </c>
      <c r="AB761">
        <v>0</v>
      </c>
    </row>
    <row r="762" spans="1:28" x14ac:dyDescent="0.25">
      <c r="A762" s="1" t="s">
        <v>1186</v>
      </c>
      <c r="B762">
        <v>1161</v>
      </c>
      <c r="C762" s="1" t="s">
        <v>4004</v>
      </c>
      <c r="D762">
        <v>5.0999999999999996</v>
      </c>
      <c r="E762">
        <v>0</v>
      </c>
      <c r="F762">
        <v>1.8</v>
      </c>
      <c r="G762">
        <v>1211</v>
      </c>
      <c r="H762" s="1" t="s">
        <v>4079</v>
      </c>
      <c r="I762">
        <v>1.4</v>
      </c>
      <c r="J762">
        <v>16.71</v>
      </c>
      <c r="K762">
        <v>50</v>
      </c>
      <c r="L762">
        <v>609.39</v>
      </c>
      <c r="M762">
        <v>0</v>
      </c>
      <c r="N762">
        <v>0</v>
      </c>
      <c r="O762">
        <v>0</v>
      </c>
      <c r="P762">
        <v>15.18</v>
      </c>
      <c r="Q762">
        <v>0</v>
      </c>
      <c r="R762" s="1" t="s">
        <v>5341</v>
      </c>
      <c r="S762" s="1" t="s">
        <v>8156</v>
      </c>
      <c r="T762">
        <v>1.25</v>
      </c>
      <c r="U762" s="1"/>
      <c r="V762">
        <v>3903.5016179999998</v>
      </c>
      <c r="W762">
        <v>240716.155317</v>
      </c>
      <c r="X762">
        <v>23.575343</v>
      </c>
      <c r="Y762">
        <v>5.0381739999999997</v>
      </c>
      <c r="Z762">
        <v>103.286551</v>
      </c>
      <c r="AA762">
        <v>103.472571</v>
      </c>
      <c r="AB762">
        <v>0</v>
      </c>
    </row>
    <row r="763" spans="1:28" x14ac:dyDescent="0.25">
      <c r="A763" s="1" t="s">
        <v>1187</v>
      </c>
      <c r="B763">
        <v>893</v>
      </c>
      <c r="C763" s="1" t="s">
        <v>4024</v>
      </c>
      <c r="D763">
        <v>5.0999999999999996</v>
      </c>
      <c r="E763">
        <v>0</v>
      </c>
      <c r="F763">
        <v>0.77</v>
      </c>
      <c r="G763">
        <v>1212</v>
      </c>
      <c r="H763" s="1" t="s">
        <v>4112</v>
      </c>
      <c r="I763">
        <v>110.84</v>
      </c>
      <c r="J763">
        <v>9.39</v>
      </c>
      <c r="K763">
        <v>319</v>
      </c>
      <c r="L763">
        <v>1744.16</v>
      </c>
      <c r="M763">
        <v>69</v>
      </c>
      <c r="N763">
        <v>4</v>
      </c>
      <c r="O763">
        <v>0</v>
      </c>
      <c r="P763">
        <v>154.18</v>
      </c>
      <c r="Q763">
        <v>0</v>
      </c>
      <c r="R763" s="1" t="s">
        <v>5342</v>
      </c>
      <c r="S763" s="1" t="s">
        <v>8156</v>
      </c>
      <c r="T763">
        <v>0.73</v>
      </c>
      <c r="U763" s="1"/>
      <c r="V763">
        <v>23625.321231000002</v>
      </c>
      <c r="W763">
        <v>817474.85306700005</v>
      </c>
      <c r="X763">
        <v>126.820382</v>
      </c>
      <c r="Y763">
        <v>16.688718999999999</v>
      </c>
      <c r="Z763">
        <v>352.53855900000002</v>
      </c>
      <c r="AA763">
        <v>351.403099</v>
      </c>
      <c r="AB763">
        <v>0</v>
      </c>
    </row>
    <row r="764" spans="1:28" x14ac:dyDescent="0.25">
      <c r="A764" s="1" t="s">
        <v>1188</v>
      </c>
      <c r="B764">
        <v>941</v>
      </c>
      <c r="C764" s="1" t="s">
        <v>4032</v>
      </c>
      <c r="D764">
        <v>5.0999999999999996</v>
      </c>
      <c r="E764">
        <v>0</v>
      </c>
      <c r="F764">
        <v>0.09</v>
      </c>
      <c r="G764">
        <v>1212</v>
      </c>
      <c r="H764" s="1" t="s">
        <v>4162</v>
      </c>
      <c r="I764">
        <v>0.2</v>
      </c>
      <c r="J764">
        <v>6.23</v>
      </c>
      <c r="K764">
        <v>271</v>
      </c>
      <c r="L764">
        <v>1269.6500000000001</v>
      </c>
      <c r="M764">
        <v>69</v>
      </c>
      <c r="N764">
        <v>3</v>
      </c>
      <c r="O764">
        <v>0</v>
      </c>
      <c r="P764">
        <v>112.63</v>
      </c>
      <c r="Q764">
        <v>0</v>
      </c>
      <c r="R764" s="1" t="s">
        <v>5343</v>
      </c>
      <c r="S764" s="1" t="s">
        <v>8156</v>
      </c>
      <c r="T764">
        <v>0.57999999999999996</v>
      </c>
      <c r="U764" s="1"/>
      <c r="V764">
        <v>18839.23646</v>
      </c>
      <c r="W764">
        <v>535468.10141999996</v>
      </c>
      <c r="X764">
        <v>98.237049999999996</v>
      </c>
      <c r="Y764">
        <v>10.659164000000001</v>
      </c>
      <c r="Z764">
        <v>229.75748899999999</v>
      </c>
      <c r="AA764">
        <v>230.18175299999999</v>
      </c>
      <c r="AB764">
        <v>0</v>
      </c>
    </row>
    <row r="765" spans="1:28" x14ac:dyDescent="0.25">
      <c r="A765" s="1" t="s">
        <v>1189</v>
      </c>
      <c r="B765">
        <v>1132</v>
      </c>
      <c r="C765" s="1" t="s">
        <v>4002</v>
      </c>
      <c r="D765">
        <v>5.0999999999999996</v>
      </c>
      <c r="E765">
        <v>0</v>
      </c>
      <c r="F765">
        <v>2.93</v>
      </c>
      <c r="G765">
        <v>1213</v>
      </c>
      <c r="H765" s="1" t="s">
        <v>4105</v>
      </c>
      <c r="I765">
        <v>31.58</v>
      </c>
      <c r="J765">
        <v>12.87</v>
      </c>
      <c r="K765">
        <v>81</v>
      </c>
      <c r="L765">
        <v>367.23</v>
      </c>
      <c r="M765">
        <v>45</v>
      </c>
      <c r="N765">
        <v>1</v>
      </c>
      <c r="O765">
        <v>0</v>
      </c>
      <c r="P765">
        <v>55.33</v>
      </c>
      <c r="Q765">
        <v>0</v>
      </c>
      <c r="R765" s="1" t="s">
        <v>5344</v>
      </c>
      <c r="S765" s="1" t="s">
        <v>8156</v>
      </c>
      <c r="T765">
        <v>1.03</v>
      </c>
      <c r="U765" s="1"/>
      <c r="V765">
        <v>8625.6596379999992</v>
      </c>
      <c r="W765">
        <v>229151.37508</v>
      </c>
      <c r="X765">
        <v>44.690089999999998</v>
      </c>
      <c r="Y765">
        <v>5.0000819999999999</v>
      </c>
      <c r="Z765">
        <v>100.04898799999999</v>
      </c>
      <c r="AA765">
        <v>98.505263999999997</v>
      </c>
      <c r="AB765">
        <v>0</v>
      </c>
    </row>
    <row r="766" spans="1:28" x14ac:dyDescent="0.25">
      <c r="A766" s="1" t="s">
        <v>1191</v>
      </c>
      <c r="B766">
        <v>1096</v>
      </c>
      <c r="C766" s="1" t="s">
        <v>4001</v>
      </c>
      <c r="D766">
        <v>0.2</v>
      </c>
      <c r="E766">
        <v>0</v>
      </c>
      <c r="F766">
        <v>0.12</v>
      </c>
      <c r="G766">
        <v>1218</v>
      </c>
      <c r="H766" s="1" t="s">
        <v>4071</v>
      </c>
      <c r="I766">
        <v>108.49</v>
      </c>
      <c r="J766">
        <v>12.93</v>
      </c>
      <c r="K766">
        <v>122</v>
      </c>
      <c r="L766">
        <v>419.77</v>
      </c>
      <c r="M766">
        <v>37</v>
      </c>
      <c r="N766">
        <v>4</v>
      </c>
      <c r="O766">
        <v>0</v>
      </c>
      <c r="P766">
        <v>92.58</v>
      </c>
      <c r="Q766">
        <v>0</v>
      </c>
      <c r="R766" s="1" t="s">
        <v>5346</v>
      </c>
      <c r="S766" s="1" t="s">
        <v>8156</v>
      </c>
      <c r="T766">
        <v>0.99</v>
      </c>
      <c r="U766" s="1"/>
      <c r="V766">
        <v>8592.4063640000004</v>
      </c>
      <c r="W766">
        <v>259037.19588700001</v>
      </c>
      <c r="X766">
        <v>45.247171000000002</v>
      </c>
      <c r="Y766">
        <v>5.5325930000000003</v>
      </c>
      <c r="Z766">
        <v>112.97596299999999</v>
      </c>
      <c r="AA766">
        <v>111.3514</v>
      </c>
      <c r="AB766">
        <v>0</v>
      </c>
    </row>
    <row r="767" spans="1:28" x14ac:dyDescent="0.25">
      <c r="A767" s="1" t="s">
        <v>1193</v>
      </c>
      <c r="B767">
        <v>1029</v>
      </c>
      <c r="C767" s="1" t="s">
        <v>4016</v>
      </c>
      <c r="D767">
        <v>5.0999999999999996</v>
      </c>
      <c r="E767">
        <v>0</v>
      </c>
      <c r="F767">
        <v>0.64</v>
      </c>
      <c r="G767">
        <v>1219</v>
      </c>
      <c r="H767" s="1" t="s">
        <v>4092</v>
      </c>
      <c r="I767">
        <v>182.21</v>
      </c>
      <c r="J767">
        <v>8.58</v>
      </c>
      <c r="K767">
        <v>190</v>
      </c>
      <c r="L767">
        <v>905.52</v>
      </c>
      <c r="M767">
        <v>61</v>
      </c>
      <c r="N767">
        <v>4</v>
      </c>
      <c r="O767">
        <v>0</v>
      </c>
      <c r="P767">
        <v>107.39</v>
      </c>
      <c r="Q767">
        <v>0</v>
      </c>
      <c r="R767" s="1" t="s">
        <v>5348</v>
      </c>
      <c r="S767" s="1" t="s">
        <v>8156</v>
      </c>
      <c r="T767">
        <v>0.79</v>
      </c>
      <c r="U767" s="1"/>
      <c r="V767">
        <v>14459.725184000001</v>
      </c>
      <c r="W767">
        <v>427015.22343399998</v>
      </c>
      <c r="X767">
        <v>75.848543000000006</v>
      </c>
      <c r="Y767">
        <v>8.7369090000000007</v>
      </c>
      <c r="Z767">
        <v>183.903312</v>
      </c>
      <c r="AA767">
        <v>183.56034299999999</v>
      </c>
      <c r="AB767">
        <v>0</v>
      </c>
    </row>
    <row r="768" spans="1:28" x14ac:dyDescent="0.25">
      <c r="A768" s="1" t="s">
        <v>1194</v>
      </c>
      <c r="B768">
        <v>1062</v>
      </c>
      <c r="C768" s="1" t="s">
        <v>4016</v>
      </c>
      <c r="D768">
        <v>5.0999999999999996</v>
      </c>
      <c r="E768">
        <v>0</v>
      </c>
      <c r="F768">
        <v>0.46</v>
      </c>
      <c r="G768">
        <v>1221</v>
      </c>
      <c r="H768" s="1" t="s">
        <v>4089</v>
      </c>
      <c r="I768">
        <v>182.21</v>
      </c>
      <c r="J768">
        <v>11.04</v>
      </c>
      <c r="K768">
        <v>159</v>
      </c>
      <c r="L768">
        <v>905.52</v>
      </c>
      <c r="M768">
        <v>64</v>
      </c>
      <c r="N768">
        <v>3</v>
      </c>
      <c r="O768">
        <v>0</v>
      </c>
      <c r="P768">
        <v>101.58</v>
      </c>
      <c r="Q768">
        <v>0</v>
      </c>
      <c r="R768" s="1" t="s">
        <v>5349</v>
      </c>
      <c r="S768" s="1" t="s">
        <v>8156</v>
      </c>
      <c r="T768">
        <v>1.1499999999999999</v>
      </c>
      <c r="U768" s="1"/>
      <c r="V768">
        <v>13671.888084</v>
      </c>
      <c r="W768">
        <v>458060.78964999999</v>
      </c>
      <c r="X768">
        <v>73.040006000000005</v>
      </c>
      <c r="Y768">
        <v>9.8017529999999997</v>
      </c>
      <c r="Z768">
        <v>198.44564700000001</v>
      </c>
      <c r="AA768">
        <v>196.90376599999999</v>
      </c>
      <c r="AB768">
        <v>0</v>
      </c>
    </row>
    <row r="769" spans="1:28" x14ac:dyDescent="0.25">
      <c r="A769" s="1" t="s">
        <v>1196</v>
      </c>
      <c r="B769">
        <v>1000</v>
      </c>
      <c r="C769" s="1" t="s">
        <v>4001</v>
      </c>
      <c r="D769">
        <v>0.2</v>
      </c>
      <c r="E769">
        <v>0</v>
      </c>
      <c r="F769">
        <v>0</v>
      </c>
      <c r="G769">
        <v>1222</v>
      </c>
      <c r="H769" s="1" t="s">
        <v>4085</v>
      </c>
      <c r="I769">
        <v>50.59</v>
      </c>
      <c r="J769">
        <v>11.84</v>
      </c>
      <c r="K769">
        <v>222</v>
      </c>
      <c r="L769">
        <v>796.83</v>
      </c>
      <c r="M769">
        <v>117</v>
      </c>
      <c r="N769">
        <v>5</v>
      </c>
      <c r="O769">
        <v>0</v>
      </c>
      <c r="P769">
        <v>159.41999999999999</v>
      </c>
      <c r="Q769">
        <v>0</v>
      </c>
      <c r="R769" s="1" t="s">
        <v>5351</v>
      </c>
      <c r="S769" s="1" t="s">
        <v>8156</v>
      </c>
      <c r="T769">
        <v>0.91</v>
      </c>
      <c r="U769" s="1"/>
      <c r="V769">
        <v>22228.758758</v>
      </c>
      <c r="W769">
        <v>559203.52593999996</v>
      </c>
      <c r="X769">
        <v>114.412543</v>
      </c>
      <c r="Y769">
        <v>12.395324</v>
      </c>
      <c r="Z769">
        <v>246.54065800000001</v>
      </c>
      <c r="AA769">
        <v>240.385322</v>
      </c>
      <c r="AB769">
        <v>0</v>
      </c>
    </row>
    <row r="770" spans="1:28" x14ac:dyDescent="0.25">
      <c r="A770" s="1" t="s">
        <v>1199</v>
      </c>
      <c r="B770">
        <v>1173</v>
      </c>
      <c r="C770" s="1" t="s">
        <v>4004</v>
      </c>
      <c r="D770">
        <v>5.0999999999999996</v>
      </c>
      <c r="E770">
        <v>0</v>
      </c>
      <c r="F770">
        <v>0</v>
      </c>
      <c r="G770">
        <v>1225</v>
      </c>
      <c r="H770" s="1" t="s">
        <v>4079</v>
      </c>
      <c r="I770">
        <v>1.4</v>
      </c>
      <c r="J770">
        <v>15.37</v>
      </c>
      <c r="K770">
        <v>52</v>
      </c>
      <c r="L770">
        <v>609.39</v>
      </c>
      <c r="M770">
        <v>1</v>
      </c>
      <c r="N770">
        <v>1</v>
      </c>
      <c r="O770">
        <v>0</v>
      </c>
      <c r="P770">
        <v>13.92</v>
      </c>
      <c r="Q770">
        <v>0</v>
      </c>
      <c r="R770" s="1" t="s">
        <v>5354</v>
      </c>
      <c r="S770" s="1" t="s">
        <v>8156</v>
      </c>
      <c r="T770">
        <v>1.1499999999999999</v>
      </c>
      <c r="U770" s="1"/>
      <c r="V770">
        <v>3772.397156</v>
      </c>
      <c r="W770">
        <v>229052.205766</v>
      </c>
      <c r="X770">
        <v>22.714108</v>
      </c>
      <c r="Y770">
        <v>4.8639809999999999</v>
      </c>
      <c r="Z770">
        <v>98.930764999999994</v>
      </c>
      <c r="AA770">
        <v>98.458710999999994</v>
      </c>
      <c r="AB770">
        <v>0</v>
      </c>
    </row>
    <row r="771" spans="1:28" x14ac:dyDescent="0.25">
      <c r="A771" s="1" t="s">
        <v>1200</v>
      </c>
      <c r="B771">
        <v>629</v>
      </c>
      <c r="C771" s="1" t="s">
        <v>4030</v>
      </c>
      <c r="D771">
        <v>5.0999999999999996</v>
      </c>
      <c r="E771">
        <v>0</v>
      </c>
      <c r="F771">
        <v>1.73</v>
      </c>
      <c r="G771">
        <v>1226</v>
      </c>
      <c r="H771" s="1" t="s">
        <v>4147</v>
      </c>
      <c r="I771">
        <v>23.77</v>
      </c>
      <c r="J771">
        <v>6.72</v>
      </c>
      <c r="K771">
        <v>597</v>
      </c>
      <c r="L771">
        <v>2694.53</v>
      </c>
      <c r="M771">
        <v>96</v>
      </c>
      <c r="N771">
        <v>5</v>
      </c>
      <c r="O771">
        <v>0</v>
      </c>
      <c r="P771">
        <v>212.59</v>
      </c>
      <c r="Q771">
        <v>0</v>
      </c>
      <c r="R771" s="1" t="s">
        <v>5355</v>
      </c>
      <c r="S771" s="1" t="s">
        <v>8156</v>
      </c>
      <c r="T771">
        <v>0.5</v>
      </c>
      <c r="U771" s="1"/>
      <c r="V771">
        <v>36893.030156000001</v>
      </c>
      <c r="W771">
        <v>1107332.462324</v>
      </c>
      <c r="X771">
        <v>193.65941699999999</v>
      </c>
      <c r="Y771">
        <v>21.390391999999999</v>
      </c>
      <c r="Z771">
        <v>472.36618399999998</v>
      </c>
      <c r="AA771">
        <v>476.00824999999998</v>
      </c>
      <c r="AB771">
        <v>0</v>
      </c>
    </row>
    <row r="772" spans="1:28" x14ac:dyDescent="0.25">
      <c r="A772" s="1" t="s">
        <v>1203</v>
      </c>
      <c r="B772">
        <v>727</v>
      </c>
      <c r="C772" s="1" t="s">
        <v>4053</v>
      </c>
      <c r="D772">
        <v>5.0999999999999996</v>
      </c>
      <c r="E772">
        <v>0</v>
      </c>
      <c r="F772">
        <v>0.69</v>
      </c>
      <c r="G772">
        <v>1228</v>
      </c>
      <c r="H772" s="1" t="s">
        <v>4102</v>
      </c>
      <c r="I772">
        <v>204.71</v>
      </c>
      <c r="J772">
        <v>8.27</v>
      </c>
      <c r="K772">
        <v>501</v>
      </c>
      <c r="L772">
        <v>1496.49</v>
      </c>
      <c r="M772">
        <v>275</v>
      </c>
      <c r="N772">
        <v>7</v>
      </c>
      <c r="O772">
        <v>0</v>
      </c>
      <c r="P772">
        <v>324.74</v>
      </c>
      <c r="Q772">
        <v>0</v>
      </c>
      <c r="R772" s="1" t="s">
        <v>5358</v>
      </c>
      <c r="S772" s="1" t="s">
        <v>8156</v>
      </c>
      <c r="T772">
        <v>0.62</v>
      </c>
      <c r="U772" s="1"/>
      <c r="V772">
        <v>51752.208551999996</v>
      </c>
      <c r="W772">
        <v>1134069.356079</v>
      </c>
      <c r="X772">
        <v>262.19637699999998</v>
      </c>
      <c r="Y772">
        <v>25.170705999999999</v>
      </c>
      <c r="Z772">
        <v>501.31361700000002</v>
      </c>
      <c r="AA772">
        <v>487.50895600000001</v>
      </c>
      <c r="AB772">
        <v>0</v>
      </c>
    </row>
    <row r="773" spans="1:28" x14ac:dyDescent="0.25">
      <c r="A773" s="1" t="s">
        <v>1205</v>
      </c>
      <c r="B773">
        <v>822</v>
      </c>
      <c r="C773" s="1" t="s">
        <v>4016</v>
      </c>
      <c r="D773">
        <v>5.0999999999999996</v>
      </c>
      <c r="E773">
        <v>0</v>
      </c>
      <c r="F773">
        <v>0.57999999999999996</v>
      </c>
      <c r="G773">
        <v>1228</v>
      </c>
      <c r="H773" s="1" t="s">
        <v>4125</v>
      </c>
      <c r="I773">
        <v>87.33</v>
      </c>
      <c r="J773">
        <v>11.51</v>
      </c>
      <c r="K773">
        <v>406</v>
      </c>
      <c r="L773">
        <v>2369.54</v>
      </c>
      <c r="M773">
        <v>169</v>
      </c>
      <c r="N773">
        <v>6</v>
      </c>
      <c r="O773">
        <v>0</v>
      </c>
      <c r="P773">
        <v>226.8</v>
      </c>
      <c r="Q773">
        <v>0</v>
      </c>
      <c r="R773" s="1" t="s">
        <v>5360</v>
      </c>
      <c r="S773" s="1" t="s">
        <v>8156</v>
      </c>
      <c r="T773">
        <v>0.95</v>
      </c>
      <c r="U773" s="1"/>
      <c r="V773">
        <v>34171.216710000001</v>
      </c>
      <c r="W773">
        <v>1089087.414937</v>
      </c>
      <c r="X773">
        <v>181.37767600000001</v>
      </c>
      <c r="Y773">
        <v>23.02609</v>
      </c>
      <c r="Z773">
        <v>471.69204000000002</v>
      </c>
      <c r="AA773">
        <v>468.16101500000002</v>
      </c>
      <c r="AB773">
        <v>0</v>
      </c>
    </row>
    <row r="774" spans="1:28" x14ac:dyDescent="0.25">
      <c r="A774" s="1" t="s">
        <v>1206</v>
      </c>
      <c r="B774">
        <v>1132</v>
      </c>
      <c r="C774" s="1" t="s">
        <v>4004</v>
      </c>
      <c r="D774">
        <v>5.0999999999999996</v>
      </c>
      <c r="E774">
        <v>0</v>
      </c>
      <c r="F774">
        <v>0.4</v>
      </c>
      <c r="G774">
        <v>1228</v>
      </c>
      <c r="H774" s="1" t="s">
        <v>4076</v>
      </c>
      <c r="I774">
        <v>1.4</v>
      </c>
      <c r="J774">
        <v>6.56</v>
      </c>
      <c r="K774">
        <v>96</v>
      </c>
      <c r="L774">
        <v>609.39</v>
      </c>
      <c r="M774">
        <v>0</v>
      </c>
      <c r="N774">
        <v>0</v>
      </c>
      <c r="O774">
        <v>0</v>
      </c>
      <c r="P774">
        <v>15.71</v>
      </c>
      <c r="Q774">
        <v>0</v>
      </c>
      <c r="R774" s="1" t="s">
        <v>5361</v>
      </c>
      <c r="S774" s="1" t="s">
        <v>8156</v>
      </c>
      <c r="T774">
        <v>0.51</v>
      </c>
      <c r="U774" s="1"/>
      <c r="V774">
        <v>4480.5605029999997</v>
      </c>
      <c r="W774">
        <v>186847.18561499999</v>
      </c>
      <c r="X774">
        <v>24.731814</v>
      </c>
      <c r="Y774">
        <v>3.328268</v>
      </c>
      <c r="Z774">
        <v>77.923713000000006</v>
      </c>
      <c r="AA774">
        <v>80.318804999999998</v>
      </c>
      <c r="AB774">
        <v>0</v>
      </c>
    </row>
    <row r="775" spans="1:28" x14ac:dyDescent="0.25">
      <c r="A775" s="1" t="s">
        <v>1207</v>
      </c>
      <c r="B775">
        <v>897</v>
      </c>
      <c r="C775" s="1" t="s">
        <v>4050</v>
      </c>
      <c r="D775">
        <v>5.0999999999999996</v>
      </c>
      <c r="E775">
        <v>0</v>
      </c>
      <c r="F775">
        <v>0</v>
      </c>
      <c r="G775">
        <v>1229</v>
      </c>
      <c r="H775" s="1" t="s">
        <v>4095</v>
      </c>
      <c r="I775">
        <v>63.59</v>
      </c>
      <c r="J775">
        <v>14.19</v>
      </c>
      <c r="K775">
        <v>332</v>
      </c>
      <c r="L775">
        <v>1623.67</v>
      </c>
      <c r="M775">
        <v>148</v>
      </c>
      <c r="N775">
        <v>7</v>
      </c>
      <c r="O775">
        <v>0</v>
      </c>
      <c r="P775">
        <v>232.1</v>
      </c>
      <c r="Q775">
        <v>0</v>
      </c>
      <c r="R775" s="1" t="s">
        <v>5362</v>
      </c>
      <c r="S775" s="1" t="s">
        <v>8156</v>
      </c>
      <c r="T775">
        <v>1.2</v>
      </c>
      <c r="U775" s="1"/>
      <c r="V775">
        <v>32503.428702000001</v>
      </c>
      <c r="W775">
        <v>1036577.31386</v>
      </c>
      <c r="X775">
        <v>172.68705800000001</v>
      </c>
      <c r="Y775">
        <v>22.741754</v>
      </c>
      <c r="Z775">
        <v>455.17097999999999</v>
      </c>
      <c r="AA775">
        <v>445.58736800000003</v>
      </c>
      <c r="AB775">
        <v>0</v>
      </c>
    </row>
    <row r="776" spans="1:28" x14ac:dyDescent="0.25">
      <c r="A776" s="1" t="s">
        <v>1208</v>
      </c>
      <c r="B776">
        <v>1103</v>
      </c>
      <c r="C776" s="1" t="s">
        <v>4020</v>
      </c>
      <c r="D776">
        <v>5.0999999999999996</v>
      </c>
      <c r="E776">
        <v>0</v>
      </c>
      <c r="F776">
        <v>0.42</v>
      </c>
      <c r="G776">
        <v>1229</v>
      </c>
      <c r="H776" s="1" t="s">
        <v>4094</v>
      </c>
      <c r="I776">
        <v>120.04</v>
      </c>
      <c r="J776">
        <v>13.46</v>
      </c>
      <c r="K776">
        <v>126</v>
      </c>
      <c r="L776">
        <v>743.49</v>
      </c>
      <c r="M776">
        <v>46</v>
      </c>
      <c r="N776">
        <v>2</v>
      </c>
      <c r="O776">
        <v>0</v>
      </c>
      <c r="P776">
        <v>76.290000000000006</v>
      </c>
      <c r="Q776">
        <v>0</v>
      </c>
      <c r="R776" s="1" t="s">
        <v>5363</v>
      </c>
      <c r="S776" s="1" t="s">
        <v>8156</v>
      </c>
      <c r="T776">
        <v>1.0900000000000001</v>
      </c>
      <c r="U776" s="1"/>
      <c r="V776">
        <v>10563.714647999999</v>
      </c>
      <c r="W776">
        <v>378381.51742699998</v>
      </c>
      <c r="X776">
        <v>57.135851000000002</v>
      </c>
      <c r="Y776">
        <v>8.1897079999999995</v>
      </c>
      <c r="Z776">
        <v>165.04463200000001</v>
      </c>
      <c r="AA776">
        <v>162.651726</v>
      </c>
      <c r="AB776">
        <v>0</v>
      </c>
    </row>
    <row r="777" spans="1:28" x14ac:dyDescent="0.25">
      <c r="A777" s="1" t="s">
        <v>1209</v>
      </c>
      <c r="B777">
        <v>963</v>
      </c>
      <c r="C777" s="1" t="s">
        <v>4016</v>
      </c>
      <c r="D777">
        <v>5.0999999999999996</v>
      </c>
      <c r="E777">
        <v>0</v>
      </c>
      <c r="F777">
        <v>0.98</v>
      </c>
      <c r="G777">
        <v>1230</v>
      </c>
      <c r="H777" s="1" t="s">
        <v>4089</v>
      </c>
      <c r="I777">
        <v>182.21</v>
      </c>
      <c r="J777">
        <v>4.78</v>
      </c>
      <c r="K777">
        <v>267</v>
      </c>
      <c r="L777">
        <v>905.52</v>
      </c>
      <c r="M777">
        <v>69</v>
      </c>
      <c r="N777">
        <v>4</v>
      </c>
      <c r="O777">
        <v>0</v>
      </c>
      <c r="P777">
        <v>130.30000000000001</v>
      </c>
      <c r="Q777">
        <v>0</v>
      </c>
      <c r="R777" s="1" t="s">
        <v>5364</v>
      </c>
      <c r="S777" s="1" t="s">
        <v>8156</v>
      </c>
      <c r="T777">
        <v>0.48</v>
      </c>
      <c r="U777" s="1"/>
      <c r="V777">
        <v>18554.885144</v>
      </c>
      <c r="W777">
        <v>469115.02263899997</v>
      </c>
      <c r="X777">
        <v>95.366569999999996</v>
      </c>
      <c r="Y777">
        <v>9.5214370000000006</v>
      </c>
      <c r="Z777">
        <v>202.81547499999999</v>
      </c>
      <c r="AA777">
        <v>201.65998400000001</v>
      </c>
      <c r="AB777">
        <v>0</v>
      </c>
    </row>
    <row r="778" spans="1:28" x14ac:dyDescent="0.25">
      <c r="A778" s="1" t="s">
        <v>1210</v>
      </c>
      <c r="B778">
        <v>1161</v>
      </c>
      <c r="C778" s="1" t="s">
        <v>4002</v>
      </c>
      <c r="D778">
        <v>5.0999999999999996</v>
      </c>
      <c r="E778">
        <v>0</v>
      </c>
      <c r="F778">
        <v>0.56999999999999995</v>
      </c>
      <c r="G778">
        <v>1230</v>
      </c>
      <c r="H778" s="1" t="s">
        <v>4105</v>
      </c>
      <c r="I778">
        <v>31.58</v>
      </c>
      <c r="J778">
        <v>12.74</v>
      </c>
      <c r="K778">
        <v>69</v>
      </c>
      <c r="L778">
        <v>367.23</v>
      </c>
      <c r="M778">
        <v>19</v>
      </c>
      <c r="N778">
        <v>1</v>
      </c>
      <c r="O778">
        <v>0</v>
      </c>
      <c r="P778">
        <v>40.32</v>
      </c>
      <c r="Q778">
        <v>0</v>
      </c>
      <c r="R778" s="1" t="s">
        <v>5365</v>
      </c>
      <c r="S778" s="1" t="s">
        <v>8156</v>
      </c>
      <c r="T778">
        <v>0.93</v>
      </c>
      <c r="U778" s="1"/>
      <c r="V778">
        <v>5145.7620889999998</v>
      </c>
      <c r="W778">
        <v>171638.63778600001</v>
      </c>
      <c r="X778">
        <v>27.489421</v>
      </c>
      <c r="Y778">
        <v>3.5816050000000001</v>
      </c>
      <c r="Z778">
        <v>74.214905000000002</v>
      </c>
      <c r="AA778">
        <v>73.781362999999999</v>
      </c>
      <c r="AB778">
        <v>0</v>
      </c>
    </row>
    <row r="779" spans="1:28" x14ac:dyDescent="0.25">
      <c r="A779" s="1" t="s">
        <v>1212</v>
      </c>
      <c r="B779">
        <v>863</v>
      </c>
      <c r="C779" s="1" t="s">
        <v>4053</v>
      </c>
      <c r="D779">
        <v>5.0999999999999996</v>
      </c>
      <c r="E779">
        <v>0</v>
      </c>
      <c r="F779">
        <v>0.5</v>
      </c>
      <c r="G779">
        <v>1235</v>
      </c>
      <c r="H779" s="1" t="s">
        <v>4117</v>
      </c>
      <c r="I779">
        <v>120.04</v>
      </c>
      <c r="J779">
        <v>7.61</v>
      </c>
      <c r="K779">
        <v>372</v>
      </c>
      <c r="L779">
        <v>950.5</v>
      </c>
      <c r="M779">
        <v>214</v>
      </c>
      <c r="N779">
        <v>8</v>
      </c>
      <c r="O779">
        <v>0</v>
      </c>
      <c r="P779">
        <v>265.06</v>
      </c>
      <c r="Q779">
        <v>0</v>
      </c>
      <c r="R779" s="1" t="s">
        <v>5367</v>
      </c>
      <c r="S779" s="1" t="s">
        <v>8156</v>
      </c>
      <c r="T779">
        <v>0.65</v>
      </c>
      <c r="U779" s="1"/>
      <c r="V779">
        <v>38468.976240999997</v>
      </c>
      <c r="W779">
        <v>809631.63988699997</v>
      </c>
      <c r="X779">
        <v>194.10636600000001</v>
      </c>
      <c r="Y779">
        <v>18.133704999999999</v>
      </c>
      <c r="Z779">
        <v>358.72100999999998</v>
      </c>
      <c r="AA779">
        <v>348.04211400000003</v>
      </c>
      <c r="AB779">
        <v>0</v>
      </c>
    </row>
    <row r="780" spans="1:28" x14ac:dyDescent="0.25">
      <c r="A780" s="1" t="s">
        <v>1213</v>
      </c>
      <c r="B780">
        <v>863</v>
      </c>
      <c r="C780" s="1" t="s">
        <v>4024</v>
      </c>
      <c r="D780">
        <v>5.0999999999999996</v>
      </c>
      <c r="E780">
        <v>0</v>
      </c>
      <c r="F780">
        <v>0.5</v>
      </c>
      <c r="G780">
        <v>1236</v>
      </c>
      <c r="H780" s="1" t="s">
        <v>4144</v>
      </c>
      <c r="I780">
        <v>26.09</v>
      </c>
      <c r="J780">
        <v>12.36</v>
      </c>
      <c r="K780">
        <v>373</v>
      </c>
      <c r="L780">
        <v>2392.42</v>
      </c>
      <c r="M780">
        <v>107</v>
      </c>
      <c r="N780">
        <v>6</v>
      </c>
      <c r="O780">
        <v>0</v>
      </c>
      <c r="P780">
        <v>186.1</v>
      </c>
      <c r="Q780">
        <v>0</v>
      </c>
      <c r="R780" s="1" t="s">
        <v>5368</v>
      </c>
      <c r="S780" s="1" t="s">
        <v>8156</v>
      </c>
      <c r="T780">
        <v>0.93</v>
      </c>
      <c r="U780" s="1"/>
      <c r="V780">
        <v>26712.530942000001</v>
      </c>
      <c r="W780">
        <v>952774.05416000006</v>
      </c>
      <c r="X780">
        <v>144.15410499999999</v>
      </c>
      <c r="Y780">
        <v>19.48414</v>
      </c>
      <c r="Z780">
        <v>408.64642900000001</v>
      </c>
      <c r="AA780">
        <v>409.56287500000002</v>
      </c>
      <c r="AB780">
        <v>0</v>
      </c>
    </row>
    <row r="781" spans="1:28" x14ac:dyDescent="0.25">
      <c r="A781" s="1" t="s">
        <v>1214</v>
      </c>
      <c r="B781">
        <v>1187</v>
      </c>
      <c r="C781" s="1" t="s">
        <v>4004</v>
      </c>
      <c r="D781">
        <v>5.0999999999999996</v>
      </c>
      <c r="E781">
        <v>0</v>
      </c>
      <c r="F781">
        <v>0.2</v>
      </c>
      <c r="G781">
        <v>1236</v>
      </c>
      <c r="H781" s="1" t="s">
        <v>4076</v>
      </c>
      <c r="I781">
        <v>1.4</v>
      </c>
      <c r="J781">
        <v>16.41</v>
      </c>
      <c r="K781">
        <v>49</v>
      </c>
      <c r="L781">
        <v>609.39</v>
      </c>
      <c r="M781">
        <v>0</v>
      </c>
      <c r="N781">
        <v>0</v>
      </c>
      <c r="O781">
        <v>0</v>
      </c>
      <c r="P781">
        <v>14.37</v>
      </c>
      <c r="Q781">
        <v>0</v>
      </c>
      <c r="R781" s="1" t="s">
        <v>5369</v>
      </c>
      <c r="S781" s="1" t="s">
        <v>8156</v>
      </c>
      <c r="T781">
        <v>1.27</v>
      </c>
      <c r="U781" s="1"/>
      <c r="V781">
        <v>3290.327366</v>
      </c>
      <c r="W781">
        <v>201590.084172</v>
      </c>
      <c r="X781">
        <v>19.850095</v>
      </c>
      <c r="Y781">
        <v>4.2402949999999997</v>
      </c>
      <c r="Z781">
        <v>86.688867999999999</v>
      </c>
      <c r="AA781">
        <v>86.654092000000006</v>
      </c>
      <c r="AB781">
        <v>0</v>
      </c>
    </row>
    <row r="782" spans="1:28" x14ac:dyDescent="0.25">
      <c r="A782" s="1" t="s">
        <v>1215</v>
      </c>
      <c r="B782">
        <v>944</v>
      </c>
      <c r="C782" s="1" t="s">
        <v>4004</v>
      </c>
      <c r="D782">
        <v>5.0999999999999996</v>
      </c>
      <c r="E782">
        <v>0</v>
      </c>
      <c r="F782">
        <v>3.1</v>
      </c>
      <c r="G782">
        <v>1237</v>
      </c>
      <c r="H782" s="1" t="s">
        <v>4090</v>
      </c>
      <c r="I782">
        <v>24.41</v>
      </c>
      <c r="J782">
        <v>12.08</v>
      </c>
      <c r="K782">
        <v>293</v>
      </c>
      <c r="L782">
        <v>1286.42</v>
      </c>
      <c r="M782">
        <v>107</v>
      </c>
      <c r="N782">
        <v>8</v>
      </c>
      <c r="O782">
        <v>0</v>
      </c>
      <c r="P782">
        <v>191.11</v>
      </c>
      <c r="Q782">
        <v>0</v>
      </c>
      <c r="R782" s="1" t="s">
        <v>5370</v>
      </c>
      <c r="S782" s="1" t="s">
        <v>8156</v>
      </c>
      <c r="T782">
        <v>0.93</v>
      </c>
      <c r="U782" s="1"/>
      <c r="V782">
        <v>24513.107178999999</v>
      </c>
      <c r="W782">
        <v>693006.35324500001</v>
      </c>
      <c r="X782">
        <v>127.956791</v>
      </c>
      <c r="Y782">
        <v>14.821433000000001</v>
      </c>
      <c r="Z782">
        <v>302.25422800000001</v>
      </c>
      <c r="AA782">
        <v>297.90147000000002</v>
      </c>
      <c r="AB782">
        <v>0</v>
      </c>
    </row>
    <row r="783" spans="1:28" x14ac:dyDescent="0.25">
      <c r="A783" s="1" t="s">
        <v>1216</v>
      </c>
      <c r="B783">
        <v>1035</v>
      </c>
      <c r="C783" s="1" t="s">
        <v>4030</v>
      </c>
      <c r="D783">
        <v>5.0999999999999996</v>
      </c>
      <c r="E783">
        <v>0</v>
      </c>
      <c r="F783">
        <v>0</v>
      </c>
      <c r="G783">
        <v>1238</v>
      </c>
      <c r="H783" s="1" t="s">
        <v>4139</v>
      </c>
      <c r="I783">
        <v>77.290000000000006</v>
      </c>
      <c r="J783">
        <v>12.06</v>
      </c>
      <c r="K783">
        <v>203</v>
      </c>
      <c r="L783">
        <v>2007.2</v>
      </c>
      <c r="M783">
        <v>5</v>
      </c>
      <c r="N783">
        <v>3</v>
      </c>
      <c r="O783">
        <v>0</v>
      </c>
      <c r="P783">
        <v>43.51</v>
      </c>
      <c r="Q783">
        <v>0</v>
      </c>
      <c r="R783" s="1" t="s">
        <v>5371</v>
      </c>
      <c r="S783" s="1" t="s">
        <v>8156</v>
      </c>
      <c r="T783">
        <v>0.91</v>
      </c>
      <c r="U783" s="1"/>
      <c r="V783">
        <v>8400.8147590000008</v>
      </c>
      <c r="W783">
        <v>517874.08162700001</v>
      </c>
      <c r="X783">
        <v>50.413530999999999</v>
      </c>
      <c r="Y783">
        <v>9.1696390000000001</v>
      </c>
      <c r="Z783">
        <v>212.43826999999999</v>
      </c>
      <c r="AA783">
        <v>222.612199</v>
      </c>
      <c r="AB783">
        <v>0</v>
      </c>
    </row>
    <row r="784" spans="1:28" x14ac:dyDescent="0.25">
      <c r="A784" s="1" t="s">
        <v>1217</v>
      </c>
      <c r="B784">
        <v>1192</v>
      </c>
      <c r="C784" s="1" t="s">
        <v>4002</v>
      </c>
      <c r="D784">
        <v>5.0999999999999996</v>
      </c>
      <c r="E784">
        <v>0</v>
      </c>
      <c r="F784">
        <v>0.21</v>
      </c>
      <c r="G784">
        <v>1238</v>
      </c>
      <c r="H784" s="1" t="s">
        <v>4105</v>
      </c>
      <c r="I784">
        <v>31.58</v>
      </c>
      <c r="J784">
        <v>12.78</v>
      </c>
      <c r="K784">
        <v>46</v>
      </c>
      <c r="L784">
        <v>367.23</v>
      </c>
      <c r="M784">
        <v>0</v>
      </c>
      <c r="N784">
        <v>0</v>
      </c>
      <c r="O784">
        <v>0</v>
      </c>
      <c r="P784">
        <v>20.89</v>
      </c>
      <c r="Q784">
        <v>0</v>
      </c>
      <c r="R784" s="1" t="s">
        <v>5372</v>
      </c>
      <c r="S784" s="1" t="s">
        <v>8156</v>
      </c>
      <c r="T784">
        <v>1.07</v>
      </c>
      <c r="U784" s="1"/>
      <c r="V784">
        <v>3316.4629140000002</v>
      </c>
      <c r="W784">
        <v>164200.03499399999</v>
      </c>
      <c r="X784">
        <v>19.004301000000002</v>
      </c>
      <c r="Y784">
        <v>3.2821009999999999</v>
      </c>
      <c r="Z784">
        <v>70.121578999999997</v>
      </c>
      <c r="AA784">
        <v>70.582611</v>
      </c>
      <c r="AB784">
        <v>0</v>
      </c>
    </row>
    <row r="785" spans="1:28" x14ac:dyDescent="0.25">
      <c r="A785" s="1" t="s">
        <v>1219</v>
      </c>
      <c r="B785">
        <v>1177</v>
      </c>
      <c r="C785" s="1" t="s">
        <v>4004</v>
      </c>
      <c r="D785">
        <v>5.0999999999999996</v>
      </c>
      <c r="E785">
        <v>0</v>
      </c>
      <c r="F785">
        <v>0.88</v>
      </c>
      <c r="G785">
        <v>1239</v>
      </c>
      <c r="H785" s="1" t="s">
        <v>4073</v>
      </c>
      <c r="I785">
        <v>40.79</v>
      </c>
      <c r="J785">
        <v>11.02</v>
      </c>
      <c r="K785">
        <v>62</v>
      </c>
      <c r="L785">
        <v>475.89</v>
      </c>
      <c r="M785">
        <v>2</v>
      </c>
      <c r="N785">
        <v>1</v>
      </c>
      <c r="O785">
        <v>0</v>
      </c>
      <c r="P785">
        <v>24.74</v>
      </c>
      <c r="Q785">
        <v>0</v>
      </c>
      <c r="R785" s="1" t="s">
        <v>5374</v>
      </c>
      <c r="S785" s="1" t="s">
        <v>8156</v>
      </c>
      <c r="T785">
        <v>0.95</v>
      </c>
      <c r="U785" s="1"/>
      <c r="V785">
        <v>4197.6599340000002</v>
      </c>
      <c r="W785">
        <v>220898.579275</v>
      </c>
      <c r="X785">
        <v>24.396342000000001</v>
      </c>
      <c r="Y785">
        <v>4.5656049999999997</v>
      </c>
      <c r="Z785">
        <v>95.648097000000007</v>
      </c>
      <c r="AA785">
        <v>94.954413000000002</v>
      </c>
      <c r="AB785">
        <v>0</v>
      </c>
    </row>
    <row r="786" spans="1:28" x14ac:dyDescent="0.25">
      <c r="A786" s="1" t="s">
        <v>1220</v>
      </c>
      <c r="B786">
        <v>842</v>
      </c>
      <c r="C786" s="1" t="s">
        <v>4004</v>
      </c>
      <c r="D786">
        <v>5.0999999999999996</v>
      </c>
      <c r="E786">
        <v>0</v>
      </c>
      <c r="F786">
        <v>2.81</v>
      </c>
      <c r="G786">
        <v>1240</v>
      </c>
      <c r="H786" s="1" t="s">
        <v>4114</v>
      </c>
      <c r="I786">
        <v>159.35</v>
      </c>
      <c r="J786">
        <v>18.829999999999998</v>
      </c>
      <c r="K786">
        <v>398</v>
      </c>
      <c r="L786">
        <v>2021.57</v>
      </c>
      <c r="M786">
        <v>151</v>
      </c>
      <c r="N786">
        <v>8</v>
      </c>
      <c r="O786">
        <v>0</v>
      </c>
      <c r="P786">
        <v>292.56</v>
      </c>
      <c r="Q786">
        <v>0</v>
      </c>
      <c r="R786" s="1" t="s">
        <v>5375</v>
      </c>
      <c r="S786" s="1" t="s">
        <v>8156</v>
      </c>
      <c r="T786">
        <v>1.45</v>
      </c>
      <c r="U786" s="1"/>
      <c r="V786">
        <v>37606.476844999997</v>
      </c>
      <c r="W786">
        <v>1260275.4109090001</v>
      </c>
      <c r="X786">
        <v>201.40408600000001</v>
      </c>
      <c r="Y786">
        <v>28.011883999999998</v>
      </c>
      <c r="Z786">
        <v>554.06753100000003</v>
      </c>
      <c r="AA786">
        <v>541.74513200000001</v>
      </c>
      <c r="AB786">
        <v>0</v>
      </c>
    </row>
    <row r="787" spans="1:28" x14ac:dyDescent="0.25">
      <c r="A787" s="1" t="s">
        <v>1221</v>
      </c>
      <c r="B787">
        <v>1047</v>
      </c>
      <c r="C787" s="1" t="s">
        <v>4004</v>
      </c>
      <c r="D787">
        <v>5.0999999999999996</v>
      </c>
      <c r="E787">
        <v>0</v>
      </c>
      <c r="F787">
        <v>1.55</v>
      </c>
      <c r="G787">
        <v>1240</v>
      </c>
      <c r="H787" s="1" t="s">
        <v>4090</v>
      </c>
      <c r="I787">
        <v>24.41</v>
      </c>
      <c r="J787">
        <v>14.18</v>
      </c>
      <c r="K787">
        <v>193</v>
      </c>
      <c r="L787">
        <v>1286.42</v>
      </c>
      <c r="M787">
        <v>59</v>
      </c>
      <c r="N787">
        <v>3</v>
      </c>
      <c r="O787">
        <v>0</v>
      </c>
      <c r="P787">
        <v>113.57</v>
      </c>
      <c r="Q787">
        <v>0</v>
      </c>
      <c r="R787" s="1" t="s">
        <v>5376</v>
      </c>
      <c r="S787" s="1" t="s">
        <v>8156</v>
      </c>
      <c r="T787">
        <v>1.21</v>
      </c>
      <c r="U787" s="1"/>
      <c r="V787">
        <v>16572.386048</v>
      </c>
      <c r="W787">
        <v>621123.12398399995</v>
      </c>
      <c r="X787">
        <v>90.231489999999994</v>
      </c>
      <c r="Y787">
        <v>13.125991000000001</v>
      </c>
      <c r="Z787">
        <v>268.450153</v>
      </c>
      <c r="AA787">
        <v>266.996914</v>
      </c>
      <c r="AB787">
        <v>0</v>
      </c>
    </row>
    <row r="788" spans="1:28" x14ac:dyDescent="0.25">
      <c r="A788" s="1" t="s">
        <v>1222</v>
      </c>
      <c r="B788">
        <v>863</v>
      </c>
      <c r="C788" s="1" t="s">
        <v>4011</v>
      </c>
      <c r="D788">
        <v>5.0999999999999996</v>
      </c>
      <c r="E788">
        <v>0</v>
      </c>
      <c r="F788">
        <v>0.5</v>
      </c>
      <c r="G788">
        <v>1242</v>
      </c>
      <c r="H788" s="1" t="s">
        <v>4090</v>
      </c>
      <c r="I788">
        <v>24.41</v>
      </c>
      <c r="J788">
        <v>14.06</v>
      </c>
      <c r="K788">
        <v>379</v>
      </c>
      <c r="L788">
        <v>1138.06</v>
      </c>
      <c r="M788">
        <v>228</v>
      </c>
      <c r="N788">
        <v>8</v>
      </c>
      <c r="O788">
        <v>0</v>
      </c>
      <c r="P788">
        <v>318.5</v>
      </c>
      <c r="Q788">
        <v>0</v>
      </c>
      <c r="R788" s="1" t="s">
        <v>5377</v>
      </c>
      <c r="S788" s="1" t="s">
        <v>8156</v>
      </c>
      <c r="T788">
        <v>1.38</v>
      </c>
      <c r="U788" s="1"/>
      <c r="V788">
        <v>44420.475994</v>
      </c>
      <c r="W788">
        <v>1058910.2899879999</v>
      </c>
      <c r="X788">
        <v>227.34084300000001</v>
      </c>
      <c r="Y788">
        <v>24.281096000000002</v>
      </c>
      <c r="Z788">
        <v>471.86210299999999</v>
      </c>
      <c r="AA788">
        <v>455.19549599999999</v>
      </c>
      <c r="AB788">
        <v>0</v>
      </c>
    </row>
    <row r="789" spans="1:28" x14ac:dyDescent="0.25">
      <c r="A789" s="1" t="s">
        <v>1223</v>
      </c>
      <c r="B789">
        <v>1171</v>
      </c>
      <c r="C789" s="1" t="s">
        <v>4004</v>
      </c>
      <c r="D789">
        <v>5.0999999999999996</v>
      </c>
      <c r="E789">
        <v>0</v>
      </c>
      <c r="F789">
        <v>1</v>
      </c>
      <c r="G789">
        <v>1242</v>
      </c>
      <c r="H789" s="1" t="s">
        <v>4074</v>
      </c>
      <c r="I789">
        <v>0.2</v>
      </c>
      <c r="J789">
        <v>5.97</v>
      </c>
      <c r="K789">
        <v>71</v>
      </c>
      <c r="L789">
        <v>420.4</v>
      </c>
      <c r="M789">
        <v>0</v>
      </c>
      <c r="N789">
        <v>0</v>
      </c>
      <c r="O789">
        <v>0</v>
      </c>
      <c r="P789">
        <v>12.36</v>
      </c>
      <c r="Q789">
        <v>0</v>
      </c>
      <c r="R789" s="1" t="s">
        <v>5378</v>
      </c>
      <c r="S789" s="1" t="s">
        <v>8156</v>
      </c>
      <c r="T789">
        <v>0.53</v>
      </c>
      <c r="U789" s="1"/>
      <c r="V789">
        <v>3289.6069659999998</v>
      </c>
      <c r="W789">
        <v>132171.34223800001</v>
      </c>
      <c r="X789">
        <v>18.021189</v>
      </c>
      <c r="Y789">
        <v>2.2749160000000002</v>
      </c>
      <c r="Z789">
        <v>54.719541</v>
      </c>
      <c r="AA789">
        <v>56.815863</v>
      </c>
      <c r="AB789">
        <v>0</v>
      </c>
    </row>
    <row r="790" spans="1:28" x14ac:dyDescent="0.25">
      <c r="A790" s="1" t="s">
        <v>1224</v>
      </c>
      <c r="B790">
        <v>1012</v>
      </c>
      <c r="C790" s="1" t="s">
        <v>4024</v>
      </c>
      <c r="D790">
        <v>5.0999999999999996</v>
      </c>
      <c r="E790">
        <v>0</v>
      </c>
      <c r="F790">
        <v>0.81</v>
      </c>
      <c r="G790">
        <v>1244</v>
      </c>
      <c r="H790" s="1" t="s">
        <v>4112</v>
      </c>
      <c r="I790">
        <v>110.84</v>
      </c>
      <c r="J790">
        <v>9.42</v>
      </c>
      <c r="K790">
        <v>232</v>
      </c>
      <c r="L790">
        <v>1744.16</v>
      </c>
      <c r="M790">
        <v>62</v>
      </c>
      <c r="N790">
        <v>1</v>
      </c>
      <c r="O790">
        <v>0</v>
      </c>
      <c r="P790">
        <v>88.28</v>
      </c>
      <c r="Q790">
        <v>0</v>
      </c>
      <c r="R790" s="1" t="s">
        <v>5379</v>
      </c>
      <c r="S790" s="1" t="s">
        <v>8156</v>
      </c>
      <c r="T790">
        <v>0.84</v>
      </c>
      <c r="U790" s="1"/>
      <c r="V790">
        <v>17238.553304000001</v>
      </c>
      <c r="W790">
        <v>656260.21778399998</v>
      </c>
      <c r="X790">
        <v>93.914118000000002</v>
      </c>
      <c r="Y790">
        <v>12.872332999999999</v>
      </c>
      <c r="Z790">
        <v>277.152536</v>
      </c>
      <c r="AA790">
        <v>282.10229199999998</v>
      </c>
      <c r="AB790">
        <v>0</v>
      </c>
    </row>
    <row r="791" spans="1:28" x14ac:dyDescent="0.25">
      <c r="A791" s="1" t="s">
        <v>1225</v>
      </c>
      <c r="B791">
        <v>1150</v>
      </c>
      <c r="C791" s="1" t="s">
        <v>4007</v>
      </c>
      <c r="D791">
        <v>5.0999999999999996</v>
      </c>
      <c r="E791">
        <v>0</v>
      </c>
      <c r="F791">
        <v>0</v>
      </c>
      <c r="G791">
        <v>1245</v>
      </c>
      <c r="H791" s="1" t="s">
        <v>4075</v>
      </c>
      <c r="I791">
        <v>89.74</v>
      </c>
      <c r="J791">
        <v>13.23</v>
      </c>
      <c r="K791">
        <v>95</v>
      </c>
      <c r="L791">
        <v>569.77</v>
      </c>
      <c r="M791">
        <v>25</v>
      </c>
      <c r="N791">
        <v>2</v>
      </c>
      <c r="O791">
        <v>0</v>
      </c>
      <c r="P791">
        <v>51.32</v>
      </c>
      <c r="Q791">
        <v>0</v>
      </c>
      <c r="R791" s="1" t="s">
        <v>5380</v>
      </c>
      <c r="S791" s="1" t="s">
        <v>8156</v>
      </c>
      <c r="T791">
        <v>0.98</v>
      </c>
      <c r="U791" s="1"/>
      <c r="V791">
        <v>6889.6648100000002</v>
      </c>
      <c r="W791">
        <v>284995.08227399999</v>
      </c>
      <c r="X791">
        <v>38.129522000000001</v>
      </c>
      <c r="Y791">
        <v>5.7989110000000004</v>
      </c>
      <c r="Z791">
        <v>122.469499</v>
      </c>
      <c r="AA791">
        <v>122.50806799999999</v>
      </c>
      <c r="AB791">
        <v>0</v>
      </c>
    </row>
    <row r="792" spans="1:28" x14ac:dyDescent="0.25">
      <c r="A792" s="1" t="s">
        <v>1227</v>
      </c>
      <c r="B792">
        <v>1068</v>
      </c>
      <c r="C792" s="1" t="s">
        <v>4020</v>
      </c>
      <c r="D792">
        <v>5.0999999999999996</v>
      </c>
      <c r="E792">
        <v>0</v>
      </c>
      <c r="F792">
        <v>0.99</v>
      </c>
      <c r="G792">
        <v>1248</v>
      </c>
      <c r="H792" s="1" t="s">
        <v>4094</v>
      </c>
      <c r="I792">
        <v>120.04</v>
      </c>
      <c r="J792">
        <v>8.42</v>
      </c>
      <c r="K792">
        <v>180</v>
      </c>
      <c r="L792">
        <v>743.49</v>
      </c>
      <c r="M792">
        <v>78</v>
      </c>
      <c r="N792">
        <v>3</v>
      </c>
      <c r="O792">
        <v>0</v>
      </c>
      <c r="P792">
        <v>104.8</v>
      </c>
      <c r="Q792">
        <v>0</v>
      </c>
      <c r="R792" s="1" t="s">
        <v>5382</v>
      </c>
      <c r="S792" s="1" t="s">
        <v>8156</v>
      </c>
      <c r="T792">
        <v>0.72</v>
      </c>
      <c r="U792" s="1"/>
      <c r="V792">
        <v>14862.907733</v>
      </c>
      <c r="W792">
        <v>381835.10586399998</v>
      </c>
      <c r="X792">
        <v>76.606738000000007</v>
      </c>
      <c r="Y792">
        <v>8.0210170000000005</v>
      </c>
      <c r="Z792">
        <v>165.79848999999999</v>
      </c>
      <c r="AA792">
        <v>164.140174</v>
      </c>
      <c r="AB792">
        <v>0</v>
      </c>
    </row>
    <row r="793" spans="1:28" x14ac:dyDescent="0.25">
      <c r="A793" s="1" t="s">
        <v>1228</v>
      </c>
      <c r="B793">
        <v>1062</v>
      </c>
      <c r="C793" s="1" t="s">
        <v>4017</v>
      </c>
      <c r="D793">
        <v>5.0999999999999996</v>
      </c>
      <c r="E793">
        <v>0</v>
      </c>
      <c r="F793">
        <v>0.48</v>
      </c>
      <c r="G793">
        <v>1250</v>
      </c>
      <c r="H793" s="1" t="s">
        <v>4140</v>
      </c>
      <c r="I793">
        <v>93.18</v>
      </c>
      <c r="J793">
        <v>7.5</v>
      </c>
      <c r="K793">
        <v>188</v>
      </c>
      <c r="L793">
        <v>1018.45</v>
      </c>
      <c r="M793">
        <v>52</v>
      </c>
      <c r="N793">
        <v>1</v>
      </c>
      <c r="O793">
        <v>0</v>
      </c>
      <c r="P793">
        <v>82.78</v>
      </c>
      <c r="Q793">
        <v>0</v>
      </c>
      <c r="R793" s="1" t="s">
        <v>5383</v>
      </c>
      <c r="S793" s="1" t="s">
        <v>8156</v>
      </c>
      <c r="T793">
        <v>0.68</v>
      </c>
      <c r="U793" s="1"/>
      <c r="V793">
        <v>14029.979461000001</v>
      </c>
      <c r="W793">
        <v>437163.99083199998</v>
      </c>
      <c r="X793">
        <v>74.110983000000004</v>
      </c>
      <c r="Y793">
        <v>8.7590629999999994</v>
      </c>
      <c r="Z793">
        <v>187.49913699999999</v>
      </c>
      <c r="AA793">
        <v>187.92255399999999</v>
      </c>
      <c r="AB793">
        <v>0</v>
      </c>
    </row>
    <row r="794" spans="1:28" x14ac:dyDescent="0.25">
      <c r="A794" s="1" t="s">
        <v>1229</v>
      </c>
      <c r="B794">
        <v>1139</v>
      </c>
      <c r="C794" s="1" t="s">
        <v>4020</v>
      </c>
      <c r="D794">
        <v>5.0999999999999996</v>
      </c>
      <c r="E794">
        <v>0</v>
      </c>
      <c r="F794">
        <v>0.86</v>
      </c>
      <c r="G794">
        <v>1251</v>
      </c>
      <c r="H794" s="1" t="s">
        <v>4094</v>
      </c>
      <c r="I794">
        <v>120.04</v>
      </c>
      <c r="J794">
        <v>12.88</v>
      </c>
      <c r="K794">
        <v>112</v>
      </c>
      <c r="L794">
        <v>743.49</v>
      </c>
      <c r="M794">
        <v>24</v>
      </c>
      <c r="N794">
        <v>1</v>
      </c>
      <c r="O794">
        <v>0</v>
      </c>
      <c r="P794">
        <v>58.33</v>
      </c>
      <c r="Q794">
        <v>0</v>
      </c>
      <c r="R794" s="1" t="s">
        <v>5384</v>
      </c>
      <c r="S794" s="1" t="s">
        <v>8156</v>
      </c>
      <c r="T794">
        <v>1.01</v>
      </c>
      <c r="U794" s="1"/>
      <c r="V794">
        <v>8653.1344950000002</v>
      </c>
      <c r="W794">
        <v>347949.41476199997</v>
      </c>
      <c r="X794">
        <v>47.677155999999997</v>
      </c>
      <c r="Y794">
        <v>7.2363369999999998</v>
      </c>
      <c r="Z794">
        <v>150.38893999999999</v>
      </c>
      <c r="AA794">
        <v>149.56961799999999</v>
      </c>
      <c r="AB794">
        <v>0</v>
      </c>
    </row>
    <row r="795" spans="1:28" x14ac:dyDescent="0.25">
      <c r="A795" s="1" t="s">
        <v>1230</v>
      </c>
      <c r="B795">
        <v>690</v>
      </c>
      <c r="C795" s="1" t="s">
        <v>4061</v>
      </c>
      <c r="D795">
        <v>5.0999999999999996</v>
      </c>
      <c r="E795">
        <v>0</v>
      </c>
      <c r="F795">
        <v>0</v>
      </c>
      <c r="G795">
        <v>1253</v>
      </c>
      <c r="H795" s="1" t="s">
        <v>4145</v>
      </c>
      <c r="I795">
        <v>168.74</v>
      </c>
      <c r="J795">
        <v>11.67</v>
      </c>
      <c r="K795">
        <v>563</v>
      </c>
      <c r="L795">
        <v>2615.73</v>
      </c>
      <c r="M795">
        <v>230</v>
      </c>
      <c r="N795">
        <v>10</v>
      </c>
      <c r="O795">
        <v>0</v>
      </c>
      <c r="P795">
        <v>363.8</v>
      </c>
      <c r="Q795">
        <v>0</v>
      </c>
      <c r="R795" s="1" t="s">
        <v>5385</v>
      </c>
      <c r="S795" s="1" t="s">
        <v>8156</v>
      </c>
      <c r="T795">
        <v>0.96</v>
      </c>
      <c r="U795" s="1"/>
      <c r="V795">
        <v>52212.363472999998</v>
      </c>
      <c r="W795">
        <v>1560073.8625779999</v>
      </c>
      <c r="X795">
        <v>274.66461500000003</v>
      </c>
      <c r="Y795">
        <v>33.602539</v>
      </c>
      <c r="Z795">
        <v>681.75033699999994</v>
      </c>
      <c r="AA795">
        <v>670.62343199999998</v>
      </c>
      <c r="AB795">
        <v>0</v>
      </c>
    </row>
    <row r="796" spans="1:28" x14ac:dyDescent="0.25">
      <c r="A796" s="1" t="s">
        <v>1231</v>
      </c>
      <c r="B796">
        <v>865</v>
      </c>
      <c r="C796" s="1" t="s">
        <v>4020</v>
      </c>
      <c r="D796">
        <v>5.0999999999999996</v>
      </c>
      <c r="E796">
        <v>0</v>
      </c>
      <c r="F796">
        <v>2.5</v>
      </c>
      <c r="G796">
        <v>1254</v>
      </c>
      <c r="H796" s="1" t="s">
        <v>4146</v>
      </c>
      <c r="I796">
        <v>61.94</v>
      </c>
      <c r="J796">
        <v>6.88</v>
      </c>
      <c r="K796">
        <v>389</v>
      </c>
      <c r="L796">
        <v>1358.76</v>
      </c>
      <c r="M796">
        <v>166</v>
      </c>
      <c r="N796">
        <v>3</v>
      </c>
      <c r="O796">
        <v>0</v>
      </c>
      <c r="P796">
        <v>212.56</v>
      </c>
      <c r="Q796">
        <v>0</v>
      </c>
      <c r="R796" s="1" t="s">
        <v>5386</v>
      </c>
      <c r="S796" s="1" t="s">
        <v>8156</v>
      </c>
      <c r="T796">
        <v>0.56999999999999995</v>
      </c>
      <c r="U796" s="1"/>
      <c r="V796">
        <v>35965.383946000002</v>
      </c>
      <c r="W796">
        <v>850791.73725699994</v>
      </c>
      <c r="X796">
        <v>183.563706</v>
      </c>
      <c r="Y796">
        <v>17.880818999999999</v>
      </c>
      <c r="Z796">
        <v>370.36574200000001</v>
      </c>
      <c r="AA796">
        <v>365.73377299999999</v>
      </c>
      <c r="AB796">
        <v>0</v>
      </c>
    </row>
    <row r="797" spans="1:28" x14ac:dyDescent="0.25">
      <c r="A797" s="1" t="s">
        <v>1233</v>
      </c>
      <c r="B797">
        <v>966</v>
      </c>
      <c r="C797" s="1" t="s">
        <v>4050</v>
      </c>
      <c r="D797">
        <v>5.0999999999999996</v>
      </c>
      <c r="E797">
        <v>0</v>
      </c>
      <c r="F797">
        <v>0</v>
      </c>
      <c r="G797">
        <v>1256</v>
      </c>
      <c r="H797" s="1" t="s">
        <v>4095</v>
      </c>
      <c r="I797">
        <v>63.59</v>
      </c>
      <c r="J797">
        <v>15.71</v>
      </c>
      <c r="K797">
        <v>290</v>
      </c>
      <c r="L797">
        <v>1631.79</v>
      </c>
      <c r="M797">
        <v>68</v>
      </c>
      <c r="N797">
        <v>7</v>
      </c>
      <c r="O797">
        <v>0</v>
      </c>
      <c r="P797">
        <v>188.15</v>
      </c>
      <c r="Q797">
        <v>0</v>
      </c>
      <c r="R797" s="1" t="s">
        <v>5388</v>
      </c>
      <c r="S797" s="1" t="s">
        <v>8156</v>
      </c>
      <c r="T797">
        <v>1.19</v>
      </c>
      <c r="U797" s="1"/>
      <c r="V797">
        <v>22692.468265</v>
      </c>
      <c r="W797">
        <v>848191.52620399999</v>
      </c>
      <c r="X797">
        <v>123.439706</v>
      </c>
      <c r="Y797">
        <v>17.929870000000001</v>
      </c>
      <c r="Z797">
        <v>368.955015</v>
      </c>
      <c r="AA797">
        <v>364.60467399999999</v>
      </c>
      <c r="AB797">
        <v>0</v>
      </c>
    </row>
    <row r="798" spans="1:28" x14ac:dyDescent="0.25">
      <c r="A798" s="1" t="s">
        <v>1236</v>
      </c>
      <c r="B798">
        <v>1062</v>
      </c>
      <c r="C798" s="1" t="s">
        <v>4026</v>
      </c>
      <c r="D798">
        <v>0.2</v>
      </c>
      <c r="E798">
        <v>0</v>
      </c>
      <c r="F798">
        <v>0.46</v>
      </c>
      <c r="G798">
        <v>1257</v>
      </c>
      <c r="H798" s="1" t="s">
        <v>4090</v>
      </c>
      <c r="I798">
        <v>24.41</v>
      </c>
      <c r="J798">
        <v>8.52</v>
      </c>
      <c r="K798">
        <v>195</v>
      </c>
      <c r="L798">
        <v>1018.7</v>
      </c>
      <c r="M798">
        <v>47</v>
      </c>
      <c r="N798">
        <v>2</v>
      </c>
      <c r="O798">
        <v>0</v>
      </c>
      <c r="P798">
        <v>80.599999999999994</v>
      </c>
      <c r="Q798">
        <v>0</v>
      </c>
      <c r="R798" s="1" t="s">
        <v>5391</v>
      </c>
      <c r="S798" s="1" t="s">
        <v>8156</v>
      </c>
      <c r="T798">
        <v>0.66</v>
      </c>
      <c r="U798" s="1"/>
      <c r="V798">
        <v>12420.288200999999</v>
      </c>
      <c r="W798">
        <v>403529.56693799997</v>
      </c>
      <c r="X798">
        <v>65.953146000000004</v>
      </c>
      <c r="Y798">
        <v>7.8085259999999996</v>
      </c>
      <c r="Z798">
        <v>171.56606500000001</v>
      </c>
      <c r="AA798">
        <v>173.46415099999999</v>
      </c>
      <c r="AB798">
        <v>0</v>
      </c>
    </row>
    <row r="799" spans="1:28" x14ac:dyDescent="0.25">
      <c r="A799" s="1" t="s">
        <v>1238</v>
      </c>
      <c r="B799">
        <v>822</v>
      </c>
      <c r="C799" s="1" t="s">
        <v>4040</v>
      </c>
      <c r="D799">
        <v>5.0999999999999996</v>
      </c>
      <c r="E799">
        <v>0</v>
      </c>
      <c r="F799">
        <v>0.57999999999999996</v>
      </c>
      <c r="G799">
        <v>1259</v>
      </c>
      <c r="H799" s="1" t="s">
        <v>4161</v>
      </c>
      <c r="I799">
        <v>168.74</v>
      </c>
      <c r="J799">
        <v>9.2200000000000006</v>
      </c>
      <c r="K799">
        <v>437</v>
      </c>
      <c r="L799">
        <v>1626.37</v>
      </c>
      <c r="M799">
        <v>210</v>
      </c>
      <c r="N799">
        <v>8</v>
      </c>
      <c r="O799">
        <v>0</v>
      </c>
      <c r="P799">
        <v>271.68</v>
      </c>
      <c r="Q799">
        <v>0</v>
      </c>
      <c r="R799" s="1" t="s">
        <v>5393</v>
      </c>
      <c r="S799" s="1" t="s">
        <v>8156</v>
      </c>
      <c r="T799">
        <v>0.71</v>
      </c>
      <c r="U799" s="1"/>
      <c r="V799">
        <v>40641.405377000003</v>
      </c>
      <c r="W799">
        <v>987949.94815399998</v>
      </c>
      <c r="X799">
        <v>208.187184</v>
      </c>
      <c r="Y799">
        <v>21.236581000000001</v>
      </c>
      <c r="Z799">
        <v>432.18113099999999</v>
      </c>
      <c r="AA799">
        <v>424.69302299999998</v>
      </c>
      <c r="AB799">
        <v>0</v>
      </c>
    </row>
    <row r="800" spans="1:28" x14ac:dyDescent="0.25">
      <c r="A800" s="1" t="s">
        <v>1240</v>
      </c>
      <c r="B800">
        <v>922</v>
      </c>
      <c r="C800" s="1" t="s">
        <v>4004</v>
      </c>
      <c r="D800">
        <v>5.0999999999999996</v>
      </c>
      <c r="E800">
        <v>0</v>
      </c>
      <c r="F800">
        <v>2</v>
      </c>
      <c r="G800">
        <v>1260</v>
      </c>
      <c r="H800" s="1" t="s">
        <v>4110</v>
      </c>
      <c r="I800">
        <v>0.2</v>
      </c>
      <c r="J800">
        <v>17.89</v>
      </c>
      <c r="K800">
        <v>338</v>
      </c>
      <c r="L800">
        <v>1913.75</v>
      </c>
      <c r="M800">
        <v>131</v>
      </c>
      <c r="N800">
        <v>7</v>
      </c>
      <c r="O800">
        <v>0</v>
      </c>
      <c r="P800">
        <v>239.43</v>
      </c>
      <c r="Q800">
        <v>0</v>
      </c>
      <c r="R800" s="1" t="s">
        <v>5395</v>
      </c>
      <c r="S800" s="1" t="s">
        <v>8156</v>
      </c>
      <c r="T800">
        <v>1.59</v>
      </c>
      <c r="U800" s="1"/>
      <c r="V800">
        <v>33162.106909000002</v>
      </c>
      <c r="W800">
        <v>1066271.5133160001</v>
      </c>
      <c r="X800">
        <v>176.311789</v>
      </c>
      <c r="Y800">
        <v>23.469564999999999</v>
      </c>
      <c r="Z800">
        <v>466.540997</v>
      </c>
      <c r="AA800">
        <v>458.35168700000003</v>
      </c>
      <c r="AB800">
        <v>0</v>
      </c>
    </row>
    <row r="801" spans="1:28" x14ac:dyDescent="0.25">
      <c r="A801" s="1" t="s">
        <v>1242</v>
      </c>
      <c r="B801">
        <v>767</v>
      </c>
      <c r="C801" s="1" t="s">
        <v>4043</v>
      </c>
      <c r="D801">
        <v>5.0999999999999996</v>
      </c>
      <c r="E801">
        <v>0</v>
      </c>
      <c r="F801">
        <v>0.34</v>
      </c>
      <c r="G801">
        <v>1261</v>
      </c>
      <c r="H801" s="1" t="s">
        <v>4129</v>
      </c>
      <c r="I801">
        <v>135.09</v>
      </c>
      <c r="J801">
        <v>8.74</v>
      </c>
      <c r="K801">
        <v>494</v>
      </c>
      <c r="L801">
        <v>2630.12</v>
      </c>
      <c r="M801">
        <v>128</v>
      </c>
      <c r="N801">
        <v>4</v>
      </c>
      <c r="O801">
        <v>0</v>
      </c>
      <c r="P801">
        <v>229.54</v>
      </c>
      <c r="Q801">
        <v>0</v>
      </c>
      <c r="R801" s="1" t="s">
        <v>5397</v>
      </c>
      <c r="S801" s="1" t="s">
        <v>8156</v>
      </c>
      <c r="T801">
        <v>0.72</v>
      </c>
      <c r="U801" s="1"/>
      <c r="V801">
        <v>34761.945612000003</v>
      </c>
      <c r="W801">
        <v>1116376.431166</v>
      </c>
      <c r="X801">
        <v>184.37733499999999</v>
      </c>
      <c r="Y801">
        <v>22.06307</v>
      </c>
      <c r="Z801">
        <v>476.68265200000002</v>
      </c>
      <c r="AA801">
        <v>479.89341999999999</v>
      </c>
      <c r="AB801">
        <v>0</v>
      </c>
    </row>
    <row r="802" spans="1:28" x14ac:dyDescent="0.25">
      <c r="A802" s="1" t="s">
        <v>1243</v>
      </c>
      <c r="B802">
        <v>863</v>
      </c>
      <c r="C802" s="1" t="s">
        <v>4031</v>
      </c>
      <c r="D802">
        <v>5.0999999999999996</v>
      </c>
      <c r="E802">
        <v>0</v>
      </c>
      <c r="F802">
        <v>0.5</v>
      </c>
      <c r="G802">
        <v>1262</v>
      </c>
      <c r="H802" s="1" t="s">
        <v>4079</v>
      </c>
      <c r="I802">
        <v>1.4</v>
      </c>
      <c r="J802">
        <v>13.36</v>
      </c>
      <c r="K802">
        <v>399</v>
      </c>
      <c r="L802">
        <v>2407.63</v>
      </c>
      <c r="M802">
        <v>119</v>
      </c>
      <c r="N802">
        <v>8</v>
      </c>
      <c r="O802">
        <v>0</v>
      </c>
      <c r="P802">
        <v>220.72</v>
      </c>
      <c r="Q802">
        <v>0</v>
      </c>
      <c r="R802" s="1" t="s">
        <v>5398</v>
      </c>
      <c r="S802" s="1" t="s">
        <v>8156</v>
      </c>
      <c r="T802">
        <v>0.96</v>
      </c>
      <c r="U802" s="1"/>
      <c r="V802">
        <v>29724.760913999999</v>
      </c>
      <c r="W802">
        <v>1024063.61156</v>
      </c>
      <c r="X802">
        <v>159.54929799999999</v>
      </c>
      <c r="Y802">
        <v>21.064890999999999</v>
      </c>
      <c r="Z802">
        <v>439.924622</v>
      </c>
      <c r="AA802">
        <v>440.208349</v>
      </c>
      <c r="AB802">
        <v>0</v>
      </c>
    </row>
    <row r="803" spans="1:28" x14ac:dyDescent="0.25">
      <c r="A803" s="1" t="s">
        <v>1245</v>
      </c>
      <c r="B803">
        <v>1150</v>
      </c>
      <c r="C803" s="1" t="s">
        <v>4009</v>
      </c>
      <c r="D803">
        <v>5.0999999999999996</v>
      </c>
      <c r="E803">
        <v>0</v>
      </c>
      <c r="F803">
        <v>0</v>
      </c>
      <c r="G803">
        <v>1263</v>
      </c>
      <c r="H803" s="1" t="s">
        <v>4082</v>
      </c>
      <c r="I803">
        <v>19.239999999999998</v>
      </c>
      <c r="J803">
        <v>14.04</v>
      </c>
      <c r="K803">
        <v>113</v>
      </c>
      <c r="L803">
        <v>738.31</v>
      </c>
      <c r="M803">
        <v>29</v>
      </c>
      <c r="N803">
        <v>2</v>
      </c>
      <c r="O803">
        <v>0</v>
      </c>
      <c r="P803">
        <v>60.52</v>
      </c>
      <c r="Q803">
        <v>0</v>
      </c>
      <c r="R803" s="1" t="s">
        <v>5400</v>
      </c>
      <c r="S803" s="1" t="s">
        <v>8156</v>
      </c>
      <c r="T803">
        <v>1.02</v>
      </c>
      <c r="U803" s="1"/>
      <c r="V803">
        <v>9273.1438519999992</v>
      </c>
      <c r="W803">
        <v>382319.05984200002</v>
      </c>
      <c r="X803">
        <v>51.315927000000002</v>
      </c>
      <c r="Y803">
        <v>8.0428660000000001</v>
      </c>
      <c r="Z803">
        <v>165.765592</v>
      </c>
      <c r="AA803">
        <v>164.343423</v>
      </c>
      <c r="AB803">
        <v>0</v>
      </c>
    </row>
    <row r="804" spans="1:28" x14ac:dyDescent="0.25">
      <c r="A804" s="1" t="s">
        <v>1246</v>
      </c>
      <c r="B804">
        <v>1215</v>
      </c>
      <c r="C804" s="1" t="s">
        <v>4004</v>
      </c>
      <c r="D804">
        <v>5.0999999999999996</v>
      </c>
      <c r="E804">
        <v>0</v>
      </c>
      <c r="F804">
        <v>0.6</v>
      </c>
      <c r="G804">
        <v>1264</v>
      </c>
      <c r="H804" s="1" t="s">
        <v>4079</v>
      </c>
      <c r="I804">
        <v>1.4</v>
      </c>
      <c r="J804">
        <v>14.32</v>
      </c>
      <c r="K804">
        <v>49</v>
      </c>
      <c r="L804">
        <v>609.39</v>
      </c>
      <c r="M804">
        <v>0</v>
      </c>
      <c r="N804">
        <v>0</v>
      </c>
      <c r="O804">
        <v>0</v>
      </c>
      <c r="P804">
        <v>8.5399999999999991</v>
      </c>
      <c r="Q804">
        <v>0</v>
      </c>
      <c r="R804" s="1" t="s">
        <v>5401</v>
      </c>
      <c r="S804" s="1" t="s">
        <v>8156</v>
      </c>
      <c r="T804">
        <v>1.07</v>
      </c>
      <c r="U804" s="1"/>
      <c r="V804">
        <v>2968.6630740000001</v>
      </c>
      <c r="W804">
        <v>201890.09325100001</v>
      </c>
      <c r="X804">
        <v>18.362966</v>
      </c>
      <c r="Y804">
        <v>4.0166700000000004</v>
      </c>
      <c r="Z804">
        <v>85.021213000000003</v>
      </c>
      <c r="AA804">
        <v>86.783156000000005</v>
      </c>
      <c r="AB804">
        <v>0</v>
      </c>
    </row>
    <row r="805" spans="1:28" x14ac:dyDescent="0.25">
      <c r="A805" s="1" t="s">
        <v>1249</v>
      </c>
      <c r="B805">
        <v>863</v>
      </c>
      <c r="C805" s="1" t="s">
        <v>4039</v>
      </c>
      <c r="D805">
        <v>5.0999999999999996</v>
      </c>
      <c r="E805">
        <v>0</v>
      </c>
      <c r="F805">
        <v>0.5</v>
      </c>
      <c r="G805">
        <v>1267</v>
      </c>
      <c r="H805" s="1" t="s">
        <v>4111</v>
      </c>
      <c r="I805">
        <v>13.29</v>
      </c>
      <c r="J805">
        <v>8.67</v>
      </c>
      <c r="K805">
        <v>404</v>
      </c>
      <c r="L805">
        <v>1792.38</v>
      </c>
      <c r="M805">
        <v>179</v>
      </c>
      <c r="N805">
        <v>6</v>
      </c>
      <c r="O805">
        <v>0</v>
      </c>
      <c r="P805">
        <v>231.57</v>
      </c>
      <c r="Q805">
        <v>0</v>
      </c>
      <c r="R805" s="1" t="s">
        <v>5404</v>
      </c>
      <c r="S805" s="1" t="s">
        <v>8156</v>
      </c>
      <c r="T805">
        <v>0.74</v>
      </c>
      <c r="U805" s="1"/>
      <c r="V805">
        <v>36404.828081</v>
      </c>
      <c r="W805">
        <v>976142.55808300001</v>
      </c>
      <c r="X805">
        <v>188.66948500000001</v>
      </c>
      <c r="Y805">
        <v>20.594384999999999</v>
      </c>
      <c r="Z805">
        <v>423.83583700000003</v>
      </c>
      <c r="AA805">
        <v>419.61479800000001</v>
      </c>
      <c r="AB805">
        <v>0</v>
      </c>
    </row>
    <row r="806" spans="1:28" x14ac:dyDescent="0.25">
      <c r="A806" s="1" t="s">
        <v>1250</v>
      </c>
      <c r="B806">
        <v>865</v>
      </c>
      <c r="C806" s="1" t="s">
        <v>4039</v>
      </c>
      <c r="D806">
        <v>5.0999999999999996</v>
      </c>
      <c r="E806">
        <v>0</v>
      </c>
      <c r="F806">
        <v>2.5</v>
      </c>
      <c r="G806">
        <v>1267</v>
      </c>
      <c r="H806" s="1" t="s">
        <v>4076</v>
      </c>
      <c r="I806">
        <v>1.4</v>
      </c>
      <c r="J806">
        <v>8</v>
      </c>
      <c r="K806">
        <v>402</v>
      </c>
      <c r="L806">
        <v>1745.75</v>
      </c>
      <c r="M806">
        <v>159</v>
      </c>
      <c r="N806">
        <v>6</v>
      </c>
      <c r="O806">
        <v>0</v>
      </c>
      <c r="P806">
        <v>223.38</v>
      </c>
      <c r="Q806">
        <v>0</v>
      </c>
      <c r="R806" s="1" t="s">
        <v>5405</v>
      </c>
      <c r="S806" s="1" t="s">
        <v>8156</v>
      </c>
      <c r="T806">
        <v>0.69</v>
      </c>
      <c r="U806" s="1"/>
      <c r="V806">
        <v>33279.230293000001</v>
      </c>
      <c r="W806">
        <v>904945.09988200001</v>
      </c>
      <c r="X806">
        <v>172.75642199999999</v>
      </c>
      <c r="Y806">
        <v>19.028366999999999</v>
      </c>
      <c r="Z806">
        <v>393.332313</v>
      </c>
      <c r="AA806">
        <v>389.00872700000002</v>
      </c>
      <c r="AB806">
        <v>0</v>
      </c>
    </row>
    <row r="807" spans="1:28" x14ac:dyDescent="0.25">
      <c r="A807" s="1" t="s">
        <v>1253</v>
      </c>
      <c r="B807">
        <v>1137</v>
      </c>
      <c r="C807" s="1" t="s">
        <v>4001</v>
      </c>
      <c r="D807">
        <v>0.2</v>
      </c>
      <c r="E807">
        <v>0</v>
      </c>
      <c r="F807">
        <v>0.54</v>
      </c>
      <c r="G807">
        <v>1268</v>
      </c>
      <c r="H807" s="1" t="s">
        <v>4148</v>
      </c>
      <c r="I807">
        <v>108.49</v>
      </c>
      <c r="J807">
        <v>7</v>
      </c>
      <c r="K807">
        <v>131</v>
      </c>
      <c r="L807">
        <v>419.77</v>
      </c>
      <c r="M807">
        <v>15</v>
      </c>
      <c r="N807">
        <v>6</v>
      </c>
      <c r="O807">
        <v>0</v>
      </c>
      <c r="P807">
        <v>78.3</v>
      </c>
      <c r="Q807">
        <v>0</v>
      </c>
      <c r="R807" s="1" t="s">
        <v>5408</v>
      </c>
      <c r="S807" s="1" t="s">
        <v>8156</v>
      </c>
      <c r="T807">
        <v>0.53</v>
      </c>
      <c r="U807" s="1"/>
      <c r="V807">
        <v>8018.9499910000004</v>
      </c>
      <c r="W807">
        <v>231749.01203799999</v>
      </c>
      <c r="X807">
        <v>41.901983999999999</v>
      </c>
      <c r="Y807">
        <v>4.5991790000000004</v>
      </c>
      <c r="Z807">
        <v>99.555943999999997</v>
      </c>
      <c r="AA807">
        <v>99.621866999999995</v>
      </c>
      <c r="AB807">
        <v>0</v>
      </c>
    </row>
    <row r="808" spans="1:28" x14ac:dyDescent="0.25">
      <c r="A808" s="1" t="s">
        <v>1254</v>
      </c>
      <c r="B808">
        <v>966</v>
      </c>
      <c r="C808" s="1" t="s">
        <v>4034</v>
      </c>
      <c r="D808">
        <v>5.0999999999999996</v>
      </c>
      <c r="E808">
        <v>0</v>
      </c>
      <c r="F808">
        <v>0</v>
      </c>
      <c r="G808">
        <v>1269</v>
      </c>
      <c r="H808" s="1" t="s">
        <v>4150</v>
      </c>
      <c r="I808">
        <v>82</v>
      </c>
      <c r="J808">
        <v>12.68</v>
      </c>
      <c r="K808">
        <v>303</v>
      </c>
      <c r="L808">
        <v>1808.36</v>
      </c>
      <c r="M808">
        <v>87</v>
      </c>
      <c r="N808">
        <v>3</v>
      </c>
      <c r="O808">
        <v>0</v>
      </c>
      <c r="P808">
        <v>177.73</v>
      </c>
      <c r="Q808">
        <v>0</v>
      </c>
      <c r="R808" s="1" t="s">
        <v>5409</v>
      </c>
      <c r="S808" s="1" t="s">
        <v>8156</v>
      </c>
      <c r="T808">
        <v>1.03</v>
      </c>
      <c r="U808" s="1"/>
      <c r="V808">
        <v>26181.251412000001</v>
      </c>
      <c r="W808">
        <v>927734.32191000006</v>
      </c>
      <c r="X808">
        <v>141.23480499999999</v>
      </c>
      <c r="Y808">
        <v>19.503512000000001</v>
      </c>
      <c r="Z808">
        <v>401.53830299999998</v>
      </c>
      <c r="AA808">
        <v>398.798519</v>
      </c>
      <c r="AB808">
        <v>0</v>
      </c>
    </row>
    <row r="809" spans="1:28" x14ac:dyDescent="0.25">
      <c r="A809" s="1" t="s">
        <v>1257</v>
      </c>
      <c r="B809">
        <v>1178</v>
      </c>
      <c r="C809" s="1" t="s">
        <v>4001</v>
      </c>
      <c r="D809">
        <v>0.2</v>
      </c>
      <c r="E809">
        <v>0</v>
      </c>
      <c r="F809">
        <v>0.95</v>
      </c>
      <c r="G809">
        <v>1271</v>
      </c>
      <c r="H809" s="1" t="s">
        <v>4148</v>
      </c>
      <c r="I809">
        <v>108.49</v>
      </c>
      <c r="J809">
        <v>12.56</v>
      </c>
      <c r="K809">
        <v>93</v>
      </c>
      <c r="L809">
        <v>419.77</v>
      </c>
      <c r="M809">
        <v>19</v>
      </c>
      <c r="N809">
        <v>5</v>
      </c>
      <c r="O809">
        <v>0</v>
      </c>
      <c r="P809">
        <v>68.31</v>
      </c>
      <c r="Q809">
        <v>0</v>
      </c>
      <c r="R809" s="1" t="s">
        <v>5412</v>
      </c>
      <c r="S809" s="1" t="s">
        <v>8156</v>
      </c>
      <c r="T809">
        <v>1.21</v>
      </c>
      <c r="U809" s="1"/>
      <c r="V809">
        <v>6752.8582859999997</v>
      </c>
      <c r="W809">
        <v>249430.89155299999</v>
      </c>
      <c r="X809">
        <v>36.684919999999998</v>
      </c>
      <c r="Y809">
        <v>5.3226839999999997</v>
      </c>
      <c r="Z809">
        <v>109.05134700000001</v>
      </c>
      <c r="AA809">
        <v>107.220647</v>
      </c>
      <c r="AB809">
        <v>0</v>
      </c>
    </row>
    <row r="810" spans="1:28" x14ac:dyDescent="0.25">
      <c r="A810" s="1" t="s">
        <v>1259</v>
      </c>
      <c r="B810">
        <v>1205</v>
      </c>
      <c r="C810" s="1" t="s">
        <v>4004</v>
      </c>
      <c r="D810">
        <v>5.0999999999999996</v>
      </c>
      <c r="E810">
        <v>0</v>
      </c>
      <c r="F810">
        <v>4.4000000000000004</v>
      </c>
      <c r="G810">
        <v>1271</v>
      </c>
      <c r="H810" s="1" t="s">
        <v>4076</v>
      </c>
      <c r="I810">
        <v>1.4</v>
      </c>
      <c r="J810">
        <v>8.6199999999999992</v>
      </c>
      <c r="K810">
        <v>66</v>
      </c>
      <c r="L810">
        <v>609.39</v>
      </c>
      <c r="M810">
        <v>0</v>
      </c>
      <c r="N810">
        <v>0</v>
      </c>
      <c r="O810">
        <v>0</v>
      </c>
      <c r="P810">
        <v>10.49</v>
      </c>
      <c r="Q810">
        <v>0</v>
      </c>
      <c r="R810" s="1" t="s">
        <v>5414</v>
      </c>
      <c r="S810" s="1" t="s">
        <v>8156</v>
      </c>
      <c r="T810">
        <v>0.73</v>
      </c>
      <c r="U810" s="1"/>
      <c r="V810">
        <v>3426.4331010000001</v>
      </c>
      <c r="W810">
        <v>196245.06079399999</v>
      </c>
      <c r="X810">
        <v>20.254666</v>
      </c>
      <c r="Y810">
        <v>3.7773669999999999</v>
      </c>
      <c r="Z810">
        <v>82.897981999999999</v>
      </c>
      <c r="AA810">
        <v>84.357163999999997</v>
      </c>
      <c r="AB810">
        <v>0</v>
      </c>
    </row>
    <row r="811" spans="1:28" x14ac:dyDescent="0.25">
      <c r="A811" s="1" t="s">
        <v>1260</v>
      </c>
      <c r="B811">
        <v>844</v>
      </c>
      <c r="C811" s="1" t="s">
        <v>4043</v>
      </c>
      <c r="D811">
        <v>5.0999999999999996</v>
      </c>
      <c r="E811">
        <v>0</v>
      </c>
      <c r="F811">
        <v>0.67</v>
      </c>
      <c r="G811">
        <v>1272</v>
      </c>
      <c r="H811" s="1" t="s">
        <v>4165</v>
      </c>
      <c r="I811">
        <v>135.09</v>
      </c>
      <c r="J811">
        <v>19.21</v>
      </c>
      <c r="K811">
        <v>428</v>
      </c>
      <c r="L811">
        <v>2630.12</v>
      </c>
      <c r="M811">
        <v>150</v>
      </c>
      <c r="N811">
        <v>8</v>
      </c>
      <c r="O811">
        <v>0</v>
      </c>
      <c r="P811">
        <v>291.44</v>
      </c>
      <c r="Q811">
        <v>0</v>
      </c>
      <c r="R811" s="1" t="s">
        <v>5415</v>
      </c>
      <c r="S811" s="1" t="s">
        <v>8156</v>
      </c>
      <c r="T811">
        <v>1.46</v>
      </c>
      <c r="U811" s="1"/>
      <c r="V811">
        <v>38254.776532000003</v>
      </c>
      <c r="W811">
        <v>1333730.166703</v>
      </c>
      <c r="X811">
        <v>206.011145</v>
      </c>
      <c r="Y811">
        <v>28.824947000000002</v>
      </c>
      <c r="Z811">
        <v>577.13601500000004</v>
      </c>
      <c r="AA811">
        <v>573.32090800000003</v>
      </c>
      <c r="AB811">
        <v>0</v>
      </c>
    </row>
    <row r="812" spans="1:28" x14ac:dyDescent="0.25">
      <c r="A812" s="1" t="s">
        <v>1261</v>
      </c>
      <c r="B812">
        <v>908</v>
      </c>
      <c r="C812" s="1" t="s">
        <v>4053</v>
      </c>
      <c r="D812">
        <v>5.0999999999999996</v>
      </c>
      <c r="E812">
        <v>0</v>
      </c>
      <c r="F812">
        <v>0.11</v>
      </c>
      <c r="G812">
        <v>1272</v>
      </c>
      <c r="H812" s="1" t="s">
        <v>4153</v>
      </c>
      <c r="I812">
        <v>204.71</v>
      </c>
      <c r="J812">
        <v>14.95</v>
      </c>
      <c r="K812">
        <v>364</v>
      </c>
      <c r="L812">
        <v>1496.49</v>
      </c>
      <c r="M812">
        <v>172</v>
      </c>
      <c r="N812">
        <v>8</v>
      </c>
      <c r="O812">
        <v>0</v>
      </c>
      <c r="P812">
        <v>266.18</v>
      </c>
      <c r="Q812">
        <v>0</v>
      </c>
      <c r="R812" s="1" t="s">
        <v>5416</v>
      </c>
      <c r="S812" s="1" t="s">
        <v>8156</v>
      </c>
      <c r="T812">
        <v>1.1200000000000001</v>
      </c>
      <c r="U812" s="1"/>
      <c r="V812">
        <v>36513.428118999997</v>
      </c>
      <c r="W812">
        <v>997286.27952900005</v>
      </c>
      <c r="X812">
        <v>189.85028800000001</v>
      </c>
      <c r="Y812">
        <v>22.011391</v>
      </c>
      <c r="Z812">
        <v>438.97577100000001</v>
      </c>
      <c r="AA812">
        <v>428.701821</v>
      </c>
      <c r="AB812">
        <v>0</v>
      </c>
    </row>
    <row r="813" spans="1:28" x14ac:dyDescent="0.25">
      <c r="A813" s="1" t="s">
        <v>1262</v>
      </c>
      <c r="B813">
        <v>1232</v>
      </c>
      <c r="C813" s="1" t="s">
        <v>4004</v>
      </c>
      <c r="D813">
        <v>5.0999999999999996</v>
      </c>
      <c r="E813">
        <v>0</v>
      </c>
      <c r="F813">
        <v>2</v>
      </c>
      <c r="G813">
        <v>1272</v>
      </c>
      <c r="H813" s="1" t="s">
        <v>4074</v>
      </c>
      <c r="I813">
        <v>0.2</v>
      </c>
      <c r="J813">
        <v>11.51</v>
      </c>
      <c r="K813">
        <v>40</v>
      </c>
      <c r="L813">
        <v>420.4</v>
      </c>
      <c r="M813">
        <v>0</v>
      </c>
      <c r="N813">
        <v>0</v>
      </c>
      <c r="O813">
        <v>0</v>
      </c>
      <c r="P813">
        <v>8.02</v>
      </c>
      <c r="Q813">
        <v>0</v>
      </c>
      <c r="R813" s="1" t="s">
        <v>5417</v>
      </c>
      <c r="S813" s="1" t="s">
        <v>8156</v>
      </c>
      <c r="T813">
        <v>0.97</v>
      </c>
      <c r="U813" s="1"/>
      <c r="V813">
        <v>2241.770387</v>
      </c>
      <c r="W813">
        <v>141563.88907800001</v>
      </c>
      <c r="X813">
        <v>13.562616999999999</v>
      </c>
      <c r="Y813">
        <v>2.6598310000000001</v>
      </c>
      <c r="Z813">
        <v>59.104343999999998</v>
      </c>
      <c r="AA813">
        <v>60.852052999999998</v>
      </c>
      <c r="AB813">
        <v>0</v>
      </c>
    </row>
    <row r="814" spans="1:28" x14ac:dyDescent="0.25">
      <c r="A814" s="1" t="s">
        <v>1263</v>
      </c>
      <c r="B814">
        <v>959</v>
      </c>
      <c r="C814" s="1" t="s">
        <v>4040</v>
      </c>
      <c r="D814">
        <v>5.0999999999999996</v>
      </c>
      <c r="E814">
        <v>0</v>
      </c>
      <c r="F814">
        <v>0.67</v>
      </c>
      <c r="G814">
        <v>1273</v>
      </c>
      <c r="H814" s="1" t="s">
        <v>4153</v>
      </c>
      <c r="I814">
        <v>204.71</v>
      </c>
      <c r="J814">
        <v>16.32</v>
      </c>
      <c r="K814">
        <v>314</v>
      </c>
      <c r="L814">
        <v>1536.68</v>
      </c>
      <c r="M814">
        <v>128</v>
      </c>
      <c r="N814">
        <v>6</v>
      </c>
      <c r="O814">
        <v>0</v>
      </c>
      <c r="P814">
        <v>225.05</v>
      </c>
      <c r="Q814">
        <v>0</v>
      </c>
      <c r="R814" s="1" t="s">
        <v>5418</v>
      </c>
      <c r="S814" s="1" t="s">
        <v>8156</v>
      </c>
      <c r="T814">
        <v>1.25</v>
      </c>
      <c r="U814" s="1"/>
      <c r="V814">
        <v>29934.101401</v>
      </c>
      <c r="W814">
        <v>909855.02102600003</v>
      </c>
      <c r="X814">
        <v>157.84073900000001</v>
      </c>
      <c r="Y814">
        <v>19.713191999999999</v>
      </c>
      <c r="Z814">
        <v>397.701483</v>
      </c>
      <c r="AA814">
        <v>391.11559999999997</v>
      </c>
      <c r="AB814">
        <v>0</v>
      </c>
    </row>
    <row r="815" spans="1:28" x14ac:dyDescent="0.25">
      <c r="A815" s="1" t="s">
        <v>1265</v>
      </c>
      <c r="B815">
        <v>848</v>
      </c>
      <c r="C815" s="1" t="s">
        <v>4001</v>
      </c>
      <c r="D815">
        <v>0.2</v>
      </c>
      <c r="E815">
        <v>0</v>
      </c>
      <c r="F815">
        <v>0.94</v>
      </c>
      <c r="G815">
        <v>1279</v>
      </c>
      <c r="H815" s="1" t="s">
        <v>4128</v>
      </c>
      <c r="I815">
        <v>116.2</v>
      </c>
      <c r="J815">
        <v>5.89</v>
      </c>
      <c r="K815">
        <v>431</v>
      </c>
      <c r="L815">
        <v>2118.0100000000002</v>
      </c>
      <c r="M815">
        <v>77</v>
      </c>
      <c r="N815">
        <v>6</v>
      </c>
      <c r="O815">
        <v>0</v>
      </c>
      <c r="P815">
        <v>154.80000000000001</v>
      </c>
      <c r="Q815">
        <v>0</v>
      </c>
      <c r="R815" s="1" t="s">
        <v>5420</v>
      </c>
      <c r="S815" s="1" t="s">
        <v>8156</v>
      </c>
      <c r="T815">
        <v>0.54</v>
      </c>
      <c r="U815" s="1"/>
      <c r="V815">
        <v>25063.046009999998</v>
      </c>
      <c r="W815">
        <v>819717.05633699999</v>
      </c>
      <c r="X815">
        <v>133.161666</v>
      </c>
      <c r="Y815">
        <v>15.642473000000001</v>
      </c>
      <c r="Z815">
        <v>348.100099</v>
      </c>
      <c r="AA815">
        <v>352.36961700000001</v>
      </c>
      <c r="AB815">
        <v>0</v>
      </c>
    </row>
    <row r="816" spans="1:28" x14ac:dyDescent="0.25">
      <c r="A816" s="1" t="s">
        <v>1266</v>
      </c>
      <c r="B816">
        <v>1012</v>
      </c>
      <c r="C816" s="1" t="s">
        <v>4034</v>
      </c>
      <c r="D816">
        <v>5.0999999999999996</v>
      </c>
      <c r="E816">
        <v>0</v>
      </c>
      <c r="F816">
        <v>0</v>
      </c>
      <c r="G816">
        <v>1280</v>
      </c>
      <c r="H816" s="1" t="s">
        <v>4115</v>
      </c>
      <c r="I816">
        <v>82</v>
      </c>
      <c r="J816">
        <v>11.71</v>
      </c>
      <c r="K816">
        <v>268</v>
      </c>
      <c r="L816">
        <v>1808.36</v>
      </c>
      <c r="M816">
        <v>52</v>
      </c>
      <c r="N816">
        <v>3</v>
      </c>
      <c r="O816">
        <v>0</v>
      </c>
      <c r="P816">
        <v>120.43</v>
      </c>
      <c r="Q816">
        <v>0</v>
      </c>
      <c r="R816" s="1" t="s">
        <v>5421</v>
      </c>
      <c r="S816" s="1" t="s">
        <v>8156</v>
      </c>
      <c r="T816">
        <v>0.87</v>
      </c>
      <c r="U816" s="1"/>
      <c r="V816">
        <v>17031.601553</v>
      </c>
      <c r="W816">
        <v>673454.93113599997</v>
      </c>
      <c r="X816">
        <v>93.479709</v>
      </c>
      <c r="Y816">
        <v>13.552949</v>
      </c>
      <c r="Z816">
        <v>287.75779999999997</v>
      </c>
      <c r="AA816">
        <v>289.49247200000002</v>
      </c>
      <c r="AB816">
        <v>0</v>
      </c>
    </row>
    <row r="817" spans="1:28" x14ac:dyDescent="0.25">
      <c r="A817" s="1" t="s">
        <v>1267</v>
      </c>
      <c r="B817">
        <v>1218</v>
      </c>
      <c r="C817" s="1" t="s">
        <v>4001</v>
      </c>
      <c r="D817">
        <v>0.2</v>
      </c>
      <c r="E817">
        <v>0</v>
      </c>
      <c r="F817">
        <v>0.36</v>
      </c>
      <c r="G817">
        <v>1280</v>
      </c>
      <c r="H817" s="1" t="s">
        <v>4071</v>
      </c>
      <c r="I817">
        <v>108.49</v>
      </c>
      <c r="J817">
        <v>13.74</v>
      </c>
      <c r="K817">
        <v>62</v>
      </c>
      <c r="L817">
        <v>419.77</v>
      </c>
      <c r="M817">
        <v>10</v>
      </c>
      <c r="N817">
        <v>1</v>
      </c>
      <c r="O817">
        <v>0</v>
      </c>
      <c r="P817">
        <v>33.17</v>
      </c>
      <c r="Q817">
        <v>0</v>
      </c>
      <c r="R817" s="1" t="s">
        <v>5422</v>
      </c>
      <c r="S817" s="1" t="s">
        <v>8156</v>
      </c>
      <c r="T817">
        <v>1.03</v>
      </c>
      <c r="U817" s="1"/>
      <c r="V817">
        <v>3606.3640869999999</v>
      </c>
      <c r="W817">
        <v>172086.29691199999</v>
      </c>
      <c r="X817">
        <v>20.498003000000001</v>
      </c>
      <c r="Y817">
        <v>3.3602729999999998</v>
      </c>
      <c r="Z817">
        <v>72.610598999999993</v>
      </c>
      <c r="AA817">
        <v>73.972851000000006</v>
      </c>
      <c r="AB817">
        <v>0</v>
      </c>
    </row>
    <row r="818" spans="1:28" x14ac:dyDescent="0.25">
      <c r="A818" s="1" t="s">
        <v>1268</v>
      </c>
      <c r="B818">
        <v>1207</v>
      </c>
      <c r="C818" s="1" t="s">
        <v>4004</v>
      </c>
      <c r="D818">
        <v>5.0999999999999996</v>
      </c>
      <c r="E818">
        <v>0</v>
      </c>
      <c r="F818">
        <v>4.74</v>
      </c>
      <c r="G818">
        <v>1283</v>
      </c>
      <c r="H818" s="1" t="s">
        <v>4073</v>
      </c>
      <c r="I818">
        <v>40.79</v>
      </c>
      <c r="J818">
        <v>12.87</v>
      </c>
      <c r="K818">
        <v>76</v>
      </c>
      <c r="L818">
        <v>475.89</v>
      </c>
      <c r="M818">
        <v>1</v>
      </c>
      <c r="N818">
        <v>1</v>
      </c>
      <c r="O818">
        <v>0</v>
      </c>
      <c r="P818">
        <v>43.49</v>
      </c>
      <c r="Q818">
        <v>0</v>
      </c>
      <c r="R818" s="1" t="s">
        <v>5423</v>
      </c>
      <c r="S818" s="1" t="s">
        <v>8156</v>
      </c>
      <c r="T818">
        <v>1.07</v>
      </c>
      <c r="U818" s="1"/>
      <c r="V818">
        <v>4904.4286279999997</v>
      </c>
      <c r="W818">
        <v>212364.38071699999</v>
      </c>
      <c r="X818">
        <v>27.353048999999999</v>
      </c>
      <c r="Y818">
        <v>4.3704280000000004</v>
      </c>
      <c r="Z818">
        <v>92.218993999999995</v>
      </c>
      <c r="AA818">
        <v>91.286670999999998</v>
      </c>
      <c r="AB818">
        <v>0</v>
      </c>
    </row>
    <row r="819" spans="1:28" x14ac:dyDescent="0.25">
      <c r="A819" s="1" t="s">
        <v>1270</v>
      </c>
      <c r="B819">
        <v>1007</v>
      </c>
      <c r="C819" s="1" t="s">
        <v>4019</v>
      </c>
      <c r="D819">
        <v>5.0999999999999996</v>
      </c>
      <c r="E819">
        <v>0</v>
      </c>
      <c r="F819">
        <v>0.75</v>
      </c>
      <c r="G819">
        <v>1284</v>
      </c>
      <c r="H819" s="1" t="s">
        <v>4093</v>
      </c>
      <c r="I819">
        <v>2.0699999999999998</v>
      </c>
      <c r="J819">
        <v>6.51</v>
      </c>
      <c r="K819">
        <v>277</v>
      </c>
      <c r="L819">
        <v>1335.45</v>
      </c>
      <c r="M819">
        <v>53</v>
      </c>
      <c r="N819">
        <v>3</v>
      </c>
      <c r="O819">
        <v>0</v>
      </c>
      <c r="P819">
        <v>120.24</v>
      </c>
      <c r="Q819">
        <v>0</v>
      </c>
      <c r="R819" s="1" t="s">
        <v>5425</v>
      </c>
      <c r="S819" s="1" t="s">
        <v>8156</v>
      </c>
      <c r="T819">
        <v>0.6</v>
      </c>
      <c r="U819" s="1"/>
      <c r="V819">
        <v>17573.53757</v>
      </c>
      <c r="W819">
        <v>567064.95564499998</v>
      </c>
      <c r="X819">
        <v>93.256552999999997</v>
      </c>
      <c r="Y819">
        <v>11.165671</v>
      </c>
      <c r="Z819">
        <v>242.59273099999999</v>
      </c>
      <c r="AA819">
        <v>243.76244299999999</v>
      </c>
      <c r="AB819">
        <v>0</v>
      </c>
    </row>
    <row r="820" spans="1:28" x14ac:dyDescent="0.25">
      <c r="A820" s="1" t="s">
        <v>1271</v>
      </c>
      <c r="B820">
        <v>767</v>
      </c>
      <c r="C820" s="1" t="s">
        <v>4040</v>
      </c>
      <c r="D820">
        <v>5.0999999999999996</v>
      </c>
      <c r="E820">
        <v>0</v>
      </c>
      <c r="F820">
        <v>0.34</v>
      </c>
      <c r="G820">
        <v>1286</v>
      </c>
      <c r="H820" s="1" t="s">
        <v>4102</v>
      </c>
      <c r="I820">
        <v>204.71</v>
      </c>
      <c r="J820">
        <v>6.12</v>
      </c>
      <c r="K820">
        <v>519</v>
      </c>
      <c r="L820">
        <v>1536.69</v>
      </c>
      <c r="M820">
        <v>240</v>
      </c>
      <c r="N820">
        <v>9</v>
      </c>
      <c r="O820">
        <v>0</v>
      </c>
      <c r="P820">
        <v>306.89999999999998</v>
      </c>
      <c r="Q820">
        <v>0</v>
      </c>
      <c r="R820" s="1" t="s">
        <v>5426</v>
      </c>
      <c r="S820" s="1" t="s">
        <v>8156</v>
      </c>
      <c r="T820">
        <v>0.52</v>
      </c>
      <c r="U820" s="1"/>
      <c r="V820">
        <v>48892.063177999997</v>
      </c>
      <c r="W820">
        <v>1069111.121204</v>
      </c>
      <c r="X820">
        <v>247.52544</v>
      </c>
      <c r="Y820">
        <v>23.154706000000001</v>
      </c>
      <c r="Z820">
        <v>469.74551400000001</v>
      </c>
      <c r="AA820">
        <v>459.58586100000002</v>
      </c>
      <c r="AB820">
        <v>0</v>
      </c>
    </row>
    <row r="821" spans="1:28" x14ac:dyDescent="0.25">
      <c r="A821" s="1" t="s">
        <v>1272</v>
      </c>
      <c r="B821">
        <v>1204</v>
      </c>
      <c r="C821" s="1" t="s">
        <v>4004</v>
      </c>
      <c r="D821">
        <v>5.0999999999999996</v>
      </c>
      <c r="E821">
        <v>0</v>
      </c>
      <c r="F821">
        <v>4</v>
      </c>
      <c r="G821">
        <v>1291</v>
      </c>
      <c r="H821" s="1" t="s">
        <v>4074</v>
      </c>
      <c r="I821">
        <v>0.2</v>
      </c>
      <c r="J821">
        <v>4.67</v>
      </c>
      <c r="K821">
        <v>87</v>
      </c>
      <c r="L821">
        <v>420.4</v>
      </c>
      <c r="M821">
        <v>0</v>
      </c>
      <c r="N821">
        <v>0</v>
      </c>
      <c r="O821">
        <v>0</v>
      </c>
      <c r="P821">
        <v>16.82</v>
      </c>
      <c r="Q821">
        <v>0</v>
      </c>
      <c r="R821" s="1" t="s">
        <v>5427</v>
      </c>
      <c r="S821" s="1" t="s">
        <v>8156</v>
      </c>
      <c r="T821">
        <v>0.44</v>
      </c>
      <c r="U821" s="1"/>
      <c r="V821">
        <v>4372.0774289999999</v>
      </c>
      <c r="W821">
        <v>148135.76688499999</v>
      </c>
      <c r="X821">
        <v>23.315778999999999</v>
      </c>
      <c r="Y821">
        <v>2.658004</v>
      </c>
      <c r="Z821">
        <v>62.147914999999998</v>
      </c>
      <c r="AA821">
        <v>63.678821999999997</v>
      </c>
      <c r="AB821">
        <v>0</v>
      </c>
    </row>
    <row r="822" spans="1:28" x14ac:dyDescent="0.25">
      <c r="A822" s="1" t="s">
        <v>1274</v>
      </c>
      <c r="B822">
        <v>1229</v>
      </c>
      <c r="C822" s="1" t="s">
        <v>4004</v>
      </c>
      <c r="D822">
        <v>5.0999999999999996</v>
      </c>
      <c r="E822">
        <v>0</v>
      </c>
      <c r="F822">
        <v>0.61</v>
      </c>
      <c r="G822">
        <v>1293</v>
      </c>
      <c r="H822" s="1" t="s">
        <v>4073</v>
      </c>
      <c r="I822">
        <v>40.79</v>
      </c>
      <c r="J822">
        <v>9.8699999999999992</v>
      </c>
      <c r="K822">
        <v>64</v>
      </c>
      <c r="L822">
        <v>475.89</v>
      </c>
      <c r="M822">
        <v>1</v>
      </c>
      <c r="N822">
        <v>1</v>
      </c>
      <c r="O822">
        <v>0</v>
      </c>
      <c r="P822">
        <v>21.79</v>
      </c>
      <c r="Q822">
        <v>0</v>
      </c>
      <c r="R822" s="1" t="s">
        <v>5429</v>
      </c>
      <c r="S822" s="1" t="s">
        <v>8156</v>
      </c>
      <c r="T822">
        <v>0.83</v>
      </c>
      <c r="U822" s="1"/>
      <c r="V822">
        <v>3675.9301369999998</v>
      </c>
      <c r="W822">
        <v>180085.19103399999</v>
      </c>
      <c r="X822">
        <v>20.987209</v>
      </c>
      <c r="Y822">
        <v>3.4748109999999999</v>
      </c>
      <c r="Z822">
        <v>76.511251000000001</v>
      </c>
      <c r="AA822">
        <v>77.411145000000005</v>
      </c>
      <c r="AB822">
        <v>0</v>
      </c>
    </row>
    <row r="823" spans="1:28" x14ac:dyDescent="0.25">
      <c r="A823" s="1" t="s">
        <v>1275</v>
      </c>
      <c r="B823">
        <v>1094</v>
      </c>
      <c r="C823" s="1" t="s">
        <v>4004</v>
      </c>
      <c r="D823">
        <v>5.0999999999999996</v>
      </c>
      <c r="E823">
        <v>0</v>
      </c>
      <c r="F823">
        <v>0.1</v>
      </c>
      <c r="G823">
        <v>1298</v>
      </c>
      <c r="H823" s="1" t="s">
        <v>4110</v>
      </c>
      <c r="I823">
        <v>0.2</v>
      </c>
      <c r="J823">
        <v>5.67</v>
      </c>
      <c r="K823">
        <v>204</v>
      </c>
      <c r="L823">
        <v>1312.65</v>
      </c>
      <c r="M823">
        <v>61</v>
      </c>
      <c r="N823">
        <v>4</v>
      </c>
      <c r="O823">
        <v>0</v>
      </c>
      <c r="P823">
        <v>107.38</v>
      </c>
      <c r="Q823">
        <v>0</v>
      </c>
      <c r="R823" s="1" t="s">
        <v>5430</v>
      </c>
      <c r="S823" s="1" t="s">
        <v>8156</v>
      </c>
      <c r="T823">
        <v>0.97</v>
      </c>
      <c r="U823" s="1"/>
      <c r="V823">
        <v>15389.376609999999</v>
      </c>
      <c r="W823">
        <v>573433.759235</v>
      </c>
      <c r="X823">
        <v>83.701114000000004</v>
      </c>
      <c r="Y823">
        <v>12.023023</v>
      </c>
      <c r="Z823">
        <v>248.23274799999999</v>
      </c>
      <c r="AA823">
        <v>246.49721400000001</v>
      </c>
      <c r="AB823">
        <v>0</v>
      </c>
    </row>
    <row r="824" spans="1:28" x14ac:dyDescent="0.25">
      <c r="A824" s="1" t="s">
        <v>1277</v>
      </c>
      <c r="B824">
        <v>797</v>
      </c>
      <c r="C824" s="1" t="s">
        <v>4016</v>
      </c>
      <c r="D824">
        <v>5.0999999999999996</v>
      </c>
      <c r="E824">
        <v>0</v>
      </c>
      <c r="F824">
        <v>0.85</v>
      </c>
      <c r="G824">
        <v>1299</v>
      </c>
      <c r="H824" s="1" t="s">
        <v>4092</v>
      </c>
      <c r="I824">
        <v>182.21</v>
      </c>
      <c r="J824">
        <v>2.11</v>
      </c>
      <c r="K824">
        <v>502</v>
      </c>
      <c r="L824">
        <v>905.52</v>
      </c>
      <c r="M824">
        <v>105</v>
      </c>
      <c r="N824">
        <v>2</v>
      </c>
      <c r="O824">
        <v>0</v>
      </c>
      <c r="P824">
        <v>208.05</v>
      </c>
      <c r="Q824">
        <v>0</v>
      </c>
      <c r="R824" s="1" t="s">
        <v>5432</v>
      </c>
      <c r="S824" s="1" t="s">
        <v>8156</v>
      </c>
      <c r="T824">
        <v>0.22</v>
      </c>
      <c r="U824" s="1"/>
      <c r="V824">
        <v>39774.070870000003</v>
      </c>
      <c r="W824">
        <v>773738.68832299998</v>
      </c>
      <c r="X824">
        <v>199.00778299999999</v>
      </c>
      <c r="Y824">
        <v>16.895659999999999</v>
      </c>
      <c r="Z824">
        <v>341.72754300000003</v>
      </c>
      <c r="AA824">
        <v>332.61561599999999</v>
      </c>
      <c r="AB824">
        <v>0</v>
      </c>
    </row>
    <row r="825" spans="1:28" x14ac:dyDescent="0.25">
      <c r="A825" s="1" t="s">
        <v>1278</v>
      </c>
      <c r="B825">
        <v>1152</v>
      </c>
      <c r="C825" s="1" t="s">
        <v>4001</v>
      </c>
      <c r="D825">
        <v>0.2</v>
      </c>
      <c r="E825">
        <v>0</v>
      </c>
      <c r="F825">
        <v>2</v>
      </c>
      <c r="G825">
        <v>1300</v>
      </c>
      <c r="H825" s="1" t="s">
        <v>4085</v>
      </c>
      <c r="I825">
        <v>50.59</v>
      </c>
      <c r="J825">
        <v>9.1300000000000008</v>
      </c>
      <c r="K825">
        <v>148</v>
      </c>
      <c r="L825">
        <v>796.83</v>
      </c>
      <c r="M825">
        <v>33</v>
      </c>
      <c r="N825">
        <v>3</v>
      </c>
      <c r="O825">
        <v>0</v>
      </c>
      <c r="P825">
        <v>73.430000000000007</v>
      </c>
      <c r="Q825">
        <v>0</v>
      </c>
      <c r="R825" s="1" t="s">
        <v>5433</v>
      </c>
      <c r="S825" s="1" t="s">
        <v>8156</v>
      </c>
      <c r="T825">
        <v>0.76</v>
      </c>
      <c r="U825" s="1"/>
      <c r="V825">
        <v>10556.153883000001</v>
      </c>
      <c r="W825">
        <v>364805.92037499999</v>
      </c>
      <c r="X825">
        <v>56.628613000000001</v>
      </c>
      <c r="Y825">
        <v>7.2807810000000002</v>
      </c>
      <c r="Z825">
        <v>156.38314800000001</v>
      </c>
      <c r="AA825">
        <v>156.81722500000001</v>
      </c>
      <c r="AB825">
        <v>0</v>
      </c>
    </row>
    <row r="826" spans="1:28" x14ac:dyDescent="0.25">
      <c r="A826" s="1" t="s">
        <v>1280</v>
      </c>
      <c r="B826">
        <v>952</v>
      </c>
      <c r="C826" s="1" t="s">
        <v>4013</v>
      </c>
      <c r="D826">
        <v>5.0999999999999996</v>
      </c>
      <c r="E826">
        <v>0</v>
      </c>
      <c r="F826">
        <v>0.28000000000000003</v>
      </c>
      <c r="G826">
        <v>1301</v>
      </c>
      <c r="H826" s="1" t="s">
        <v>4086</v>
      </c>
      <c r="I826">
        <v>0.2</v>
      </c>
      <c r="J826">
        <v>3.65</v>
      </c>
      <c r="K826">
        <v>349</v>
      </c>
      <c r="L826">
        <v>1241.6600000000001</v>
      </c>
      <c r="M826">
        <v>197</v>
      </c>
      <c r="N826">
        <v>4</v>
      </c>
      <c r="O826">
        <v>0</v>
      </c>
      <c r="P826">
        <v>247.13</v>
      </c>
      <c r="Q826">
        <v>0</v>
      </c>
      <c r="R826" s="1" t="s">
        <v>5435</v>
      </c>
      <c r="S826" s="1" t="s">
        <v>8156</v>
      </c>
      <c r="T826">
        <v>0.89</v>
      </c>
      <c r="U826" s="1"/>
      <c r="V826">
        <v>37475.433347999999</v>
      </c>
      <c r="W826">
        <v>908173.53751499997</v>
      </c>
      <c r="X826">
        <v>192.05823899999999</v>
      </c>
      <c r="Y826">
        <v>20.280732</v>
      </c>
      <c r="Z826">
        <v>401.40134699999999</v>
      </c>
      <c r="AA826">
        <v>390.39831800000002</v>
      </c>
      <c r="AB826">
        <v>0</v>
      </c>
    </row>
    <row r="827" spans="1:28" x14ac:dyDescent="0.25">
      <c r="A827" s="1" t="s">
        <v>1283</v>
      </c>
      <c r="B827">
        <v>1208</v>
      </c>
      <c r="C827" s="1" t="s">
        <v>4003</v>
      </c>
      <c r="D827">
        <v>5.0999999999999996</v>
      </c>
      <c r="E827">
        <v>0</v>
      </c>
      <c r="F827">
        <v>0.5</v>
      </c>
      <c r="G827">
        <v>1304</v>
      </c>
      <c r="H827" s="1" t="s">
        <v>4073</v>
      </c>
      <c r="I827">
        <v>40.79</v>
      </c>
      <c r="J827">
        <v>9.98</v>
      </c>
      <c r="K827">
        <v>96</v>
      </c>
      <c r="L827">
        <v>606.14</v>
      </c>
      <c r="M827">
        <v>17</v>
      </c>
      <c r="N827">
        <v>1</v>
      </c>
      <c r="O827">
        <v>0</v>
      </c>
      <c r="P827">
        <v>47.3</v>
      </c>
      <c r="Q827">
        <v>0</v>
      </c>
      <c r="R827" s="1" t="s">
        <v>5438</v>
      </c>
      <c r="S827" s="1" t="s">
        <v>8156</v>
      </c>
      <c r="T827">
        <v>0.85</v>
      </c>
      <c r="U827" s="1"/>
      <c r="V827">
        <v>5764.3641710000002</v>
      </c>
      <c r="W827">
        <v>228700.93755500001</v>
      </c>
      <c r="X827">
        <v>31.659244000000001</v>
      </c>
      <c r="Y827">
        <v>4.6478210000000004</v>
      </c>
      <c r="Z827">
        <v>98.450500000000005</v>
      </c>
      <c r="AA827">
        <v>98.309639000000004</v>
      </c>
      <c r="AB827">
        <v>0</v>
      </c>
    </row>
    <row r="828" spans="1:28" x14ac:dyDescent="0.25">
      <c r="A828" s="1" t="s">
        <v>1284</v>
      </c>
      <c r="B828">
        <v>1098</v>
      </c>
      <c r="C828" s="1" t="s">
        <v>4031</v>
      </c>
      <c r="D828">
        <v>5.0999999999999996</v>
      </c>
      <c r="E828">
        <v>0</v>
      </c>
      <c r="F828">
        <v>0.27</v>
      </c>
      <c r="G828">
        <v>1305</v>
      </c>
      <c r="H828" s="1" t="s">
        <v>4086</v>
      </c>
      <c r="I828">
        <v>0.2</v>
      </c>
      <c r="J828">
        <v>5.43</v>
      </c>
      <c r="K828">
        <v>207</v>
      </c>
      <c r="L828">
        <v>1365.91</v>
      </c>
      <c r="M828">
        <v>33</v>
      </c>
      <c r="N828">
        <v>5</v>
      </c>
      <c r="O828">
        <v>0</v>
      </c>
      <c r="P828">
        <v>125.32</v>
      </c>
      <c r="Q828">
        <v>0</v>
      </c>
      <c r="R828" s="1" t="s">
        <v>5439</v>
      </c>
      <c r="S828" s="1" t="s">
        <v>8156</v>
      </c>
      <c r="T828">
        <v>1.23</v>
      </c>
      <c r="U828" s="1"/>
      <c r="V828">
        <v>13204.774737</v>
      </c>
      <c r="W828">
        <v>595189.49594099994</v>
      </c>
      <c r="X828">
        <v>74.240390000000005</v>
      </c>
      <c r="Y828">
        <v>12.374551</v>
      </c>
      <c r="Z828">
        <v>257.21657299999998</v>
      </c>
      <c r="AA828">
        <v>255.84692100000001</v>
      </c>
      <c r="AB828">
        <v>0</v>
      </c>
    </row>
    <row r="829" spans="1:28" x14ac:dyDescent="0.25">
      <c r="A829" s="1" t="s">
        <v>1288</v>
      </c>
      <c r="B829">
        <v>1096</v>
      </c>
      <c r="C829" s="1" t="s">
        <v>4016</v>
      </c>
      <c r="D829">
        <v>5.0999999999999996</v>
      </c>
      <c r="E829">
        <v>0</v>
      </c>
      <c r="F829">
        <v>1.29</v>
      </c>
      <c r="G829">
        <v>1309</v>
      </c>
      <c r="H829" s="1" t="s">
        <v>4089</v>
      </c>
      <c r="I829">
        <v>182.21</v>
      </c>
      <c r="J829">
        <v>8.65</v>
      </c>
      <c r="K829">
        <v>213</v>
      </c>
      <c r="L829">
        <v>905.52</v>
      </c>
      <c r="M829">
        <v>97</v>
      </c>
      <c r="N829">
        <v>3</v>
      </c>
      <c r="O829">
        <v>0</v>
      </c>
      <c r="P829">
        <v>145.4</v>
      </c>
      <c r="Q829">
        <v>0</v>
      </c>
      <c r="R829" s="1" t="s">
        <v>5443</v>
      </c>
      <c r="S829" s="1" t="s">
        <v>8156</v>
      </c>
      <c r="T829">
        <v>0.97</v>
      </c>
      <c r="U829" s="1"/>
      <c r="V829">
        <v>20279.085773999999</v>
      </c>
      <c r="W829">
        <v>572412.17813999997</v>
      </c>
      <c r="X829">
        <v>105.88764999999999</v>
      </c>
      <c r="Y829">
        <v>12.512999000000001</v>
      </c>
      <c r="Z829">
        <v>251.274382</v>
      </c>
      <c r="AA829">
        <v>246.06148300000001</v>
      </c>
      <c r="AB829">
        <v>0</v>
      </c>
    </row>
    <row r="830" spans="1:28" x14ac:dyDescent="0.25">
      <c r="A830" s="1" t="s">
        <v>1291</v>
      </c>
      <c r="B830">
        <v>1150</v>
      </c>
      <c r="C830" s="1" t="s">
        <v>4014</v>
      </c>
      <c r="D830">
        <v>5.0999999999999996</v>
      </c>
      <c r="E830">
        <v>0</v>
      </c>
      <c r="F830">
        <v>0</v>
      </c>
      <c r="G830">
        <v>1311</v>
      </c>
      <c r="H830" s="1" t="s">
        <v>4087</v>
      </c>
      <c r="I830">
        <v>59.72</v>
      </c>
      <c r="J830">
        <v>16.489999999999998</v>
      </c>
      <c r="K830">
        <v>161</v>
      </c>
      <c r="L830">
        <v>1183.1099999999999</v>
      </c>
      <c r="M830">
        <v>19</v>
      </c>
      <c r="N830">
        <v>2</v>
      </c>
      <c r="O830">
        <v>0</v>
      </c>
      <c r="P830">
        <v>92.09</v>
      </c>
      <c r="Q830">
        <v>0</v>
      </c>
      <c r="R830" s="1" t="s">
        <v>5446</v>
      </c>
      <c r="S830" s="1" t="s">
        <v>8156</v>
      </c>
      <c r="T830">
        <v>1.24</v>
      </c>
      <c r="U830" s="1"/>
      <c r="V830">
        <v>11525.184781</v>
      </c>
      <c r="W830">
        <v>536407.16680799995</v>
      </c>
      <c r="X830">
        <v>65.214698999999996</v>
      </c>
      <c r="Y830">
        <v>11.022342</v>
      </c>
      <c r="Z830">
        <v>230.83944700000001</v>
      </c>
      <c r="AA830">
        <v>230.578767</v>
      </c>
      <c r="AB830">
        <v>0</v>
      </c>
    </row>
    <row r="831" spans="1:28" x14ac:dyDescent="0.25">
      <c r="A831" s="1" t="s">
        <v>1292</v>
      </c>
      <c r="B831">
        <v>1100</v>
      </c>
      <c r="C831" s="1" t="s">
        <v>4001</v>
      </c>
      <c r="D831">
        <v>0.2</v>
      </c>
      <c r="E831">
        <v>0</v>
      </c>
      <c r="F831">
        <v>0</v>
      </c>
      <c r="G831">
        <v>1312</v>
      </c>
      <c r="H831" s="1" t="s">
        <v>4085</v>
      </c>
      <c r="I831">
        <v>50.59</v>
      </c>
      <c r="J831">
        <v>6.52</v>
      </c>
      <c r="K831">
        <v>212</v>
      </c>
      <c r="L831">
        <v>796.83</v>
      </c>
      <c r="M831">
        <v>70</v>
      </c>
      <c r="N831">
        <v>6</v>
      </c>
      <c r="O831">
        <v>0</v>
      </c>
      <c r="P831">
        <v>121.9</v>
      </c>
      <c r="Q831">
        <v>0</v>
      </c>
      <c r="R831" s="1" t="s">
        <v>5447</v>
      </c>
      <c r="S831" s="1" t="s">
        <v>8156</v>
      </c>
      <c r="T831">
        <v>0.62</v>
      </c>
      <c r="U831" s="1"/>
      <c r="V831">
        <v>14818.441428</v>
      </c>
      <c r="W831">
        <v>405150.23001699999</v>
      </c>
      <c r="X831">
        <v>76.936475999999999</v>
      </c>
      <c r="Y831">
        <v>8.3423090000000002</v>
      </c>
      <c r="Z831">
        <v>175.468085</v>
      </c>
      <c r="AA831">
        <v>174.16206700000001</v>
      </c>
      <c r="AB831">
        <v>0</v>
      </c>
    </row>
    <row r="832" spans="1:28" x14ac:dyDescent="0.25">
      <c r="A832" s="1" t="s">
        <v>1295</v>
      </c>
      <c r="B832">
        <v>900</v>
      </c>
      <c r="C832" s="1" t="s">
        <v>4036</v>
      </c>
      <c r="D832">
        <v>5.0999999999999996</v>
      </c>
      <c r="E832">
        <v>0</v>
      </c>
      <c r="F832">
        <v>0</v>
      </c>
      <c r="G832">
        <v>1313</v>
      </c>
      <c r="H832" s="1" t="s">
        <v>4120</v>
      </c>
      <c r="I832">
        <v>34.18</v>
      </c>
      <c r="J832">
        <v>10.86</v>
      </c>
      <c r="K832">
        <v>413</v>
      </c>
      <c r="L832">
        <v>2058.39</v>
      </c>
      <c r="M832">
        <v>159</v>
      </c>
      <c r="N832">
        <v>6</v>
      </c>
      <c r="O832">
        <v>0</v>
      </c>
      <c r="P832">
        <v>238.38</v>
      </c>
      <c r="Q832">
        <v>0</v>
      </c>
      <c r="R832" s="1" t="s">
        <v>5450</v>
      </c>
      <c r="S832" s="1" t="s">
        <v>8156</v>
      </c>
      <c r="T832">
        <v>0.85</v>
      </c>
      <c r="U832" s="1"/>
      <c r="V832">
        <v>35058.392760000002</v>
      </c>
      <c r="W832">
        <v>1066774.683587</v>
      </c>
      <c r="X832">
        <v>184.85197199999999</v>
      </c>
      <c r="Y832">
        <v>22.745148</v>
      </c>
      <c r="Z832">
        <v>464.746015</v>
      </c>
      <c r="AA832">
        <v>458.57045499999998</v>
      </c>
      <c r="AB832">
        <v>0</v>
      </c>
    </row>
    <row r="833" spans="1:28" x14ac:dyDescent="0.25">
      <c r="A833" s="1" t="s">
        <v>1298</v>
      </c>
      <c r="B833">
        <v>1128</v>
      </c>
      <c r="C833" s="1" t="s">
        <v>4016</v>
      </c>
      <c r="D833">
        <v>5.0999999999999996</v>
      </c>
      <c r="E833">
        <v>0</v>
      </c>
      <c r="F833">
        <v>0.12</v>
      </c>
      <c r="G833">
        <v>1314</v>
      </c>
      <c r="H833" s="1" t="s">
        <v>4089</v>
      </c>
      <c r="I833">
        <v>182.21</v>
      </c>
      <c r="J833">
        <v>13.08</v>
      </c>
      <c r="K833">
        <v>186</v>
      </c>
      <c r="L833">
        <v>905.52</v>
      </c>
      <c r="M833">
        <v>84</v>
      </c>
      <c r="N833">
        <v>1</v>
      </c>
      <c r="O833">
        <v>0</v>
      </c>
      <c r="P833">
        <v>126.16</v>
      </c>
      <c r="Q833">
        <v>0</v>
      </c>
      <c r="R833" s="1" t="s">
        <v>5453</v>
      </c>
      <c r="S833" s="1" t="s">
        <v>8156</v>
      </c>
      <c r="T833">
        <v>1.1000000000000001</v>
      </c>
      <c r="U833" s="1"/>
      <c r="V833">
        <v>17685.519349999999</v>
      </c>
      <c r="W833">
        <v>480991.89598199999</v>
      </c>
      <c r="X833">
        <v>91.901768000000004</v>
      </c>
      <c r="Y833">
        <v>10.501773999999999</v>
      </c>
      <c r="Z833">
        <v>210.41875099999999</v>
      </c>
      <c r="AA833">
        <v>206.763499</v>
      </c>
      <c r="AB833">
        <v>0</v>
      </c>
    </row>
    <row r="834" spans="1:28" x14ac:dyDescent="0.25">
      <c r="A834" s="1" t="s">
        <v>1302</v>
      </c>
      <c r="B834">
        <v>833</v>
      </c>
      <c r="C834" s="1" t="s">
        <v>4048</v>
      </c>
      <c r="D834">
        <v>5.0999999999999996</v>
      </c>
      <c r="E834">
        <v>0</v>
      </c>
      <c r="F834">
        <v>0.25</v>
      </c>
      <c r="G834">
        <v>1319</v>
      </c>
      <c r="H834" s="1" t="s">
        <v>4096</v>
      </c>
      <c r="I834">
        <v>121.36</v>
      </c>
      <c r="J834">
        <v>16.440000000000001</v>
      </c>
      <c r="K834">
        <v>486</v>
      </c>
      <c r="L834">
        <v>2440.69</v>
      </c>
      <c r="M834">
        <v>220</v>
      </c>
      <c r="N834">
        <v>10</v>
      </c>
      <c r="O834">
        <v>0</v>
      </c>
      <c r="P834">
        <v>341.11</v>
      </c>
      <c r="Q834">
        <v>0</v>
      </c>
      <c r="R834" s="1" t="s">
        <v>5457</v>
      </c>
      <c r="S834" s="1" t="s">
        <v>8156</v>
      </c>
      <c r="T834">
        <v>1.23</v>
      </c>
      <c r="U834" s="1"/>
      <c r="V834">
        <v>45440.221751999998</v>
      </c>
      <c r="W834">
        <v>1424649.8962660001</v>
      </c>
      <c r="X834">
        <v>240.70655400000001</v>
      </c>
      <c r="Y834">
        <v>31.440369</v>
      </c>
      <c r="Z834">
        <v>625.11767699999996</v>
      </c>
      <c r="AA834">
        <v>612.40635299999997</v>
      </c>
      <c r="AB834">
        <v>0</v>
      </c>
    </row>
    <row r="835" spans="1:28" x14ac:dyDescent="0.25">
      <c r="A835" s="1" t="s">
        <v>1303</v>
      </c>
      <c r="B835">
        <v>1174</v>
      </c>
      <c r="C835" s="1" t="s">
        <v>4020</v>
      </c>
      <c r="D835">
        <v>5.0999999999999996</v>
      </c>
      <c r="E835">
        <v>0</v>
      </c>
      <c r="F835">
        <v>0.28999999999999998</v>
      </c>
      <c r="G835">
        <v>1319</v>
      </c>
      <c r="H835" s="1" t="s">
        <v>4117</v>
      </c>
      <c r="I835">
        <v>120.04</v>
      </c>
      <c r="J835">
        <v>11.29</v>
      </c>
      <c r="K835">
        <v>145</v>
      </c>
      <c r="L835">
        <v>743.49</v>
      </c>
      <c r="M835">
        <v>59</v>
      </c>
      <c r="N835">
        <v>2</v>
      </c>
      <c r="O835">
        <v>0</v>
      </c>
      <c r="P835">
        <v>79.84</v>
      </c>
      <c r="Q835">
        <v>0</v>
      </c>
      <c r="R835" s="1" t="s">
        <v>5458</v>
      </c>
      <c r="S835" s="1" t="s">
        <v>8156</v>
      </c>
      <c r="T835">
        <v>0.84</v>
      </c>
      <c r="U835" s="1"/>
      <c r="V835">
        <v>12341.682358</v>
      </c>
      <c r="W835">
        <v>362168.97078600002</v>
      </c>
      <c r="X835">
        <v>64.708010000000002</v>
      </c>
      <c r="Y835">
        <v>7.507949</v>
      </c>
      <c r="Z835">
        <v>156.143597</v>
      </c>
      <c r="AA835">
        <v>155.684955</v>
      </c>
      <c r="AB835">
        <v>0</v>
      </c>
    </row>
    <row r="836" spans="1:28" x14ac:dyDescent="0.25">
      <c r="A836" s="1" t="s">
        <v>1304</v>
      </c>
      <c r="B836">
        <v>1210</v>
      </c>
      <c r="C836" s="1" t="s">
        <v>4020</v>
      </c>
      <c r="D836">
        <v>5.0999999999999996</v>
      </c>
      <c r="E836">
        <v>0</v>
      </c>
      <c r="F836">
        <v>0.72</v>
      </c>
      <c r="G836">
        <v>1319</v>
      </c>
      <c r="H836" s="1" t="s">
        <v>4094</v>
      </c>
      <c r="I836">
        <v>120.04</v>
      </c>
      <c r="J836">
        <v>13.7</v>
      </c>
      <c r="K836">
        <v>109</v>
      </c>
      <c r="L836">
        <v>743.49</v>
      </c>
      <c r="M836">
        <v>45</v>
      </c>
      <c r="N836">
        <v>2</v>
      </c>
      <c r="O836">
        <v>0</v>
      </c>
      <c r="P836">
        <v>70.38</v>
      </c>
      <c r="Q836">
        <v>0</v>
      </c>
      <c r="R836" s="1" t="s">
        <v>5459</v>
      </c>
      <c r="S836" s="1" t="s">
        <v>8156</v>
      </c>
      <c r="T836">
        <v>1.41</v>
      </c>
      <c r="U836" s="1"/>
      <c r="V836">
        <v>11090.689651999999</v>
      </c>
      <c r="W836">
        <v>397752.847672</v>
      </c>
      <c r="X836">
        <v>60.039520000000003</v>
      </c>
      <c r="Y836">
        <v>8.7672419999999995</v>
      </c>
      <c r="Z836">
        <v>173.81286499999999</v>
      </c>
      <c r="AA836">
        <v>170.97853799999999</v>
      </c>
      <c r="AB836">
        <v>0</v>
      </c>
    </row>
    <row r="837" spans="1:28" x14ac:dyDescent="0.25">
      <c r="A837" s="1" t="s">
        <v>1305</v>
      </c>
      <c r="B837">
        <v>963</v>
      </c>
      <c r="C837" s="1" t="s">
        <v>4037</v>
      </c>
      <c r="D837">
        <v>5.0999999999999996</v>
      </c>
      <c r="E837">
        <v>0</v>
      </c>
      <c r="F837">
        <v>0.22</v>
      </c>
      <c r="G837">
        <v>1321</v>
      </c>
      <c r="H837" s="1" t="s">
        <v>4096</v>
      </c>
      <c r="I837">
        <v>121.36</v>
      </c>
      <c r="J837">
        <v>16.239999999999998</v>
      </c>
      <c r="K837">
        <v>358</v>
      </c>
      <c r="L837">
        <v>1417.38</v>
      </c>
      <c r="M837">
        <v>171</v>
      </c>
      <c r="N837">
        <v>5</v>
      </c>
      <c r="O837">
        <v>0</v>
      </c>
      <c r="P837">
        <v>273.27</v>
      </c>
      <c r="Q837">
        <v>0</v>
      </c>
      <c r="R837" s="1" t="s">
        <v>5460</v>
      </c>
      <c r="S837" s="1" t="s">
        <v>8156</v>
      </c>
      <c r="T837">
        <v>1.23</v>
      </c>
      <c r="U837" s="1"/>
      <c r="V837">
        <v>36311.127308000003</v>
      </c>
      <c r="W837">
        <v>1014562.380464</v>
      </c>
      <c r="X837">
        <v>189.417834</v>
      </c>
      <c r="Y837">
        <v>22.866848000000001</v>
      </c>
      <c r="Z837">
        <v>449.03641699999997</v>
      </c>
      <c r="AA837">
        <v>436.12688600000001</v>
      </c>
      <c r="AB837">
        <v>0</v>
      </c>
    </row>
    <row r="838" spans="1:28" x14ac:dyDescent="0.25">
      <c r="A838" s="1" t="s">
        <v>1306</v>
      </c>
      <c r="B838">
        <v>1162</v>
      </c>
      <c r="C838" s="1" t="s">
        <v>4016</v>
      </c>
      <c r="D838">
        <v>5.0999999999999996</v>
      </c>
      <c r="E838">
        <v>0</v>
      </c>
      <c r="F838">
        <v>0.95</v>
      </c>
      <c r="G838">
        <v>1321</v>
      </c>
      <c r="H838" s="1" t="s">
        <v>4089</v>
      </c>
      <c r="I838">
        <v>182.21</v>
      </c>
      <c r="J838">
        <v>10.97</v>
      </c>
      <c r="K838">
        <v>159</v>
      </c>
      <c r="L838">
        <v>905.52</v>
      </c>
      <c r="M838">
        <v>51</v>
      </c>
      <c r="N838">
        <v>2</v>
      </c>
      <c r="O838">
        <v>0</v>
      </c>
      <c r="P838">
        <v>88.65</v>
      </c>
      <c r="Q838">
        <v>0</v>
      </c>
      <c r="R838" s="1" t="s">
        <v>5461</v>
      </c>
      <c r="S838" s="1" t="s">
        <v>8156</v>
      </c>
      <c r="T838">
        <v>0.93</v>
      </c>
      <c r="U838" s="1"/>
      <c r="V838">
        <v>12595.605489</v>
      </c>
      <c r="W838">
        <v>401661.56610200001</v>
      </c>
      <c r="X838">
        <v>66.807287000000002</v>
      </c>
      <c r="Y838">
        <v>8.2339420000000008</v>
      </c>
      <c r="Z838">
        <v>172.602137</v>
      </c>
      <c r="AA838">
        <v>172.66077300000001</v>
      </c>
      <c r="AB838">
        <v>0</v>
      </c>
    </row>
    <row r="839" spans="1:28" x14ac:dyDescent="0.25">
      <c r="A839" s="1" t="s">
        <v>1308</v>
      </c>
      <c r="B839">
        <v>1013</v>
      </c>
      <c r="C839" s="1" t="s">
        <v>4005</v>
      </c>
      <c r="D839">
        <v>5.0999999999999996</v>
      </c>
      <c r="E839">
        <v>0</v>
      </c>
      <c r="F839">
        <v>1.81</v>
      </c>
      <c r="G839">
        <v>1322</v>
      </c>
      <c r="H839" s="1" t="s">
        <v>4075</v>
      </c>
      <c r="I839">
        <v>89.74</v>
      </c>
      <c r="J839">
        <v>10.64</v>
      </c>
      <c r="K839">
        <v>309</v>
      </c>
      <c r="L839">
        <v>698.35</v>
      </c>
      <c r="M839">
        <v>199</v>
      </c>
      <c r="N839">
        <v>5</v>
      </c>
      <c r="O839">
        <v>0</v>
      </c>
      <c r="P839">
        <v>243.82</v>
      </c>
      <c r="Q839">
        <v>0</v>
      </c>
      <c r="R839" s="1" t="s">
        <v>5463</v>
      </c>
      <c r="S839" s="1" t="s">
        <v>8156</v>
      </c>
      <c r="T839">
        <v>0.78</v>
      </c>
      <c r="U839" s="1"/>
      <c r="V839">
        <v>36752.644035999998</v>
      </c>
      <c r="W839">
        <v>773502.61790099996</v>
      </c>
      <c r="X839">
        <v>185.53953999999999</v>
      </c>
      <c r="Y839">
        <v>17.781095000000001</v>
      </c>
      <c r="Z839">
        <v>345.30003099999999</v>
      </c>
      <c r="AA839">
        <v>332.51041500000002</v>
      </c>
      <c r="AB839">
        <v>0</v>
      </c>
    </row>
    <row r="840" spans="1:28" x14ac:dyDescent="0.25">
      <c r="A840" s="1" t="s">
        <v>1311</v>
      </c>
      <c r="B840">
        <v>1242</v>
      </c>
      <c r="C840" s="1" t="s">
        <v>4004</v>
      </c>
      <c r="D840">
        <v>5.0999999999999996</v>
      </c>
      <c r="E840">
        <v>0</v>
      </c>
      <c r="F840">
        <v>0</v>
      </c>
      <c r="G840">
        <v>1324</v>
      </c>
      <c r="H840" s="1" t="s">
        <v>4079</v>
      </c>
      <c r="I840">
        <v>1.4</v>
      </c>
      <c r="J840">
        <v>15.2</v>
      </c>
      <c r="K840">
        <v>82</v>
      </c>
      <c r="L840">
        <v>609.39</v>
      </c>
      <c r="M840">
        <v>0</v>
      </c>
      <c r="N840">
        <v>0</v>
      </c>
      <c r="O840">
        <v>0</v>
      </c>
      <c r="P840">
        <v>45.87</v>
      </c>
      <c r="Q840">
        <v>0</v>
      </c>
      <c r="R840" s="1" t="s">
        <v>5466</v>
      </c>
      <c r="S840" s="1" t="s">
        <v>8156</v>
      </c>
      <c r="T840">
        <v>1.2</v>
      </c>
      <c r="U840" s="1"/>
      <c r="V840">
        <v>5140.5990510000001</v>
      </c>
      <c r="W840">
        <v>235245.241289</v>
      </c>
      <c r="X840">
        <v>28.992039999999999</v>
      </c>
      <c r="Y840">
        <v>4.7197420000000001</v>
      </c>
      <c r="Z840">
        <v>100.42129199999999</v>
      </c>
      <c r="AA840">
        <v>101.122246</v>
      </c>
      <c r="AB840">
        <v>0</v>
      </c>
    </row>
    <row r="841" spans="1:28" x14ac:dyDescent="0.25">
      <c r="A841" s="1" t="s">
        <v>1312</v>
      </c>
      <c r="B841">
        <v>1068</v>
      </c>
      <c r="C841" s="1" t="s">
        <v>4004</v>
      </c>
      <c r="D841">
        <v>5.0999999999999996</v>
      </c>
      <c r="E841">
        <v>0</v>
      </c>
      <c r="F841">
        <v>0.15</v>
      </c>
      <c r="G841">
        <v>1326</v>
      </c>
      <c r="H841" s="1" t="s">
        <v>4096</v>
      </c>
      <c r="I841">
        <v>121.36</v>
      </c>
      <c r="J841">
        <v>12.46</v>
      </c>
      <c r="K841">
        <v>258</v>
      </c>
      <c r="L841">
        <v>1417.41</v>
      </c>
      <c r="M841">
        <v>77</v>
      </c>
      <c r="N841">
        <v>4</v>
      </c>
      <c r="O841">
        <v>0</v>
      </c>
      <c r="P841">
        <v>145.08000000000001</v>
      </c>
      <c r="Q841">
        <v>0</v>
      </c>
      <c r="R841" s="1" t="s">
        <v>5467</v>
      </c>
      <c r="S841" s="1" t="s">
        <v>8156</v>
      </c>
      <c r="T841">
        <v>0.91</v>
      </c>
      <c r="U841" s="1"/>
      <c r="V841">
        <v>18815.761000999999</v>
      </c>
      <c r="W841">
        <v>642757.51594099996</v>
      </c>
      <c r="X841">
        <v>100.88373199999999</v>
      </c>
      <c r="Y841">
        <v>13.411341999999999</v>
      </c>
      <c r="Z841">
        <v>278.22945900000002</v>
      </c>
      <c r="AA841">
        <v>276.29823900000002</v>
      </c>
      <c r="AB841">
        <v>0</v>
      </c>
    </row>
    <row r="842" spans="1:28" x14ac:dyDescent="0.25">
      <c r="A842" s="1" t="s">
        <v>1313</v>
      </c>
      <c r="B842">
        <v>1258</v>
      </c>
      <c r="C842" s="1" t="s">
        <v>4004</v>
      </c>
      <c r="D842">
        <v>5.0999999999999996</v>
      </c>
      <c r="E842">
        <v>0</v>
      </c>
      <c r="F842">
        <v>2.2000000000000002</v>
      </c>
      <c r="G842">
        <v>1326</v>
      </c>
      <c r="H842" s="1" t="s">
        <v>4079</v>
      </c>
      <c r="I842">
        <v>1.4</v>
      </c>
      <c r="J842">
        <v>15.37</v>
      </c>
      <c r="K842">
        <v>68</v>
      </c>
      <c r="L842">
        <v>609.39</v>
      </c>
      <c r="M842">
        <v>0</v>
      </c>
      <c r="N842">
        <v>0</v>
      </c>
      <c r="O842">
        <v>0</v>
      </c>
      <c r="P842">
        <v>32.74</v>
      </c>
      <c r="Q842">
        <v>0</v>
      </c>
      <c r="R842" s="1" t="s">
        <v>5468</v>
      </c>
      <c r="S842" s="1" t="s">
        <v>8156</v>
      </c>
      <c r="T842">
        <v>1.26</v>
      </c>
      <c r="U842" s="1"/>
      <c r="V842">
        <v>4786.1744079999999</v>
      </c>
      <c r="W842">
        <v>245785.23055000001</v>
      </c>
      <c r="X842">
        <v>27.601081000000001</v>
      </c>
      <c r="Y842">
        <v>5.0933339999999996</v>
      </c>
      <c r="Z842">
        <v>105.5277</v>
      </c>
      <c r="AA842">
        <v>105.652236</v>
      </c>
      <c r="AB842">
        <v>0</v>
      </c>
    </row>
    <row r="843" spans="1:28" x14ac:dyDescent="0.25">
      <c r="A843" s="1" t="s">
        <v>1314</v>
      </c>
      <c r="B843">
        <v>969</v>
      </c>
      <c r="C843" s="1" t="s">
        <v>4004</v>
      </c>
      <c r="D843">
        <v>5.0999999999999996</v>
      </c>
      <c r="E843">
        <v>0</v>
      </c>
      <c r="F843">
        <v>0.57999999999999996</v>
      </c>
      <c r="G843">
        <v>1327</v>
      </c>
      <c r="H843" s="1" t="s">
        <v>4108</v>
      </c>
      <c r="I843">
        <v>122.01</v>
      </c>
      <c r="J843">
        <v>11.41</v>
      </c>
      <c r="K843">
        <v>358</v>
      </c>
      <c r="L843">
        <v>1425.91</v>
      </c>
      <c r="M843">
        <v>155</v>
      </c>
      <c r="N843">
        <v>7</v>
      </c>
      <c r="O843">
        <v>0</v>
      </c>
      <c r="P843">
        <v>251.44</v>
      </c>
      <c r="Q843">
        <v>0</v>
      </c>
      <c r="R843" s="1" t="s">
        <v>5469</v>
      </c>
      <c r="S843" s="1" t="s">
        <v>8156</v>
      </c>
      <c r="T843">
        <v>0.98</v>
      </c>
      <c r="U843" s="1"/>
      <c r="V843">
        <v>33486.792791</v>
      </c>
      <c r="W843">
        <v>888336.64456799999</v>
      </c>
      <c r="X843">
        <v>173.48621399999999</v>
      </c>
      <c r="Y843">
        <v>19.633946000000002</v>
      </c>
      <c r="Z843">
        <v>391.29569800000002</v>
      </c>
      <c r="AA843">
        <v>381.86859500000003</v>
      </c>
      <c r="AB843">
        <v>0</v>
      </c>
    </row>
    <row r="844" spans="1:28" x14ac:dyDescent="0.25">
      <c r="A844" s="1" t="s">
        <v>1315</v>
      </c>
      <c r="B844">
        <v>1260</v>
      </c>
      <c r="C844" s="1" t="s">
        <v>4004</v>
      </c>
      <c r="D844">
        <v>5.0999999999999996</v>
      </c>
      <c r="E844">
        <v>0</v>
      </c>
      <c r="F844">
        <v>0</v>
      </c>
      <c r="G844">
        <v>1328</v>
      </c>
      <c r="H844" s="1" t="s">
        <v>4168</v>
      </c>
      <c r="I844">
        <v>0.2</v>
      </c>
      <c r="J844">
        <v>15.91</v>
      </c>
      <c r="K844">
        <v>68</v>
      </c>
      <c r="L844">
        <v>420.4</v>
      </c>
      <c r="M844">
        <v>3</v>
      </c>
      <c r="N844">
        <v>1</v>
      </c>
      <c r="O844">
        <v>0</v>
      </c>
      <c r="P844">
        <v>41.69</v>
      </c>
      <c r="Q844">
        <v>0</v>
      </c>
      <c r="R844" s="1" t="s">
        <v>5470</v>
      </c>
      <c r="S844" s="1" t="s">
        <v>8156</v>
      </c>
      <c r="T844">
        <v>1.17</v>
      </c>
      <c r="U844" s="1"/>
      <c r="V844">
        <v>4905.8554809999996</v>
      </c>
      <c r="W844">
        <v>219142.62926399999</v>
      </c>
      <c r="X844">
        <v>27.552553</v>
      </c>
      <c r="Y844">
        <v>4.5189409999999999</v>
      </c>
      <c r="Z844">
        <v>94.945171000000002</v>
      </c>
      <c r="AA844">
        <v>94.200246000000007</v>
      </c>
      <c r="AB844">
        <v>0</v>
      </c>
    </row>
    <row r="845" spans="1:28" x14ac:dyDescent="0.25">
      <c r="A845" s="1" t="s">
        <v>1319</v>
      </c>
      <c r="B845">
        <v>1071</v>
      </c>
      <c r="C845" s="1" t="s">
        <v>4005</v>
      </c>
      <c r="D845">
        <v>5.0999999999999996</v>
      </c>
      <c r="E845">
        <v>0</v>
      </c>
      <c r="F845">
        <v>0.32</v>
      </c>
      <c r="G845">
        <v>1331</v>
      </c>
      <c r="H845" s="1" t="s">
        <v>4075</v>
      </c>
      <c r="I845">
        <v>89.74</v>
      </c>
      <c r="J845">
        <v>11.93</v>
      </c>
      <c r="K845">
        <v>260</v>
      </c>
      <c r="L845">
        <v>698.35</v>
      </c>
      <c r="M845">
        <v>133</v>
      </c>
      <c r="N845">
        <v>4</v>
      </c>
      <c r="O845">
        <v>0</v>
      </c>
      <c r="P845">
        <v>210.45</v>
      </c>
      <c r="Q845">
        <v>0</v>
      </c>
      <c r="R845" s="1" t="s">
        <v>5474</v>
      </c>
      <c r="S845" s="1" t="s">
        <v>8156</v>
      </c>
      <c r="T845">
        <v>1.04</v>
      </c>
      <c r="U845" s="1"/>
      <c r="V845">
        <v>26732.292399999998</v>
      </c>
      <c r="W845">
        <v>606693.61550399999</v>
      </c>
      <c r="X845">
        <v>136.01163199999999</v>
      </c>
      <c r="Y845">
        <v>13.741803000000001</v>
      </c>
      <c r="Z845">
        <v>269.70057100000002</v>
      </c>
      <c r="AA845">
        <v>260.80168500000002</v>
      </c>
      <c r="AB845">
        <v>0</v>
      </c>
    </row>
    <row r="846" spans="1:28" x14ac:dyDescent="0.25">
      <c r="A846" s="1" t="s">
        <v>1320</v>
      </c>
      <c r="B846">
        <v>1255</v>
      </c>
      <c r="C846" s="1" t="s">
        <v>4004</v>
      </c>
      <c r="D846">
        <v>5.0999999999999996</v>
      </c>
      <c r="E846">
        <v>0</v>
      </c>
      <c r="F846">
        <v>0.47</v>
      </c>
      <c r="G846">
        <v>1331</v>
      </c>
      <c r="H846" s="1" t="s">
        <v>4073</v>
      </c>
      <c r="I846">
        <v>40.79</v>
      </c>
      <c r="J846">
        <v>8.6</v>
      </c>
      <c r="K846">
        <v>76</v>
      </c>
      <c r="L846">
        <v>475.89</v>
      </c>
      <c r="M846">
        <v>0</v>
      </c>
      <c r="N846">
        <v>0</v>
      </c>
      <c r="O846">
        <v>0</v>
      </c>
      <c r="P846">
        <v>26.22</v>
      </c>
      <c r="Q846">
        <v>0</v>
      </c>
      <c r="R846" s="1" t="s">
        <v>5475</v>
      </c>
      <c r="S846" s="1" t="s">
        <v>8156</v>
      </c>
      <c r="T846">
        <v>0.7</v>
      </c>
      <c r="U846" s="1"/>
      <c r="V846">
        <v>3975.888997</v>
      </c>
      <c r="W846">
        <v>175662.296221</v>
      </c>
      <c r="X846">
        <v>22.218917999999999</v>
      </c>
      <c r="Y846">
        <v>3.3189669999999998</v>
      </c>
      <c r="Z846">
        <v>74.458558999999994</v>
      </c>
      <c r="AA846">
        <v>75.510339000000002</v>
      </c>
      <c r="AB846">
        <v>0</v>
      </c>
    </row>
    <row r="847" spans="1:28" x14ac:dyDescent="0.25">
      <c r="A847" s="1" t="s">
        <v>1323</v>
      </c>
      <c r="B847">
        <v>1272</v>
      </c>
      <c r="C847" s="1" t="s">
        <v>4004</v>
      </c>
      <c r="D847">
        <v>5.0999999999999996</v>
      </c>
      <c r="E847">
        <v>0</v>
      </c>
      <c r="F847">
        <v>2.4</v>
      </c>
      <c r="G847">
        <v>1333</v>
      </c>
      <c r="H847" s="1" t="s">
        <v>4079</v>
      </c>
      <c r="I847">
        <v>1.4</v>
      </c>
      <c r="J847">
        <v>15</v>
      </c>
      <c r="K847">
        <v>61</v>
      </c>
      <c r="L847">
        <v>609.39</v>
      </c>
      <c r="M847">
        <v>0</v>
      </c>
      <c r="N847">
        <v>0</v>
      </c>
      <c r="O847">
        <v>0</v>
      </c>
      <c r="P847">
        <v>23.27</v>
      </c>
      <c r="Q847">
        <v>0</v>
      </c>
      <c r="R847" s="1" t="s">
        <v>5478</v>
      </c>
      <c r="S847" s="1" t="s">
        <v>8156</v>
      </c>
      <c r="T847">
        <v>1.1599999999999999</v>
      </c>
      <c r="U847" s="1"/>
      <c r="V847">
        <v>4534.2128890000004</v>
      </c>
      <c r="W847">
        <v>249803.102464</v>
      </c>
      <c r="X847">
        <v>26.606124000000001</v>
      </c>
      <c r="Y847">
        <v>5.2024790000000003</v>
      </c>
      <c r="Z847">
        <v>107.644463</v>
      </c>
      <c r="AA847">
        <v>107.37900500000001</v>
      </c>
      <c r="AB847">
        <v>0</v>
      </c>
    </row>
    <row r="848" spans="1:28" x14ac:dyDescent="0.25">
      <c r="A848" s="1" t="s">
        <v>1324</v>
      </c>
      <c r="B848">
        <v>895</v>
      </c>
      <c r="C848" s="1" t="s">
        <v>4012</v>
      </c>
      <c r="D848">
        <v>5.0999999999999996</v>
      </c>
      <c r="E848">
        <v>0</v>
      </c>
      <c r="F848">
        <v>0.56000000000000005</v>
      </c>
      <c r="G848">
        <v>1334</v>
      </c>
      <c r="H848" s="1" t="s">
        <v>4096</v>
      </c>
      <c r="I848">
        <v>121.36</v>
      </c>
      <c r="J848">
        <v>9.31</v>
      </c>
      <c r="K848">
        <v>439</v>
      </c>
      <c r="L848">
        <v>1363.57</v>
      </c>
      <c r="M848">
        <v>166</v>
      </c>
      <c r="N848">
        <v>7</v>
      </c>
      <c r="O848">
        <v>0</v>
      </c>
      <c r="P848">
        <v>315.49</v>
      </c>
      <c r="Q848">
        <v>0</v>
      </c>
      <c r="R848" s="1" t="s">
        <v>5479</v>
      </c>
      <c r="S848" s="1" t="s">
        <v>8156</v>
      </c>
      <c r="T848">
        <v>0.81</v>
      </c>
      <c r="U848" s="1"/>
      <c r="V848">
        <v>37721.293948999999</v>
      </c>
      <c r="W848">
        <v>960224.68869800004</v>
      </c>
      <c r="X848">
        <v>194.323341</v>
      </c>
      <c r="Y848">
        <v>20.858339999999998</v>
      </c>
      <c r="Z848">
        <v>422.423134</v>
      </c>
      <c r="AA848">
        <v>412.77272599999998</v>
      </c>
      <c r="AB848">
        <v>0</v>
      </c>
    </row>
    <row r="849" spans="1:28" x14ac:dyDescent="0.25">
      <c r="A849" s="1" t="s">
        <v>1325</v>
      </c>
      <c r="B849">
        <v>1029</v>
      </c>
      <c r="C849" s="1" t="s">
        <v>4004</v>
      </c>
      <c r="D849">
        <v>5.0999999999999996</v>
      </c>
      <c r="E849">
        <v>0</v>
      </c>
      <c r="F849">
        <v>0.06</v>
      </c>
      <c r="G849">
        <v>1335</v>
      </c>
      <c r="H849" s="1" t="s">
        <v>4108</v>
      </c>
      <c r="I849">
        <v>122.01</v>
      </c>
      <c r="J849">
        <v>13.62</v>
      </c>
      <c r="K849">
        <v>306</v>
      </c>
      <c r="L849">
        <v>1425.91</v>
      </c>
      <c r="M849">
        <v>99</v>
      </c>
      <c r="N849">
        <v>4</v>
      </c>
      <c r="O849">
        <v>0</v>
      </c>
      <c r="P849">
        <v>206.07</v>
      </c>
      <c r="Q849">
        <v>0</v>
      </c>
      <c r="R849" s="1" t="s">
        <v>5480</v>
      </c>
      <c r="S849" s="1" t="s">
        <v>8156</v>
      </c>
      <c r="T849">
        <v>1.04</v>
      </c>
      <c r="U849" s="1"/>
      <c r="V849">
        <v>25197.843986</v>
      </c>
      <c r="W849">
        <v>770832.05550599995</v>
      </c>
      <c r="X849">
        <v>132.969337</v>
      </c>
      <c r="Y849">
        <v>16.479761</v>
      </c>
      <c r="Z849">
        <v>336.29647999999997</v>
      </c>
      <c r="AA849">
        <v>331.35449799999998</v>
      </c>
      <c r="AB849">
        <v>0</v>
      </c>
    </row>
    <row r="850" spans="1:28" x14ac:dyDescent="0.25">
      <c r="A850" s="1" t="s">
        <v>1326</v>
      </c>
      <c r="B850">
        <v>952</v>
      </c>
      <c r="C850" s="1" t="s">
        <v>4024</v>
      </c>
      <c r="D850">
        <v>5.0999999999999996</v>
      </c>
      <c r="E850">
        <v>0</v>
      </c>
      <c r="F850">
        <v>0.28999999999999998</v>
      </c>
      <c r="G850">
        <v>1336</v>
      </c>
      <c r="H850" s="1" t="s">
        <v>4112</v>
      </c>
      <c r="I850">
        <v>110.84</v>
      </c>
      <c r="J850">
        <v>9.19</v>
      </c>
      <c r="K850">
        <v>384</v>
      </c>
      <c r="L850">
        <v>1744.16</v>
      </c>
      <c r="M850">
        <v>128</v>
      </c>
      <c r="N850">
        <v>6</v>
      </c>
      <c r="O850">
        <v>0</v>
      </c>
      <c r="P850">
        <v>220.3</v>
      </c>
      <c r="Q850">
        <v>0</v>
      </c>
      <c r="R850" s="1" t="s">
        <v>5481</v>
      </c>
      <c r="S850" s="1" t="s">
        <v>8156</v>
      </c>
      <c r="T850">
        <v>0.73</v>
      </c>
      <c r="U850" s="1"/>
      <c r="V850">
        <v>30800.494635999999</v>
      </c>
      <c r="W850">
        <v>874555.75557399995</v>
      </c>
      <c r="X850">
        <v>160.764701</v>
      </c>
      <c r="Y850">
        <v>18.170285</v>
      </c>
      <c r="Z850">
        <v>378.15166599999998</v>
      </c>
      <c r="AA850">
        <v>375.94448799999998</v>
      </c>
      <c r="AB850">
        <v>0</v>
      </c>
    </row>
    <row r="851" spans="1:28" x14ac:dyDescent="0.25">
      <c r="A851" s="1" t="s">
        <v>1327</v>
      </c>
      <c r="B851">
        <v>1153</v>
      </c>
      <c r="C851" s="1" t="s">
        <v>4004</v>
      </c>
      <c r="D851">
        <v>5.0999999999999996</v>
      </c>
      <c r="E851">
        <v>0</v>
      </c>
      <c r="F851">
        <v>3.01</v>
      </c>
      <c r="G851">
        <v>1336</v>
      </c>
      <c r="H851" s="1" t="s">
        <v>4096</v>
      </c>
      <c r="I851">
        <v>121.36</v>
      </c>
      <c r="J851">
        <v>13.22</v>
      </c>
      <c r="K851">
        <v>183</v>
      </c>
      <c r="L851">
        <v>1417.41</v>
      </c>
      <c r="M851">
        <v>17</v>
      </c>
      <c r="N851">
        <v>3</v>
      </c>
      <c r="O851">
        <v>0</v>
      </c>
      <c r="P851">
        <v>87.14</v>
      </c>
      <c r="Q851">
        <v>0</v>
      </c>
      <c r="R851" s="1" t="s">
        <v>5482</v>
      </c>
      <c r="S851" s="1" t="s">
        <v>8156</v>
      </c>
      <c r="T851">
        <v>1.08</v>
      </c>
      <c r="U851" s="1"/>
      <c r="V851">
        <v>11001.445491</v>
      </c>
      <c r="W851">
        <v>527999.99029999995</v>
      </c>
      <c r="X851">
        <v>62.588875999999999</v>
      </c>
      <c r="Y851">
        <v>10.45374</v>
      </c>
      <c r="Z851">
        <v>224.37544199999999</v>
      </c>
      <c r="AA851">
        <v>226.96522300000001</v>
      </c>
      <c r="AB851">
        <v>0</v>
      </c>
    </row>
    <row r="852" spans="1:28" x14ac:dyDescent="0.25">
      <c r="A852" s="1" t="s">
        <v>1328</v>
      </c>
      <c r="B852">
        <v>941</v>
      </c>
      <c r="C852" s="1" t="s">
        <v>4030</v>
      </c>
      <c r="D852">
        <v>5.0999999999999996</v>
      </c>
      <c r="E852">
        <v>0</v>
      </c>
      <c r="F852">
        <v>0.09</v>
      </c>
      <c r="G852">
        <v>1337</v>
      </c>
      <c r="H852" s="1" t="s">
        <v>4147</v>
      </c>
      <c r="I852">
        <v>23.77</v>
      </c>
      <c r="J852">
        <v>7.56</v>
      </c>
      <c r="K852">
        <v>396</v>
      </c>
      <c r="L852">
        <v>2694.53</v>
      </c>
      <c r="M852">
        <v>36</v>
      </c>
      <c r="N852">
        <v>4</v>
      </c>
      <c r="O852">
        <v>0</v>
      </c>
      <c r="P852">
        <v>112.06</v>
      </c>
      <c r="Q852">
        <v>0</v>
      </c>
      <c r="R852" s="1" t="s">
        <v>5483</v>
      </c>
      <c r="S852" s="1" t="s">
        <v>8156</v>
      </c>
      <c r="T852">
        <v>0.68</v>
      </c>
      <c r="U852" s="1"/>
      <c r="V852">
        <v>17664.136246999999</v>
      </c>
      <c r="W852">
        <v>787482.88759099995</v>
      </c>
      <c r="X852">
        <v>98.757749000000004</v>
      </c>
      <c r="Y852">
        <v>14.126918999999999</v>
      </c>
      <c r="Z852">
        <v>327.72369700000002</v>
      </c>
      <c r="AA852">
        <v>338.50917800000002</v>
      </c>
      <c r="AB852">
        <v>0</v>
      </c>
    </row>
    <row r="853" spans="1:28" x14ac:dyDescent="0.25">
      <c r="A853" s="1" t="s">
        <v>1333</v>
      </c>
      <c r="B853">
        <v>1197</v>
      </c>
      <c r="C853" s="1" t="s">
        <v>4016</v>
      </c>
      <c r="D853">
        <v>5.0999999999999996</v>
      </c>
      <c r="E853">
        <v>0</v>
      </c>
      <c r="F853">
        <v>2.77</v>
      </c>
      <c r="G853">
        <v>1341</v>
      </c>
      <c r="H853" s="1" t="s">
        <v>4092</v>
      </c>
      <c r="I853">
        <v>182.21</v>
      </c>
      <c r="J853">
        <v>7.65</v>
      </c>
      <c r="K853">
        <v>144</v>
      </c>
      <c r="L853">
        <v>905.52</v>
      </c>
      <c r="M853">
        <v>14</v>
      </c>
      <c r="N853">
        <v>2</v>
      </c>
      <c r="O853">
        <v>0</v>
      </c>
      <c r="P853">
        <v>50.08</v>
      </c>
      <c r="Q853">
        <v>0</v>
      </c>
      <c r="R853" s="1" t="s">
        <v>5488</v>
      </c>
      <c r="S853" s="1" t="s">
        <v>8156</v>
      </c>
      <c r="T853">
        <v>0.7</v>
      </c>
      <c r="U853" s="1"/>
      <c r="V853">
        <v>7262.7887629999996</v>
      </c>
      <c r="W853">
        <v>289786.25727399997</v>
      </c>
      <c r="X853">
        <v>39.859278000000003</v>
      </c>
      <c r="Y853">
        <v>5.5489240000000004</v>
      </c>
      <c r="Z853">
        <v>122.809686</v>
      </c>
      <c r="AA853">
        <v>124.56829999999999</v>
      </c>
      <c r="AB853">
        <v>0</v>
      </c>
    </row>
    <row r="854" spans="1:28" x14ac:dyDescent="0.25">
      <c r="A854" s="1" t="s">
        <v>1334</v>
      </c>
      <c r="B854">
        <v>1245</v>
      </c>
      <c r="C854" s="1" t="s">
        <v>4020</v>
      </c>
      <c r="D854">
        <v>5.0999999999999996</v>
      </c>
      <c r="E854">
        <v>0</v>
      </c>
      <c r="F854">
        <v>0.16</v>
      </c>
      <c r="G854">
        <v>1341</v>
      </c>
      <c r="H854" s="1" t="s">
        <v>4094</v>
      </c>
      <c r="I854">
        <v>120.04</v>
      </c>
      <c r="J854">
        <v>18.649999999999999</v>
      </c>
      <c r="K854">
        <v>96</v>
      </c>
      <c r="L854">
        <v>743.49</v>
      </c>
      <c r="M854">
        <v>43</v>
      </c>
      <c r="N854">
        <v>1</v>
      </c>
      <c r="O854">
        <v>0</v>
      </c>
      <c r="P854">
        <v>55.9</v>
      </c>
      <c r="Q854">
        <v>0</v>
      </c>
      <c r="R854" s="1" t="s">
        <v>5489</v>
      </c>
      <c r="S854" s="1" t="s">
        <v>8156</v>
      </c>
      <c r="T854">
        <v>1.38</v>
      </c>
      <c r="U854" s="1"/>
      <c r="V854">
        <v>11143.594493000001</v>
      </c>
      <c r="W854">
        <v>387422.37599999999</v>
      </c>
      <c r="X854">
        <v>59.974699999999999</v>
      </c>
      <c r="Y854">
        <v>8.5410679999999992</v>
      </c>
      <c r="Z854">
        <v>168.18941899999999</v>
      </c>
      <c r="AA854">
        <v>166.538263</v>
      </c>
      <c r="AB854">
        <v>0</v>
      </c>
    </row>
    <row r="855" spans="1:28" x14ac:dyDescent="0.25">
      <c r="A855" s="1" t="s">
        <v>1335</v>
      </c>
      <c r="B855">
        <v>1035</v>
      </c>
      <c r="C855" s="1" t="s">
        <v>4022</v>
      </c>
      <c r="D855">
        <v>5.0999999999999996</v>
      </c>
      <c r="E855">
        <v>0</v>
      </c>
      <c r="F855">
        <v>0</v>
      </c>
      <c r="G855">
        <v>1342</v>
      </c>
      <c r="H855" s="1" t="s">
        <v>4098</v>
      </c>
      <c r="I855">
        <v>66.290000000000006</v>
      </c>
      <c r="J855">
        <v>10.82</v>
      </c>
      <c r="K855">
        <v>307</v>
      </c>
      <c r="L855">
        <v>1849.52</v>
      </c>
      <c r="M855">
        <v>105</v>
      </c>
      <c r="N855">
        <v>3</v>
      </c>
      <c r="O855">
        <v>0</v>
      </c>
      <c r="P855">
        <v>165.84</v>
      </c>
      <c r="Q855">
        <v>0</v>
      </c>
      <c r="R855" s="1" t="s">
        <v>5490</v>
      </c>
      <c r="S855" s="1" t="s">
        <v>8156</v>
      </c>
      <c r="T855">
        <v>0.93</v>
      </c>
      <c r="U855" s="1"/>
      <c r="V855">
        <v>25081.136528999999</v>
      </c>
      <c r="W855">
        <v>817686.96383799997</v>
      </c>
      <c r="X855">
        <v>133.58607699999999</v>
      </c>
      <c r="Y855">
        <v>17.353354</v>
      </c>
      <c r="Z855">
        <v>354.96431100000001</v>
      </c>
      <c r="AA855">
        <v>351.49471499999999</v>
      </c>
      <c r="AB855">
        <v>0</v>
      </c>
    </row>
    <row r="856" spans="1:28" x14ac:dyDescent="0.25">
      <c r="A856" s="1" t="s">
        <v>1336</v>
      </c>
      <c r="B856">
        <v>1062</v>
      </c>
      <c r="C856" s="1" t="s">
        <v>4020</v>
      </c>
      <c r="D856">
        <v>5.0999999999999996</v>
      </c>
      <c r="E856">
        <v>0</v>
      </c>
      <c r="F856">
        <v>0.46</v>
      </c>
      <c r="G856">
        <v>1342</v>
      </c>
      <c r="H856" s="1" t="s">
        <v>4116</v>
      </c>
      <c r="I856">
        <v>87.33</v>
      </c>
      <c r="J856">
        <v>11.19</v>
      </c>
      <c r="K856">
        <v>280</v>
      </c>
      <c r="L856">
        <v>1635.43</v>
      </c>
      <c r="M856">
        <v>106</v>
      </c>
      <c r="N856">
        <v>4</v>
      </c>
      <c r="O856">
        <v>0</v>
      </c>
      <c r="P856">
        <v>156</v>
      </c>
      <c r="Q856">
        <v>0</v>
      </c>
      <c r="R856" s="1" t="s">
        <v>5491</v>
      </c>
      <c r="S856" s="1" t="s">
        <v>8156</v>
      </c>
      <c r="T856">
        <v>0.96</v>
      </c>
      <c r="U856" s="1"/>
      <c r="V856">
        <v>22832.757635999998</v>
      </c>
      <c r="W856">
        <v>735632.49863599997</v>
      </c>
      <c r="X856">
        <v>121.368754</v>
      </c>
      <c r="Y856">
        <v>15.465398</v>
      </c>
      <c r="Z856">
        <v>318.27471000000003</v>
      </c>
      <c r="AA856">
        <v>316.22286800000001</v>
      </c>
      <c r="AB856">
        <v>0</v>
      </c>
    </row>
    <row r="857" spans="1:28" x14ac:dyDescent="0.25">
      <c r="A857" s="1" t="s">
        <v>1337</v>
      </c>
      <c r="B857">
        <v>1090</v>
      </c>
      <c r="C857" s="1" t="s">
        <v>4031</v>
      </c>
      <c r="D857">
        <v>5.0999999999999996</v>
      </c>
      <c r="E857">
        <v>0</v>
      </c>
      <c r="F857">
        <v>0.53</v>
      </c>
      <c r="G857">
        <v>1343</v>
      </c>
      <c r="H857" s="1" t="s">
        <v>4091</v>
      </c>
      <c r="I857">
        <v>93.18</v>
      </c>
      <c r="J857">
        <v>9.6300000000000008</v>
      </c>
      <c r="K857">
        <v>253</v>
      </c>
      <c r="L857">
        <v>1375.09</v>
      </c>
      <c r="M857">
        <v>27</v>
      </c>
      <c r="N857">
        <v>4</v>
      </c>
      <c r="O857">
        <v>0</v>
      </c>
      <c r="P857">
        <v>129.36000000000001</v>
      </c>
      <c r="Q857">
        <v>0</v>
      </c>
      <c r="R857" s="1" t="s">
        <v>5492</v>
      </c>
      <c r="S857" s="1" t="s">
        <v>8156</v>
      </c>
      <c r="T857">
        <v>0.8</v>
      </c>
      <c r="U857" s="1"/>
      <c r="V857">
        <v>14010.924485</v>
      </c>
      <c r="W857">
        <v>538457.54410699999</v>
      </c>
      <c r="X857">
        <v>76.413602999999995</v>
      </c>
      <c r="Y857">
        <v>10.40705</v>
      </c>
      <c r="Z857">
        <v>228.89841200000001</v>
      </c>
      <c r="AA857">
        <v>231.46309299999999</v>
      </c>
      <c r="AB857">
        <v>0</v>
      </c>
    </row>
    <row r="858" spans="1:28" x14ac:dyDescent="0.25">
      <c r="A858" s="1" t="s">
        <v>1340</v>
      </c>
      <c r="B858">
        <v>863</v>
      </c>
      <c r="C858" s="1" t="s">
        <v>4062</v>
      </c>
      <c r="D858">
        <v>5.0999999999999996</v>
      </c>
      <c r="E858">
        <v>0</v>
      </c>
      <c r="F858">
        <v>0.5</v>
      </c>
      <c r="G858">
        <v>1344</v>
      </c>
      <c r="H858" s="1" t="s">
        <v>4156</v>
      </c>
      <c r="I858">
        <v>94.39</v>
      </c>
      <c r="J858">
        <v>13.39</v>
      </c>
      <c r="K858">
        <v>481</v>
      </c>
      <c r="L858">
        <v>2590.9299999999998</v>
      </c>
      <c r="M858">
        <v>218</v>
      </c>
      <c r="N858">
        <v>12</v>
      </c>
      <c r="O858">
        <v>0</v>
      </c>
      <c r="P858">
        <v>304.61</v>
      </c>
      <c r="Q858">
        <v>0</v>
      </c>
      <c r="R858" s="1" t="s">
        <v>5495</v>
      </c>
      <c r="S858" s="1" t="s">
        <v>8156</v>
      </c>
      <c r="T858">
        <v>0.97</v>
      </c>
      <c r="U858" s="1"/>
      <c r="V858">
        <v>43238.332188</v>
      </c>
      <c r="W858">
        <v>1304374.462419</v>
      </c>
      <c r="X858">
        <v>227.82180600000001</v>
      </c>
      <c r="Y858">
        <v>28.083237</v>
      </c>
      <c r="Z858">
        <v>565.59532300000001</v>
      </c>
      <c r="AA858">
        <v>560.70694900000001</v>
      </c>
      <c r="AB858">
        <v>0</v>
      </c>
    </row>
    <row r="859" spans="1:28" x14ac:dyDescent="0.25">
      <c r="A859" s="1" t="s">
        <v>1341</v>
      </c>
      <c r="B859">
        <v>1044</v>
      </c>
      <c r="C859" s="1" t="s">
        <v>4037</v>
      </c>
      <c r="D859">
        <v>5.0999999999999996</v>
      </c>
      <c r="E859">
        <v>0</v>
      </c>
      <c r="F859">
        <v>0.98</v>
      </c>
      <c r="G859">
        <v>1344</v>
      </c>
      <c r="H859" s="1" t="s">
        <v>4096</v>
      </c>
      <c r="I859">
        <v>121.36</v>
      </c>
      <c r="J859">
        <v>7.89</v>
      </c>
      <c r="K859">
        <v>300</v>
      </c>
      <c r="L859">
        <v>1417.38</v>
      </c>
      <c r="M859">
        <v>33</v>
      </c>
      <c r="N859">
        <v>5</v>
      </c>
      <c r="O859">
        <v>0</v>
      </c>
      <c r="P859">
        <v>132.83000000000001</v>
      </c>
      <c r="Q859">
        <v>0</v>
      </c>
      <c r="R859" s="1" t="s">
        <v>5496</v>
      </c>
      <c r="S859" s="1" t="s">
        <v>8156</v>
      </c>
      <c r="T859">
        <v>0.6</v>
      </c>
      <c r="U859" s="1"/>
      <c r="V859">
        <v>15701.747772000001</v>
      </c>
      <c r="W859">
        <v>545827.62713899999</v>
      </c>
      <c r="X859">
        <v>84.198870999999997</v>
      </c>
      <c r="Y859">
        <v>10.382982999999999</v>
      </c>
      <c r="Z859">
        <v>231.522897</v>
      </c>
      <c r="AA859">
        <v>234.632699</v>
      </c>
      <c r="AB859">
        <v>0</v>
      </c>
    </row>
    <row r="860" spans="1:28" x14ac:dyDescent="0.25">
      <c r="A860" s="1" t="s">
        <v>1342</v>
      </c>
      <c r="B860">
        <v>1286</v>
      </c>
      <c r="C860" s="1" t="s">
        <v>4004</v>
      </c>
      <c r="D860">
        <v>5.0999999999999996</v>
      </c>
      <c r="E860">
        <v>0</v>
      </c>
      <c r="F860">
        <v>2.6</v>
      </c>
      <c r="G860">
        <v>1344</v>
      </c>
      <c r="H860" s="1" t="s">
        <v>4079</v>
      </c>
      <c r="I860">
        <v>1.4</v>
      </c>
      <c r="J860">
        <v>11.57</v>
      </c>
      <c r="K860">
        <v>58</v>
      </c>
      <c r="L860">
        <v>609.39</v>
      </c>
      <c r="M860">
        <v>0</v>
      </c>
      <c r="N860">
        <v>0</v>
      </c>
      <c r="O860">
        <v>0</v>
      </c>
      <c r="P860">
        <v>11.91</v>
      </c>
      <c r="Q860">
        <v>0</v>
      </c>
      <c r="R860" s="1" t="s">
        <v>5497</v>
      </c>
      <c r="S860" s="1" t="s">
        <v>8156</v>
      </c>
      <c r="T860">
        <v>0.92</v>
      </c>
      <c r="U860" s="1"/>
      <c r="V860">
        <v>3475.1087630000002</v>
      </c>
      <c r="W860">
        <v>215330.17047499999</v>
      </c>
      <c r="X860">
        <v>20.950642999999999</v>
      </c>
      <c r="Y860">
        <v>4.188758</v>
      </c>
      <c r="Z860">
        <v>90.934858000000006</v>
      </c>
      <c r="AA860">
        <v>92.560738999999998</v>
      </c>
      <c r="AB860">
        <v>0</v>
      </c>
    </row>
    <row r="861" spans="1:28" x14ac:dyDescent="0.25">
      <c r="A861" s="1" t="s">
        <v>1346</v>
      </c>
      <c r="B861">
        <v>1228</v>
      </c>
      <c r="C861" s="1" t="s">
        <v>4016</v>
      </c>
      <c r="D861">
        <v>5.0999999999999996</v>
      </c>
      <c r="E861">
        <v>0</v>
      </c>
      <c r="F861">
        <v>0.6</v>
      </c>
      <c r="G861">
        <v>1347</v>
      </c>
      <c r="H861" s="1" t="s">
        <v>4089</v>
      </c>
      <c r="I861">
        <v>182.21</v>
      </c>
      <c r="J861">
        <v>11.08</v>
      </c>
      <c r="K861">
        <v>119</v>
      </c>
      <c r="L861">
        <v>905.52</v>
      </c>
      <c r="M861">
        <v>0</v>
      </c>
      <c r="N861">
        <v>0</v>
      </c>
      <c r="O861">
        <v>0</v>
      </c>
      <c r="P861">
        <v>39.65</v>
      </c>
      <c r="Q861">
        <v>0</v>
      </c>
      <c r="R861" s="1" t="s">
        <v>5501</v>
      </c>
      <c r="S861" s="1" t="s">
        <v>8156</v>
      </c>
      <c r="T861">
        <v>0.82</v>
      </c>
      <c r="U861" s="1"/>
      <c r="V861">
        <v>5956.7979530000002</v>
      </c>
      <c r="W861">
        <v>282781.49534999998</v>
      </c>
      <c r="X861">
        <v>33.763146999999996</v>
      </c>
      <c r="Y861">
        <v>5.2856490000000003</v>
      </c>
      <c r="Z861">
        <v>118.667985</v>
      </c>
      <c r="AA861">
        <v>121.556479</v>
      </c>
      <c r="AB861">
        <v>0</v>
      </c>
    </row>
    <row r="862" spans="1:28" x14ac:dyDescent="0.25">
      <c r="A862" s="1" t="s">
        <v>1347</v>
      </c>
      <c r="B862">
        <v>888</v>
      </c>
      <c r="C862" s="1" t="s">
        <v>4040</v>
      </c>
      <c r="D862">
        <v>5.0999999999999996</v>
      </c>
      <c r="E862">
        <v>0</v>
      </c>
      <c r="F862">
        <v>0.86</v>
      </c>
      <c r="G862">
        <v>1348</v>
      </c>
      <c r="H862" s="1" t="s">
        <v>4096</v>
      </c>
      <c r="I862">
        <v>121.36</v>
      </c>
      <c r="J862">
        <v>11.53</v>
      </c>
      <c r="K862">
        <v>460</v>
      </c>
      <c r="L862">
        <v>1561.25</v>
      </c>
      <c r="M862">
        <v>189</v>
      </c>
      <c r="N862">
        <v>7</v>
      </c>
      <c r="O862">
        <v>0</v>
      </c>
      <c r="P862">
        <v>336.27</v>
      </c>
      <c r="Q862">
        <v>0</v>
      </c>
      <c r="R862" s="1" t="s">
        <v>5502</v>
      </c>
      <c r="S862" s="1" t="s">
        <v>8156</v>
      </c>
      <c r="T862">
        <v>0.92</v>
      </c>
      <c r="U862" s="1"/>
      <c r="V862">
        <v>43630.224507999999</v>
      </c>
      <c r="W862">
        <v>1119271.7079360001</v>
      </c>
      <c r="X862">
        <v>225.04103799999999</v>
      </c>
      <c r="Y862">
        <v>24.581212000000001</v>
      </c>
      <c r="Z862">
        <v>493.28451999999999</v>
      </c>
      <c r="AA862">
        <v>481.14181100000002</v>
      </c>
      <c r="AB862">
        <v>0</v>
      </c>
    </row>
    <row r="863" spans="1:28" x14ac:dyDescent="0.25">
      <c r="A863" s="1" t="s">
        <v>1348</v>
      </c>
      <c r="B863">
        <v>1035</v>
      </c>
      <c r="C863" s="1" t="s">
        <v>4050</v>
      </c>
      <c r="D863">
        <v>5.0999999999999996</v>
      </c>
      <c r="E863">
        <v>0</v>
      </c>
      <c r="F863">
        <v>0</v>
      </c>
      <c r="G863">
        <v>1349</v>
      </c>
      <c r="H863" s="1" t="s">
        <v>4095</v>
      </c>
      <c r="I863">
        <v>63.59</v>
      </c>
      <c r="J863">
        <v>12</v>
      </c>
      <c r="K863">
        <v>314</v>
      </c>
      <c r="L863">
        <v>1631.79</v>
      </c>
      <c r="M863">
        <v>116</v>
      </c>
      <c r="N863">
        <v>7</v>
      </c>
      <c r="O863">
        <v>0</v>
      </c>
      <c r="P863">
        <v>191.04</v>
      </c>
      <c r="Q863">
        <v>0</v>
      </c>
      <c r="R863" s="1" t="s">
        <v>5503</v>
      </c>
      <c r="S863" s="1" t="s">
        <v>8156</v>
      </c>
      <c r="T863">
        <v>0.98</v>
      </c>
      <c r="U863" s="1"/>
      <c r="V863">
        <v>26967.275473000002</v>
      </c>
      <c r="W863">
        <v>874260.31026000006</v>
      </c>
      <c r="X863">
        <v>143.49497700000001</v>
      </c>
      <c r="Y863">
        <v>18.548086000000001</v>
      </c>
      <c r="Z863">
        <v>380.45588400000003</v>
      </c>
      <c r="AA863">
        <v>375.81363299999998</v>
      </c>
      <c r="AB863">
        <v>0</v>
      </c>
    </row>
    <row r="864" spans="1:28" x14ac:dyDescent="0.25">
      <c r="A864" s="1" t="s">
        <v>1349</v>
      </c>
      <c r="B864">
        <v>1281</v>
      </c>
      <c r="C864" s="1" t="s">
        <v>4004</v>
      </c>
      <c r="D864">
        <v>5.0999999999999996</v>
      </c>
      <c r="E864">
        <v>0</v>
      </c>
      <c r="F864">
        <v>0.34</v>
      </c>
      <c r="G864">
        <v>1350</v>
      </c>
      <c r="H864" s="1" t="s">
        <v>4073</v>
      </c>
      <c r="I864">
        <v>40.79</v>
      </c>
      <c r="J864">
        <v>10.83</v>
      </c>
      <c r="K864">
        <v>69</v>
      </c>
      <c r="L864">
        <v>475.89</v>
      </c>
      <c r="M864">
        <v>5</v>
      </c>
      <c r="N864">
        <v>2</v>
      </c>
      <c r="O864">
        <v>0</v>
      </c>
      <c r="P864">
        <v>24.32</v>
      </c>
      <c r="Q864">
        <v>0</v>
      </c>
      <c r="R864" s="1" t="s">
        <v>5504</v>
      </c>
      <c r="S864" s="1" t="s">
        <v>8156</v>
      </c>
      <c r="T864">
        <v>0.79</v>
      </c>
      <c r="U864" s="1"/>
      <c r="V864">
        <v>4177.1602089999997</v>
      </c>
      <c r="W864">
        <v>183974.61352799999</v>
      </c>
      <c r="X864">
        <v>23.337541000000002</v>
      </c>
      <c r="Y864">
        <v>3.487457</v>
      </c>
      <c r="Z864">
        <v>77.68365</v>
      </c>
      <c r="AA864">
        <v>79.083511000000001</v>
      </c>
      <c r="AB864">
        <v>0</v>
      </c>
    </row>
    <row r="865" spans="1:28" x14ac:dyDescent="0.25">
      <c r="A865" s="1" t="s">
        <v>1350</v>
      </c>
      <c r="B865">
        <v>1071</v>
      </c>
      <c r="C865" s="1" t="s">
        <v>4024</v>
      </c>
      <c r="D865">
        <v>5.0999999999999996</v>
      </c>
      <c r="E865">
        <v>0</v>
      </c>
      <c r="F865">
        <v>0.32</v>
      </c>
      <c r="G865">
        <v>1351</v>
      </c>
      <c r="H865" s="1" t="s">
        <v>4112</v>
      </c>
      <c r="I865">
        <v>110.84</v>
      </c>
      <c r="J865">
        <v>7.62</v>
      </c>
      <c r="K865">
        <v>280</v>
      </c>
      <c r="L865">
        <v>1744.16</v>
      </c>
      <c r="M865">
        <v>21</v>
      </c>
      <c r="N865">
        <v>2</v>
      </c>
      <c r="O865">
        <v>0</v>
      </c>
      <c r="P865">
        <v>90.73</v>
      </c>
      <c r="Q865">
        <v>0</v>
      </c>
      <c r="R865" s="1" t="s">
        <v>5505</v>
      </c>
      <c r="S865" s="1" t="s">
        <v>8156</v>
      </c>
      <c r="T865">
        <v>0.63</v>
      </c>
      <c r="U865" s="1"/>
      <c r="V865">
        <v>15913.656929000001</v>
      </c>
      <c r="W865">
        <v>630286.00216100004</v>
      </c>
      <c r="X865">
        <v>87.159030000000001</v>
      </c>
      <c r="Y865">
        <v>11.731287</v>
      </c>
      <c r="Z865">
        <v>264.88809800000001</v>
      </c>
      <c r="AA865">
        <v>270.93705599999998</v>
      </c>
      <c r="AB865">
        <v>0</v>
      </c>
    </row>
    <row r="866" spans="1:28" x14ac:dyDescent="0.25">
      <c r="A866" s="1" t="s">
        <v>1351</v>
      </c>
      <c r="B866">
        <v>908</v>
      </c>
      <c r="C866" s="1" t="s">
        <v>4004</v>
      </c>
      <c r="D866">
        <v>5.0999999999999996</v>
      </c>
      <c r="E866">
        <v>0</v>
      </c>
      <c r="F866">
        <v>0.11</v>
      </c>
      <c r="G866">
        <v>1352</v>
      </c>
      <c r="H866" s="1" t="s">
        <v>4167</v>
      </c>
      <c r="I866">
        <v>122.01</v>
      </c>
      <c r="J866">
        <v>6.83</v>
      </c>
      <c r="K866">
        <v>444</v>
      </c>
      <c r="L866">
        <v>1425.91</v>
      </c>
      <c r="M866">
        <v>155</v>
      </c>
      <c r="N866">
        <v>9</v>
      </c>
      <c r="O866">
        <v>0</v>
      </c>
      <c r="P866">
        <v>245.03</v>
      </c>
      <c r="Q866">
        <v>0</v>
      </c>
      <c r="R866" s="1" t="s">
        <v>5506</v>
      </c>
      <c r="S866" s="1" t="s">
        <v>8156</v>
      </c>
      <c r="T866">
        <v>0.52</v>
      </c>
      <c r="U866" s="1"/>
      <c r="V866">
        <v>35873.530960999997</v>
      </c>
      <c r="W866">
        <v>870472.48747000005</v>
      </c>
      <c r="X866">
        <v>183.62183300000001</v>
      </c>
      <c r="Y866">
        <v>18.295193999999999</v>
      </c>
      <c r="Z866">
        <v>379.59598599999998</v>
      </c>
      <c r="AA866">
        <v>374.19316800000001</v>
      </c>
      <c r="AB866">
        <v>0</v>
      </c>
    </row>
    <row r="867" spans="1:28" x14ac:dyDescent="0.25">
      <c r="A867" s="1" t="s">
        <v>1352</v>
      </c>
      <c r="B867">
        <v>1046</v>
      </c>
      <c r="C867" s="1" t="s">
        <v>4001</v>
      </c>
      <c r="D867">
        <v>0.2</v>
      </c>
      <c r="E867">
        <v>0</v>
      </c>
      <c r="F867">
        <v>0.55000000000000004</v>
      </c>
      <c r="G867">
        <v>1352</v>
      </c>
      <c r="H867" s="1" t="s">
        <v>4090</v>
      </c>
      <c r="I867">
        <v>24.41</v>
      </c>
      <c r="J867">
        <v>12.37</v>
      </c>
      <c r="K867">
        <v>306</v>
      </c>
      <c r="L867">
        <v>1066.78</v>
      </c>
      <c r="M867">
        <v>147</v>
      </c>
      <c r="N867">
        <v>5</v>
      </c>
      <c r="O867">
        <v>0</v>
      </c>
      <c r="P867">
        <v>222.07</v>
      </c>
      <c r="Q867">
        <v>0</v>
      </c>
      <c r="R867" s="1" t="s">
        <v>5507</v>
      </c>
      <c r="S867" s="1" t="s">
        <v>8156</v>
      </c>
      <c r="T867">
        <v>0.93</v>
      </c>
      <c r="U867" s="1"/>
      <c r="V867">
        <v>29198.514443</v>
      </c>
      <c r="W867">
        <v>753759.66564400005</v>
      </c>
      <c r="X867">
        <v>150.757284</v>
      </c>
      <c r="Y867">
        <v>16.688096999999999</v>
      </c>
      <c r="Z867">
        <v>332.31921899999998</v>
      </c>
      <c r="AA867">
        <v>324.018708</v>
      </c>
      <c r="AB867">
        <v>0</v>
      </c>
    </row>
    <row r="868" spans="1:28" x14ac:dyDescent="0.25">
      <c r="A868" s="1" t="s">
        <v>1353</v>
      </c>
      <c r="B868">
        <v>1292</v>
      </c>
      <c r="C868" s="1" t="s">
        <v>4004</v>
      </c>
      <c r="D868">
        <v>5.0999999999999996</v>
      </c>
      <c r="E868">
        <v>0</v>
      </c>
      <c r="F868">
        <v>2</v>
      </c>
      <c r="G868">
        <v>1352</v>
      </c>
      <c r="H868" s="1" t="s">
        <v>4074</v>
      </c>
      <c r="I868">
        <v>0.2</v>
      </c>
      <c r="J868">
        <v>10.67</v>
      </c>
      <c r="K868">
        <v>60</v>
      </c>
      <c r="L868">
        <v>420.4</v>
      </c>
      <c r="M868">
        <v>8</v>
      </c>
      <c r="N868">
        <v>3</v>
      </c>
      <c r="O868">
        <v>0</v>
      </c>
      <c r="P868">
        <v>22.2</v>
      </c>
      <c r="Q868">
        <v>0</v>
      </c>
      <c r="R868" s="1" t="s">
        <v>5508</v>
      </c>
      <c r="S868" s="1" t="s">
        <v>8156</v>
      </c>
      <c r="T868">
        <v>0.82</v>
      </c>
      <c r="U868" s="1"/>
      <c r="V868">
        <v>3802.6631499999999</v>
      </c>
      <c r="W868">
        <v>180207.86649300001</v>
      </c>
      <c r="X868">
        <v>21.587653</v>
      </c>
      <c r="Y868">
        <v>3.593137</v>
      </c>
      <c r="Z868">
        <v>77.186918000000006</v>
      </c>
      <c r="AA868">
        <v>77.463820999999996</v>
      </c>
      <c r="AB868">
        <v>0</v>
      </c>
    </row>
    <row r="869" spans="1:28" x14ac:dyDescent="0.25">
      <c r="A869" s="1" t="s">
        <v>1354</v>
      </c>
      <c r="B869">
        <v>1104</v>
      </c>
      <c r="C869" s="1" t="s">
        <v>4034</v>
      </c>
      <c r="D869">
        <v>5.0999999999999996</v>
      </c>
      <c r="E869">
        <v>0</v>
      </c>
      <c r="F869">
        <v>0</v>
      </c>
      <c r="G869">
        <v>1355</v>
      </c>
      <c r="H869" s="1" t="s">
        <v>4115</v>
      </c>
      <c r="I869">
        <v>82</v>
      </c>
      <c r="J869">
        <v>10.78</v>
      </c>
      <c r="K869">
        <v>251</v>
      </c>
      <c r="L869">
        <v>1808.36</v>
      </c>
      <c r="M869">
        <v>80</v>
      </c>
      <c r="N869">
        <v>3</v>
      </c>
      <c r="O869">
        <v>0</v>
      </c>
      <c r="P869">
        <v>133.08000000000001</v>
      </c>
      <c r="Q869">
        <v>0</v>
      </c>
      <c r="R869" s="1" t="s">
        <v>5509</v>
      </c>
      <c r="S869" s="1" t="s">
        <v>8156</v>
      </c>
      <c r="T869">
        <v>1.1000000000000001</v>
      </c>
      <c r="U869" s="1"/>
      <c r="V869">
        <v>20072.144833999999</v>
      </c>
      <c r="W869">
        <v>748332.01102199999</v>
      </c>
      <c r="X869">
        <v>109.058035</v>
      </c>
      <c r="Y869">
        <v>15.419</v>
      </c>
      <c r="Z869">
        <v>320.31247100000002</v>
      </c>
      <c r="AA869">
        <v>321.67985700000003</v>
      </c>
      <c r="AB869">
        <v>0</v>
      </c>
    </row>
    <row r="870" spans="1:28" x14ac:dyDescent="0.25">
      <c r="A870" s="1" t="s">
        <v>1355</v>
      </c>
      <c r="B870">
        <v>1154</v>
      </c>
      <c r="C870" s="1" t="s">
        <v>4004</v>
      </c>
      <c r="D870">
        <v>5.0999999999999996</v>
      </c>
      <c r="E870">
        <v>0</v>
      </c>
      <c r="F870">
        <v>4.01</v>
      </c>
      <c r="G870">
        <v>1355</v>
      </c>
      <c r="H870" s="1" t="s">
        <v>4090</v>
      </c>
      <c r="I870">
        <v>24.41</v>
      </c>
      <c r="J870">
        <v>12.17</v>
      </c>
      <c r="K870">
        <v>201</v>
      </c>
      <c r="L870">
        <v>1286.42</v>
      </c>
      <c r="M870">
        <v>52</v>
      </c>
      <c r="N870">
        <v>3</v>
      </c>
      <c r="O870">
        <v>0</v>
      </c>
      <c r="P870">
        <v>99.79</v>
      </c>
      <c r="Q870">
        <v>0</v>
      </c>
      <c r="R870" s="1" t="s">
        <v>5510</v>
      </c>
      <c r="S870" s="1" t="s">
        <v>8156</v>
      </c>
      <c r="T870">
        <v>0.95</v>
      </c>
      <c r="U870" s="1"/>
      <c r="V870">
        <v>14074.810319</v>
      </c>
      <c r="W870">
        <v>504563.52055299998</v>
      </c>
      <c r="X870">
        <v>75.995430999999996</v>
      </c>
      <c r="Y870">
        <v>10.213104</v>
      </c>
      <c r="Z870">
        <v>215.818164</v>
      </c>
      <c r="AA870">
        <v>216.893576</v>
      </c>
      <c r="AB870">
        <v>0</v>
      </c>
    </row>
    <row r="871" spans="1:28" x14ac:dyDescent="0.25">
      <c r="A871" s="1" t="s">
        <v>1356</v>
      </c>
      <c r="B871">
        <v>1224</v>
      </c>
      <c r="C871" s="1" t="s">
        <v>4002</v>
      </c>
      <c r="D871">
        <v>5.0999999999999996</v>
      </c>
      <c r="E871">
        <v>0</v>
      </c>
      <c r="F871">
        <v>0.84</v>
      </c>
      <c r="G871">
        <v>1356</v>
      </c>
      <c r="H871" s="1" t="s">
        <v>4072</v>
      </c>
      <c r="I871">
        <v>31.58</v>
      </c>
      <c r="J871">
        <v>14.06</v>
      </c>
      <c r="K871">
        <v>132</v>
      </c>
      <c r="L871">
        <v>367.23</v>
      </c>
      <c r="M871">
        <v>98</v>
      </c>
      <c r="N871">
        <v>1</v>
      </c>
      <c r="O871">
        <v>0</v>
      </c>
      <c r="P871">
        <v>106.25</v>
      </c>
      <c r="Q871">
        <v>0</v>
      </c>
      <c r="R871" s="1" t="s">
        <v>5511</v>
      </c>
      <c r="S871" s="1" t="s">
        <v>8156</v>
      </c>
      <c r="T871">
        <v>1.04</v>
      </c>
      <c r="U871" s="1"/>
      <c r="V871">
        <v>17153.382976000001</v>
      </c>
      <c r="W871">
        <v>377012.69129400002</v>
      </c>
      <c r="X871">
        <v>87.017236999999994</v>
      </c>
      <c r="Y871">
        <v>8.7218239999999998</v>
      </c>
      <c r="Z871">
        <v>167.91798499999999</v>
      </c>
      <c r="AA871">
        <v>162.06814900000001</v>
      </c>
      <c r="AB871">
        <v>0</v>
      </c>
    </row>
    <row r="872" spans="1:28" x14ac:dyDescent="0.25">
      <c r="A872" s="1" t="s">
        <v>1357</v>
      </c>
      <c r="B872">
        <v>1150</v>
      </c>
      <c r="C872" s="1" t="s">
        <v>4001</v>
      </c>
      <c r="D872">
        <v>0.2</v>
      </c>
      <c r="E872">
        <v>0</v>
      </c>
      <c r="F872">
        <v>0.01</v>
      </c>
      <c r="G872">
        <v>1357</v>
      </c>
      <c r="H872" s="1" t="s">
        <v>4090</v>
      </c>
      <c r="I872">
        <v>24.41</v>
      </c>
      <c r="J872">
        <v>13.43</v>
      </c>
      <c r="K872">
        <v>207</v>
      </c>
      <c r="L872">
        <v>1066.78</v>
      </c>
      <c r="M872">
        <v>55</v>
      </c>
      <c r="N872">
        <v>8</v>
      </c>
      <c r="O872">
        <v>0</v>
      </c>
      <c r="P872">
        <v>128.59</v>
      </c>
      <c r="Q872">
        <v>0</v>
      </c>
      <c r="R872" s="1" t="s">
        <v>5512</v>
      </c>
      <c r="S872" s="1" t="s">
        <v>8156</v>
      </c>
      <c r="T872">
        <v>1</v>
      </c>
      <c r="U872" s="1"/>
      <c r="V872">
        <v>16765.975975000001</v>
      </c>
      <c r="W872">
        <v>532756.72259599995</v>
      </c>
      <c r="X872">
        <v>88.943019000000007</v>
      </c>
      <c r="Y872">
        <v>11.226705000000001</v>
      </c>
      <c r="Z872">
        <v>230.67786000000001</v>
      </c>
      <c r="AA872">
        <v>229.01377199999999</v>
      </c>
      <c r="AB872">
        <v>0</v>
      </c>
    </row>
    <row r="873" spans="1:28" x14ac:dyDescent="0.25">
      <c r="A873" s="1" t="s">
        <v>1358</v>
      </c>
      <c r="B873">
        <v>789</v>
      </c>
      <c r="C873" s="1" t="s">
        <v>4061</v>
      </c>
      <c r="D873">
        <v>5.0999999999999996</v>
      </c>
      <c r="E873">
        <v>0</v>
      </c>
      <c r="F873">
        <v>0.43</v>
      </c>
      <c r="G873">
        <v>1358</v>
      </c>
      <c r="H873" s="1" t="s">
        <v>4145</v>
      </c>
      <c r="I873">
        <v>168.74</v>
      </c>
      <c r="J873">
        <v>16.62</v>
      </c>
      <c r="K873">
        <v>569</v>
      </c>
      <c r="L873">
        <v>2615.73</v>
      </c>
      <c r="M873">
        <v>249</v>
      </c>
      <c r="N873">
        <v>9</v>
      </c>
      <c r="O873">
        <v>0</v>
      </c>
      <c r="P873">
        <v>424.49</v>
      </c>
      <c r="Q873">
        <v>0</v>
      </c>
      <c r="R873" s="1" t="s">
        <v>5513</v>
      </c>
      <c r="S873" s="1" t="s">
        <v>8156</v>
      </c>
      <c r="T873">
        <v>1.32</v>
      </c>
      <c r="U873" s="1"/>
      <c r="V873">
        <v>56132.085920999998</v>
      </c>
      <c r="W873">
        <v>1678549.6197619999</v>
      </c>
      <c r="X873">
        <v>295.416856</v>
      </c>
      <c r="Y873">
        <v>37.161541999999997</v>
      </c>
      <c r="Z873">
        <v>737.13972899999999</v>
      </c>
      <c r="AA873">
        <v>721.550884</v>
      </c>
      <c r="AB873">
        <v>0</v>
      </c>
    </row>
    <row r="874" spans="1:28" x14ac:dyDescent="0.25">
      <c r="A874" s="1" t="s">
        <v>1360</v>
      </c>
      <c r="B874">
        <v>1007</v>
      </c>
      <c r="C874" s="1" t="s">
        <v>4031</v>
      </c>
      <c r="D874">
        <v>5.0999999999999996</v>
      </c>
      <c r="E874">
        <v>0</v>
      </c>
      <c r="F874">
        <v>0.75</v>
      </c>
      <c r="G874">
        <v>1358</v>
      </c>
      <c r="H874" s="1" t="s">
        <v>4079</v>
      </c>
      <c r="I874">
        <v>1.4</v>
      </c>
      <c r="J874">
        <v>11.94</v>
      </c>
      <c r="K874">
        <v>351</v>
      </c>
      <c r="L874">
        <v>2407.63</v>
      </c>
      <c r="M874">
        <v>55</v>
      </c>
      <c r="N874">
        <v>6</v>
      </c>
      <c r="O874">
        <v>0</v>
      </c>
      <c r="P874">
        <v>159.09</v>
      </c>
      <c r="Q874">
        <v>0</v>
      </c>
      <c r="R874" s="1" t="s">
        <v>5515</v>
      </c>
      <c r="S874" s="1" t="s">
        <v>8156</v>
      </c>
      <c r="T874">
        <v>0.89</v>
      </c>
      <c r="U874" s="1"/>
      <c r="V874">
        <v>20950.69904</v>
      </c>
      <c r="W874">
        <v>896899.05804999999</v>
      </c>
      <c r="X874">
        <v>116.548247</v>
      </c>
      <c r="Y874">
        <v>17.726918999999999</v>
      </c>
      <c r="Z874">
        <v>381.43167799999998</v>
      </c>
      <c r="AA874">
        <v>385.54151300000001</v>
      </c>
      <c r="AB874">
        <v>0</v>
      </c>
    </row>
    <row r="875" spans="1:28" x14ac:dyDescent="0.25">
      <c r="A875" s="1" t="s">
        <v>1361</v>
      </c>
      <c r="B875">
        <v>1200</v>
      </c>
      <c r="C875" s="1" t="s">
        <v>4001</v>
      </c>
      <c r="D875">
        <v>0.2</v>
      </c>
      <c r="E875">
        <v>0</v>
      </c>
      <c r="F875">
        <v>0</v>
      </c>
      <c r="G875">
        <v>1358</v>
      </c>
      <c r="H875" s="1" t="s">
        <v>4085</v>
      </c>
      <c r="I875">
        <v>50.59</v>
      </c>
      <c r="J875">
        <v>15.73</v>
      </c>
      <c r="K875">
        <v>158</v>
      </c>
      <c r="L875">
        <v>796.83</v>
      </c>
      <c r="M875">
        <v>35</v>
      </c>
      <c r="N875">
        <v>2</v>
      </c>
      <c r="O875">
        <v>0</v>
      </c>
      <c r="P875">
        <v>109.11</v>
      </c>
      <c r="Q875">
        <v>0</v>
      </c>
      <c r="R875" s="1" t="s">
        <v>5516</v>
      </c>
      <c r="S875" s="1" t="s">
        <v>8156</v>
      </c>
      <c r="T875">
        <v>1.2</v>
      </c>
      <c r="U875" s="1"/>
      <c r="V875">
        <v>11958.148107999999</v>
      </c>
      <c r="W875">
        <v>428111.02390799997</v>
      </c>
      <c r="X875">
        <v>64.572699999999998</v>
      </c>
      <c r="Y875">
        <v>8.9597460000000009</v>
      </c>
      <c r="Z875">
        <v>185.54807400000001</v>
      </c>
      <c r="AA875">
        <v>184.028921</v>
      </c>
      <c r="AB875">
        <v>0</v>
      </c>
    </row>
    <row r="876" spans="1:28" x14ac:dyDescent="0.25">
      <c r="A876" s="1" t="s">
        <v>1362</v>
      </c>
      <c r="B876">
        <v>1265</v>
      </c>
      <c r="C876" s="1" t="s">
        <v>4009</v>
      </c>
      <c r="D876">
        <v>5.0999999999999996</v>
      </c>
      <c r="E876">
        <v>0</v>
      </c>
      <c r="F876">
        <v>0</v>
      </c>
      <c r="G876">
        <v>1358</v>
      </c>
      <c r="H876" s="1" t="s">
        <v>4082</v>
      </c>
      <c r="I876">
        <v>19.239999999999998</v>
      </c>
      <c r="J876">
        <v>11.1</v>
      </c>
      <c r="K876">
        <v>93</v>
      </c>
      <c r="L876">
        <v>738.31</v>
      </c>
      <c r="M876">
        <v>1</v>
      </c>
      <c r="N876">
        <v>1</v>
      </c>
      <c r="O876">
        <v>0</v>
      </c>
      <c r="P876">
        <v>28.21</v>
      </c>
      <c r="Q876">
        <v>0</v>
      </c>
      <c r="R876" s="1" t="s">
        <v>5517</v>
      </c>
      <c r="S876" s="1" t="s">
        <v>8156</v>
      </c>
      <c r="T876">
        <v>0.83</v>
      </c>
      <c r="U876" s="1"/>
      <c r="V876">
        <v>5158.417786</v>
      </c>
      <c r="W876">
        <v>266647.52444900002</v>
      </c>
      <c r="X876">
        <v>29.797319999999999</v>
      </c>
      <c r="Y876">
        <v>5.1601790000000003</v>
      </c>
      <c r="Z876">
        <v>113.010824</v>
      </c>
      <c r="AA876">
        <v>114.62047</v>
      </c>
      <c r="AB876">
        <v>0</v>
      </c>
    </row>
    <row r="877" spans="1:28" x14ac:dyDescent="0.25">
      <c r="A877" s="1" t="s">
        <v>1364</v>
      </c>
      <c r="B877">
        <v>1058</v>
      </c>
      <c r="C877" s="1" t="s">
        <v>4034</v>
      </c>
      <c r="D877">
        <v>5.0999999999999996</v>
      </c>
      <c r="E877">
        <v>0</v>
      </c>
      <c r="F877">
        <v>0</v>
      </c>
      <c r="G877">
        <v>1360</v>
      </c>
      <c r="H877" s="1" t="s">
        <v>4115</v>
      </c>
      <c r="I877">
        <v>82</v>
      </c>
      <c r="J877">
        <v>10.53</v>
      </c>
      <c r="K877">
        <v>302</v>
      </c>
      <c r="L877">
        <v>1808.36</v>
      </c>
      <c r="M877">
        <v>115</v>
      </c>
      <c r="N877">
        <v>3</v>
      </c>
      <c r="O877">
        <v>0</v>
      </c>
      <c r="P877">
        <v>159.51</v>
      </c>
      <c r="Q877">
        <v>0</v>
      </c>
      <c r="R877" s="1" t="s">
        <v>5519</v>
      </c>
      <c r="S877" s="1" t="s">
        <v>8156</v>
      </c>
      <c r="T877">
        <v>0.9</v>
      </c>
      <c r="U877" s="1"/>
      <c r="V877">
        <v>24554.458333999999</v>
      </c>
      <c r="W877">
        <v>798866.39546100004</v>
      </c>
      <c r="X877">
        <v>130.524755</v>
      </c>
      <c r="Y877">
        <v>16.095905999999999</v>
      </c>
      <c r="Z877">
        <v>339.996984</v>
      </c>
      <c r="AA877">
        <v>343.40589</v>
      </c>
      <c r="AB877">
        <v>0</v>
      </c>
    </row>
    <row r="878" spans="1:28" x14ac:dyDescent="0.25">
      <c r="A878" s="1" t="s">
        <v>1365</v>
      </c>
      <c r="B878">
        <v>1115</v>
      </c>
      <c r="C878" s="1" t="s">
        <v>4017</v>
      </c>
      <c r="D878">
        <v>5.0999999999999996</v>
      </c>
      <c r="E878">
        <v>0</v>
      </c>
      <c r="F878">
        <v>0.4</v>
      </c>
      <c r="G878">
        <v>1362</v>
      </c>
      <c r="H878" s="1" t="s">
        <v>4091</v>
      </c>
      <c r="I878">
        <v>93.18</v>
      </c>
      <c r="J878">
        <v>8.82</v>
      </c>
      <c r="K878">
        <v>247</v>
      </c>
      <c r="L878">
        <v>1018.45</v>
      </c>
      <c r="M878">
        <v>121</v>
      </c>
      <c r="N878">
        <v>2</v>
      </c>
      <c r="O878">
        <v>0</v>
      </c>
      <c r="P878">
        <v>145.65</v>
      </c>
      <c r="Q878">
        <v>0</v>
      </c>
      <c r="R878" s="1" t="s">
        <v>5520</v>
      </c>
      <c r="S878" s="1" t="s">
        <v>8156</v>
      </c>
      <c r="T878">
        <v>0.71</v>
      </c>
      <c r="U878" s="1"/>
      <c r="V878">
        <v>23493.013263000001</v>
      </c>
      <c r="W878">
        <v>601930.87506400002</v>
      </c>
      <c r="X878">
        <v>121.092553</v>
      </c>
      <c r="Y878">
        <v>12.857926000000001</v>
      </c>
      <c r="Z878">
        <v>262.55826400000001</v>
      </c>
      <c r="AA878">
        <v>258.75290200000001</v>
      </c>
      <c r="AB878">
        <v>0</v>
      </c>
    </row>
    <row r="879" spans="1:28" x14ac:dyDescent="0.25">
      <c r="A879" s="1" t="s">
        <v>1366</v>
      </c>
      <c r="B879">
        <v>1230</v>
      </c>
      <c r="C879" s="1" t="s">
        <v>4004</v>
      </c>
      <c r="D879">
        <v>5.0999999999999996</v>
      </c>
      <c r="E879">
        <v>0</v>
      </c>
      <c r="F879">
        <v>1.8</v>
      </c>
      <c r="G879">
        <v>1364</v>
      </c>
      <c r="H879" s="1" t="s">
        <v>4076</v>
      </c>
      <c r="I879">
        <v>1.4</v>
      </c>
      <c r="J879">
        <v>3.8</v>
      </c>
      <c r="K879">
        <v>134</v>
      </c>
      <c r="L879">
        <v>609.39</v>
      </c>
      <c r="M879">
        <v>0</v>
      </c>
      <c r="N879">
        <v>0</v>
      </c>
      <c r="O879">
        <v>0</v>
      </c>
      <c r="P879">
        <v>27.37</v>
      </c>
      <c r="Q879">
        <v>0</v>
      </c>
      <c r="R879" s="1" t="s">
        <v>5521</v>
      </c>
      <c r="S879" s="1" t="s">
        <v>8156</v>
      </c>
      <c r="T879">
        <v>0.38</v>
      </c>
      <c r="U879" s="1"/>
      <c r="V879">
        <v>6788.7915290000001</v>
      </c>
      <c r="W879">
        <v>226470.46359199999</v>
      </c>
      <c r="X879">
        <v>36.144291000000003</v>
      </c>
      <c r="Y879">
        <v>4.1833470000000004</v>
      </c>
      <c r="Z879">
        <v>95.641071999999994</v>
      </c>
      <c r="AA879">
        <v>97.352321000000003</v>
      </c>
      <c r="AB879">
        <v>0</v>
      </c>
    </row>
    <row r="880" spans="1:28" x14ac:dyDescent="0.25">
      <c r="A880" s="1" t="s">
        <v>1367</v>
      </c>
      <c r="B880">
        <v>1281</v>
      </c>
      <c r="C880" s="1" t="s">
        <v>4020</v>
      </c>
      <c r="D880">
        <v>5.0999999999999996</v>
      </c>
      <c r="E880">
        <v>0</v>
      </c>
      <c r="F880">
        <v>0.59</v>
      </c>
      <c r="G880">
        <v>1365</v>
      </c>
      <c r="H880" s="1" t="s">
        <v>4094</v>
      </c>
      <c r="I880">
        <v>120.04</v>
      </c>
      <c r="J880">
        <v>12.84</v>
      </c>
      <c r="K880">
        <v>84</v>
      </c>
      <c r="L880">
        <v>743.49</v>
      </c>
      <c r="M880">
        <v>4</v>
      </c>
      <c r="N880">
        <v>1</v>
      </c>
      <c r="O880">
        <v>0</v>
      </c>
      <c r="P880">
        <v>25.88</v>
      </c>
      <c r="Q880">
        <v>0</v>
      </c>
      <c r="R880" s="1" t="s">
        <v>5522</v>
      </c>
      <c r="S880" s="1" t="s">
        <v>8156</v>
      </c>
      <c r="T880">
        <v>0.94</v>
      </c>
      <c r="U880" s="1"/>
      <c r="V880">
        <v>4140.4638640000003</v>
      </c>
      <c r="W880">
        <v>242610.675517</v>
      </c>
      <c r="X880">
        <v>24.556902000000001</v>
      </c>
      <c r="Y880">
        <v>4.3632530000000003</v>
      </c>
      <c r="Z880">
        <v>99.978035000000006</v>
      </c>
      <c r="AA880">
        <v>104.28815400000001</v>
      </c>
      <c r="AB880">
        <v>0</v>
      </c>
    </row>
    <row r="881" spans="1:28" x14ac:dyDescent="0.25">
      <c r="A881" s="1" t="s">
        <v>1369</v>
      </c>
      <c r="B881">
        <v>1002</v>
      </c>
      <c r="C881" s="1" t="s">
        <v>4032</v>
      </c>
      <c r="D881">
        <v>5.0999999999999996</v>
      </c>
      <c r="E881">
        <v>0</v>
      </c>
      <c r="F881">
        <v>0.39</v>
      </c>
      <c r="G881">
        <v>1366</v>
      </c>
      <c r="H881" s="1" t="s">
        <v>4093</v>
      </c>
      <c r="I881">
        <v>2.0699999999999998</v>
      </c>
      <c r="J881">
        <v>7.33</v>
      </c>
      <c r="K881">
        <v>364</v>
      </c>
      <c r="L881">
        <v>1444.44</v>
      </c>
      <c r="M881">
        <v>154</v>
      </c>
      <c r="N881">
        <v>9</v>
      </c>
      <c r="O881">
        <v>0</v>
      </c>
      <c r="P881">
        <v>207.67</v>
      </c>
      <c r="Q881">
        <v>0</v>
      </c>
      <c r="R881" s="1" t="s">
        <v>5524</v>
      </c>
      <c r="S881" s="1" t="s">
        <v>8156</v>
      </c>
      <c r="T881">
        <v>0.67</v>
      </c>
      <c r="U881" s="1"/>
      <c r="V881">
        <v>28837.005020000001</v>
      </c>
      <c r="W881">
        <v>762399.58818900003</v>
      </c>
      <c r="X881">
        <v>149.16309200000001</v>
      </c>
      <c r="Y881">
        <v>16.058375000000002</v>
      </c>
      <c r="Z881">
        <v>331.81689399999999</v>
      </c>
      <c r="AA881">
        <v>327.73330700000002</v>
      </c>
      <c r="AB881">
        <v>0</v>
      </c>
    </row>
    <row r="882" spans="1:28" x14ac:dyDescent="0.25">
      <c r="A882" s="1" t="s">
        <v>1371</v>
      </c>
      <c r="B882">
        <v>1255</v>
      </c>
      <c r="C882" s="1" t="s">
        <v>4002</v>
      </c>
      <c r="D882">
        <v>5.0999999999999996</v>
      </c>
      <c r="E882">
        <v>0</v>
      </c>
      <c r="F882">
        <v>0.48</v>
      </c>
      <c r="G882">
        <v>1366</v>
      </c>
      <c r="H882" s="1" t="s">
        <v>4105</v>
      </c>
      <c r="I882">
        <v>31.58</v>
      </c>
      <c r="J882">
        <v>18.22</v>
      </c>
      <c r="K882">
        <v>111</v>
      </c>
      <c r="L882">
        <v>367.23</v>
      </c>
      <c r="M882">
        <v>73</v>
      </c>
      <c r="N882">
        <v>3</v>
      </c>
      <c r="O882">
        <v>0</v>
      </c>
      <c r="P882">
        <v>91.96</v>
      </c>
      <c r="Q882">
        <v>0</v>
      </c>
      <c r="R882" s="1" t="s">
        <v>5526</v>
      </c>
      <c r="S882" s="1" t="s">
        <v>8156</v>
      </c>
      <c r="T882">
        <v>1.47</v>
      </c>
      <c r="U882" s="1"/>
      <c r="V882">
        <v>14208.504443</v>
      </c>
      <c r="W882">
        <v>346066.34992800001</v>
      </c>
      <c r="X882">
        <v>72.832627000000002</v>
      </c>
      <c r="Y882">
        <v>7.8647970000000003</v>
      </c>
      <c r="Z882">
        <v>152.29405299999999</v>
      </c>
      <c r="AA882">
        <v>148.76408799999999</v>
      </c>
      <c r="AB882">
        <v>0</v>
      </c>
    </row>
    <row r="883" spans="1:28" x14ac:dyDescent="0.25">
      <c r="A883" s="1" t="s">
        <v>1372</v>
      </c>
      <c r="B883">
        <v>1307</v>
      </c>
      <c r="C883" s="1" t="s">
        <v>4004</v>
      </c>
      <c r="D883">
        <v>5.0999999999999996</v>
      </c>
      <c r="E883">
        <v>0</v>
      </c>
      <c r="F883">
        <v>0.2</v>
      </c>
      <c r="G883">
        <v>1366</v>
      </c>
      <c r="H883" s="1" t="s">
        <v>4073</v>
      </c>
      <c r="I883">
        <v>40.79</v>
      </c>
      <c r="J883">
        <v>14.25</v>
      </c>
      <c r="K883">
        <v>59</v>
      </c>
      <c r="L883">
        <v>475.89</v>
      </c>
      <c r="M883">
        <v>3</v>
      </c>
      <c r="N883">
        <v>1</v>
      </c>
      <c r="O883">
        <v>0</v>
      </c>
      <c r="P883">
        <v>26.4</v>
      </c>
      <c r="Q883">
        <v>0</v>
      </c>
      <c r="R883" s="1" t="s">
        <v>5527</v>
      </c>
      <c r="S883" s="1" t="s">
        <v>8156</v>
      </c>
      <c r="T883">
        <v>1.0900000000000001</v>
      </c>
      <c r="U883" s="1"/>
      <c r="V883">
        <v>4329.0241699999997</v>
      </c>
      <c r="W883">
        <v>222917.46297299999</v>
      </c>
      <c r="X883">
        <v>25.025207000000002</v>
      </c>
      <c r="Y883">
        <v>4.5103049999999998</v>
      </c>
      <c r="Z883">
        <v>95.631497999999993</v>
      </c>
      <c r="AA883">
        <v>95.822496000000001</v>
      </c>
      <c r="AB883">
        <v>0</v>
      </c>
    </row>
    <row r="884" spans="1:28" x14ac:dyDescent="0.25">
      <c r="A884" s="1" t="s">
        <v>1373</v>
      </c>
      <c r="B884">
        <v>986</v>
      </c>
      <c r="C884" s="1" t="s">
        <v>4011</v>
      </c>
      <c r="D884">
        <v>5.0999999999999996</v>
      </c>
      <c r="E884">
        <v>0</v>
      </c>
      <c r="F884">
        <v>0.28999999999999998</v>
      </c>
      <c r="G884">
        <v>1367</v>
      </c>
      <c r="H884" s="1" t="s">
        <v>4153</v>
      </c>
      <c r="I884">
        <v>204.71</v>
      </c>
      <c r="J884">
        <v>14.82</v>
      </c>
      <c r="K884">
        <v>381</v>
      </c>
      <c r="L884">
        <v>1204.51</v>
      </c>
      <c r="M884">
        <v>199</v>
      </c>
      <c r="N884">
        <v>7</v>
      </c>
      <c r="O884">
        <v>0</v>
      </c>
      <c r="P884">
        <v>300.70999999999998</v>
      </c>
      <c r="Q884">
        <v>0</v>
      </c>
      <c r="R884" s="1" t="s">
        <v>5528</v>
      </c>
      <c r="S884" s="1" t="s">
        <v>8156</v>
      </c>
      <c r="T884">
        <v>1.1000000000000001</v>
      </c>
      <c r="U884" s="1"/>
      <c r="V884">
        <v>40093.693498000001</v>
      </c>
      <c r="W884">
        <v>949888.43175700004</v>
      </c>
      <c r="X884">
        <v>205.006417</v>
      </c>
      <c r="Y884">
        <v>21.613883000000001</v>
      </c>
      <c r="Z884">
        <v>421.50368800000001</v>
      </c>
      <c r="AA884">
        <v>408.33062699999999</v>
      </c>
      <c r="AB884">
        <v>0</v>
      </c>
    </row>
    <row r="885" spans="1:28" x14ac:dyDescent="0.25">
      <c r="A885" s="1" t="s">
        <v>1374</v>
      </c>
      <c r="B885">
        <v>1119</v>
      </c>
      <c r="C885" s="1" t="s">
        <v>4048</v>
      </c>
      <c r="D885">
        <v>5.0999999999999996</v>
      </c>
      <c r="E885">
        <v>0</v>
      </c>
      <c r="F885">
        <v>0.08</v>
      </c>
      <c r="G885">
        <v>1367</v>
      </c>
      <c r="H885" s="1" t="s">
        <v>4151</v>
      </c>
      <c r="I885">
        <v>72.8</v>
      </c>
      <c r="J885">
        <v>10.039999999999999</v>
      </c>
      <c r="K885">
        <v>248</v>
      </c>
      <c r="L885">
        <v>1954.68</v>
      </c>
      <c r="M885">
        <v>30</v>
      </c>
      <c r="N885">
        <v>4</v>
      </c>
      <c r="O885">
        <v>0</v>
      </c>
      <c r="P885">
        <v>85.73</v>
      </c>
      <c r="Q885">
        <v>0</v>
      </c>
      <c r="R885" s="1" t="s">
        <v>5529</v>
      </c>
      <c r="S885" s="1" t="s">
        <v>8156</v>
      </c>
      <c r="T885">
        <v>0.86</v>
      </c>
      <c r="U885" s="1"/>
      <c r="V885">
        <v>13016.841189999999</v>
      </c>
      <c r="W885">
        <v>629381.28995100001</v>
      </c>
      <c r="X885">
        <v>74.117261999999997</v>
      </c>
      <c r="Y885">
        <v>12.006289000000001</v>
      </c>
      <c r="Z885">
        <v>264.689593</v>
      </c>
      <c r="AA885">
        <v>270.54542600000002</v>
      </c>
      <c r="AB885">
        <v>0</v>
      </c>
    </row>
    <row r="886" spans="1:28" x14ac:dyDescent="0.25">
      <c r="A886" s="1" t="s">
        <v>1375</v>
      </c>
      <c r="B886">
        <v>868</v>
      </c>
      <c r="C886" s="1" t="s">
        <v>4004</v>
      </c>
      <c r="D886">
        <v>5.0999999999999996</v>
      </c>
      <c r="E886">
        <v>0</v>
      </c>
      <c r="F886">
        <v>5.5</v>
      </c>
      <c r="G886">
        <v>1368</v>
      </c>
      <c r="H886" s="1" t="s">
        <v>4100</v>
      </c>
      <c r="I886">
        <v>91.57</v>
      </c>
      <c r="J886">
        <v>5.72</v>
      </c>
      <c r="K886">
        <v>500</v>
      </c>
      <c r="L886">
        <v>2205.37</v>
      </c>
      <c r="M886">
        <v>59</v>
      </c>
      <c r="N886">
        <v>8</v>
      </c>
      <c r="O886">
        <v>0</v>
      </c>
      <c r="P886">
        <v>186.43</v>
      </c>
      <c r="Q886">
        <v>0</v>
      </c>
      <c r="R886" s="1" t="s">
        <v>5530</v>
      </c>
      <c r="S886" s="1" t="s">
        <v>8156</v>
      </c>
      <c r="T886">
        <v>0.51</v>
      </c>
      <c r="U886" s="1"/>
      <c r="V886">
        <v>26798.398191</v>
      </c>
      <c r="W886">
        <v>886803.21918799996</v>
      </c>
      <c r="X886">
        <v>142.62463299999999</v>
      </c>
      <c r="Y886">
        <v>16.958863000000001</v>
      </c>
      <c r="Z886">
        <v>377.72384199999999</v>
      </c>
      <c r="AA886">
        <v>381.20735000000002</v>
      </c>
      <c r="AB886">
        <v>0</v>
      </c>
    </row>
    <row r="887" spans="1:28" x14ac:dyDescent="0.25">
      <c r="A887" s="1" t="s">
        <v>1376</v>
      </c>
      <c r="B887">
        <v>865</v>
      </c>
      <c r="C887" s="1" t="s">
        <v>4006</v>
      </c>
      <c r="D887">
        <v>5.0999999999999996</v>
      </c>
      <c r="E887">
        <v>0</v>
      </c>
      <c r="F887">
        <v>2.5</v>
      </c>
      <c r="G887">
        <v>1368</v>
      </c>
      <c r="H887" s="1" t="s">
        <v>4125</v>
      </c>
      <c r="I887">
        <v>87.33</v>
      </c>
      <c r="J887">
        <v>6.74</v>
      </c>
      <c r="K887">
        <v>503</v>
      </c>
      <c r="L887">
        <v>2326.5700000000002</v>
      </c>
      <c r="M887">
        <v>139</v>
      </c>
      <c r="N887">
        <v>4</v>
      </c>
      <c r="O887">
        <v>0</v>
      </c>
      <c r="P887">
        <v>209.64</v>
      </c>
      <c r="Q887">
        <v>0</v>
      </c>
      <c r="R887" s="1" t="s">
        <v>5531</v>
      </c>
      <c r="S887" s="1" t="s">
        <v>8156</v>
      </c>
      <c r="T887">
        <v>0.56999999999999995</v>
      </c>
      <c r="U887" s="1"/>
      <c r="V887">
        <v>36190.358233999999</v>
      </c>
      <c r="W887">
        <v>1021799.204826</v>
      </c>
      <c r="X887">
        <v>188.557165</v>
      </c>
      <c r="Y887">
        <v>20.37021</v>
      </c>
      <c r="Z887">
        <v>438.39549599999998</v>
      </c>
      <c r="AA887">
        <v>439.24116199999997</v>
      </c>
      <c r="AB887">
        <v>0</v>
      </c>
    </row>
    <row r="888" spans="1:28" x14ac:dyDescent="0.25">
      <c r="A888" s="1" t="s">
        <v>1378</v>
      </c>
      <c r="B888">
        <v>1311</v>
      </c>
      <c r="C888" s="1" t="s">
        <v>4004</v>
      </c>
      <c r="D888">
        <v>5.0999999999999996</v>
      </c>
      <c r="E888">
        <v>0</v>
      </c>
      <c r="F888">
        <v>0</v>
      </c>
      <c r="G888">
        <v>1368</v>
      </c>
      <c r="H888" s="1" t="s">
        <v>4079</v>
      </c>
      <c r="I888">
        <v>1.4</v>
      </c>
      <c r="J888">
        <v>16.760000000000002</v>
      </c>
      <c r="K888">
        <v>57</v>
      </c>
      <c r="L888">
        <v>609.39</v>
      </c>
      <c r="M888">
        <v>0</v>
      </c>
      <c r="N888">
        <v>0</v>
      </c>
      <c r="O888">
        <v>0</v>
      </c>
      <c r="P888">
        <v>21.35</v>
      </c>
      <c r="Q888">
        <v>0</v>
      </c>
      <c r="R888" s="1" t="s">
        <v>5533</v>
      </c>
      <c r="S888" s="1" t="s">
        <v>8156</v>
      </c>
      <c r="T888">
        <v>1.22</v>
      </c>
      <c r="U888" s="1"/>
      <c r="V888">
        <v>3581.4745710000002</v>
      </c>
      <c r="W888">
        <v>209914.63893700001</v>
      </c>
      <c r="X888">
        <v>21.261821999999999</v>
      </c>
      <c r="Y888">
        <v>4.1606759999999996</v>
      </c>
      <c r="Z888">
        <v>88.722217999999998</v>
      </c>
      <c r="AA888">
        <v>90.232927000000004</v>
      </c>
      <c r="AB888">
        <v>0</v>
      </c>
    </row>
    <row r="889" spans="1:28" x14ac:dyDescent="0.25">
      <c r="A889" s="1" t="s">
        <v>1380</v>
      </c>
      <c r="B889">
        <v>1150</v>
      </c>
      <c r="C889" s="1" t="s">
        <v>4034</v>
      </c>
      <c r="D889">
        <v>5.0999999999999996</v>
      </c>
      <c r="E889">
        <v>0</v>
      </c>
      <c r="F889">
        <v>0</v>
      </c>
      <c r="G889">
        <v>1371</v>
      </c>
      <c r="H889" s="1" t="s">
        <v>4150</v>
      </c>
      <c r="I889">
        <v>82</v>
      </c>
      <c r="J889">
        <v>14.8</v>
      </c>
      <c r="K889">
        <v>221</v>
      </c>
      <c r="L889">
        <v>1808.36</v>
      </c>
      <c r="M889">
        <v>44</v>
      </c>
      <c r="N889">
        <v>2</v>
      </c>
      <c r="O889">
        <v>0</v>
      </c>
      <c r="P889">
        <v>105.68</v>
      </c>
      <c r="Q889">
        <v>0</v>
      </c>
      <c r="R889" s="1" t="s">
        <v>5535</v>
      </c>
      <c r="S889" s="1" t="s">
        <v>8156</v>
      </c>
      <c r="T889">
        <v>1.1299999999999999</v>
      </c>
      <c r="U889" s="1"/>
      <c r="V889">
        <v>15296.912735</v>
      </c>
      <c r="W889">
        <v>653041.61858100002</v>
      </c>
      <c r="X889">
        <v>85.092293999999995</v>
      </c>
      <c r="Y889">
        <v>13.392305</v>
      </c>
      <c r="Z889">
        <v>279.41128200000003</v>
      </c>
      <c r="AA889">
        <v>280.71625499999999</v>
      </c>
      <c r="AB889">
        <v>0</v>
      </c>
    </row>
    <row r="890" spans="1:28" x14ac:dyDescent="0.25">
      <c r="A890" s="1" t="s">
        <v>1382</v>
      </c>
      <c r="B890">
        <v>864</v>
      </c>
      <c r="C890" s="1" t="s">
        <v>4035</v>
      </c>
      <c r="D890">
        <v>5.0999999999999996</v>
      </c>
      <c r="E890">
        <v>0</v>
      </c>
      <c r="F890">
        <v>1.5</v>
      </c>
      <c r="G890">
        <v>1372</v>
      </c>
      <c r="H890" s="1" t="s">
        <v>4095</v>
      </c>
      <c r="I890">
        <v>63.59</v>
      </c>
      <c r="J890">
        <v>8.58</v>
      </c>
      <c r="K890">
        <v>508</v>
      </c>
      <c r="L890">
        <v>2353.44</v>
      </c>
      <c r="M890">
        <v>144</v>
      </c>
      <c r="N890">
        <v>8</v>
      </c>
      <c r="O890">
        <v>0</v>
      </c>
      <c r="P890">
        <v>274.76</v>
      </c>
      <c r="Q890">
        <v>0</v>
      </c>
      <c r="R890" s="1" t="s">
        <v>5537</v>
      </c>
      <c r="S890" s="1" t="s">
        <v>8156</v>
      </c>
      <c r="T890">
        <v>0.74</v>
      </c>
      <c r="U890" s="1"/>
      <c r="V890">
        <v>35863.319906999997</v>
      </c>
      <c r="W890">
        <v>1074202.1874849999</v>
      </c>
      <c r="X890">
        <v>188.42983699999999</v>
      </c>
      <c r="Y890">
        <v>21.729061000000002</v>
      </c>
      <c r="Z890">
        <v>461.87053300000002</v>
      </c>
      <c r="AA890">
        <v>461.76540999999997</v>
      </c>
      <c r="AB890">
        <v>0</v>
      </c>
    </row>
    <row r="891" spans="1:28" x14ac:dyDescent="0.25">
      <c r="A891" s="1" t="s">
        <v>1384</v>
      </c>
      <c r="B891">
        <v>1037</v>
      </c>
      <c r="C891" s="1" t="s">
        <v>4018</v>
      </c>
      <c r="D891">
        <v>5.0999999999999996</v>
      </c>
      <c r="E891">
        <v>0</v>
      </c>
      <c r="F891">
        <v>2</v>
      </c>
      <c r="G891">
        <v>1380</v>
      </c>
      <c r="H891" s="1" t="s">
        <v>4095</v>
      </c>
      <c r="I891">
        <v>63.59</v>
      </c>
      <c r="J891">
        <v>9.58</v>
      </c>
      <c r="K891">
        <v>343</v>
      </c>
      <c r="L891">
        <v>1936.73</v>
      </c>
      <c r="M891">
        <v>90</v>
      </c>
      <c r="N891">
        <v>3</v>
      </c>
      <c r="O891">
        <v>0</v>
      </c>
      <c r="P891">
        <v>157.79</v>
      </c>
      <c r="Q891">
        <v>0</v>
      </c>
      <c r="R891" s="1" t="s">
        <v>5539</v>
      </c>
      <c r="S891" s="1" t="s">
        <v>8156</v>
      </c>
      <c r="T891">
        <v>0.74</v>
      </c>
      <c r="U891" s="1"/>
      <c r="V891">
        <v>25638.623438999999</v>
      </c>
      <c r="W891">
        <v>826963.41121499997</v>
      </c>
      <c r="X891">
        <v>136.09444400000001</v>
      </c>
      <c r="Y891">
        <v>16.640326000000002</v>
      </c>
      <c r="Z891">
        <v>354.20957199999998</v>
      </c>
      <c r="AA891">
        <v>355.48383100000001</v>
      </c>
      <c r="AB891">
        <v>0</v>
      </c>
    </row>
    <row r="892" spans="1:28" x14ac:dyDescent="0.25">
      <c r="A892" s="1" t="s">
        <v>1386</v>
      </c>
      <c r="B892">
        <v>1265</v>
      </c>
      <c r="C892" s="1" t="s">
        <v>4014</v>
      </c>
      <c r="D892">
        <v>5.0999999999999996</v>
      </c>
      <c r="E892">
        <v>0</v>
      </c>
      <c r="F892">
        <v>0</v>
      </c>
      <c r="G892">
        <v>1384</v>
      </c>
      <c r="H892" s="1" t="s">
        <v>4087</v>
      </c>
      <c r="I892">
        <v>59.72</v>
      </c>
      <c r="J892">
        <v>17.350000000000001</v>
      </c>
      <c r="K892">
        <v>119</v>
      </c>
      <c r="L892">
        <v>1183.1099999999999</v>
      </c>
      <c r="M892">
        <v>10</v>
      </c>
      <c r="N892">
        <v>2</v>
      </c>
      <c r="O892">
        <v>0</v>
      </c>
      <c r="P892">
        <v>57.01</v>
      </c>
      <c r="Q892">
        <v>0</v>
      </c>
      <c r="R892" s="1" t="s">
        <v>5541</v>
      </c>
      <c r="S892" s="1" t="s">
        <v>8156</v>
      </c>
      <c r="T892">
        <v>1.41</v>
      </c>
      <c r="U892" s="1"/>
      <c r="V892">
        <v>9473.3507000000009</v>
      </c>
      <c r="W892">
        <v>518641.07036000001</v>
      </c>
      <c r="X892">
        <v>55.645226999999998</v>
      </c>
      <c r="Y892">
        <v>11.069209000000001</v>
      </c>
      <c r="Z892">
        <v>225.04187999999999</v>
      </c>
      <c r="AA892">
        <v>222.93991</v>
      </c>
      <c r="AB892">
        <v>0</v>
      </c>
    </row>
    <row r="893" spans="1:28" x14ac:dyDescent="0.25">
      <c r="A893" s="1" t="s">
        <v>1387</v>
      </c>
      <c r="B893">
        <v>1339</v>
      </c>
      <c r="C893" s="1" t="s">
        <v>4004</v>
      </c>
      <c r="D893">
        <v>5.0999999999999996</v>
      </c>
      <c r="E893">
        <v>0</v>
      </c>
      <c r="F893">
        <v>0.4</v>
      </c>
      <c r="G893">
        <v>1385</v>
      </c>
      <c r="H893" s="1" t="s">
        <v>4079</v>
      </c>
      <c r="I893">
        <v>1.4</v>
      </c>
      <c r="J893">
        <v>14.87</v>
      </c>
      <c r="K893">
        <v>46</v>
      </c>
      <c r="L893">
        <v>609.39</v>
      </c>
      <c r="M893">
        <v>0</v>
      </c>
      <c r="N893">
        <v>0</v>
      </c>
      <c r="O893">
        <v>0</v>
      </c>
      <c r="P893">
        <v>7.61</v>
      </c>
      <c r="Q893">
        <v>0</v>
      </c>
      <c r="R893" s="1" t="s">
        <v>5542</v>
      </c>
      <c r="S893" s="1" t="s">
        <v>8156</v>
      </c>
      <c r="T893">
        <v>1.1499999999999999</v>
      </c>
      <c r="U893" s="1"/>
      <c r="V893">
        <v>2719.484312</v>
      </c>
      <c r="W893">
        <v>192912.18386300001</v>
      </c>
      <c r="X893">
        <v>16.990417000000001</v>
      </c>
      <c r="Y893">
        <v>3.7710659999999998</v>
      </c>
      <c r="Z893">
        <v>80.480260999999999</v>
      </c>
      <c r="AA893">
        <v>82.924003999999996</v>
      </c>
      <c r="AB893">
        <v>0</v>
      </c>
    </row>
    <row r="894" spans="1:28" x14ac:dyDescent="0.25">
      <c r="A894" s="1" t="s">
        <v>1388</v>
      </c>
      <c r="B894">
        <v>1321</v>
      </c>
      <c r="C894" s="1" t="s">
        <v>4004</v>
      </c>
      <c r="D894">
        <v>5.0999999999999996</v>
      </c>
      <c r="E894">
        <v>0</v>
      </c>
      <c r="F894">
        <v>1</v>
      </c>
      <c r="G894">
        <v>1386</v>
      </c>
      <c r="H894" s="1" t="s">
        <v>4074</v>
      </c>
      <c r="I894">
        <v>0.2</v>
      </c>
      <c r="J894">
        <v>14.25</v>
      </c>
      <c r="K894">
        <v>65</v>
      </c>
      <c r="L894">
        <v>420.4</v>
      </c>
      <c r="M894">
        <v>2</v>
      </c>
      <c r="N894">
        <v>1</v>
      </c>
      <c r="O894">
        <v>0</v>
      </c>
      <c r="P894">
        <v>36.869999999999997</v>
      </c>
      <c r="Q894">
        <v>0</v>
      </c>
      <c r="R894" s="1" t="s">
        <v>5543</v>
      </c>
      <c r="S894" s="1" t="s">
        <v>8156</v>
      </c>
      <c r="T894">
        <v>1.1000000000000001</v>
      </c>
      <c r="U894" s="1"/>
      <c r="V894">
        <v>4766.0127549999997</v>
      </c>
      <c r="W894">
        <v>215955.751074</v>
      </c>
      <c r="X894">
        <v>26.824669</v>
      </c>
      <c r="Y894">
        <v>4.3720860000000004</v>
      </c>
      <c r="Z894">
        <v>93.154663999999997</v>
      </c>
      <c r="AA894">
        <v>92.830393999999998</v>
      </c>
      <c r="AB894">
        <v>0</v>
      </c>
    </row>
    <row r="895" spans="1:28" x14ac:dyDescent="0.25">
      <c r="A895" s="1" t="s">
        <v>1390</v>
      </c>
      <c r="B895">
        <v>1298</v>
      </c>
      <c r="C895" s="1" t="s">
        <v>4004</v>
      </c>
      <c r="D895">
        <v>5.0999999999999996</v>
      </c>
      <c r="E895">
        <v>0</v>
      </c>
      <c r="F895">
        <v>0.8</v>
      </c>
      <c r="G895">
        <v>1389</v>
      </c>
      <c r="H895" s="1" t="s">
        <v>4076</v>
      </c>
      <c r="I895">
        <v>1.4</v>
      </c>
      <c r="J895">
        <v>5.46</v>
      </c>
      <c r="K895">
        <v>91</v>
      </c>
      <c r="L895">
        <v>609.39</v>
      </c>
      <c r="M895">
        <v>0</v>
      </c>
      <c r="N895">
        <v>0</v>
      </c>
      <c r="O895">
        <v>0</v>
      </c>
      <c r="P895">
        <v>13.9</v>
      </c>
      <c r="Q895">
        <v>0</v>
      </c>
      <c r="R895" s="1" t="s">
        <v>5545</v>
      </c>
      <c r="S895" s="1" t="s">
        <v>8156</v>
      </c>
      <c r="T895">
        <v>0.53</v>
      </c>
      <c r="U895" s="1"/>
      <c r="V895">
        <v>4522.6973799999996</v>
      </c>
      <c r="W895">
        <v>205428.02770499999</v>
      </c>
      <c r="X895">
        <v>25.358381999999999</v>
      </c>
      <c r="Y895">
        <v>3.6848209999999999</v>
      </c>
      <c r="Z895">
        <v>85.585237000000006</v>
      </c>
      <c r="AA895">
        <v>88.305672000000001</v>
      </c>
      <c r="AB895">
        <v>0</v>
      </c>
    </row>
    <row r="896" spans="1:28" x14ac:dyDescent="0.25">
      <c r="A896" s="1" t="s">
        <v>1391</v>
      </c>
      <c r="B896">
        <v>1340</v>
      </c>
      <c r="C896" s="1" t="s">
        <v>4001</v>
      </c>
      <c r="D896">
        <v>0.2</v>
      </c>
      <c r="E896">
        <v>0</v>
      </c>
      <c r="F896">
        <v>0.6</v>
      </c>
      <c r="G896">
        <v>1389</v>
      </c>
      <c r="H896" s="1" t="s">
        <v>4071</v>
      </c>
      <c r="I896">
        <v>108.49</v>
      </c>
      <c r="J896">
        <v>9.9499999999999993</v>
      </c>
      <c r="K896">
        <v>49</v>
      </c>
      <c r="L896">
        <v>419.77</v>
      </c>
      <c r="M896">
        <v>0</v>
      </c>
      <c r="N896">
        <v>0</v>
      </c>
      <c r="O896">
        <v>0</v>
      </c>
      <c r="P896">
        <v>14.45</v>
      </c>
      <c r="Q896">
        <v>0</v>
      </c>
      <c r="R896" s="1" t="s">
        <v>5546</v>
      </c>
      <c r="S896" s="1" t="s">
        <v>8156</v>
      </c>
      <c r="T896">
        <v>0.83</v>
      </c>
      <c r="U896" s="1"/>
      <c r="V896">
        <v>2722.5498419999999</v>
      </c>
      <c r="W896">
        <v>145356.57122099999</v>
      </c>
      <c r="X896">
        <v>15.828484</v>
      </c>
      <c r="Y896">
        <v>2.7570600000000001</v>
      </c>
      <c r="Z896">
        <v>61.211578000000003</v>
      </c>
      <c r="AA896">
        <v>62.482641999999998</v>
      </c>
      <c r="AB896">
        <v>0</v>
      </c>
    </row>
    <row r="897" spans="1:28" x14ac:dyDescent="0.25">
      <c r="A897" s="1" t="s">
        <v>1392</v>
      </c>
      <c r="B897">
        <v>1259</v>
      </c>
      <c r="C897" s="1" t="s">
        <v>4001</v>
      </c>
      <c r="D897">
        <v>0.2</v>
      </c>
      <c r="E897">
        <v>0</v>
      </c>
      <c r="F897">
        <v>0.77</v>
      </c>
      <c r="G897">
        <v>1390</v>
      </c>
      <c r="H897" s="1" t="s">
        <v>4071</v>
      </c>
      <c r="I897">
        <v>108.49</v>
      </c>
      <c r="J897">
        <v>14.04</v>
      </c>
      <c r="K897">
        <v>131</v>
      </c>
      <c r="L897">
        <v>419.77</v>
      </c>
      <c r="M897">
        <v>82</v>
      </c>
      <c r="N897">
        <v>2</v>
      </c>
      <c r="O897">
        <v>0</v>
      </c>
      <c r="P897">
        <v>103.28</v>
      </c>
      <c r="Q897">
        <v>0</v>
      </c>
      <c r="R897" s="1" t="s">
        <v>5547</v>
      </c>
      <c r="S897" s="1" t="s">
        <v>8156</v>
      </c>
      <c r="T897">
        <v>1.06</v>
      </c>
      <c r="U897" s="1"/>
      <c r="V897">
        <v>15032.152018999999</v>
      </c>
      <c r="W897">
        <v>387678.06810999999</v>
      </c>
      <c r="X897">
        <v>77.646821000000003</v>
      </c>
      <c r="Y897">
        <v>8.7893799999999995</v>
      </c>
      <c r="Z897">
        <v>172.07983300000001</v>
      </c>
      <c r="AA897">
        <v>166.65090699999999</v>
      </c>
      <c r="AB897">
        <v>0</v>
      </c>
    </row>
    <row r="898" spans="1:28" x14ac:dyDescent="0.25">
      <c r="A898" s="1" t="s">
        <v>1393</v>
      </c>
      <c r="B898">
        <v>1286</v>
      </c>
      <c r="C898" s="1" t="s">
        <v>4002</v>
      </c>
      <c r="D898">
        <v>5.0999999999999996</v>
      </c>
      <c r="E898">
        <v>0</v>
      </c>
      <c r="F898">
        <v>0.12</v>
      </c>
      <c r="G898">
        <v>1390</v>
      </c>
      <c r="H898" s="1" t="s">
        <v>4105</v>
      </c>
      <c r="I898">
        <v>31.58</v>
      </c>
      <c r="J898">
        <v>8.69</v>
      </c>
      <c r="K898">
        <v>104</v>
      </c>
      <c r="L898">
        <v>367.23</v>
      </c>
      <c r="M898">
        <v>44</v>
      </c>
      <c r="N898">
        <v>2</v>
      </c>
      <c r="O898">
        <v>0</v>
      </c>
      <c r="P898">
        <v>61.92</v>
      </c>
      <c r="Q898">
        <v>0</v>
      </c>
      <c r="R898" s="1" t="s">
        <v>5548</v>
      </c>
      <c r="S898" s="1" t="s">
        <v>8156</v>
      </c>
      <c r="T898">
        <v>0.64</v>
      </c>
      <c r="U898" s="1"/>
      <c r="V898">
        <v>9523.0193780000009</v>
      </c>
      <c r="W898">
        <v>248766.89243800001</v>
      </c>
      <c r="X898">
        <v>49.209000000000003</v>
      </c>
      <c r="Y898">
        <v>5.3717100000000002</v>
      </c>
      <c r="Z898">
        <v>109.23155199999999</v>
      </c>
      <c r="AA898">
        <v>106.93750300000001</v>
      </c>
      <c r="AB898">
        <v>0</v>
      </c>
    </row>
    <row r="899" spans="1:28" x14ac:dyDescent="0.25">
      <c r="A899" s="1" t="s">
        <v>1394</v>
      </c>
      <c r="B899">
        <v>888</v>
      </c>
      <c r="C899" s="1" t="s">
        <v>4061</v>
      </c>
      <c r="D899">
        <v>5.0999999999999996</v>
      </c>
      <c r="E899">
        <v>0</v>
      </c>
      <c r="F899">
        <v>0.86</v>
      </c>
      <c r="G899">
        <v>1391</v>
      </c>
      <c r="H899" s="1" t="s">
        <v>4161</v>
      </c>
      <c r="I899">
        <v>168.74</v>
      </c>
      <c r="J899">
        <v>9.6999999999999993</v>
      </c>
      <c r="K899">
        <v>503</v>
      </c>
      <c r="L899">
        <v>2615.73</v>
      </c>
      <c r="M899">
        <v>108</v>
      </c>
      <c r="N899">
        <v>9</v>
      </c>
      <c r="O899">
        <v>0</v>
      </c>
      <c r="P899">
        <v>256.5</v>
      </c>
      <c r="Q899">
        <v>0</v>
      </c>
      <c r="R899" s="1" t="s">
        <v>5549</v>
      </c>
      <c r="S899" s="1" t="s">
        <v>8156</v>
      </c>
      <c r="T899">
        <v>0.78</v>
      </c>
      <c r="U899" s="1"/>
      <c r="V899">
        <v>32915.294747</v>
      </c>
      <c r="W899">
        <v>1067380.305221</v>
      </c>
      <c r="X899">
        <v>174.85349400000001</v>
      </c>
      <c r="Y899">
        <v>21.138779</v>
      </c>
      <c r="Z899">
        <v>455.280463</v>
      </c>
      <c r="AA899">
        <v>458.83133900000001</v>
      </c>
      <c r="AB899">
        <v>0</v>
      </c>
    </row>
    <row r="900" spans="1:28" x14ac:dyDescent="0.25">
      <c r="A900" s="1" t="s">
        <v>1395</v>
      </c>
      <c r="B900">
        <v>1349</v>
      </c>
      <c r="C900" s="1" t="s">
        <v>4002</v>
      </c>
      <c r="D900">
        <v>5.0999999999999996</v>
      </c>
      <c r="E900">
        <v>0</v>
      </c>
      <c r="F900">
        <v>0.39</v>
      </c>
      <c r="G900">
        <v>1391</v>
      </c>
      <c r="H900" s="1" t="s">
        <v>4105</v>
      </c>
      <c r="I900">
        <v>31.58</v>
      </c>
      <c r="J900">
        <v>11.2</v>
      </c>
      <c r="K900">
        <v>42</v>
      </c>
      <c r="L900">
        <v>367.23</v>
      </c>
      <c r="M900">
        <v>0</v>
      </c>
      <c r="N900">
        <v>0</v>
      </c>
      <c r="O900">
        <v>0</v>
      </c>
      <c r="P900">
        <v>13.5</v>
      </c>
      <c r="Q900">
        <v>0</v>
      </c>
      <c r="R900" s="1" t="s">
        <v>5550</v>
      </c>
      <c r="S900" s="1" t="s">
        <v>8156</v>
      </c>
      <c r="T900">
        <v>0.93</v>
      </c>
      <c r="U900" s="1"/>
      <c r="V900">
        <v>2608.3976069999999</v>
      </c>
      <c r="W900">
        <v>143180.27400899999</v>
      </c>
      <c r="X900">
        <v>15.285990999999999</v>
      </c>
      <c r="Y900">
        <v>2.8583810000000001</v>
      </c>
      <c r="Z900">
        <v>61.288293000000003</v>
      </c>
      <c r="AA900">
        <v>61.546855999999998</v>
      </c>
      <c r="AB900">
        <v>0</v>
      </c>
    </row>
    <row r="901" spans="1:28" x14ac:dyDescent="0.25">
      <c r="A901" s="1" t="s">
        <v>1398</v>
      </c>
      <c r="B901">
        <v>1299</v>
      </c>
      <c r="C901" s="1" t="s">
        <v>4001</v>
      </c>
      <c r="D901">
        <v>0.2</v>
      </c>
      <c r="E901">
        <v>0</v>
      </c>
      <c r="F901">
        <v>0.18</v>
      </c>
      <c r="G901">
        <v>1393</v>
      </c>
      <c r="H901" s="1" t="s">
        <v>4148</v>
      </c>
      <c r="I901">
        <v>108.49</v>
      </c>
      <c r="J901">
        <v>6.7</v>
      </c>
      <c r="K901">
        <v>94</v>
      </c>
      <c r="L901">
        <v>419.77</v>
      </c>
      <c r="M901">
        <v>26</v>
      </c>
      <c r="N901">
        <v>1</v>
      </c>
      <c r="O901">
        <v>0</v>
      </c>
      <c r="P901">
        <v>40.21</v>
      </c>
      <c r="Q901">
        <v>0</v>
      </c>
      <c r="R901" s="1" t="s">
        <v>5553</v>
      </c>
      <c r="S901" s="1" t="s">
        <v>8156</v>
      </c>
      <c r="T901">
        <v>0.51</v>
      </c>
      <c r="U901" s="1"/>
      <c r="V901">
        <v>7409.7133990000002</v>
      </c>
      <c r="W901">
        <v>226992.22563900001</v>
      </c>
      <c r="X901">
        <v>39.085953000000003</v>
      </c>
      <c r="Y901">
        <v>4.7693969999999997</v>
      </c>
      <c r="Z901">
        <v>98.953954999999993</v>
      </c>
      <c r="AA901">
        <v>97.576312000000001</v>
      </c>
      <c r="AB901">
        <v>0</v>
      </c>
    </row>
    <row r="902" spans="1:28" x14ac:dyDescent="0.25">
      <c r="A902" s="1" t="s">
        <v>1399</v>
      </c>
      <c r="B902">
        <v>1325</v>
      </c>
      <c r="C902" s="1" t="s">
        <v>4004</v>
      </c>
      <c r="D902">
        <v>5.0999999999999996</v>
      </c>
      <c r="E902">
        <v>0</v>
      </c>
      <c r="F902">
        <v>0.2</v>
      </c>
      <c r="G902">
        <v>1394</v>
      </c>
      <c r="H902" s="1" t="s">
        <v>4076</v>
      </c>
      <c r="I902">
        <v>1.4</v>
      </c>
      <c r="J902">
        <v>9.17</v>
      </c>
      <c r="K902">
        <v>69</v>
      </c>
      <c r="L902">
        <v>609.39</v>
      </c>
      <c r="M902">
        <v>0</v>
      </c>
      <c r="N902">
        <v>0</v>
      </c>
      <c r="O902">
        <v>0</v>
      </c>
      <c r="P902">
        <v>10.23</v>
      </c>
      <c r="Q902">
        <v>0</v>
      </c>
      <c r="R902" s="1" t="s">
        <v>5554</v>
      </c>
      <c r="S902" s="1" t="s">
        <v>8156</v>
      </c>
      <c r="T902">
        <v>0.7</v>
      </c>
      <c r="U902" s="1"/>
      <c r="V902">
        <v>3337.114603</v>
      </c>
      <c r="W902">
        <v>188484.33517999999</v>
      </c>
      <c r="X902">
        <v>19.646864999999998</v>
      </c>
      <c r="Y902">
        <v>3.5540609999999999</v>
      </c>
      <c r="Z902">
        <v>79.236621</v>
      </c>
      <c r="AA902">
        <v>81.02131</v>
      </c>
      <c r="AB902">
        <v>0</v>
      </c>
    </row>
    <row r="903" spans="1:28" x14ac:dyDescent="0.25">
      <c r="A903" s="1" t="s">
        <v>1400</v>
      </c>
      <c r="B903">
        <v>1318</v>
      </c>
      <c r="C903" s="1" t="s">
        <v>4002</v>
      </c>
      <c r="D903">
        <v>5.0999999999999996</v>
      </c>
      <c r="E903">
        <v>0</v>
      </c>
      <c r="F903">
        <v>0.75</v>
      </c>
      <c r="G903">
        <v>1396</v>
      </c>
      <c r="H903" s="1" t="s">
        <v>4072</v>
      </c>
      <c r="I903">
        <v>31.58</v>
      </c>
      <c r="J903">
        <v>10.43</v>
      </c>
      <c r="K903">
        <v>78</v>
      </c>
      <c r="L903">
        <v>367.23</v>
      </c>
      <c r="M903">
        <v>15</v>
      </c>
      <c r="N903">
        <v>3</v>
      </c>
      <c r="O903">
        <v>0</v>
      </c>
      <c r="P903">
        <v>43.92</v>
      </c>
      <c r="Q903">
        <v>0</v>
      </c>
      <c r="R903" s="1" t="s">
        <v>5555</v>
      </c>
      <c r="S903" s="1" t="s">
        <v>8156</v>
      </c>
      <c r="T903">
        <v>0.78</v>
      </c>
      <c r="U903" s="1"/>
      <c r="V903">
        <v>4852.814351</v>
      </c>
      <c r="W903">
        <v>176341.427807</v>
      </c>
      <c r="X903">
        <v>26.248691999999998</v>
      </c>
      <c r="Y903">
        <v>3.5647009999999999</v>
      </c>
      <c r="Z903">
        <v>76.105042999999995</v>
      </c>
      <c r="AA903">
        <v>75.802667</v>
      </c>
      <c r="AB903">
        <v>0</v>
      </c>
    </row>
    <row r="904" spans="1:28" x14ac:dyDescent="0.25">
      <c r="A904" s="1" t="s">
        <v>1401</v>
      </c>
      <c r="B904">
        <v>1168</v>
      </c>
      <c r="C904" s="1" t="s">
        <v>4017</v>
      </c>
      <c r="D904">
        <v>5.0999999999999996</v>
      </c>
      <c r="E904">
        <v>0</v>
      </c>
      <c r="F904">
        <v>0.33</v>
      </c>
      <c r="G904">
        <v>1397</v>
      </c>
      <c r="H904" s="1" t="s">
        <v>4091</v>
      </c>
      <c r="I904">
        <v>93.18</v>
      </c>
      <c r="J904">
        <v>4.55</v>
      </c>
      <c r="K904">
        <v>229</v>
      </c>
      <c r="L904">
        <v>1018.45</v>
      </c>
      <c r="M904">
        <v>84</v>
      </c>
      <c r="N904">
        <v>4</v>
      </c>
      <c r="O904">
        <v>0</v>
      </c>
      <c r="P904">
        <v>125.85</v>
      </c>
      <c r="Q904">
        <v>0</v>
      </c>
      <c r="R904" s="1" t="s">
        <v>5556</v>
      </c>
      <c r="S904" s="1" t="s">
        <v>8156</v>
      </c>
      <c r="T904">
        <v>0.7</v>
      </c>
      <c r="U904" s="1"/>
      <c r="V904">
        <v>18492.346071</v>
      </c>
      <c r="W904">
        <v>518876.61811400001</v>
      </c>
      <c r="X904">
        <v>96.353521000000001</v>
      </c>
      <c r="Y904">
        <v>10.728206999999999</v>
      </c>
      <c r="Z904">
        <v>224.418891</v>
      </c>
      <c r="AA904">
        <v>223.04924600000001</v>
      </c>
      <c r="AB904">
        <v>0</v>
      </c>
    </row>
    <row r="905" spans="1:28" x14ac:dyDescent="0.25">
      <c r="A905" s="1" t="s">
        <v>1402</v>
      </c>
      <c r="B905">
        <v>1208</v>
      </c>
      <c r="C905" s="1" t="s">
        <v>4018</v>
      </c>
      <c r="D905">
        <v>5.0999999999999996</v>
      </c>
      <c r="E905">
        <v>0</v>
      </c>
      <c r="F905">
        <v>0.5</v>
      </c>
      <c r="G905">
        <v>1397</v>
      </c>
      <c r="H905" s="1" t="s">
        <v>4089</v>
      </c>
      <c r="I905">
        <v>182.21</v>
      </c>
      <c r="J905">
        <v>7.92</v>
      </c>
      <c r="K905">
        <v>189</v>
      </c>
      <c r="L905">
        <v>1351.38</v>
      </c>
      <c r="M905">
        <v>71</v>
      </c>
      <c r="N905">
        <v>2</v>
      </c>
      <c r="O905">
        <v>0</v>
      </c>
      <c r="P905">
        <v>101.6</v>
      </c>
      <c r="Q905">
        <v>0</v>
      </c>
      <c r="R905" s="1" t="s">
        <v>5557</v>
      </c>
      <c r="S905" s="1" t="s">
        <v>8156</v>
      </c>
      <c r="T905">
        <v>1.1000000000000001</v>
      </c>
      <c r="U905" s="1"/>
      <c r="V905">
        <v>16304.680978</v>
      </c>
      <c r="W905">
        <v>580417.59961899999</v>
      </c>
      <c r="X905">
        <v>88.033400999999998</v>
      </c>
      <c r="Y905">
        <v>12.389312</v>
      </c>
      <c r="Z905">
        <v>251.08551900000001</v>
      </c>
      <c r="AA905">
        <v>249.49974399999999</v>
      </c>
      <c r="AB905">
        <v>0</v>
      </c>
    </row>
    <row r="906" spans="1:28" x14ac:dyDescent="0.25">
      <c r="A906" s="1" t="s">
        <v>1403</v>
      </c>
      <c r="B906">
        <v>933</v>
      </c>
      <c r="C906" s="1" t="s">
        <v>4004</v>
      </c>
      <c r="D906">
        <v>5.0999999999999996</v>
      </c>
      <c r="E906">
        <v>0</v>
      </c>
      <c r="F906">
        <v>0.56999999999999995</v>
      </c>
      <c r="G906">
        <v>1398</v>
      </c>
      <c r="H906" s="1" t="s">
        <v>4122</v>
      </c>
      <c r="I906">
        <v>159.35</v>
      </c>
      <c r="J906">
        <v>10.14</v>
      </c>
      <c r="K906">
        <v>465</v>
      </c>
      <c r="L906">
        <v>2021.57</v>
      </c>
      <c r="M906">
        <v>151</v>
      </c>
      <c r="N906">
        <v>13</v>
      </c>
      <c r="O906">
        <v>0</v>
      </c>
      <c r="P906">
        <v>312.95999999999998</v>
      </c>
      <c r="Q906">
        <v>0</v>
      </c>
      <c r="R906" s="1" t="s">
        <v>5558</v>
      </c>
      <c r="S906" s="1" t="s">
        <v>8156</v>
      </c>
      <c r="T906">
        <v>0.97</v>
      </c>
      <c r="U906" s="1"/>
      <c r="V906">
        <v>36992.374411999997</v>
      </c>
      <c r="W906">
        <v>1141725.482178</v>
      </c>
      <c r="X906">
        <v>195.40732700000001</v>
      </c>
      <c r="Y906">
        <v>24.185136</v>
      </c>
      <c r="Z906">
        <v>497.14261900000002</v>
      </c>
      <c r="AA906">
        <v>490.78898500000003</v>
      </c>
      <c r="AB906">
        <v>0</v>
      </c>
    </row>
    <row r="907" spans="1:28" x14ac:dyDescent="0.25">
      <c r="A907" s="1" t="s">
        <v>1407</v>
      </c>
      <c r="B907">
        <v>1333</v>
      </c>
      <c r="C907" s="1" t="s">
        <v>4004</v>
      </c>
      <c r="D907">
        <v>5.0999999999999996</v>
      </c>
      <c r="E907">
        <v>0</v>
      </c>
      <c r="F907">
        <v>0.06</v>
      </c>
      <c r="G907">
        <v>1403</v>
      </c>
      <c r="H907" s="1" t="s">
        <v>4073</v>
      </c>
      <c r="I907">
        <v>40.79</v>
      </c>
      <c r="J907">
        <v>7.31</v>
      </c>
      <c r="K907">
        <v>70</v>
      </c>
      <c r="L907">
        <v>475.89</v>
      </c>
      <c r="M907">
        <v>1</v>
      </c>
      <c r="N907">
        <v>1</v>
      </c>
      <c r="O907">
        <v>0</v>
      </c>
      <c r="P907">
        <v>17.850000000000001</v>
      </c>
      <c r="Q907">
        <v>0</v>
      </c>
      <c r="R907" s="1" t="s">
        <v>5562</v>
      </c>
      <c r="S907" s="1" t="s">
        <v>8156</v>
      </c>
      <c r="T907">
        <v>0.67</v>
      </c>
      <c r="U907" s="1"/>
      <c r="V907">
        <v>3669.2979409999998</v>
      </c>
      <c r="W907">
        <v>168151.58620699999</v>
      </c>
      <c r="X907">
        <v>20.660785000000001</v>
      </c>
      <c r="Y907">
        <v>3.2242169999999999</v>
      </c>
      <c r="Z907">
        <v>71.541122999999999</v>
      </c>
      <c r="AA907">
        <v>72.281593999999998</v>
      </c>
      <c r="AB907">
        <v>0</v>
      </c>
    </row>
    <row r="908" spans="1:28" x14ac:dyDescent="0.25">
      <c r="A908" s="1" t="s">
        <v>1411</v>
      </c>
      <c r="B908">
        <v>849</v>
      </c>
      <c r="C908" s="1" t="s">
        <v>4004</v>
      </c>
      <c r="D908">
        <v>5.0999999999999996</v>
      </c>
      <c r="E908">
        <v>0</v>
      </c>
      <c r="F908">
        <v>1.64</v>
      </c>
      <c r="G908">
        <v>1411</v>
      </c>
      <c r="H908" s="1" t="s">
        <v>4167</v>
      </c>
      <c r="I908">
        <v>122.01</v>
      </c>
      <c r="J908">
        <v>4.33</v>
      </c>
      <c r="K908">
        <v>562</v>
      </c>
      <c r="L908">
        <v>1425.91</v>
      </c>
      <c r="M908">
        <v>88</v>
      </c>
      <c r="N908">
        <v>5</v>
      </c>
      <c r="O908">
        <v>0</v>
      </c>
      <c r="P908">
        <v>235.44</v>
      </c>
      <c r="Q908">
        <v>0</v>
      </c>
      <c r="R908" s="1" t="s">
        <v>5566</v>
      </c>
      <c r="S908" s="1" t="s">
        <v>8156</v>
      </c>
      <c r="T908">
        <v>0.32</v>
      </c>
      <c r="U908" s="1"/>
      <c r="V908">
        <v>39171.943504000003</v>
      </c>
      <c r="W908">
        <v>903025.94695799996</v>
      </c>
      <c r="X908">
        <v>199.28020699999999</v>
      </c>
      <c r="Y908">
        <v>18.785629</v>
      </c>
      <c r="Z908">
        <v>393.98332599999998</v>
      </c>
      <c r="AA908">
        <v>388.18886199999997</v>
      </c>
      <c r="AB908">
        <v>0</v>
      </c>
    </row>
    <row r="909" spans="1:28" x14ac:dyDescent="0.25">
      <c r="A909" s="1" t="s">
        <v>1412</v>
      </c>
      <c r="B909">
        <v>920</v>
      </c>
      <c r="C909" s="1" t="s">
        <v>4030</v>
      </c>
      <c r="D909">
        <v>5.0999999999999996</v>
      </c>
      <c r="E909">
        <v>0</v>
      </c>
      <c r="F909">
        <v>0</v>
      </c>
      <c r="G909">
        <v>1411</v>
      </c>
      <c r="H909" s="1" t="s">
        <v>4152</v>
      </c>
      <c r="I909">
        <v>144.80000000000001</v>
      </c>
      <c r="J909">
        <v>7.79</v>
      </c>
      <c r="K909">
        <v>491</v>
      </c>
      <c r="L909">
        <v>3263.57</v>
      </c>
      <c r="M909">
        <v>68</v>
      </c>
      <c r="N909">
        <v>4</v>
      </c>
      <c r="O909">
        <v>0</v>
      </c>
      <c r="P909">
        <v>147.08000000000001</v>
      </c>
      <c r="Q909">
        <v>0</v>
      </c>
      <c r="R909" s="1" t="s">
        <v>5567</v>
      </c>
      <c r="S909" s="1" t="s">
        <v>8156</v>
      </c>
      <c r="T909">
        <v>0.68</v>
      </c>
      <c r="U909" s="1"/>
      <c r="V909">
        <v>24930.057746999999</v>
      </c>
      <c r="W909">
        <v>999828.728764</v>
      </c>
      <c r="X909">
        <v>136.81367800000001</v>
      </c>
      <c r="Y909">
        <v>18.413422000000001</v>
      </c>
      <c r="Z909">
        <v>418.25498399999998</v>
      </c>
      <c r="AA909">
        <v>429.79015099999998</v>
      </c>
      <c r="AB909">
        <v>0</v>
      </c>
    </row>
    <row r="910" spans="1:28" x14ac:dyDescent="0.25">
      <c r="A910" s="1" t="s">
        <v>1413</v>
      </c>
      <c r="B910">
        <v>988</v>
      </c>
      <c r="C910" s="1" t="s">
        <v>4040</v>
      </c>
      <c r="D910">
        <v>5.0999999999999996</v>
      </c>
      <c r="E910">
        <v>0</v>
      </c>
      <c r="F910">
        <v>2.29</v>
      </c>
      <c r="G910">
        <v>1411</v>
      </c>
      <c r="H910" s="1" t="s">
        <v>4096</v>
      </c>
      <c r="I910">
        <v>121.36</v>
      </c>
      <c r="J910">
        <v>13.22</v>
      </c>
      <c r="K910">
        <v>423</v>
      </c>
      <c r="L910">
        <v>1561.25</v>
      </c>
      <c r="M910">
        <v>229</v>
      </c>
      <c r="N910">
        <v>11</v>
      </c>
      <c r="O910">
        <v>0</v>
      </c>
      <c r="P910">
        <v>312.56</v>
      </c>
      <c r="Q910">
        <v>0</v>
      </c>
      <c r="R910" s="1" t="s">
        <v>5568</v>
      </c>
      <c r="S910" s="1" t="s">
        <v>8156</v>
      </c>
      <c r="T910">
        <v>1.04</v>
      </c>
      <c r="U910" s="1"/>
      <c r="V910">
        <v>42808.712123999998</v>
      </c>
      <c r="W910">
        <v>1074835.6895880001</v>
      </c>
      <c r="X910">
        <v>220.30023499999999</v>
      </c>
      <c r="Y910">
        <v>23.821359999999999</v>
      </c>
      <c r="Z910">
        <v>472.87751300000002</v>
      </c>
      <c r="AA910">
        <v>462.04076099999997</v>
      </c>
      <c r="AB910">
        <v>0</v>
      </c>
    </row>
    <row r="911" spans="1:28" x14ac:dyDescent="0.25">
      <c r="A911" s="1" t="s">
        <v>1414</v>
      </c>
      <c r="B911">
        <v>1380</v>
      </c>
      <c r="C911" s="1" t="s">
        <v>4002</v>
      </c>
      <c r="D911">
        <v>5.0999999999999996</v>
      </c>
      <c r="E911">
        <v>0</v>
      </c>
      <c r="F911">
        <v>0.03</v>
      </c>
      <c r="G911">
        <v>1411</v>
      </c>
      <c r="H911" s="1" t="s">
        <v>4105</v>
      </c>
      <c r="I911">
        <v>31.58</v>
      </c>
      <c r="J911">
        <v>13.87</v>
      </c>
      <c r="K911">
        <v>31</v>
      </c>
      <c r="L911">
        <v>367.23</v>
      </c>
      <c r="M911">
        <v>0</v>
      </c>
      <c r="N911">
        <v>0</v>
      </c>
      <c r="O911">
        <v>0</v>
      </c>
      <c r="P911">
        <v>4.26</v>
      </c>
      <c r="Q911">
        <v>0</v>
      </c>
      <c r="R911" s="1" t="s">
        <v>5569</v>
      </c>
      <c r="S911" s="1" t="s">
        <v>8156</v>
      </c>
      <c r="T911">
        <v>1.02</v>
      </c>
      <c r="U911" s="1"/>
      <c r="V911">
        <v>1847.632413</v>
      </c>
      <c r="W911">
        <v>120658.43322200001</v>
      </c>
      <c r="X911">
        <v>11.304619000000001</v>
      </c>
      <c r="Y911">
        <v>2.4148860000000001</v>
      </c>
      <c r="Z911">
        <v>51.221384999999998</v>
      </c>
      <c r="AA911">
        <v>51.865454</v>
      </c>
      <c r="AB911">
        <v>0</v>
      </c>
    </row>
    <row r="912" spans="1:28" x14ac:dyDescent="0.25">
      <c r="A912" s="1" t="s">
        <v>1416</v>
      </c>
      <c r="B912">
        <v>1035</v>
      </c>
      <c r="C912" s="1" t="s">
        <v>4018</v>
      </c>
      <c r="D912">
        <v>5.0999999999999996</v>
      </c>
      <c r="E912">
        <v>0</v>
      </c>
      <c r="F912">
        <v>0</v>
      </c>
      <c r="G912">
        <v>1415</v>
      </c>
      <c r="H912" s="1" t="s">
        <v>4092</v>
      </c>
      <c r="I912">
        <v>182.21</v>
      </c>
      <c r="J912">
        <v>4.8099999999999996</v>
      </c>
      <c r="K912">
        <v>380</v>
      </c>
      <c r="L912">
        <v>1351.38</v>
      </c>
      <c r="M912">
        <v>22</v>
      </c>
      <c r="N912">
        <v>3</v>
      </c>
      <c r="O912">
        <v>0</v>
      </c>
      <c r="P912">
        <v>112.86</v>
      </c>
      <c r="Q912">
        <v>0</v>
      </c>
      <c r="R912" s="1" t="s">
        <v>5571</v>
      </c>
      <c r="S912" s="1" t="s">
        <v>8156</v>
      </c>
      <c r="T912">
        <v>0.35</v>
      </c>
      <c r="U912" s="1"/>
      <c r="V912">
        <v>20757.202542999999</v>
      </c>
      <c r="W912">
        <v>595813.17014499998</v>
      </c>
      <c r="X912">
        <v>108.26530700000001</v>
      </c>
      <c r="Y912">
        <v>11.394119999999999</v>
      </c>
      <c r="Z912">
        <v>254.28348199999999</v>
      </c>
      <c r="AA912">
        <v>256.12266199999999</v>
      </c>
      <c r="AB912">
        <v>0</v>
      </c>
    </row>
    <row r="913" spans="1:28" x14ac:dyDescent="0.25">
      <c r="A913" s="1" t="s">
        <v>1417</v>
      </c>
      <c r="B913">
        <v>1353</v>
      </c>
      <c r="C913" s="1" t="s">
        <v>4004</v>
      </c>
      <c r="D913">
        <v>5.0999999999999996</v>
      </c>
      <c r="E913">
        <v>0</v>
      </c>
      <c r="F913">
        <v>3</v>
      </c>
      <c r="G913">
        <v>1416</v>
      </c>
      <c r="H913" s="1" t="s">
        <v>4074</v>
      </c>
      <c r="I913">
        <v>0.2</v>
      </c>
      <c r="J913">
        <v>7.17</v>
      </c>
      <c r="K913">
        <v>63</v>
      </c>
      <c r="L913">
        <v>420.4</v>
      </c>
      <c r="M913">
        <v>0</v>
      </c>
      <c r="N913">
        <v>0</v>
      </c>
      <c r="O913">
        <v>0</v>
      </c>
      <c r="P913">
        <v>10.58</v>
      </c>
      <c r="Q913">
        <v>0</v>
      </c>
      <c r="R913" s="1" t="s">
        <v>5572</v>
      </c>
      <c r="S913" s="1" t="s">
        <v>8156</v>
      </c>
      <c r="T913">
        <v>0.59</v>
      </c>
      <c r="U913" s="1"/>
      <c r="V913">
        <v>2951.7064780000001</v>
      </c>
      <c r="W913">
        <v>129518.597027</v>
      </c>
      <c r="X913">
        <v>16.418126000000001</v>
      </c>
      <c r="Y913">
        <v>2.161044</v>
      </c>
      <c r="Z913">
        <v>53.083587999999999</v>
      </c>
      <c r="AA913">
        <v>55.675421</v>
      </c>
      <c r="AB913">
        <v>0</v>
      </c>
    </row>
    <row r="914" spans="1:28" x14ac:dyDescent="0.25">
      <c r="A914" s="1" t="s">
        <v>1418</v>
      </c>
      <c r="B914">
        <v>1131</v>
      </c>
      <c r="C914" s="1" t="s">
        <v>4024</v>
      </c>
      <c r="D914">
        <v>5.0999999999999996</v>
      </c>
      <c r="E914">
        <v>0</v>
      </c>
      <c r="F914">
        <v>0.84</v>
      </c>
      <c r="G914">
        <v>1417</v>
      </c>
      <c r="H914" s="1" t="s">
        <v>4112</v>
      </c>
      <c r="I914">
        <v>110.84</v>
      </c>
      <c r="J914">
        <v>8.6300000000000008</v>
      </c>
      <c r="K914">
        <v>286</v>
      </c>
      <c r="L914">
        <v>1744.16</v>
      </c>
      <c r="M914">
        <v>88</v>
      </c>
      <c r="N914">
        <v>2</v>
      </c>
      <c r="O914">
        <v>0</v>
      </c>
      <c r="P914">
        <v>125.76</v>
      </c>
      <c r="Q914">
        <v>0</v>
      </c>
      <c r="R914" s="1" t="s">
        <v>5573</v>
      </c>
      <c r="S914" s="1" t="s">
        <v>8156</v>
      </c>
      <c r="T914">
        <v>0.75</v>
      </c>
      <c r="U914" s="1"/>
      <c r="V914">
        <v>21215.719031000001</v>
      </c>
      <c r="W914">
        <v>704008.43787799997</v>
      </c>
      <c r="X914">
        <v>113.14255900000001</v>
      </c>
      <c r="Y914">
        <v>14.251341999999999</v>
      </c>
      <c r="Z914">
        <v>301.45973700000002</v>
      </c>
      <c r="AA914">
        <v>302.62903</v>
      </c>
      <c r="AB914">
        <v>0</v>
      </c>
    </row>
    <row r="915" spans="1:28" x14ac:dyDescent="0.25">
      <c r="A915" s="1" t="s">
        <v>1419</v>
      </c>
      <c r="B915">
        <v>1367</v>
      </c>
      <c r="C915" s="1" t="s">
        <v>4004</v>
      </c>
      <c r="D915">
        <v>5.0999999999999996</v>
      </c>
      <c r="E915">
        <v>0</v>
      </c>
      <c r="F915">
        <v>0.8</v>
      </c>
      <c r="G915">
        <v>1418</v>
      </c>
      <c r="H915" s="1" t="s">
        <v>4079</v>
      </c>
      <c r="I915">
        <v>1.4</v>
      </c>
      <c r="J915">
        <v>14.68</v>
      </c>
      <c r="K915">
        <v>51</v>
      </c>
      <c r="L915">
        <v>609.39</v>
      </c>
      <c r="M915">
        <v>0</v>
      </c>
      <c r="N915">
        <v>0</v>
      </c>
      <c r="O915">
        <v>0</v>
      </c>
      <c r="P915">
        <v>14.86</v>
      </c>
      <c r="Q915">
        <v>0</v>
      </c>
      <c r="R915" s="1" t="s">
        <v>5574</v>
      </c>
      <c r="S915" s="1" t="s">
        <v>8156</v>
      </c>
      <c r="T915">
        <v>1.21</v>
      </c>
      <c r="U915" s="1"/>
      <c r="V915">
        <v>3465.3392909999998</v>
      </c>
      <c r="W915">
        <v>206645.46783800001</v>
      </c>
      <c r="X915">
        <v>20.691388</v>
      </c>
      <c r="Y915">
        <v>4.248157</v>
      </c>
      <c r="Z915">
        <v>88.168893999999995</v>
      </c>
      <c r="AA915">
        <v>88.827388999999997</v>
      </c>
      <c r="AB915">
        <v>0</v>
      </c>
    </row>
    <row r="916" spans="1:28" x14ac:dyDescent="0.25">
      <c r="A916" s="1" t="s">
        <v>1421</v>
      </c>
      <c r="B916">
        <v>1190</v>
      </c>
      <c r="C916" s="1" t="s">
        <v>4024</v>
      </c>
      <c r="D916">
        <v>5.0999999999999996</v>
      </c>
      <c r="E916">
        <v>0</v>
      </c>
      <c r="F916">
        <v>0.36</v>
      </c>
      <c r="G916">
        <v>1419</v>
      </c>
      <c r="H916" s="1" t="s">
        <v>4112</v>
      </c>
      <c r="I916">
        <v>110.84</v>
      </c>
      <c r="J916">
        <v>11.58</v>
      </c>
      <c r="K916">
        <v>229</v>
      </c>
      <c r="L916">
        <v>1744.16</v>
      </c>
      <c r="M916">
        <v>46</v>
      </c>
      <c r="N916">
        <v>3</v>
      </c>
      <c r="O916">
        <v>0</v>
      </c>
      <c r="P916">
        <v>96.02</v>
      </c>
      <c r="Q916">
        <v>0</v>
      </c>
      <c r="R916" s="1" t="s">
        <v>5576</v>
      </c>
      <c r="S916" s="1" t="s">
        <v>8156</v>
      </c>
      <c r="T916">
        <v>0.91</v>
      </c>
      <c r="U916" s="1"/>
      <c r="V916">
        <v>17177.671897</v>
      </c>
      <c r="W916">
        <v>717717.93920100003</v>
      </c>
      <c r="X916">
        <v>95.237380999999999</v>
      </c>
      <c r="Y916">
        <v>14.573993</v>
      </c>
      <c r="Z916">
        <v>307.20482600000003</v>
      </c>
      <c r="AA916">
        <v>308.518441</v>
      </c>
      <c r="AB916">
        <v>0</v>
      </c>
    </row>
    <row r="917" spans="1:28" x14ac:dyDescent="0.25">
      <c r="A917" s="1" t="s">
        <v>1422</v>
      </c>
      <c r="B917">
        <v>1104</v>
      </c>
      <c r="C917" s="1" t="s">
        <v>4050</v>
      </c>
      <c r="D917">
        <v>5.0999999999999996</v>
      </c>
      <c r="E917">
        <v>0</v>
      </c>
      <c r="F917">
        <v>0</v>
      </c>
      <c r="G917">
        <v>1420</v>
      </c>
      <c r="H917" s="1" t="s">
        <v>4095</v>
      </c>
      <c r="I917">
        <v>63.59</v>
      </c>
      <c r="J917">
        <v>13.03</v>
      </c>
      <c r="K917">
        <v>316</v>
      </c>
      <c r="L917">
        <v>1628.87</v>
      </c>
      <c r="M917">
        <v>133</v>
      </c>
      <c r="N917">
        <v>5</v>
      </c>
      <c r="O917">
        <v>0</v>
      </c>
      <c r="P917">
        <v>203.51</v>
      </c>
      <c r="Q917">
        <v>0</v>
      </c>
      <c r="R917" s="1" t="s">
        <v>5577</v>
      </c>
      <c r="S917" s="1" t="s">
        <v>8156</v>
      </c>
      <c r="T917">
        <v>1.07</v>
      </c>
      <c r="U917" s="1"/>
      <c r="V917">
        <v>29636.980814999999</v>
      </c>
      <c r="W917">
        <v>914454.97141300002</v>
      </c>
      <c r="X917">
        <v>156.67823300000001</v>
      </c>
      <c r="Y917">
        <v>20.045235999999999</v>
      </c>
      <c r="Z917">
        <v>401.244619</v>
      </c>
      <c r="AA917">
        <v>393.09222399999999</v>
      </c>
      <c r="AB917">
        <v>0</v>
      </c>
    </row>
    <row r="918" spans="1:28" x14ac:dyDescent="0.25">
      <c r="A918" s="1" t="s">
        <v>1423</v>
      </c>
      <c r="B918">
        <v>1027</v>
      </c>
      <c r="C918" s="1" t="s">
        <v>4012</v>
      </c>
      <c r="D918">
        <v>5.0999999999999996</v>
      </c>
      <c r="E918">
        <v>0</v>
      </c>
      <c r="F918">
        <v>4.78</v>
      </c>
      <c r="G918">
        <v>1423</v>
      </c>
      <c r="H918" s="1" t="s">
        <v>4096</v>
      </c>
      <c r="I918">
        <v>121.36</v>
      </c>
      <c r="J918">
        <v>8.2799999999999994</v>
      </c>
      <c r="K918">
        <v>396</v>
      </c>
      <c r="L918">
        <v>1363.57</v>
      </c>
      <c r="M918">
        <v>151</v>
      </c>
      <c r="N918">
        <v>9</v>
      </c>
      <c r="O918">
        <v>0</v>
      </c>
      <c r="P918">
        <v>236.98</v>
      </c>
      <c r="Q918">
        <v>0</v>
      </c>
      <c r="R918" s="1" t="s">
        <v>5578</v>
      </c>
      <c r="S918" s="1" t="s">
        <v>8156</v>
      </c>
      <c r="T918">
        <v>0.63</v>
      </c>
      <c r="U918" s="1"/>
      <c r="V918">
        <v>31924.862834</v>
      </c>
      <c r="W918">
        <v>807279.70677399996</v>
      </c>
      <c r="X918">
        <v>164.21092300000001</v>
      </c>
      <c r="Y918">
        <v>16.923324000000001</v>
      </c>
      <c r="Z918">
        <v>351.20715799999999</v>
      </c>
      <c r="AA918">
        <v>347.02723200000003</v>
      </c>
      <c r="AB918">
        <v>0</v>
      </c>
    </row>
    <row r="919" spans="1:28" x14ac:dyDescent="0.25">
      <c r="A919" s="1" t="s">
        <v>1424</v>
      </c>
      <c r="B919">
        <v>1131</v>
      </c>
      <c r="C919" s="1" t="s">
        <v>4005</v>
      </c>
      <c r="D919">
        <v>5.0999999999999996</v>
      </c>
      <c r="E919">
        <v>0</v>
      </c>
      <c r="F919">
        <v>0.84</v>
      </c>
      <c r="G919">
        <v>1423</v>
      </c>
      <c r="H919" s="1" t="s">
        <v>4075</v>
      </c>
      <c r="I919">
        <v>89.74</v>
      </c>
      <c r="J919">
        <v>14.88</v>
      </c>
      <c r="K919">
        <v>292</v>
      </c>
      <c r="L919">
        <v>698.35</v>
      </c>
      <c r="M919">
        <v>176</v>
      </c>
      <c r="N919">
        <v>6</v>
      </c>
      <c r="O919">
        <v>0</v>
      </c>
      <c r="P919">
        <v>248.1</v>
      </c>
      <c r="Q919">
        <v>0</v>
      </c>
      <c r="R919" s="1" t="s">
        <v>5579</v>
      </c>
      <c r="S919" s="1" t="s">
        <v>8156</v>
      </c>
      <c r="T919">
        <v>1.18</v>
      </c>
      <c r="U919" s="1"/>
      <c r="V919">
        <v>33137.032724999997</v>
      </c>
      <c r="W919">
        <v>751292.95519300003</v>
      </c>
      <c r="X919">
        <v>168.652647</v>
      </c>
      <c r="Y919">
        <v>17.354880999999999</v>
      </c>
      <c r="Z919">
        <v>335.640601</v>
      </c>
      <c r="AA919">
        <v>322.96071899999998</v>
      </c>
      <c r="AB919">
        <v>0</v>
      </c>
    </row>
    <row r="920" spans="1:28" x14ac:dyDescent="0.25">
      <c r="A920" s="1" t="s">
        <v>1425</v>
      </c>
      <c r="B920">
        <v>1360</v>
      </c>
      <c r="C920" s="1" t="s">
        <v>4004</v>
      </c>
      <c r="D920">
        <v>5.0999999999999996</v>
      </c>
      <c r="E920">
        <v>0</v>
      </c>
      <c r="F920">
        <v>0.93</v>
      </c>
      <c r="G920">
        <v>1423</v>
      </c>
      <c r="H920" s="1" t="s">
        <v>4073</v>
      </c>
      <c r="I920">
        <v>40.79</v>
      </c>
      <c r="J920">
        <v>9.9700000000000006</v>
      </c>
      <c r="K920">
        <v>63</v>
      </c>
      <c r="L920">
        <v>475.89</v>
      </c>
      <c r="M920">
        <v>0</v>
      </c>
      <c r="N920">
        <v>0</v>
      </c>
      <c r="O920">
        <v>0</v>
      </c>
      <c r="P920">
        <v>15.43</v>
      </c>
      <c r="Q920">
        <v>0</v>
      </c>
      <c r="R920" s="1" t="s">
        <v>5580</v>
      </c>
      <c r="S920" s="1" t="s">
        <v>8156</v>
      </c>
      <c r="T920">
        <v>0.73</v>
      </c>
      <c r="U920" s="1"/>
      <c r="V920">
        <v>3330.4043959999999</v>
      </c>
      <c r="W920">
        <v>163913.914277</v>
      </c>
      <c r="X920">
        <v>19.00104</v>
      </c>
      <c r="Y920">
        <v>3.0063339999999998</v>
      </c>
      <c r="Z920">
        <v>68.733485000000002</v>
      </c>
      <c r="AA920">
        <v>70.459999999999994</v>
      </c>
      <c r="AB920">
        <v>0</v>
      </c>
    </row>
    <row r="921" spans="1:28" x14ac:dyDescent="0.25">
      <c r="A921" s="1" t="s">
        <v>1427</v>
      </c>
      <c r="B921">
        <v>833</v>
      </c>
      <c r="C921" s="1" t="s">
        <v>4013</v>
      </c>
      <c r="D921">
        <v>5.0999999999999996</v>
      </c>
      <c r="E921">
        <v>0</v>
      </c>
      <c r="F921">
        <v>0.25</v>
      </c>
      <c r="G921">
        <v>1426</v>
      </c>
      <c r="H921" s="1" t="s">
        <v>4086</v>
      </c>
      <c r="I921">
        <v>0.2</v>
      </c>
      <c r="J921">
        <v>0.94</v>
      </c>
      <c r="K921">
        <v>593</v>
      </c>
      <c r="L921">
        <v>1241.6600000000001</v>
      </c>
      <c r="M921">
        <v>118</v>
      </c>
      <c r="N921">
        <v>4</v>
      </c>
      <c r="O921">
        <v>0</v>
      </c>
      <c r="P921">
        <v>244.08</v>
      </c>
      <c r="Q921">
        <v>0</v>
      </c>
      <c r="R921" s="1" t="s">
        <v>5582</v>
      </c>
      <c r="S921" s="1" t="s">
        <v>8156</v>
      </c>
      <c r="T921">
        <v>0.26</v>
      </c>
      <c r="U921" s="1"/>
      <c r="V921">
        <v>44809.381913999998</v>
      </c>
      <c r="W921">
        <v>927931.98899999994</v>
      </c>
      <c r="X921">
        <v>225.49230900000001</v>
      </c>
      <c r="Y921">
        <v>19.795995000000001</v>
      </c>
      <c r="Z921">
        <v>407.38554599999998</v>
      </c>
      <c r="AA921">
        <v>398.89857699999999</v>
      </c>
      <c r="AB921">
        <v>0</v>
      </c>
    </row>
    <row r="922" spans="1:28" x14ac:dyDescent="0.25">
      <c r="A922" s="1" t="s">
        <v>1428</v>
      </c>
      <c r="B922">
        <v>1071</v>
      </c>
      <c r="C922" s="1" t="s">
        <v>4013</v>
      </c>
      <c r="D922">
        <v>5.0999999999999996</v>
      </c>
      <c r="E922">
        <v>0</v>
      </c>
      <c r="F922">
        <v>0.32</v>
      </c>
      <c r="G922">
        <v>1428</v>
      </c>
      <c r="H922" s="1" t="s">
        <v>4086</v>
      </c>
      <c r="I922">
        <v>0.2</v>
      </c>
      <c r="J922">
        <v>4.93</v>
      </c>
      <c r="K922">
        <v>357</v>
      </c>
      <c r="L922">
        <v>1241.6600000000001</v>
      </c>
      <c r="M922">
        <v>153</v>
      </c>
      <c r="N922">
        <v>4</v>
      </c>
      <c r="O922">
        <v>0</v>
      </c>
      <c r="P922">
        <v>278.26</v>
      </c>
      <c r="Q922">
        <v>0</v>
      </c>
      <c r="R922" s="1" t="s">
        <v>5583</v>
      </c>
      <c r="S922" s="1" t="s">
        <v>8156</v>
      </c>
      <c r="T922">
        <v>1.1399999999999999</v>
      </c>
      <c r="U922" s="1"/>
      <c r="V922">
        <v>35212.884457</v>
      </c>
      <c r="W922">
        <v>888570.93384700001</v>
      </c>
      <c r="X922">
        <v>181.264242</v>
      </c>
      <c r="Y922">
        <v>19.638860000000001</v>
      </c>
      <c r="Z922">
        <v>391.514994</v>
      </c>
      <c r="AA922">
        <v>381.97075999999998</v>
      </c>
      <c r="AB922">
        <v>0</v>
      </c>
    </row>
    <row r="923" spans="1:28" x14ac:dyDescent="0.25">
      <c r="A923" s="1" t="s">
        <v>1430</v>
      </c>
      <c r="B923">
        <v>1124</v>
      </c>
      <c r="C923" s="1" t="s">
        <v>4037</v>
      </c>
      <c r="D923">
        <v>5.0999999999999996</v>
      </c>
      <c r="E923">
        <v>0</v>
      </c>
      <c r="F923">
        <v>0.75</v>
      </c>
      <c r="G923">
        <v>1428</v>
      </c>
      <c r="H923" s="1" t="s">
        <v>4096</v>
      </c>
      <c r="I923">
        <v>121.36</v>
      </c>
      <c r="J923">
        <v>15.63</v>
      </c>
      <c r="K923">
        <v>304</v>
      </c>
      <c r="L923">
        <v>1417.38</v>
      </c>
      <c r="M923">
        <v>153</v>
      </c>
      <c r="N923">
        <v>6</v>
      </c>
      <c r="O923">
        <v>0</v>
      </c>
      <c r="P923">
        <v>215.4</v>
      </c>
      <c r="Q923">
        <v>0</v>
      </c>
      <c r="R923" s="1" t="s">
        <v>5585</v>
      </c>
      <c r="S923" s="1" t="s">
        <v>8156</v>
      </c>
      <c r="T923">
        <v>1.1599999999999999</v>
      </c>
      <c r="U923" s="1"/>
      <c r="V923">
        <v>31399.284527</v>
      </c>
      <c r="W923">
        <v>887234.98855100002</v>
      </c>
      <c r="X923">
        <v>164.04002800000001</v>
      </c>
      <c r="Y923">
        <v>19.684916000000001</v>
      </c>
      <c r="Z923">
        <v>390.211478</v>
      </c>
      <c r="AA923">
        <v>381.39327300000002</v>
      </c>
      <c r="AB923">
        <v>0</v>
      </c>
    </row>
    <row r="924" spans="1:28" x14ac:dyDescent="0.25">
      <c r="A924" s="1" t="s">
        <v>1432</v>
      </c>
      <c r="B924">
        <v>1355</v>
      </c>
      <c r="C924" s="1" t="s">
        <v>4004</v>
      </c>
      <c r="D924">
        <v>5.0999999999999996</v>
      </c>
      <c r="E924">
        <v>0</v>
      </c>
      <c r="F924">
        <v>2.6</v>
      </c>
      <c r="G924">
        <v>1430</v>
      </c>
      <c r="H924" s="1" t="s">
        <v>4076</v>
      </c>
      <c r="I924">
        <v>1.4</v>
      </c>
      <c r="J924">
        <v>8.0299999999999994</v>
      </c>
      <c r="K924">
        <v>75</v>
      </c>
      <c r="L924">
        <v>609.39</v>
      </c>
      <c r="M924">
        <v>0</v>
      </c>
      <c r="N924">
        <v>0</v>
      </c>
      <c r="O924">
        <v>0</v>
      </c>
      <c r="P924">
        <v>13.76</v>
      </c>
      <c r="Q924">
        <v>0</v>
      </c>
      <c r="R924" s="1" t="s">
        <v>5587</v>
      </c>
      <c r="S924" s="1" t="s">
        <v>8156</v>
      </c>
      <c r="T924">
        <v>0.67</v>
      </c>
      <c r="U924" s="1"/>
      <c r="V924">
        <v>3634.8075119999999</v>
      </c>
      <c r="W924">
        <v>184188.53524699999</v>
      </c>
      <c r="X924">
        <v>20.878876000000002</v>
      </c>
      <c r="Y924">
        <v>3.4374959999999999</v>
      </c>
      <c r="Z924">
        <v>77.451541000000006</v>
      </c>
      <c r="AA924">
        <v>79.175078999999997</v>
      </c>
      <c r="AB924">
        <v>0</v>
      </c>
    </row>
    <row r="925" spans="1:28" x14ac:dyDescent="0.25">
      <c r="A925" s="1" t="s">
        <v>1433</v>
      </c>
      <c r="B925">
        <v>1150</v>
      </c>
      <c r="C925" s="1" t="s">
        <v>4023</v>
      </c>
      <c r="D925">
        <v>5.0999999999999996</v>
      </c>
      <c r="E925">
        <v>0</v>
      </c>
      <c r="F925">
        <v>0</v>
      </c>
      <c r="G925">
        <v>1431</v>
      </c>
      <c r="H925" s="1" t="s">
        <v>4099</v>
      </c>
      <c r="I925">
        <v>147.79</v>
      </c>
      <c r="J925">
        <v>12.02</v>
      </c>
      <c r="K925">
        <v>281</v>
      </c>
      <c r="L925">
        <v>1435.85</v>
      </c>
      <c r="M925">
        <v>145</v>
      </c>
      <c r="N925">
        <v>3</v>
      </c>
      <c r="O925">
        <v>0</v>
      </c>
      <c r="P925">
        <v>178.11</v>
      </c>
      <c r="Q925">
        <v>0</v>
      </c>
      <c r="R925" s="1" t="s">
        <v>5588</v>
      </c>
      <c r="S925" s="1" t="s">
        <v>8156</v>
      </c>
      <c r="T925">
        <v>1.03</v>
      </c>
      <c r="U925" s="1"/>
      <c r="V925">
        <v>29420.638628000001</v>
      </c>
      <c r="W925">
        <v>833247.45189999999</v>
      </c>
      <c r="X925">
        <v>153.67560399999999</v>
      </c>
      <c r="Y925">
        <v>18.171506999999998</v>
      </c>
      <c r="Z925">
        <v>363.77096299999999</v>
      </c>
      <c r="AA925">
        <v>358.186286</v>
      </c>
      <c r="AB925">
        <v>0</v>
      </c>
    </row>
    <row r="926" spans="1:28" x14ac:dyDescent="0.25">
      <c r="A926" s="1" t="s">
        <v>1435</v>
      </c>
      <c r="B926">
        <v>986</v>
      </c>
      <c r="C926" s="1" t="s">
        <v>4052</v>
      </c>
      <c r="D926">
        <v>5.0999999999999996</v>
      </c>
      <c r="E926">
        <v>0</v>
      </c>
      <c r="F926">
        <v>0.28999999999999998</v>
      </c>
      <c r="G926">
        <v>1437</v>
      </c>
      <c r="H926" s="1" t="s">
        <v>4076</v>
      </c>
      <c r="I926">
        <v>1.4</v>
      </c>
      <c r="J926">
        <v>15.54</v>
      </c>
      <c r="K926">
        <v>451</v>
      </c>
      <c r="L926">
        <v>2652.43</v>
      </c>
      <c r="M926">
        <v>138</v>
      </c>
      <c r="N926">
        <v>5</v>
      </c>
      <c r="O926">
        <v>0</v>
      </c>
      <c r="P926">
        <v>296.52999999999997</v>
      </c>
      <c r="Q926">
        <v>0</v>
      </c>
      <c r="R926" s="1" t="s">
        <v>5590</v>
      </c>
      <c r="S926" s="1" t="s">
        <v>8156</v>
      </c>
      <c r="T926">
        <v>1.23</v>
      </c>
      <c r="U926" s="1"/>
      <c r="V926">
        <v>38032.751039000002</v>
      </c>
      <c r="W926">
        <v>1294875.5825070001</v>
      </c>
      <c r="X926">
        <v>203.89397299999999</v>
      </c>
      <c r="Y926">
        <v>27.817429000000001</v>
      </c>
      <c r="Z926">
        <v>563.84354699999994</v>
      </c>
      <c r="AA926">
        <v>556.61930099999995</v>
      </c>
      <c r="AB926">
        <v>0</v>
      </c>
    </row>
    <row r="927" spans="1:28" x14ac:dyDescent="0.25">
      <c r="A927" s="1" t="s">
        <v>1437</v>
      </c>
      <c r="B927">
        <v>1150</v>
      </c>
      <c r="C927" s="1" t="s">
        <v>4011</v>
      </c>
      <c r="D927">
        <v>5.0999999999999996</v>
      </c>
      <c r="E927">
        <v>0</v>
      </c>
      <c r="F927">
        <v>0</v>
      </c>
      <c r="G927">
        <v>1439</v>
      </c>
      <c r="H927" s="1" t="s">
        <v>4084</v>
      </c>
      <c r="I927">
        <v>105.53</v>
      </c>
      <c r="J927">
        <v>11.46</v>
      </c>
      <c r="K927">
        <v>289</v>
      </c>
      <c r="L927">
        <v>690.83</v>
      </c>
      <c r="M927">
        <v>166</v>
      </c>
      <c r="N927">
        <v>7</v>
      </c>
      <c r="O927">
        <v>0</v>
      </c>
      <c r="P927">
        <v>228.19</v>
      </c>
      <c r="Q927">
        <v>0</v>
      </c>
      <c r="R927" s="1" t="s">
        <v>5592</v>
      </c>
      <c r="S927" s="1" t="s">
        <v>8156</v>
      </c>
      <c r="T927">
        <v>0.83</v>
      </c>
      <c r="U927" s="1"/>
      <c r="V927">
        <v>30329.835586000001</v>
      </c>
      <c r="W927">
        <v>675140.90211000002</v>
      </c>
      <c r="X927">
        <v>153.98344599999999</v>
      </c>
      <c r="Y927">
        <v>15.258508000000001</v>
      </c>
      <c r="Z927">
        <v>299.71740999999997</v>
      </c>
      <c r="AA927">
        <v>290.22594900000001</v>
      </c>
      <c r="AB927">
        <v>0</v>
      </c>
    </row>
    <row r="928" spans="1:28" x14ac:dyDescent="0.25">
      <c r="A928" s="1" t="s">
        <v>1440</v>
      </c>
      <c r="B928">
        <v>1380</v>
      </c>
      <c r="C928" s="1" t="s">
        <v>4001</v>
      </c>
      <c r="D928">
        <v>0.2</v>
      </c>
      <c r="E928">
        <v>0</v>
      </c>
      <c r="F928">
        <v>0.01</v>
      </c>
      <c r="G928">
        <v>1443</v>
      </c>
      <c r="H928" s="1" t="s">
        <v>4071</v>
      </c>
      <c r="I928">
        <v>108.49</v>
      </c>
      <c r="J928">
        <v>8.18</v>
      </c>
      <c r="K928">
        <v>63</v>
      </c>
      <c r="L928">
        <v>419.77</v>
      </c>
      <c r="M928">
        <v>19</v>
      </c>
      <c r="N928">
        <v>1</v>
      </c>
      <c r="O928">
        <v>0</v>
      </c>
      <c r="P928">
        <v>30.26</v>
      </c>
      <c r="Q928">
        <v>0</v>
      </c>
      <c r="R928" s="1" t="s">
        <v>5595</v>
      </c>
      <c r="S928" s="1" t="s">
        <v>8156</v>
      </c>
      <c r="T928">
        <v>0.88</v>
      </c>
      <c r="U928" s="1"/>
      <c r="V928">
        <v>4962.863104</v>
      </c>
      <c r="W928">
        <v>185210.03963700001</v>
      </c>
      <c r="X928">
        <v>27.004010000000001</v>
      </c>
      <c r="Y928">
        <v>3.909446</v>
      </c>
      <c r="Z928">
        <v>80.379361000000003</v>
      </c>
      <c r="AA928">
        <v>79.614653000000004</v>
      </c>
      <c r="AB928">
        <v>0</v>
      </c>
    </row>
    <row r="929" spans="1:28" x14ac:dyDescent="0.25">
      <c r="A929" s="1" t="s">
        <v>1442</v>
      </c>
      <c r="B929">
        <v>1380</v>
      </c>
      <c r="C929" s="1" t="s">
        <v>4003</v>
      </c>
      <c r="D929">
        <v>5.0999999999999996</v>
      </c>
      <c r="E929">
        <v>0</v>
      </c>
      <c r="F929">
        <v>0</v>
      </c>
      <c r="G929">
        <v>1444</v>
      </c>
      <c r="H929" s="1" t="s">
        <v>4073</v>
      </c>
      <c r="I929">
        <v>40.79</v>
      </c>
      <c r="J929">
        <v>10.18</v>
      </c>
      <c r="K929">
        <v>64</v>
      </c>
      <c r="L929">
        <v>606.14</v>
      </c>
      <c r="M929">
        <v>6</v>
      </c>
      <c r="N929">
        <v>1</v>
      </c>
      <c r="O929">
        <v>0</v>
      </c>
      <c r="P929">
        <v>15.35</v>
      </c>
      <c r="Q929">
        <v>0</v>
      </c>
      <c r="R929" s="1" t="s">
        <v>5597</v>
      </c>
      <c r="S929" s="1" t="s">
        <v>8156</v>
      </c>
      <c r="T929">
        <v>0.85</v>
      </c>
      <c r="U929" s="1"/>
      <c r="V929">
        <v>3574.965357</v>
      </c>
      <c r="W929">
        <v>203057.03107699999</v>
      </c>
      <c r="X929">
        <v>21.097427</v>
      </c>
      <c r="Y929">
        <v>3.9039450000000002</v>
      </c>
      <c r="Z929">
        <v>85.302064999999999</v>
      </c>
      <c r="AA929">
        <v>87.285410999999996</v>
      </c>
      <c r="AB929">
        <v>0</v>
      </c>
    </row>
    <row r="930" spans="1:28" x14ac:dyDescent="0.25">
      <c r="A930" s="1" t="s">
        <v>1444</v>
      </c>
      <c r="B930">
        <v>1208</v>
      </c>
      <c r="C930" s="1" t="s">
        <v>4030</v>
      </c>
      <c r="D930">
        <v>5.0999999999999996</v>
      </c>
      <c r="E930">
        <v>0</v>
      </c>
      <c r="F930">
        <v>0.5</v>
      </c>
      <c r="G930">
        <v>1445</v>
      </c>
      <c r="H930" s="1" t="s">
        <v>4139</v>
      </c>
      <c r="I930">
        <v>77.290000000000006</v>
      </c>
      <c r="J930">
        <v>12.04</v>
      </c>
      <c r="K930">
        <v>237</v>
      </c>
      <c r="L930">
        <v>2007.2</v>
      </c>
      <c r="M930">
        <v>4</v>
      </c>
      <c r="N930">
        <v>1</v>
      </c>
      <c r="O930">
        <v>0</v>
      </c>
      <c r="P930">
        <v>83.26</v>
      </c>
      <c r="Q930">
        <v>0</v>
      </c>
      <c r="R930" s="1" t="s">
        <v>5599</v>
      </c>
      <c r="S930" s="1" t="s">
        <v>8156</v>
      </c>
      <c r="T930">
        <v>0.95</v>
      </c>
      <c r="U930" s="1"/>
      <c r="V930">
        <v>10333.209691</v>
      </c>
      <c r="W930">
        <v>547929.92669999995</v>
      </c>
      <c r="X930">
        <v>59.915213000000001</v>
      </c>
      <c r="Y930">
        <v>9.9674870000000002</v>
      </c>
      <c r="Z930">
        <v>227.106978</v>
      </c>
      <c r="AA930">
        <v>235.532703</v>
      </c>
      <c r="AB930">
        <v>0</v>
      </c>
    </row>
    <row r="931" spans="1:28" x14ac:dyDescent="0.25">
      <c r="A931" s="1" t="s">
        <v>1445</v>
      </c>
      <c r="B931">
        <v>1294</v>
      </c>
      <c r="C931" s="1" t="s">
        <v>4007</v>
      </c>
      <c r="D931">
        <v>5.0999999999999996</v>
      </c>
      <c r="E931">
        <v>0</v>
      </c>
      <c r="F931">
        <v>0.25</v>
      </c>
      <c r="G931">
        <v>1445</v>
      </c>
      <c r="H931" s="1" t="s">
        <v>4075</v>
      </c>
      <c r="I931">
        <v>89.74</v>
      </c>
      <c r="J931">
        <v>9.39</v>
      </c>
      <c r="K931">
        <v>151</v>
      </c>
      <c r="L931">
        <v>569.77</v>
      </c>
      <c r="M931">
        <v>82</v>
      </c>
      <c r="N931">
        <v>2</v>
      </c>
      <c r="O931">
        <v>0</v>
      </c>
      <c r="P931">
        <v>95.16</v>
      </c>
      <c r="Q931">
        <v>0</v>
      </c>
      <c r="R931" s="1" t="s">
        <v>5600</v>
      </c>
      <c r="S931" s="1" t="s">
        <v>8156</v>
      </c>
      <c r="T931">
        <v>0.76</v>
      </c>
      <c r="U931" s="1"/>
      <c r="V931">
        <v>15775.273993999999</v>
      </c>
      <c r="W931">
        <v>386990.51250000001</v>
      </c>
      <c r="X931">
        <v>80.922867999999994</v>
      </c>
      <c r="Y931">
        <v>8.4415809999999993</v>
      </c>
      <c r="Z931">
        <v>169.87954500000001</v>
      </c>
      <c r="AA931">
        <v>166.35648800000001</v>
      </c>
      <c r="AB931">
        <v>0</v>
      </c>
    </row>
    <row r="932" spans="1:28" x14ac:dyDescent="0.25">
      <c r="A932" s="1" t="s">
        <v>1446</v>
      </c>
      <c r="B932">
        <v>1213</v>
      </c>
      <c r="C932" s="1" t="s">
        <v>4048</v>
      </c>
      <c r="D932">
        <v>5.0999999999999996</v>
      </c>
      <c r="E932">
        <v>0</v>
      </c>
      <c r="F932">
        <v>0.84</v>
      </c>
      <c r="G932">
        <v>1446</v>
      </c>
      <c r="H932" s="1" t="s">
        <v>4141</v>
      </c>
      <c r="I932">
        <v>72.8</v>
      </c>
      <c r="J932">
        <v>13.05</v>
      </c>
      <c r="K932">
        <v>233</v>
      </c>
      <c r="L932">
        <v>1956.19</v>
      </c>
      <c r="M932">
        <v>28</v>
      </c>
      <c r="N932">
        <v>2</v>
      </c>
      <c r="O932">
        <v>0</v>
      </c>
      <c r="P932">
        <v>89.8</v>
      </c>
      <c r="Q932">
        <v>0</v>
      </c>
      <c r="R932" s="1" t="s">
        <v>5601</v>
      </c>
      <c r="S932" s="1" t="s">
        <v>8156</v>
      </c>
      <c r="T932">
        <v>0.99</v>
      </c>
      <c r="U932" s="1"/>
      <c r="V932">
        <v>13256.678677</v>
      </c>
      <c r="W932">
        <v>684443.57611699996</v>
      </c>
      <c r="X932">
        <v>76.573706000000001</v>
      </c>
      <c r="Y932">
        <v>13.329013</v>
      </c>
      <c r="Z932">
        <v>288.79190199999999</v>
      </c>
      <c r="AA932">
        <v>294.21335800000003</v>
      </c>
      <c r="AB932">
        <v>0</v>
      </c>
    </row>
    <row r="933" spans="1:28" x14ac:dyDescent="0.25">
      <c r="A933" s="1" t="s">
        <v>1447</v>
      </c>
      <c r="B933">
        <v>1035</v>
      </c>
      <c r="C933" s="1" t="s">
        <v>4062</v>
      </c>
      <c r="D933">
        <v>5.0999999999999996</v>
      </c>
      <c r="E933">
        <v>0</v>
      </c>
      <c r="F933">
        <v>0</v>
      </c>
      <c r="G933">
        <v>1447</v>
      </c>
      <c r="H933" s="1" t="s">
        <v>4156</v>
      </c>
      <c r="I933">
        <v>94.39</v>
      </c>
      <c r="J933">
        <v>10.96</v>
      </c>
      <c r="K933">
        <v>412</v>
      </c>
      <c r="L933">
        <v>2590.9299999999998</v>
      </c>
      <c r="M933">
        <v>166</v>
      </c>
      <c r="N933">
        <v>5</v>
      </c>
      <c r="O933">
        <v>0</v>
      </c>
      <c r="P933">
        <v>217.18</v>
      </c>
      <c r="Q933">
        <v>0</v>
      </c>
      <c r="R933" s="1" t="s">
        <v>5602</v>
      </c>
      <c r="S933" s="1" t="s">
        <v>8156</v>
      </c>
      <c r="T933">
        <v>0.85</v>
      </c>
      <c r="U933" s="1"/>
      <c r="V933">
        <v>36565.305680999998</v>
      </c>
      <c r="W933">
        <v>1167737.1748639999</v>
      </c>
      <c r="X933">
        <v>194.13672600000001</v>
      </c>
      <c r="Y933">
        <v>24.726565000000001</v>
      </c>
      <c r="Z933">
        <v>504.69573100000002</v>
      </c>
      <c r="AA933">
        <v>501.96983599999999</v>
      </c>
      <c r="AB933">
        <v>0</v>
      </c>
    </row>
    <row r="934" spans="1:28" x14ac:dyDescent="0.25">
      <c r="A934" s="1" t="s">
        <v>1449</v>
      </c>
      <c r="B934">
        <v>1385</v>
      </c>
      <c r="C934" s="1" t="s">
        <v>4004</v>
      </c>
      <c r="D934">
        <v>5.0999999999999996</v>
      </c>
      <c r="E934">
        <v>0</v>
      </c>
      <c r="F934">
        <v>5</v>
      </c>
      <c r="G934">
        <v>1448</v>
      </c>
      <c r="H934" s="1" t="s">
        <v>4076</v>
      </c>
      <c r="I934">
        <v>1.4</v>
      </c>
      <c r="J934">
        <v>10.02</v>
      </c>
      <c r="K934">
        <v>63</v>
      </c>
      <c r="L934">
        <v>609.39</v>
      </c>
      <c r="M934">
        <v>0</v>
      </c>
      <c r="N934">
        <v>0</v>
      </c>
      <c r="O934">
        <v>0</v>
      </c>
      <c r="P934">
        <v>12.9</v>
      </c>
      <c r="Q934">
        <v>0</v>
      </c>
      <c r="R934" s="1" t="s">
        <v>5604</v>
      </c>
      <c r="S934" s="1" t="s">
        <v>8156</v>
      </c>
      <c r="T934">
        <v>0.82</v>
      </c>
      <c r="U934" s="1"/>
      <c r="V934">
        <v>3389.803003</v>
      </c>
      <c r="W934">
        <v>195445.69965900001</v>
      </c>
      <c r="X934">
        <v>20.063734</v>
      </c>
      <c r="Y934">
        <v>3.719814</v>
      </c>
      <c r="Z934">
        <v>82.13852</v>
      </c>
      <c r="AA934">
        <v>84.013614000000004</v>
      </c>
      <c r="AB934">
        <v>0</v>
      </c>
    </row>
    <row r="935" spans="1:28" x14ac:dyDescent="0.25">
      <c r="A935" s="1" t="s">
        <v>1452</v>
      </c>
      <c r="B935">
        <v>952</v>
      </c>
      <c r="C935" s="1" t="s">
        <v>4048</v>
      </c>
      <c r="D935">
        <v>5.0999999999999996</v>
      </c>
      <c r="E935">
        <v>0</v>
      </c>
      <c r="F935">
        <v>0.28000000000000003</v>
      </c>
      <c r="G935">
        <v>1451</v>
      </c>
      <c r="H935" s="1" t="s">
        <v>4096</v>
      </c>
      <c r="I935">
        <v>121.36</v>
      </c>
      <c r="J935">
        <v>8.98</v>
      </c>
      <c r="K935">
        <v>499</v>
      </c>
      <c r="L935">
        <v>2440.69</v>
      </c>
      <c r="M935">
        <v>161</v>
      </c>
      <c r="N935">
        <v>5</v>
      </c>
      <c r="O935">
        <v>0</v>
      </c>
      <c r="P935">
        <v>243.06</v>
      </c>
      <c r="Q935">
        <v>0</v>
      </c>
      <c r="R935" s="1" t="s">
        <v>5607</v>
      </c>
      <c r="S935" s="1" t="s">
        <v>8156</v>
      </c>
      <c r="T935">
        <v>0.7</v>
      </c>
      <c r="U935" s="1"/>
      <c r="V935">
        <v>38476.641731999996</v>
      </c>
      <c r="W935">
        <v>1106937.8538929999</v>
      </c>
      <c r="X935">
        <v>201.099841</v>
      </c>
      <c r="Y935">
        <v>22.658472</v>
      </c>
      <c r="Z935">
        <v>477.70596699999999</v>
      </c>
      <c r="AA935">
        <v>475.83832200000001</v>
      </c>
      <c r="AB935">
        <v>0</v>
      </c>
    </row>
    <row r="936" spans="1:28" x14ac:dyDescent="0.25">
      <c r="A936" s="1" t="s">
        <v>1454</v>
      </c>
      <c r="B936">
        <v>1059</v>
      </c>
      <c r="C936" s="1" t="s">
        <v>4001</v>
      </c>
      <c r="D936">
        <v>0.2</v>
      </c>
      <c r="E936">
        <v>0</v>
      </c>
      <c r="F936">
        <v>0.18</v>
      </c>
      <c r="G936">
        <v>1452</v>
      </c>
      <c r="H936" s="1" t="s">
        <v>4163</v>
      </c>
      <c r="I936">
        <v>116.2</v>
      </c>
      <c r="J936">
        <v>11.36</v>
      </c>
      <c r="K936">
        <v>393</v>
      </c>
      <c r="L936">
        <v>2118.0100000000002</v>
      </c>
      <c r="M936">
        <v>100</v>
      </c>
      <c r="N936">
        <v>10</v>
      </c>
      <c r="O936">
        <v>0</v>
      </c>
      <c r="P936">
        <v>223.51</v>
      </c>
      <c r="Q936">
        <v>0</v>
      </c>
      <c r="R936" s="1" t="s">
        <v>5609</v>
      </c>
      <c r="S936" s="1" t="s">
        <v>8156</v>
      </c>
      <c r="T936">
        <v>0.89</v>
      </c>
      <c r="U936" s="1"/>
      <c r="V936">
        <v>25289.617416000001</v>
      </c>
      <c r="W936">
        <v>901260.90471599996</v>
      </c>
      <c r="X936">
        <v>136.37541400000001</v>
      </c>
      <c r="Y936">
        <v>18.111260999999999</v>
      </c>
      <c r="Z936">
        <v>385.79012799999998</v>
      </c>
      <c r="AA936">
        <v>387.41961800000001</v>
      </c>
      <c r="AB936">
        <v>0</v>
      </c>
    </row>
    <row r="937" spans="1:28" x14ac:dyDescent="0.25">
      <c r="A937" s="1" t="s">
        <v>1455</v>
      </c>
      <c r="B937">
        <v>1204</v>
      </c>
      <c r="C937" s="1" t="s">
        <v>4037</v>
      </c>
      <c r="D937">
        <v>5.0999999999999996</v>
      </c>
      <c r="E937">
        <v>0</v>
      </c>
      <c r="F937">
        <v>0.52</v>
      </c>
      <c r="G937">
        <v>1452</v>
      </c>
      <c r="H937" s="1" t="s">
        <v>4096</v>
      </c>
      <c r="I937">
        <v>121.36</v>
      </c>
      <c r="J937">
        <v>12.34</v>
      </c>
      <c r="K937">
        <v>248</v>
      </c>
      <c r="L937">
        <v>1417.38</v>
      </c>
      <c r="M937">
        <v>77</v>
      </c>
      <c r="N937">
        <v>5</v>
      </c>
      <c r="O937">
        <v>0</v>
      </c>
      <c r="P937">
        <v>145.72999999999999</v>
      </c>
      <c r="Q937">
        <v>0</v>
      </c>
      <c r="R937" s="1" t="s">
        <v>5610</v>
      </c>
      <c r="S937" s="1" t="s">
        <v>8156</v>
      </c>
      <c r="T937">
        <v>1</v>
      </c>
      <c r="U937" s="1"/>
      <c r="V937">
        <v>19506.982039999999</v>
      </c>
      <c r="W937">
        <v>673738.46350199997</v>
      </c>
      <c r="X937">
        <v>104.79236</v>
      </c>
      <c r="Y937">
        <v>14.145571</v>
      </c>
      <c r="Z937">
        <v>291.89799900000003</v>
      </c>
      <c r="AA937">
        <v>289.615543</v>
      </c>
      <c r="AB937">
        <v>0</v>
      </c>
    </row>
    <row r="938" spans="1:28" x14ac:dyDescent="0.25">
      <c r="A938" s="1" t="s">
        <v>1458</v>
      </c>
      <c r="B938">
        <v>1098</v>
      </c>
      <c r="C938" s="1" t="s">
        <v>4032</v>
      </c>
      <c r="D938">
        <v>5.0999999999999996</v>
      </c>
      <c r="E938">
        <v>0</v>
      </c>
      <c r="F938">
        <v>0.27</v>
      </c>
      <c r="G938">
        <v>1454</v>
      </c>
      <c r="H938" s="1" t="s">
        <v>4162</v>
      </c>
      <c r="I938">
        <v>0.2</v>
      </c>
      <c r="J938">
        <v>9.06</v>
      </c>
      <c r="K938">
        <v>356</v>
      </c>
      <c r="L938">
        <v>1269.6500000000001</v>
      </c>
      <c r="M938">
        <v>202</v>
      </c>
      <c r="N938">
        <v>3</v>
      </c>
      <c r="O938">
        <v>0</v>
      </c>
      <c r="P938">
        <v>237.89</v>
      </c>
      <c r="Q938">
        <v>0</v>
      </c>
      <c r="R938" s="1" t="s">
        <v>5613</v>
      </c>
      <c r="S938" s="1" t="s">
        <v>8156</v>
      </c>
      <c r="T938">
        <v>0.78</v>
      </c>
      <c r="U938" s="1"/>
      <c r="V938">
        <v>37667.919363000001</v>
      </c>
      <c r="W938">
        <v>869943.52231200004</v>
      </c>
      <c r="X938">
        <v>191.903381</v>
      </c>
      <c r="Y938">
        <v>19.025639999999999</v>
      </c>
      <c r="Z938">
        <v>381.79987599999998</v>
      </c>
      <c r="AA938">
        <v>373.96644600000002</v>
      </c>
      <c r="AB938">
        <v>0</v>
      </c>
    </row>
    <row r="939" spans="1:28" x14ac:dyDescent="0.25">
      <c r="A939" s="1" t="s">
        <v>1460</v>
      </c>
      <c r="B939">
        <v>1255</v>
      </c>
      <c r="C939" s="1" t="s">
        <v>4032</v>
      </c>
      <c r="D939">
        <v>5.0999999999999996</v>
      </c>
      <c r="E939">
        <v>0</v>
      </c>
      <c r="F939">
        <v>0.46</v>
      </c>
      <c r="G939">
        <v>1457</v>
      </c>
      <c r="H939" s="1" t="s">
        <v>4113</v>
      </c>
      <c r="I939">
        <v>0.2</v>
      </c>
      <c r="J939">
        <v>10.23</v>
      </c>
      <c r="K939">
        <v>202</v>
      </c>
      <c r="L939">
        <v>1269.6500000000001</v>
      </c>
      <c r="M939">
        <v>60</v>
      </c>
      <c r="N939">
        <v>3</v>
      </c>
      <c r="O939">
        <v>0</v>
      </c>
      <c r="P939">
        <v>95.5</v>
      </c>
      <c r="Q939">
        <v>0</v>
      </c>
      <c r="R939" s="1" t="s">
        <v>5615</v>
      </c>
      <c r="S939" s="1" t="s">
        <v>8156</v>
      </c>
      <c r="T939">
        <v>0.86</v>
      </c>
      <c r="U939" s="1"/>
      <c r="V939">
        <v>14135.825239</v>
      </c>
      <c r="W939">
        <v>503526.88761099998</v>
      </c>
      <c r="X939">
        <v>76.209384</v>
      </c>
      <c r="Y939">
        <v>10.019427</v>
      </c>
      <c r="Z939">
        <v>214.48051899999999</v>
      </c>
      <c r="AA939">
        <v>216.448283</v>
      </c>
      <c r="AB939">
        <v>0</v>
      </c>
    </row>
    <row r="940" spans="1:28" x14ac:dyDescent="0.25">
      <c r="A940" s="1" t="s">
        <v>1461</v>
      </c>
      <c r="B940">
        <v>1380</v>
      </c>
      <c r="C940" s="1" t="s">
        <v>4004</v>
      </c>
      <c r="D940">
        <v>5.0999999999999996</v>
      </c>
      <c r="E940">
        <v>0</v>
      </c>
      <c r="F940">
        <v>0</v>
      </c>
      <c r="G940">
        <v>1460</v>
      </c>
      <c r="H940" s="1" t="s">
        <v>4074</v>
      </c>
      <c r="I940">
        <v>0.2</v>
      </c>
      <c r="J940">
        <v>10.75</v>
      </c>
      <c r="K940">
        <v>80</v>
      </c>
      <c r="L940">
        <v>420.4</v>
      </c>
      <c r="M940">
        <v>9</v>
      </c>
      <c r="N940">
        <v>2</v>
      </c>
      <c r="O940">
        <v>0</v>
      </c>
      <c r="P940">
        <v>42.4</v>
      </c>
      <c r="Q940">
        <v>0</v>
      </c>
      <c r="R940" s="1" t="s">
        <v>5616</v>
      </c>
      <c r="S940" s="1" t="s">
        <v>8156</v>
      </c>
      <c r="T940">
        <v>0.83</v>
      </c>
      <c r="U940" s="1"/>
      <c r="V940">
        <v>4443.1476590000002</v>
      </c>
      <c r="W940">
        <v>192284.78322899999</v>
      </c>
      <c r="X940">
        <v>24.761368000000001</v>
      </c>
      <c r="Y940">
        <v>3.7631130000000002</v>
      </c>
      <c r="Z940">
        <v>82.138965999999996</v>
      </c>
      <c r="AA940">
        <v>82.655595000000005</v>
      </c>
      <c r="AB940">
        <v>0</v>
      </c>
    </row>
    <row r="941" spans="1:28" x14ac:dyDescent="0.25">
      <c r="A941" s="1" t="s">
        <v>1463</v>
      </c>
      <c r="B941">
        <v>1387</v>
      </c>
      <c r="C941" s="1" t="s">
        <v>4004</v>
      </c>
      <c r="D941">
        <v>5.0999999999999996</v>
      </c>
      <c r="E941">
        <v>0</v>
      </c>
      <c r="F941">
        <v>1.79</v>
      </c>
      <c r="G941">
        <v>1462</v>
      </c>
      <c r="H941" s="1" t="s">
        <v>4073</v>
      </c>
      <c r="I941">
        <v>40.79</v>
      </c>
      <c r="J941">
        <v>16.3</v>
      </c>
      <c r="K941">
        <v>75</v>
      </c>
      <c r="L941">
        <v>475.89</v>
      </c>
      <c r="M941">
        <v>6</v>
      </c>
      <c r="N941">
        <v>2</v>
      </c>
      <c r="O941">
        <v>0</v>
      </c>
      <c r="P941">
        <v>45.81</v>
      </c>
      <c r="Q941">
        <v>0</v>
      </c>
      <c r="R941" s="1" t="s">
        <v>5618</v>
      </c>
      <c r="S941" s="1" t="s">
        <v>8156</v>
      </c>
      <c r="T941">
        <v>1.2</v>
      </c>
      <c r="U941" s="1"/>
      <c r="V941">
        <v>4697.281148</v>
      </c>
      <c r="W941">
        <v>222421.79169300001</v>
      </c>
      <c r="X941">
        <v>26.670752</v>
      </c>
      <c r="Y941">
        <v>4.4388310000000004</v>
      </c>
      <c r="Z941">
        <v>94.762562000000003</v>
      </c>
      <c r="AA941">
        <v>95.609872999999993</v>
      </c>
      <c r="AB941">
        <v>0</v>
      </c>
    </row>
    <row r="942" spans="1:28" x14ac:dyDescent="0.25">
      <c r="A942" s="1" t="s">
        <v>1465</v>
      </c>
      <c r="B942">
        <v>1035</v>
      </c>
      <c r="C942" s="1" t="s">
        <v>4011</v>
      </c>
      <c r="D942">
        <v>5.0999999999999996</v>
      </c>
      <c r="E942">
        <v>0</v>
      </c>
      <c r="F942">
        <v>0</v>
      </c>
      <c r="G942">
        <v>1464</v>
      </c>
      <c r="H942" s="1" t="s">
        <v>4090</v>
      </c>
      <c r="I942">
        <v>24.41</v>
      </c>
      <c r="J942">
        <v>6.92</v>
      </c>
      <c r="K942">
        <v>429</v>
      </c>
      <c r="L942">
        <v>1138.06</v>
      </c>
      <c r="M942">
        <v>224</v>
      </c>
      <c r="N942">
        <v>7</v>
      </c>
      <c r="O942">
        <v>0</v>
      </c>
      <c r="P942">
        <v>289.02999999999997</v>
      </c>
      <c r="Q942">
        <v>0</v>
      </c>
      <c r="R942" s="1" t="s">
        <v>5620</v>
      </c>
      <c r="S942" s="1" t="s">
        <v>8156</v>
      </c>
      <c r="T942">
        <v>0.6</v>
      </c>
      <c r="U942" s="1"/>
      <c r="V942">
        <v>42322.697763999997</v>
      </c>
      <c r="W942">
        <v>914260.24442799995</v>
      </c>
      <c r="X942">
        <v>214.05604299999999</v>
      </c>
      <c r="Y942">
        <v>20.100624</v>
      </c>
      <c r="Z942">
        <v>403.11814900000002</v>
      </c>
      <c r="AA942">
        <v>393.01912700000003</v>
      </c>
      <c r="AB942">
        <v>0</v>
      </c>
    </row>
    <row r="943" spans="1:28" x14ac:dyDescent="0.25">
      <c r="A943" s="1" t="s">
        <v>1467</v>
      </c>
      <c r="B943">
        <v>1394</v>
      </c>
      <c r="C943" s="1" t="s">
        <v>4004</v>
      </c>
      <c r="D943">
        <v>5.0999999999999996</v>
      </c>
      <c r="E943">
        <v>0</v>
      </c>
      <c r="F943">
        <v>0.2</v>
      </c>
      <c r="G943">
        <v>1467</v>
      </c>
      <c r="H943" s="1" t="s">
        <v>4079</v>
      </c>
      <c r="I943">
        <v>1.4</v>
      </c>
      <c r="J943">
        <v>7.71</v>
      </c>
      <c r="K943">
        <v>73</v>
      </c>
      <c r="L943">
        <v>609.39</v>
      </c>
      <c r="M943">
        <v>0</v>
      </c>
      <c r="N943">
        <v>0</v>
      </c>
      <c r="O943">
        <v>0</v>
      </c>
      <c r="P943">
        <v>13</v>
      </c>
      <c r="Q943">
        <v>0</v>
      </c>
      <c r="R943" s="1" t="s">
        <v>5622</v>
      </c>
      <c r="S943" s="1" t="s">
        <v>8156</v>
      </c>
      <c r="T943">
        <v>0.69</v>
      </c>
      <c r="U943" s="1"/>
      <c r="V943">
        <v>3543.3802620000001</v>
      </c>
      <c r="W943">
        <v>189826.90479100001</v>
      </c>
      <c r="X943">
        <v>20.601579999999998</v>
      </c>
      <c r="Y943">
        <v>3.5304190000000002</v>
      </c>
      <c r="Z943">
        <v>79.563643999999996</v>
      </c>
      <c r="AA943">
        <v>81.598646000000002</v>
      </c>
      <c r="AB943">
        <v>0</v>
      </c>
    </row>
    <row r="944" spans="1:28" x14ac:dyDescent="0.25">
      <c r="A944" s="1" t="s">
        <v>1468</v>
      </c>
      <c r="B944">
        <v>1410</v>
      </c>
      <c r="C944" s="1" t="s">
        <v>4004</v>
      </c>
      <c r="D944">
        <v>5.0999999999999996</v>
      </c>
      <c r="E944">
        <v>0</v>
      </c>
      <c r="F944">
        <v>0</v>
      </c>
      <c r="G944">
        <v>1468</v>
      </c>
      <c r="H944" s="1" t="s">
        <v>4074</v>
      </c>
      <c r="I944">
        <v>0.2</v>
      </c>
      <c r="J944">
        <v>17.82</v>
      </c>
      <c r="K944">
        <v>58</v>
      </c>
      <c r="L944">
        <v>420.4</v>
      </c>
      <c r="M944">
        <v>2</v>
      </c>
      <c r="N944">
        <v>2</v>
      </c>
      <c r="O944">
        <v>0</v>
      </c>
      <c r="P944">
        <v>34.26</v>
      </c>
      <c r="Q944">
        <v>0</v>
      </c>
      <c r="R944" s="1" t="s">
        <v>5623</v>
      </c>
      <c r="S944" s="1" t="s">
        <v>8156</v>
      </c>
      <c r="T944">
        <v>1.3</v>
      </c>
      <c r="U944" s="1"/>
      <c r="V944">
        <v>4736.1401409999999</v>
      </c>
      <c r="W944">
        <v>236521.30113599999</v>
      </c>
      <c r="X944">
        <v>27.248932</v>
      </c>
      <c r="Y944">
        <v>5.0496150000000002</v>
      </c>
      <c r="Z944">
        <v>103.23235</v>
      </c>
      <c r="AA944">
        <v>101.669906</v>
      </c>
      <c r="AB944">
        <v>0</v>
      </c>
    </row>
    <row r="945" spans="1:28" x14ac:dyDescent="0.25">
      <c r="A945" s="1" t="s">
        <v>1469</v>
      </c>
      <c r="B945">
        <v>1255</v>
      </c>
      <c r="C945" s="1" t="s">
        <v>4001</v>
      </c>
      <c r="D945">
        <v>0.2</v>
      </c>
      <c r="E945">
        <v>0</v>
      </c>
      <c r="F945">
        <v>0.46</v>
      </c>
      <c r="G945">
        <v>1470</v>
      </c>
      <c r="H945" s="1" t="s">
        <v>4090</v>
      </c>
      <c r="I945">
        <v>24.41</v>
      </c>
      <c r="J945">
        <v>8.8699999999999992</v>
      </c>
      <c r="K945">
        <v>215</v>
      </c>
      <c r="L945">
        <v>1066.78</v>
      </c>
      <c r="M945">
        <v>48</v>
      </c>
      <c r="N945">
        <v>5</v>
      </c>
      <c r="O945">
        <v>0</v>
      </c>
      <c r="P945">
        <v>108.34</v>
      </c>
      <c r="Q945">
        <v>0</v>
      </c>
      <c r="R945" s="1" t="s">
        <v>5624</v>
      </c>
      <c r="S945" s="1" t="s">
        <v>8156</v>
      </c>
      <c r="T945">
        <v>0.72</v>
      </c>
      <c r="U945" s="1"/>
      <c r="V945">
        <v>14222.915848000001</v>
      </c>
      <c r="W945">
        <v>465603.80726799998</v>
      </c>
      <c r="X945">
        <v>75.653189999999995</v>
      </c>
      <c r="Y945">
        <v>9.2062410000000003</v>
      </c>
      <c r="Z945">
        <v>198.89841100000001</v>
      </c>
      <c r="AA945">
        <v>200.14747700000001</v>
      </c>
      <c r="AB945">
        <v>0</v>
      </c>
    </row>
    <row r="946" spans="1:28" x14ac:dyDescent="0.25">
      <c r="A946" s="1" t="s">
        <v>1470</v>
      </c>
      <c r="B946">
        <v>1221</v>
      </c>
      <c r="C946" s="1" t="s">
        <v>4017</v>
      </c>
      <c r="D946">
        <v>5.0999999999999996</v>
      </c>
      <c r="E946">
        <v>0</v>
      </c>
      <c r="F946">
        <v>0.25</v>
      </c>
      <c r="G946">
        <v>1471</v>
      </c>
      <c r="H946" s="1" t="s">
        <v>4091</v>
      </c>
      <c r="I946">
        <v>93.18</v>
      </c>
      <c r="J946">
        <v>14.46</v>
      </c>
      <c r="K946">
        <v>250</v>
      </c>
      <c r="L946">
        <v>1018.45</v>
      </c>
      <c r="M946">
        <v>158</v>
      </c>
      <c r="N946">
        <v>2</v>
      </c>
      <c r="O946">
        <v>0</v>
      </c>
      <c r="P946">
        <v>182.63</v>
      </c>
      <c r="Q946">
        <v>0</v>
      </c>
      <c r="R946" s="1" t="s">
        <v>5625</v>
      </c>
      <c r="S946" s="1" t="s">
        <v>8156</v>
      </c>
      <c r="T946">
        <v>1.08</v>
      </c>
      <c r="U946" s="1"/>
      <c r="V946">
        <v>30076.095186999999</v>
      </c>
      <c r="W946">
        <v>766470.831488</v>
      </c>
      <c r="X946">
        <v>155.12665100000001</v>
      </c>
      <c r="Y946">
        <v>17.275506</v>
      </c>
      <c r="Z946">
        <v>338.18962099999999</v>
      </c>
      <c r="AA946">
        <v>329.48289699999998</v>
      </c>
      <c r="AB946">
        <v>0</v>
      </c>
    </row>
    <row r="947" spans="1:28" x14ac:dyDescent="0.25">
      <c r="A947" s="1" t="s">
        <v>1472</v>
      </c>
      <c r="B947">
        <v>1256</v>
      </c>
      <c r="C947" s="1" t="s">
        <v>4004</v>
      </c>
      <c r="D947">
        <v>5.0999999999999996</v>
      </c>
      <c r="E947">
        <v>0</v>
      </c>
      <c r="F947">
        <v>1.46</v>
      </c>
      <c r="G947">
        <v>1473</v>
      </c>
      <c r="H947" s="1" t="s">
        <v>4090</v>
      </c>
      <c r="I947">
        <v>24.41</v>
      </c>
      <c r="J947">
        <v>14.09</v>
      </c>
      <c r="K947">
        <v>217</v>
      </c>
      <c r="L947">
        <v>1286.42</v>
      </c>
      <c r="M947">
        <v>21</v>
      </c>
      <c r="N947">
        <v>4</v>
      </c>
      <c r="O947">
        <v>0</v>
      </c>
      <c r="P947">
        <v>126.4</v>
      </c>
      <c r="Q947">
        <v>0</v>
      </c>
      <c r="R947" s="1" t="s">
        <v>5627</v>
      </c>
      <c r="S947" s="1" t="s">
        <v>8156</v>
      </c>
      <c r="T947">
        <v>1.05</v>
      </c>
      <c r="U947" s="1"/>
      <c r="V947">
        <v>13216.357266000001</v>
      </c>
      <c r="W947">
        <v>563956.03019299998</v>
      </c>
      <c r="X947">
        <v>73.536119999999997</v>
      </c>
      <c r="Y947">
        <v>11.455970000000001</v>
      </c>
      <c r="Z947">
        <v>243.049251</v>
      </c>
      <c r="AA947">
        <v>242.42188400000001</v>
      </c>
      <c r="AB947">
        <v>0</v>
      </c>
    </row>
    <row r="948" spans="1:28" x14ac:dyDescent="0.25">
      <c r="A948" s="1" t="s">
        <v>1473</v>
      </c>
      <c r="B948">
        <v>690</v>
      </c>
      <c r="C948" s="1" t="s">
        <v>4043</v>
      </c>
      <c r="D948">
        <v>5.0999999999999996</v>
      </c>
      <c r="E948">
        <v>0</v>
      </c>
      <c r="F948">
        <v>0.01</v>
      </c>
      <c r="G948">
        <v>1477</v>
      </c>
      <c r="H948" s="1" t="s">
        <v>4129</v>
      </c>
      <c r="I948">
        <v>135.09</v>
      </c>
      <c r="J948">
        <v>6</v>
      </c>
      <c r="K948">
        <v>787</v>
      </c>
      <c r="L948">
        <v>2630.12</v>
      </c>
      <c r="M948">
        <v>241</v>
      </c>
      <c r="N948">
        <v>5</v>
      </c>
      <c r="O948">
        <v>0</v>
      </c>
      <c r="P948">
        <v>369.37</v>
      </c>
      <c r="Q948">
        <v>0</v>
      </c>
      <c r="R948" s="1" t="s">
        <v>5628</v>
      </c>
      <c r="S948" s="1" t="s">
        <v>8156</v>
      </c>
      <c r="T948">
        <v>0.46</v>
      </c>
      <c r="U948" s="1"/>
      <c r="V948">
        <v>61658.559240000002</v>
      </c>
      <c r="W948">
        <v>1498313.9794409999</v>
      </c>
      <c r="X948">
        <v>315.54059899999999</v>
      </c>
      <c r="Y948">
        <v>30.958456000000002</v>
      </c>
      <c r="Z948">
        <v>650.91449399999999</v>
      </c>
      <c r="AA948">
        <v>644.08630500000004</v>
      </c>
      <c r="AB948">
        <v>0</v>
      </c>
    </row>
    <row r="949" spans="1:28" x14ac:dyDescent="0.25">
      <c r="A949" s="1" t="s">
        <v>1474</v>
      </c>
      <c r="B949">
        <v>986</v>
      </c>
      <c r="C949" s="1" t="s">
        <v>4040</v>
      </c>
      <c r="D949">
        <v>5.0999999999999996</v>
      </c>
      <c r="E949">
        <v>0</v>
      </c>
      <c r="F949">
        <v>0.28999999999999998</v>
      </c>
      <c r="G949">
        <v>1477</v>
      </c>
      <c r="H949" s="1" t="s">
        <v>4161</v>
      </c>
      <c r="I949">
        <v>168.74</v>
      </c>
      <c r="J949">
        <v>8.33</v>
      </c>
      <c r="K949">
        <v>491</v>
      </c>
      <c r="L949">
        <v>1626.37</v>
      </c>
      <c r="M949">
        <v>273</v>
      </c>
      <c r="N949">
        <v>7</v>
      </c>
      <c r="O949">
        <v>0</v>
      </c>
      <c r="P949">
        <v>334.12</v>
      </c>
      <c r="Q949">
        <v>0</v>
      </c>
      <c r="R949" s="1" t="s">
        <v>5629</v>
      </c>
      <c r="S949" s="1" t="s">
        <v>8156</v>
      </c>
      <c r="T949">
        <v>0.75</v>
      </c>
      <c r="U949" s="1"/>
      <c r="V949">
        <v>51571.589096999996</v>
      </c>
      <c r="W949">
        <v>1186027.3739750001</v>
      </c>
      <c r="X949">
        <v>262.65303</v>
      </c>
      <c r="Y949">
        <v>26.190366999999998</v>
      </c>
      <c r="Z949">
        <v>522.70806500000003</v>
      </c>
      <c r="AA949">
        <v>509.84254399999998</v>
      </c>
      <c r="AB949">
        <v>0</v>
      </c>
    </row>
    <row r="950" spans="1:28" x14ac:dyDescent="0.25">
      <c r="A950" s="1" t="s">
        <v>1476</v>
      </c>
      <c r="B950">
        <v>1408</v>
      </c>
      <c r="C950" s="1" t="s">
        <v>4004</v>
      </c>
      <c r="D950">
        <v>5.0999999999999996</v>
      </c>
      <c r="E950">
        <v>0</v>
      </c>
      <c r="F950">
        <v>0.4</v>
      </c>
      <c r="G950">
        <v>1477</v>
      </c>
      <c r="H950" s="1" t="s">
        <v>4079</v>
      </c>
      <c r="I950">
        <v>1.4</v>
      </c>
      <c r="J950">
        <v>12.55</v>
      </c>
      <c r="K950">
        <v>69</v>
      </c>
      <c r="L950">
        <v>609.39</v>
      </c>
      <c r="M950">
        <v>1</v>
      </c>
      <c r="N950">
        <v>1</v>
      </c>
      <c r="O950">
        <v>0</v>
      </c>
      <c r="P950">
        <v>22.94</v>
      </c>
      <c r="Q950">
        <v>0</v>
      </c>
      <c r="R950" s="1" t="s">
        <v>5631</v>
      </c>
      <c r="S950" s="1" t="s">
        <v>8156</v>
      </c>
      <c r="T950">
        <v>0.91</v>
      </c>
      <c r="U950" s="1"/>
      <c r="V950">
        <v>4729.8555939999997</v>
      </c>
      <c r="W950">
        <v>260414.23207999999</v>
      </c>
      <c r="X950">
        <v>27.773409999999998</v>
      </c>
      <c r="Y950">
        <v>5.3557540000000001</v>
      </c>
      <c r="Z950">
        <v>112.108465</v>
      </c>
      <c r="AA950">
        <v>111.940327</v>
      </c>
      <c r="AB950">
        <v>0</v>
      </c>
    </row>
    <row r="951" spans="1:28" x14ac:dyDescent="0.25">
      <c r="A951" s="1" t="s">
        <v>1478</v>
      </c>
      <c r="B951">
        <v>1422</v>
      </c>
      <c r="C951" s="1" t="s">
        <v>4004</v>
      </c>
      <c r="D951">
        <v>5.0999999999999996</v>
      </c>
      <c r="E951">
        <v>0</v>
      </c>
      <c r="F951">
        <v>0.6</v>
      </c>
      <c r="G951">
        <v>1479</v>
      </c>
      <c r="H951" s="1" t="s">
        <v>4079</v>
      </c>
      <c r="I951">
        <v>1.4</v>
      </c>
      <c r="J951">
        <v>15.02</v>
      </c>
      <c r="K951">
        <v>57</v>
      </c>
      <c r="L951">
        <v>609.39</v>
      </c>
      <c r="M951">
        <v>0</v>
      </c>
      <c r="N951">
        <v>0</v>
      </c>
      <c r="O951">
        <v>0</v>
      </c>
      <c r="P951">
        <v>19.73</v>
      </c>
      <c r="Q951">
        <v>0</v>
      </c>
      <c r="R951" s="1" t="s">
        <v>5633</v>
      </c>
      <c r="S951" s="1" t="s">
        <v>8156</v>
      </c>
      <c r="T951">
        <v>1.17</v>
      </c>
      <c r="U951" s="1"/>
      <c r="V951">
        <v>4079.7485099999999</v>
      </c>
      <c r="W951">
        <v>238225.83861800001</v>
      </c>
      <c r="X951">
        <v>24.244534000000002</v>
      </c>
      <c r="Y951">
        <v>4.8847199999999997</v>
      </c>
      <c r="Z951">
        <v>101.738342</v>
      </c>
      <c r="AA951">
        <v>102.40241399999999</v>
      </c>
      <c r="AB951">
        <v>0</v>
      </c>
    </row>
    <row r="952" spans="1:28" x14ac:dyDescent="0.25">
      <c r="A952" s="1" t="s">
        <v>1479</v>
      </c>
      <c r="B952">
        <v>1274</v>
      </c>
      <c r="C952" s="1" t="s">
        <v>4017</v>
      </c>
      <c r="D952">
        <v>5.0999999999999996</v>
      </c>
      <c r="E952">
        <v>0</v>
      </c>
      <c r="F952">
        <v>0.18</v>
      </c>
      <c r="G952">
        <v>1482</v>
      </c>
      <c r="H952" s="1" t="s">
        <v>4091</v>
      </c>
      <c r="I952">
        <v>93.18</v>
      </c>
      <c r="J952">
        <v>11.5</v>
      </c>
      <c r="K952">
        <v>208</v>
      </c>
      <c r="L952">
        <v>1018.45</v>
      </c>
      <c r="M952">
        <v>76</v>
      </c>
      <c r="N952">
        <v>4</v>
      </c>
      <c r="O952">
        <v>0</v>
      </c>
      <c r="P952">
        <v>133.19</v>
      </c>
      <c r="Q952">
        <v>0</v>
      </c>
      <c r="R952" s="1" t="s">
        <v>5634</v>
      </c>
      <c r="S952" s="1" t="s">
        <v>8156</v>
      </c>
      <c r="T952">
        <v>0.96</v>
      </c>
      <c r="U952" s="1"/>
      <c r="V952">
        <v>18354.264863</v>
      </c>
      <c r="W952">
        <v>561966.30962299998</v>
      </c>
      <c r="X952">
        <v>96.875270999999998</v>
      </c>
      <c r="Y952">
        <v>12.047537</v>
      </c>
      <c r="Z952">
        <v>245.30976000000001</v>
      </c>
      <c r="AA952">
        <v>241.57015799999999</v>
      </c>
      <c r="AB952">
        <v>0</v>
      </c>
    </row>
    <row r="953" spans="1:28" x14ac:dyDescent="0.25">
      <c r="A953" s="1" t="s">
        <v>1480</v>
      </c>
      <c r="B953">
        <v>1421</v>
      </c>
      <c r="C953" s="1" t="s">
        <v>4001</v>
      </c>
      <c r="D953">
        <v>0.2</v>
      </c>
      <c r="E953">
        <v>0</v>
      </c>
      <c r="F953">
        <v>0.42</v>
      </c>
      <c r="G953">
        <v>1483</v>
      </c>
      <c r="H953" s="1" t="s">
        <v>4071</v>
      </c>
      <c r="I953">
        <v>108.49</v>
      </c>
      <c r="J953">
        <v>9.23</v>
      </c>
      <c r="K953">
        <v>62</v>
      </c>
      <c r="L953">
        <v>419.77</v>
      </c>
      <c r="M953">
        <v>7</v>
      </c>
      <c r="N953">
        <v>2</v>
      </c>
      <c r="O953">
        <v>0</v>
      </c>
      <c r="P953">
        <v>22.67</v>
      </c>
      <c r="Q953">
        <v>0</v>
      </c>
      <c r="R953" s="1" t="s">
        <v>5635</v>
      </c>
      <c r="S953" s="1" t="s">
        <v>8156</v>
      </c>
      <c r="T953">
        <v>0.7</v>
      </c>
      <c r="U953" s="1"/>
      <c r="V953">
        <v>3666.2298129999999</v>
      </c>
      <c r="W953">
        <v>165323.51484799999</v>
      </c>
      <c r="X953">
        <v>20.598555999999999</v>
      </c>
      <c r="Y953">
        <v>3.2511220000000001</v>
      </c>
      <c r="Z953">
        <v>70.573485000000005</v>
      </c>
      <c r="AA953">
        <v>71.065876000000003</v>
      </c>
      <c r="AB953">
        <v>0</v>
      </c>
    </row>
    <row r="954" spans="1:28" x14ac:dyDescent="0.25">
      <c r="A954" s="1" t="s">
        <v>1481</v>
      </c>
      <c r="B954">
        <v>1381</v>
      </c>
      <c r="C954" s="1" t="s">
        <v>4009</v>
      </c>
      <c r="D954">
        <v>5.0999999999999996</v>
      </c>
      <c r="E954">
        <v>0</v>
      </c>
      <c r="F954">
        <v>1</v>
      </c>
      <c r="G954">
        <v>1484</v>
      </c>
      <c r="H954" s="1" t="s">
        <v>4081</v>
      </c>
      <c r="I954">
        <v>19.239999999999998</v>
      </c>
      <c r="J954">
        <v>10.039999999999999</v>
      </c>
      <c r="K954">
        <v>103</v>
      </c>
      <c r="L954">
        <v>738.31</v>
      </c>
      <c r="M954">
        <v>9</v>
      </c>
      <c r="N954">
        <v>3</v>
      </c>
      <c r="O954">
        <v>0</v>
      </c>
      <c r="P954">
        <v>39.96</v>
      </c>
      <c r="Q954">
        <v>0</v>
      </c>
      <c r="R954" s="1" t="s">
        <v>5636</v>
      </c>
      <c r="S954" s="1" t="s">
        <v>8156</v>
      </c>
      <c r="T954">
        <v>0.86</v>
      </c>
      <c r="U954" s="1"/>
      <c r="V954">
        <v>5314.5165919999999</v>
      </c>
      <c r="W954">
        <v>244418.25165200001</v>
      </c>
      <c r="X954">
        <v>29.914615999999999</v>
      </c>
      <c r="Y954">
        <v>4.4456379999999998</v>
      </c>
      <c r="Z954">
        <v>101.40766600000001</v>
      </c>
      <c r="AA954">
        <v>105.06601999999999</v>
      </c>
      <c r="AB954">
        <v>0</v>
      </c>
    </row>
    <row r="955" spans="1:28" x14ac:dyDescent="0.25">
      <c r="A955" s="1" t="s">
        <v>1482</v>
      </c>
      <c r="B955">
        <v>1415</v>
      </c>
      <c r="C955" s="1" t="s">
        <v>4004</v>
      </c>
      <c r="D955">
        <v>5.0999999999999996</v>
      </c>
      <c r="E955">
        <v>0</v>
      </c>
      <c r="F955">
        <v>3.66</v>
      </c>
      <c r="G955">
        <v>1484</v>
      </c>
      <c r="H955" s="1" t="s">
        <v>4073</v>
      </c>
      <c r="I955">
        <v>40.79</v>
      </c>
      <c r="J955">
        <v>14.11</v>
      </c>
      <c r="K955">
        <v>69</v>
      </c>
      <c r="L955">
        <v>475.89</v>
      </c>
      <c r="M955">
        <v>5</v>
      </c>
      <c r="N955">
        <v>2</v>
      </c>
      <c r="O955">
        <v>0</v>
      </c>
      <c r="P955">
        <v>36.5</v>
      </c>
      <c r="Q955">
        <v>0</v>
      </c>
      <c r="R955" s="1" t="s">
        <v>5637</v>
      </c>
      <c r="S955" s="1" t="s">
        <v>8156</v>
      </c>
      <c r="T955">
        <v>1.07</v>
      </c>
      <c r="U955" s="1"/>
      <c r="V955">
        <v>4980.0184820000004</v>
      </c>
      <c r="W955">
        <v>230746.88030799999</v>
      </c>
      <c r="X955">
        <v>28.181842</v>
      </c>
      <c r="Y955">
        <v>4.7617430000000001</v>
      </c>
      <c r="Z955">
        <v>99.389897000000005</v>
      </c>
      <c r="AA955">
        <v>99.188327000000001</v>
      </c>
      <c r="AB955">
        <v>0</v>
      </c>
    </row>
    <row r="956" spans="1:28" x14ac:dyDescent="0.25">
      <c r="A956" s="1" t="s">
        <v>1484</v>
      </c>
      <c r="B956">
        <v>1250</v>
      </c>
      <c r="C956" s="1" t="s">
        <v>4001</v>
      </c>
      <c r="D956">
        <v>0.2</v>
      </c>
      <c r="E956">
        <v>0</v>
      </c>
      <c r="F956">
        <v>0</v>
      </c>
      <c r="G956">
        <v>1487</v>
      </c>
      <c r="H956" s="1" t="s">
        <v>4085</v>
      </c>
      <c r="I956">
        <v>50.59</v>
      </c>
      <c r="J956">
        <v>6.59</v>
      </c>
      <c r="K956">
        <v>237</v>
      </c>
      <c r="L956">
        <v>796.83</v>
      </c>
      <c r="M956">
        <v>96</v>
      </c>
      <c r="N956">
        <v>4</v>
      </c>
      <c r="O956">
        <v>0</v>
      </c>
      <c r="P956">
        <v>129.83000000000001</v>
      </c>
      <c r="Q956">
        <v>0</v>
      </c>
      <c r="R956" s="1" t="s">
        <v>5639</v>
      </c>
      <c r="S956" s="1" t="s">
        <v>8156</v>
      </c>
      <c r="T956">
        <v>0.52</v>
      </c>
      <c r="U956" s="1"/>
      <c r="V956">
        <v>20124.130128000001</v>
      </c>
      <c r="W956">
        <v>493353.88808499998</v>
      </c>
      <c r="X956">
        <v>103.130944</v>
      </c>
      <c r="Y956">
        <v>10.360236</v>
      </c>
      <c r="Z956">
        <v>214.80198300000001</v>
      </c>
      <c r="AA956">
        <v>212.079691</v>
      </c>
      <c r="AB956">
        <v>0</v>
      </c>
    </row>
    <row r="957" spans="1:28" x14ac:dyDescent="0.25">
      <c r="A957" s="1" t="s">
        <v>1487</v>
      </c>
      <c r="B957">
        <v>1262</v>
      </c>
      <c r="C957" s="1" t="s">
        <v>4016</v>
      </c>
      <c r="D957">
        <v>5.0999999999999996</v>
      </c>
      <c r="E957">
        <v>0</v>
      </c>
      <c r="F957">
        <v>1.43</v>
      </c>
      <c r="G957">
        <v>1489</v>
      </c>
      <c r="H957" s="1" t="s">
        <v>4089</v>
      </c>
      <c r="I957">
        <v>182.21</v>
      </c>
      <c r="J957">
        <v>8.98</v>
      </c>
      <c r="K957">
        <v>227</v>
      </c>
      <c r="L957">
        <v>905.52</v>
      </c>
      <c r="M957">
        <v>121</v>
      </c>
      <c r="N957">
        <v>3</v>
      </c>
      <c r="O957">
        <v>0</v>
      </c>
      <c r="P957">
        <v>158.71</v>
      </c>
      <c r="Q957">
        <v>0</v>
      </c>
      <c r="R957" s="1" t="s">
        <v>5642</v>
      </c>
      <c r="S957" s="1" t="s">
        <v>8156</v>
      </c>
      <c r="T957">
        <v>0.96</v>
      </c>
      <c r="U957" s="1"/>
      <c r="V957">
        <v>23696.052971000001</v>
      </c>
      <c r="W957">
        <v>610222.51339099999</v>
      </c>
      <c r="X957">
        <v>122.34147400000001</v>
      </c>
      <c r="Y957">
        <v>13.651541999999999</v>
      </c>
      <c r="Z957">
        <v>269.67651999999998</v>
      </c>
      <c r="AA957">
        <v>262.31624599999998</v>
      </c>
      <c r="AB957">
        <v>0</v>
      </c>
    </row>
    <row r="958" spans="1:28" x14ac:dyDescent="0.25">
      <c r="A958" s="1" t="s">
        <v>1488</v>
      </c>
      <c r="B958">
        <v>1301</v>
      </c>
      <c r="C958" s="1" t="s">
        <v>4001</v>
      </c>
      <c r="D958">
        <v>0.2</v>
      </c>
      <c r="E958">
        <v>0</v>
      </c>
      <c r="F958">
        <v>1</v>
      </c>
      <c r="G958">
        <v>1489</v>
      </c>
      <c r="H958" s="1" t="s">
        <v>4085</v>
      </c>
      <c r="I958">
        <v>50.59</v>
      </c>
      <c r="J958">
        <v>6.62</v>
      </c>
      <c r="K958">
        <v>188</v>
      </c>
      <c r="L958">
        <v>796.83</v>
      </c>
      <c r="M958">
        <v>42</v>
      </c>
      <c r="N958">
        <v>2</v>
      </c>
      <c r="O958">
        <v>0</v>
      </c>
      <c r="P958">
        <v>86.57</v>
      </c>
      <c r="Q958">
        <v>0</v>
      </c>
      <c r="R958" s="1" t="s">
        <v>5643</v>
      </c>
      <c r="S958" s="1" t="s">
        <v>8156</v>
      </c>
      <c r="T958">
        <v>0.55000000000000004</v>
      </c>
      <c r="U958" s="1"/>
      <c r="V958">
        <v>12984.500302</v>
      </c>
      <c r="W958">
        <v>379380.32583599997</v>
      </c>
      <c r="X958">
        <v>67.969099999999997</v>
      </c>
      <c r="Y958">
        <v>7.6244800000000001</v>
      </c>
      <c r="Z958">
        <v>163.489609</v>
      </c>
      <c r="AA958">
        <v>163.083832</v>
      </c>
      <c r="AB958">
        <v>0</v>
      </c>
    </row>
    <row r="959" spans="1:28" x14ac:dyDescent="0.25">
      <c r="A959" s="1" t="s">
        <v>1491</v>
      </c>
      <c r="B959">
        <v>1026</v>
      </c>
      <c r="C959" s="1" t="s">
        <v>4004</v>
      </c>
      <c r="D959">
        <v>5.0999999999999996</v>
      </c>
      <c r="E959">
        <v>0</v>
      </c>
      <c r="F959">
        <v>0.33</v>
      </c>
      <c r="G959">
        <v>1491</v>
      </c>
      <c r="H959" s="1" t="s">
        <v>4122</v>
      </c>
      <c r="I959">
        <v>159.35</v>
      </c>
      <c r="J959">
        <v>9.43</v>
      </c>
      <c r="K959">
        <v>465</v>
      </c>
      <c r="L959">
        <v>2021.57</v>
      </c>
      <c r="M959">
        <v>179</v>
      </c>
      <c r="N959">
        <v>6</v>
      </c>
      <c r="O959">
        <v>0</v>
      </c>
      <c r="P959">
        <v>276.41000000000003</v>
      </c>
      <c r="Q959">
        <v>0</v>
      </c>
      <c r="R959" s="1" t="s">
        <v>5646</v>
      </c>
      <c r="S959" s="1" t="s">
        <v>8156</v>
      </c>
      <c r="T959">
        <v>0.78</v>
      </c>
      <c r="U959" s="1"/>
      <c r="V959">
        <v>39350.909657999997</v>
      </c>
      <c r="W959">
        <v>1084586.49728</v>
      </c>
      <c r="X959">
        <v>204.611287</v>
      </c>
      <c r="Y959">
        <v>22.658358</v>
      </c>
      <c r="Z959">
        <v>469.98071599999997</v>
      </c>
      <c r="AA959">
        <v>466.23098800000002</v>
      </c>
      <c r="AB959">
        <v>0</v>
      </c>
    </row>
    <row r="960" spans="1:28" x14ac:dyDescent="0.25">
      <c r="A960" s="1" t="s">
        <v>1493</v>
      </c>
      <c r="B960">
        <v>1294</v>
      </c>
      <c r="C960" s="1" t="s">
        <v>4016</v>
      </c>
      <c r="D960">
        <v>5.0999999999999996</v>
      </c>
      <c r="E960">
        <v>0</v>
      </c>
      <c r="F960">
        <v>0.25</v>
      </c>
      <c r="G960">
        <v>1491</v>
      </c>
      <c r="H960" s="1" t="s">
        <v>4089</v>
      </c>
      <c r="I960">
        <v>182.21</v>
      </c>
      <c r="J960">
        <v>10.55</v>
      </c>
      <c r="K960">
        <v>197</v>
      </c>
      <c r="L960">
        <v>905.52</v>
      </c>
      <c r="M960">
        <v>98</v>
      </c>
      <c r="N960">
        <v>2</v>
      </c>
      <c r="O960">
        <v>0</v>
      </c>
      <c r="P960">
        <v>150.25</v>
      </c>
      <c r="Q960">
        <v>0</v>
      </c>
      <c r="R960" s="1" t="s">
        <v>5648</v>
      </c>
      <c r="S960" s="1" t="s">
        <v>8156</v>
      </c>
      <c r="T960">
        <v>1.46</v>
      </c>
      <c r="U960" s="1"/>
      <c r="V960">
        <v>21600.378903000001</v>
      </c>
      <c r="W960">
        <v>596719.38218900003</v>
      </c>
      <c r="X960">
        <v>112.548097</v>
      </c>
      <c r="Y960">
        <v>13.399853999999999</v>
      </c>
      <c r="Z960">
        <v>263.30378300000001</v>
      </c>
      <c r="AA960">
        <v>256.510312</v>
      </c>
      <c r="AB960">
        <v>0</v>
      </c>
    </row>
    <row r="961" spans="1:28" x14ac:dyDescent="0.25">
      <c r="A961" s="1" t="s">
        <v>1494</v>
      </c>
      <c r="B961">
        <v>1350</v>
      </c>
      <c r="C961" s="1" t="s">
        <v>4001</v>
      </c>
      <c r="D961">
        <v>0.2</v>
      </c>
      <c r="E961">
        <v>0</v>
      </c>
      <c r="F961">
        <v>0</v>
      </c>
      <c r="G961">
        <v>1491</v>
      </c>
      <c r="H961" s="1" t="s">
        <v>4085</v>
      </c>
      <c r="I961">
        <v>50.59</v>
      </c>
      <c r="J961">
        <v>12.12</v>
      </c>
      <c r="K961">
        <v>141</v>
      </c>
      <c r="L961">
        <v>796.83</v>
      </c>
      <c r="M961">
        <v>16</v>
      </c>
      <c r="N961">
        <v>1</v>
      </c>
      <c r="O961">
        <v>0</v>
      </c>
      <c r="P961">
        <v>95.45</v>
      </c>
      <c r="Q961">
        <v>0</v>
      </c>
      <c r="R961" s="1" t="s">
        <v>5649</v>
      </c>
      <c r="S961" s="1" t="s">
        <v>8156</v>
      </c>
      <c r="T961">
        <v>1.27</v>
      </c>
      <c r="U961" s="1"/>
      <c r="V961">
        <v>9298.2684430000008</v>
      </c>
      <c r="W961">
        <v>366772.420033</v>
      </c>
      <c r="X961">
        <v>50.952739000000001</v>
      </c>
      <c r="Y961">
        <v>7.410228</v>
      </c>
      <c r="Z961">
        <v>157.89575400000001</v>
      </c>
      <c r="AA961">
        <v>157.66127299999999</v>
      </c>
      <c r="AB961">
        <v>0</v>
      </c>
    </row>
    <row r="962" spans="1:28" x14ac:dyDescent="0.25">
      <c r="A962" s="1" t="s">
        <v>1495</v>
      </c>
      <c r="B962">
        <v>1400</v>
      </c>
      <c r="C962" s="1" t="s">
        <v>4001</v>
      </c>
      <c r="D962">
        <v>0.2</v>
      </c>
      <c r="E962">
        <v>0</v>
      </c>
      <c r="F962">
        <v>0</v>
      </c>
      <c r="G962">
        <v>1494</v>
      </c>
      <c r="H962" s="1" t="s">
        <v>4085</v>
      </c>
      <c r="I962">
        <v>50.59</v>
      </c>
      <c r="J962">
        <v>9.01</v>
      </c>
      <c r="K962">
        <v>94</v>
      </c>
      <c r="L962">
        <v>796.83</v>
      </c>
      <c r="M962">
        <v>0</v>
      </c>
      <c r="N962">
        <v>0</v>
      </c>
      <c r="O962">
        <v>0</v>
      </c>
      <c r="P962">
        <v>22.69</v>
      </c>
      <c r="Q962">
        <v>0</v>
      </c>
      <c r="R962" s="1" t="s">
        <v>5650</v>
      </c>
      <c r="S962" s="1" t="s">
        <v>8156</v>
      </c>
      <c r="T962">
        <v>0.79</v>
      </c>
      <c r="U962" s="1"/>
      <c r="V962">
        <v>5016.8429820000001</v>
      </c>
      <c r="W962">
        <v>277723.25926000002</v>
      </c>
      <c r="X962">
        <v>29.395676999999999</v>
      </c>
      <c r="Y962">
        <v>5.2272800000000004</v>
      </c>
      <c r="Z962">
        <v>116.85262299999999</v>
      </c>
      <c r="AA962">
        <v>119.38136900000001</v>
      </c>
      <c r="AB962">
        <v>0</v>
      </c>
    </row>
    <row r="963" spans="1:28" x14ac:dyDescent="0.25">
      <c r="A963" s="1" t="s">
        <v>1497</v>
      </c>
      <c r="B963">
        <v>1436</v>
      </c>
      <c r="C963" s="1" t="s">
        <v>4004</v>
      </c>
      <c r="D963">
        <v>5.0999999999999996</v>
      </c>
      <c r="E963">
        <v>0</v>
      </c>
      <c r="F963">
        <v>0.8</v>
      </c>
      <c r="G963">
        <v>1495</v>
      </c>
      <c r="H963" s="1" t="s">
        <v>4076</v>
      </c>
      <c r="I963">
        <v>1.4</v>
      </c>
      <c r="J963">
        <v>9.2200000000000006</v>
      </c>
      <c r="K963">
        <v>59</v>
      </c>
      <c r="L963">
        <v>609.39</v>
      </c>
      <c r="M963">
        <v>0</v>
      </c>
      <c r="N963">
        <v>0</v>
      </c>
      <c r="O963">
        <v>0</v>
      </c>
      <c r="P963">
        <v>8.1999999999999993</v>
      </c>
      <c r="Q963">
        <v>0</v>
      </c>
      <c r="R963" s="1" t="s">
        <v>5652</v>
      </c>
      <c r="S963" s="1" t="s">
        <v>8156</v>
      </c>
      <c r="T963">
        <v>0.81</v>
      </c>
      <c r="U963" s="1"/>
      <c r="V963">
        <v>2823.942509</v>
      </c>
      <c r="W963">
        <v>180674.190359</v>
      </c>
      <c r="X963">
        <v>17.139005000000001</v>
      </c>
      <c r="Y963">
        <v>3.3740250000000001</v>
      </c>
      <c r="Z963">
        <v>75.200868</v>
      </c>
      <c r="AA963">
        <v>77.663850999999994</v>
      </c>
      <c r="AB963">
        <v>0</v>
      </c>
    </row>
    <row r="964" spans="1:28" x14ac:dyDescent="0.25">
      <c r="A964" s="1" t="s">
        <v>1500</v>
      </c>
      <c r="B964">
        <v>1394</v>
      </c>
      <c r="C964" s="1" t="s">
        <v>4016</v>
      </c>
      <c r="D964">
        <v>5.0999999999999996</v>
      </c>
      <c r="E964">
        <v>0</v>
      </c>
      <c r="F964">
        <v>0.73</v>
      </c>
      <c r="G964">
        <v>1498</v>
      </c>
      <c r="H964" s="1" t="s">
        <v>4089</v>
      </c>
      <c r="I964">
        <v>182.21</v>
      </c>
      <c r="J964">
        <v>13.33</v>
      </c>
      <c r="K964">
        <v>104</v>
      </c>
      <c r="L964">
        <v>905.52</v>
      </c>
      <c r="M964">
        <v>20</v>
      </c>
      <c r="N964">
        <v>1</v>
      </c>
      <c r="O964">
        <v>0</v>
      </c>
      <c r="P964">
        <v>44.78</v>
      </c>
      <c r="Q964">
        <v>0</v>
      </c>
      <c r="R964" s="1" t="s">
        <v>5655</v>
      </c>
      <c r="S964" s="1" t="s">
        <v>8156</v>
      </c>
      <c r="T964">
        <v>1.1100000000000001</v>
      </c>
      <c r="U964" s="1"/>
      <c r="V964">
        <v>7276.2129919999998</v>
      </c>
      <c r="W964">
        <v>343622.540064</v>
      </c>
      <c r="X964">
        <v>41.331204</v>
      </c>
      <c r="Y964">
        <v>7.0331380000000001</v>
      </c>
      <c r="Z964">
        <v>146.73740599999999</v>
      </c>
      <c r="AA964">
        <v>147.70886200000001</v>
      </c>
      <c r="AB964">
        <v>0</v>
      </c>
    </row>
    <row r="965" spans="1:28" x14ac:dyDescent="0.25">
      <c r="A965" s="1" t="s">
        <v>1501</v>
      </c>
      <c r="B965">
        <v>1233</v>
      </c>
      <c r="C965" s="1" t="s">
        <v>4004</v>
      </c>
      <c r="D965">
        <v>5.0999999999999996</v>
      </c>
      <c r="E965">
        <v>0</v>
      </c>
      <c r="F965">
        <v>0.87</v>
      </c>
      <c r="G965">
        <v>1499</v>
      </c>
      <c r="H965" s="1" t="s">
        <v>4096</v>
      </c>
      <c r="I965">
        <v>121.36</v>
      </c>
      <c r="J965">
        <v>11.05</v>
      </c>
      <c r="K965">
        <v>266</v>
      </c>
      <c r="L965">
        <v>1417.41</v>
      </c>
      <c r="M965">
        <v>102</v>
      </c>
      <c r="N965">
        <v>5</v>
      </c>
      <c r="O965">
        <v>0</v>
      </c>
      <c r="P965">
        <v>153.16</v>
      </c>
      <c r="Q965">
        <v>0</v>
      </c>
      <c r="R965" s="1" t="s">
        <v>5656</v>
      </c>
      <c r="S965" s="1" t="s">
        <v>8156</v>
      </c>
      <c r="T965">
        <v>0.91</v>
      </c>
      <c r="U965" s="1"/>
      <c r="V965">
        <v>21376.606328999998</v>
      </c>
      <c r="W965">
        <v>643039.33766399999</v>
      </c>
      <c r="X965">
        <v>112.450481</v>
      </c>
      <c r="Y965">
        <v>13.234089000000001</v>
      </c>
      <c r="Z965">
        <v>276.327449</v>
      </c>
      <c r="AA965">
        <v>276.42193600000002</v>
      </c>
      <c r="AB965">
        <v>0</v>
      </c>
    </row>
    <row r="966" spans="1:28" x14ac:dyDescent="0.25">
      <c r="A966" s="1" t="s">
        <v>1502</v>
      </c>
      <c r="B966">
        <v>1250</v>
      </c>
      <c r="C966" s="1" t="s">
        <v>4024</v>
      </c>
      <c r="D966">
        <v>5.0999999999999996</v>
      </c>
      <c r="E966">
        <v>0</v>
      </c>
      <c r="F966">
        <v>0.88</v>
      </c>
      <c r="G966">
        <v>1499</v>
      </c>
      <c r="H966" s="1" t="s">
        <v>4112</v>
      </c>
      <c r="I966">
        <v>110.84</v>
      </c>
      <c r="J966">
        <v>14.42</v>
      </c>
      <c r="K966">
        <v>249</v>
      </c>
      <c r="L966">
        <v>1744.16</v>
      </c>
      <c r="M966">
        <v>41</v>
      </c>
      <c r="N966">
        <v>4</v>
      </c>
      <c r="O966">
        <v>0</v>
      </c>
      <c r="P966">
        <v>131.91999999999999</v>
      </c>
      <c r="Q966">
        <v>0</v>
      </c>
      <c r="R966" s="1" t="s">
        <v>5657</v>
      </c>
      <c r="S966" s="1" t="s">
        <v>8156</v>
      </c>
      <c r="T966">
        <v>1.06</v>
      </c>
      <c r="U966" s="1"/>
      <c r="V966">
        <v>16311.996080000001</v>
      </c>
      <c r="W966">
        <v>742128.160821</v>
      </c>
      <c r="X966">
        <v>91.933209000000005</v>
      </c>
      <c r="Y966">
        <v>15.398631999999999</v>
      </c>
      <c r="Z966">
        <v>320.42211500000002</v>
      </c>
      <c r="AA966">
        <v>319.00960800000001</v>
      </c>
      <c r="AB966">
        <v>0</v>
      </c>
    </row>
    <row r="967" spans="1:28" x14ac:dyDescent="0.25">
      <c r="A967" s="1" t="s">
        <v>1503</v>
      </c>
      <c r="B967">
        <v>1327</v>
      </c>
      <c r="C967" s="1" t="s">
        <v>4016</v>
      </c>
      <c r="D967">
        <v>5.0999999999999996</v>
      </c>
      <c r="E967">
        <v>0</v>
      </c>
      <c r="F967">
        <v>0.08</v>
      </c>
      <c r="G967">
        <v>1500</v>
      </c>
      <c r="H967" s="1" t="s">
        <v>4089</v>
      </c>
      <c r="I967">
        <v>182.21</v>
      </c>
      <c r="J967">
        <v>12.65</v>
      </c>
      <c r="K967">
        <v>173</v>
      </c>
      <c r="L967">
        <v>905.52</v>
      </c>
      <c r="M967">
        <v>69</v>
      </c>
      <c r="N967">
        <v>3</v>
      </c>
      <c r="O967">
        <v>0</v>
      </c>
      <c r="P967">
        <v>102.14</v>
      </c>
      <c r="Q967">
        <v>0</v>
      </c>
      <c r="R967" s="1" t="s">
        <v>5658</v>
      </c>
      <c r="S967" s="1" t="s">
        <v>8156</v>
      </c>
      <c r="T967">
        <v>0.93</v>
      </c>
      <c r="U967" s="1"/>
      <c r="V967">
        <v>13848.48559</v>
      </c>
      <c r="W967">
        <v>449000.11602399999</v>
      </c>
      <c r="X967">
        <v>73.665147000000005</v>
      </c>
      <c r="Y967">
        <v>9.3534450000000007</v>
      </c>
      <c r="Z967">
        <v>193.7159</v>
      </c>
      <c r="AA967">
        <v>193.009615</v>
      </c>
      <c r="AB967">
        <v>0</v>
      </c>
    </row>
    <row r="968" spans="1:28" x14ac:dyDescent="0.25">
      <c r="A968" s="1" t="s">
        <v>1505</v>
      </c>
      <c r="B968">
        <v>1071</v>
      </c>
      <c r="C968" s="1" t="s">
        <v>4048</v>
      </c>
      <c r="D968">
        <v>5.0999999999999996</v>
      </c>
      <c r="E968">
        <v>0</v>
      </c>
      <c r="F968">
        <v>0.32</v>
      </c>
      <c r="G968">
        <v>1501</v>
      </c>
      <c r="H968" s="1" t="s">
        <v>4096</v>
      </c>
      <c r="I968">
        <v>121.36</v>
      </c>
      <c r="J968">
        <v>16.87</v>
      </c>
      <c r="K968">
        <v>430</v>
      </c>
      <c r="L968">
        <v>2442.1999999999998</v>
      </c>
      <c r="M968">
        <v>111</v>
      </c>
      <c r="N968">
        <v>6</v>
      </c>
      <c r="O968">
        <v>0</v>
      </c>
      <c r="P968">
        <v>294.67</v>
      </c>
      <c r="Q968">
        <v>0</v>
      </c>
      <c r="R968" s="1" t="s">
        <v>5660</v>
      </c>
      <c r="S968" s="1" t="s">
        <v>8156</v>
      </c>
      <c r="T968">
        <v>1.32</v>
      </c>
      <c r="U968" s="1"/>
      <c r="V968">
        <v>35252.148024000002</v>
      </c>
      <c r="W968">
        <v>1316200.1345009999</v>
      </c>
      <c r="X968">
        <v>191.811916</v>
      </c>
      <c r="Y968">
        <v>27.695803999999999</v>
      </c>
      <c r="Z968">
        <v>570.730729</v>
      </c>
      <c r="AA968">
        <v>565.78378899999996</v>
      </c>
      <c r="AB968">
        <v>0</v>
      </c>
    </row>
    <row r="969" spans="1:28" x14ac:dyDescent="0.25">
      <c r="A969" s="1" t="s">
        <v>1506</v>
      </c>
      <c r="B969">
        <v>1361</v>
      </c>
      <c r="C969" s="1" t="s">
        <v>4016</v>
      </c>
      <c r="D969">
        <v>5.0999999999999996</v>
      </c>
      <c r="E969">
        <v>0</v>
      </c>
      <c r="F969">
        <v>0.91</v>
      </c>
      <c r="G969">
        <v>1501</v>
      </c>
      <c r="H969" s="1" t="s">
        <v>4092</v>
      </c>
      <c r="I969">
        <v>182.21</v>
      </c>
      <c r="J969">
        <v>8.77</v>
      </c>
      <c r="K969">
        <v>140</v>
      </c>
      <c r="L969">
        <v>905.52</v>
      </c>
      <c r="M969">
        <v>23</v>
      </c>
      <c r="N969">
        <v>2</v>
      </c>
      <c r="O969">
        <v>0</v>
      </c>
      <c r="P969">
        <v>52.7</v>
      </c>
      <c r="Q969">
        <v>0</v>
      </c>
      <c r="R969" s="1" t="s">
        <v>5661</v>
      </c>
      <c r="S969" s="1" t="s">
        <v>8156</v>
      </c>
      <c r="T969">
        <v>0.75</v>
      </c>
      <c r="U969" s="1"/>
      <c r="V969">
        <v>7652.5759779999998</v>
      </c>
      <c r="W969">
        <v>298603.89534500003</v>
      </c>
      <c r="X969">
        <v>41.843667000000003</v>
      </c>
      <c r="Y969">
        <v>5.7422529999999998</v>
      </c>
      <c r="Z969">
        <v>126.480885</v>
      </c>
      <c r="AA969">
        <v>128.35880399999999</v>
      </c>
      <c r="AB969">
        <v>0</v>
      </c>
    </row>
    <row r="970" spans="1:28" x14ac:dyDescent="0.25">
      <c r="A970" s="1" t="s">
        <v>1507</v>
      </c>
      <c r="B970">
        <v>1450</v>
      </c>
      <c r="C970" s="1" t="s">
        <v>4004</v>
      </c>
      <c r="D970">
        <v>5.0999999999999996</v>
      </c>
      <c r="E970">
        <v>0</v>
      </c>
      <c r="F970">
        <v>1</v>
      </c>
      <c r="G970">
        <v>1502</v>
      </c>
      <c r="H970" s="1" t="s">
        <v>4076</v>
      </c>
      <c r="I970">
        <v>1.4</v>
      </c>
      <c r="J970">
        <v>11.82</v>
      </c>
      <c r="K970">
        <v>52</v>
      </c>
      <c r="L970">
        <v>609.39</v>
      </c>
      <c r="M970">
        <v>0</v>
      </c>
      <c r="N970">
        <v>0</v>
      </c>
      <c r="O970">
        <v>0</v>
      </c>
      <c r="P970">
        <v>6.66</v>
      </c>
      <c r="Q970">
        <v>0</v>
      </c>
      <c r="R970" s="1" t="s">
        <v>5662</v>
      </c>
      <c r="S970" s="1" t="s">
        <v>8156</v>
      </c>
      <c r="T970">
        <v>0.93</v>
      </c>
      <c r="U970" s="1"/>
      <c r="V970">
        <v>2559.4017589999999</v>
      </c>
      <c r="W970">
        <v>179100.25909599999</v>
      </c>
      <c r="X970">
        <v>15.910821</v>
      </c>
      <c r="Y970">
        <v>3.3498739999999998</v>
      </c>
      <c r="Z970">
        <v>74.226398000000003</v>
      </c>
      <c r="AA970">
        <v>76.987110999999999</v>
      </c>
      <c r="AB970">
        <v>0</v>
      </c>
    </row>
    <row r="971" spans="1:28" x14ac:dyDescent="0.25">
      <c r="A971" s="1" t="s">
        <v>1508</v>
      </c>
      <c r="B971">
        <v>1327</v>
      </c>
      <c r="C971" s="1" t="s">
        <v>4017</v>
      </c>
      <c r="D971">
        <v>5.0999999999999996</v>
      </c>
      <c r="E971">
        <v>0</v>
      </c>
      <c r="F971">
        <v>0.1</v>
      </c>
      <c r="G971">
        <v>1503</v>
      </c>
      <c r="H971" s="1" t="s">
        <v>4140</v>
      </c>
      <c r="I971">
        <v>93.18</v>
      </c>
      <c r="J971">
        <v>17.64</v>
      </c>
      <c r="K971">
        <v>176</v>
      </c>
      <c r="L971">
        <v>1018.45</v>
      </c>
      <c r="M971">
        <v>23</v>
      </c>
      <c r="N971">
        <v>3</v>
      </c>
      <c r="O971">
        <v>0</v>
      </c>
      <c r="P971">
        <v>119.55</v>
      </c>
      <c r="Q971">
        <v>0</v>
      </c>
      <c r="R971" s="1" t="s">
        <v>5663</v>
      </c>
      <c r="S971" s="1" t="s">
        <v>8156</v>
      </c>
      <c r="T971">
        <v>1.31</v>
      </c>
      <c r="U971" s="1"/>
      <c r="V971">
        <v>13556.368586000001</v>
      </c>
      <c r="W971">
        <v>534151.41923300002</v>
      </c>
      <c r="X971">
        <v>74.424318999999997</v>
      </c>
      <c r="Y971">
        <v>11.231688999999999</v>
      </c>
      <c r="Z971">
        <v>232.233767</v>
      </c>
      <c r="AA971">
        <v>229.61043900000001</v>
      </c>
      <c r="AB971">
        <v>0</v>
      </c>
    </row>
    <row r="972" spans="1:28" x14ac:dyDescent="0.25">
      <c r="A972" s="1" t="s">
        <v>1509</v>
      </c>
      <c r="B972">
        <v>1242</v>
      </c>
      <c r="C972" s="1" t="s">
        <v>4050</v>
      </c>
      <c r="D972">
        <v>5.0999999999999996</v>
      </c>
      <c r="E972">
        <v>0</v>
      </c>
      <c r="F972">
        <v>0</v>
      </c>
      <c r="G972">
        <v>1505</v>
      </c>
      <c r="H972" s="1" t="s">
        <v>4095</v>
      </c>
      <c r="I972">
        <v>63.59</v>
      </c>
      <c r="J972">
        <v>12.25</v>
      </c>
      <c r="K972">
        <v>263</v>
      </c>
      <c r="L972">
        <v>1626.59</v>
      </c>
      <c r="M972">
        <v>71</v>
      </c>
      <c r="N972">
        <v>4</v>
      </c>
      <c r="O972">
        <v>0</v>
      </c>
      <c r="P972">
        <v>129.88999999999999</v>
      </c>
      <c r="Q972">
        <v>0</v>
      </c>
      <c r="R972" s="1" t="s">
        <v>5664</v>
      </c>
      <c r="S972" s="1" t="s">
        <v>8156</v>
      </c>
      <c r="T972">
        <v>0.9</v>
      </c>
      <c r="U972" s="1"/>
      <c r="V972">
        <v>18719.591716999999</v>
      </c>
      <c r="W972">
        <v>696243.224223</v>
      </c>
      <c r="X972">
        <v>101.716375</v>
      </c>
      <c r="Y972">
        <v>14.282145</v>
      </c>
      <c r="Z972">
        <v>299.68732399999999</v>
      </c>
      <c r="AA972">
        <v>299.28877699999998</v>
      </c>
      <c r="AB972">
        <v>0</v>
      </c>
    </row>
    <row r="973" spans="1:28" x14ac:dyDescent="0.25">
      <c r="A973" s="1" t="s">
        <v>1510</v>
      </c>
      <c r="B973">
        <v>1090</v>
      </c>
      <c r="C973" s="1" t="s">
        <v>4053</v>
      </c>
      <c r="D973">
        <v>5.0999999999999996</v>
      </c>
      <c r="E973">
        <v>0</v>
      </c>
      <c r="F973">
        <v>0.53</v>
      </c>
      <c r="G973">
        <v>1506</v>
      </c>
      <c r="H973" s="1" t="s">
        <v>4153</v>
      </c>
      <c r="I973">
        <v>204.71</v>
      </c>
      <c r="J973">
        <v>13.48</v>
      </c>
      <c r="K973">
        <v>416</v>
      </c>
      <c r="L973">
        <v>1496.48</v>
      </c>
      <c r="M973">
        <v>250</v>
      </c>
      <c r="N973">
        <v>8</v>
      </c>
      <c r="O973">
        <v>0</v>
      </c>
      <c r="P973">
        <v>308.45999999999998</v>
      </c>
      <c r="Q973">
        <v>0</v>
      </c>
      <c r="R973" s="1" t="s">
        <v>5665</v>
      </c>
      <c r="S973" s="1" t="s">
        <v>8156</v>
      </c>
      <c r="T973">
        <v>1.02</v>
      </c>
      <c r="U973" s="1"/>
      <c r="V973">
        <v>45622.897428999997</v>
      </c>
      <c r="W973">
        <v>1095438.91979</v>
      </c>
      <c r="X973">
        <v>233.63143299999999</v>
      </c>
      <c r="Y973">
        <v>24.826602000000001</v>
      </c>
      <c r="Z973">
        <v>485.43694399999998</v>
      </c>
      <c r="AA973">
        <v>470.89836400000002</v>
      </c>
      <c r="AB973">
        <v>0</v>
      </c>
    </row>
    <row r="974" spans="1:28" x14ac:dyDescent="0.25">
      <c r="A974" s="1" t="s">
        <v>1512</v>
      </c>
      <c r="B974">
        <v>1026</v>
      </c>
      <c r="C974" s="1" t="s">
        <v>4048</v>
      </c>
      <c r="D974">
        <v>5.0999999999999996</v>
      </c>
      <c r="E974">
        <v>0</v>
      </c>
      <c r="F974">
        <v>0.33</v>
      </c>
      <c r="G974">
        <v>1508</v>
      </c>
      <c r="H974" s="1" t="s">
        <v>4141</v>
      </c>
      <c r="I974">
        <v>72.8</v>
      </c>
      <c r="J974">
        <v>4.5</v>
      </c>
      <c r="K974">
        <v>482</v>
      </c>
      <c r="L974">
        <v>1954.68</v>
      </c>
      <c r="M974">
        <v>73</v>
      </c>
      <c r="N974">
        <v>4</v>
      </c>
      <c r="O974">
        <v>0</v>
      </c>
      <c r="P974">
        <v>159.06</v>
      </c>
      <c r="Q974">
        <v>0</v>
      </c>
      <c r="R974" s="1" t="s">
        <v>5667</v>
      </c>
      <c r="S974" s="1" t="s">
        <v>8156</v>
      </c>
      <c r="T974">
        <v>0.43</v>
      </c>
      <c r="U974" s="1"/>
      <c r="V974">
        <v>32072.189845000001</v>
      </c>
      <c r="W974">
        <v>886976.87756099994</v>
      </c>
      <c r="X974">
        <v>166.543565</v>
      </c>
      <c r="Y974">
        <v>17.248380000000001</v>
      </c>
      <c r="Z974">
        <v>379.20642700000002</v>
      </c>
      <c r="AA974">
        <v>381.28611699999999</v>
      </c>
      <c r="AB974">
        <v>0</v>
      </c>
    </row>
    <row r="975" spans="1:28" x14ac:dyDescent="0.25">
      <c r="A975" s="1" t="s">
        <v>1513</v>
      </c>
      <c r="B975">
        <v>1284</v>
      </c>
      <c r="C975" s="1" t="s">
        <v>4037</v>
      </c>
      <c r="D975">
        <v>5.0999999999999996</v>
      </c>
      <c r="E975">
        <v>0</v>
      </c>
      <c r="F975">
        <v>0.28999999999999998</v>
      </c>
      <c r="G975">
        <v>1508</v>
      </c>
      <c r="H975" s="1" t="s">
        <v>4096</v>
      </c>
      <c r="I975">
        <v>121.36</v>
      </c>
      <c r="J975">
        <v>8.61</v>
      </c>
      <c r="K975">
        <v>224</v>
      </c>
      <c r="L975">
        <v>1417.38</v>
      </c>
      <c r="M975">
        <v>36</v>
      </c>
      <c r="N975">
        <v>3</v>
      </c>
      <c r="O975">
        <v>0</v>
      </c>
      <c r="P975">
        <v>81.849999999999994</v>
      </c>
      <c r="Q975">
        <v>0</v>
      </c>
      <c r="R975" s="1" t="s">
        <v>5668</v>
      </c>
      <c r="S975" s="1" t="s">
        <v>8156</v>
      </c>
      <c r="T975">
        <v>0.71</v>
      </c>
      <c r="U975" s="1"/>
      <c r="V975">
        <v>12533.611339999999</v>
      </c>
      <c r="W975">
        <v>495877.746904</v>
      </c>
      <c r="X975">
        <v>68.694574000000003</v>
      </c>
      <c r="Y975">
        <v>9.5014489999999991</v>
      </c>
      <c r="Z975">
        <v>209.59457399999999</v>
      </c>
      <c r="AA975">
        <v>213.15948499999999</v>
      </c>
      <c r="AB975">
        <v>0</v>
      </c>
    </row>
    <row r="976" spans="1:28" x14ac:dyDescent="0.25">
      <c r="A976" s="1" t="s">
        <v>1514</v>
      </c>
      <c r="B976">
        <v>1150</v>
      </c>
      <c r="C976" s="1" t="s">
        <v>4012</v>
      </c>
      <c r="D976">
        <v>5.0999999999999996</v>
      </c>
      <c r="E976">
        <v>0</v>
      </c>
      <c r="F976">
        <v>0.01</v>
      </c>
      <c r="G976">
        <v>1510</v>
      </c>
      <c r="H976" s="1" t="s">
        <v>4096</v>
      </c>
      <c r="I976">
        <v>121.36</v>
      </c>
      <c r="J976">
        <v>11.69</v>
      </c>
      <c r="K976">
        <v>360</v>
      </c>
      <c r="L976">
        <v>1363.57</v>
      </c>
      <c r="M976">
        <v>156</v>
      </c>
      <c r="N976">
        <v>7</v>
      </c>
      <c r="O976">
        <v>0</v>
      </c>
      <c r="P976">
        <v>242.07</v>
      </c>
      <c r="Q976">
        <v>0</v>
      </c>
      <c r="R976" s="1" t="s">
        <v>5669</v>
      </c>
      <c r="S976" s="1" t="s">
        <v>8156</v>
      </c>
      <c r="T976">
        <v>0.85</v>
      </c>
      <c r="U976" s="1"/>
      <c r="V976">
        <v>33624.039119000001</v>
      </c>
      <c r="W976">
        <v>862792.08290200005</v>
      </c>
      <c r="X976">
        <v>173.40521000000001</v>
      </c>
      <c r="Y976">
        <v>18.744450000000001</v>
      </c>
      <c r="Z976">
        <v>378.31670300000002</v>
      </c>
      <c r="AA976">
        <v>370.88917300000003</v>
      </c>
      <c r="AB976">
        <v>0</v>
      </c>
    </row>
    <row r="977" spans="1:28" x14ac:dyDescent="0.25">
      <c r="A977" s="1" t="s">
        <v>1516</v>
      </c>
      <c r="B977">
        <v>1443</v>
      </c>
      <c r="C977" s="1" t="s">
        <v>4002</v>
      </c>
      <c r="D977">
        <v>5.0999999999999996</v>
      </c>
      <c r="E977">
        <v>0</v>
      </c>
      <c r="F977">
        <v>0.3</v>
      </c>
      <c r="G977">
        <v>1512</v>
      </c>
      <c r="H977" s="1" t="s">
        <v>4105</v>
      </c>
      <c r="I977">
        <v>31.58</v>
      </c>
      <c r="J977">
        <v>12.73</v>
      </c>
      <c r="K977">
        <v>69</v>
      </c>
      <c r="L977">
        <v>367.23</v>
      </c>
      <c r="M977">
        <v>29</v>
      </c>
      <c r="N977">
        <v>1</v>
      </c>
      <c r="O977">
        <v>0</v>
      </c>
      <c r="P977">
        <v>40.729999999999997</v>
      </c>
      <c r="Q977">
        <v>0</v>
      </c>
      <c r="R977" s="1" t="s">
        <v>5671</v>
      </c>
      <c r="S977" s="1" t="s">
        <v>8156</v>
      </c>
      <c r="T977">
        <v>0.95</v>
      </c>
      <c r="U977" s="1"/>
      <c r="V977">
        <v>6526.5847080000003</v>
      </c>
      <c r="W977">
        <v>209169.11902300001</v>
      </c>
      <c r="X977">
        <v>34.661355</v>
      </c>
      <c r="Y977">
        <v>4.3883900000000002</v>
      </c>
      <c r="Z977">
        <v>90.578496999999999</v>
      </c>
      <c r="AA977">
        <v>89.914569999999998</v>
      </c>
      <c r="AB977">
        <v>0</v>
      </c>
    </row>
    <row r="978" spans="1:28" x14ac:dyDescent="0.25">
      <c r="A978" s="1" t="s">
        <v>1518</v>
      </c>
      <c r="B978">
        <v>1380</v>
      </c>
      <c r="C978" s="1" t="s">
        <v>4017</v>
      </c>
      <c r="D978">
        <v>5.0999999999999996</v>
      </c>
      <c r="E978">
        <v>0</v>
      </c>
      <c r="F978">
        <v>0.02</v>
      </c>
      <c r="G978">
        <v>1513</v>
      </c>
      <c r="H978" s="1" t="s">
        <v>4140</v>
      </c>
      <c r="I978">
        <v>93.18</v>
      </c>
      <c r="J978">
        <v>11.21</v>
      </c>
      <c r="K978">
        <v>133</v>
      </c>
      <c r="L978">
        <v>1018.45</v>
      </c>
      <c r="M978">
        <v>13</v>
      </c>
      <c r="N978">
        <v>1</v>
      </c>
      <c r="O978">
        <v>0</v>
      </c>
      <c r="P978">
        <v>57.06</v>
      </c>
      <c r="Q978">
        <v>0</v>
      </c>
      <c r="R978" s="1" t="s">
        <v>5673</v>
      </c>
      <c r="S978" s="1" t="s">
        <v>8156</v>
      </c>
      <c r="T978">
        <v>0.95</v>
      </c>
      <c r="U978" s="1"/>
      <c r="V978">
        <v>7270.9427640000004</v>
      </c>
      <c r="W978">
        <v>334477.366637</v>
      </c>
      <c r="X978">
        <v>40.953704999999999</v>
      </c>
      <c r="Y978">
        <v>6.2231490000000003</v>
      </c>
      <c r="Z978">
        <v>139.82017099999999</v>
      </c>
      <c r="AA978">
        <v>143.77874499999999</v>
      </c>
      <c r="AB978">
        <v>0</v>
      </c>
    </row>
    <row r="979" spans="1:28" x14ac:dyDescent="0.25">
      <c r="A979" s="1" t="s">
        <v>1519</v>
      </c>
      <c r="B979">
        <v>1157</v>
      </c>
      <c r="C979" s="1" t="s">
        <v>4004</v>
      </c>
      <c r="D979">
        <v>5.0999999999999996</v>
      </c>
      <c r="E979">
        <v>0</v>
      </c>
      <c r="F979">
        <v>7</v>
      </c>
      <c r="G979">
        <v>1514</v>
      </c>
      <c r="H979" s="1" t="s">
        <v>4104</v>
      </c>
      <c r="I979">
        <v>0.2</v>
      </c>
      <c r="J979">
        <v>6.11</v>
      </c>
      <c r="K979">
        <v>357</v>
      </c>
      <c r="L979">
        <v>1913.75</v>
      </c>
      <c r="M979">
        <v>133</v>
      </c>
      <c r="N979">
        <v>4</v>
      </c>
      <c r="O979">
        <v>0</v>
      </c>
      <c r="P979">
        <v>179.85</v>
      </c>
      <c r="Q979">
        <v>0</v>
      </c>
      <c r="R979" s="1" t="s">
        <v>5674</v>
      </c>
      <c r="S979" s="1" t="s">
        <v>8156</v>
      </c>
      <c r="T979">
        <v>0.77</v>
      </c>
      <c r="U979" s="1"/>
      <c r="V979">
        <v>28697.854640000001</v>
      </c>
      <c r="W979">
        <v>854982.97075600002</v>
      </c>
      <c r="X979">
        <v>150.769747</v>
      </c>
      <c r="Y979">
        <v>17.732513000000001</v>
      </c>
      <c r="Z979">
        <v>369.40112699999997</v>
      </c>
      <c r="AA979">
        <v>367.52960000000002</v>
      </c>
      <c r="AB979">
        <v>0</v>
      </c>
    </row>
    <row r="980" spans="1:28" x14ac:dyDescent="0.25">
      <c r="A980" s="1" t="s">
        <v>1520</v>
      </c>
      <c r="B980">
        <v>1173</v>
      </c>
      <c r="C980" s="1" t="s">
        <v>4050</v>
      </c>
      <c r="D980">
        <v>5.0999999999999996</v>
      </c>
      <c r="E980">
        <v>0</v>
      </c>
      <c r="F980">
        <v>0</v>
      </c>
      <c r="G980">
        <v>1516</v>
      </c>
      <c r="H980" s="1" t="s">
        <v>4095</v>
      </c>
      <c r="I980">
        <v>63.59</v>
      </c>
      <c r="J980">
        <v>13.08</v>
      </c>
      <c r="K980">
        <v>343</v>
      </c>
      <c r="L980">
        <v>1623.67</v>
      </c>
      <c r="M980">
        <v>150</v>
      </c>
      <c r="N980">
        <v>9</v>
      </c>
      <c r="O980">
        <v>0</v>
      </c>
      <c r="P980">
        <v>231.97</v>
      </c>
      <c r="Q980">
        <v>0</v>
      </c>
      <c r="R980" s="1" t="s">
        <v>5675</v>
      </c>
      <c r="S980" s="1" t="s">
        <v>8156</v>
      </c>
      <c r="T980">
        <v>1.07</v>
      </c>
      <c r="U980" s="1"/>
      <c r="V980">
        <v>30802.777945999998</v>
      </c>
      <c r="W980">
        <v>927726.58886500006</v>
      </c>
      <c r="X980">
        <v>162.23811900000001</v>
      </c>
      <c r="Y980">
        <v>20.222714</v>
      </c>
      <c r="Z980">
        <v>406.36319800000001</v>
      </c>
      <c r="AA980">
        <v>398.798025</v>
      </c>
      <c r="AB980">
        <v>0</v>
      </c>
    </row>
    <row r="981" spans="1:28" x14ac:dyDescent="0.25">
      <c r="A981" s="1" t="s">
        <v>1521</v>
      </c>
      <c r="B981">
        <v>1272</v>
      </c>
      <c r="C981" s="1" t="s">
        <v>4031</v>
      </c>
      <c r="D981">
        <v>5.0999999999999996</v>
      </c>
      <c r="E981">
        <v>0</v>
      </c>
      <c r="F981">
        <v>0.95</v>
      </c>
      <c r="G981">
        <v>1516</v>
      </c>
      <c r="H981" s="1" t="s">
        <v>4140</v>
      </c>
      <c r="I981">
        <v>93.18</v>
      </c>
      <c r="J981">
        <v>13.91</v>
      </c>
      <c r="K981">
        <v>244</v>
      </c>
      <c r="L981">
        <v>1375.09</v>
      </c>
      <c r="M981">
        <v>81</v>
      </c>
      <c r="N981">
        <v>3</v>
      </c>
      <c r="O981">
        <v>0</v>
      </c>
      <c r="P981">
        <v>146.83000000000001</v>
      </c>
      <c r="Q981">
        <v>0</v>
      </c>
      <c r="R981" s="1" t="s">
        <v>5676</v>
      </c>
      <c r="S981" s="1" t="s">
        <v>8156</v>
      </c>
      <c r="T981">
        <v>1.02</v>
      </c>
      <c r="U981" s="1"/>
      <c r="V981">
        <v>20469.579751000001</v>
      </c>
      <c r="W981">
        <v>670179.25534399995</v>
      </c>
      <c r="X981">
        <v>109.063452</v>
      </c>
      <c r="Y981">
        <v>14.243715</v>
      </c>
      <c r="Z981">
        <v>291.66105700000003</v>
      </c>
      <c r="AA981">
        <v>288.08619299999998</v>
      </c>
      <c r="AB981">
        <v>0</v>
      </c>
    </row>
    <row r="982" spans="1:28" x14ac:dyDescent="0.25">
      <c r="A982" s="1" t="s">
        <v>1522</v>
      </c>
      <c r="B982">
        <v>1412</v>
      </c>
      <c r="C982" s="1" t="s">
        <v>4002</v>
      </c>
      <c r="D982">
        <v>5.0999999999999996</v>
      </c>
      <c r="E982">
        <v>0</v>
      </c>
      <c r="F982">
        <v>0.67</v>
      </c>
      <c r="G982">
        <v>1516</v>
      </c>
      <c r="H982" s="1" t="s">
        <v>4072</v>
      </c>
      <c r="I982">
        <v>31.58</v>
      </c>
      <c r="J982">
        <v>8.2899999999999991</v>
      </c>
      <c r="K982">
        <v>104</v>
      </c>
      <c r="L982">
        <v>367.23</v>
      </c>
      <c r="M982">
        <v>58</v>
      </c>
      <c r="N982">
        <v>1</v>
      </c>
      <c r="O982">
        <v>0</v>
      </c>
      <c r="P982">
        <v>65.87</v>
      </c>
      <c r="Q982">
        <v>0</v>
      </c>
      <c r="R982" s="1" t="s">
        <v>5677</v>
      </c>
      <c r="S982" s="1" t="s">
        <v>8156</v>
      </c>
      <c r="T982">
        <v>0.71</v>
      </c>
      <c r="U982" s="1"/>
      <c r="V982">
        <v>10554.738888</v>
      </c>
      <c r="W982">
        <v>246574.576371</v>
      </c>
      <c r="X982">
        <v>53.840527999999999</v>
      </c>
      <c r="Y982">
        <v>5.3960600000000003</v>
      </c>
      <c r="Z982">
        <v>108.373845</v>
      </c>
      <c r="AA982">
        <v>105.995974</v>
      </c>
      <c r="AB982">
        <v>0</v>
      </c>
    </row>
    <row r="983" spans="1:28" x14ac:dyDescent="0.25">
      <c r="A983" s="1" t="s">
        <v>1523</v>
      </c>
      <c r="B983">
        <v>1255</v>
      </c>
      <c r="C983" s="1" t="s">
        <v>4031</v>
      </c>
      <c r="D983">
        <v>5.0999999999999996</v>
      </c>
      <c r="E983">
        <v>0</v>
      </c>
      <c r="F983">
        <v>0.46</v>
      </c>
      <c r="G983">
        <v>1518</v>
      </c>
      <c r="H983" s="1" t="s">
        <v>4086</v>
      </c>
      <c r="I983">
        <v>0.2</v>
      </c>
      <c r="J983">
        <v>5.21</v>
      </c>
      <c r="K983">
        <v>263</v>
      </c>
      <c r="L983">
        <v>1365.91</v>
      </c>
      <c r="M983">
        <v>131</v>
      </c>
      <c r="N983">
        <v>4</v>
      </c>
      <c r="O983">
        <v>0</v>
      </c>
      <c r="P983">
        <v>174.21</v>
      </c>
      <c r="Q983">
        <v>0</v>
      </c>
      <c r="R983" s="1" t="s">
        <v>5678</v>
      </c>
      <c r="S983" s="1" t="s">
        <v>8156</v>
      </c>
      <c r="T983">
        <v>1.1200000000000001</v>
      </c>
      <c r="U983" s="1"/>
      <c r="V983">
        <v>26740.106043</v>
      </c>
      <c r="W983">
        <v>796983.75905500003</v>
      </c>
      <c r="X983">
        <v>140.69881100000001</v>
      </c>
      <c r="Y983">
        <v>17.578061999999999</v>
      </c>
      <c r="Z983">
        <v>349.32179100000002</v>
      </c>
      <c r="AA983">
        <v>342.596181</v>
      </c>
      <c r="AB983">
        <v>0</v>
      </c>
    </row>
    <row r="984" spans="1:28" x14ac:dyDescent="0.25">
      <c r="A984" s="1" t="s">
        <v>1526</v>
      </c>
      <c r="B984">
        <v>1190</v>
      </c>
      <c r="C984" s="1" t="s">
        <v>4013</v>
      </c>
      <c r="D984">
        <v>5.0999999999999996</v>
      </c>
      <c r="E984">
        <v>0</v>
      </c>
      <c r="F984">
        <v>0.35</v>
      </c>
      <c r="G984">
        <v>1520</v>
      </c>
      <c r="H984" s="1" t="s">
        <v>4086</v>
      </c>
      <c r="I984">
        <v>0.2</v>
      </c>
      <c r="J984">
        <v>4.1500000000000004</v>
      </c>
      <c r="K984">
        <v>330</v>
      </c>
      <c r="L984">
        <v>1241.6600000000001</v>
      </c>
      <c r="M984">
        <v>188</v>
      </c>
      <c r="N984">
        <v>7</v>
      </c>
      <c r="O984">
        <v>0</v>
      </c>
      <c r="P984">
        <v>244.72</v>
      </c>
      <c r="Q984">
        <v>0</v>
      </c>
      <c r="R984" s="1" t="s">
        <v>5681</v>
      </c>
      <c r="S984" s="1" t="s">
        <v>8156</v>
      </c>
      <c r="T984">
        <v>1.05</v>
      </c>
      <c r="U984" s="1"/>
      <c r="V984">
        <v>36841.464117000003</v>
      </c>
      <c r="W984">
        <v>933651.88020400004</v>
      </c>
      <c r="X984">
        <v>189.833429</v>
      </c>
      <c r="Y984">
        <v>21.044165</v>
      </c>
      <c r="Z984">
        <v>412.86967499999997</v>
      </c>
      <c r="AA984">
        <v>401.34910400000001</v>
      </c>
      <c r="AB984">
        <v>0</v>
      </c>
    </row>
    <row r="985" spans="1:28" x14ac:dyDescent="0.25">
      <c r="A985" s="1" t="s">
        <v>1527</v>
      </c>
      <c r="B985">
        <v>1475</v>
      </c>
      <c r="C985" s="1" t="s">
        <v>4002</v>
      </c>
      <c r="D985">
        <v>5.0999999999999996</v>
      </c>
      <c r="E985">
        <v>0</v>
      </c>
      <c r="F985">
        <v>0.94</v>
      </c>
      <c r="G985">
        <v>1520</v>
      </c>
      <c r="H985" s="1" t="s">
        <v>4072</v>
      </c>
      <c r="I985">
        <v>31.58</v>
      </c>
      <c r="J985">
        <v>9.39</v>
      </c>
      <c r="K985">
        <v>45</v>
      </c>
      <c r="L985">
        <v>367.23</v>
      </c>
      <c r="M985">
        <v>0</v>
      </c>
      <c r="N985">
        <v>0</v>
      </c>
      <c r="O985">
        <v>0</v>
      </c>
      <c r="P985">
        <v>11.28</v>
      </c>
      <c r="Q985">
        <v>0</v>
      </c>
      <c r="R985" s="1" t="s">
        <v>5682</v>
      </c>
      <c r="S985" s="1" t="s">
        <v>8156</v>
      </c>
      <c r="T985">
        <v>0.8</v>
      </c>
      <c r="U985" s="1"/>
      <c r="V985">
        <v>1949.7878840000001</v>
      </c>
      <c r="W985">
        <v>108340.70617799999</v>
      </c>
      <c r="X985">
        <v>11.413517000000001</v>
      </c>
      <c r="Y985">
        <v>1.926366</v>
      </c>
      <c r="Z985">
        <v>44.792966999999997</v>
      </c>
      <c r="AA985">
        <v>46.571216</v>
      </c>
      <c r="AB985">
        <v>0</v>
      </c>
    </row>
    <row r="986" spans="1:28" x14ac:dyDescent="0.25">
      <c r="A986" s="1" t="s">
        <v>1528</v>
      </c>
      <c r="B986">
        <v>1440</v>
      </c>
      <c r="C986" s="1" t="s">
        <v>4004</v>
      </c>
      <c r="D986">
        <v>5.0999999999999996</v>
      </c>
      <c r="E986">
        <v>0</v>
      </c>
      <c r="F986">
        <v>0</v>
      </c>
      <c r="G986">
        <v>1521</v>
      </c>
      <c r="H986" s="1" t="s">
        <v>4074</v>
      </c>
      <c r="I986">
        <v>0.2</v>
      </c>
      <c r="J986">
        <v>7.09</v>
      </c>
      <c r="K986">
        <v>81</v>
      </c>
      <c r="L986">
        <v>420.4</v>
      </c>
      <c r="M986">
        <v>1</v>
      </c>
      <c r="N986">
        <v>1</v>
      </c>
      <c r="O986">
        <v>0</v>
      </c>
      <c r="P986">
        <v>25.36</v>
      </c>
      <c r="Q986">
        <v>0</v>
      </c>
      <c r="R986" s="1" t="s">
        <v>5683</v>
      </c>
      <c r="S986" s="1" t="s">
        <v>8156</v>
      </c>
      <c r="T986">
        <v>0.55000000000000004</v>
      </c>
      <c r="U986" s="1"/>
      <c r="V986">
        <v>4698.0576769999998</v>
      </c>
      <c r="W986">
        <v>173826.87022800001</v>
      </c>
      <c r="X986">
        <v>25.421388</v>
      </c>
      <c r="Y986">
        <v>3.1989580000000002</v>
      </c>
      <c r="Z986">
        <v>73.334599999999995</v>
      </c>
      <c r="AA986">
        <v>74.722122999999996</v>
      </c>
      <c r="AB986">
        <v>0</v>
      </c>
    </row>
    <row r="987" spans="1:28" x14ac:dyDescent="0.25">
      <c r="A987" s="1" t="s">
        <v>1529</v>
      </c>
      <c r="B987">
        <v>1150</v>
      </c>
      <c r="C987" s="1" t="s">
        <v>4016</v>
      </c>
      <c r="D987">
        <v>5.0999999999999996</v>
      </c>
      <c r="E987">
        <v>0</v>
      </c>
      <c r="F987">
        <v>0.01</v>
      </c>
      <c r="G987">
        <v>1523</v>
      </c>
      <c r="H987" s="1" t="s">
        <v>4125</v>
      </c>
      <c r="I987">
        <v>87.33</v>
      </c>
      <c r="J987">
        <v>11.18</v>
      </c>
      <c r="K987">
        <v>373</v>
      </c>
      <c r="L987">
        <v>2372.46</v>
      </c>
      <c r="M987">
        <v>95</v>
      </c>
      <c r="N987">
        <v>6</v>
      </c>
      <c r="O987">
        <v>0</v>
      </c>
      <c r="P987">
        <v>189.38</v>
      </c>
      <c r="Q987">
        <v>0</v>
      </c>
      <c r="R987" s="1" t="s">
        <v>5684</v>
      </c>
      <c r="S987" s="1" t="s">
        <v>8156</v>
      </c>
      <c r="T987">
        <v>0.93</v>
      </c>
      <c r="U987" s="1"/>
      <c r="V987">
        <v>27030.156213999999</v>
      </c>
      <c r="W987">
        <v>990129.94739300001</v>
      </c>
      <c r="X987">
        <v>146.50721200000001</v>
      </c>
      <c r="Y987">
        <v>20.331689999999998</v>
      </c>
      <c r="Z987">
        <v>426.17226399999998</v>
      </c>
      <c r="AA987">
        <v>425.61996099999999</v>
      </c>
      <c r="AB987">
        <v>0</v>
      </c>
    </row>
    <row r="988" spans="1:28" x14ac:dyDescent="0.25">
      <c r="A988" s="1" t="s">
        <v>1530</v>
      </c>
      <c r="B988">
        <v>1438</v>
      </c>
      <c r="C988" s="1" t="s">
        <v>4004</v>
      </c>
      <c r="D988">
        <v>5.0999999999999996</v>
      </c>
      <c r="E988">
        <v>0</v>
      </c>
      <c r="F988">
        <v>0.52</v>
      </c>
      <c r="G988">
        <v>1523</v>
      </c>
      <c r="H988" s="1" t="s">
        <v>4073</v>
      </c>
      <c r="I988">
        <v>40.79</v>
      </c>
      <c r="J988">
        <v>9.6300000000000008</v>
      </c>
      <c r="K988">
        <v>85</v>
      </c>
      <c r="L988">
        <v>475.89</v>
      </c>
      <c r="M988">
        <v>0</v>
      </c>
      <c r="N988">
        <v>0</v>
      </c>
      <c r="O988">
        <v>0</v>
      </c>
      <c r="P988">
        <v>36.1</v>
      </c>
      <c r="Q988">
        <v>0</v>
      </c>
      <c r="R988" s="1" t="s">
        <v>5685</v>
      </c>
      <c r="S988" s="1" t="s">
        <v>8156</v>
      </c>
      <c r="T988">
        <v>0.71</v>
      </c>
      <c r="U988" s="1"/>
      <c r="V988">
        <v>4797.4829540000001</v>
      </c>
      <c r="W988">
        <v>196425.25481700001</v>
      </c>
      <c r="X988">
        <v>26.430266</v>
      </c>
      <c r="Y988">
        <v>3.6869770000000002</v>
      </c>
      <c r="Z988">
        <v>83.147930000000002</v>
      </c>
      <c r="AA988">
        <v>84.435854000000006</v>
      </c>
      <c r="AB988">
        <v>0</v>
      </c>
    </row>
    <row r="989" spans="1:28" x14ac:dyDescent="0.25">
      <c r="A989" s="1" t="s">
        <v>1531</v>
      </c>
      <c r="B989">
        <v>1468</v>
      </c>
      <c r="C989" s="1" t="s">
        <v>4004</v>
      </c>
      <c r="D989">
        <v>5.0999999999999996</v>
      </c>
      <c r="E989">
        <v>0</v>
      </c>
      <c r="F989">
        <v>4.38</v>
      </c>
      <c r="G989">
        <v>1525</v>
      </c>
      <c r="H989" s="1" t="s">
        <v>4073</v>
      </c>
      <c r="I989">
        <v>40.79</v>
      </c>
      <c r="J989">
        <v>11.85</v>
      </c>
      <c r="K989">
        <v>57</v>
      </c>
      <c r="L989">
        <v>475.89</v>
      </c>
      <c r="M989">
        <v>3</v>
      </c>
      <c r="N989">
        <v>1</v>
      </c>
      <c r="O989">
        <v>0</v>
      </c>
      <c r="P989">
        <v>21.2</v>
      </c>
      <c r="Q989">
        <v>0</v>
      </c>
      <c r="R989" s="1" t="s">
        <v>5686</v>
      </c>
      <c r="S989" s="1" t="s">
        <v>8156</v>
      </c>
      <c r="T989">
        <v>0.98</v>
      </c>
      <c r="U989" s="1"/>
      <c r="V989">
        <v>3265.4681129999999</v>
      </c>
      <c r="W989">
        <v>180088.37794800001</v>
      </c>
      <c r="X989">
        <v>19.127728999999999</v>
      </c>
      <c r="Y989">
        <v>3.436299</v>
      </c>
      <c r="Z989">
        <v>75.974333000000001</v>
      </c>
      <c r="AA989">
        <v>77.412253000000007</v>
      </c>
      <c r="AB989">
        <v>0</v>
      </c>
    </row>
    <row r="990" spans="1:28" x14ac:dyDescent="0.25">
      <c r="A990" s="1" t="s">
        <v>1532</v>
      </c>
      <c r="B990">
        <v>1152</v>
      </c>
      <c r="C990" s="1" t="s">
        <v>4039</v>
      </c>
      <c r="D990">
        <v>5.0999999999999996</v>
      </c>
      <c r="E990">
        <v>0</v>
      </c>
      <c r="F990">
        <v>2</v>
      </c>
      <c r="G990">
        <v>1526</v>
      </c>
      <c r="H990" s="1" t="s">
        <v>4111</v>
      </c>
      <c r="I990">
        <v>13.29</v>
      </c>
      <c r="J990">
        <v>15.16</v>
      </c>
      <c r="K990">
        <v>374</v>
      </c>
      <c r="L990">
        <v>1792.38</v>
      </c>
      <c r="M990">
        <v>181</v>
      </c>
      <c r="N990">
        <v>6</v>
      </c>
      <c r="O990">
        <v>0</v>
      </c>
      <c r="P990">
        <v>262.81</v>
      </c>
      <c r="Q990">
        <v>0</v>
      </c>
      <c r="R990" s="1" t="s">
        <v>5687</v>
      </c>
      <c r="S990" s="1" t="s">
        <v>8156</v>
      </c>
      <c r="T990">
        <v>1.17</v>
      </c>
      <c r="U990" s="1"/>
      <c r="V990">
        <v>40253.150414000003</v>
      </c>
      <c r="W990">
        <v>1146162.2955</v>
      </c>
      <c r="X990">
        <v>210.48888400000001</v>
      </c>
      <c r="Y990">
        <v>25.560607000000001</v>
      </c>
      <c r="Z990">
        <v>504.98924699999998</v>
      </c>
      <c r="AA990">
        <v>492.69716499999998</v>
      </c>
      <c r="AB990">
        <v>0</v>
      </c>
    </row>
    <row r="991" spans="1:28" x14ac:dyDescent="0.25">
      <c r="A991" s="1" t="s">
        <v>1535</v>
      </c>
      <c r="B991">
        <v>1150</v>
      </c>
      <c r="C991" s="1" t="s">
        <v>4031</v>
      </c>
      <c r="D991">
        <v>5.0999999999999996</v>
      </c>
      <c r="E991">
        <v>0</v>
      </c>
      <c r="F991">
        <v>0</v>
      </c>
      <c r="G991">
        <v>1527</v>
      </c>
      <c r="H991" s="1" t="s">
        <v>4076</v>
      </c>
      <c r="I991">
        <v>1.4</v>
      </c>
      <c r="J991">
        <v>13.85</v>
      </c>
      <c r="K991">
        <v>377</v>
      </c>
      <c r="L991">
        <v>2407.63</v>
      </c>
      <c r="M991">
        <v>86</v>
      </c>
      <c r="N991">
        <v>5</v>
      </c>
      <c r="O991">
        <v>0</v>
      </c>
      <c r="P991">
        <v>215.12</v>
      </c>
      <c r="Q991">
        <v>0</v>
      </c>
      <c r="R991" s="1" t="s">
        <v>5690</v>
      </c>
      <c r="S991" s="1" t="s">
        <v>8156</v>
      </c>
      <c r="T991">
        <v>1.06</v>
      </c>
      <c r="U991" s="1"/>
      <c r="V991">
        <v>26992.161676</v>
      </c>
      <c r="W991">
        <v>1040183.125065</v>
      </c>
      <c r="X991">
        <v>147.526071</v>
      </c>
      <c r="Y991">
        <v>21.289940000000001</v>
      </c>
      <c r="Z991">
        <v>446.365431</v>
      </c>
      <c r="AA991">
        <v>447.13494800000001</v>
      </c>
      <c r="AB991">
        <v>0</v>
      </c>
    </row>
    <row r="992" spans="1:28" x14ac:dyDescent="0.25">
      <c r="A992" s="1" t="s">
        <v>1537</v>
      </c>
      <c r="B992">
        <v>1150</v>
      </c>
      <c r="C992" s="1" t="s">
        <v>4043</v>
      </c>
      <c r="D992">
        <v>5.0999999999999996</v>
      </c>
      <c r="E992">
        <v>0</v>
      </c>
      <c r="F992">
        <v>0.01</v>
      </c>
      <c r="G992">
        <v>1529</v>
      </c>
      <c r="H992" s="1" t="s">
        <v>4165</v>
      </c>
      <c r="I992">
        <v>135.09</v>
      </c>
      <c r="J992">
        <v>12.05</v>
      </c>
      <c r="K992">
        <v>379</v>
      </c>
      <c r="L992">
        <v>2630.12</v>
      </c>
      <c r="M992">
        <v>34</v>
      </c>
      <c r="N992">
        <v>4</v>
      </c>
      <c r="O992">
        <v>0</v>
      </c>
      <c r="P992">
        <v>164.66</v>
      </c>
      <c r="Q992">
        <v>0</v>
      </c>
      <c r="R992" s="1" t="s">
        <v>5692</v>
      </c>
      <c r="S992" s="1" t="s">
        <v>8156</v>
      </c>
      <c r="T992">
        <v>0.89</v>
      </c>
      <c r="U992" s="1"/>
      <c r="V992">
        <v>21295.176695999999</v>
      </c>
      <c r="W992">
        <v>920981.82225800003</v>
      </c>
      <c r="X992">
        <v>118.64290099999999</v>
      </c>
      <c r="Y992">
        <v>17.771384000000001</v>
      </c>
      <c r="Z992">
        <v>389.82142199999998</v>
      </c>
      <c r="AA992">
        <v>395.89412800000002</v>
      </c>
      <c r="AB992">
        <v>0</v>
      </c>
    </row>
    <row r="993" spans="1:28" x14ac:dyDescent="0.25">
      <c r="A993" s="1" t="s">
        <v>1538</v>
      </c>
      <c r="B993">
        <v>1471</v>
      </c>
      <c r="C993" s="1" t="s">
        <v>4004</v>
      </c>
      <c r="D993">
        <v>5.0999999999999996</v>
      </c>
      <c r="E993">
        <v>0</v>
      </c>
      <c r="F993">
        <v>1</v>
      </c>
      <c r="G993">
        <v>1529</v>
      </c>
      <c r="H993" s="1" t="s">
        <v>4074</v>
      </c>
      <c r="I993">
        <v>0.2</v>
      </c>
      <c r="J993">
        <v>9.73</v>
      </c>
      <c r="K993">
        <v>58</v>
      </c>
      <c r="L993">
        <v>420.4</v>
      </c>
      <c r="M993">
        <v>0</v>
      </c>
      <c r="N993">
        <v>0</v>
      </c>
      <c r="O993">
        <v>0</v>
      </c>
      <c r="P993">
        <v>29.83</v>
      </c>
      <c r="Q993">
        <v>0</v>
      </c>
      <c r="R993" s="1" t="s">
        <v>5693</v>
      </c>
      <c r="S993" s="1" t="s">
        <v>8156</v>
      </c>
      <c r="T993">
        <v>1.1000000000000001</v>
      </c>
      <c r="U993" s="1"/>
      <c r="V993">
        <v>3772.1912160000002</v>
      </c>
      <c r="W993">
        <v>185377.62945000001</v>
      </c>
      <c r="X993">
        <v>21.577317000000001</v>
      </c>
      <c r="Y993">
        <v>3.7175850000000001</v>
      </c>
      <c r="Z993">
        <v>79.707154000000003</v>
      </c>
      <c r="AA993">
        <v>79.685916000000006</v>
      </c>
      <c r="AB993">
        <v>0</v>
      </c>
    </row>
    <row r="994" spans="1:28" x14ac:dyDescent="0.25">
      <c r="A994" s="1" t="s">
        <v>1541</v>
      </c>
      <c r="B994">
        <v>997</v>
      </c>
      <c r="C994" s="1" t="s">
        <v>4043</v>
      </c>
      <c r="D994">
        <v>5.0999999999999996</v>
      </c>
      <c r="E994">
        <v>0</v>
      </c>
      <c r="F994">
        <v>0.34</v>
      </c>
      <c r="G994">
        <v>1533</v>
      </c>
      <c r="H994" s="1" t="s">
        <v>4165</v>
      </c>
      <c r="I994">
        <v>135.09</v>
      </c>
      <c r="J994">
        <v>9.7200000000000006</v>
      </c>
      <c r="K994">
        <v>536</v>
      </c>
      <c r="L994">
        <v>2630.12</v>
      </c>
      <c r="M994">
        <v>178</v>
      </c>
      <c r="N994">
        <v>9</v>
      </c>
      <c r="O994">
        <v>0</v>
      </c>
      <c r="P994">
        <v>302.29000000000002</v>
      </c>
      <c r="Q994">
        <v>0</v>
      </c>
      <c r="R994" s="1" t="s">
        <v>5696</v>
      </c>
      <c r="S994" s="1" t="s">
        <v>8156</v>
      </c>
      <c r="T994">
        <v>0.82</v>
      </c>
      <c r="U994" s="1"/>
      <c r="V994">
        <v>41156.405929</v>
      </c>
      <c r="W994">
        <v>1269647.909644</v>
      </c>
      <c r="X994">
        <v>217.20896999999999</v>
      </c>
      <c r="Y994">
        <v>25.965637000000001</v>
      </c>
      <c r="Z994">
        <v>546.86325899999997</v>
      </c>
      <c r="AA994">
        <v>545.77992300000005</v>
      </c>
      <c r="AB994">
        <v>0</v>
      </c>
    </row>
    <row r="995" spans="1:28" x14ac:dyDescent="0.25">
      <c r="A995" s="1" t="s">
        <v>1545</v>
      </c>
      <c r="B995">
        <v>1196</v>
      </c>
      <c r="C995" s="1" t="s">
        <v>4034</v>
      </c>
      <c r="D995">
        <v>5.0999999999999996</v>
      </c>
      <c r="E995">
        <v>0</v>
      </c>
      <c r="F995">
        <v>0</v>
      </c>
      <c r="G995">
        <v>1535</v>
      </c>
      <c r="H995" s="1" t="s">
        <v>4150</v>
      </c>
      <c r="I995">
        <v>82</v>
      </c>
      <c r="J995">
        <v>12.6</v>
      </c>
      <c r="K995">
        <v>339</v>
      </c>
      <c r="L995">
        <v>1808.36</v>
      </c>
      <c r="M995">
        <v>153</v>
      </c>
      <c r="N995">
        <v>4</v>
      </c>
      <c r="O995">
        <v>0</v>
      </c>
      <c r="P995">
        <v>212.81</v>
      </c>
      <c r="Q995">
        <v>0</v>
      </c>
      <c r="R995" s="1" t="s">
        <v>5700</v>
      </c>
      <c r="S995" s="1" t="s">
        <v>8156</v>
      </c>
      <c r="T995">
        <v>1.02</v>
      </c>
      <c r="U995" s="1"/>
      <c r="V995">
        <v>32568.509715</v>
      </c>
      <c r="W995">
        <v>951076.19173700002</v>
      </c>
      <c r="X995">
        <v>170.79571000000001</v>
      </c>
      <c r="Y995">
        <v>20.573542</v>
      </c>
      <c r="Z995">
        <v>414.50764800000002</v>
      </c>
      <c r="AA995">
        <v>408.83642400000002</v>
      </c>
      <c r="AB995">
        <v>0</v>
      </c>
    </row>
    <row r="996" spans="1:28" x14ac:dyDescent="0.25">
      <c r="A996" s="1" t="s">
        <v>1546</v>
      </c>
      <c r="B996">
        <v>1242</v>
      </c>
      <c r="C996" s="1" t="s">
        <v>4034</v>
      </c>
      <c r="D996">
        <v>5.0999999999999996</v>
      </c>
      <c r="E996">
        <v>0</v>
      </c>
      <c r="F996">
        <v>0</v>
      </c>
      <c r="G996">
        <v>1539</v>
      </c>
      <c r="H996" s="1" t="s">
        <v>4150</v>
      </c>
      <c r="I996">
        <v>82</v>
      </c>
      <c r="J996">
        <v>12.7</v>
      </c>
      <c r="K996">
        <v>297</v>
      </c>
      <c r="L996">
        <v>1808.36</v>
      </c>
      <c r="M996">
        <v>127</v>
      </c>
      <c r="N996">
        <v>3</v>
      </c>
      <c r="O996">
        <v>0</v>
      </c>
      <c r="P996">
        <v>162.61000000000001</v>
      </c>
      <c r="Q996">
        <v>0</v>
      </c>
      <c r="R996" s="1" t="s">
        <v>5701</v>
      </c>
      <c r="S996" s="1" t="s">
        <v>8156</v>
      </c>
      <c r="T996">
        <v>0.96</v>
      </c>
      <c r="U996" s="1"/>
      <c r="V996">
        <v>26453.141774</v>
      </c>
      <c r="W996">
        <v>834223.03621499997</v>
      </c>
      <c r="X996">
        <v>140.15852699999999</v>
      </c>
      <c r="Y996">
        <v>17.393381999999999</v>
      </c>
      <c r="Z996">
        <v>358.61763300000001</v>
      </c>
      <c r="AA996">
        <v>358.60435999999999</v>
      </c>
      <c r="AB996">
        <v>0</v>
      </c>
    </row>
    <row r="997" spans="1:28" x14ac:dyDescent="0.25">
      <c r="A997" s="1" t="s">
        <v>1549</v>
      </c>
      <c r="B997">
        <v>1210</v>
      </c>
      <c r="C997" s="1" t="s">
        <v>4018</v>
      </c>
      <c r="D997">
        <v>5.0999999999999996</v>
      </c>
      <c r="E997">
        <v>0</v>
      </c>
      <c r="F997">
        <v>2.5</v>
      </c>
      <c r="G997">
        <v>1547</v>
      </c>
      <c r="H997" s="1" t="s">
        <v>4095</v>
      </c>
      <c r="I997">
        <v>63.59</v>
      </c>
      <c r="J997">
        <v>13.19</v>
      </c>
      <c r="K997">
        <v>337</v>
      </c>
      <c r="L997">
        <v>1936.73</v>
      </c>
      <c r="M997">
        <v>146</v>
      </c>
      <c r="N997">
        <v>3</v>
      </c>
      <c r="O997">
        <v>0</v>
      </c>
      <c r="P997">
        <v>210.84</v>
      </c>
      <c r="Q997">
        <v>0</v>
      </c>
      <c r="R997" s="1" t="s">
        <v>5704</v>
      </c>
      <c r="S997" s="1" t="s">
        <v>8156</v>
      </c>
      <c r="T997">
        <v>1.1000000000000001</v>
      </c>
      <c r="U997" s="1"/>
      <c r="V997">
        <v>32597.858408</v>
      </c>
      <c r="W997">
        <v>1012648.328333</v>
      </c>
      <c r="X997">
        <v>172.48632000000001</v>
      </c>
      <c r="Y997">
        <v>22.081886000000001</v>
      </c>
      <c r="Z997">
        <v>442.50247400000001</v>
      </c>
      <c r="AA997">
        <v>435.30221399999999</v>
      </c>
      <c r="AB997">
        <v>0</v>
      </c>
    </row>
    <row r="998" spans="1:28" x14ac:dyDescent="0.25">
      <c r="A998" s="1" t="s">
        <v>1551</v>
      </c>
      <c r="B998">
        <v>1288</v>
      </c>
      <c r="C998" s="1" t="s">
        <v>4034</v>
      </c>
      <c r="D998">
        <v>5.0999999999999996</v>
      </c>
      <c r="E998">
        <v>0</v>
      </c>
      <c r="F998">
        <v>0</v>
      </c>
      <c r="G998">
        <v>1550</v>
      </c>
      <c r="H998" s="1" t="s">
        <v>4150</v>
      </c>
      <c r="I998">
        <v>82</v>
      </c>
      <c r="J998">
        <v>12.09</v>
      </c>
      <c r="K998">
        <v>262</v>
      </c>
      <c r="L998">
        <v>1808.36</v>
      </c>
      <c r="M998">
        <v>82</v>
      </c>
      <c r="N998">
        <v>2</v>
      </c>
      <c r="O998">
        <v>0</v>
      </c>
      <c r="P998">
        <v>115.06</v>
      </c>
      <c r="Q998">
        <v>0</v>
      </c>
      <c r="R998" s="1" t="s">
        <v>5706</v>
      </c>
      <c r="S998" s="1" t="s">
        <v>8156</v>
      </c>
      <c r="T998">
        <v>0.87</v>
      </c>
      <c r="U998" s="1"/>
      <c r="V998">
        <v>18890.300930000001</v>
      </c>
      <c r="W998">
        <v>673940.24328599998</v>
      </c>
      <c r="X998">
        <v>101.928062</v>
      </c>
      <c r="Y998">
        <v>13.645848000000001</v>
      </c>
      <c r="Z998">
        <v>287.59294399999999</v>
      </c>
      <c r="AA998">
        <v>289.70263699999998</v>
      </c>
      <c r="AB998">
        <v>0</v>
      </c>
    </row>
    <row r="999" spans="1:28" x14ac:dyDescent="0.25">
      <c r="A999" s="1" t="s">
        <v>1552</v>
      </c>
      <c r="B999">
        <v>1506</v>
      </c>
      <c r="C999" s="1" t="s">
        <v>4002</v>
      </c>
      <c r="D999">
        <v>5.0999999999999996</v>
      </c>
      <c r="E999">
        <v>0</v>
      </c>
      <c r="F999">
        <v>0.57999999999999996</v>
      </c>
      <c r="G999">
        <v>1550</v>
      </c>
      <c r="H999" s="1" t="s">
        <v>4105</v>
      </c>
      <c r="I999">
        <v>31.58</v>
      </c>
      <c r="J999">
        <v>9.18</v>
      </c>
      <c r="K999">
        <v>44</v>
      </c>
      <c r="L999">
        <v>367.23</v>
      </c>
      <c r="M999">
        <v>0</v>
      </c>
      <c r="N999">
        <v>0</v>
      </c>
      <c r="O999">
        <v>0</v>
      </c>
      <c r="P999">
        <v>5.97</v>
      </c>
      <c r="Q999">
        <v>0</v>
      </c>
      <c r="R999" s="1" t="s">
        <v>5707</v>
      </c>
      <c r="S999" s="1" t="s">
        <v>8156</v>
      </c>
      <c r="T999">
        <v>0.7</v>
      </c>
      <c r="U999" s="1"/>
      <c r="V999">
        <v>2069.7624780000001</v>
      </c>
      <c r="W999">
        <v>115702.368875</v>
      </c>
      <c r="X999">
        <v>12.105319</v>
      </c>
      <c r="Y999">
        <v>1.9243159999999999</v>
      </c>
      <c r="Z999">
        <v>47.076690999999997</v>
      </c>
      <c r="AA999">
        <v>49.735874000000003</v>
      </c>
      <c r="AB999">
        <v>0</v>
      </c>
    </row>
    <row r="1000" spans="1:28" x14ac:dyDescent="0.25">
      <c r="A1000" s="1" t="s">
        <v>1553</v>
      </c>
      <c r="B1000">
        <v>1477</v>
      </c>
      <c r="C1000" s="1" t="s">
        <v>4004</v>
      </c>
      <c r="D1000">
        <v>5.0999999999999996</v>
      </c>
      <c r="E1000">
        <v>0</v>
      </c>
      <c r="F1000">
        <v>0.4</v>
      </c>
      <c r="G1000">
        <v>1553</v>
      </c>
      <c r="H1000" s="1" t="s">
        <v>4079</v>
      </c>
      <c r="I1000">
        <v>1.4</v>
      </c>
      <c r="J1000">
        <v>12.11</v>
      </c>
      <c r="K1000">
        <v>76</v>
      </c>
      <c r="L1000">
        <v>609.39</v>
      </c>
      <c r="M1000">
        <v>0</v>
      </c>
      <c r="N1000">
        <v>0</v>
      </c>
      <c r="O1000">
        <v>0</v>
      </c>
      <c r="P1000">
        <v>28.41</v>
      </c>
      <c r="Q1000">
        <v>0</v>
      </c>
      <c r="R1000" s="1" t="s">
        <v>5708</v>
      </c>
      <c r="S1000" s="1" t="s">
        <v>8156</v>
      </c>
      <c r="T1000">
        <v>0.87</v>
      </c>
      <c r="U1000" s="1"/>
      <c r="V1000">
        <v>4632.8338180000001</v>
      </c>
      <c r="W1000">
        <v>240373.277695</v>
      </c>
      <c r="X1000">
        <v>26.807106999999998</v>
      </c>
      <c r="Y1000">
        <v>4.7694080000000003</v>
      </c>
      <c r="Z1000">
        <v>102.542687</v>
      </c>
      <c r="AA1000">
        <v>103.3261</v>
      </c>
      <c r="AB1000">
        <v>0</v>
      </c>
    </row>
    <row r="1001" spans="1:28" x14ac:dyDescent="0.25">
      <c r="A1001" s="1" t="s">
        <v>1554</v>
      </c>
      <c r="B1001">
        <v>1074</v>
      </c>
      <c r="C1001" s="1" t="s">
        <v>4043</v>
      </c>
      <c r="D1001">
        <v>5.0999999999999996</v>
      </c>
      <c r="E1001">
        <v>0</v>
      </c>
      <c r="F1001">
        <v>0.68</v>
      </c>
      <c r="G1001">
        <v>1554</v>
      </c>
      <c r="H1001" s="1" t="s">
        <v>4129</v>
      </c>
      <c r="I1001">
        <v>135.09</v>
      </c>
      <c r="J1001">
        <v>8.18</v>
      </c>
      <c r="K1001">
        <v>480</v>
      </c>
      <c r="L1001">
        <v>2630.12</v>
      </c>
      <c r="M1001">
        <v>93</v>
      </c>
      <c r="N1001">
        <v>3</v>
      </c>
      <c r="O1001">
        <v>0</v>
      </c>
      <c r="P1001">
        <v>205.42</v>
      </c>
      <c r="Q1001">
        <v>0</v>
      </c>
      <c r="R1001" s="1" t="s">
        <v>5709</v>
      </c>
      <c r="S1001" s="1" t="s">
        <v>8156</v>
      </c>
      <c r="T1001">
        <v>0.7</v>
      </c>
      <c r="U1001" s="1"/>
      <c r="V1001">
        <v>32406.976447000001</v>
      </c>
      <c r="W1001">
        <v>1045990.790121</v>
      </c>
      <c r="X1001">
        <v>171.962806</v>
      </c>
      <c r="Y1001">
        <v>20.437297999999998</v>
      </c>
      <c r="Z1001">
        <v>445.51089200000001</v>
      </c>
      <c r="AA1001">
        <v>449.63713100000001</v>
      </c>
      <c r="AB1001">
        <v>0</v>
      </c>
    </row>
    <row r="1002" spans="1:28" x14ac:dyDescent="0.25">
      <c r="A1002" s="1" t="s">
        <v>1555</v>
      </c>
      <c r="B1002">
        <v>1271</v>
      </c>
      <c r="C1002" s="1" t="s">
        <v>4001</v>
      </c>
      <c r="D1002">
        <v>0.2</v>
      </c>
      <c r="E1002">
        <v>0</v>
      </c>
      <c r="F1002">
        <v>0.42</v>
      </c>
      <c r="G1002">
        <v>1554</v>
      </c>
      <c r="H1002" s="1" t="s">
        <v>4128</v>
      </c>
      <c r="I1002">
        <v>116.2</v>
      </c>
      <c r="J1002">
        <v>16.86</v>
      </c>
      <c r="K1002">
        <v>283</v>
      </c>
      <c r="L1002">
        <v>2118.0100000000002</v>
      </c>
      <c r="M1002">
        <v>89</v>
      </c>
      <c r="N1002">
        <v>6</v>
      </c>
      <c r="O1002">
        <v>0</v>
      </c>
      <c r="P1002">
        <v>165.66</v>
      </c>
      <c r="Q1002">
        <v>0</v>
      </c>
      <c r="R1002" s="1" t="s">
        <v>5710</v>
      </c>
      <c r="S1002" s="1" t="s">
        <v>8156</v>
      </c>
      <c r="T1002">
        <v>1.3</v>
      </c>
      <c r="U1002" s="1"/>
      <c r="V1002">
        <v>25604.82663</v>
      </c>
      <c r="W1002">
        <v>995578.48746800004</v>
      </c>
      <c r="X1002">
        <v>140.296165</v>
      </c>
      <c r="Y1002">
        <v>21.639558999999998</v>
      </c>
      <c r="Z1002">
        <v>432.654989</v>
      </c>
      <c r="AA1002">
        <v>427.95925</v>
      </c>
      <c r="AB1002">
        <v>0</v>
      </c>
    </row>
    <row r="1003" spans="1:28" x14ac:dyDescent="0.25">
      <c r="A1003" s="1" t="s">
        <v>1558</v>
      </c>
      <c r="B1003">
        <v>1462</v>
      </c>
      <c r="C1003" s="1" t="s">
        <v>4001</v>
      </c>
      <c r="D1003">
        <v>0.2</v>
      </c>
      <c r="E1003">
        <v>0</v>
      </c>
      <c r="F1003">
        <v>0.83</v>
      </c>
      <c r="G1003">
        <v>1560</v>
      </c>
      <c r="H1003" s="1" t="s">
        <v>4071</v>
      </c>
      <c r="I1003">
        <v>108.49</v>
      </c>
      <c r="J1003">
        <v>9.69</v>
      </c>
      <c r="K1003">
        <v>98</v>
      </c>
      <c r="L1003">
        <v>419.77</v>
      </c>
      <c r="M1003">
        <v>34</v>
      </c>
      <c r="N1003">
        <v>4</v>
      </c>
      <c r="O1003">
        <v>0</v>
      </c>
      <c r="P1003">
        <v>61.58</v>
      </c>
      <c r="Q1003">
        <v>0</v>
      </c>
      <c r="R1003" s="1" t="s">
        <v>5713</v>
      </c>
      <c r="S1003" s="1" t="s">
        <v>8156</v>
      </c>
      <c r="T1003">
        <v>0.77</v>
      </c>
      <c r="U1003" s="1"/>
      <c r="V1003">
        <v>6741.1513580000001</v>
      </c>
      <c r="W1003">
        <v>208940.57559200001</v>
      </c>
      <c r="X1003">
        <v>35.631861000000001</v>
      </c>
      <c r="Y1003">
        <v>4.4362050000000002</v>
      </c>
      <c r="Z1003">
        <v>91.116724000000005</v>
      </c>
      <c r="AA1003">
        <v>89.816405000000003</v>
      </c>
      <c r="AB1003">
        <v>0</v>
      </c>
    </row>
    <row r="1004" spans="1:28" x14ac:dyDescent="0.25">
      <c r="A1004" s="1" t="s">
        <v>1563</v>
      </c>
      <c r="B1004">
        <v>1208</v>
      </c>
      <c r="C1004" s="1" t="s">
        <v>4011</v>
      </c>
      <c r="D1004">
        <v>5.0999999999999996</v>
      </c>
      <c r="E1004">
        <v>0</v>
      </c>
      <c r="F1004">
        <v>0.5</v>
      </c>
      <c r="G1004">
        <v>1573</v>
      </c>
      <c r="H1004" s="1" t="s">
        <v>4090</v>
      </c>
      <c r="I1004">
        <v>24.41</v>
      </c>
      <c r="J1004">
        <v>11.21</v>
      </c>
      <c r="K1004">
        <v>365</v>
      </c>
      <c r="L1004">
        <v>1138.06</v>
      </c>
      <c r="M1004">
        <v>195</v>
      </c>
      <c r="N1004">
        <v>9</v>
      </c>
      <c r="O1004">
        <v>0</v>
      </c>
      <c r="P1004">
        <v>274.88</v>
      </c>
      <c r="Q1004">
        <v>0</v>
      </c>
      <c r="R1004" s="1" t="s">
        <v>5718</v>
      </c>
      <c r="S1004" s="1" t="s">
        <v>8156</v>
      </c>
      <c r="T1004">
        <v>0.93</v>
      </c>
      <c r="U1004" s="1"/>
      <c r="V1004">
        <v>37932.256873999999</v>
      </c>
      <c r="W1004">
        <v>887365.13496099995</v>
      </c>
      <c r="X1004">
        <v>193.65548999999999</v>
      </c>
      <c r="Y1004">
        <v>20.044794</v>
      </c>
      <c r="Z1004">
        <v>393.42675000000003</v>
      </c>
      <c r="AA1004">
        <v>381.45417200000003</v>
      </c>
      <c r="AB1004">
        <v>0</v>
      </c>
    </row>
    <row r="1005" spans="1:28" x14ac:dyDescent="0.25">
      <c r="A1005" s="1" t="s">
        <v>1564</v>
      </c>
      <c r="B1005">
        <v>1327</v>
      </c>
      <c r="C1005" s="1" t="s">
        <v>4026</v>
      </c>
      <c r="D1005">
        <v>0.2</v>
      </c>
      <c r="E1005">
        <v>0</v>
      </c>
      <c r="F1005">
        <v>0.08</v>
      </c>
      <c r="G1005">
        <v>1576</v>
      </c>
      <c r="H1005" s="1" t="s">
        <v>4090</v>
      </c>
      <c r="I1005">
        <v>24.41</v>
      </c>
      <c r="J1005">
        <v>13.22</v>
      </c>
      <c r="K1005">
        <v>249</v>
      </c>
      <c r="L1005">
        <v>1018.7</v>
      </c>
      <c r="M1005">
        <v>133</v>
      </c>
      <c r="N1005">
        <v>3</v>
      </c>
      <c r="O1005">
        <v>0</v>
      </c>
      <c r="P1005">
        <v>171.26</v>
      </c>
      <c r="Q1005">
        <v>0</v>
      </c>
      <c r="R1005" s="1" t="s">
        <v>5719</v>
      </c>
      <c r="S1005" s="1" t="s">
        <v>8156</v>
      </c>
      <c r="T1005">
        <v>0.97</v>
      </c>
      <c r="U1005" s="1"/>
      <c r="V1005">
        <v>27320.406417999999</v>
      </c>
      <c r="W1005">
        <v>736446.93312299997</v>
      </c>
      <c r="X1005">
        <v>141.86783399999999</v>
      </c>
      <c r="Y1005">
        <v>16.473697999999999</v>
      </c>
      <c r="Z1005">
        <v>325.654045</v>
      </c>
      <c r="AA1005">
        <v>316.57520399999999</v>
      </c>
      <c r="AB1005">
        <v>0</v>
      </c>
    </row>
    <row r="1006" spans="1:28" x14ac:dyDescent="0.25">
      <c r="A1006" s="1" t="s">
        <v>1565</v>
      </c>
      <c r="B1006">
        <v>1466</v>
      </c>
      <c r="C1006" s="1" t="s">
        <v>4004</v>
      </c>
      <c r="D1006">
        <v>5.0999999999999996</v>
      </c>
      <c r="E1006">
        <v>0</v>
      </c>
      <c r="F1006">
        <v>3.2</v>
      </c>
      <c r="G1006">
        <v>1576</v>
      </c>
      <c r="H1006" s="1" t="s">
        <v>4076</v>
      </c>
      <c r="I1006">
        <v>1.4</v>
      </c>
      <c r="J1006">
        <v>5.32</v>
      </c>
      <c r="K1006">
        <v>110</v>
      </c>
      <c r="L1006">
        <v>609.39</v>
      </c>
      <c r="M1006">
        <v>0</v>
      </c>
      <c r="N1006">
        <v>0</v>
      </c>
      <c r="O1006">
        <v>0</v>
      </c>
      <c r="P1006">
        <v>19.350000000000001</v>
      </c>
      <c r="Q1006">
        <v>0</v>
      </c>
      <c r="R1006" s="1" t="s">
        <v>5720</v>
      </c>
      <c r="S1006" s="1" t="s">
        <v>8156</v>
      </c>
      <c r="T1006">
        <v>0.45</v>
      </c>
      <c r="U1006" s="1"/>
      <c r="V1006">
        <v>5286.5942580000001</v>
      </c>
      <c r="W1006">
        <v>200169.35514999999</v>
      </c>
      <c r="X1006">
        <v>28.690408000000001</v>
      </c>
      <c r="Y1006">
        <v>3.542049</v>
      </c>
      <c r="Z1006">
        <v>83.390816000000001</v>
      </c>
      <c r="AA1006">
        <v>86.045967000000005</v>
      </c>
      <c r="AB1006">
        <v>0</v>
      </c>
    </row>
    <row r="1007" spans="1:28" x14ac:dyDescent="0.25">
      <c r="A1007" s="1" t="s">
        <v>1566</v>
      </c>
      <c r="B1007">
        <v>986</v>
      </c>
      <c r="C1007" s="1" t="s">
        <v>4016</v>
      </c>
      <c r="D1007">
        <v>5.0999999999999996</v>
      </c>
      <c r="E1007">
        <v>0</v>
      </c>
      <c r="F1007">
        <v>0.28999999999999998</v>
      </c>
      <c r="G1007">
        <v>1579</v>
      </c>
      <c r="H1007" s="1" t="s">
        <v>4125</v>
      </c>
      <c r="I1007">
        <v>87.33</v>
      </c>
      <c r="J1007">
        <v>5.61</v>
      </c>
      <c r="K1007">
        <v>593</v>
      </c>
      <c r="L1007">
        <v>2372.46</v>
      </c>
      <c r="M1007">
        <v>69</v>
      </c>
      <c r="N1007">
        <v>4</v>
      </c>
      <c r="O1007">
        <v>0</v>
      </c>
      <c r="P1007">
        <v>202.77</v>
      </c>
      <c r="Q1007">
        <v>0</v>
      </c>
      <c r="R1007" s="1" t="s">
        <v>5721</v>
      </c>
      <c r="S1007" s="1" t="s">
        <v>8156</v>
      </c>
      <c r="T1007">
        <v>0.44</v>
      </c>
      <c r="U1007" s="1"/>
      <c r="V1007">
        <v>36264.023576</v>
      </c>
      <c r="W1007">
        <v>1030677.560116</v>
      </c>
      <c r="X1007">
        <v>188.94582700000001</v>
      </c>
      <c r="Y1007">
        <v>19.895285999999999</v>
      </c>
      <c r="Z1007">
        <v>440.298922</v>
      </c>
      <c r="AA1007">
        <v>443.05825299999998</v>
      </c>
      <c r="AB1007">
        <v>0</v>
      </c>
    </row>
    <row r="1008" spans="1:28" x14ac:dyDescent="0.25">
      <c r="A1008" s="1" t="s">
        <v>1567</v>
      </c>
      <c r="B1008">
        <v>1502</v>
      </c>
      <c r="C1008" s="1" t="s">
        <v>4001</v>
      </c>
      <c r="D1008">
        <v>0.2</v>
      </c>
      <c r="E1008">
        <v>0</v>
      </c>
      <c r="F1008">
        <v>0.24</v>
      </c>
      <c r="G1008">
        <v>1579</v>
      </c>
      <c r="H1008" s="1" t="s">
        <v>4071</v>
      </c>
      <c r="I1008">
        <v>108.49</v>
      </c>
      <c r="J1008">
        <v>10.59</v>
      </c>
      <c r="K1008">
        <v>77</v>
      </c>
      <c r="L1008">
        <v>419.77</v>
      </c>
      <c r="M1008">
        <v>14</v>
      </c>
      <c r="N1008">
        <v>2</v>
      </c>
      <c r="O1008">
        <v>0</v>
      </c>
      <c r="P1008">
        <v>43.66</v>
      </c>
      <c r="Q1008">
        <v>0</v>
      </c>
      <c r="R1008" s="1" t="s">
        <v>5722</v>
      </c>
      <c r="S1008" s="1" t="s">
        <v>8156</v>
      </c>
      <c r="T1008">
        <v>0.85</v>
      </c>
      <c r="U1008" s="1"/>
      <c r="V1008">
        <v>5026.6445210000002</v>
      </c>
      <c r="W1008">
        <v>181801.31917</v>
      </c>
      <c r="X1008">
        <v>27.183810000000001</v>
      </c>
      <c r="Y1008">
        <v>3.7364869999999999</v>
      </c>
      <c r="Z1008">
        <v>78.598900999999998</v>
      </c>
      <c r="AA1008">
        <v>78.149625999999998</v>
      </c>
      <c r="AB1008">
        <v>0</v>
      </c>
    </row>
    <row r="1009" spans="1:28" x14ac:dyDescent="0.25">
      <c r="A1009" s="1" t="s">
        <v>1568</v>
      </c>
      <c r="B1009">
        <v>1382</v>
      </c>
      <c r="C1009" s="1" t="s">
        <v>4030</v>
      </c>
      <c r="D1009">
        <v>5.0999999999999996</v>
      </c>
      <c r="E1009">
        <v>0</v>
      </c>
      <c r="F1009">
        <v>2</v>
      </c>
      <c r="G1009">
        <v>1581</v>
      </c>
      <c r="H1009" s="1" t="s">
        <v>4139</v>
      </c>
      <c r="I1009">
        <v>77.290000000000006</v>
      </c>
      <c r="J1009">
        <v>14.98</v>
      </c>
      <c r="K1009">
        <v>199</v>
      </c>
      <c r="L1009">
        <v>2007.2</v>
      </c>
      <c r="M1009">
        <v>5</v>
      </c>
      <c r="N1009">
        <v>2</v>
      </c>
      <c r="O1009">
        <v>0</v>
      </c>
      <c r="P1009">
        <v>80.38</v>
      </c>
      <c r="Q1009">
        <v>0</v>
      </c>
      <c r="R1009" s="1" t="s">
        <v>5723</v>
      </c>
      <c r="S1009" s="1" t="s">
        <v>8156</v>
      </c>
      <c r="T1009">
        <v>1.24</v>
      </c>
      <c r="U1009" s="1"/>
      <c r="V1009">
        <v>10242.378731000001</v>
      </c>
      <c r="W1009">
        <v>606041.30891799997</v>
      </c>
      <c r="X1009">
        <v>61.054746999999999</v>
      </c>
      <c r="Y1009">
        <v>11.92023</v>
      </c>
      <c r="Z1009">
        <v>254.93983</v>
      </c>
      <c r="AA1009">
        <v>260.51023199999997</v>
      </c>
      <c r="AB1009">
        <v>0</v>
      </c>
    </row>
    <row r="1010" spans="1:28" x14ac:dyDescent="0.25">
      <c r="A1010" s="1" t="s">
        <v>1569</v>
      </c>
      <c r="B1010">
        <v>1543</v>
      </c>
      <c r="C1010" s="1" t="s">
        <v>4001</v>
      </c>
      <c r="D1010">
        <v>0.2</v>
      </c>
      <c r="E1010">
        <v>0</v>
      </c>
      <c r="F1010">
        <v>0.66</v>
      </c>
      <c r="G1010">
        <v>1581</v>
      </c>
      <c r="H1010" s="1" t="s">
        <v>4071</v>
      </c>
      <c r="I1010">
        <v>108.49</v>
      </c>
      <c r="J1010">
        <v>13.49</v>
      </c>
      <c r="K1010">
        <v>38</v>
      </c>
      <c r="L1010">
        <v>419.77</v>
      </c>
      <c r="M1010">
        <v>0</v>
      </c>
      <c r="N1010">
        <v>0</v>
      </c>
      <c r="O1010">
        <v>0</v>
      </c>
      <c r="P1010">
        <v>10.51</v>
      </c>
      <c r="Q1010">
        <v>0</v>
      </c>
      <c r="R1010" s="1" t="s">
        <v>5724</v>
      </c>
      <c r="S1010" s="1" t="s">
        <v>8156</v>
      </c>
      <c r="T1010">
        <v>1.0900000000000001</v>
      </c>
      <c r="U1010" s="1"/>
      <c r="V1010">
        <v>2437.0032160000001</v>
      </c>
      <c r="W1010">
        <v>146900.81000699999</v>
      </c>
      <c r="X1010">
        <v>14.615024999999999</v>
      </c>
      <c r="Y1010">
        <v>2.9710329999999998</v>
      </c>
      <c r="Z1010">
        <v>62.719597999999998</v>
      </c>
      <c r="AA1010">
        <v>63.145929000000002</v>
      </c>
      <c r="AB1010">
        <v>0</v>
      </c>
    </row>
    <row r="1011" spans="1:28" x14ac:dyDescent="0.25">
      <c r="A1011" s="1" t="s">
        <v>1570</v>
      </c>
      <c r="B1011">
        <v>1015</v>
      </c>
      <c r="C1011" s="1" t="s">
        <v>4054</v>
      </c>
      <c r="D1011">
        <v>5.0999999999999996</v>
      </c>
      <c r="E1011">
        <v>0</v>
      </c>
      <c r="F1011">
        <v>0.3</v>
      </c>
      <c r="G1011">
        <v>1582</v>
      </c>
      <c r="H1011" s="1" t="s">
        <v>4076</v>
      </c>
      <c r="I1011">
        <v>1.4</v>
      </c>
      <c r="J1011">
        <v>7.48</v>
      </c>
      <c r="K1011">
        <v>567</v>
      </c>
      <c r="L1011">
        <v>2323.91</v>
      </c>
      <c r="M1011">
        <v>203</v>
      </c>
      <c r="N1011">
        <v>7</v>
      </c>
      <c r="O1011">
        <v>0</v>
      </c>
      <c r="P1011">
        <v>294.20999999999998</v>
      </c>
      <c r="Q1011">
        <v>0</v>
      </c>
      <c r="R1011" s="1" t="s">
        <v>5725</v>
      </c>
      <c r="S1011" s="1" t="s">
        <v>8156</v>
      </c>
      <c r="T1011">
        <v>0.6</v>
      </c>
      <c r="U1011" s="1"/>
      <c r="V1011">
        <v>45921.382372</v>
      </c>
      <c r="W1011">
        <v>1194938.2678459999</v>
      </c>
      <c r="X1011">
        <v>236.95809299999999</v>
      </c>
      <c r="Y1011">
        <v>24.647651</v>
      </c>
      <c r="Z1011">
        <v>517.04103199999997</v>
      </c>
      <c r="AA1011">
        <v>513.67042700000002</v>
      </c>
      <c r="AB1011">
        <v>0</v>
      </c>
    </row>
    <row r="1012" spans="1:28" x14ac:dyDescent="0.25">
      <c r="A1012" s="1" t="s">
        <v>1573</v>
      </c>
      <c r="B1012">
        <v>1492</v>
      </c>
      <c r="C1012" s="1" t="s">
        <v>4004</v>
      </c>
      <c r="D1012">
        <v>5.0999999999999996</v>
      </c>
      <c r="E1012">
        <v>0</v>
      </c>
      <c r="F1012">
        <v>1.6</v>
      </c>
      <c r="G1012">
        <v>1584</v>
      </c>
      <c r="H1012" s="1" t="s">
        <v>4076</v>
      </c>
      <c r="I1012">
        <v>1.4</v>
      </c>
      <c r="J1012">
        <v>12.23</v>
      </c>
      <c r="K1012">
        <v>92</v>
      </c>
      <c r="L1012">
        <v>609.39</v>
      </c>
      <c r="M1012">
        <v>0</v>
      </c>
      <c r="N1012">
        <v>0</v>
      </c>
      <c r="O1012">
        <v>0</v>
      </c>
      <c r="P1012">
        <v>49.64</v>
      </c>
      <c r="Q1012">
        <v>0</v>
      </c>
      <c r="R1012" s="1" t="s">
        <v>5728</v>
      </c>
      <c r="S1012" s="1" t="s">
        <v>8156</v>
      </c>
      <c r="T1012">
        <v>1.01</v>
      </c>
      <c r="U1012" s="1"/>
      <c r="V1012">
        <v>5659.4419740000003</v>
      </c>
      <c r="W1012">
        <v>248857.687251</v>
      </c>
      <c r="X1012">
        <v>31.679790000000001</v>
      </c>
      <c r="Y1012">
        <v>5.0624000000000002</v>
      </c>
      <c r="Z1012">
        <v>107.048151</v>
      </c>
      <c r="AA1012">
        <v>106.973721</v>
      </c>
      <c r="AB1012">
        <v>0</v>
      </c>
    </row>
    <row r="1013" spans="1:28" x14ac:dyDescent="0.25">
      <c r="A1013" s="1" t="s">
        <v>1575</v>
      </c>
      <c r="B1013">
        <v>920</v>
      </c>
      <c r="C1013" s="1" t="s">
        <v>4043</v>
      </c>
      <c r="D1013">
        <v>5.0999999999999996</v>
      </c>
      <c r="E1013">
        <v>0</v>
      </c>
      <c r="F1013">
        <v>0.01</v>
      </c>
      <c r="G1013">
        <v>1587</v>
      </c>
      <c r="H1013" s="1" t="s">
        <v>4129</v>
      </c>
      <c r="I1013">
        <v>135.09</v>
      </c>
      <c r="J1013">
        <v>6.28</v>
      </c>
      <c r="K1013">
        <v>667</v>
      </c>
      <c r="L1013">
        <v>2630.12</v>
      </c>
      <c r="M1013">
        <v>157</v>
      </c>
      <c r="N1013">
        <v>11</v>
      </c>
      <c r="O1013">
        <v>0</v>
      </c>
      <c r="P1013">
        <v>266.93</v>
      </c>
      <c r="Q1013">
        <v>0</v>
      </c>
      <c r="R1013" s="1" t="s">
        <v>5730</v>
      </c>
      <c r="S1013" s="1" t="s">
        <v>8156</v>
      </c>
      <c r="T1013">
        <v>0.48</v>
      </c>
      <c r="U1013" s="1"/>
      <c r="V1013">
        <v>45978.036659999998</v>
      </c>
      <c r="W1013">
        <v>1240899.8040839999</v>
      </c>
      <c r="X1013">
        <v>238.069579</v>
      </c>
      <c r="Y1013">
        <v>24.393685999999999</v>
      </c>
      <c r="Z1013">
        <v>531.69591600000001</v>
      </c>
      <c r="AA1013">
        <v>533.42811200000006</v>
      </c>
      <c r="AB1013">
        <v>0</v>
      </c>
    </row>
    <row r="1014" spans="1:28" x14ac:dyDescent="0.25">
      <c r="A1014" s="1" t="s">
        <v>1576</v>
      </c>
      <c r="B1014">
        <v>1309</v>
      </c>
      <c r="C1014" s="1" t="s">
        <v>4024</v>
      </c>
      <c r="D1014">
        <v>5.0999999999999996</v>
      </c>
      <c r="E1014">
        <v>0</v>
      </c>
      <c r="F1014">
        <v>0.4</v>
      </c>
      <c r="G1014">
        <v>1587</v>
      </c>
      <c r="H1014" s="1" t="s">
        <v>4112</v>
      </c>
      <c r="I1014">
        <v>110.84</v>
      </c>
      <c r="J1014">
        <v>14.02</v>
      </c>
      <c r="K1014">
        <v>278</v>
      </c>
      <c r="L1014">
        <v>1746.22</v>
      </c>
      <c r="M1014">
        <v>106</v>
      </c>
      <c r="N1014">
        <v>3</v>
      </c>
      <c r="O1014">
        <v>0</v>
      </c>
      <c r="P1014">
        <v>162.97</v>
      </c>
      <c r="Q1014">
        <v>0</v>
      </c>
      <c r="R1014" s="1" t="s">
        <v>5731</v>
      </c>
      <c r="S1014" s="1" t="s">
        <v>8156</v>
      </c>
      <c r="T1014">
        <v>1.08</v>
      </c>
      <c r="U1014" s="1"/>
      <c r="V1014">
        <v>26098.952335000002</v>
      </c>
      <c r="W1014">
        <v>885020.60771699995</v>
      </c>
      <c r="X1014">
        <v>139.77605800000001</v>
      </c>
      <c r="Y1014">
        <v>18.815674000000001</v>
      </c>
      <c r="Z1014">
        <v>382.90896600000002</v>
      </c>
      <c r="AA1014">
        <v>380.43825700000002</v>
      </c>
      <c r="AB1014">
        <v>0</v>
      </c>
    </row>
    <row r="1015" spans="1:28" x14ac:dyDescent="0.25">
      <c r="A1015" s="1" t="s">
        <v>1577</v>
      </c>
      <c r="B1015">
        <v>1490</v>
      </c>
      <c r="C1015" s="1" t="s">
        <v>4004</v>
      </c>
      <c r="D1015">
        <v>5.0999999999999996</v>
      </c>
      <c r="E1015">
        <v>0</v>
      </c>
      <c r="F1015">
        <v>0.25</v>
      </c>
      <c r="G1015">
        <v>1587</v>
      </c>
      <c r="H1015" s="1" t="s">
        <v>4073</v>
      </c>
      <c r="I1015">
        <v>40.79</v>
      </c>
      <c r="J1015">
        <v>8.5399999999999991</v>
      </c>
      <c r="K1015">
        <v>97</v>
      </c>
      <c r="L1015">
        <v>475.89</v>
      </c>
      <c r="M1015">
        <v>0</v>
      </c>
      <c r="N1015">
        <v>0</v>
      </c>
      <c r="O1015">
        <v>0</v>
      </c>
      <c r="P1015">
        <v>42.9</v>
      </c>
      <c r="Q1015">
        <v>0</v>
      </c>
      <c r="R1015" s="1" t="s">
        <v>5732</v>
      </c>
      <c r="S1015" s="1" t="s">
        <v>8156</v>
      </c>
      <c r="T1015">
        <v>0.64</v>
      </c>
      <c r="U1015" s="1"/>
      <c r="V1015">
        <v>5753.0885179999996</v>
      </c>
      <c r="W1015">
        <v>201581.43287600001</v>
      </c>
      <c r="X1015">
        <v>30.888542999999999</v>
      </c>
      <c r="Y1015">
        <v>3.8536769999999998</v>
      </c>
      <c r="Z1015">
        <v>85.883893</v>
      </c>
      <c r="AA1015">
        <v>86.652895000000001</v>
      </c>
      <c r="AB1015">
        <v>0</v>
      </c>
    </row>
    <row r="1016" spans="1:28" x14ac:dyDescent="0.25">
      <c r="A1016" s="1" t="s">
        <v>1578</v>
      </c>
      <c r="B1016">
        <v>1190</v>
      </c>
      <c r="C1016" s="1" t="s">
        <v>4048</v>
      </c>
      <c r="D1016">
        <v>5.0999999999999996</v>
      </c>
      <c r="E1016">
        <v>0</v>
      </c>
      <c r="F1016">
        <v>0.35</v>
      </c>
      <c r="G1016">
        <v>1588</v>
      </c>
      <c r="H1016" s="1" t="s">
        <v>4096</v>
      </c>
      <c r="I1016">
        <v>121.36</v>
      </c>
      <c r="J1016">
        <v>10.7</v>
      </c>
      <c r="K1016">
        <v>398</v>
      </c>
      <c r="L1016">
        <v>2442.1999999999998</v>
      </c>
      <c r="M1016">
        <v>119</v>
      </c>
      <c r="N1016">
        <v>5</v>
      </c>
      <c r="O1016">
        <v>0</v>
      </c>
      <c r="P1016">
        <v>206.81</v>
      </c>
      <c r="Q1016">
        <v>0</v>
      </c>
      <c r="R1016" s="1" t="s">
        <v>5733</v>
      </c>
      <c r="S1016" s="1" t="s">
        <v>8156</v>
      </c>
      <c r="T1016">
        <v>0.93</v>
      </c>
      <c r="U1016" s="1"/>
      <c r="V1016">
        <v>30244.002595999998</v>
      </c>
      <c r="W1016">
        <v>1045288.71474</v>
      </c>
      <c r="X1016">
        <v>162.44978900000001</v>
      </c>
      <c r="Y1016">
        <v>21.727198000000001</v>
      </c>
      <c r="Z1016">
        <v>451.285101</v>
      </c>
      <c r="AA1016">
        <v>449.33175299999999</v>
      </c>
      <c r="AB1016">
        <v>0</v>
      </c>
    </row>
    <row r="1017" spans="1:28" x14ac:dyDescent="0.25">
      <c r="A1017" s="1" t="s">
        <v>1580</v>
      </c>
      <c r="B1017">
        <v>1501</v>
      </c>
      <c r="C1017" s="1" t="s">
        <v>4004</v>
      </c>
      <c r="D1017">
        <v>5.0999999999999996</v>
      </c>
      <c r="E1017">
        <v>0</v>
      </c>
      <c r="F1017">
        <v>1</v>
      </c>
      <c r="G1017">
        <v>1592</v>
      </c>
      <c r="H1017" s="1" t="s">
        <v>4074</v>
      </c>
      <c r="I1017">
        <v>0.2</v>
      </c>
      <c r="J1017">
        <v>5.72</v>
      </c>
      <c r="K1017">
        <v>91</v>
      </c>
      <c r="L1017">
        <v>420.4</v>
      </c>
      <c r="M1017">
        <v>1</v>
      </c>
      <c r="N1017">
        <v>1</v>
      </c>
      <c r="O1017">
        <v>0</v>
      </c>
      <c r="P1017">
        <v>36.04</v>
      </c>
      <c r="Q1017">
        <v>0</v>
      </c>
      <c r="R1017" s="1" t="s">
        <v>5735</v>
      </c>
      <c r="S1017" s="1" t="s">
        <v>8156</v>
      </c>
      <c r="T1017">
        <v>0.56999999999999995</v>
      </c>
      <c r="U1017" s="1"/>
      <c r="V1017">
        <v>5630.4654410000003</v>
      </c>
      <c r="W1017">
        <v>217499.61336600001</v>
      </c>
      <c r="X1017">
        <v>30.775668</v>
      </c>
      <c r="Y1017">
        <v>4.4601459999999999</v>
      </c>
      <c r="Z1017">
        <v>94.681606000000002</v>
      </c>
      <c r="AA1017">
        <v>93.494608999999997</v>
      </c>
      <c r="AB1017">
        <v>0</v>
      </c>
    </row>
    <row r="1018" spans="1:28" x14ac:dyDescent="0.25">
      <c r="A1018" s="1" t="s">
        <v>1581</v>
      </c>
      <c r="B1018">
        <v>1369</v>
      </c>
      <c r="C1018" s="1" t="s">
        <v>4024</v>
      </c>
      <c r="D1018">
        <v>5.0999999999999996</v>
      </c>
      <c r="E1018">
        <v>0</v>
      </c>
      <c r="F1018">
        <v>0.91</v>
      </c>
      <c r="G1018">
        <v>1594</v>
      </c>
      <c r="H1018" s="1" t="s">
        <v>4112</v>
      </c>
      <c r="I1018">
        <v>110.84</v>
      </c>
      <c r="J1018">
        <v>12.57</v>
      </c>
      <c r="K1018">
        <v>225</v>
      </c>
      <c r="L1018">
        <v>1744.16</v>
      </c>
      <c r="M1018">
        <v>45</v>
      </c>
      <c r="N1018">
        <v>2</v>
      </c>
      <c r="O1018">
        <v>0</v>
      </c>
      <c r="P1018">
        <v>103.55</v>
      </c>
      <c r="Q1018">
        <v>0</v>
      </c>
      <c r="R1018" s="1" t="s">
        <v>5736</v>
      </c>
      <c r="S1018" s="1" t="s">
        <v>8156</v>
      </c>
      <c r="T1018">
        <v>1.01</v>
      </c>
      <c r="U1018" s="1"/>
      <c r="V1018">
        <v>15916.788134</v>
      </c>
      <c r="W1018">
        <v>696452.90195199999</v>
      </c>
      <c r="X1018">
        <v>88.998540000000006</v>
      </c>
      <c r="Y1018">
        <v>14.196306999999999</v>
      </c>
      <c r="Z1018">
        <v>297.67026099999998</v>
      </c>
      <c r="AA1018">
        <v>299.37679400000002</v>
      </c>
      <c r="AB1018">
        <v>0</v>
      </c>
    </row>
    <row r="1019" spans="1:28" x14ac:dyDescent="0.25">
      <c r="A1019" s="1" t="s">
        <v>1582</v>
      </c>
      <c r="B1019">
        <v>1294</v>
      </c>
      <c r="C1019" s="1" t="s">
        <v>4031</v>
      </c>
      <c r="D1019">
        <v>5.0999999999999996</v>
      </c>
      <c r="E1019">
        <v>0</v>
      </c>
      <c r="F1019">
        <v>0.25</v>
      </c>
      <c r="G1019">
        <v>1595</v>
      </c>
      <c r="H1019" s="1" t="s">
        <v>4079</v>
      </c>
      <c r="I1019">
        <v>1.4</v>
      </c>
      <c r="J1019">
        <v>13.75</v>
      </c>
      <c r="K1019">
        <v>301</v>
      </c>
      <c r="L1019">
        <v>2407.63</v>
      </c>
      <c r="M1019">
        <v>70</v>
      </c>
      <c r="N1019">
        <v>2</v>
      </c>
      <c r="O1019">
        <v>0</v>
      </c>
      <c r="P1019">
        <v>147.22999999999999</v>
      </c>
      <c r="Q1019">
        <v>0</v>
      </c>
      <c r="R1019" s="1" t="s">
        <v>5737</v>
      </c>
      <c r="S1019" s="1" t="s">
        <v>8156</v>
      </c>
      <c r="T1019">
        <v>1.1200000000000001</v>
      </c>
      <c r="U1019" s="1"/>
      <c r="V1019">
        <v>21688.967561000001</v>
      </c>
      <c r="W1019">
        <v>898636.89648400003</v>
      </c>
      <c r="X1019">
        <v>119.97255699999999</v>
      </c>
      <c r="Y1019">
        <v>18.101407999999999</v>
      </c>
      <c r="Z1019">
        <v>381.29161900000003</v>
      </c>
      <c r="AA1019">
        <v>386.288926</v>
      </c>
      <c r="AB1019">
        <v>0</v>
      </c>
    </row>
    <row r="1020" spans="1:28" x14ac:dyDescent="0.25">
      <c r="A1020" s="1" t="s">
        <v>1583</v>
      </c>
      <c r="B1020">
        <v>1506</v>
      </c>
      <c r="C1020" s="1" t="s">
        <v>4004</v>
      </c>
      <c r="D1020">
        <v>5.0999999999999996</v>
      </c>
      <c r="E1020">
        <v>0</v>
      </c>
      <c r="F1020">
        <v>1.8</v>
      </c>
      <c r="G1020">
        <v>1599</v>
      </c>
      <c r="H1020" s="1" t="s">
        <v>4076</v>
      </c>
      <c r="I1020">
        <v>1.4</v>
      </c>
      <c r="J1020">
        <v>9.56</v>
      </c>
      <c r="K1020">
        <v>93</v>
      </c>
      <c r="L1020">
        <v>609.39</v>
      </c>
      <c r="M1020">
        <v>0</v>
      </c>
      <c r="N1020">
        <v>0</v>
      </c>
      <c r="O1020">
        <v>0</v>
      </c>
      <c r="P1020">
        <v>43.02</v>
      </c>
      <c r="Q1020">
        <v>0</v>
      </c>
      <c r="R1020" s="1" t="s">
        <v>5738</v>
      </c>
      <c r="S1020" s="1" t="s">
        <v>8156</v>
      </c>
      <c r="T1020">
        <v>0.83</v>
      </c>
      <c r="U1020" s="1"/>
      <c r="V1020">
        <v>5818.9362199999996</v>
      </c>
      <c r="W1020">
        <v>252892.863335</v>
      </c>
      <c r="X1020">
        <v>32.495792000000002</v>
      </c>
      <c r="Y1020">
        <v>5.144393</v>
      </c>
      <c r="Z1020">
        <v>109.047251</v>
      </c>
      <c r="AA1020">
        <v>108.708309</v>
      </c>
      <c r="AB1020">
        <v>0</v>
      </c>
    </row>
    <row r="1021" spans="1:28" x14ac:dyDescent="0.25">
      <c r="A1021" s="1" t="s">
        <v>1584</v>
      </c>
      <c r="B1021">
        <v>1434</v>
      </c>
      <c r="C1021" s="1" t="s">
        <v>4017</v>
      </c>
      <c r="D1021">
        <v>5.0999999999999996</v>
      </c>
      <c r="E1021">
        <v>0</v>
      </c>
      <c r="F1021">
        <v>0.95</v>
      </c>
      <c r="G1021">
        <v>1601</v>
      </c>
      <c r="H1021" s="1" t="s">
        <v>4091</v>
      </c>
      <c r="I1021">
        <v>93.18</v>
      </c>
      <c r="J1021">
        <v>12.7</v>
      </c>
      <c r="K1021">
        <v>167</v>
      </c>
      <c r="L1021">
        <v>1018.45</v>
      </c>
      <c r="M1021">
        <v>68</v>
      </c>
      <c r="N1021">
        <v>2</v>
      </c>
      <c r="O1021">
        <v>0</v>
      </c>
      <c r="P1021">
        <v>95.54</v>
      </c>
      <c r="Q1021">
        <v>0</v>
      </c>
      <c r="R1021" s="1" t="s">
        <v>5739</v>
      </c>
      <c r="S1021" s="1" t="s">
        <v>8156</v>
      </c>
      <c r="T1021">
        <v>1.01</v>
      </c>
      <c r="U1021" s="1"/>
      <c r="V1021">
        <v>15039.327077</v>
      </c>
      <c r="W1021">
        <v>521607.452063</v>
      </c>
      <c r="X1021">
        <v>80.872220999999996</v>
      </c>
      <c r="Y1021">
        <v>11.040481</v>
      </c>
      <c r="Z1021">
        <v>225.921908</v>
      </c>
      <c r="AA1021">
        <v>224.21985799999999</v>
      </c>
      <c r="AB1021">
        <v>0</v>
      </c>
    </row>
    <row r="1022" spans="1:28" x14ac:dyDescent="0.25">
      <c r="A1022" s="1" t="s">
        <v>1585</v>
      </c>
      <c r="B1022">
        <v>1518</v>
      </c>
      <c r="C1022" s="1" t="s">
        <v>4004</v>
      </c>
      <c r="D1022">
        <v>5.0999999999999996</v>
      </c>
      <c r="E1022">
        <v>0</v>
      </c>
      <c r="F1022">
        <v>0</v>
      </c>
      <c r="G1022">
        <v>1601</v>
      </c>
      <c r="H1022" s="1" t="s">
        <v>4076</v>
      </c>
      <c r="I1022">
        <v>1.4</v>
      </c>
      <c r="J1022">
        <v>13.5</v>
      </c>
      <c r="K1022">
        <v>83</v>
      </c>
      <c r="L1022">
        <v>609.39</v>
      </c>
      <c r="M1022">
        <v>1</v>
      </c>
      <c r="N1022">
        <v>1</v>
      </c>
      <c r="O1022">
        <v>0</v>
      </c>
      <c r="P1022">
        <v>41.36</v>
      </c>
      <c r="Q1022">
        <v>0</v>
      </c>
      <c r="R1022" s="1" t="s">
        <v>5740</v>
      </c>
      <c r="S1022" s="1" t="s">
        <v>8156</v>
      </c>
      <c r="T1022">
        <v>1.03</v>
      </c>
      <c r="U1022" s="1"/>
      <c r="V1022">
        <v>5538.903609</v>
      </c>
      <c r="W1022">
        <v>269591.64628599997</v>
      </c>
      <c r="X1022">
        <v>31.648975</v>
      </c>
      <c r="Y1022">
        <v>5.4987370000000002</v>
      </c>
      <c r="Z1022">
        <v>115.58338000000001</v>
      </c>
      <c r="AA1022">
        <v>115.885921</v>
      </c>
      <c r="AB1022">
        <v>0</v>
      </c>
    </row>
    <row r="1023" spans="1:28" x14ac:dyDescent="0.25">
      <c r="A1023" s="1" t="s">
        <v>1586</v>
      </c>
      <c r="B1023">
        <v>1530</v>
      </c>
      <c r="C1023" s="1" t="s">
        <v>4004</v>
      </c>
      <c r="D1023">
        <v>5.0999999999999996</v>
      </c>
      <c r="E1023">
        <v>0</v>
      </c>
      <c r="F1023">
        <v>0</v>
      </c>
      <c r="G1023">
        <v>1603</v>
      </c>
      <c r="H1023" s="1" t="s">
        <v>4168</v>
      </c>
      <c r="I1023">
        <v>0.2</v>
      </c>
      <c r="J1023">
        <v>16.37</v>
      </c>
      <c r="K1023">
        <v>73</v>
      </c>
      <c r="L1023">
        <v>420.4</v>
      </c>
      <c r="M1023">
        <v>5</v>
      </c>
      <c r="N1023">
        <v>3</v>
      </c>
      <c r="O1023">
        <v>0</v>
      </c>
      <c r="P1023">
        <v>49.39</v>
      </c>
      <c r="Q1023">
        <v>0</v>
      </c>
      <c r="R1023" s="1" t="s">
        <v>5741</v>
      </c>
      <c r="S1023" s="1" t="s">
        <v>8156</v>
      </c>
      <c r="T1023">
        <v>1.33</v>
      </c>
      <c r="U1023" s="1"/>
      <c r="V1023">
        <v>6726.011802</v>
      </c>
      <c r="W1023">
        <v>286840.86969000002</v>
      </c>
      <c r="X1023">
        <v>37.488456999999997</v>
      </c>
      <c r="Y1023">
        <v>6.1395580000000001</v>
      </c>
      <c r="Z1023">
        <v>125.518021</v>
      </c>
      <c r="AA1023">
        <v>123.300826</v>
      </c>
      <c r="AB1023">
        <v>0</v>
      </c>
    </row>
    <row r="1024" spans="1:28" x14ac:dyDescent="0.25">
      <c r="A1024" s="1" t="s">
        <v>1587</v>
      </c>
      <c r="B1024">
        <v>1360</v>
      </c>
      <c r="C1024" s="1" t="s">
        <v>4001</v>
      </c>
      <c r="D1024">
        <v>0.2</v>
      </c>
      <c r="E1024">
        <v>0</v>
      </c>
      <c r="F1024">
        <v>0.92</v>
      </c>
      <c r="G1024">
        <v>1609</v>
      </c>
      <c r="H1024" s="1" t="s">
        <v>4090</v>
      </c>
      <c r="I1024">
        <v>24.41</v>
      </c>
      <c r="J1024">
        <v>8.0500000000000007</v>
      </c>
      <c r="K1024">
        <v>249</v>
      </c>
      <c r="L1024">
        <v>1066.78</v>
      </c>
      <c r="M1024">
        <v>96</v>
      </c>
      <c r="N1024">
        <v>5</v>
      </c>
      <c r="O1024">
        <v>0</v>
      </c>
      <c r="P1024">
        <v>145.6</v>
      </c>
      <c r="Q1024">
        <v>0</v>
      </c>
      <c r="R1024" s="1" t="s">
        <v>5742</v>
      </c>
      <c r="S1024" s="1" t="s">
        <v>8156</v>
      </c>
      <c r="T1024">
        <v>0.74</v>
      </c>
      <c r="U1024" s="1"/>
      <c r="V1024">
        <v>21223.642473</v>
      </c>
      <c r="W1024">
        <v>582771.52504400001</v>
      </c>
      <c r="X1024">
        <v>110.254755</v>
      </c>
      <c r="Y1024">
        <v>12.215087</v>
      </c>
      <c r="Z1024">
        <v>252.96231</v>
      </c>
      <c r="AA1024">
        <v>250.515862</v>
      </c>
      <c r="AB1024">
        <v>0</v>
      </c>
    </row>
    <row r="1025" spans="1:28" x14ac:dyDescent="0.25">
      <c r="A1025" s="1" t="s">
        <v>1588</v>
      </c>
      <c r="B1025">
        <v>1517</v>
      </c>
      <c r="C1025" s="1" t="s">
        <v>4004</v>
      </c>
      <c r="D1025">
        <v>5.0999999999999996</v>
      </c>
      <c r="E1025">
        <v>0</v>
      </c>
      <c r="F1025">
        <v>1.1100000000000001</v>
      </c>
      <c r="G1025">
        <v>1609</v>
      </c>
      <c r="H1025" s="1" t="s">
        <v>4073</v>
      </c>
      <c r="I1025">
        <v>40.79</v>
      </c>
      <c r="J1025">
        <v>14.24</v>
      </c>
      <c r="K1025">
        <v>92</v>
      </c>
      <c r="L1025">
        <v>475.89</v>
      </c>
      <c r="M1025">
        <v>1</v>
      </c>
      <c r="N1025">
        <v>1</v>
      </c>
      <c r="O1025">
        <v>0</v>
      </c>
      <c r="P1025">
        <v>59.23</v>
      </c>
      <c r="Q1025">
        <v>0</v>
      </c>
      <c r="R1025" s="1" t="s">
        <v>5743</v>
      </c>
      <c r="S1025" s="1" t="s">
        <v>8156</v>
      </c>
      <c r="T1025">
        <v>1.06</v>
      </c>
      <c r="U1025" s="1"/>
      <c r="V1025">
        <v>6187.7674319999996</v>
      </c>
      <c r="W1025">
        <v>243325.882273</v>
      </c>
      <c r="X1025">
        <v>33.954256999999998</v>
      </c>
      <c r="Y1025">
        <v>5.0907400000000003</v>
      </c>
      <c r="Z1025">
        <v>106.046739</v>
      </c>
      <c r="AA1025">
        <v>104.596121</v>
      </c>
      <c r="AB1025">
        <v>0</v>
      </c>
    </row>
    <row r="1026" spans="1:28" x14ac:dyDescent="0.25">
      <c r="A1026" s="1" t="s">
        <v>1589</v>
      </c>
      <c r="B1026">
        <v>1487</v>
      </c>
      <c r="C1026" s="1" t="s">
        <v>4017</v>
      </c>
      <c r="D1026">
        <v>5.0999999999999996</v>
      </c>
      <c r="E1026">
        <v>0</v>
      </c>
      <c r="F1026">
        <v>0.87</v>
      </c>
      <c r="G1026">
        <v>1610</v>
      </c>
      <c r="H1026" s="1" t="s">
        <v>4091</v>
      </c>
      <c r="I1026">
        <v>93.18</v>
      </c>
      <c r="J1026">
        <v>11.6</v>
      </c>
      <c r="K1026">
        <v>123</v>
      </c>
      <c r="L1026">
        <v>1018.45</v>
      </c>
      <c r="M1026">
        <v>17</v>
      </c>
      <c r="N1026">
        <v>2</v>
      </c>
      <c r="O1026">
        <v>0</v>
      </c>
      <c r="P1026">
        <v>43.19</v>
      </c>
      <c r="Q1026">
        <v>0</v>
      </c>
      <c r="R1026" s="1" t="s">
        <v>5744</v>
      </c>
      <c r="S1026" s="1" t="s">
        <v>8156</v>
      </c>
      <c r="T1026">
        <v>0.91</v>
      </c>
      <c r="U1026" s="1"/>
      <c r="V1026">
        <v>6840.5914910000001</v>
      </c>
      <c r="W1026">
        <v>362282.20742699999</v>
      </c>
      <c r="X1026">
        <v>39.768582000000002</v>
      </c>
      <c r="Y1026">
        <v>7.2042010000000003</v>
      </c>
      <c r="Z1026">
        <v>154.36251300000001</v>
      </c>
      <c r="AA1026">
        <v>155.72937300000001</v>
      </c>
      <c r="AB1026">
        <v>0</v>
      </c>
    </row>
    <row r="1027" spans="1:28" x14ac:dyDescent="0.25">
      <c r="A1027" s="1" t="s">
        <v>1591</v>
      </c>
      <c r="B1027">
        <v>1304</v>
      </c>
      <c r="C1027" s="1" t="s">
        <v>4043</v>
      </c>
      <c r="D1027">
        <v>5.0999999999999996</v>
      </c>
      <c r="E1027">
        <v>0</v>
      </c>
      <c r="F1027">
        <v>0.68</v>
      </c>
      <c r="G1027">
        <v>1613</v>
      </c>
      <c r="H1027" s="1" t="s">
        <v>4129</v>
      </c>
      <c r="I1027">
        <v>135.09</v>
      </c>
      <c r="J1027">
        <v>19.04</v>
      </c>
      <c r="K1027">
        <v>309</v>
      </c>
      <c r="L1027">
        <v>2630.12</v>
      </c>
      <c r="M1027">
        <v>103</v>
      </c>
      <c r="N1027">
        <v>4</v>
      </c>
      <c r="O1027">
        <v>0</v>
      </c>
      <c r="P1027">
        <v>169.6</v>
      </c>
      <c r="Q1027">
        <v>0</v>
      </c>
      <c r="R1027" s="1" t="s">
        <v>5746</v>
      </c>
      <c r="S1027" s="1" t="s">
        <v>8156</v>
      </c>
      <c r="T1027">
        <v>1.38</v>
      </c>
      <c r="U1027" s="1"/>
      <c r="V1027">
        <v>28140.887119999999</v>
      </c>
      <c r="W1027">
        <v>1131612.769262</v>
      </c>
      <c r="X1027">
        <v>155.19937400000001</v>
      </c>
      <c r="Y1027">
        <v>24.308638999999999</v>
      </c>
      <c r="Z1027">
        <v>487.67092100000002</v>
      </c>
      <c r="AA1027">
        <v>486.4348</v>
      </c>
      <c r="AB1027">
        <v>0</v>
      </c>
    </row>
    <row r="1028" spans="1:28" x14ac:dyDescent="0.25">
      <c r="A1028" s="1" t="s">
        <v>1592</v>
      </c>
      <c r="B1028">
        <v>1380</v>
      </c>
      <c r="C1028" s="1" t="s">
        <v>4018</v>
      </c>
      <c r="D1028">
        <v>5.0999999999999996</v>
      </c>
      <c r="E1028">
        <v>0</v>
      </c>
      <c r="F1028">
        <v>0</v>
      </c>
      <c r="G1028">
        <v>1613</v>
      </c>
      <c r="H1028" s="1" t="s">
        <v>4089</v>
      </c>
      <c r="I1028">
        <v>182.21</v>
      </c>
      <c r="J1028">
        <v>14.17</v>
      </c>
      <c r="K1028">
        <v>233</v>
      </c>
      <c r="L1028">
        <v>1351.38</v>
      </c>
      <c r="M1028">
        <v>64</v>
      </c>
      <c r="N1028">
        <v>2</v>
      </c>
      <c r="O1028">
        <v>0</v>
      </c>
      <c r="P1028">
        <v>141.44999999999999</v>
      </c>
      <c r="Q1028">
        <v>0</v>
      </c>
      <c r="R1028" s="1" t="s">
        <v>5747</v>
      </c>
      <c r="S1028" s="1" t="s">
        <v>8156</v>
      </c>
      <c r="T1028">
        <v>1.05</v>
      </c>
      <c r="U1028" s="1"/>
      <c r="V1028">
        <v>19391.38336</v>
      </c>
      <c r="W1028">
        <v>625817.39027600002</v>
      </c>
      <c r="X1028">
        <v>103.072796</v>
      </c>
      <c r="Y1028">
        <v>13.097543999999999</v>
      </c>
      <c r="Z1028">
        <v>269.251575</v>
      </c>
      <c r="AA1028">
        <v>269.01733899999999</v>
      </c>
      <c r="AB1028">
        <v>0</v>
      </c>
    </row>
    <row r="1029" spans="1:28" x14ac:dyDescent="0.25">
      <c r="A1029" s="1" t="s">
        <v>1593</v>
      </c>
      <c r="B1029">
        <v>1543</v>
      </c>
      <c r="C1029" s="1" t="s">
        <v>4004</v>
      </c>
      <c r="D1029">
        <v>5.0999999999999996</v>
      </c>
      <c r="E1029">
        <v>0</v>
      </c>
      <c r="F1029">
        <v>0.98</v>
      </c>
      <c r="G1029">
        <v>1613</v>
      </c>
      <c r="H1029" s="1" t="s">
        <v>4073</v>
      </c>
      <c r="I1029">
        <v>40.79</v>
      </c>
      <c r="J1029">
        <v>12.88</v>
      </c>
      <c r="K1029">
        <v>70</v>
      </c>
      <c r="L1029">
        <v>475.89</v>
      </c>
      <c r="M1029">
        <v>0</v>
      </c>
      <c r="N1029">
        <v>0</v>
      </c>
      <c r="O1029">
        <v>0</v>
      </c>
      <c r="P1029">
        <v>32.79</v>
      </c>
      <c r="Q1029">
        <v>0</v>
      </c>
      <c r="R1029" s="1" t="s">
        <v>5748</v>
      </c>
      <c r="S1029" s="1" t="s">
        <v>8156</v>
      </c>
      <c r="T1029">
        <v>0.94</v>
      </c>
      <c r="U1029" s="1"/>
      <c r="V1029">
        <v>4448.7092389999998</v>
      </c>
      <c r="W1029">
        <v>199783.94774199999</v>
      </c>
      <c r="X1029">
        <v>24.977985</v>
      </c>
      <c r="Y1029">
        <v>3.9299390000000001</v>
      </c>
      <c r="Z1029">
        <v>85.098871000000003</v>
      </c>
      <c r="AA1029">
        <v>85.879052999999999</v>
      </c>
      <c r="AB1029">
        <v>0</v>
      </c>
    </row>
    <row r="1030" spans="1:28" x14ac:dyDescent="0.25">
      <c r="A1030" s="1" t="s">
        <v>1594</v>
      </c>
      <c r="B1030">
        <v>1315</v>
      </c>
      <c r="C1030" s="1" t="s">
        <v>4004</v>
      </c>
      <c r="D1030">
        <v>5.0999999999999996</v>
      </c>
      <c r="E1030">
        <v>0</v>
      </c>
      <c r="F1030">
        <v>0.73</v>
      </c>
      <c r="G1030">
        <v>1620</v>
      </c>
      <c r="H1030" s="1" t="s">
        <v>4096</v>
      </c>
      <c r="I1030">
        <v>121.36</v>
      </c>
      <c r="J1030">
        <v>4.57</v>
      </c>
      <c r="K1030">
        <v>305</v>
      </c>
      <c r="L1030">
        <v>1417.41</v>
      </c>
      <c r="M1030">
        <v>43</v>
      </c>
      <c r="N1030">
        <v>3</v>
      </c>
      <c r="O1030">
        <v>0</v>
      </c>
      <c r="P1030">
        <v>90.76</v>
      </c>
      <c r="Q1030">
        <v>0</v>
      </c>
      <c r="R1030" s="1" t="s">
        <v>5749</v>
      </c>
      <c r="S1030" s="1" t="s">
        <v>8156</v>
      </c>
      <c r="T1030">
        <v>0.48</v>
      </c>
      <c r="U1030" s="1"/>
      <c r="V1030">
        <v>18156.005146</v>
      </c>
      <c r="W1030">
        <v>551801.33489199996</v>
      </c>
      <c r="X1030">
        <v>95.391622999999996</v>
      </c>
      <c r="Y1030">
        <v>10.269337999999999</v>
      </c>
      <c r="Z1030">
        <v>233.119867</v>
      </c>
      <c r="AA1030">
        <v>237.20283699999999</v>
      </c>
      <c r="AB1030">
        <v>0</v>
      </c>
    </row>
    <row r="1031" spans="1:28" x14ac:dyDescent="0.25">
      <c r="A1031" s="1" t="s">
        <v>1595</v>
      </c>
      <c r="B1031">
        <v>1309</v>
      </c>
      <c r="C1031" s="1" t="s">
        <v>4013</v>
      </c>
      <c r="D1031">
        <v>5.0999999999999996</v>
      </c>
      <c r="E1031">
        <v>0</v>
      </c>
      <c r="F1031">
        <v>0.39</v>
      </c>
      <c r="G1031">
        <v>1621</v>
      </c>
      <c r="H1031" s="1" t="s">
        <v>4086</v>
      </c>
      <c r="I1031">
        <v>0.2</v>
      </c>
      <c r="J1031">
        <v>3.72</v>
      </c>
      <c r="K1031">
        <v>312</v>
      </c>
      <c r="L1031">
        <v>1241.6600000000001</v>
      </c>
      <c r="M1031">
        <v>196</v>
      </c>
      <c r="N1031">
        <v>4</v>
      </c>
      <c r="O1031">
        <v>0</v>
      </c>
      <c r="P1031">
        <v>226.32</v>
      </c>
      <c r="Q1031">
        <v>0</v>
      </c>
      <c r="R1031" s="1" t="s">
        <v>5750</v>
      </c>
      <c r="S1031" s="1" t="s">
        <v>8156</v>
      </c>
      <c r="T1031">
        <v>1.05</v>
      </c>
      <c r="U1031" s="1"/>
      <c r="V1031">
        <v>34706.429611</v>
      </c>
      <c r="W1031">
        <v>865321.20773499995</v>
      </c>
      <c r="X1031">
        <v>178.50628900000001</v>
      </c>
      <c r="Y1031">
        <v>19.449218999999999</v>
      </c>
      <c r="Z1031">
        <v>381.74145399999998</v>
      </c>
      <c r="AA1031">
        <v>371.97641299999998</v>
      </c>
      <c r="AB1031">
        <v>0</v>
      </c>
    </row>
    <row r="1032" spans="1:28" x14ac:dyDescent="0.25">
      <c r="A1032" s="1" t="s">
        <v>1596</v>
      </c>
      <c r="B1032">
        <v>1315</v>
      </c>
      <c r="C1032" s="1" t="s">
        <v>4016</v>
      </c>
      <c r="D1032">
        <v>5.0999999999999996</v>
      </c>
      <c r="E1032">
        <v>0</v>
      </c>
      <c r="F1032">
        <v>0.72</v>
      </c>
      <c r="G1032">
        <v>1622</v>
      </c>
      <c r="H1032" s="1" t="s">
        <v>4116</v>
      </c>
      <c r="I1032">
        <v>87.33</v>
      </c>
      <c r="J1032">
        <v>4.57</v>
      </c>
      <c r="K1032">
        <v>307</v>
      </c>
      <c r="L1032">
        <v>2372.46</v>
      </c>
      <c r="M1032">
        <v>71</v>
      </c>
      <c r="N1032">
        <v>4</v>
      </c>
      <c r="O1032">
        <v>0</v>
      </c>
      <c r="P1032">
        <v>132.29</v>
      </c>
      <c r="Q1032">
        <v>0</v>
      </c>
      <c r="R1032" s="1" t="s">
        <v>5751</v>
      </c>
      <c r="S1032" s="1" t="s">
        <v>8156</v>
      </c>
      <c r="T1032">
        <v>0.98</v>
      </c>
      <c r="U1032" s="1"/>
      <c r="V1032">
        <v>19157.154376999999</v>
      </c>
      <c r="W1032">
        <v>805719.155057</v>
      </c>
      <c r="X1032">
        <v>106.340783</v>
      </c>
      <c r="Y1032">
        <v>16.245985999999998</v>
      </c>
      <c r="Z1032">
        <v>343.37560500000001</v>
      </c>
      <c r="AA1032">
        <v>346.34681599999999</v>
      </c>
      <c r="AB1032">
        <v>0</v>
      </c>
    </row>
    <row r="1033" spans="1:28" x14ac:dyDescent="0.25">
      <c r="A1033" s="1" t="s">
        <v>1597</v>
      </c>
      <c r="B1033">
        <v>1397</v>
      </c>
      <c r="C1033" s="1" t="s">
        <v>4004</v>
      </c>
      <c r="D1033">
        <v>5.0999999999999996</v>
      </c>
      <c r="E1033">
        <v>0</v>
      </c>
      <c r="F1033">
        <v>0.59</v>
      </c>
      <c r="G1033">
        <v>1622</v>
      </c>
      <c r="H1033" s="1" t="s">
        <v>4096</v>
      </c>
      <c r="I1033">
        <v>121.36</v>
      </c>
      <c r="J1033">
        <v>9.11</v>
      </c>
      <c r="K1033">
        <v>225</v>
      </c>
      <c r="L1033">
        <v>1417.41</v>
      </c>
      <c r="M1033">
        <v>29</v>
      </c>
      <c r="N1033">
        <v>5</v>
      </c>
      <c r="O1033">
        <v>0</v>
      </c>
      <c r="P1033">
        <v>99.37</v>
      </c>
      <c r="Q1033">
        <v>0</v>
      </c>
      <c r="R1033" s="1" t="s">
        <v>5752</v>
      </c>
      <c r="S1033" s="1" t="s">
        <v>8156</v>
      </c>
      <c r="T1033">
        <v>0.82</v>
      </c>
      <c r="U1033" s="1"/>
      <c r="V1033">
        <v>11524.961584999999</v>
      </c>
      <c r="W1033">
        <v>495708.90529299999</v>
      </c>
      <c r="X1033">
        <v>64.125000999999997</v>
      </c>
      <c r="Y1033">
        <v>9.4849519999999998</v>
      </c>
      <c r="Z1033">
        <v>209.49701099999999</v>
      </c>
      <c r="AA1033">
        <v>213.086061</v>
      </c>
      <c r="AB1033">
        <v>0</v>
      </c>
    </row>
    <row r="1034" spans="1:28" x14ac:dyDescent="0.25">
      <c r="A1034" s="1" t="s">
        <v>1598</v>
      </c>
      <c r="B1034">
        <v>1462</v>
      </c>
      <c r="C1034" s="1" t="s">
        <v>4016</v>
      </c>
      <c r="D1034">
        <v>5.0999999999999996</v>
      </c>
      <c r="E1034">
        <v>0</v>
      </c>
      <c r="F1034">
        <v>2.39</v>
      </c>
      <c r="G1034">
        <v>1622</v>
      </c>
      <c r="H1034" s="1" t="s">
        <v>4089</v>
      </c>
      <c r="I1034">
        <v>182.21</v>
      </c>
      <c r="J1034">
        <v>12.86</v>
      </c>
      <c r="K1034">
        <v>160</v>
      </c>
      <c r="L1034">
        <v>905.52</v>
      </c>
      <c r="M1034">
        <v>42</v>
      </c>
      <c r="N1034">
        <v>4</v>
      </c>
      <c r="O1034">
        <v>0</v>
      </c>
      <c r="P1034">
        <v>92.54</v>
      </c>
      <c r="Q1034">
        <v>0</v>
      </c>
      <c r="R1034" s="1" t="s">
        <v>5753</v>
      </c>
      <c r="S1034" s="1" t="s">
        <v>8156</v>
      </c>
      <c r="T1034">
        <v>0.98</v>
      </c>
      <c r="U1034" s="1"/>
      <c r="V1034">
        <v>10839.297022000001</v>
      </c>
      <c r="W1034">
        <v>381859.44952899998</v>
      </c>
      <c r="X1034">
        <v>58.343533000000001</v>
      </c>
      <c r="Y1034">
        <v>7.7054710000000002</v>
      </c>
      <c r="Z1034">
        <v>163.37203700000001</v>
      </c>
      <c r="AA1034">
        <v>164.147717</v>
      </c>
      <c r="AB1034">
        <v>0</v>
      </c>
    </row>
    <row r="1035" spans="1:28" x14ac:dyDescent="0.25">
      <c r="A1035" s="1" t="s">
        <v>1600</v>
      </c>
      <c r="B1035">
        <v>1450</v>
      </c>
      <c r="C1035" s="1" t="s">
        <v>4001</v>
      </c>
      <c r="D1035">
        <v>0.2</v>
      </c>
      <c r="E1035">
        <v>0</v>
      </c>
      <c r="F1035">
        <v>0</v>
      </c>
      <c r="G1035">
        <v>1627</v>
      </c>
      <c r="H1035" s="1" t="s">
        <v>4085</v>
      </c>
      <c r="I1035">
        <v>50.59</v>
      </c>
      <c r="J1035">
        <v>12.6</v>
      </c>
      <c r="K1035">
        <v>177</v>
      </c>
      <c r="L1035">
        <v>796.83</v>
      </c>
      <c r="M1035">
        <v>76</v>
      </c>
      <c r="N1035">
        <v>3</v>
      </c>
      <c r="O1035">
        <v>0</v>
      </c>
      <c r="P1035">
        <v>116.94</v>
      </c>
      <c r="Q1035">
        <v>0</v>
      </c>
      <c r="R1035" s="1" t="s">
        <v>5755</v>
      </c>
      <c r="S1035" s="1" t="s">
        <v>8156</v>
      </c>
      <c r="T1035">
        <v>0.94</v>
      </c>
      <c r="U1035" s="1"/>
      <c r="V1035">
        <v>14826.763032999999</v>
      </c>
      <c r="W1035">
        <v>432542.565473</v>
      </c>
      <c r="X1035">
        <v>77.722095999999993</v>
      </c>
      <c r="Y1035">
        <v>9.2274650000000005</v>
      </c>
      <c r="Z1035">
        <v>188.365228</v>
      </c>
      <c r="AA1035">
        <v>185.93598700000001</v>
      </c>
      <c r="AB1035">
        <v>0</v>
      </c>
    </row>
    <row r="1036" spans="1:28" x14ac:dyDescent="0.25">
      <c r="A1036" s="1" t="s">
        <v>1602</v>
      </c>
      <c r="B1036">
        <v>1495</v>
      </c>
      <c r="C1036" s="1" t="s">
        <v>4009</v>
      </c>
      <c r="D1036">
        <v>5.0999999999999996</v>
      </c>
      <c r="E1036">
        <v>0</v>
      </c>
      <c r="F1036">
        <v>0</v>
      </c>
      <c r="G1036">
        <v>1631</v>
      </c>
      <c r="H1036" s="1" t="s">
        <v>4082</v>
      </c>
      <c r="I1036">
        <v>19.239999999999998</v>
      </c>
      <c r="J1036">
        <v>11.93</v>
      </c>
      <c r="K1036">
        <v>136</v>
      </c>
      <c r="L1036">
        <v>738.31</v>
      </c>
      <c r="M1036">
        <v>25</v>
      </c>
      <c r="N1036">
        <v>2</v>
      </c>
      <c r="O1036">
        <v>0</v>
      </c>
      <c r="P1036">
        <v>88.21</v>
      </c>
      <c r="Q1036">
        <v>0</v>
      </c>
      <c r="R1036" s="1" t="s">
        <v>5757</v>
      </c>
      <c r="S1036" s="1" t="s">
        <v>8156</v>
      </c>
      <c r="T1036">
        <v>1.1299999999999999</v>
      </c>
      <c r="U1036" s="1"/>
      <c r="V1036">
        <v>11192.494893999999</v>
      </c>
      <c r="W1036">
        <v>408726.59639000002</v>
      </c>
      <c r="X1036">
        <v>60.692943999999997</v>
      </c>
      <c r="Y1036">
        <v>8.8217700000000008</v>
      </c>
      <c r="Z1036">
        <v>179.616929</v>
      </c>
      <c r="AA1036">
        <v>175.695606</v>
      </c>
      <c r="AB1036">
        <v>0</v>
      </c>
    </row>
    <row r="1037" spans="1:28" x14ac:dyDescent="0.25">
      <c r="A1037" s="1" t="s">
        <v>1603</v>
      </c>
      <c r="B1037">
        <v>1561</v>
      </c>
      <c r="C1037" s="1" t="s">
        <v>4004</v>
      </c>
      <c r="D1037">
        <v>5.0999999999999996</v>
      </c>
      <c r="E1037">
        <v>0</v>
      </c>
      <c r="F1037">
        <v>1</v>
      </c>
      <c r="G1037">
        <v>1631</v>
      </c>
      <c r="H1037" s="1" t="s">
        <v>4074</v>
      </c>
      <c r="I1037">
        <v>0.2</v>
      </c>
      <c r="J1037">
        <v>7.74</v>
      </c>
      <c r="K1037">
        <v>70</v>
      </c>
      <c r="L1037">
        <v>420.4</v>
      </c>
      <c r="M1037">
        <v>0</v>
      </c>
      <c r="N1037">
        <v>0</v>
      </c>
      <c r="O1037">
        <v>0</v>
      </c>
      <c r="P1037">
        <v>24.8</v>
      </c>
      <c r="Q1037">
        <v>0</v>
      </c>
      <c r="R1037" s="1" t="s">
        <v>5758</v>
      </c>
      <c r="S1037" s="1" t="s">
        <v>8156</v>
      </c>
      <c r="T1037">
        <v>0.69</v>
      </c>
      <c r="U1037" s="1"/>
      <c r="V1037">
        <v>4189.684757</v>
      </c>
      <c r="W1037">
        <v>173279.141978</v>
      </c>
      <c r="X1037">
        <v>23.128008000000001</v>
      </c>
      <c r="Y1037">
        <v>3.2656390000000002</v>
      </c>
      <c r="Z1037">
        <v>73.316203000000002</v>
      </c>
      <c r="AA1037">
        <v>74.486164000000002</v>
      </c>
      <c r="AB1037">
        <v>0</v>
      </c>
    </row>
    <row r="1038" spans="1:28" x14ac:dyDescent="0.25">
      <c r="A1038" s="1" t="s">
        <v>1605</v>
      </c>
      <c r="B1038">
        <v>1546</v>
      </c>
      <c r="C1038" s="1" t="s">
        <v>4004</v>
      </c>
      <c r="D1038">
        <v>5.0999999999999996</v>
      </c>
      <c r="E1038">
        <v>0</v>
      </c>
      <c r="F1038">
        <v>0.4</v>
      </c>
      <c r="G1038">
        <v>1633</v>
      </c>
      <c r="H1038" s="1" t="s">
        <v>4079</v>
      </c>
      <c r="I1038">
        <v>1.4</v>
      </c>
      <c r="J1038">
        <v>9.32</v>
      </c>
      <c r="K1038">
        <v>87</v>
      </c>
      <c r="L1038">
        <v>609.39</v>
      </c>
      <c r="M1038">
        <v>0</v>
      </c>
      <c r="N1038">
        <v>0</v>
      </c>
      <c r="O1038">
        <v>0</v>
      </c>
      <c r="P1038">
        <v>32.14</v>
      </c>
      <c r="Q1038">
        <v>0</v>
      </c>
      <c r="R1038" s="1" t="s">
        <v>5760</v>
      </c>
      <c r="S1038" s="1" t="s">
        <v>8156</v>
      </c>
      <c r="T1038">
        <v>0.76</v>
      </c>
      <c r="U1038" s="1"/>
      <c r="V1038">
        <v>5000.7147009999999</v>
      </c>
      <c r="W1038">
        <v>243124.85019600001</v>
      </c>
      <c r="X1038">
        <v>28.488705</v>
      </c>
      <c r="Y1038">
        <v>4.7407899999999996</v>
      </c>
      <c r="Z1038">
        <v>103.43189599999999</v>
      </c>
      <c r="AA1038">
        <v>104.509247</v>
      </c>
      <c r="AB1038">
        <v>0</v>
      </c>
    </row>
    <row r="1039" spans="1:28" x14ac:dyDescent="0.25">
      <c r="A1039" s="1" t="s">
        <v>1607</v>
      </c>
      <c r="B1039">
        <v>1562</v>
      </c>
      <c r="C1039" s="1" t="s">
        <v>4004</v>
      </c>
      <c r="D1039">
        <v>5.0999999999999996</v>
      </c>
      <c r="E1039">
        <v>0</v>
      </c>
      <c r="F1039">
        <v>2.6</v>
      </c>
      <c r="G1039">
        <v>1634</v>
      </c>
      <c r="H1039" s="1" t="s">
        <v>4079</v>
      </c>
      <c r="I1039">
        <v>1.4</v>
      </c>
      <c r="J1039">
        <v>11.44</v>
      </c>
      <c r="K1039">
        <v>72</v>
      </c>
      <c r="L1039">
        <v>609.39</v>
      </c>
      <c r="M1039">
        <v>0</v>
      </c>
      <c r="N1039">
        <v>0</v>
      </c>
      <c r="O1039">
        <v>0</v>
      </c>
      <c r="P1039">
        <v>27.26</v>
      </c>
      <c r="Q1039">
        <v>0</v>
      </c>
      <c r="R1039" s="1" t="s">
        <v>5762</v>
      </c>
      <c r="S1039" s="1" t="s">
        <v>8156</v>
      </c>
      <c r="T1039">
        <v>0.94</v>
      </c>
      <c r="U1039" s="1"/>
      <c r="V1039">
        <v>4446.3447690000003</v>
      </c>
      <c r="W1039">
        <v>234772.53595699999</v>
      </c>
      <c r="X1039">
        <v>25.838488000000002</v>
      </c>
      <c r="Y1039">
        <v>4.7122630000000001</v>
      </c>
      <c r="Z1039">
        <v>100.447982</v>
      </c>
      <c r="AA1039">
        <v>100.91843900000001</v>
      </c>
      <c r="AB1039">
        <v>0</v>
      </c>
    </row>
    <row r="1040" spans="1:28" x14ac:dyDescent="0.25">
      <c r="A1040" s="1" t="s">
        <v>1608</v>
      </c>
      <c r="B1040">
        <v>1035</v>
      </c>
      <c r="C1040" s="1" t="s">
        <v>4044</v>
      </c>
      <c r="D1040">
        <v>5.0999999999999996</v>
      </c>
      <c r="E1040">
        <v>0</v>
      </c>
      <c r="F1040">
        <v>0</v>
      </c>
      <c r="G1040">
        <v>1639</v>
      </c>
      <c r="H1040" s="1" t="s">
        <v>4149</v>
      </c>
      <c r="I1040">
        <v>0.69</v>
      </c>
      <c r="J1040">
        <v>7.32</v>
      </c>
      <c r="K1040">
        <v>604</v>
      </c>
      <c r="L1040">
        <v>2187.13</v>
      </c>
      <c r="M1040">
        <v>250</v>
      </c>
      <c r="N1040">
        <v>5</v>
      </c>
      <c r="O1040">
        <v>0</v>
      </c>
      <c r="P1040">
        <v>313.48</v>
      </c>
      <c r="Q1040">
        <v>0</v>
      </c>
      <c r="R1040" s="1" t="s">
        <v>5763</v>
      </c>
      <c r="S1040" s="1" t="s">
        <v>8156</v>
      </c>
      <c r="T1040">
        <v>0.54</v>
      </c>
      <c r="U1040" s="1"/>
      <c r="V1040">
        <v>52406.978637</v>
      </c>
      <c r="W1040">
        <v>1242471.436955</v>
      </c>
      <c r="X1040">
        <v>267.54453699999999</v>
      </c>
      <c r="Y1040">
        <v>26.112455000000001</v>
      </c>
      <c r="Z1040">
        <v>541.04722200000003</v>
      </c>
      <c r="AA1040">
        <v>534.10681699999998</v>
      </c>
      <c r="AB1040">
        <v>0</v>
      </c>
    </row>
    <row r="1041" spans="1:28" x14ac:dyDescent="0.25">
      <c r="A1041" s="1" t="s">
        <v>1610</v>
      </c>
      <c r="B1041">
        <v>1380</v>
      </c>
      <c r="C1041" s="1" t="s">
        <v>4044</v>
      </c>
      <c r="D1041">
        <v>5.0999999999999996</v>
      </c>
      <c r="E1041">
        <v>0</v>
      </c>
      <c r="F1041">
        <v>0</v>
      </c>
      <c r="G1041">
        <v>1643</v>
      </c>
      <c r="H1041" s="1" t="s">
        <v>4135</v>
      </c>
      <c r="I1041">
        <v>0.69</v>
      </c>
      <c r="J1041">
        <v>12.2</v>
      </c>
      <c r="K1041">
        <v>263</v>
      </c>
      <c r="L1041">
        <v>2187.13</v>
      </c>
      <c r="M1041">
        <v>50</v>
      </c>
      <c r="N1041">
        <v>3</v>
      </c>
      <c r="O1041">
        <v>0</v>
      </c>
      <c r="P1041">
        <v>101.69</v>
      </c>
      <c r="Q1041">
        <v>0</v>
      </c>
      <c r="R1041" s="1" t="s">
        <v>5765</v>
      </c>
      <c r="S1041" s="1" t="s">
        <v>8156</v>
      </c>
      <c r="T1041">
        <v>0.97</v>
      </c>
      <c r="U1041" s="1"/>
      <c r="V1041">
        <v>15968.821776000001</v>
      </c>
      <c r="W1041">
        <v>736970.98363699997</v>
      </c>
      <c r="X1041">
        <v>90.201565000000002</v>
      </c>
      <c r="Y1041">
        <v>14.631292</v>
      </c>
      <c r="Z1041">
        <v>312.54272400000002</v>
      </c>
      <c r="AA1041">
        <v>316.79372100000001</v>
      </c>
      <c r="AB1041">
        <v>0</v>
      </c>
    </row>
    <row r="1042" spans="1:28" x14ac:dyDescent="0.25">
      <c r="A1042" s="1" t="s">
        <v>1612</v>
      </c>
      <c r="B1042">
        <v>1578</v>
      </c>
      <c r="C1042" s="1" t="s">
        <v>4004</v>
      </c>
      <c r="D1042">
        <v>5.0999999999999996</v>
      </c>
      <c r="E1042">
        <v>0</v>
      </c>
      <c r="F1042">
        <v>4.8</v>
      </c>
      <c r="G1042">
        <v>1643</v>
      </c>
      <c r="H1042" s="1" t="s">
        <v>4079</v>
      </c>
      <c r="I1042">
        <v>1.4</v>
      </c>
      <c r="J1042">
        <v>14.97</v>
      </c>
      <c r="K1042">
        <v>65</v>
      </c>
      <c r="L1042">
        <v>609.39</v>
      </c>
      <c r="M1042">
        <v>0</v>
      </c>
      <c r="N1042">
        <v>0</v>
      </c>
      <c r="O1042">
        <v>0</v>
      </c>
      <c r="P1042">
        <v>28.39</v>
      </c>
      <c r="Q1042">
        <v>0</v>
      </c>
      <c r="R1042" s="1" t="s">
        <v>5767</v>
      </c>
      <c r="S1042" s="1" t="s">
        <v>8156</v>
      </c>
      <c r="T1042">
        <v>1.21</v>
      </c>
      <c r="U1042" s="1"/>
      <c r="V1042">
        <v>4590.7879800000001</v>
      </c>
      <c r="W1042">
        <v>255336.87251300001</v>
      </c>
      <c r="X1042">
        <v>26.979248999999999</v>
      </c>
      <c r="Y1042">
        <v>5.2905550000000003</v>
      </c>
      <c r="Z1042">
        <v>109.940645</v>
      </c>
      <c r="AA1042">
        <v>109.75771400000001</v>
      </c>
      <c r="AB1042">
        <v>0</v>
      </c>
    </row>
    <row r="1043" spans="1:28" x14ac:dyDescent="0.25">
      <c r="A1043" s="1" t="s">
        <v>1613</v>
      </c>
      <c r="B1043">
        <v>1334</v>
      </c>
      <c r="C1043" s="1" t="s">
        <v>4034</v>
      </c>
      <c r="D1043">
        <v>5.0999999999999996</v>
      </c>
      <c r="E1043">
        <v>0</v>
      </c>
      <c r="F1043">
        <v>0</v>
      </c>
      <c r="G1043">
        <v>1646</v>
      </c>
      <c r="H1043" s="1" t="s">
        <v>4150</v>
      </c>
      <c r="I1043">
        <v>82</v>
      </c>
      <c r="J1043">
        <v>13.53</v>
      </c>
      <c r="K1043">
        <v>312</v>
      </c>
      <c r="L1043">
        <v>1808.36</v>
      </c>
      <c r="M1043">
        <v>72</v>
      </c>
      <c r="N1043">
        <v>3</v>
      </c>
      <c r="O1043">
        <v>0</v>
      </c>
      <c r="P1043">
        <v>184.12</v>
      </c>
      <c r="Q1043">
        <v>0</v>
      </c>
      <c r="R1043" s="1" t="s">
        <v>5768</v>
      </c>
      <c r="S1043" s="1" t="s">
        <v>8156</v>
      </c>
      <c r="T1043">
        <v>1.01</v>
      </c>
      <c r="U1043" s="1"/>
      <c r="V1043">
        <v>22322.884443999999</v>
      </c>
      <c r="W1043">
        <v>754336.26862900006</v>
      </c>
      <c r="X1043">
        <v>119.45065</v>
      </c>
      <c r="Y1043">
        <v>15.591457999999999</v>
      </c>
      <c r="Z1043">
        <v>324.33700399999998</v>
      </c>
      <c r="AA1043">
        <v>324.26247100000001</v>
      </c>
      <c r="AB1043">
        <v>0</v>
      </c>
    </row>
    <row r="1044" spans="1:28" x14ac:dyDescent="0.25">
      <c r="A1044" s="1" t="s">
        <v>1614</v>
      </c>
      <c r="B1044">
        <v>1590</v>
      </c>
      <c r="C1044" s="1" t="s">
        <v>4004</v>
      </c>
      <c r="D1044">
        <v>5.0999999999999996</v>
      </c>
      <c r="E1044">
        <v>0</v>
      </c>
      <c r="F1044">
        <v>0</v>
      </c>
      <c r="G1044">
        <v>1649</v>
      </c>
      <c r="H1044" s="1" t="s">
        <v>4074</v>
      </c>
      <c r="I1044">
        <v>0.2</v>
      </c>
      <c r="J1044">
        <v>9.4600000000000009</v>
      </c>
      <c r="K1044">
        <v>59</v>
      </c>
      <c r="L1044">
        <v>420.4</v>
      </c>
      <c r="M1044">
        <v>0</v>
      </c>
      <c r="N1044">
        <v>0</v>
      </c>
      <c r="O1044">
        <v>0</v>
      </c>
      <c r="P1044">
        <v>18.670000000000002</v>
      </c>
      <c r="Q1044">
        <v>0</v>
      </c>
      <c r="R1044" s="1" t="s">
        <v>5769</v>
      </c>
      <c r="S1044" s="1" t="s">
        <v>8156</v>
      </c>
      <c r="T1044">
        <v>0.78</v>
      </c>
      <c r="U1044" s="1"/>
      <c r="V1044">
        <v>3169.3619389999999</v>
      </c>
      <c r="W1044">
        <v>144510.76665800001</v>
      </c>
      <c r="X1044">
        <v>17.807358000000001</v>
      </c>
      <c r="Y1044">
        <v>2.6465019999999999</v>
      </c>
      <c r="Z1044">
        <v>60.464998000000001</v>
      </c>
      <c r="AA1044">
        <v>62.119584000000003</v>
      </c>
      <c r="AB1044">
        <v>0</v>
      </c>
    </row>
    <row r="1045" spans="1:28" x14ac:dyDescent="0.25">
      <c r="A1045" s="1" t="s">
        <v>1615</v>
      </c>
      <c r="B1045">
        <v>1587</v>
      </c>
      <c r="C1045" s="1" t="s">
        <v>4004</v>
      </c>
      <c r="D1045">
        <v>5.0999999999999996</v>
      </c>
      <c r="E1045">
        <v>0</v>
      </c>
      <c r="F1045">
        <v>0</v>
      </c>
      <c r="G1045">
        <v>1650</v>
      </c>
      <c r="H1045" s="1" t="s">
        <v>4079</v>
      </c>
      <c r="I1045">
        <v>1.4</v>
      </c>
      <c r="J1045">
        <v>11.35</v>
      </c>
      <c r="K1045">
        <v>63</v>
      </c>
      <c r="L1045">
        <v>609.39</v>
      </c>
      <c r="M1045">
        <v>0</v>
      </c>
      <c r="N1045">
        <v>0</v>
      </c>
      <c r="O1045">
        <v>0</v>
      </c>
      <c r="P1045">
        <v>15.27</v>
      </c>
      <c r="Q1045">
        <v>0</v>
      </c>
      <c r="R1045" s="1" t="s">
        <v>5770</v>
      </c>
      <c r="S1045" s="1" t="s">
        <v>8156</v>
      </c>
      <c r="T1045">
        <v>0.87</v>
      </c>
      <c r="U1045" s="1"/>
      <c r="V1045">
        <v>3716.7444300000002</v>
      </c>
      <c r="W1045">
        <v>211204.43359500001</v>
      </c>
      <c r="X1045">
        <v>21.954592999999999</v>
      </c>
      <c r="Y1045">
        <v>4.1742210000000002</v>
      </c>
      <c r="Z1045">
        <v>89.707201999999995</v>
      </c>
      <c r="AA1045">
        <v>90.787424999999999</v>
      </c>
      <c r="AB1045">
        <v>0</v>
      </c>
    </row>
    <row r="1046" spans="1:28" x14ac:dyDescent="0.25">
      <c r="A1046" s="1" t="s">
        <v>1617</v>
      </c>
      <c r="B1046">
        <v>1532</v>
      </c>
      <c r="C1046" s="1" t="s">
        <v>4004</v>
      </c>
      <c r="D1046">
        <v>5.0999999999999996</v>
      </c>
      <c r="E1046">
        <v>0</v>
      </c>
      <c r="F1046">
        <v>0.2</v>
      </c>
      <c r="G1046">
        <v>1654</v>
      </c>
      <c r="H1046" s="1" t="s">
        <v>4076</v>
      </c>
      <c r="I1046">
        <v>1.4</v>
      </c>
      <c r="J1046">
        <v>4.22</v>
      </c>
      <c r="K1046">
        <v>122</v>
      </c>
      <c r="L1046">
        <v>609.39</v>
      </c>
      <c r="M1046">
        <v>0</v>
      </c>
      <c r="N1046">
        <v>0</v>
      </c>
      <c r="O1046">
        <v>0</v>
      </c>
      <c r="P1046">
        <v>23.79</v>
      </c>
      <c r="Q1046">
        <v>0</v>
      </c>
      <c r="R1046" s="1" t="s">
        <v>5772</v>
      </c>
      <c r="S1046" s="1" t="s">
        <v>8156</v>
      </c>
      <c r="T1046">
        <v>0.41</v>
      </c>
      <c r="U1046" s="1"/>
      <c r="V1046">
        <v>6127.0238010000003</v>
      </c>
      <c r="W1046">
        <v>215773.91867000001</v>
      </c>
      <c r="X1046">
        <v>32.902709999999999</v>
      </c>
      <c r="Y1046">
        <v>4.0276670000000001</v>
      </c>
      <c r="Z1046">
        <v>91.371481000000003</v>
      </c>
      <c r="AA1046">
        <v>92.753868999999995</v>
      </c>
      <c r="AB1046">
        <v>0</v>
      </c>
    </row>
    <row r="1047" spans="1:28" x14ac:dyDescent="0.25">
      <c r="A1047" s="1" t="s">
        <v>1619</v>
      </c>
      <c r="B1047">
        <v>1500</v>
      </c>
      <c r="C1047" s="1" t="s">
        <v>4001</v>
      </c>
      <c r="D1047">
        <v>0.2</v>
      </c>
      <c r="E1047">
        <v>0</v>
      </c>
      <c r="F1047">
        <v>0</v>
      </c>
      <c r="G1047">
        <v>1661</v>
      </c>
      <c r="H1047" s="1" t="s">
        <v>4085</v>
      </c>
      <c r="I1047">
        <v>50.59</v>
      </c>
      <c r="J1047">
        <v>6.32</v>
      </c>
      <c r="K1047">
        <v>161</v>
      </c>
      <c r="L1047">
        <v>796.83</v>
      </c>
      <c r="M1047">
        <v>26</v>
      </c>
      <c r="N1047">
        <v>3</v>
      </c>
      <c r="O1047">
        <v>0</v>
      </c>
      <c r="P1047">
        <v>69.37</v>
      </c>
      <c r="Q1047">
        <v>0</v>
      </c>
      <c r="R1047" s="1" t="s">
        <v>5774</v>
      </c>
      <c r="S1047" s="1" t="s">
        <v>8156</v>
      </c>
      <c r="T1047">
        <v>0.61</v>
      </c>
      <c r="U1047" s="1"/>
      <c r="V1047">
        <v>9780.7320039999995</v>
      </c>
      <c r="W1047">
        <v>336346.805337</v>
      </c>
      <c r="X1047">
        <v>52.381954999999998</v>
      </c>
      <c r="Y1047">
        <v>6.4995310000000002</v>
      </c>
      <c r="Z1047">
        <v>143.155338</v>
      </c>
      <c r="AA1047">
        <v>144.58398399999999</v>
      </c>
      <c r="AB1047">
        <v>0</v>
      </c>
    </row>
    <row r="1048" spans="1:28" x14ac:dyDescent="0.25">
      <c r="A1048" s="1" t="s">
        <v>1620</v>
      </c>
      <c r="B1048">
        <v>1569</v>
      </c>
      <c r="C1048" s="1" t="s">
        <v>4002</v>
      </c>
      <c r="D1048">
        <v>5.0999999999999996</v>
      </c>
      <c r="E1048">
        <v>0</v>
      </c>
      <c r="F1048">
        <v>0.85</v>
      </c>
      <c r="G1048">
        <v>1662</v>
      </c>
      <c r="H1048" s="1" t="s">
        <v>4105</v>
      </c>
      <c r="I1048">
        <v>31.58</v>
      </c>
      <c r="J1048">
        <v>9.56</v>
      </c>
      <c r="K1048">
        <v>93</v>
      </c>
      <c r="L1048">
        <v>367.23</v>
      </c>
      <c r="M1048">
        <v>49</v>
      </c>
      <c r="N1048">
        <v>1</v>
      </c>
      <c r="O1048">
        <v>0</v>
      </c>
      <c r="P1048">
        <v>58.77</v>
      </c>
      <c r="Q1048">
        <v>0</v>
      </c>
      <c r="R1048" s="1" t="s">
        <v>5775</v>
      </c>
      <c r="S1048" s="1" t="s">
        <v>8156</v>
      </c>
      <c r="T1048">
        <v>0.78</v>
      </c>
      <c r="U1048" s="1"/>
      <c r="V1048">
        <v>9435.0182659999991</v>
      </c>
      <c r="W1048">
        <v>232236.00169800001</v>
      </c>
      <c r="X1048">
        <v>48.407088000000002</v>
      </c>
      <c r="Y1048">
        <v>4.9965840000000004</v>
      </c>
      <c r="Z1048">
        <v>101.362769</v>
      </c>
      <c r="AA1048">
        <v>99.831908999999996</v>
      </c>
      <c r="AB1048">
        <v>0</v>
      </c>
    </row>
    <row r="1049" spans="1:28" x14ac:dyDescent="0.25">
      <c r="A1049" s="1" t="s">
        <v>1623</v>
      </c>
      <c r="B1049">
        <v>1427</v>
      </c>
      <c r="C1049" s="1" t="s">
        <v>4016</v>
      </c>
      <c r="D1049">
        <v>5.0999999999999996</v>
      </c>
      <c r="E1049">
        <v>0</v>
      </c>
      <c r="F1049">
        <v>0.56000000000000005</v>
      </c>
      <c r="G1049">
        <v>1669</v>
      </c>
      <c r="H1049" s="1" t="s">
        <v>4089</v>
      </c>
      <c r="I1049">
        <v>182.21</v>
      </c>
      <c r="J1049">
        <v>8.69</v>
      </c>
      <c r="K1049">
        <v>242</v>
      </c>
      <c r="L1049">
        <v>905.52</v>
      </c>
      <c r="M1049">
        <v>84</v>
      </c>
      <c r="N1049">
        <v>5</v>
      </c>
      <c r="O1049">
        <v>0</v>
      </c>
      <c r="P1049">
        <v>173.42</v>
      </c>
      <c r="Q1049">
        <v>0</v>
      </c>
      <c r="R1049" s="1" t="s">
        <v>5778</v>
      </c>
      <c r="S1049" s="1" t="s">
        <v>8156</v>
      </c>
      <c r="T1049">
        <v>0.96</v>
      </c>
      <c r="U1049" s="1"/>
      <c r="V1049">
        <v>20382.043773000001</v>
      </c>
      <c r="W1049">
        <v>556054.62731899996</v>
      </c>
      <c r="X1049">
        <v>105.910257</v>
      </c>
      <c r="Y1049">
        <v>12.006767999999999</v>
      </c>
      <c r="Z1049">
        <v>243.76413700000001</v>
      </c>
      <c r="AA1049">
        <v>239.03064599999999</v>
      </c>
      <c r="AB1049">
        <v>0</v>
      </c>
    </row>
    <row r="1050" spans="1:28" x14ac:dyDescent="0.25">
      <c r="A1050" s="1" t="s">
        <v>1624</v>
      </c>
      <c r="B1050">
        <v>1493</v>
      </c>
      <c r="C1050" s="1" t="s">
        <v>4016</v>
      </c>
      <c r="D1050">
        <v>5.0999999999999996</v>
      </c>
      <c r="E1050">
        <v>0</v>
      </c>
      <c r="F1050">
        <v>0.22</v>
      </c>
      <c r="G1050">
        <v>1671</v>
      </c>
      <c r="H1050" s="1" t="s">
        <v>4089</v>
      </c>
      <c r="I1050">
        <v>182.21</v>
      </c>
      <c r="J1050">
        <v>8.69</v>
      </c>
      <c r="K1050">
        <v>178</v>
      </c>
      <c r="L1050">
        <v>905.52</v>
      </c>
      <c r="M1050">
        <v>48</v>
      </c>
      <c r="N1050">
        <v>3</v>
      </c>
      <c r="O1050">
        <v>0</v>
      </c>
      <c r="P1050">
        <v>102.46</v>
      </c>
      <c r="Q1050">
        <v>0</v>
      </c>
      <c r="R1050" s="1" t="s">
        <v>5779</v>
      </c>
      <c r="S1050" s="1" t="s">
        <v>8156</v>
      </c>
      <c r="T1050">
        <v>0.87</v>
      </c>
      <c r="U1050" s="1"/>
      <c r="V1050">
        <v>12078.887794</v>
      </c>
      <c r="W1050">
        <v>380897.810986</v>
      </c>
      <c r="X1050">
        <v>63.930166</v>
      </c>
      <c r="Y1050">
        <v>7.6551580000000001</v>
      </c>
      <c r="Z1050">
        <v>162.81649100000001</v>
      </c>
      <c r="AA1050">
        <v>163.73546999999999</v>
      </c>
      <c r="AB1050">
        <v>0</v>
      </c>
    </row>
    <row r="1051" spans="1:28" x14ac:dyDescent="0.25">
      <c r="A1051" s="1" t="s">
        <v>1625</v>
      </c>
      <c r="B1051">
        <v>1113</v>
      </c>
      <c r="C1051" s="1" t="s">
        <v>4032</v>
      </c>
      <c r="D1051">
        <v>5.0999999999999996</v>
      </c>
      <c r="E1051">
        <v>0</v>
      </c>
      <c r="F1051">
        <v>0.1</v>
      </c>
      <c r="G1051">
        <v>1675</v>
      </c>
      <c r="H1051" s="1" t="s">
        <v>4127</v>
      </c>
      <c r="I1051">
        <v>2.0699999999999998</v>
      </c>
      <c r="J1051">
        <v>13.5</v>
      </c>
      <c r="K1051">
        <v>562</v>
      </c>
      <c r="L1051">
        <v>1444.44</v>
      </c>
      <c r="M1051">
        <v>398</v>
      </c>
      <c r="N1051">
        <v>5</v>
      </c>
      <c r="O1051">
        <v>0</v>
      </c>
      <c r="P1051">
        <v>456.96</v>
      </c>
      <c r="Q1051">
        <v>0</v>
      </c>
      <c r="R1051" s="1" t="s">
        <v>5780</v>
      </c>
      <c r="S1051" s="1" t="s">
        <v>8156</v>
      </c>
      <c r="T1051">
        <v>0.99</v>
      </c>
      <c r="U1051" s="1"/>
      <c r="V1051">
        <v>70814.472573000006</v>
      </c>
      <c r="W1051">
        <v>1479269.103286</v>
      </c>
      <c r="X1051">
        <v>357.32085699999999</v>
      </c>
      <c r="Y1051">
        <v>34.382204999999999</v>
      </c>
      <c r="Z1051">
        <v>660.78774199999998</v>
      </c>
      <c r="AA1051">
        <v>635.90275899999995</v>
      </c>
      <c r="AB1051">
        <v>0</v>
      </c>
    </row>
    <row r="1052" spans="1:28" x14ac:dyDescent="0.25">
      <c r="A1052" s="1" t="s">
        <v>1626</v>
      </c>
      <c r="B1052">
        <v>1600</v>
      </c>
      <c r="C1052" s="1" t="s">
        <v>4002</v>
      </c>
      <c r="D1052">
        <v>5.0999999999999996</v>
      </c>
      <c r="E1052">
        <v>0</v>
      </c>
      <c r="F1052">
        <v>0.49</v>
      </c>
      <c r="G1052">
        <v>1678</v>
      </c>
      <c r="H1052" s="1" t="s">
        <v>4105</v>
      </c>
      <c r="I1052">
        <v>31.58</v>
      </c>
      <c r="J1052">
        <v>17</v>
      </c>
      <c r="K1052">
        <v>78</v>
      </c>
      <c r="L1052">
        <v>367.23</v>
      </c>
      <c r="M1052">
        <v>28</v>
      </c>
      <c r="N1052">
        <v>3</v>
      </c>
      <c r="O1052">
        <v>0</v>
      </c>
      <c r="P1052">
        <v>55.58</v>
      </c>
      <c r="Q1052">
        <v>0</v>
      </c>
      <c r="R1052" s="1" t="s">
        <v>5781</v>
      </c>
      <c r="S1052" s="1" t="s">
        <v>8156</v>
      </c>
      <c r="T1052">
        <v>1.23</v>
      </c>
      <c r="U1052" s="1"/>
      <c r="V1052">
        <v>7580.3119909999996</v>
      </c>
      <c r="W1052">
        <v>248613.068122</v>
      </c>
      <c r="X1052">
        <v>40.436323999999999</v>
      </c>
      <c r="Y1052">
        <v>5.4244250000000003</v>
      </c>
      <c r="Z1052">
        <v>109.063379</v>
      </c>
      <c r="AA1052">
        <v>106.86968299999999</v>
      </c>
      <c r="AB1052">
        <v>0</v>
      </c>
    </row>
    <row r="1053" spans="1:28" x14ac:dyDescent="0.25">
      <c r="A1053" s="1" t="s">
        <v>1627</v>
      </c>
      <c r="B1053">
        <v>1569</v>
      </c>
      <c r="C1053" s="1" t="s">
        <v>4004</v>
      </c>
      <c r="D1053">
        <v>5.0999999999999996</v>
      </c>
      <c r="E1053">
        <v>0</v>
      </c>
      <c r="F1053">
        <v>0.84</v>
      </c>
      <c r="G1053">
        <v>1682</v>
      </c>
      <c r="H1053" s="1" t="s">
        <v>4073</v>
      </c>
      <c r="I1053">
        <v>40.79</v>
      </c>
      <c r="J1053">
        <v>12.44</v>
      </c>
      <c r="K1053">
        <v>113</v>
      </c>
      <c r="L1053">
        <v>475.89</v>
      </c>
      <c r="M1053">
        <v>51</v>
      </c>
      <c r="N1053">
        <v>1</v>
      </c>
      <c r="O1053">
        <v>0</v>
      </c>
      <c r="P1053">
        <v>78.52</v>
      </c>
      <c r="Q1053">
        <v>0</v>
      </c>
      <c r="R1053" s="1" t="s">
        <v>5782</v>
      </c>
      <c r="S1053" s="1" t="s">
        <v>8156</v>
      </c>
      <c r="T1053">
        <v>1.01</v>
      </c>
      <c r="U1053" s="1"/>
      <c r="V1053">
        <v>10815.725982</v>
      </c>
      <c r="W1053">
        <v>303923.02953499998</v>
      </c>
      <c r="X1053">
        <v>56.455902000000002</v>
      </c>
      <c r="Y1053">
        <v>6.7364519999999999</v>
      </c>
      <c r="Z1053">
        <v>134.185869</v>
      </c>
      <c r="AA1053">
        <v>130.64656299999999</v>
      </c>
      <c r="AB1053">
        <v>0</v>
      </c>
    </row>
    <row r="1054" spans="1:28" x14ac:dyDescent="0.25">
      <c r="A1054" s="1" t="s">
        <v>1629</v>
      </c>
      <c r="B1054">
        <v>1615</v>
      </c>
      <c r="C1054" s="1" t="s">
        <v>4004</v>
      </c>
      <c r="D1054">
        <v>5.0999999999999996</v>
      </c>
      <c r="E1054">
        <v>0</v>
      </c>
      <c r="F1054">
        <v>0.4</v>
      </c>
      <c r="G1054">
        <v>1683</v>
      </c>
      <c r="H1054" s="1" t="s">
        <v>4079</v>
      </c>
      <c r="I1054">
        <v>1.4</v>
      </c>
      <c r="J1054">
        <v>9.3699999999999992</v>
      </c>
      <c r="K1054">
        <v>68</v>
      </c>
      <c r="L1054">
        <v>609.39</v>
      </c>
      <c r="M1054">
        <v>0</v>
      </c>
      <c r="N1054">
        <v>0</v>
      </c>
      <c r="O1054">
        <v>0</v>
      </c>
      <c r="P1054">
        <v>14.19</v>
      </c>
      <c r="Q1054">
        <v>0</v>
      </c>
      <c r="R1054" s="1" t="s">
        <v>5784</v>
      </c>
      <c r="S1054" s="1" t="s">
        <v>8156</v>
      </c>
      <c r="T1054">
        <v>0.76</v>
      </c>
      <c r="U1054" s="1"/>
      <c r="V1054">
        <v>3381.2825419999999</v>
      </c>
      <c r="W1054">
        <v>190111.12534699999</v>
      </c>
      <c r="X1054">
        <v>19.897136</v>
      </c>
      <c r="Y1054">
        <v>3.6386090000000002</v>
      </c>
      <c r="Z1054">
        <v>80.21499</v>
      </c>
      <c r="AA1054">
        <v>81.720534000000001</v>
      </c>
      <c r="AB1054">
        <v>0</v>
      </c>
    </row>
    <row r="1055" spans="1:28" x14ac:dyDescent="0.25">
      <c r="A1055" s="1" t="s">
        <v>1630</v>
      </c>
      <c r="B1055">
        <v>1601</v>
      </c>
      <c r="C1055" s="1" t="s">
        <v>4004</v>
      </c>
      <c r="D1055">
        <v>5.0999999999999996</v>
      </c>
      <c r="E1055">
        <v>0</v>
      </c>
      <c r="F1055">
        <v>0.2</v>
      </c>
      <c r="G1055">
        <v>1688</v>
      </c>
      <c r="H1055" s="1" t="s">
        <v>4076</v>
      </c>
      <c r="I1055">
        <v>1.4</v>
      </c>
      <c r="J1055">
        <v>7.11</v>
      </c>
      <c r="K1055">
        <v>87</v>
      </c>
      <c r="L1055">
        <v>609.39</v>
      </c>
      <c r="M1055">
        <v>1</v>
      </c>
      <c r="N1055">
        <v>1</v>
      </c>
      <c r="O1055">
        <v>0</v>
      </c>
      <c r="P1055">
        <v>19.84</v>
      </c>
      <c r="Q1055">
        <v>0</v>
      </c>
      <c r="R1055" s="1" t="s">
        <v>5785</v>
      </c>
      <c r="S1055" s="1" t="s">
        <v>8156</v>
      </c>
      <c r="T1055">
        <v>0.61</v>
      </c>
      <c r="U1055" s="1"/>
      <c r="V1055">
        <v>4328.8816180000003</v>
      </c>
      <c r="W1055">
        <v>204928.89439599999</v>
      </c>
      <c r="X1055">
        <v>24.512304</v>
      </c>
      <c r="Y1055">
        <v>3.802813</v>
      </c>
      <c r="Z1055">
        <v>86.128433000000001</v>
      </c>
      <c r="AA1055">
        <v>88.090772999999999</v>
      </c>
      <c r="AB1055">
        <v>0</v>
      </c>
    </row>
    <row r="1056" spans="1:28" x14ac:dyDescent="0.25">
      <c r="A1056" s="1" t="s">
        <v>1631</v>
      </c>
      <c r="B1056">
        <v>1152</v>
      </c>
      <c r="C1056" s="1" t="s">
        <v>4062</v>
      </c>
      <c r="D1056">
        <v>5.0999999999999996</v>
      </c>
      <c r="E1056">
        <v>0</v>
      </c>
      <c r="F1056">
        <v>2</v>
      </c>
      <c r="G1056">
        <v>1689</v>
      </c>
      <c r="H1056" s="1" t="s">
        <v>4172</v>
      </c>
      <c r="I1056">
        <v>116.78</v>
      </c>
      <c r="J1056">
        <v>5.57</v>
      </c>
      <c r="K1056">
        <v>537</v>
      </c>
      <c r="L1056">
        <v>2761.62</v>
      </c>
      <c r="M1056">
        <v>176</v>
      </c>
      <c r="N1056">
        <v>6</v>
      </c>
      <c r="O1056">
        <v>0</v>
      </c>
      <c r="P1056">
        <v>280.17</v>
      </c>
      <c r="Q1056">
        <v>0</v>
      </c>
      <c r="R1056" s="1" t="s">
        <v>5786</v>
      </c>
      <c r="S1056" s="1" t="s">
        <v>8156</v>
      </c>
      <c r="T1056">
        <v>0.66</v>
      </c>
      <c r="U1056" s="1"/>
      <c r="V1056">
        <v>43829.874716999999</v>
      </c>
      <c r="W1056">
        <v>1376863.864882</v>
      </c>
      <c r="X1056">
        <v>231.95459199999999</v>
      </c>
      <c r="Y1056">
        <v>28.359313</v>
      </c>
      <c r="Z1056">
        <v>593.86235599999998</v>
      </c>
      <c r="AA1056">
        <v>591.86759400000005</v>
      </c>
      <c r="AB1056">
        <v>0</v>
      </c>
    </row>
    <row r="1057" spans="1:28" x14ac:dyDescent="0.25">
      <c r="A1057" s="1" t="s">
        <v>1632</v>
      </c>
      <c r="B1057">
        <v>1537</v>
      </c>
      <c r="C1057" s="1" t="s">
        <v>4002</v>
      </c>
      <c r="D1057">
        <v>5.0999999999999996</v>
      </c>
      <c r="E1057">
        <v>0</v>
      </c>
      <c r="F1057">
        <v>0.21</v>
      </c>
      <c r="G1057">
        <v>1690</v>
      </c>
      <c r="H1057" s="1" t="s">
        <v>4072</v>
      </c>
      <c r="I1057">
        <v>31.58</v>
      </c>
      <c r="J1057">
        <v>6.42</v>
      </c>
      <c r="K1057">
        <v>153</v>
      </c>
      <c r="L1057">
        <v>367.23</v>
      </c>
      <c r="M1057">
        <v>80</v>
      </c>
      <c r="N1057">
        <v>1</v>
      </c>
      <c r="O1057">
        <v>0</v>
      </c>
      <c r="P1057">
        <v>112.09</v>
      </c>
      <c r="Q1057">
        <v>0</v>
      </c>
      <c r="R1057" s="1" t="s">
        <v>5787</v>
      </c>
      <c r="S1057" s="1" t="s">
        <v>8156</v>
      </c>
      <c r="T1057">
        <v>0.65</v>
      </c>
      <c r="U1057" s="1"/>
      <c r="V1057">
        <v>16654.874902</v>
      </c>
      <c r="W1057">
        <v>366881.55394800002</v>
      </c>
      <c r="X1057">
        <v>84.449337999999997</v>
      </c>
      <c r="Y1057">
        <v>8.2794310000000007</v>
      </c>
      <c r="Z1057">
        <v>163.355265</v>
      </c>
      <c r="AA1057">
        <v>157.71318199999999</v>
      </c>
      <c r="AB1057">
        <v>0</v>
      </c>
    </row>
    <row r="1058" spans="1:28" x14ac:dyDescent="0.25">
      <c r="A1058" s="1" t="s">
        <v>1633</v>
      </c>
      <c r="B1058">
        <v>1663</v>
      </c>
      <c r="C1058" s="1" t="s">
        <v>4002</v>
      </c>
      <c r="D1058">
        <v>5.0999999999999996</v>
      </c>
      <c r="E1058">
        <v>0</v>
      </c>
      <c r="F1058">
        <v>0.76</v>
      </c>
      <c r="G1058">
        <v>1691</v>
      </c>
      <c r="H1058" s="1" t="s">
        <v>4105</v>
      </c>
      <c r="I1058">
        <v>31.58</v>
      </c>
      <c r="J1058">
        <v>11.12</v>
      </c>
      <c r="K1058">
        <v>28</v>
      </c>
      <c r="L1058">
        <v>367.23</v>
      </c>
      <c r="M1058">
        <v>0</v>
      </c>
      <c r="N1058">
        <v>0</v>
      </c>
      <c r="O1058">
        <v>0</v>
      </c>
      <c r="P1058">
        <v>6.19</v>
      </c>
      <c r="Q1058">
        <v>0</v>
      </c>
      <c r="R1058" s="1" t="s">
        <v>5788</v>
      </c>
      <c r="S1058" s="1" t="s">
        <v>8156</v>
      </c>
      <c r="T1058">
        <v>1.22</v>
      </c>
      <c r="U1058" s="1"/>
      <c r="V1058">
        <v>2263.000235</v>
      </c>
      <c r="W1058">
        <v>137762.776904</v>
      </c>
      <c r="X1058">
        <v>13.620203</v>
      </c>
      <c r="Y1058">
        <v>2.9604210000000002</v>
      </c>
      <c r="Z1058">
        <v>59.717171999999998</v>
      </c>
      <c r="AA1058">
        <v>59.217641</v>
      </c>
      <c r="AB1058">
        <v>0</v>
      </c>
    </row>
    <row r="1059" spans="1:28" x14ac:dyDescent="0.25">
      <c r="A1059" s="1" t="s">
        <v>1639</v>
      </c>
      <c r="B1059">
        <v>1629</v>
      </c>
      <c r="C1059" s="1" t="s">
        <v>4004</v>
      </c>
      <c r="D1059">
        <v>5.0999999999999996</v>
      </c>
      <c r="E1059">
        <v>0</v>
      </c>
      <c r="F1059">
        <v>0.6</v>
      </c>
      <c r="G1059">
        <v>1706</v>
      </c>
      <c r="H1059" s="1" t="s">
        <v>4076</v>
      </c>
      <c r="I1059">
        <v>1.4</v>
      </c>
      <c r="J1059">
        <v>13.31</v>
      </c>
      <c r="K1059">
        <v>77</v>
      </c>
      <c r="L1059">
        <v>609.39</v>
      </c>
      <c r="M1059">
        <v>0</v>
      </c>
      <c r="N1059">
        <v>0</v>
      </c>
      <c r="O1059">
        <v>0</v>
      </c>
      <c r="P1059">
        <v>35.28</v>
      </c>
      <c r="Q1059">
        <v>0</v>
      </c>
      <c r="R1059" s="1" t="s">
        <v>5794</v>
      </c>
      <c r="S1059" s="1" t="s">
        <v>8156</v>
      </c>
      <c r="T1059">
        <v>1.02</v>
      </c>
      <c r="U1059" s="1"/>
      <c r="V1059">
        <v>4946.3153789999997</v>
      </c>
      <c r="W1059">
        <v>255678.65984099999</v>
      </c>
      <c r="X1059">
        <v>28.590536</v>
      </c>
      <c r="Y1059">
        <v>5.0051119999999996</v>
      </c>
      <c r="Z1059">
        <v>108.23536300000001</v>
      </c>
      <c r="AA1059">
        <v>109.905385</v>
      </c>
      <c r="AB1059">
        <v>0</v>
      </c>
    </row>
    <row r="1060" spans="1:28" x14ac:dyDescent="0.25">
      <c r="A1060" s="1" t="s">
        <v>1640</v>
      </c>
      <c r="B1060">
        <v>1583</v>
      </c>
      <c r="C1060" s="1" t="s">
        <v>4001</v>
      </c>
      <c r="D1060">
        <v>0.2</v>
      </c>
      <c r="E1060">
        <v>0</v>
      </c>
      <c r="F1060">
        <v>7.0000000000000007E-2</v>
      </c>
      <c r="G1060">
        <v>1712</v>
      </c>
      <c r="H1060" s="1" t="s">
        <v>4071</v>
      </c>
      <c r="I1060">
        <v>108.49</v>
      </c>
      <c r="J1060">
        <v>5.69</v>
      </c>
      <c r="K1060">
        <v>129</v>
      </c>
      <c r="L1060">
        <v>419.77</v>
      </c>
      <c r="M1060">
        <v>80</v>
      </c>
      <c r="N1060">
        <v>4</v>
      </c>
      <c r="O1060">
        <v>0</v>
      </c>
      <c r="P1060">
        <v>105.41</v>
      </c>
      <c r="Q1060">
        <v>0</v>
      </c>
      <c r="R1060" s="1" t="s">
        <v>5795</v>
      </c>
      <c r="S1060" s="1" t="s">
        <v>8156</v>
      </c>
      <c r="T1060">
        <v>1.27</v>
      </c>
      <c r="U1060" s="1"/>
      <c r="V1060">
        <v>14398.249709</v>
      </c>
      <c r="W1060">
        <v>339402.53443399997</v>
      </c>
      <c r="X1060">
        <v>73.588986000000006</v>
      </c>
      <c r="Y1060">
        <v>7.8945619999999996</v>
      </c>
      <c r="Z1060">
        <v>151.54180400000001</v>
      </c>
      <c r="AA1060">
        <v>145.89952600000001</v>
      </c>
      <c r="AB1060">
        <v>0</v>
      </c>
    </row>
    <row r="1061" spans="1:28" x14ac:dyDescent="0.25">
      <c r="A1061" s="1" t="s">
        <v>1641</v>
      </c>
      <c r="B1061">
        <v>1620</v>
      </c>
      <c r="C1061" s="1" t="s">
        <v>4004</v>
      </c>
      <c r="D1061">
        <v>5.0999999999999996</v>
      </c>
      <c r="E1061">
        <v>0</v>
      </c>
      <c r="F1061">
        <v>0</v>
      </c>
      <c r="G1061">
        <v>1714</v>
      </c>
      <c r="H1061" s="1" t="s">
        <v>4074</v>
      </c>
      <c r="I1061">
        <v>0.2</v>
      </c>
      <c r="J1061">
        <v>4.3099999999999996</v>
      </c>
      <c r="K1061">
        <v>94</v>
      </c>
      <c r="L1061">
        <v>420.4</v>
      </c>
      <c r="M1061">
        <v>0</v>
      </c>
      <c r="N1061">
        <v>0</v>
      </c>
      <c r="O1061">
        <v>0</v>
      </c>
      <c r="P1061">
        <v>20.86</v>
      </c>
      <c r="Q1061">
        <v>0</v>
      </c>
      <c r="R1061" s="1" t="s">
        <v>5796</v>
      </c>
      <c r="S1061" s="1" t="s">
        <v>8156</v>
      </c>
      <c r="T1061">
        <v>0.43</v>
      </c>
      <c r="U1061" s="1"/>
      <c r="V1061">
        <v>4501.7867820000001</v>
      </c>
      <c r="W1061">
        <v>146098.82056399999</v>
      </c>
      <c r="X1061">
        <v>23.860251999999999</v>
      </c>
      <c r="Y1061">
        <v>2.6559080000000002</v>
      </c>
      <c r="Z1061">
        <v>61.525466999999999</v>
      </c>
      <c r="AA1061">
        <v>62.803313000000003</v>
      </c>
      <c r="AB1061">
        <v>0</v>
      </c>
    </row>
    <row r="1062" spans="1:28" x14ac:dyDescent="0.25">
      <c r="A1062" s="1" t="s">
        <v>1642</v>
      </c>
      <c r="B1062">
        <v>1624</v>
      </c>
      <c r="C1062" s="1" t="s">
        <v>4001</v>
      </c>
      <c r="D1062">
        <v>0.2</v>
      </c>
      <c r="E1062">
        <v>0</v>
      </c>
      <c r="F1062">
        <v>0.48</v>
      </c>
      <c r="G1062">
        <v>1719</v>
      </c>
      <c r="H1062" s="1" t="s">
        <v>4148</v>
      </c>
      <c r="I1062">
        <v>108.49</v>
      </c>
      <c r="J1062">
        <v>10</v>
      </c>
      <c r="K1062">
        <v>95</v>
      </c>
      <c r="L1062">
        <v>419.77</v>
      </c>
      <c r="M1062">
        <v>24</v>
      </c>
      <c r="N1062">
        <v>3</v>
      </c>
      <c r="O1062">
        <v>0</v>
      </c>
      <c r="P1062">
        <v>56.24</v>
      </c>
      <c r="Q1062">
        <v>0</v>
      </c>
      <c r="R1062" s="1" t="s">
        <v>5797</v>
      </c>
      <c r="S1062" s="1" t="s">
        <v>8156</v>
      </c>
      <c r="T1062">
        <v>0.73</v>
      </c>
      <c r="U1062" s="1"/>
      <c r="V1062">
        <v>6671.3338409999997</v>
      </c>
      <c r="W1062">
        <v>207116.29349000001</v>
      </c>
      <c r="X1062">
        <v>35.231969999999997</v>
      </c>
      <c r="Y1062">
        <v>4.1956749999999996</v>
      </c>
      <c r="Z1062">
        <v>89.035821999999996</v>
      </c>
      <c r="AA1062">
        <v>89.032505999999998</v>
      </c>
      <c r="AB1062">
        <v>0</v>
      </c>
    </row>
    <row r="1063" spans="1:28" x14ac:dyDescent="0.25">
      <c r="A1063" s="1" t="s">
        <v>1643</v>
      </c>
      <c r="B1063">
        <v>1645</v>
      </c>
      <c r="C1063" s="1" t="s">
        <v>4004</v>
      </c>
      <c r="D1063">
        <v>5.0999999999999996</v>
      </c>
      <c r="E1063">
        <v>0</v>
      </c>
      <c r="F1063">
        <v>2.8</v>
      </c>
      <c r="G1063">
        <v>1720</v>
      </c>
      <c r="H1063" s="1" t="s">
        <v>4076</v>
      </c>
      <c r="I1063">
        <v>1.4</v>
      </c>
      <c r="J1063">
        <v>15.23</v>
      </c>
      <c r="K1063">
        <v>75</v>
      </c>
      <c r="L1063">
        <v>609.39</v>
      </c>
      <c r="M1063">
        <v>1</v>
      </c>
      <c r="N1063">
        <v>1</v>
      </c>
      <c r="O1063">
        <v>0</v>
      </c>
      <c r="P1063">
        <v>38.06</v>
      </c>
      <c r="Q1063">
        <v>0</v>
      </c>
      <c r="R1063" s="1" t="s">
        <v>5798</v>
      </c>
      <c r="S1063" s="1" t="s">
        <v>8156</v>
      </c>
      <c r="T1063">
        <v>1.17</v>
      </c>
      <c r="U1063" s="1"/>
      <c r="V1063">
        <v>4694.9993690000001</v>
      </c>
      <c r="W1063">
        <v>235906.19151999999</v>
      </c>
      <c r="X1063">
        <v>26.964289999999998</v>
      </c>
      <c r="Y1063">
        <v>4.8873569999999997</v>
      </c>
      <c r="Z1063">
        <v>101.696718</v>
      </c>
      <c r="AA1063">
        <v>101.405721</v>
      </c>
      <c r="AB1063">
        <v>0</v>
      </c>
    </row>
    <row r="1064" spans="1:28" x14ac:dyDescent="0.25">
      <c r="A1064" s="1" t="s">
        <v>1644</v>
      </c>
      <c r="B1064">
        <v>1380</v>
      </c>
      <c r="C1064" s="1" t="s">
        <v>4034</v>
      </c>
      <c r="D1064">
        <v>5.0999999999999996</v>
      </c>
      <c r="E1064">
        <v>0</v>
      </c>
      <c r="F1064">
        <v>0</v>
      </c>
      <c r="G1064">
        <v>1722</v>
      </c>
      <c r="H1064" s="1" t="s">
        <v>4150</v>
      </c>
      <c r="I1064">
        <v>82</v>
      </c>
      <c r="J1064">
        <v>11.28</v>
      </c>
      <c r="K1064">
        <v>342</v>
      </c>
      <c r="L1064">
        <v>1808.36</v>
      </c>
      <c r="M1064">
        <v>106</v>
      </c>
      <c r="N1064">
        <v>3</v>
      </c>
      <c r="O1064">
        <v>0</v>
      </c>
      <c r="P1064">
        <v>191.41</v>
      </c>
      <c r="Q1064">
        <v>0</v>
      </c>
      <c r="R1064" s="1" t="s">
        <v>5799</v>
      </c>
      <c r="S1064" s="1" t="s">
        <v>8156</v>
      </c>
      <c r="T1064">
        <v>0.85</v>
      </c>
      <c r="U1064" s="1"/>
      <c r="V1064">
        <v>27210.684384</v>
      </c>
      <c r="W1064">
        <v>801683.21370900003</v>
      </c>
      <c r="X1064">
        <v>142.766818</v>
      </c>
      <c r="Y1064">
        <v>16.744754</v>
      </c>
      <c r="Z1064">
        <v>346.59709700000002</v>
      </c>
      <c r="AA1064">
        <v>344.61788799999999</v>
      </c>
      <c r="AB1064">
        <v>0</v>
      </c>
    </row>
    <row r="1065" spans="1:28" x14ac:dyDescent="0.25">
      <c r="A1065" s="1" t="s">
        <v>1646</v>
      </c>
      <c r="B1065">
        <v>1426</v>
      </c>
      <c r="C1065" s="1" t="s">
        <v>4034</v>
      </c>
      <c r="D1065">
        <v>5.0999999999999996</v>
      </c>
      <c r="E1065">
        <v>0</v>
      </c>
      <c r="F1065">
        <v>0</v>
      </c>
      <c r="G1065">
        <v>1724</v>
      </c>
      <c r="H1065" s="1" t="s">
        <v>4150</v>
      </c>
      <c r="I1065">
        <v>82</v>
      </c>
      <c r="J1065">
        <v>11.51</v>
      </c>
      <c r="K1065">
        <v>298</v>
      </c>
      <c r="L1065">
        <v>1808.36</v>
      </c>
      <c r="M1065">
        <v>82</v>
      </c>
      <c r="N1065">
        <v>4</v>
      </c>
      <c r="O1065">
        <v>0</v>
      </c>
      <c r="P1065">
        <v>159.56</v>
      </c>
      <c r="Q1065">
        <v>0</v>
      </c>
      <c r="R1065" s="1" t="s">
        <v>5801</v>
      </c>
      <c r="S1065" s="1" t="s">
        <v>8156</v>
      </c>
      <c r="T1065">
        <v>0.93</v>
      </c>
      <c r="U1065" s="1"/>
      <c r="V1065">
        <v>22905.602128999999</v>
      </c>
      <c r="W1065">
        <v>817025.12132300006</v>
      </c>
      <c r="X1065">
        <v>123.657898</v>
      </c>
      <c r="Y1065">
        <v>16.974836</v>
      </c>
      <c r="Z1065">
        <v>352.442139</v>
      </c>
      <c r="AA1065">
        <v>351.208912</v>
      </c>
      <c r="AB1065">
        <v>0</v>
      </c>
    </row>
    <row r="1066" spans="1:28" x14ac:dyDescent="0.25">
      <c r="A1066" s="1" t="s">
        <v>1647</v>
      </c>
      <c r="B1066">
        <v>1472</v>
      </c>
      <c r="C1066" s="1" t="s">
        <v>4034</v>
      </c>
      <c r="D1066">
        <v>5.0999999999999996</v>
      </c>
      <c r="E1066">
        <v>0</v>
      </c>
      <c r="F1066">
        <v>0</v>
      </c>
      <c r="G1066">
        <v>1726</v>
      </c>
      <c r="H1066" s="1" t="s">
        <v>4150</v>
      </c>
      <c r="I1066">
        <v>82</v>
      </c>
      <c r="J1066">
        <v>11.42</v>
      </c>
      <c r="K1066">
        <v>254</v>
      </c>
      <c r="L1066">
        <v>1808.36</v>
      </c>
      <c r="M1066">
        <v>57</v>
      </c>
      <c r="N1066">
        <v>3</v>
      </c>
      <c r="O1066">
        <v>0</v>
      </c>
      <c r="P1066">
        <v>118.36</v>
      </c>
      <c r="Q1066">
        <v>0</v>
      </c>
      <c r="R1066" s="1" t="s">
        <v>5802</v>
      </c>
      <c r="S1066" s="1" t="s">
        <v>8156</v>
      </c>
      <c r="T1066">
        <v>0.95</v>
      </c>
      <c r="U1066" s="1"/>
      <c r="V1066">
        <v>16170.132315000001</v>
      </c>
      <c r="W1066">
        <v>653207.26118799997</v>
      </c>
      <c r="X1066">
        <v>89.018065000000007</v>
      </c>
      <c r="Y1066">
        <v>12.927756</v>
      </c>
      <c r="Z1066">
        <v>276.58568300000002</v>
      </c>
      <c r="AA1066">
        <v>280.78891499999997</v>
      </c>
      <c r="AB1066">
        <v>0</v>
      </c>
    </row>
    <row r="1067" spans="1:28" x14ac:dyDescent="0.25">
      <c r="A1067" s="1" t="s">
        <v>1648</v>
      </c>
      <c r="B1067">
        <v>1428</v>
      </c>
      <c r="C1067" s="1" t="s">
        <v>4013</v>
      </c>
      <c r="D1067">
        <v>5.0999999999999996</v>
      </c>
      <c r="E1067">
        <v>0</v>
      </c>
      <c r="F1067">
        <v>0.42</v>
      </c>
      <c r="G1067">
        <v>1729</v>
      </c>
      <c r="H1067" s="1" t="s">
        <v>4086</v>
      </c>
      <c r="I1067">
        <v>0.2</v>
      </c>
      <c r="J1067">
        <v>4.45</v>
      </c>
      <c r="K1067">
        <v>301</v>
      </c>
      <c r="L1067">
        <v>1241.6600000000001</v>
      </c>
      <c r="M1067">
        <v>163</v>
      </c>
      <c r="N1067">
        <v>3</v>
      </c>
      <c r="O1067">
        <v>0</v>
      </c>
      <c r="P1067">
        <v>197.41</v>
      </c>
      <c r="Q1067">
        <v>0</v>
      </c>
      <c r="R1067" s="1" t="s">
        <v>5803</v>
      </c>
      <c r="S1067" s="1" t="s">
        <v>8156</v>
      </c>
      <c r="T1067">
        <v>0.87</v>
      </c>
      <c r="U1067" s="1"/>
      <c r="V1067">
        <v>30780.048804999999</v>
      </c>
      <c r="W1067">
        <v>755899.92198600003</v>
      </c>
      <c r="X1067">
        <v>157.94780900000001</v>
      </c>
      <c r="Y1067">
        <v>16.608802000000001</v>
      </c>
      <c r="Z1067">
        <v>331.86499900000001</v>
      </c>
      <c r="AA1067">
        <v>324.94027599999998</v>
      </c>
      <c r="AB1067">
        <v>0</v>
      </c>
    </row>
    <row r="1068" spans="1:28" x14ac:dyDescent="0.25">
      <c r="A1068" s="1" t="s">
        <v>1650</v>
      </c>
      <c r="B1068">
        <v>1610</v>
      </c>
      <c r="C1068" s="1" t="s">
        <v>4009</v>
      </c>
      <c r="D1068">
        <v>5.0999999999999996</v>
      </c>
      <c r="E1068">
        <v>0</v>
      </c>
      <c r="F1068">
        <v>0</v>
      </c>
      <c r="G1068">
        <v>1735</v>
      </c>
      <c r="H1068" s="1" t="s">
        <v>4082</v>
      </c>
      <c r="I1068">
        <v>19.239999999999998</v>
      </c>
      <c r="J1068">
        <v>7.9</v>
      </c>
      <c r="K1068">
        <v>125</v>
      </c>
      <c r="L1068">
        <v>738.31</v>
      </c>
      <c r="M1068">
        <v>0</v>
      </c>
      <c r="N1068">
        <v>0</v>
      </c>
      <c r="O1068">
        <v>0</v>
      </c>
      <c r="P1068">
        <v>39.46</v>
      </c>
      <c r="Q1068">
        <v>0</v>
      </c>
      <c r="R1068" s="1" t="s">
        <v>5805</v>
      </c>
      <c r="S1068" s="1" t="s">
        <v>8156</v>
      </c>
      <c r="T1068">
        <v>0.63</v>
      </c>
      <c r="U1068" s="1"/>
      <c r="V1068">
        <v>6789.2587919999996</v>
      </c>
      <c r="W1068">
        <v>288703.34328700003</v>
      </c>
      <c r="X1068">
        <v>37.671115</v>
      </c>
      <c r="Y1068">
        <v>5.4705459999999997</v>
      </c>
      <c r="Z1068">
        <v>122.581479</v>
      </c>
      <c r="AA1068">
        <v>124.102439</v>
      </c>
      <c r="AB1068">
        <v>0</v>
      </c>
    </row>
    <row r="1069" spans="1:28" x14ac:dyDescent="0.25">
      <c r="A1069" s="1" t="s">
        <v>1651</v>
      </c>
      <c r="B1069">
        <v>1412</v>
      </c>
      <c r="C1069" s="1" t="s">
        <v>4032</v>
      </c>
      <c r="D1069">
        <v>5.0999999999999996</v>
      </c>
      <c r="E1069">
        <v>0</v>
      </c>
      <c r="F1069">
        <v>0.64</v>
      </c>
      <c r="G1069">
        <v>1737</v>
      </c>
      <c r="H1069" s="1" t="s">
        <v>4162</v>
      </c>
      <c r="I1069">
        <v>0.2</v>
      </c>
      <c r="J1069">
        <v>9.75</v>
      </c>
      <c r="K1069">
        <v>325</v>
      </c>
      <c r="L1069">
        <v>1269.6500000000001</v>
      </c>
      <c r="M1069">
        <v>144</v>
      </c>
      <c r="N1069">
        <v>4</v>
      </c>
      <c r="O1069">
        <v>0</v>
      </c>
      <c r="P1069">
        <v>203.97</v>
      </c>
      <c r="Q1069">
        <v>0</v>
      </c>
      <c r="R1069" s="1" t="s">
        <v>5806</v>
      </c>
      <c r="S1069" s="1" t="s">
        <v>8156</v>
      </c>
      <c r="T1069">
        <v>0.76</v>
      </c>
      <c r="U1069" s="1"/>
      <c r="V1069">
        <v>29731.379263999999</v>
      </c>
      <c r="W1069">
        <v>782169.059137</v>
      </c>
      <c r="X1069">
        <v>153.76099400000001</v>
      </c>
      <c r="Y1069">
        <v>16.805014</v>
      </c>
      <c r="Z1069">
        <v>342.344402</v>
      </c>
      <c r="AA1069">
        <v>336.231267</v>
      </c>
      <c r="AB1069">
        <v>0</v>
      </c>
    </row>
    <row r="1070" spans="1:28" x14ac:dyDescent="0.25">
      <c r="A1070" s="1" t="s">
        <v>1652</v>
      </c>
      <c r="B1070">
        <v>1294</v>
      </c>
      <c r="C1070" s="1" t="s">
        <v>4006</v>
      </c>
      <c r="D1070">
        <v>5.0999999999999996</v>
      </c>
      <c r="E1070">
        <v>0</v>
      </c>
      <c r="F1070">
        <v>0.25</v>
      </c>
      <c r="G1070">
        <v>1743</v>
      </c>
      <c r="H1070" s="1" t="s">
        <v>4125</v>
      </c>
      <c r="I1070">
        <v>87.33</v>
      </c>
      <c r="J1070">
        <v>8.2100000000000009</v>
      </c>
      <c r="K1070">
        <v>449</v>
      </c>
      <c r="L1070">
        <v>2329.4899999999998</v>
      </c>
      <c r="M1070">
        <v>107</v>
      </c>
      <c r="N1070">
        <v>4</v>
      </c>
      <c r="O1070">
        <v>0</v>
      </c>
      <c r="P1070">
        <v>174.38</v>
      </c>
      <c r="Q1070">
        <v>0</v>
      </c>
      <c r="R1070" s="1" t="s">
        <v>5807</v>
      </c>
      <c r="S1070" s="1" t="s">
        <v>8156</v>
      </c>
      <c r="T1070">
        <v>0.61</v>
      </c>
      <c r="U1070" s="1"/>
      <c r="V1070">
        <v>28818.235003999998</v>
      </c>
      <c r="W1070">
        <v>906681.81668499997</v>
      </c>
      <c r="X1070">
        <v>152.310914</v>
      </c>
      <c r="Y1070">
        <v>17.560919999999999</v>
      </c>
      <c r="Z1070">
        <v>385.78271000000001</v>
      </c>
      <c r="AA1070">
        <v>389.75356799999997</v>
      </c>
      <c r="AB1070">
        <v>0</v>
      </c>
    </row>
    <row r="1071" spans="1:28" x14ac:dyDescent="0.25">
      <c r="A1071" s="1" t="s">
        <v>1654</v>
      </c>
      <c r="B1071">
        <v>1631</v>
      </c>
      <c r="C1071" s="1" t="s">
        <v>4002</v>
      </c>
      <c r="D1071">
        <v>5.0999999999999996</v>
      </c>
      <c r="E1071">
        <v>0</v>
      </c>
      <c r="F1071">
        <v>0.12</v>
      </c>
      <c r="G1071">
        <v>1756</v>
      </c>
      <c r="H1071" s="1" t="s">
        <v>4072</v>
      </c>
      <c r="I1071">
        <v>31.58</v>
      </c>
      <c r="J1071">
        <v>3.48</v>
      </c>
      <c r="K1071">
        <v>125</v>
      </c>
      <c r="L1071">
        <v>367.23</v>
      </c>
      <c r="M1071">
        <v>1</v>
      </c>
      <c r="N1071">
        <v>1</v>
      </c>
      <c r="O1071">
        <v>0</v>
      </c>
      <c r="P1071">
        <v>32.24</v>
      </c>
      <c r="Q1071">
        <v>0</v>
      </c>
      <c r="R1071" s="1" t="s">
        <v>5809</v>
      </c>
      <c r="S1071" s="1" t="s">
        <v>8156</v>
      </c>
      <c r="T1071">
        <v>0.28999999999999998</v>
      </c>
      <c r="U1071" s="1"/>
      <c r="V1071">
        <v>6796.5879629999999</v>
      </c>
      <c r="W1071">
        <v>170467.605767</v>
      </c>
      <c r="X1071">
        <v>34.866573000000002</v>
      </c>
      <c r="Y1071">
        <v>3.3207089999999999</v>
      </c>
      <c r="Z1071">
        <v>73.173205999999993</v>
      </c>
      <c r="AA1071">
        <v>73.279678000000004</v>
      </c>
      <c r="AB1071">
        <v>0</v>
      </c>
    </row>
    <row r="1072" spans="1:28" x14ac:dyDescent="0.25">
      <c r="A1072" s="1" t="s">
        <v>1655</v>
      </c>
      <c r="B1072">
        <v>1553</v>
      </c>
      <c r="C1072" s="1" t="s">
        <v>4030</v>
      </c>
      <c r="D1072">
        <v>5.0999999999999996</v>
      </c>
      <c r="E1072">
        <v>0</v>
      </c>
      <c r="F1072">
        <v>0.5</v>
      </c>
      <c r="G1072">
        <v>1758</v>
      </c>
      <c r="H1072" s="1" t="s">
        <v>4139</v>
      </c>
      <c r="I1072">
        <v>77.290000000000006</v>
      </c>
      <c r="J1072">
        <v>13.44</v>
      </c>
      <c r="K1072">
        <v>205</v>
      </c>
      <c r="L1072">
        <v>2007.2</v>
      </c>
      <c r="M1072">
        <v>5</v>
      </c>
      <c r="N1072">
        <v>1</v>
      </c>
      <c r="O1072">
        <v>0</v>
      </c>
      <c r="P1072">
        <v>69.180000000000007</v>
      </c>
      <c r="Q1072">
        <v>0</v>
      </c>
      <c r="R1072" s="1" t="s">
        <v>5810</v>
      </c>
      <c r="S1072" s="1" t="s">
        <v>8156</v>
      </c>
      <c r="T1072">
        <v>1.07</v>
      </c>
      <c r="U1072" s="1"/>
      <c r="V1072">
        <v>10372.870650999999</v>
      </c>
      <c r="W1072">
        <v>598756.48965700006</v>
      </c>
      <c r="X1072">
        <v>61.434930000000001</v>
      </c>
      <c r="Y1072">
        <v>11.601659</v>
      </c>
      <c r="Z1072">
        <v>251.450356</v>
      </c>
      <c r="AA1072">
        <v>257.37922500000002</v>
      </c>
      <c r="AB1072">
        <v>0</v>
      </c>
    </row>
    <row r="1073" spans="1:28" x14ac:dyDescent="0.25">
      <c r="A1073" s="1" t="s">
        <v>1656</v>
      </c>
      <c r="B1073">
        <v>1453</v>
      </c>
      <c r="C1073" s="1" t="s">
        <v>4031</v>
      </c>
      <c r="D1073">
        <v>5.0999999999999996</v>
      </c>
      <c r="E1073">
        <v>0</v>
      </c>
      <c r="F1073">
        <v>0.38</v>
      </c>
      <c r="G1073">
        <v>1759</v>
      </c>
      <c r="H1073" s="1" t="s">
        <v>4091</v>
      </c>
      <c r="I1073">
        <v>93.18</v>
      </c>
      <c r="J1073">
        <v>9.16</v>
      </c>
      <c r="K1073">
        <v>306</v>
      </c>
      <c r="L1073">
        <v>1375.09</v>
      </c>
      <c r="M1073">
        <v>109</v>
      </c>
      <c r="N1073">
        <v>7</v>
      </c>
      <c r="O1073">
        <v>0</v>
      </c>
      <c r="P1073">
        <v>176.85</v>
      </c>
      <c r="Q1073">
        <v>0</v>
      </c>
      <c r="R1073" s="1" t="s">
        <v>5811</v>
      </c>
      <c r="S1073" s="1" t="s">
        <v>8156</v>
      </c>
      <c r="T1073">
        <v>0.77</v>
      </c>
      <c r="U1073" s="1"/>
      <c r="V1073">
        <v>22857.738196999999</v>
      </c>
      <c r="W1073">
        <v>687908.27698099997</v>
      </c>
      <c r="X1073">
        <v>120.234162</v>
      </c>
      <c r="Y1073">
        <v>14.195805</v>
      </c>
      <c r="Z1073">
        <v>297.36701199999999</v>
      </c>
      <c r="AA1073">
        <v>295.70942500000001</v>
      </c>
      <c r="AB1073">
        <v>0</v>
      </c>
    </row>
    <row r="1074" spans="1:28" x14ac:dyDescent="0.25">
      <c r="A1074" s="1" t="s">
        <v>1659</v>
      </c>
      <c r="B1074">
        <v>1593</v>
      </c>
      <c r="C1074" s="1" t="s">
        <v>4016</v>
      </c>
      <c r="D1074">
        <v>5.0999999999999996</v>
      </c>
      <c r="E1074">
        <v>0</v>
      </c>
      <c r="F1074">
        <v>0.7</v>
      </c>
      <c r="G1074">
        <v>1761</v>
      </c>
      <c r="H1074" s="1" t="s">
        <v>4089</v>
      </c>
      <c r="I1074">
        <v>182.21</v>
      </c>
      <c r="J1074">
        <v>11.33</v>
      </c>
      <c r="K1074">
        <v>168</v>
      </c>
      <c r="L1074">
        <v>905.52</v>
      </c>
      <c r="M1074">
        <v>43</v>
      </c>
      <c r="N1074">
        <v>4</v>
      </c>
      <c r="O1074">
        <v>0</v>
      </c>
      <c r="P1074">
        <v>103.68</v>
      </c>
      <c r="Q1074">
        <v>0</v>
      </c>
      <c r="R1074" s="1" t="s">
        <v>5814</v>
      </c>
      <c r="S1074" s="1" t="s">
        <v>8156</v>
      </c>
      <c r="T1074">
        <v>1.02</v>
      </c>
      <c r="U1074" s="1"/>
      <c r="V1074">
        <v>12261.801745999999</v>
      </c>
      <c r="W1074">
        <v>441103.27078600001</v>
      </c>
      <c r="X1074">
        <v>66.208726999999996</v>
      </c>
      <c r="Y1074">
        <v>9.0897699999999997</v>
      </c>
      <c r="Z1074">
        <v>190.31501800000001</v>
      </c>
      <c r="AA1074">
        <v>189.613958</v>
      </c>
      <c r="AB1074">
        <v>0</v>
      </c>
    </row>
    <row r="1075" spans="1:28" x14ac:dyDescent="0.25">
      <c r="A1075" s="1" t="s">
        <v>1660</v>
      </c>
      <c r="B1075">
        <v>1650</v>
      </c>
      <c r="C1075" s="1" t="s">
        <v>4004</v>
      </c>
      <c r="D1075">
        <v>5.0999999999999996</v>
      </c>
      <c r="E1075">
        <v>0</v>
      </c>
      <c r="F1075">
        <v>3.43</v>
      </c>
      <c r="G1075">
        <v>1761</v>
      </c>
      <c r="H1075" s="1" t="s">
        <v>4073</v>
      </c>
      <c r="I1075">
        <v>40.79</v>
      </c>
      <c r="J1075">
        <v>15.97</v>
      </c>
      <c r="K1075">
        <v>111</v>
      </c>
      <c r="L1075">
        <v>475.89</v>
      </c>
      <c r="M1075">
        <v>14</v>
      </c>
      <c r="N1075">
        <v>4</v>
      </c>
      <c r="O1075">
        <v>0</v>
      </c>
      <c r="P1075">
        <v>80.209999999999994</v>
      </c>
      <c r="Q1075">
        <v>0</v>
      </c>
      <c r="R1075" s="1" t="s">
        <v>5815</v>
      </c>
      <c r="S1075" s="1" t="s">
        <v>8156</v>
      </c>
      <c r="T1075">
        <v>1.17</v>
      </c>
      <c r="U1075" s="1"/>
      <c r="V1075">
        <v>7019.1008620000002</v>
      </c>
      <c r="W1075">
        <v>258739.32644500001</v>
      </c>
      <c r="X1075">
        <v>38.111586000000003</v>
      </c>
      <c r="Y1075">
        <v>5.5063940000000002</v>
      </c>
      <c r="Z1075">
        <v>113.28074599999999</v>
      </c>
      <c r="AA1075">
        <v>111.22199000000001</v>
      </c>
      <c r="AB1075">
        <v>0</v>
      </c>
    </row>
    <row r="1076" spans="1:28" x14ac:dyDescent="0.25">
      <c r="A1076" s="1" t="s">
        <v>1662</v>
      </c>
      <c r="B1076">
        <v>1382</v>
      </c>
      <c r="C1076" s="1" t="s">
        <v>4018</v>
      </c>
      <c r="D1076">
        <v>5.0999999999999996</v>
      </c>
      <c r="E1076">
        <v>0</v>
      </c>
      <c r="F1076">
        <v>2</v>
      </c>
      <c r="G1076">
        <v>1763</v>
      </c>
      <c r="H1076" s="1" t="s">
        <v>4095</v>
      </c>
      <c r="I1076">
        <v>63.59</v>
      </c>
      <c r="J1076">
        <v>6.17</v>
      </c>
      <c r="K1076">
        <v>381</v>
      </c>
      <c r="L1076">
        <v>1936.73</v>
      </c>
      <c r="M1076">
        <v>69</v>
      </c>
      <c r="N1076">
        <v>6</v>
      </c>
      <c r="O1076">
        <v>0</v>
      </c>
      <c r="P1076">
        <v>142.63999999999999</v>
      </c>
      <c r="Q1076">
        <v>0</v>
      </c>
      <c r="R1076" s="1" t="s">
        <v>5817</v>
      </c>
      <c r="S1076" s="1" t="s">
        <v>8156</v>
      </c>
      <c r="T1076">
        <v>0.56999999999999995</v>
      </c>
      <c r="U1076" s="1"/>
      <c r="V1076">
        <v>22353.734265999999</v>
      </c>
      <c r="W1076">
        <v>745242.45296300005</v>
      </c>
      <c r="X1076">
        <v>119.088813</v>
      </c>
      <c r="Y1076">
        <v>14.119767</v>
      </c>
      <c r="Z1076">
        <v>315.450783</v>
      </c>
      <c r="AA1076">
        <v>320.35523699999999</v>
      </c>
      <c r="AB1076">
        <v>0</v>
      </c>
    </row>
    <row r="1077" spans="1:28" x14ac:dyDescent="0.25">
      <c r="A1077" s="1" t="s">
        <v>1663</v>
      </c>
      <c r="B1077">
        <v>1593</v>
      </c>
      <c r="C1077" s="1" t="s">
        <v>4017</v>
      </c>
      <c r="D1077">
        <v>5.0999999999999996</v>
      </c>
      <c r="E1077">
        <v>0</v>
      </c>
      <c r="F1077">
        <v>0.72</v>
      </c>
      <c r="G1077">
        <v>1763</v>
      </c>
      <c r="H1077" s="1" t="s">
        <v>4140</v>
      </c>
      <c r="I1077">
        <v>93.18</v>
      </c>
      <c r="J1077">
        <v>10.02</v>
      </c>
      <c r="K1077">
        <v>170</v>
      </c>
      <c r="L1077">
        <v>1018.45</v>
      </c>
      <c r="M1077">
        <v>29</v>
      </c>
      <c r="N1077">
        <v>2</v>
      </c>
      <c r="O1077">
        <v>0</v>
      </c>
      <c r="P1077">
        <v>75.180000000000007</v>
      </c>
      <c r="Q1077">
        <v>0</v>
      </c>
      <c r="R1077" s="1" t="s">
        <v>5818</v>
      </c>
      <c r="S1077" s="1" t="s">
        <v>8156</v>
      </c>
      <c r="T1077">
        <v>0.76</v>
      </c>
      <c r="U1077" s="1"/>
      <c r="V1077">
        <v>10459.229098</v>
      </c>
      <c r="W1077">
        <v>419865.72272800002</v>
      </c>
      <c r="X1077">
        <v>57.483687000000003</v>
      </c>
      <c r="Y1077">
        <v>8.1369889999999998</v>
      </c>
      <c r="Z1077">
        <v>178.457356</v>
      </c>
      <c r="AA1077">
        <v>180.48441700000001</v>
      </c>
      <c r="AB1077">
        <v>0</v>
      </c>
    </row>
    <row r="1078" spans="1:28" x14ac:dyDescent="0.25">
      <c r="A1078" s="1" t="s">
        <v>1664</v>
      </c>
      <c r="B1078">
        <v>1540</v>
      </c>
      <c r="C1078" s="1" t="s">
        <v>4017</v>
      </c>
      <c r="D1078">
        <v>5.0999999999999996</v>
      </c>
      <c r="E1078">
        <v>0</v>
      </c>
      <c r="F1078">
        <v>0.8</v>
      </c>
      <c r="G1078">
        <v>1764</v>
      </c>
      <c r="H1078" s="1" t="s">
        <v>4091</v>
      </c>
      <c r="I1078">
        <v>93.18</v>
      </c>
      <c r="J1078">
        <v>9.67</v>
      </c>
      <c r="K1078">
        <v>224</v>
      </c>
      <c r="L1078">
        <v>1018.45</v>
      </c>
      <c r="M1078">
        <v>98</v>
      </c>
      <c r="N1078">
        <v>3</v>
      </c>
      <c r="O1078">
        <v>0</v>
      </c>
      <c r="P1078">
        <v>159.35</v>
      </c>
      <c r="Q1078">
        <v>0</v>
      </c>
      <c r="R1078" s="1" t="s">
        <v>5819</v>
      </c>
      <c r="S1078" s="1" t="s">
        <v>8156</v>
      </c>
      <c r="T1078">
        <v>1.1200000000000001</v>
      </c>
      <c r="U1078" s="1"/>
      <c r="V1078">
        <v>22023.987496999998</v>
      </c>
      <c r="W1078">
        <v>611409.93469999998</v>
      </c>
      <c r="X1078">
        <v>114.724763</v>
      </c>
      <c r="Y1078">
        <v>13.488257000000001</v>
      </c>
      <c r="Z1078">
        <v>269.25858499999998</v>
      </c>
      <c r="AA1078">
        <v>262.82546500000001</v>
      </c>
      <c r="AB1078">
        <v>0</v>
      </c>
    </row>
    <row r="1079" spans="1:28" x14ac:dyDescent="0.25">
      <c r="A1079" s="1" t="s">
        <v>1665</v>
      </c>
      <c r="B1079">
        <v>1658</v>
      </c>
      <c r="C1079" s="1" t="s">
        <v>4004</v>
      </c>
      <c r="D1079">
        <v>5.0999999999999996</v>
      </c>
      <c r="E1079">
        <v>0</v>
      </c>
      <c r="F1079">
        <v>2</v>
      </c>
      <c r="G1079">
        <v>1765</v>
      </c>
      <c r="H1079" s="1" t="s">
        <v>4076</v>
      </c>
      <c r="I1079">
        <v>1.4</v>
      </c>
      <c r="J1079">
        <v>7.45</v>
      </c>
      <c r="K1079">
        <v>107</v>
      </c>
      <c r="L1079">
        <v>609.39</v>
      </c>
      <c r="M1079">
        <v>7</v>
      </c>
      <c r="N1079">
        <v>1</v>
      </c>
      <c r="O1079">
        <v>0</v>
      </c>
      <c r="P1079">
        <v>33.590000000000003</v>
      </c>
      <c r="Q1079">
        <v>0</v>
      </c>
      <c r="R1079" s="1" t="s">
        <v>5820</v>
      </c>
      <c r="S1079" s="1" t="s">
        <v>8156</v>
      </c>
      <c r="T1079">
        <v>0.56000000000000005</v>
      </c>
      <c r="U1079" s="1"/>
      <c r="V1079">
        <v>5905.4623680000004</v>
      </c>
      <c r="W1079">
        <v>233643.97860999999</v>
      </c>
      <c r="X1079">
        <v>32.364131999999998</v>
      </c>
      <c r="Y1079">
        <v>4.5120139999999997</v>
      </c>
      <c r="Z1079">
        <v>99.612343999999993</v>
      </c>
      <c r="AA1079">
        <v>100.434777</v>
      </c>
      <c r="AB1079">
        <v>0</v>
      </c>
    </row>
    <row r="1080" spans="1:28" x14ac:dyDescent="0.25">
      <c r="A1080" s="1" t="s">
        <v>1666</v>
      </c>
      <c r="B1080">
        <v>1646</v>
      </c>
      <c r="C1080" s="1" t="s">
        <v>4017</v>
      </c>
      <c r="D1080">
        <v>5.0999999999999996</v>
      </c>
      <c r="E1080">
        <v>0</v>
      </c>
      <c r="F1080">
        <v>0.64</v>
      </c>
      <c r="G1080">
        <v>1766</v>
      </c>
      <c r="H1080" s="1" t="s">
        <v>4140</v>
      </c>
      <c r="I1080">
        <v>93.18</v>
      </c>
      <c r="J1080">
        <v>10.07</v>
      </c>
      <c r="K1080">
        <v>120</v>
      </c>
      <c r="L1080">
        <v>1018.45</v>
      </c>
      <c r="M1080">
        <v>2</v>
      </c>
      <c r="N1080">
        <v>1</v>
      </c>
      <c r="O1080">
        <v>0</v>
      </c>
      <c r="P1080">
        <v>33.47</v>
      </c>
      <c r="Q1080">
        <v>0</v>
      </c>
      <c r="R1080" s="1" t="s">
        <v>5821</v>
      </c>
      <c r="S1080" s="1" t="s">
        <v>8156</v>
      </c>
      <c r="T1080">
        <v>0.83</v>
      </c>
      <c r="U1080" s="1"/>
      <c r="V1080">
        <v>6196.5026029999999</v>
      </c>
      <c r="W1080">
        <v>336315.83503800002</v>
      </c>
      <c r="X1080">
        <v>36.166820000000001</v>
      </c>
      <c r="Y1080">
        <v>6.433516</v>
      </c>
      <c r="Z1080">
        <v>142.09938399999999</v>
      </c>
      <c r="AA1080">
        <v>144.567769</v>
      </c>
      <c r="AB1080">
        <v>0</v>
      </c>
    </row>
    <row r="1081" spans="1:28" x14ac:dyDescent="0.25">
      <c r="A1081" s="1" t="s">
        <v>1667</v>
      </c>
      <c r="B1081">
        <v>1659</v>
      </c>
      <c r="C1081" s="1" t="s">
        <v>4016</v>
      </c>
      <c r="D1081">
        <v>5.0999999999999996</v>
      </c>
      <c r="E1081">
        <v>0</v>
      </c>
      <c r="F1081">
        <v>0.35</v>
      </c>
      <c r="G1081">
        <v>1766</v>
      </c>
      <c r="H1081" s="1" t="s">
        <v>4089</v>
      </c>
      <c r="I1081">
        <v>182.21</v>
      </c>
      <c r="J1081">
        <v>13.1</v>
      </c>
      <c r="K1081">
        <v>107</v>
      </c>
      <c r="L1081">
        <v>905.52</v>
      </c>
      <c r="M1081">
        <v>7</v>
      </c>
      <c r="N1081">
        <v>1</v>
      </c>
      <c r="O1081">
        <v>0</v>
      </c>
      <c r="P1081">
        <v>53.2</v>
      </c>
      <c r="Q1081">
        <v>0</v>
      </c>
      <c r="R1081" s="1" t="s">
        <v>5822</v>
      </c>
      <c r="S1081" s="1" t="s">
        <v>8156</v>
      </c>
      <c r="T1081">
        <v>1.22</v>
      </c>
      <c r="U1081" s="1"/>
      <c r="V1081">
        <v>6689.2565119999999</v>
      </c>
      <c r="W1081">
        <v>339673.69418300001</v>
      </c>
      <c r="X1081">
        <v>38.469850999999998</v>
      </c>
      <c r="Y1081">
        <v>6.8217559999999997</v>
      </c>
      <c r="Z1081">
        <v>144.79140200000001</v>
      </c>
      <c r="AA1081">
        <v>146.01111299999999</v>
      </c>
      <c r="AB1081">
        <v>0</v>
      </c>
    </row>
    <row r="1082" spans="1:28" x14ac:dyDescent="0.25">
      <c r="A1082" s="1" t="s">
        <v>1670</v>
      </c>
      <c r="B1082">
        <v>1428</v>
      </c>
      <c r="C1082" s="1" t="s">
        <v>4024</v>
      </c>
      <c r="D1082">
        <v>5.0999999999999996</v>
      </c>
      <c r="E1082">
        <v>0</v>
      </c>
      <c r="F1082">
        <v>0.43</v>
      </c>
      <c r="G1082">
        <v>1768</v>
      </c>
      <c r="H1082" s="1" t="s">
        <v>4112</v>
      </c>
      <c r="I1082">
        <v>110.84</v>
      </c>
      <c r="J1082">
        <v>10.57</v>
      </c>
      <c r="K1082">
        <v>340</v>
      </c>
      <c r="L1082">
        <v>1744.16</v>
      </c>
      <c r="M1082">
        <v>94</v>
      </c>
      <c r="N1082">
        <v>3</v>
      </c>
      <c r="O1082">
        <v>0</v>
      </c>
      <c r="P1082">
        <v>186.62</v>
      </c>
      <c r="Q1082">
        <v>0</v>
      </c>
      <c r="R1082" s="1" t="s">
        <v>5825</v>
      </c>
      <c r="S1082" s="1" t="s">
        <v>8156</v>
      </c>
      <c r="T1082">
        <v>0.79</v>
      </c>
      <c r="U1082" s="1"/>
      <c r="V1082">
        <v>26736.097300000001</v>
      </c>
      <c r="W1082">
        <v>827991.88625500002</v>
      </c>
      <c r="X1082">
        <v>141.298091</v>
      </c>
      <c r="Y1082">
        <v>17.508095000000001</v>
      </c>
      <c r="Z1082">
        <v>360.00247999999999</v>
      </c>
      <c r="AA1082">
        <v>355.92557799999997</v>
      </c>
      <c r="AB1082">
        <v>0</v>
      </c>
    </row>
    <row r="1083" spans="1:28" x14ac:dyDescent="0.25">
      <c r="A1083" s="1" t="s">
        <v>1671</v>
      </c>
      <c r="B1083">
        <v>1208</v>
      </c>
      <c r="C1083" s="1" t="s">
        <v>4062</v>
      </c>
      <c r="D1083">
        <v>5.0999999999999996</v>
      </c>
      <c r="E1083">
        <v>0</v>
      </c>
      <c r="F1083">
        <v>0.5</v>
      </c>
      <c r="G1083">
        <v>1769</v>
      </c>
      <c r="H1083" s="1" t="s">
        <v>4156</v>
      </c>
      <c r="I1083">
        <v>94.39</v>
      </c>
      <c r="J1083">
        <v>7.47</v>
      </c>
      <c r="K1083">
        <v>561</v>
      </c>
      <c r="L1083">
        <v>2590.9299999999998</v>
      </c>
      <c r="M1083">
        <v>252</v>
      </c>
      <c r="N1083">
        <v>8</v>
      </c>
      <c r="O1083">
        <v>0</v>
      </c>
      <c r="P1083">
        <v>329.02</v>
      </c>
      <c r="Q1083">
        <v>0</v>
      </c>
      <c r="R1083" s="1" t="s">
        <v>5826</v>
      </c>
      <c r="S1083" s="1" t="s">
        <v>8156</v>
      </c>
      <c r="T1083">
        <v>0.7</v>
      </c>
      <c r="U1083" s="1"/>
      <c r="V1083">
        <v>49115.161321</v>
      </c>
      <c r="W1083">
        <v>1359426.294309</v>
      </c>
      <c r="X1083">
        <v>255.62892400000001</v>
      </c>
      <c r="Y1083">
        <v>28.817346000000001</v>
      </c>
      <c r="Z1083">
        <v>590.054171</v>
      </c>
      <c r="AA1083">
        <v>584.37568199999998</v>
      </c>
      <c r="AB1083">
        <v>0</v>
      </c>
    </row>
    <row r="1084" spans="1:28" x14ac:dyDescent="0.25">
      <c r="A1084" s="1" t="s">
        <v>1672</v>
      </c>
      <c r="B1084">
        <v>1445</v>
      </c>
      <c r="C1084" s="1" t="s">
        <v>4037</v>
      </c>
      <c r="D1084">
        <v>5.0999999999999996</v>
      </c>
      <c r="E1084">
        <v>0</v>
      </c>
      <c r="F1084">
        <v>0.82</v>
      </c>
      <c r="G1084">
        <v>1769</v>
      </c>
      <c r="H1084" s="1" t="s">
        <v>4096</v>
      </c>
      <c r="I1084">
        <v>121.36</v>
      </c>
      <c r="J1084">
        <v>16.14</v>
      </c>
      <c r="K1084">
        <v>324</v>
      </c>
      <c r="L1084">
        <v>1417.38</v>
      </c>
      <c r="M1084">
        <v>134</v>
      </c>
      <c r="N1084">
        <v>6</v>
      </c>
      <c r="O1084">
        <v>0</v>
      </c>
      <c r="P1084">
        <v>236.16</v>
      </c>
      <c r="Q1084">
        <v>0</v>
      </c>
      <c r="R1084" s="1" t="s">
        <v>5827</v>
      </c>
      <c r="S1084" s="1" t="s">
        <v>8156</v>
      </c>
      <c r="T1084">
        <v>1.18</v>
      </c>
      <c r="U1084" s="1"/>
      <c r="V1084">
        <v>31527.780050000001</v>
      </c>
      <c r="W1084">
        <v>910308.48414499999</v>
      </c>
      <c r="X1084">
        <v>165.161416</v>
      </c>
      <c r="Y1084">
        <v>20.072517999999999</v>
      </c>
      <c r="Z1084">
        <v>400.67908699999998</v>
      </c>
      <c r="AA1084">
        <v>391.31129900000002</v>
      </c>
      <c r="AB1084">
        <v>0</v>
      </c>
    </row>
    <row r="1085" spans="1:28" x14ac:dyDescent="0.25">
      <c r="A1085" s="1" t="s">
        <v>1673</v>
      </c>
      <c r="B1085">
        <v>1526</v>
      </c>
      <c r="C1085" s="1" t="s">
        <v>4016</v>
      </c>
      <c r="D1085">
        <v>5.0999999999999996</v>
      </c>
      <c r="E1085">
        <v>0</v>
      </c>
      <c r="F1085">
        <v>0.04</v>
      </c>
      <c r="G1085">
        <v>1769</v>
      </c>
      <c r="H1085" s="1" t="s">
        <v>4089</v>
      </c>
      <c r="I1085">
        <v>182.21</v>
      </c>
      <c r="J1085">
        <v>12.05</v>
      </c>
      <c r="K1085">
        <v>243</v>
      </c>
      <c r="L1085">
        <v>905.52</v>
      </c>
      <c r="M1085">
        <v>107</v>
      </c>
      <c r="N1085">
        <v>3</v>
      </c>
      <c r="O1085">
        <v>0</v>
      </c>
      <c r="P1085">
        <v>168.48</v>
      </c>
      <c r="Q1085">
        <v>0</v>
      </c>
      <c r="R1085" s="1" t="s">
        <v>5828</v>
      </c>
      <c r="S1085" s="1" t="s">
        <v>8156</v>
      </c>
      <c r="T1085">
        <v>0.88</v>
      </c>
      <c r="U1085" s="1"/>
      <c r="V1085">
        <v>22685.564477</v>
      </c>
      <c r="W1085">
        <v>564245.90720400005</v>
      </c>
      <c r="X1085">
        <v>116.581368</v>
      </c>
      <c r="Y1085">
        <v>12.407102</v>
      </c>
      <c r="Z1085">
        <v>248.32119299999999</v>
      </c>
      <c r="AA1085">
        <v>242.553246</v>
      </c>
      <c r="AB1085">
        <v>0</v>
      </c>
    </row>
    <row r="1086" spans="1:28" x14ac:dyDescent="0.25">
      <c r="A1086" s="1" t="s">
        <v>1675</v>
      </c>
      <c r="B1086">
        <v>1657</v>
      </c>
      <c r="C1086" s="1" t="s">
        <v>4004</v>
      </c>
      <c r="D1086">
        <v>5.0999999999999996</v>
      </c>
      <c r="E1086">
        <v>0</v>
      </c>
      <c r="F1086">
        <v>7</v>
      </c>
      <c r="G1086">
        <v>1772</v>
      </c>
      <c r="H1086" s="1" t="s">
        <v>4074</v>
      </c>
      <c r="I1086">
        <v>0.2</v>
      </c>
      <c r="J1086">
        <v>7.31</v>
      </c>
      <c r="K1086">
        <v>115</v>
      </c>
      <c r="L1086">
        <v>420.4</v>
      </c>
      <c r="M1086">
        <v>27</v>
      </c>
      <c r="N1086">
        <v>6</v>
      </c>
      <c r="O1086">
        <v>0</v>
      </c>
      <c r="P1086">
        <v>62.9</v>
      </c>
      <c r="Q1086">
        <v>0</v>
      </c>
      <c r="R1086" s="1" t="s">
        <v>5830</v>
      </c>
      <c r="S1086" s="1" t="s">
        <v>8156</v>
      </c>
      <c r="T1086">
        <v>0.59</v>
      </c>
      <c r="U1086" s="1"/>
      <c r="V1086">
        <v>8175.1884870000004</v>
      </c>
      <c r="W1086">
        <v>240813.02701300001</v>
      </c>
      <c r="X1086">
        <v>42.858362</v>
      </c>
      <c r="Y1086">
        <v>4.9349369999999997</v>
      </c>
      <c r="Z1086">
        <v>104.500857</v>
      </c>
      <c r="AA1086">
        <v>103.51783500000001</v>
      </c>
      <c r="AB1086">
        <v>0</v>
      </c>
    </row>
    <row r="1087" spans="1:28" x14ac:dyDescent="0.25">
      <c r="A1087" s="1" t="s">
        <v>1676</v>
      </c>
      <c r="B1087">
        <v>986</v>
      </c>
      <c r="C1087" s="1" t="s">
        <v>4043</v>
      </c>
      <c r="D1087">
        <v>5.0999999999999996</v>
      </c>
      <c r="E1087">
        <v>0</v>
      </c>
      <c r="F1087">
        <v>0.28999999999999998</v>
      </c>
      <c r="G1087">
        <v>1773</v>
      </c>
      <c r="H1087" s="1" t="s">
        <v>4129</v>
      </c>
      <c r="I1087">
        <v>135.09</v>
      </c>
      <c r="J1087">
        <v>3.53</v>
      </c>
      <c r="K1087">
        <v>787</v>
      </c>
      <c r="L1087">
        <v>2630.12</v>
      </c>
      <c r="M1087">
        <v>134</v>
      </c>
      <c r="N1087">
        <v>4</v>
      </c>
      <c r="O1087">
        <v>0</v>
      </c>
      <c r="P1087">
        <v>283.27999999999997</v>
      </c>
      <c r="Q1087">
        <v>0</v>
      </c>
      <c r="R1087" s="1" t="s">
        <v>5831</v>
      </c>
      <c r="S1087" s="1" t="s">
        <v>8156</v>
      </c>
      <c r="T1087">
        <v>0.38</v>
      </c>
      <c r="U1087" s="1"/>
      <c r="V1087">
        <v>54403.066888000001</v>
      </c>
      <c r="W1087">
        <v>1344322.2150270001</v>
      </c>
      <c r="X1087">
        <v>278.78253000000001</v>
      </c>
      <c r="Y1087">
        <v>26.989955999999999</v>
      </c>
      <c r="Z1087">
        <v>580.39512400000001</v>
      </c>
      <c r="AA1087">
        <v>577.88950499999999</v>
      </c>
      <c r="AB1087">
        <v>0</v>
      </c>
    </row>
    <row r="1088" spans="1:28" x14ac:dyDescent="0.25">
      <c r="A1088" s="1" t="s">
        <v>1677</v>
      </c>
      <c r="B1088">
        <v>1316</v>
      </c>
      <c r="C1088" s="1" t="s">
        <v>4020</v>
      </c>
      <c r="D1088">
        <v>5.0999999999999996</v>
      </c>
      <c r="E1088">
        <v>0</v>
      </c>
      <c r="F1088">
        <v>0.02</v>
      </c>
      <c r="G1088">
        <v>1773</v>
      </c>
      <c r="H1088" s="1" t="s">
        <v>4117</v>
      </c>
      <c r="I1088">
        <v>120.04</v>
      </c>
      <c r="J1088">
        <v>8.3699999999999992</v>
      </c>
      <c r="K1088">
        <v>457</v>
      </c>
      <c r="L1088">
        <v>743.49</v>
      </c>
      <c r="M1088">
        <v>354</v>
      </c>
      <c r="N1088">
        <v>3</v>
      </c>
      <c r="O1088">
        <v>0</v>
      </c>
      <c r="P1088">
        <v>378.59</v>
      </c>
      <c r="Q1088">
        <v>0</v>
      </c>
      <c r="R1088" s="1" t="s">
        <v>5832</v>
      </c>
      <c r="S1088" s="1" t="s">
        <v>8156</v>
      </c>
      <c r="T1088">
        <v>0.68</v>
      </c>
      <c r="U1088" s="1"/>
      <c r="V1088">
        <v>60166.452139000001</v>
      </c>
      <c r="W1088">
        <v>1111429.369686</v>
      </c>
      <c r="X1088">
        <v>300.03829300000001</v>
      </c>
      <c r="Y1088">
        <v>26.348261999999998</v>
      </c>
      <c r="Z1088">
        <v>500.67629599999998</v>
      </c>
      <c r="AA1088">
        <v>477.78224599999999</v>
      </c>
      <c r="AB1088">
        <v>0</v>
      </c>
    </row>
    <row r="1089" spans="1:28" x14ac:dyDescent="0.25">
      <c r="A1089" s="1" t="s">
        <v>1678</v>
      </c>
      <c r="B1089">
        <v>1525</v>
      </c>
      <c r="C1089" s="1" t="s">
        <v>4037</v>
      </c>
      <c r="D1089">
        <v>5.0999999999999996</v>
      </c>
      <c r="E1089">
        <v>0</v>
      </c>
      <c r="F1089">
        <v>0.59</v>
      </c>
      <c r="G1089">
        <v>1774</v>
      </c>
      <c r="H1089" s="1" t="s">
        <v>4096</v>
      </c>
      <c r="I1089">
        <v>121.36</v>
      </c>
      <c r="J1089">
        <v>11.18</v>
      </c>
      <c r="K1089">
        <v>249</v>
      </c>
      <c r="L1089">
        <v>1417.38</v>
      </c>
      <c r="M1089">
        <v>61</v>
      </c>
      <c r="N1089">
        <v>5</v>
      </c>
      <c r="O1089">
        <v>0</v>
      </c>
      <c r="P1089">
        <v>132.13</v>
      </c>
      <c r="Q1089">
        <v>0</v>
      </c>
      <c r="R1089" s="1" t="s">
        <v>5833</v>
      </c>
      <c r="S1089" s="1" t="s">
        <v>8156</v>
      </c>
      <c r="T1089">
        <v>0.88</v>
      </c>
      <c r="U1089" s="1"/>
      <c r="V1089">
        <v>16488.262245000002</v>
      </c>
      <c r="W1089">
        <v>614331.89914800005</v>
      </c>
      <c r="X1089">
        <v>89.591134999999994</v>
      </c>
      <c r="Y1089">
        <v>12.492943</v>
      </c>
      <c r="Z1089">
        <v>264.143147</v>
      </c>
      <c r="AA1089">
        <v>264.07827700000001</v>
      </c>
      <c r="AB1089">
        <v>0</v>
      </c>
    </row>
    <row r="1090" spans="1:28" x14ac:dyDescent="0.25">
      <c r="A1090" s="1" t="s">
        <v>1679</v>
      </c>
      <c r="B1090">
        <v>1553</v>
      </c>
      <c r="C1090" s="1" t="s">
        <v>4018</v>
      </c>
      <c r="D1090">
        <v>5.0999999999999996</v>
      </c>
      <c r="E1090">
        <v>0</v>
      </c>
      <c r="F1090">
        <v>0.5</v>
      </c>
      <c r="G1090">
        <v>1776</v>
      </c>
      <c r="H1090" s="1" t="s">
        <v>4089</v>
      </c>
      <c r="I1090">
        <v>182.21</v>
      </c>
      <c r="J1090">
        <v>12.38</v>
      </c>
      <c r="K1090">
        <v>223</v>
      </c>
      <c r="L1090">
        <v>1351.38</v>
      </c>
      <c r="M1090">
        <v>51</v>
      </c>
      <c r="N1090">
        <v>5</v>
      </c>
      <c r="O1090">
        <v>0</v>
      </c>
      <c r="P1090">
        <v>129.81</v>
      </c>
      <c r="Q1090">
        <v>0</v>
      </c>
      <c r="R1090" s="1" t="s">
        <v>5834</v>
      </c>
      <c r="S1090" s="1" t="s">
        <v>8156</v>
      </c>
      <c r="T1090">
        <v>1.03</v>
      </c>
      <c r="U1090" s="1"/>
      <c r="V1090">
        <v>16151.369549999999</v>
      </c>
      <c r="W1090">
        <v>586058.72349</v>
      </c>
      <c r="X1090">
        <v>87.400379999999998</v>
      </c>
      <c r="Y1090">
        <v>12.042783999999999</v>
      </c>
      <c r="Z1090">
        <v>251.82829699999999</v>
      </c>
      <c r="AA1090">
        <v>251.92496600000001</v>
      </c>
      <c r="AB1090">
        <v>0</v>
      </c>
    </row>
    <row r="1091" spans="1:28" x14ac:dyDescent="0.25">
      <c r="A1091" s="1" t="s">
        <v>1680</v>
      </c>
      <c r="B1091">
        <v>1150</v>
      </c>
      <c r="C1091" s="1" t="s">
        <v>4039</v>
      </c>
      <c r="D1091">
        <v>5.0999999999999996</v>
      </c>
      <c r="E1091">
        <v>0</v>
      </c>
      <c r="F1091">
        <v>0</v>
      </c>
      <c r="G1091">
        <v>1782</v>
      </c>
      <c r="H1091" s="1" t="s">
        <v>4095</v>
      </c>
      <c r="I1091">
        <v>63.59</v>
      </c>
      <c r="J1091">
        <v>12.59</v>
      </c>
      <c r="K1091">
        <v>632</v>
      </c>
      <c r="L1091">
        <v>1614.28</v>
      </c>
      <c r="M1091">
        <v>462</v>
      </c>
      <c r="N1091">
        <v>7</v>
      </c>
      <c r="O1091">
        <v>0</v>
      </c>
      <c r="P1091">
        <v>512.19000000000005</v>
      </c>
      <c r="Q1091">
        <v>0</v>
      </c>
      <c r="R1091" s="1" t="s">
        <v>5835</v>
      </c>
      <c r="S1091" s="1" t="s">
        <v>8156</v>
      </c>
      <c r="T1091">
        <v>0.99</v>
      </c>
      <c r="U1091" s="1"/>
      <c r="V1091">
        <v>79180.788736000002</v>
      </c>
      <c r="W1091">
        <v>1585004.0569190001</v>
      </c>
      <c r="X1091">
        <v>397.80280499999998</v>
      </c>
      <c r="Y1091">
        <v>36.800426000000002</v>
      </c>
      <c r="Z1091">
        <v>706.89214700000002</v>
      </c>
      <c r="AA1091">
        <v>681.35868900000003</v>
      </c>
      <c r="AB1091">
        <v>0</v>
      </c>
    </row>
    <row r="1092" spans="1:28" x14ac:dyDescent="0.25">
      <c r="A1092" s="1" t="s">
        <v>1681</v>
      </c>
      <c r="B1092">
        <v>1680</v>
      </c>
      <c r="C1092" s="1" t="s">
        <v>4004</v>
      </c>
      <c r="D1092">
        <v>5.0999999999999996</v>
      </c>
      <c r="E1092">
        <v>0</v>
      </c>
      <c r="F1092">
        <v>0</v>
      </c>
      <c r="G1092">
        <v>1784</v>
      </c>
      <c r="H1092" s="1" t="s">
        <v>4074</v>
      </c>
      <c r="I1092">
        <v>0.2</v>
      </c>
      <c r="J1092">
        <v>10.28</v>
      </c>
      <c r="K1092">
        <v>104</v>
      </c>
      <c r="L1092">
        <v>420.4</v>
      </c>
      <c r="M1092">
        <v>14</v>
      </c>
      <c r="N1092">
        <v>5</v>
      </c>
      <c r="O1092">
        <v>0</v>
      </c>
      <c r="P1092">
        <v>70.540000000000006</v>
      </c>
      <c r="Q1092">
        <v>0</v>
      </c>
      <c r="R1092" s="1" t="s">
        <v>5836</v>
      </c>
      <c r="S1092" s="1" t="s">
        <v>8156</v>
      </c>
      <c r="T1092">
        <v>0.92</v>
      </c>
      <c r="U1092" s="1"/>
      <c r="V1092">
        <v>6146.9674759999998</v>
      </c>
      <c r="W1092">
        <v>210264.762712</v>
      </c>
      <c r="X1092">
        <v>32.937631000000003</v>
      </c>
      <c r="Y1092">
        <v>4.2764930000000003</v>
      </c>
      <c r="Z1092">
        <v>90.688621999999995</v>
      </c>
      <c r="AA1092">
        <v>90.385347999999993</v>
      </c>
      <c r="AB1092">
        <v>0</v>
      </c>
    </row>
    <row r="1093" spans="1:28" x14ac:dyDescent="0.25">
      <c r="A1093" s="1" t="s">
        <v>1682</v>
      </c>
      <c r="B1093">
        <v>1488</v>
      </c>
      <c r="C1093" s="1" t="s">
        <v>4024</v>
      </c>
      <c r="D1093">
        <v>5.0999999999999996</v>
      </c>
      <c r="E1093">
        <v>0</v>
      </c>
      <c r="F1093">
        <v>0.95</v>
      </c>
      <c r="G1093">
        <v>1785</v>
      </c>
      <c r="H1093" s="1" t="s">
        <v>4112</v>
      </c>
      <c r="I1093">
        <v>110.84</v>
      </c>
      <c r="J1093">
        <v>9.5299999999999994</v>
      </c>
      <c r="K1093">
        <v>297</v>
      </c>
      <c r="L1093">
        <v>1744.16</v>
      </c>
      <c r="M1093">
        <v>54</v>
      </c>
      <c r="N1093">
        <v>4</v>
      </c>
      <c r="O1093">
        <v>0</v>
      </c>
      <c r="P1093">
        <v>130.55000000000001</v>
      </c>
      <c r="Q1093">
        <v>0</v>
      </c>
      <c r="R1093" s="1" t="s">
        <v>5837</v>
      </c>
      <c r="S1093" s="1" t="s">
        <v>8156</v>
      </c>
      <c r="T1093">
        <v>0.72</v>
      </c>
      <c r="U1093" s="1"/>
      <c r="V1093">
        <v>18260.777796999999</v>
      </c>
      <c r="W1093">
        <v>669488.84312500001</v>
      </c>
      <c r="X1093">
        <v>98.896359000000004</v>
      </c>
      <c r="Y1093">
        <v>13.298673000000001</v>
      </c>
      <c r="Z1093">
        <v>285.74850900000001</v>
      </c>
      <c r="AA1093">
        <v>287.78892200000001</v>
      </c>
      <c r="AB1093">
        <v>0</v>
      </c>
    </row>
    <row r="1094" spans="1:28" x14ac:dyDescent="0.25">
      <c r="A1094" s="1" t="s">
        <v>1683</v>
      </c>
      <c r="B1094">
        <v>1380</v>
      </c>
      <c r="C1094" s="1" t="s">
        <v>4022</v>
      </c>
      <c r="D1094">
        <v>5.0999999999999996</v>
      </c>
      <c r="E1094">
        <v>0</v>
      </c>
      <c r="F1094">
        <v>0</v>
      </c>
      <c r="G1094">
        <v>1788</v>
      </c>
      <c r="H1094" s="1" t="s">
        <v>4098</v>
      </c>
      <c r="I1094">
        <v>66.290000000000006</v>
      </c>
      <c r="J1094">
        <v>10.38</v>
      </c>
      <c r="K1094">
        <v>408</v>
      </c>
      <c r="L1094">
        <v>1849.52</v>
      </c>
      <c r="M1094">
        <v>147</v>
      </c>
      <c r="N1094">
        <v>4</v>
      </c>
      <c r="O1094">
        <v>0</v>
      </c>
      <c r="P1094">
        <v>249.41</v>
      </c>
      <c r="Q1094">
        <v>0</v>
      </c>
      <c r="R1094" s="1" t="s">
        <v>5838</v>
      </c>
      <c r="S1094" s="1" t="s">
        <v>8156</v>
      </c>
      <c r="T1094">
        <v>0.82</v>
      </c>
      <c r="U1094" s="1"/>
      <c r="V1094">
        <v>34627.438241000003</v>
      </c>
      <c r="W1094">
        <v>967939.50411800004</v>
      </c>
      <c r="X1094">
        <v>180.420511</v>
      </c>
      <c r="Y1094">
        <v>20.373104999999999</v>
      </c>
      <c r="Z1094">
        <v>419.889974</v>
      </c>
      <c r="AA1094">
        <v>416.08737000000002</v>
      </c>
      <c r="AB1094">
        <v>0</v>
      </c>
    </row>
    <row r="1095" spans="1:28" x14ac:dyDescent="0.25">
      <c r="A1095" s="1" t="s">
        <v>1684</v>
      </c>
      <c r="B1095">
        <v>1595</v>
      </c>
      <c r="C1095" s="1" t="s">
        <v>4004</v>
      </c>
      <c r="D1095">
        <v>5.0999999999999996</v>
      </c>
      <c r="E1095">
        <v>0</v>
      </c>
      <c r="F1095">
        <v>0.7</v>
      </c>
      <c r="G1095">
        <v>1793</v>
      </c>
      <c r="H1095" s="1" t="s">
        <v>4073</v>
      </c>
      <c r="I1095">
        <v>40.79</v>
      </c>
      <c r="J1095">
        <v>3.04</v>
      </c>
      <c r="K1095">
        <v>198</v>
      </c>
      <c r="L1095">
        <v>475.89</v>
      </c>
      <c r="M1095">
        <v>21</v>
      </c>
      <c r="N1095">
        <v>1</v>
      </c>
      <c r="O1095">
        <v>0</v>
      </c>
      <c r="P1095">
        <v>69.95</v>
      </c>
      <c r="Q1095">
        <v>0</v>
      </c>
      <c r="R1095" s="1" t="s">
        <v>5839</v>
      </c>
      <c r="S1095" s="1" t="s">
        <v>8156</v>
      </c>
      <c r="T1095">
        <v>0.27</v>
      </c>
      <c r="U1095" s="1"/>
      <c r="V1095">
        <v>13532.742523000001</v>
      </c>
      <c r="W1095">
        <v>300397.39026900003</v>
      </c>
      <c r="X1095">
        <v>68.543088999999995</v>
      </c>
      <c r="Y1095">
        <v>6.1577479999999998</v>
      </c>
      <c r="Z1095">
        <v>130.56046000000001</v>
      </c>
      <c r="AA1095">
        <v>129.13408200000001</v>
      </c>
      <c r="AB1095">
        <v>0</v>
      </c>
    </row>
    <row r="1096" spans="1:28" x14ac:dyDescent="0.25">
      <c r="A1096" s="1" t="s">
        <v>1686</v>
      </c>
      <c r="B1096">
        <v>1670</v>
      </c>
      <c r="C1096" s="1" t="s">
        <v>4004</v>
      </c>
      <c r="D1096">
        <v>5.0999999999999996</v>
      </c>
      <c r="E1096">
        <v>0</v>
      </c>
      <c r="F1096">
        <v>0.2</v>
      </c>
      <c r="G1096">
        <v>1795</v>
      </c>
      <c r="H1096" s="1" t="s">
        <v>4076</v>
      </c>
      <c r="I1096">
        <v>1.4</v>
      </c>
      <c r="J1096">
        <v>8.7200000000000006</v>
      </c>
      <c r="K1096">
        <v>125</v>
      </c>
      <c r="L1096">
        <v>609.39</v>
      </c>
      <c r="M1096">
        <v>17</v>
      </c>
      <c r="N1096">
        <v>7</v>
      </c>
      <c r="O1096">
        <v>0</v>
      </c>
      <c r="P1096">
        <v>67.91</v>
      </c>
      <c r="Q1096">
        <v>0</v>
      </c>
      <c r="R1096" s="1" t="s">
        <v>5841</v>
      </c>
      <c r="S1096" s="1" t="s">
        <v>8156</v>
      </c>
      <c r="T1096">
        <v>0.72</v>
      </c>
      <c r="U1096" s="1"/>
      <c r="V1096">
        <v>7070.1983540000001</v>
      </c>
      <c r="W1096">
        <v>259842.65105799999</v>
      </c>
      <c r="X1096">
        <v>38.295791000000001</v>
      </c>
      <c r="Y1096">
        <v>5.1199279999999998</v>
      </c>
      <c r="Z1096">
        <v>110.780739</v>
      </c>
      <c r="AA1096">
        <v>111.696946</v>
      </c>
      <c r="AB1096">
        <v>0</v>
      </c>
    </row>
    <row r="1097" spans="1:28" x14ac:dyDescent="0.25">
      <c r="A1097" s="1" t="s">
        <v>1687</v>
      </c>
      <c r="B1097">
        <v>1702</v>
      </c>
      <c r="C1097" s="1" t="s">
        <v>4004</v>
      </c>
      <c r="D1097">
        <v>5.0999999999999996</v>
      </c>
      <c r="E1097">
        <v>0</v>
      </c>
      <c r="F1097">
        <v>3.16</v>
      </c>
      <c r="G1097">
        <v>1795</v>
      </c>
      <c r="H1097" s="1" t="s">
        <v>4073</v>
      </c>
      <c r="I1097">
        <v>40.79</v>
      </c>
      <c r="J1097">
        <v>11.04</v>
      </c>
      <c r="K1097">
        <v>93</v>
      </c>
      <c r="L1097">
        <v>475.89</v>
      </c>
      <c r="M1097">
        <v>20</v>
      </c>
      <c r="N1097">
        <v>3</v>
      </c>
      <c r="O1097">
        <v>0</v>
      </c>
      <c r="P1097">
        <v>50</v>
      </c>
      <c r="Q1097">
        <v>0</v>
      </c>
      <c r="R1097" s="1" t="s">
        <v>5842</v>
      </c>
      <c r="S1097" s="1" t="s">
        <v>8156</v>
      </c>
      <c r="T1097">
        <v>0.82</v>
      </c>
      <c r="U1097" s="1"/>
      <c r="V1097">
        <v>7555.6809130000001</v>
      </c>
      <c r="W1097">
        <v>250845.335314</v>
      </c>
      <c r="X1097">
        <v>40.316240000000001</v>
      </c>
      <c r="Y1097">
        <v>5.1849990000000004</v>
      </c>
      <c r="Z1097">
        <v>108.73161500000001</v>
      </c>
      <c r="AA1097">
        <v>107.82955699999999</v>
      </c>
      <c r="AB1097">
        <v>0</v>
      </c>
    </row>
    <row r="1098" spans="1:28" x14ac:dyDescent="0.25">
      <c r="A1098" s="1" t="s">
        <v>1688</v>
      </c>
      <c r="B1098">
        <v>1560</v>
      </c>
      <c r="C1098" s="1" t="s">
        <v>4016</v>
      </c>
      <c r="D1098">
        <v>5.0999999999999996</v>
      </c>
      <c r="E1098">
        <v>0</v>
      </c>
      <c r="F1098">
        <v>0.87</v>
      </c>
      <c r="G1098">
        <v>1799</v>
      </c>
      <c r="H1098" s="1" t="s">
        <v>4092</v>
      </c>
      <c r="I1098">
        <v>182.21</v>
      </c>
      <c r="J1098">
        <v>5.64</v>
      </c>
      <c r="K1098">
        <v>239</v>
      </c>
      <c r="L1098">
        <v>905.52</v>
      </c>
      <c r="M1098">
        <v>78</v>
      </c>
      <c r="N1098">
        <v>2</v>
      </c>
      <c r="O1098">
        <v>0</v>
      </c>
      <c r="P1098">
        <v>115.86</v>
      </c>
      <c r="Q1098">
        <v>0</v>
      </c>
      <c r="R1098" s="1" t="s">
        <v>5843</v>
      </c>
      <c r="S1098" s="1" t="s">
        <v>8156</v>
      </c>
      <c r="T1098">
        <v>0.53</v>
      </c>
      <c r="U1098" s="1"/>
      <c r="V1098">
        <v>19343.409926</v>
      </c>
      <c r="W1098">
        <v>477482.97546799999</v>
      </c>
      <c r="X1098">
        <v>99.157571000000004</v>
      </c>
      <c r="Y1098">
        <v>9.7613149999999997</v>
      </c>
      <c r="Z1098">
        <v>206.427784</v>
      </c>
      <c r="AA1098">
        <v>205.257475</v>
      </c>
      <c r="AB1098">
        <v>0</v>
      </c>
    </row>
    <row r="1099" spans="1:28" x14ac:dyDescent="0.25">
      <c r="A1099" s="1" t="s">
        <v>1689</v>
      </c>
      <c r="B1099">
        <v>1710</v>
      </c>
      <c r="C1099" s="1" t="s">
        <v>4004</v>
      </c>
      <c r="D1099">
        <v>5.0999999999999996</v>
      </c>
      <c r="E1099">
        <v>0</v>
      </c>
      <c r="F1099">
        <v>0</v>
      </c>
      <c r="G1099">
        <v>1799</v>
      </c>
      <c r="H1099" s="1" t="s">
        <v>4168</v>
      </c>
      <c r="I1099">
        <v>0.2</v>
      </c>
      <c r="J1099">
        <v>13.98</v>
      </c>
      <c r="K1099">
        <v>89</v>
      </c>
      <c r="L1099">
        <v>420.4</v>
      </c>
      <c r="M1099">
        <v>2</v>
      </c>
      <c r="N1099">
        <v>1</v>
      </c>
      <c r="O1099">
        <v>0</v>
      </c>
      <c r="P1099">
        <v>57.76</v>
      </c>
      <c r="Q1099">
        <v>0</v>
      </c>
      <c r="R1099" s="1" t="s">
        <v>5844</v>
      </c>
      <c r="S1099" s="1" t="s">
        <v>8156</v>
      </c>
      <c r="T1099">
        <v>1.02</v>
      </c>
      <c r="U1099" s="1"/>
      <c r="V1099">
        <v>5491.3265240000001</v>
      </c>
      <c r="W1099">
        <v>201501.43872199999</v>
      </c>
      <c r="X1099">
        <v>29.742961999999999</v>
      </c>
      <c r="Y1099">
        <v>4.1305240000000003</v>
      </c>
      <c r="Z1099">
        <v>86.881945999999999</v>
      </c>
      <c r="AA1099">
        <v>86.617936</v>
      </c>
      <c r="AB1099">
        <v>0</v>
      </c>
    </row>
    <row r="1100" spans="1:28" x14ac:dyDescent="0.25">
      <c r="A1100" s="1" t="s">
        <v>1690</v>
      </c>
      <c r="B1100">
        <v>1362</v>
      </c>
      <c r="C1100" s="1" t="s">
        <v>4004</v>
      </c>
      <c r="D1100">
        <v>5.0999999999999996</v>
      </c>
      <c r="E1100">
        <v>0</v>
      </c>
      <c r="F1100">
        <v>2.92</v>
      </c>
      <c r="G1100">
        <v>1802</v>
      </c>
      <c r="H1100" s="1" t="s">
        <v>4090</v>
      </c>
      <c r="I1100">
        <v>24.41</v>
      </c>
      <c r="J1100">
        <v>4.57</v>
      </c>
      <c r="K1100">
        <v>440</v>
      </c>
      <c r="L1100">
        <v>1286.42</v>
      </c>
      <c r="M1100">
        <v>173</v>
      </c>
      <c r="N1100">
        <v>4</v>
      </c>
      <c r="O1100">
        <v>0</v>
      </c>
      <c r="P1100">
        <v>231.5</v>
      </c>
      <c r="Q1100">
        <v>0</v>
      </c>
      <c r="R1100" s="1" t="s">
        <v>5845</v>
      </c>
      <c r="S1100" s="1" t="s">
        <v>8156</v>
      </c>
      <c r="T1100">
        <v>0.46</v>
      </c>
      <c r="U1100" s="1"/>
      <c r="V1100">
        <v>38953.491590999998</v>
      </c>
      <c r="W1100">
        <v>860708.80110799999</v>
      </c>
      <c r="X1100">
        <v>197.37592599999999</v>
      </c>
      <c r="Y1100">
        <v>18.408155000000001</v>
      </c>
      <c r="Z1100">
        <v>377.260107</v>
      </c>
      <c r="AA1100">
        <v>369.99852399999997</v>
      </c>
      <c r="AB1100">
        <v>0</v>
      </c>
    </row>
    <row r="1101" spans="1:28" x14ac:dyDescent="0.25">
      <c r="A1101" s="1" t="s">
        <v>1692</v>
      </c>
      <c r="B1101">
        <v>1469</v>
      </c>
      <c r="C1101" s="1" t="s">
        <v>4004</v>
      </c>
      <c r="D1101">
        <v>5.0999999999999996</v>
      </c>
      <c r="E1101">
        <v>0</v>
      </c>
      <c r="F1101">
        <v>5.37</v>
      </c>
      <c r="G1101">
        <v>1804</v>
      </c>
      <c r="H1101" s="1" t="s">
        <v>4090</v>
      </c>
      <c r="I1101">
        <v>24.41</v>
      </c>
      <c r="J1101">
        <v>6.91</v>
      </c>
      <c r="K1101">
        <v>335</v>
      </c>
      <c r="L1101">
        <v>1286.42</v>
      </c>
      <c r="M1101">
        <v>125</v>
      </c>
      <c r="N1101">
        <v>5</v>
      </c>
      <c r="O1101">
        <v>0</v>
      </c>
      <c r="P1101">
        <v>178.34</v>
      </c>
      <c r="Q1101">
        <v>0</v>
      </c>
      <c r="R1101" s="1" t="s">
        <v>5847</v>
      </c>
      <c r="S1101" s="1" t="s">
        <v>8156</v>
      </c>
      <c r="T1101">
        <v>0.61</v>
      </c>
      <c r="U1101" s="1"/>
      <c r="V1101">
        <v>26229.976985000001</v>
      </c>
      <c r="W1101">
        <v>675459.922884</v>
      </c>
      <c r="X1101">
        <v>135.17670799999999</v>
      </c>
      <c r="Y1101">
        <v>13.952434</v>
      </c>
      <c r="Z1101">
        <v>292.56628499999999</v>
      </c>
      <c r="AA1101">
        <v>290.36144999999999</v>
      </c>
      <c r="AB1101">
        <v>0</v>
      </c>
    </row>
    <row r="1102" spans="1:28" x14ac:dyDescent="0.25">
      <c r="A1102" s="1" t="s">
        <v>1693</v>
      </c>
      <c r="B1102">
        <v>1694</v>
      </c>
      <c r="C1102" s="1" t="s">
        <v>4002</v>
      </c>
      <c r="D1102">
        <v>5.0999999999999996</v>
      </c>
      <c r="E1102">
        <v>0</v>
      </c>
      <c r="F1102">
        <v>0.4</v>
      </c>
      <c r="G1102">
        <v>1805</v>
      </c>
      <c r="H1102" s="1" t="s">
        <v>4105</v>
      </c>
      <c r="I1102">
        <v>31.58</v>
      </c>
      <c r="J1102">
        <v>12.35</v>
      </c>
      <c r="K1102">
        <v>111</v>
      </c>
      <c r="L1102">
        <v>367.23</v>
      </c>
      <c r="M1102">
        <v>74</v>
      </c>
      <c r="N1102">
        <v>1</v>
      </c>
      <c r="O1102">
        <v>0</v>
      </c>
      <c r="P1102">
        <v>84.22</v>
      </c>
      <c r="Q1102">
        <v>0</v>
      </c>
      <c r="R1102" s="1" t="s">
        <v>5848</v>
      </c>
      <c r="S1102" s="1" t="s">
        <v>8156</v>
      </c>
      <c r="T1102">
        <v>1</v>
      </c>
      <c r="U1102" s="1"/>
      <c r="V1102">
        <v>13160.099108</v>
      </c>
      <c r="W1102">
        <v>303675.00578299997</v>
      </c>
      <c r="X1102">
        <v>67.089236</v>
      </c>
      <c r="Y1102">
        <v>6.8735999999999997</v>
      </c>
      <c r="Z1102">
        <v>134.429755</v>
      </c>
      <c r="AA1102">
        <v>130.54180099999999</v>
      </c>
      <c r="AB1102">
        <v>0</v>
      </c>
    </row>
    <row r="1103" spans="1:28" x14ac:dyDescent="0.25">
      <c r="A1103" s="1" t="s">
        <v>1695</v>
      </c>
      <c r="B1103">
        <v>1464</v>
      </c>
      <c r="C1103" s="1" t="s">
        <v>4001</v>
      </c>
      <c r="D1103">
        <v>0.2</v>
      </c>
      <c r="E1103">
        <v>0</v>
      </c>
      <c r="F1103">
        <v>0.37</v>
      </c>
      <c r="G1103">
        <v>1807</v>
      </c>
      <c r="H1103" s="1" t="s">
        <v>4090</v>
      </c>
      <c r="I1103">
        <v>24.41</v>
      </c>
      <c r="J1103">
        <v>9.25</v>
      </c>
      <c r="K1103">
        <v>343</v>
      </c>
      <c r="L1103">
        <v>1066.78</v>
      </c>
      <c r="M1103">
        <v>166</v>
      </c>
      <c r="N1103">
        <v>6</v>
      </c>
      <c r="O1103">
        <v>0</v>
      </c>
      <c r="P1103">
        <v>232.92</v>
      </c>
      <c r="Q1103">
        <v>0</v>
      </c>
      <c r="R1103" s="1" t="s">
        <v>5850</v>
      </c>
      <c r="S1103" s="1" t="s">
        <v>8156</v>
      </c>
      <c r="T1103">
        <v>0.69</v>
      </c>
      <c r="U1103" s="1"/>
      <c r="V1103">
        <v>30755.209967999999</v>
      </c>
      <c r="W1103">
        <v>739534.07668000006</v>
      </c>
      <c r="X1103">
        <v>157.404403</v>
      </c>
      <c r="Y1103">
        <v>16.219063999999999</v>
      </c>
      <c r="Z1103">
        <v>325.78718099999998</v>
      </c>
      <c r="AA1103">
        <v>317.90551499999998</v>
      </c>
      <c r="AB1103">
        <v>0</v>
      </c>
    </row>
    <row r="1104" spans="1:28" x14ac:dyDescent="0.25">
      <c r="A1104" s="1" t="s">
        <v>1697</v>
      </c>
      <c r="B1104">
        <v>1684</v>
      </c>
      <c r="C1104" s="1" t="s">
        <v>4004</v>
      </c>
      <c r="D1104">
        <v>5.0999999999999996</v>
      </c>
      <c r="E1104">
        <v>0</v>
      </c>
      <c r="F1104">
        <v>0.4</v>
      </c>
      <c r="G1104">
        <v>1808</v>
      </c>
      <c r="H1104" s="1" t="s">
        <v>4076</v>
      </c>
      <c r="I1104">
        <v>1.4</v>
      </c>
      <c r="J1104">
        <v>9.76</v>
      </c>
      <c r="K1104">
        <v>124</v>
      </c>
      <c r="L1104">
        <v>609.39</v>
      </c>
      <c r="M1104">
        <v>15</v>
      </c>
      <c r="N1104">
        <v>6</v>
      </c>
      <c r="O1104">
        <v>0</v>
      </c>
      <c r="P1104">
        <v>69.84</v>
      </c>
      <c r="Q1104">
        <v>0</v>
      </c>
      <c r="R1104" s="1" t="s">
        <v>5852</v>
      </c>
      <c r="S1104" s="1" t="s">
        <v>8156</v>
      </c>
      <c r="T1104">
        <v>0.76</v>
      </c>
      <c r="U1104" s="1"/>
      <c r="V1104">
        <v>7807.5065539999996</v>
      </c>
      <c r="W1104">
        <v>280859.12773200002</v>
      </c>
      <c r="X1104">
        <v>42.166412000000001</v>
      </c>
      <c r="Y1104">
        <v>5.6570150000000003</v>
      </c>
      <c r="Z1104">
        <v>120.461805</v>
      </c>
      <c r="AA1104">
        <v>120.731129</v>
      </c>
      <c r="AB1104">
        <v>0</v>
      </c>
    </row>
    <row r="1105" spans="1:28" x14ac:dyDescent="0.25">
      <c r="A1105" s="1" t="s">
        <v>1698</v>
      </c>
      <c r="B1105">
        <v>1569</v>
      </c>
      <c r="C1105" s="1" t="s">
        <v>4001</v>
      </c>
      <c r="D1105">
        <v>0.2</v>
      </c>
      <c r="E1105">
        <v>0</v>
      </c>
      <c r="F1105">
        <v>0.83</v>
      </c>
      <c r="G1105">
        <v>1810</v>
      </c>
      <c r="H1105" s="1" t="s">
        <v>4090</v>
      </c>
      <c r="I1105">
        <v>24.41</v>
      </c>
      <c r="J1105">
        <v>11.58</v>
      </c>
      <c r="K1105">
        <v>241</v>
      </c>
      <c r="L1105">
        <v>1066.78</v>
      </c>
      <c r="M1105">
        <v>118</v>
      </c>
      <c r="N1105">
        <v>3</v>
      </c>
      <c r="O1105">
        <v>0</v>
      </c>
      <c r="P1105">
        <v>156.6</v>
      </c>
      <c r="Q1105">
        <v>0</v>
      </c>
      <c r="R1105" s="1" t="s">
        <v>5853</v>
      </c>
      <c r="S1105" s="1" t="s">
        <v>8156</v>
      </c>
      <c r="T1105">
        <v>0.92</v>
      </c>
      <c r="U1105" s="1"/>
      <c r="V1105">
        <v>24201.831698999998</v>
      </c>
      <c r="W1105">
        <v>652131.88934899995</v>
      </c>
      <c r="X1105">
        <v>125.601073</v>
      </c>
      <c r="Y1105">
        <v>14.192843</v>
      </c>
      <c r="Z1105">
        <v>285.18368800000002</v>
      </c>
      <c r="AA1105">
        <v>280.33151500000002</v>
      </c>
      <c r="AB1105">
        <v>0</v>
      </c>
    </row>
    <row r="1106" spans="1:28" x14ac:dyDescent="0.25">
      <c r="A1106" s="1" t="s">
        <v>1699</v>
      </c>
      <c r="B1106">
        <v>1208</v>
      </c>
      <c r="C1106" s="1" t="s">
        <v>4053</v>
      </c>
      <c r="D1106">
        <v>5.0999999999999996</v>
      </c>
      <c r="E1106">
        <v>0</v>
      </c>
      <c r="F1106">
        <v>0.5</v>
      </c>
      <c r="G1106">
        <v>1811</v>
      </c>
      <c r="H1106" s="1" t="s">
        <v>4117</v>
      </c>
      <c r="I1106">
        <v>120.04</v>
      </c>
      <c r="J1106">
        <v>8.4</v>
      </c>
      <c r="K1106">
        <v>603</v>
      </c>
      <c r="L1106">
        <v>902.39</v>
      </c>
      <c r="M1106">
        <v>461</v>
      </c>
      <c r="N1106">
        <v>6</v>
      </c>
      <c r="O1106">
        <v>0</v>
      </c>
      <c r="P1106">
        <v>502.76</v>
      </c>
      <c r="Q1106">
        <v>0</v>
      </c>
      <c r="R1106" s="1" t="s">
        <v>5854</v>
      </c>
      <c r="S1106" s="1" t="s">
        <v>8156</v>
      </c>
      <c r="T1106">
        <v>0.68</v>
      </c>
      <c r="U1106" s="1"/>
      <c r="V1106">
        <v>78213.591834999999</v>
      </c>
      <c r="W1106">
        <v>1418970.121793</v>
      </c>
      <c r="X1106">
        <v>389.41901999999999</v>
      </c>
      <c r="Y1106">
        <v>33.80574</v>
      </c>
      <c r="Z1106">
        <v>640.30495599999995</v>
      </c>
      <c r="AA1106">
        <v>609.98907899999995</v>
      </c>
      <c r="AB1106">
        <v>0</v>
      </c>
    </row>
    <row r="1107" spans="1:28" x14ac:dyDescent="0.25">
      <c r="A1107" s="1" t="s">
        <v>1700</v>
      </c>
      <c r="B1107">
        <v>1700</v>
      </c>
      <c r="C1107" s="1" t="s">
        <v>4004</v>
      </c>
      <c r="D1107">
        <v>5.0999999999999996</v>
      </c>
      <c r="E1107">
        <v>0</v>
      </c>
      <c r="F1107">
        <v>2.6</v>
      </c>
      <c r="G1107">
        <v>1812</v>
      </c>
      <c r="H1107" s="1" t="s">
        <v>4076</v>
      </c>
      <c r="I1107">
        <v>1.4</v>
      </c>
      <c r="J1107">
        <v>16.45</v>
      </c>
      <c r="K1107">
        <v>112</v>
      </c>
      <c r="L1107">
        <v>609.39</v>
      </c>
      <c r="M1107">
        <v>13</v>
      </c>
      <c r="N1107">
        <v>7</v>
      </c>
      <c r="O1107">
        <v>0</v>
      </c>
      <c r="P1107">
        <v>78.84</v>
      </c>
      <c r="Q1107">
        <v>0</v>
      </c>
      <c r="R1107" s="1" t="s">
        <v>5855</v>
      </c>
      <c r="S1107" s="1" t="s">
        <v>8156</v>
      </c>
      <c r="T1107">
        <v>1.33</v>
      </c>
      <c r="U1107" s="1"/>
      <c r="V1107">
        <v>7383.9584610000002</v>
      </c>
      <c r="W1107">
        <v>271941.94262099999</v>
      </c>
      <c r="X1107">
        <v>40.126955000000002</v>
      </c>
      <c r="Y1107">
        <v>5.8955650000000004</v>
      </c>
      <c r="Z1107">
        <v>118.46948</v>
      </c>
      <c r="AA1107">
        <v>116.897257</v>
      </c>
      <c r="AB1107">
        <v>0</v>
      </c>
    </row>
    <row r="1108" spans="1:28" x14ac:dyDescent="0.25">
      <c r="A1108" s="1" t="s">
        <v>1701</v>
      </c>
      <c r="B1108">
        <v>1518</v>
      </c>
      <c r="C1108" s="1" t="s">
        <v>4034</v>
      </c>
      <c r="D1108">
        <v>5.0999999999999996</v>
      </c>
      <c r="E1108">
        <v>0</v>
      </c>
      <c r="F1108">
        <v>0</v>
      </c>
      <c r="G1108">
        <v>1813</v>
      </c>
      <c r="H1108" s="1" t="s">
        <v>4150</v>
      </c>
      <c r="I1108">
        <v>82</v>
      </c>
      <c r="J1108">
        <v>17.440000000000001</v>
      </c>
      <c r="K1108">
        <v>295</v>
      </c>
      <c r="L1108">
        <v>1808.36</v>
      </c>
      <c r="M1108">
        <v>99</v>
      </c>
      <c r="N1108">
        <v>4</v>
      </c>
      <c r="O1108">
        <v>0</v>
      </c>
      <c r="P1108">
        <v>201.48</v>
      </c>
      <c r="Q1108">
        <v>0</v>
      </c>
      <c r="R1108" s="1" t="s">
        <v>5856</v>
      </c>
      <c r="S1108" s="1" t="s">
        <v>8156</v>
      </c>
      <c r="T1108">
        <v>1.61</v>
      </c>
      <c r="U1108" s="1"/>
      <c r="V1108">
        <v>25714.263031999999</v>
      </c>
      <c r="W1108">
        <v>864860.95020700002</v>
      </c>
      <c r="X1108">
        <v>137.60073399999999</v>
      </c>
      <c r="Y1108">
        <v>18.782789999999999</v>
      </c>
      <c r="Z1108">
        <v>376.28188499999999</v>
      </c>
      <c r="AA1108">
        <v>371.77197000000001</v>
      </c>
      <c r="AB1108">
        <v>0</v>
      </c>
    </row>
    <row r="1109" spans="1:28" x14ac:dyDescent="0.25">
      <c r="A1109" s="1" t="s">
        <v>1702</v>
      </c>
      <c r="B1109">
        <v>1479</v>
      </c>
      <c r="C1109" s="1" t="s">
        <v>4004</v>
      </c>
      <c r="D1109">
        <v>5.0999999999999996</v>
      </c>
      <c r="E1109">
        <v>0</v>
      </c>
      <c r="F1109">
        <v>0.44</v>
      </c>
      <c r="G1109">
        <v>1815</v>
      </c>
      <c r="H1109" s="1" t="s">
        <v>4096</v>
      </c>
      <c r="I1109">
        <v>121.36</v>
      </c>
      <c r="J1109">
        <v>4.4000000000000004</v>
      </c>
      <c r="K1109">
        <v>336</v>
      </c>
      <c r="L1109">
        <v>1417.41</v>
      </c>
      <c r="M1109">
        <v>3</v>
      </c>
      <c r="N1109">
        <v>1</v>
      </c>
      <c r="O1109">
        <v>0</v>
      </c>
      <c r="P1109">
        <v>74.8</v>
      </c>
      <c r="Q1109">
        <v>0</v>
      </c>
      <c r="R1109" s="1" t="s">
        <v>5857</v>
      </c>
      <c r="S1109" s="1" t="s">
        <v>8156</v>
      </c>
      <c r="T1109">
        <v>0.39</v>
      </c>
      <c r="U1109" s="1"/>
      <c r="V1109">
        <v>16558.893005000002</v>
      </c>
      <c r="W1109">
        <v>520008.89426999999</v>
      </c>
      <c r="X1109">
        <v>87.383394999999993</v>
      </c>
      <c r="Y1109">
        <v>9.6350280000000001</v>
      </c>
      <c r="Z1109">
        <v>220.18343999999999</v>
      </c>
      <c r="AA1109">
        <v>223.53573399999999</v>
      </c>
      <c r="AB1109">
        <v>0</v>
      </c>
    </row>
    <row r="1110" spans="1:28" x14ac:dyDescent="0.25">
      <c r="A1110" s="1" t="s">
        <v>1706</v>
      </c>
      <c r="B1110">
        <v>1227</v>
      </c>
      <c r="C1110" s="1" t="s">
        <v>4043</v>
      </c>
      <c r="D1110">
        <v>5.0999999999999996</v>
      </c>
      <c r="E1110">
        <v>0</v>
      </c>
      <c r="F1110">
        <v>0.34</v>
      </c>
      <c r="G1110">
        <v>1822</v>
      </c>
      <c r="H1110" s="1" t="s">
        <v>4129</v>
      </c>
      <c r="I1110">
        <v>135.09</v>
      </c>
      <c r="J1110">
        <v>6.53</v>
      </c>
      <c r="K1110">
        <v>595</v>
      </c>
      <c r="L1110">
        <v>2630.12</v>
      </c>
      <c r="M1110">
        <v>147</v>
      </c>
      <c r="N1110">
        <v>5</v>
      </c>
      <c r="O1110">
        <v>0</v>
      </c>
      <c r="P1110">
        <v>232.12</v>
      </c>
      <c r="Q1110">
        <v>0</v>
      </c>
      <c r="R1110" s="1" t="s">
        <v>5861</v>
      </c>
      <c r="S1110" s="1" t="s">
        <v>8156</v>
      </c>
      <c r="T1110">
        <v>0.53</v>
      </c>
      <c r="U1110" s="1"/>
      <c r="V1110">
        <v>41020.894137000003</v>
      </c>
      <c r="W1110">
        <v>1141989.7495889999</v>
      </c>
      <c r="X1110">
        <v>213.24965399999999</v>
      </c>
      <c r="Y1110">
        <v>22.410059</v>
      </c>
      <c r="Z1110">
        <v>488.48107800000002</v>
      </c>
      <c r="AA1110">
        <v>490.90846099999999</v>
      </c>
      <c r="AB1110">
        <v>0</v>
      </c>
    </row>
    <row r="1111" spans="1:28" x14ac:dyDescent="0.25">
      <c r="A1111" s="1" t="s">
        <v>1707</v>
      </c>
      <c r="B1111">
        <v>1610</v>
      </c>
      <c r="C1111" s="1" t="s">
        <v>4034</v>
      </c>
      <c r="D1111">
        <v>5.0999999999999996</v>
      </c>
      <c r="E1111">
        <v>0</v>
      </c>
      <c r="F1111">
        <v>0</v>
      </c>
      <c r="G1111">
        <v>1823</v>
      </c>
      <c r="H1111" s="1" t="s">
        <v>4115</v>
      </c>
      <c r="I1111">
        <v>82</v>
      </c>
      <c r="J1111">
        <v>10.48</v>
      </c>
      <c r="K1111">
        <v>213</v>
      </c>
      <c r="L1111">
        <v>1808.36</v>
      </c>
      <c r="M1111">
        <v>20</v>
      </c>
      <c r="N1111">
        <v>2</v>
      </c>
      <c r="O1111">
        <v>0</v>
      </c>
      <c r="P1111">
        <v>72.95</v>
      </c>
      <c r="Q1111">
        <v>0</v>
      </c>
      <c r="R1111" s="1" t="s">
        <v>5862</v>
      </c>
      <c r="S1111" s="1" t="s">
        <v>8156</v>
      </c>
      <c r="T1111">
        <v>0.92</v>
      </c>
      <c r="U1111" s="1"/>
      <c r="V1111">
        <v>10786.095694</v>
      </c>
      <c r="W1111">
        <v>575694.01029000001</v>
      </c>
      <c r="X1111">
        <v>62.763202</v>
      </c>
      <c r="Y1111">
        <v>11.117898</v>
      </c>
      <c r="Z1111">
        <v>242.361028</v>
      </c>
      <c r="AA1111">
        <v>247.46634599999999</v>
      </c>
      <c r="AB1111">
        <v>0</v>
      </c>
    </row>
    <row r="1112" spans="1:28" x14ac:dyDescent="0.25">
      <c r="A1112" s="1" t="s">
        <v>1710</v>
      </c>
      <c r="B1112">
        <v>1753</v>
      </c>
      <c r="C1112" s="1" t="s">
        <v>4004</v>
      </c>
      <c r="D1112">
        <v>5.0999999999999996</v>
      </c>
      <c r="E1112">
        <v>0</v>
      </c>
      <c r="F1112">
        <v>1.89</v>
      </c>
      <c r="G1112">
        <v>1827</v>
      </c>
      <c r="H1112" s="1" t="s">
        <v>4073</v>
      </c>
      <c r="I1112">
        <v>40.79</v>
      </c>
      <c r="J1112">
        <v>13.12</v>
      </c>
      <c r="K1112">
        <v>74</v>
      </c>
      <c r="L1112">
        <v>475.89</v>
      </c>
      <c r="M1112">
        <v>0</v>
      </c>
      <c r="N1112">
        <v>0</v>
      </c>
      <c r="O1112">
        <v>0</v>
      </c>
      <c r="P1112">
        <v>37.979999999999997</v>
      </c>
      <c r="Q1112">
        <v>0</v>
      </c>
      <c r="R1112" s="1" t="s">
        <v>5865</v>
      </c>
      <c r="S1112" s="1" t="s">
        <v>8156</v>
      </c>
      <c r="T1112">
        <v>0.98</v>
      </c>
      <c r="U1112" s="1"/>
      <c r="V1112">
        <v>4802.4809789999999</v>
      </c>
      <c r="W1112">
        <v>216157.04845199999</v>
      </c>
      <c r="X1112">
        <v>26.989795999999998</v>
      </c>
      <c r="Y1112">
        <v>4.3509669999999998</v>
      </c>
      <c r="Z1112">
        <v>93.069788000000003</v>
      </c>
      <c r="AA1112">
        <v>92.916989999999998</v>
      </c>
      <c r="AB1112">
        <v>0</v>
      </c>
    </row>
    <row r="1113" spans="1:28" x14ac:dyDescent="0.25">
      <c r="A1113" s="1" t="s">
        <v>1712</v>
      </c>
      <c r="B1113">
        <v>1555</v>
      </c>
      <c r="C1113" s="1" t="s">
        <v>4018</v>
      </c>
      <c r="D1113">
        <v>5.0999999999999996</v>
      </c>
      <c r="E1113">
        <v>0</v>
      </c>
      <c r="F1113">
        <v>2.5</v>
      </c>
      <c r="G1113">
        <v>1833</v>
      </c>
      <c r="H1113" s="1" t="s">
        <v>4095</v>
      </c>
      <c r="I1113">
        <v>63.59</v>
      </c>
      <c r="J1113">
        <v>12.93</v>
      </c>
      <c r="K1113">
        <v>278</v>
      </c>
      <c r="L1113">
        <v>1936.73</v>
      </c>
      <c r="M1113">
        <v>40</v>
      </c>
      <c r="N1113">
        <v>4</v>
      </c>
      <c r="O1113">
        <v>0</v>
      </c>
      <c r="P1113">
        <v>140.66999999999999</v>
      </c>
      <c r="Q1113">
        <v>0</v>
      </c>
      <c r="R1113" s="1" t="s">
        <v>5867</v>
      </c>
      <c r="S1113" s="1" t="s">
        <v>8156</v>
      </c>
      <c r="T1113">
        <v>1.01</v>
      </c>
      <c r="U1113" s="1"/>
      <c r="V1113">
        <v>17369.516169999999</v>
      </c>
      <c r="W1113">
        <v>744452.971456</v>
      </c>
      <c r="X1113">
        <v>96.700531999999995</v>
      </c>
      <c r="Y1113">
        <v>14.78556</v>
      </c>
      <c r="Z1113">
        <v>317.06638500000003</v>
      </c>
      <c r="AA1113">
        <v>320.01083699999998</v>
      </c>
      <c r="AB1113">
        <v>0</v>
      </c>
    </row>
    <row r="1114" spans="1:28" x14ac:dyDescent="0.25">
      <c r="A1114" s="1" t="s">
        <v>1713</v>
      </c>
      <c r="B1114">
        <v>1712</v>
      </c>
      <c r="C1114" s="1" t="s">
        <v>4004</v>
      </c>
      <c r="D1114">
        <v>5.0999999999999996</v>
      </c>
      <c r="E1114">
        <v>0</v>
      </c>
      <c r="F1114">
        <v>0.8</v>
      </c>
      <c r="G1114">
        <v>1836</v>
      </c>
      <c r="H1114" s="1" t="s">
        <v>4076</v>
      </c>
      <c r="I1114">
        <v>1.4</v>
      </c>
      <c r="J1114">
        <v>7.79</v>
      </c>
      <c r="K1114">
        <v>124</v>
      </c>
      <c r="L1114">
        <v>609.39</v>
      </c>
      <c r="M1114">
        <v>3</v>
      </c>
      <c r="N1114">
        <v>3</v>
      </c>
      <c r="O1114">
        <v>0</v>
      </c>
      <c r="P1114">
        <v>63.55</v>
      </c>
      <c r="Q1114">
        <v>0</v>
      </c>
      <c r="R1114" s="1" t="s">
        <v>5868</v>
      </c>
      <c r="S1114" s="1" t="s">
        <v>8156</v>
      </c>
      <c r="T1114">
        <v>0.68</v>
      </c>
      <c r="U1114" s="1"/>
      <c r="V1114">
        <v>7468.1520650000002</v>
      </c>
      <c r="W1114">
        <v>270160.03713100002</v>
      </c>
      <c r="X1114">
        <v>40.361429000000001</v>
      </c>
      <c r="Y1114">
        <v>5.4068259999999997</v>
      </c>
      <c r="Z1114">
        <v>115.803184</v>
      </c>
      <c r="AA1114">
        <v>116.13198</v>
      </c>
      <c r="AB1114">
        <v>0</v>
      </c>
    </row>
    <row r="1115" spans="1:28" x14ac:dyDescent="0.25">
      <c r="A1115" s="1" t="s">
        <v>1714</v>
      </c>
      <c r="B1115">
        <v>1564</v>
      </c>
      <c r="C1115" s="1" t="s">
        <v>4034</v>
      </c>
      <c r="D1115">
        <v>5.0999999999999996</v>
      </c>
      <c r="E1115">
        <v>0</v>
      </c>
      <c r="F1115">
        <v>0</v>
      </c>
      <c r="G1115">
        <v>1837</v>
      </c>
      <c r="H1115" s="1" t="s">
        <v>4150</v>
      </c>
      <c r="I1115">
        <v>82</v>
      </c>
      <c r="J1115">
        <v>10.039999999999999</v>
      </c>
      <c r="K1115">
        <v>273</v>
      </c>
      <c r="L1115">
        <v>1808.36</v>
      </c>
      <c r="M1115">
        <v>68</v>
      </c>
      <c r="N1115">
        <v>3</v>
      </c>
      <c r="O1115">
        <v>0</v>
      </c>
      <c r="P1115">
        <v>117.51</v>
      </c>
      <c r="Q1115">
        <v>0</v>
      </c>
      <c r="R1115" s="1" t="s">
        <v>5869</v>
      </c>
      <c r="S1115" s="1" t="s">
        <v>8156</v>
      </c>
      <c r="T1115">
        <v>0.82</v>
      </c>
      <c r="U1115" s="1"/>
      <c r="V1115">
        <v>18100.064165</v>
      </c>
      <c r="W1115">
        <v>648121.500795</v>
      </c>
      <c r="X1115">
        <v>97.680824999999999</v>
      </c>
      <c r="Y1115">
        <v>12.966552999999999</v>
      </c>
      <c r="Z1115">
        <v>276.30354699999998</v>
      </c>
      <c r="AA1115">
        <v>278.60419400000001</v>
      </c>
      <c r="AB1115">
        <v>0</v>
      </c>
    </row>
    <row r="1116" spans="1:28" x14ac:dyDescent="0.25">
      <c r="A1116" s="1" t="s">
        <v>1716</v>
      </c>
      <c r="B1116">
        <v>1726</v>
      </c>
      <c r="C1116" s="1" t="s">
        <v>4004</v>
      </c>
      <c r="D1116">
        <v>5.0999999999999996</v>
      </c>
      <c r="E1116">
        <v>0</v>
      </c>
      <c r="F1116">
        <v>1.02</v>
      </c>
      <c r="G1116">
        <v>1837</v>
      </c>
      <c r="H1116" s="1" t="s">
        <v>4073</v>
      </c>
      <c r="I1116">
        <v>40.79</v>
      </c>
      <c r="J1116">
        <v>9.11</v>
      </c>
      <c r="K1116">
        <v>111</v>
      </c>
      <c r="L1116">
        <v>475.89</v>
      </c>
      <c r="M1116">
        <v>3</v>
      </c>
      <c r="N1116">
        <v>2</v>
      </c>
      <c r="O1116">
        <v>0</v>
      </c>
      <c r="P1116">
        <v>64.22</v>
      </c>
      <c r="Q1116">
        <v>0</v>
      </c>
      <c r="R1116" s="1" t="s">
        <v>5871</v>
      </c>
      <c r="S1116" s="1" t="s">
        <v>8156</v>
      </c>
      <c r="T1116">
        <v>0.74</v>
      </c>
      <c r="U1116" s="1"/>
      <c r="V1116">
        <v>6967.6926489999996</v>
      </c>
      <c r="W1116">
        <v>225917.18854100001</v>
      </c>
      <c r="X1116">
        <v>37.032254000000002</v>
      </c>
      <c r="Y1116">
        <v>4.6106059999999998</v>
      </c>
      <c r="Z1116">
        <v>97.725071999999997</v>
      </c>
      <c r="AA1116">
        <v>97.114037999999994</v>
      </c>
      <c r="AB1116">
        <v>0</v>
      </c>
    </row>
    <row r="1117" spans="1:28" x14ac:dyDescent="0.25">
      <c r="A1117" s="1" t="s">
        <v>1717</v>
      </c>
      <c r="B1117">
        <v>1732</v>
      </c>
      <c r="C1117" s="1" t="s">
        <v>4004</v>
      </c>
      <c r="D1117">
        <v>5.0999999999999996</v>
      </c>
      <c r="E1117">
        <v>0</v>
      </c>
      <c r="F1117">
        <v>7</v>
      </c>
      <c r="G1117">
        <v>1837</v>
      </c>
      <c r="H1117" s="1" t="s">
        <v>4076</v>
      </c>
      <c r="I1117">
        <v>1.4</v>
      </c>
      <c r="J1117">
        <v>12.62</v>
      </c>
      <c r="K1117">
        <v>105</v>
      </c>
      <c r="L1117">
        <v>609.39</v>
      </c>
      <c r="M1117">
        <v>4</v>
      </c>
      <c r="N1117">
        <v>2</v>
      </c>
      <c r="O1117">
        <v>0</v>
      </c>
      <c r="P1117">
        <v>68.92</v>
      </c>
      <c r="Q1117">
        <v>0</v>
      </c>
      <c r="R1117" s="1" t="s">
        <v>5872</v>
      </c>
      <c r="S1117" s="1" t="s">
        <v>8156</v>
      </c>
      <c r="T1117">
        <v>1.2</v>
      </c>
      <c r="U1117" s="1"/>
      <c r="V1117">
        <v>7802.2607630000002</v>
      </c>
      <c r="W1117">
        <v>300625.55126899999</v>
      </c>
      <c r="X1117">
        <v>42.626981999999998</v>
      </c>
      <c r="Y1117">
        <v>6.3188430000000002</v>
      </c>
      <c r="Z1117">
        <v>130.28453400000001</v>
      </c>
      <c r="AA1117">
        <v>129.227146</v>
      </c>
      <c r="AB1117">
        <v>0</v>
      </c>
    </row>
    <row r="1118" spans="1:28" x14ac:dyDescent="0.25">
      <c r="A1118" s="1" t="s">
        <v>1718</v>
      </c>
      <c r="B1118">
        <v>1412</v>
      </c>
      <c r="C1118" s="1" t="s">
        <v>4031</v>
      </c>
      <c r="D1118">
        <v>5.0999999999999996</v>
      </c>
      <c r="E1118">
        <v>0</v>
      </c>
      <c r="F1118">
        <v>0.64</v>
      </c>
      <c r="G1118">
        <v>1838</v>
      </c>
      <c r="H1118" s="1" t="s">
        <v>4086</v>
      </c>
      <c r="I1118">
        <v>0.2</v>
      </c>
      <c r="J1118">
        <v>2.75</v>
      </c>
      <c r="K1118">
        <v>426</v>
      </c>
      <c r="L1118">
        <v>1365.91</v>
      </c>
      <c r="M1118">
        <v>189</v>
      </c>
      <c r="N1118">
        <v>5</v>
      </c>
      <c r="O1118">
        <v>0</v>
      </c>
      <c r="P1118">
        <v>242.55</v>
      </c>
      <c r="Q1118">
        <v>0</v>
      </c>
      <c r="R1118" s="1" t="s">
        <v>5873</v>
      </c>
      <c r="S1118" s="1" t="s">
        <v>8156</v>
      </c>
      <c r="T1118">
        <v>0.55000000000000004</v>
      </c>
      <c r="U1118" s="1"/>
      <c r="V1118">
        <v>38197.840865999999</v>
      </c>
      <c r="W1118">
        <v>879310.24835699995</v>
      </c>
      <c r="X1118">
        <v>194.420568</v>
      </c>
      <c r="Y1118">
        <v>18.792119</v>
      </c>
      <c r="Z1118">
        <v>384.85798</v>
      </c>
      <c r="AA1118">
        <v>377.99355300000002</v>
      </c>
      <c r="AB1118">
        <v>0</v>
      </c>
    </row>
    <row r="1119" spans="1:28" x14ac:dyDescent="0.25">
      <c r="A1119" s="1" t="s">
        <v>1719</v>
      </c>
      <c r="B1119">
        <v>1772</v>
      </c>
      <c r="C1119" s="1" t="s">
        <v>4004</v>
      </c>
      <c r="D1119">
        <v>5.0999999999999996</v>
      </c>
      <c r="E1119">
        <v>0</v>
      </c>
      <c r="F1119">
        <v>2</v>
      </c>
      <c r="G1119">
        <v>1838</v>
      </c>
      <c r="H1119" s="1" t="s">
        <v>4074</v>
      </c>
      <c r="I1119">
        <v>0.2</v>
      </c>
      <c r="J1119">
        <v>10.72</v>
      </c>
      <c r="K1119">
        <v>66</v>
      </c>
      <c r="L1119">
        <v>420.4</v>
      </c>
      <c r="M1119">
        <v>5</v>
      </c>
      <c r="N1119">
        <v>1</v>
      </c>
      <c r="O1119">
        <v>0</v>
      </c>
      <c r="P1119">
        <v>32.96</v>
      </c>
      <c r="Q1119">
        <v>0</v>
      </c>
      <c r="R1119" s="1" t="s">
        <v>5874</v>
      </c>
      <c r="S1119" s="1" t="s">
        <v>8156</v>
      </c>
      <c r="T1119">
        <v>0.93</v>
      </c>
      <c r="U1119" s="1"/>
      <c r="V1119">
        <v>3963.15425</v>
      </c>
      <c r="W1119">
        <v>166069.682221</v>
      </c>
      <c r="X1119">
        <v>21.958393999999998</v>
      </c>
      <c r="Y1119">
        <v>3.2503320000000002</v>
      </c>
      <c r="Z1119">
        <v>70.677488999999994</v>
      </c>
      <c r="AA1119">
        <v>71.386899</v>
      </c>
      <c r="AB1119">
        <v>0</v>
      </c>
    </row>
    <row r="1120" spans="1:28" x14ac:dyDescent="0.25">
      <c r="A1120" s="1" t="s">
        <v>1720</v>
      </c>
      <c r="B1120">
        <v>1778</v>
      </c>
      <c r="C1120" s="1" t="s">
        <v>4004</v>
      </c>
      <c r="D1120">
        <v>5.0999999999999996</v>
      </c>
      <c r="E1120">
        <v>0</v>
      </c>
      <c r="F1120">
        <v>0.75</v>
      </c>
      <c r="G1120">
        <v>1839</v>
      </c>
      <c r="H1120" s="1" t="s">
        <v>4073</v>
      </c>
      <c r="I1120">
        <v>40.79</v>
      </c>
      <c r="J1120">
        <v>15.64</v>
      </c>
      <c r="K1120">
        <v>61</v>
      </c>
      <c r="L1120">
        <v>475.89</v>
      </c>
      <c r="M1120">
        <v>5</v>
      </c>
      <c r="N1120">
        <v>1</v>
      </c>
      <c r="O1120">
        <v>0</v>
      </c>
      <c r="P1120">
        <v>30.52</v>
      </c>
      <c r="Q1120">
        <v>0</v>
      </c>
      <c r="R1120" s="1" t="s">
        <v>5875</v>
      </c>
      <c r="S1120" s="1" t="s">
        <v>8156</v>
      </c>
      <c r="T1120">
        <v>1.17</v>
      </c>
      <c r="U1120" s="1"/>
      <c r="V1120">
        <v>4797.3599549999999</v>
      </c>
      <c r="W1120">
        <v>233282.12756699999</v>
      </c>
      <c r="X1120">
        <v>27.407595000000001</v>
      </c>
      <c r="Y1120">
        <v>4.8003010000000002</v>
      </c>
      <c r="Z1120">
        <v>100.233203</v>
      </c>
      <c r="AA1120">
        <v>100.27795500000001</v>
      </c>
      <c r="AB1120">
        <v>0</v>
      </c>
    </row>
    <row r="1121" spans="1:28" x14ac:dyDescent="0.25">
      <c r="A1121" s="1" t="s">
        <v>1721</v>
      </c>
      <c r="B1121">
        <v>1569</v>
      </c>
      <c r="C1121" s="1" t="s">
        <v>4031</v>
      </c>
      <c r="D1121">
        <v>5.0999999999999996</v>
      </c>
      <c r="E1121">
        <v>0</v>
      </c>
      <c r="F1121">
        <v>0.82</v>
      </c>
      <c r="G1121">
        <v>1840</v>
      </c>
      <c r="H1121" s="1" t="s">
        <v>4086</v>
      </c>
      <c r="I1121">
        <v>0.2</v>
      </c>
      <c r="J1121">
        <v>4.24</v>
      </c>
      <c r="K1121">
        <v>271</v>
      </c>
      <c r="L1121">
        <v>1365.91</v>
      </c>
      <c r="M1121">
        <v>82</v>
      </c>
      <c r="N1121">
        <v>5</v>
      </c>
      <c r="O1121">
        <v>0</v>
      </c>
      <c r="P1121">
        <v>143.41999999999999</v>
      </c>
      <c r="Q1121">
        <v>0</v>
      </c>
      <c r="R1121" s="1" t="s">
        <v>5876</v>
      </c>
      <c r="S1121" s="1" t="s">
        <v>8156</v>
      </c>
      <c r="T1121">
        <v>0.78</v>
      </c>
      <c r="U1121" s="1"/>
      <c r="V1121">
        <v>19600.751291</v>
      </c>
      <c r="W1121">
        <v>624117.322056</v>
      </c>
      <c r="X1121">
        <v>103.936421</v>
      </c>
      <c r="Y1121">
        <v>12.875641</v>
      </c>
      <c r="Z1121">
        <v>269.99029000000002</v>
      </c>
      <c r="AA1121">
        <v>268.28677499999998</v>
      </c>
      <c r="AB1121">
        <v>0</v>
      </c>
    </row>
    <row r="1122" spans="1:28" x14ac:dyDescent="0.25">
      <c r="A1122" s="1" t="s">
        <v>1722</v>
      </c>
      <c r="B1122">
        <v>1725</v>
      </c>
      <c r="C1122" s="1" t="s">
        <v>4002</v>
      </c>
      <c r="D1122">
        <v>5.0999999999999996</v>
      </c>
      <c r="E1122">
        <v>0</v>
      </c>
      <c r="F1122">
        <v>0.04</v>
      </c>
      <c r="G1122">
        <v>1840</v>
      </c>
      <c r="H1122" s="1" t="s">
        <v>4072</v>
      </c>
      <c r="I1122">
        <v>31.58</v>
      </c>
      <c r="J1122">
        <v>10.8</v>
      </c>
      <c r="K1122">
        <v>115</v>
      </c>
      <c r="L1122">
        <v>367.23</v>
      </c>
      <c r="M1122">
        <v>48</v>
      </c>
      <c r="N1122">
        <v>2</v>
      </c>
      <c r="O1122">
        <v>0</v>
      </c>
      <c r="P1122">
        <v>81.05</v>
      </c>
      <c r="Q1122">
        <v>0</v>
      </c>
      <c r="R1122" s="1" t="s">
        <v>5877</v>
      </c>
      <c r="S1122" s="1" t="s">
        <v>8156</v>
      </c>
      <c r="T1122">
        <v>0.78</v>
      </c>
      <c r="U1122" s="1"/>
      <c r="V1122">
        <v>11228.981041999999</v>
      </c>
      <c r="W1122">
        <v>288700.88516300003</v>
      </c>
      <c r="X1122">
        <v>57.936672999999999</v>
      </c>
      <c r="Y1122">
        <v>6.3860599999999996</v>
      </c>
      <c r="Z1122">
        <v>127.931906</v>
      </c>
      <c r="AA1122">
        <v>124.103841</v>
      </c>
      <c r="AB1122">
        <v>0</v>
      </c>
    </row>
    <row r="1123" spans="1:28" x14ac:dyDescent="0.25">
      <c r="A1123" s="1" t="s">
        <v>1723</v>
      </c>
      <c r="B1123">
        <v>1739</v>
      </c>
      <c r="C1123" s="1" t="s">
        <v>4004</v>
      </c>
      <c r="D1123">
        <v>5.0999999999999996</v>
      </c>
      <c r="E1123">
        <v>0</v>
      </c>
      <c r="F1123">
        <v>0.2</v>
      </c>
      <c r="G1123">
        <v>1841</v>
      </c>
      <c r="H1123" s="1" t="s">
        <v>4076</v>
      </c>
      <c r="I1123">
        <v>1.4</v>
      </c>
      <c r="J1123">
        <v>17.100000000000001</v>
      </c>
      <c r="K1123">
        <v>102</v>
      </c>
      <c r="L1123">
        <v>609.39</v>
      </c>
      <c r="M1123">
        <v>8</v>
      </c>
      <c r="N1123">
        <v>3</v>
      </c>
      <c r="O1123">
        <v>0</v>
      </c>
      <c r="P1123">
        <v>68.41</v>
      </c>
      <c r="Q1123">
        <v>0</v>
      </c>
      <c r="R1123" s="1" t="s">
        <v>5878</v>
      </c>
      <c r="S1123" s="1" t="s">
        <v>8156</v>
      </c>
      <c r="T1123">
        <v>1.34</v>
      </c>
      <c r="U1123" s="1"/>
      <c r="V1123">
        <v>7099.0600240000003</v>
      </c>
      <c r="W1123">
        <v>263049.412587</v>
      </c>
      <c r="X1123">
        <v>38.604847999999997</v>
      </c>
      <c r="Y1123">
        <v>5.6069979999999999</v>
      </c>
      <c r="Z1123">
        <v>113.644773</v>
      </c>
      <c r="AA1123">
        <v>113.074848</v>
      </c>
      <c r="AB1123">
        <v>0</v>
      </c>
    </row>
    <row r="1124" spans="1:28" x14ac:dyDescent="0.25">
      <c r="A1124" s="1" t="s">
        <v>1724</v>
      </c>
      <c r="B1124">
        <v>1547</v>
      </c>
      <c r="C1124" s="1" t="s">
        <v>4013</v>
      </c>
      <c r="D1124">
        <v>5.0999999999999996</v>
      </c>
      <c r="E1124">
        <v>0</v>
      </c>
      <c r="F1124">
        <v>0.46</v>
      </c>
      <c r="G1124">
        <v>1843</v>
      </c>
      <c r="H1124" s="1" t="s">
        <v>4086</v>
      </c>
      <c r="I1124">
        <v>0.2</v>
      </c>
      <c r="J1124">
        <v>4.54</v>
      </c>
      <c r="K1124">
        <v>296</v>
      </c>
      <c r="L1124">
        <v>1241.6600000000001</v>
      </c>
      <c r="M1124">
        <v>126</v>
      </c>
      <c r="N1124">
        <v>8</v>
      </c>
      <c r="O1124">
        <v>0</v>
      </c>
      <c r="P1124">
        <v>216.67</v>
      </c>
      <c r="Q1124">
        <v>0</v>
      </c>
      <c r="R1124" s="1" t="s">
        <v>5879</v>
      </c>
      <c r="S1124" s="1" t="s">
        <v>8156</v>
      </c>
      <c r="T1124">
        <v>1.1399999999999999</v>
      </c>
      <c r="U1124" s="1"/>
      <c r="V1124">
        <v>26666.016271</v>
      </c>
      <c r="W1124">
        <v>792192.117555</v>
      </c>
      <c r="X1124">
        <v>140.171661</v>
      </c>
      <c r="Y1124">
        <v>17.261303999999999</v>
      </c>
      <c r="Z1124">
        <v>348.07128399999999</v>
      </c>
      <c r="AA1124">
        <v>340.536584</v>
      </c>
      <c r="AB1124">
        <v>0</v>
      </c>
    </row>
    <row r="1125" spans="1:28" x14ac:dyDescent="0.25">
      <c r="A1125" s="1" t="s">
        <v>1725</v>
      </c>
      <c r="B1125">
        <v>1758</v>
      </c>
      <c r="C1125" s="1" t="s">
        <v>4002</v>
      </c>
      <c r="D1125">
        <v>5.0999999999999996</v>
      </c>
      <c r="E1125">
        <v>0</v>
      </c>
      <c r="F1125">
        <v>1.67</v>
      </c>
      <c r="G1125">
        <v>1844</v>
      </c>
      <c r="H1125" s="1" t="s">
        <v>4072</v>
      </c>
      <c r="I1125">
        <v>31.58</v>
      </c>
      <c r="J1125">
        <v>10.29</v>
      </c>
      <c r="K1125">
        <v>86</v>
      </c>
      <c r="L1125">
        <v>367.23</v>
      </c>
      <c r="M1125">
        <v>17</v>
      </c>
      <c r="N1125">
        <v>1</v>
      </c>
      <c r="O1125">
        <v>0</v>
      </c>
      <c r="P1125">
        <v>50.08</v>
      </c>
      <c r="Q1125">
        <v>0</v>
      </c>
      <c r="R1125" s="1" t="s">
        <v>5880</v>
      </c>
      <c r="S1125" s="1" t="s">
        <v>8156</v>
      </c>
      <c r="T1125">
        <v>0.75</v>
      </c>
      <c r="U1125" s="1"/>
      <c r="V1125">
        <v>6706.8455670000003</v>
      </c>
      <c r="W1125">
        <v>224063.05428800001</v>
      </c>
      <c r="X1125">
        <v>35.809142000000001</v>
      </c>
      <c r="Y1125">
        <v>4.597289</v>
      </c>
      <c r="Z1125">
        <v>97.264778000000007</v>
      </c>
      <c r="AA1125">
        <v>96.316777999999999</v>
      </c>
      <c r="AB1125">
        <v>0</v>
      </c>
    </row>
    <row r="1126" spans="1:28" x14ac:dyDescent="0.25">
      <c r="A1126" s="1" t="s">
        <v>1726</v>
      </c>
      <c r="B1126">
        <v>1626</v>
      </c>
      <c r="C1126" s="1" t="s">
        <v>4016</v>
      </c>
      <c r="D1126">
        <v>5.0999999999999996</v>
      </c>
      <c r="E1126">
        <v>0</v>
      </c>
      <c r="F1126">
        <v>0.52</v>
      </c>
      <c r="G1126">
        <v>1847</v>
      </c>
      <c r="H1126" s="1" t="s">
        <v>4089</v>
      </c>
      <c r="I1126">
        <v>182.21</v>
      </c>
      <c r="J1126">
        <v>5.49</v>
      </c>
      <c r="K1126">
        <v>221</v>
      </c>
      <c r="L1126">
        <v>905.52</v>
      </c>
      <c r="M1126">
        <v>72</v>
      </c>
      <c r="N1126">
        <v>3</v>
      </c>
      <c r="O1126">
        <v>0</v>
      </c>
      <c r="P1126">
        <v>155.72999999999999</v>
      </c>
      <c r="Q1126">
        <v>0</v>
      </c>
      <c r="R1126" s="1" t="s">
        <v>5881</v>
      </c>
      <c r="S1126" s="1" t="s">
        <v>8156</v>
      </c>
      <c r="T1126">
        <v>1</v>
      </c>
      <c r="U1126" s="1"/>
      <c r="V1126">
        <v>17431.644660000002</v>
      </c>
      <c r="W1126">
        <v>500134.591059</v>
      </c>
      <c r="X1126">
        <v>91.139010999999996</v>
      </c>
      <c r="Y1126">
        <v>10.573072</v>
      </c>
      <c r="Z1126">
        <v>217.989135</v>
      </c>
      <c r="AA1126">
        <v>214.99190999999999</v>
      </c>
      <c r="AB1126">
        <v>0</v>
      </c>
    </row>
    <row r="1127" spans="1:28" x14ac:dyDescent="0.25">
      <c r="A1127" s="1" t="s">
        <v>1728</v>
      </c>
      <c r="B1127">
        <v>1569</v>
      </c>
      <c r="C1127" s="1" t="s">
        <v>4032</v>
      </c>
      <c r="D1127">
        <v>5.0999999999999996</v>
      </c>
      <c r="E1127">
        <v>0</v>
      </c>
      <c r="F1127">
        <v>0.82</v>
      </c>
      <c r="G1127">
        <v>1849</v>
      </c>
      <c r="H1127" s="1" t="s">
        <v>4162</v>
      </c>
      <c r="I1127">
        <v>0.2</v>
      </c>
      <c r="J1127">
        <v>9.1300000000000008</v>
      </c>
      <c r="K1127">
        <v>280</v>
      </c>
      <c r="L1127">
        <v>1269.6500000000001</v>
      </c>
      <c r="M1127">
        <v>126</v>
      </c>
      <c r="N1127">
        <v>3</v>
      </c>
      <c r="O1127">
        <v>0</v>
      </c>
      <c r="P1127">
        <v>151.22</v>
      </c>
      <c r="Q1127">
        <v>0</v>
      </c>
      <c r="R1127" s="1" t="s">
        <v>5883</v>
      </c>
      <c r="S1127" s="1" t="s">
        <v>8156</v>
      </c>
      <c r="T1127">
        <v>0.71</v>
      </c>
      <c r="U1127" s="1"/>
      <c r="V1127">
        <v>24823.095709000001</v>
      </c>
      <c r="W1127">
        <v>654120.07834999997</v>
      </c>
      <c r="X1127">
        <v>128.32593700000001</v>
      </c>
      <c r="Y1127">
        <v>13.615577</v>
      </c>
      <c r="Z1127">
        <v>283.00546500000002</v>
      </c>
      <c r="AA1127">
        <v>281.18749300000002</v>
      </c>
      <c r="AB1127">
        <v>0</v>
      </c>
    </row>
    <row r="1128" spans="1:28" x14ac:dyDescent="0.25">
      <c r="A1128" s="1" t="s">
        <v>1729</v>
      </c>
      <c r="B1128">
        <v>1692</v>
      </c>
      <c r="C1128" s="1" t="s">
        <v>4016</v>
      </c>
      <c r="D1128">
        <v>5.0999999999999996</v>
      </c>
      <c r="E1128">
        <v>0</v>
      </c>
      <c r="F1128">
        <v>0.18</v>
      </c>
      <c r="G1128">
        <v>1849</v>
      </c>
      <c r="H1128" s="1" t="s">
        <v>4089</v>
      </c>
      <c r="I1128">
        <v>182.21</v>
      </c>
      <c r="J1128">
        <v>8.41</v>
      </c>
      <c r="K1128">
        <v>157</v>
      </c>
      <c r="L1128">
        <v>905.52</v>
      </c>
      <c r="M1128">
        <v>73</v>
      </c>
      <c r="N1128">
        <v>2</v>
      </c>
      <c r="O1128">
        <v>0</v>
      </c>
      <c r="P1128">
        <v>90.77</v>
      </c>
      <c r="Q1128">
        <v>0</v>
      </c>
      <c r="R1128" s="1" t="s">
        <v>5884</v>
      </c>
      <c r="S1128" s="1" t="s">
        <v>8156</v>
      </c>
      <c r="T1128">
        <v>0.99</v>
      </c>
      <c r="U1128" s="1"/>
      <c r="V1128">
        <v>14921.725917</v>
      </c>
      <c r="W1128">
        <v>444675.86535699997</v>
      </c>
      <c r="X1128">
        <v>78.427271000000005</v>
      </c>
      <c r="Y1128">
        <v>9.2858099999999997</v>
      </c>
      <c r="Z1128">
        <v>191.343006</v>
      </c>
      <c r="AA1128">
        <v>191.15183500000001</v>
      </c>
      <c r="AB1128">
        <v>0</v>
      </c>
    </row>
    <row r="1129" spans="1:28" x14ac:dyDescent="0.25">
      <c r="A1129" s="1" t="s">
        <v>1730</v>
      </c>
      <c r="B1129">
        <v>1788</v>
      </c>
      <c r="C1129" s="1" t="s">
        <v>4002</v>
      </c>
      <c r="D1129">
        <v>5.0999999999999996</v>
      </c>
      <c r="E1129">
        <v>0</v>
      </c>
      <c r="F1129">
        <v>0.31</v>
      </c>
      <c r="G1129">
        <v>1849</v>
      </c>
      <c r="H1129" s="1" t="s">
        <v>4105</v>
      </c>
      <c r="I1129">
        <v>31.58</v>
      </c>
      <c r="J1129">
        <v>7.43</v>
      </c>
      <c r="K1129">
        <v>61</v>
      </c>
      <c r="L1129">
        <v>367.23</v>
      </c>
      <c r="M1129">
        <v>0</v>
      </c>
      <c r="N1129">
        <v>0</v>
      </c>
      <c r="O1129">
        <v>0</v>
      </c>
      <c r="P1129">
        <v>35.869999999999997</v>
      </c>
      <c r="Q1129">
        <v>0</v>
      </c>
      <c r="R1129" s="1" t="s">
        <v>5885</v>
      </c>
      <c r="S1129" s="1" t="s">
        <v>8156</v>
      </c>
      <c r="T1129">
        <v>1.07</v>
      </c>
      <c r="U1129" s="1"/>
      <c r="V1129">
        <v>4040.1455299999998</v>
      </c>
      <c r="W1129">
        <v>179926.718371</v>
      </c>
      <c r="X1129">
        <v>22.646339999999999</v>
      </c>
      <c r="Y1129">
        <v>3.5713560000000002</v>
      </c>
      <c r="Z1129">
        <v>77.323137000000003</v>
      </c>
      <c r="AA1129">
        <v>77.343162000000007</v>
      </c>
      <c r="AB1129">
        <v>0</v>
      </c>
    </row>
    <row r="1130" spans="1:28" x14ac:dyDescent="0.25">
      <c r="A1130" s="1" t="s">
        <v>1731</v>
      </c>
      <c r="B1130">
        <v>1635</v>
      </c>
      <c r="C1130" s="1" t="s">
        <v>4031</v>
      </c>
      <c r="D1130">
        <v>5.0999999999999996</v>
      </c>
      <c r="E1130">
        <v>0</v>
      </c>
      <c r="F1130">
        <v>0.8</v>
      </c>
      <c r="G1130">
        <v>1850</v>
      </c>
      <c r="H1130" s="1" t="s">
        <v>4140</v>
      </c>
      <c r="I1130">
        <v>93.18</v>
      </c>
      <c r="J1130">
        <v>12.21</v>
      </c>
      <c r="K1130">
        <v>215</v>
      </c>
      <c r="L1130">
        <v>1375.09</v>
      </c>
      <c r="M1130">
        <v>43</v>
      </c>
      <c r="N1130">
        <v>3</v>
      </c>
      <c r="O1130">
        <v>0</v>
      </c>
      <c r="P1130">
        <v>104.37</v>
      </c>
      <c r="Q1130">
        <v>0</v>
      </c>
      <c r="R1130" s="1" t="s">
        <v>5886</v>
      </c>
      <c r="S1130" s="1" t="s">
        <v>8156</v>
      </c>
      <c r="T1130">
        <v>0.9</v>
      </c>
      <c r="U1130" s="1"/>
      <c r="V1130">
        <v>13744.682908999999</v>
      </c>
      <c r="W1130">
        <v>553812.45664999995</v>
      </c>
      <c r="X1130">
        <v>75.651296000000002</v>
      </c>
      <c r="Y1130">
        <v>10.973849</v>
      </c>
      <c r="Z1130">
        <v>235.99068800000001</v>
      </c>
      <c r="AA1130">
        <v>238.062746</v>
      </c>
      <c r="AB1130">
        <v>0</v>
      </c>
    </row>
    <row r="1131" spans="1:28" x14ac:dyDescent="0.25">
      <c r="A1131" s="1" t="s">
        <v>1732</v>
      </c>
      <c r="B1131">
        <v>1479</v>
      </c>
      <c r="C1131" s="1" t="s">
        <v>4016</v>
      </c>
      <c r="D1131">
        <v>5.0999999999999996</v>
      </c>
      <c r="E1131">
        <v>0</v>
      </c>
      <c r="F1131">
        <v>0.44</v>
      </c>
      <c r="G1131">
        <v>1852</v>
      </c>
      <c r="H1131" s="1" t="s">
        <v>4125</v>
      </c>
      <c r="I1131">
        <v>87.33</v>
      </c>
      <c r="J1131">
        <v>18.190000000000001</v>
      </c>
      <c r="K1131">
        <v>373</v>
      </c>
      <c r="L1131">
        <v>2369.54</v>
      </c>
      <c r="M1131">
        <v>96</v>
      </c>
      <c r="N1131">
        <v>5</v>
      </c>
      <c r="O1131">
        <v>0</v>
      </c>
      <c r="P1131">
        <v>245.84</v>
      </c>
      <c r="Q1131">
        <v>0</v>
      </c>
      <c r="R1131" s="1" t="s">
        <v>5887</v>
      </c>
      <c r="S1131" s="1" t="s">
        <v>8156</v>
      </c>
      <c r="T1131">
        <v>1.34</v>
      </c>
      <c r="U1131" s="1"/>
      <c r="V1131">
        <v>29311.667550999999</v>
      </c>
      <c r="W1131">
        <v>1100155.4858929999</v>
      </c>
      <c r="X1131">
        <v>159.624528</v>
      </c>
      <c r="Y1131">
        <v>23.310704999999999</v>
      </c>
      <c r="Z1131">
        <v>476.12261999999998</v>
      </c>
      <c r="AA1131">
        <v>472.91432300000002</v>
      </c>
      <c r="AB1131">
        <v>0</v>
      </c>
    </row>
    <row r="1132" spans="1:28" x14ac:dyDescent="0.25">
      <c r="A1132" s="1" t="s">
        <v>1733</v>
      </c>
      <c r="B1132">
        <v>1804</v>
      </c>
      <c r="C1132" s="1" t="s">
        <v>4004</v>
      </c>
      <c r="D1132">
        <v>5.0999999999999996</v>
      </c>
      <c r="E1132">
        <v>0</v>
      </c>
      <c r="F1132">
        <v>0.62</v>
      </c>
      <c r="G1132">
        <v>1853</v>
      </c>
      <c r="H1132" s="1" t="s">
        <v>4073</v>
      </c>
      <c r="I1132">
        <v>40.79</v>
      </c>
      <c r="J1132">
        <v>17.260000000000002</v>
      </c>
      <c r="K1132">
        <v>49</v>
      </c>
      <c r="L1132">
        <v>475.89</v>
      </c>
      <c r="M1132">
        <v>2</v>
      </c>
      <c r="N1132">
        <v>2</v>
      </c>
      <c r="O1132">
        <v>0</v>
      </c>
      <c r="P1132">
        <v>23.84</v>
      </c>
      <c r="Q1132">
        <v>0</v>
      </c>
      <c r="R1132" s="1" t="s">
        <v>5888</v>
      </c>
      <c r="S1132" s="1" t="s">
        <v>8156</v>
      </c>
      <c r="T1132">
        <v>1.4</v>
      </c>
      <c r="U1132" s="1"/>
      <c r="V1132">
        <v>4469.3065660000002</v>
      </c>
      <c r="W1132">
        <v>237864.43212300001</v>
      </c>
      <c r="X1132">
        <v>26.067321</v>
      </c>
      <c r="Y1132">
        <v>5.106757</v>
      </c>
      <c r="Z1132">
        <v>103.02424499999999</v>
      </c>
      <c r="AA1132">
        <v>102.24705899999999</v>
      </c>
      <c r="AB1132">
        <v>0</v>
      </c>
    </row>
    <row r="1133" spans="1:28" x14ac:dyDescent="0.25">
      <c r="A1133" s="1" t="s">
        <v>1737</v>
      </c>
      <c r="B1133">
        <v>1741</v>
      </c>
      <c r="C1133" s="1" t="s">
        <v>4004</v>
      </c>
      <c r="D1133">
        <v>5.0999999999999996</v>
      </c>
      <c r="E1133">
        <v>0</v>
      </c>
      <c r="F1133">
        <v>1</v>
      </c>
      <c r="G1133">
        <v>1867</v>
      </c>
      <c r="H1133" s="1" t="s">
        <v>4074</v>
      </c>
      <c r="I1133">
        <v>0.2</v>
      </c>
      <c r="J1133">
        <v>10.02</v>
      </c>
      <c r="K1133">
        <v>126</v>
      </c>
      <c r="L1133">
        <v>420.4</v>
      </c>
      <c r="M1133">
        <v>21</v>
      </c>
      <c r="N1133">
        <v>10</v>
      </c>
      <c r="O1133">
        <v>0</v>
      </c>
      <c r="P1133">
        <v>100.48</v>
      </c>
      <c r="Q1133">
        <v>0</v>
      </c>
      <c r="R1133" s="1" t="s">
        <v>5892</v>
      </c>
      <c r="S1133" s="1" t="s">
        <v>8156</v>
      </c>
      <c r="T1133">
        <v>1.21</v>
      </c>
      <c r="U1133" s="1"/>
      <c r="V1133">
        <v>9717.83223</v>
      </c>
      <c r="W1133">
        <v>287951.57780799997</v>
      </c>
      <c r="X1133">
        <v>51.072091</v>
      </c>
      <c r="Y1133">
        <v>6.292268</v>
      </c>
      <c r="Z1133">
        <v>126.85906799999999</v>
      </c>
      <c r="AA1133">
        <v>123.78061099999999</v>
      </c>
      <c r="AB1133">
        <v>0</v>
      </c>
    </row>
    <row r="1134" spans="1:28" x14ac:dyDescent="0.25">
      <c r="A1134" s="1" t="s">
        <v>1738</v>
      </c>
      <c r="B1134">
        <v>1605</v>
      </c>
      <c r="C1134" s="1" t="s">
        <v>4037</v>
      </c>
      <c r="D1134">
        <v>5.0999999999999996</v>
      </c>
      <c r="E1134">
        <v>0</v>
      </c>
      <c r="F1134">
        <v>0.36</v>
      </c>
      <c r="G1134">
        <v>1870</v>
      </c>
      <c r="H1134" s="1" t="s">
        <v>4096</v>
      </c>
      <c r="I1134">
        <v>121.36</v>
      </c>
      <c r="J1134">
        <v>15.96</v>
      </c>
      <c r="K1134">
        <v>265</v>
      </c>
      <c r="L1134">
        <v>1417.38</v>
      </c>
      <c r="M1134">
        <v>132</v>
      </c>
      <c r="N1134">
        <v>6</v>
      </c>
      <c r="O1134">
        <v>0</v>
      </c>
      <c r="P1134">
        <v>184.06</v>
      </c>
      <c r="Q1134">
        <v>0</v>
      </c>
      <c r="R1134" s="1" t="s">
        <v>5893</v>
      </c>
      <c r="S1134" s="1" t="s">
        <v>8156</v>
      </c>
      <c r="T1134">
        <v>1.28</v>
      </c>
      <c r="U1134" s="1"/>
      <c r="V1134">
        <v>28013.426863000001</v>
      </c>
      <c r="W1134">
        <v>804609.24659700005</v>
      </c>
      <c r="X1134">
        <v>146.637145</v>
      </c>
      <c r="Y1134">
        <v>17.95908</v>
      </c>
      <c r="Z1134">
        <v>352.31246199999998</v>
      </c>
      <c r="AA1134">
        <v>345.87482999999997</v>
      </c>
      <c r="AB1134">
        <v>0</v>
      </c>
    </row>
    <row r="1135" spans="1:28" x14ac:dyDescent="0.25">
      <c r="A1135" s="1" t="s">
        <v>1739</v>
      </c>
      <c r="B1135">
        <v>1800</v>
      </c>
      <c r="C1135" s="1" t="s">
        <v>4004</v>
      </c>
      <c r="D1135">
        <v>5.0999999999999996</v>
      </c>
      <c r="E1135">
        <v>0</v>
      </c>
      <c r="F1135">
        <v>0</v>
      </c>
      <c r="G1135">
        <v>1870</v>
      </c>
      <c r="H1135" s="1" t="s">
        <v>4074</v>
      </c>
      <c r="I1135">
        <v>0.2</v>
      </c>
      <c r="J1135">
        <v>16.329999999999998</v>
      </c>
      <c r="K1135">
        <v>70</v>
      </c>
      <c r="L1135">
        <v>420.4</v>
      </c>
      <c r="M1135">
        <v>3</v>
      </c>
      <c r="N1135">
        <v>1</v>
      </c>
      <c r="O1135">
        <v>0</v>
      </c>
      <c r="P1135">
        <v>43.13</v>
      </c>
      <c r="Q1135">
        <v>0</v>
      </c>
      <c r="R1135" s="1" t="s">
        <v>5894</v>
      </c>
      <c r="S1135" s="1" t="s">
        <v>8156</v>
      </c>
      <c r="T1135">
        <v>1.18</v>
      </c>
      <c r="U1135" s="1"/>
      <c r="V1135">
        <v>5419.4657610000004</v>
      </c>
      <c r="W1135">
        <v>235619.221819</v>
      </c>
      <c r="X1135">
        <v>30.256616999999999</v>
      </c>
      <c r="Y1135">
        <v>4.9877919999999998</v>
      </c>
      <c r="Z1135">
        <v>102.30350300000001</v>
      </c>
      <c r="AA1135">
        <v>101.28282400000001</v>
      </c>
      <c r="AB1135">
        <v>0</v>
      </c>
    </row>
    <row r="1136" spans="1:28" x14ac:dyDescent="0.25">
      <c r="A1136" s="1" t="s">
        <v>1740</v>
      </c>
      <c r="B1136">
        <v>1384</v>
      </c>
      <c r="C1136" s="1" t="s">
        <v>4030</v>
      </c>
      <c r="D1136">
        <v>5.0999999999999996</v>
      </c>
      <c r="E1136">
        <v>0</v>
      </c>
      <c r="F1136">
        <v>4</v>
      </c>
      <c r="G1136">
        <v>1874</v>
      </c>
      <c r="H1136" s="1" t="s">
        <v>4152</v>
      </c>
      <c r="I1136">
        <v>144.80000000000001</v>
      </c>
      <c r="J1136">
        <v>6.84</v>
      </c>
      <c r="K1136">
        <v>490</v>
      </c>
      <c r="L1136">
        <v>3263.57</v>
      </c>
      <c r="M1136">
        <v>19</v>
      </c>
      <c r="N1136">
        <v>4</v>
      </c>
      <c r="O1136">
        <v>0</v>
      </c>
      <c r="P1136">
        <v>106.22</v>
      </c>
      <c r="Q1136">
        <v>0</v>
      </c>
      <c r="R1136" s="1" t="s">
        <v>5895</v>
      </c>
      <c r="S1136" s="1" t="s">
        <v>8156</v>
      </c>
      <c r="T1136">
        <v>0.6</v>
      </c>
      <c r="U1136" s="1"/>
      <c r="V1136">
        <v>21121.094088000002</v>
      </c>
      <c r="W1136">
        <v>957485.16746999999</v>
      </c>
      <c r="X1136">
        <v>118.34897100000001</v>
      </c>
      <c r="Y1136">
        <v>16.641741</v>
      </c>
      <c r="Z1136">
        <v>395.91373399999998</v>
      </c>
      <c r="AA1136">
        <v>411.58716199999998</v>
      </c>
      <c r="AB1136">
        <v>0</v>
      </c>
    </row>
    <row r="1137" spans="1:28" x14ac:dyDescent="0.25">
      <c r="A1137" s="1" t="s">
        <v>1743</v>
      </c>
      <c r="B1137">
        <v>1755</v>
      </c>
      <c r="C1137" s="1" t="s">
        <v>4004</v>
      </c>
      <c r="D1137">
        <v>5.0999999999999996</v>
      </c>
      <c r="E1137">
        <v>0</v>
      </c>
      <c r="F1137">
        <v>2.4</v>
      </c>
      <c r="G1137">
        <v>1882</v>
      </c>
      <c r="H1137" s="1" t="s">
        <v>4076</v>
      </c>
      <c r="I1137">
        <v>1.4</v>
      </c>
      <c r="J1137">
        <v>13.42</v>
      </c>
      <c r="K1137">
        <v>127</v>
      </c>
      <c r="L1137">
        <v>609.39</v>
      </c>
      <c r="M1137">
        <v>11</v>
      </c>
      <c r="N1137">
        <v>3</v>
      </c>
      <c r="O1137">
        <v>0</v>
      </c>
      <c r="P1137">
        <v>84.49</v>
      </c>
      <c r="Q1137">
        <v>0</v>
      </c>
      <c r="R1137" s="1" t="s">
        <v>5898</v>
      </c>
      <c r="S1137" s="1" t="s">
        <v>8156</v>
      </c>
      <c r="T1137">
        <v>1.01</v>
      </c>
      <c r="U1137" s="1"/>
      <c r="V1137">
        <v>8906.4053249999997</v>
      </c>
      <c r="W1137">
        <v>300033.67334799998</v>
      </c>
      <c r="X1137">
        <v>47.661178</v>
      </c>
      <c r="Y1137">
        <v>6.2876899999999996</v>
      </c>
      <c r="Z1137">
        <v>129.63874799999999</v>
      </c>
      <c r="AA1137">
        <v>128.97374600000001</v>
      </c>
      <c r="AB1137">
        <v>0</v>
      </c>
    </row>
    <row r="1138" spans="1:28" x14ac:dyDescent="0.25">
      <c r="A1138" s="1" t="s">
        <v>1744</v>
      </c>
      <c r="B1138">
        <v>1831</v>
      </c>
      <c r="C1138" s="1" t="s">
        <v>4004</v>
      </c>
      <c r="D1138">
        <v>5.0999999999999996</v>
      </c>
      <c r="E1138">
        <v>0</v>
      </c>
      <c r="F1138">
        <v>1</v>
      </c>
      <c r="G1138">
        <v>1882</v>
      </c>
      <c r="H1138" s="1" t="s">
        <v>4074</v>
      </c>
      <c r="I1138">
        <v>0.2</v>
      </c>
      <c r="J1138">
        <v>13.47</v>
      </c>
      <c r="K1138">
        <v>51</v>
      </c>
      <c r="L1138">
        <v>420.4</v>
      </c>
      <c r="M1138">
        <v>2</v>
      </c>
      <c r="N1138">
        <v>1</v>
      </c>
      <c r="O1138">
        <v>0</v>
      </c>
      <c r="P1138">
        <v>21.85</v>
      </c>
      <c r="Q1138">
        <v>0</v>
      </c>
      <c r="R1138" s="1" t="s">
        <v>5899</v>
      </c>
      <c r="S1138" s="1" t="s">
        <v>8156</v>
      </c>
      <c r="T1138">
        <v>1.05</v>
      </c>
      <c r="U1138" s="1"/>
      <c r="V1138">
        <v>3393.3755299999998</v>
      </c>
      <c r="W1138">
        <v>161383.40737100001</v>
      </c>
      <c r="X1138">
        <v>19.297820999999999</v>
      </c>
      <c r="Y1138">
        <v>3.2899919999999998</v>
      </c>
      <c r="Z1138">
        <v>69.204158000000007</v>
      </c>
      <c r="AA1138">
        <v>69.371893</v>
      </c>
      <c r="AB1138">
        <v>0</v>
      </c>
    </row>
    <row r="1139" spans="1:28" x14ac:dyDescent="0.25">
      <c r="A1139" s="1" t="s">
        <v>1745</v>
      </c>
      <c r="B1139">
        <v>1822</v>
      </c>
      <c r="C1139" s="1" t="s">
        <v>4002</v>
      </c>
      <c r="D1139">
        <v>5.0999999999999996</v>
      </c>
      <c r="E1139">
        <v>0</v>
      </c>
      <c r="F1139">
        <v>2.95</v>
      </c>
      <c r="G1139">
        <v>1883</v>
      </c>
      <c r="H1139" s="1" t="s">
        <v>4072</v>
      </c>
      <c r="I1139">
        <v>31.58</v>
      </c>
      <c r="J1139">
        <v>5.57</v>
      </c>
      <c r="K1139">
        <v>61</v>
      </c>
      <c r="L1139">
        <v>367.23</v>
      </c>
      <c r="M1139">
        <v>0</v>
      </c>
      <c r="N1139">
        <v>0</v>
      </c>
      <c r="O1139">
        <v>0</v>
      </c>
      <c r="P1139">
        <v>11.37</v>
      </c>
      <c r="Q1139">
        <v>0</v>
      </c>
      <c r="R1139" s="1" t="s">
        <v>5900</v>
      </c>
      <c r="S1139" s="1" t="s">
        <v>8156</v>
      </c>
      <c r="T1139">
        <v>0.54</v>
      </c>
      <c r="U1139" s="1"/>
      <c r="V1139">
        <v>2782.273866</v>
      </c>
      <c r="W1139">
        <v>114324.17686399999</v>
      </c>
      <c r="X1139">
        <v>15.319974</v>
      </c>
      <c r="Y1139">
        <v>2.0587659999999999</v>
      </c>
      <c r="Z1139">
        <v>47.90645</v>
      </c>
      <c r="AA1139">
        <v>49.143794999999997</v>
      </c>
      <c r="AB1139">
        <v>0</v>
      </c>
    </row>
    <row r="1140" spans="1:28" x14ac:dyDescent="0.25">
      <c r="A1140" s="1" t="s">
        <v>1746</v>
      </c>
      <c r="B1140">
        <v>1832</v>
      </c>
      <c r="C1140" s="1" t="s">
        <v>4004</v>
      </c>
      <c r="D1140">
        <v>5.0999999999999996</v>
      </c>
      <c r="E1140">
        <v>0</v>
      </c>
      <c r="F1140">
        <v>2.48</v>
      </c>
      <c r="G1140">
        <v>1892</v>
      </c>
      <c r="H1140" s="1" t="s">
        <v>4073</v>
      </c>
      <c r="I1140">
        <v>40.79</v>
      </c>
      <c r="J1140">
        <v>10.96</v>
      </c>
      <c r="K1140">
        <v>60</v>
      </c>
      <c r="L1140">
        <v>475.89</v>
      </c>
      <c r="M1140">
        <v>3</v>
      </c>
      <c r="N1140">
        <v>1</v>
      </c>
      <c r="O1140">
        <v>0</v>
      </c>
      <c r="P1140">
        <v>20.18</v>
      </c>
      <c r="Q1140">
        <v>0</v>
      </c>
      <c r="R1140" s="1" t="s">
        <v>5901</v>
      </c>
      <c r="S1140" s="1" t="s">
        <v>8156</v>
      </c>
      <c r="T1140">
        <v>0.89</v>
      </c>
      <c r="U1140" s="1"/>
      <c r="V1140">
        <v>3133.2755560000001</v>
      </c>
      <c r="W1140">
        <v>167897.34171499999</v>
      </c>
      <c r="X1140">
        <v>18.247112999999999</v>
      </c>
      <c r="Y1140">
        <v>3.262988</v>
      </c>
      <c r="Z1140">
        <v>71.156824999999998</v>
      </c>
      <c r="AA1140">
        <v>72.171841999999998</v>
      </c>
      <c r="AB1140">
        <v>0</v>
      </c>
    </row>
    <row r="1141" spans="1:28" x14ac:dyDescent="0.25">
      <c r="A1141" s="1" t="s">
        <v>1747</v>
      </c>
      <c r="B1141">
        <v>1767</v>
      </c>
      <c r="C1141" s="1" t="s">
        <v>4004</v>
      </c>
      <c r="D1141">
        <v>5.0999999999999996</v>
      </c>
      <c r="E1141">
        <v>0</v>
      </c>
      <c r="F1141">
        <v>0.6</v>
      </c>
      <c r="G1141">
        <v>1893</v>
      </c>
      <c r="H1141" s="1" t="s">
        <v>4076</v>
      </c>
      <c r="I1141">
        <v>1.4</v>
      </c>
      <c r="J1141">
        <v>9.3699999999999992</v>
      </c>
      <c r="K1141">
        <v>126</v>
      </c>
      <c r="L1141">
        <v>609.39</v>
      </c>
      <c r="M1141">
        <v>9</v>
      </c>
      <c r="N1141">
        <v>4</v>
      </c>
      <c r="O1141">
        <v>0</v>
      </c>
      <c r="P1141">
        <v>75.56</v>
      </c>
      <c r="Q1141">
        <v>0</v>
      </c>
      <c r="R1141" s="1" t="s">
        <v>5902</v>
      </c>
      <c r="S1141" s="1" t="s">
        <v>8156</v>
      </c>
      <c r="T1141">
        <v>0.82</v>
      </c>
      <c r="U1141" s="1"/>
      <c r="V1141">
        <v>7959.1888630000003</v>
      </c>
      <c r="W1141">
        <v>293226.22558099998</v>
      </c>
      <c r="X1141">
        <v>43.177343</v>
      </c>
      <c r="Y1141">
        <v>6.0246789999999999</v>
      </c>
      <c r="Z1141">
        <v>126.51791799999999</v>
      </c>
      <c r="AA1141">
        <v>126.04695100000001</v>
      </c>
      <c r="AB1141">
        <v>0</v>
      </c>
    </row>
    <row r="1142" spans="1:28" x14ac:dyDescent="0.25">
      <c r="A1142" s="1" t="s">
        <v>1748</v>
      </c>
      <c r="B1142">
        <v>1725</v>
      </c>
      <c r="C1142" s="1" t="s">
        <v>4009</v>
      </c>
      <c r="D1142">
        <v>5.0999999999999996</v>
      </c>
      <c r="E1142">
        <v>0</v>
      </c>
      <c r="F1142">
        <v>0</v>
      </c>
      <c r="G1142">
        <v>1899</v>
      </c>
      <c r="H1142" s="1" t="s">
        <v>4081</v>
      </c>
      <c r="I1142">
        <v>19.239999999999998</v>
      </c>
      <c r="J1142">
        <v>8.65</v>
      </c>
      <c r="K1142">
        <v>174</v>
      </c>
      <c r="L1142">
        <v>738.31</v>
      </c>
      <c r="M1142">
        <v>18</v>
      </c>
      <c r="N1142">
        <v>8</v>
      </c>
      <c r="O1142">
        <v>0</v>
      </c>
      <c r="P1142">
        <v>100.89</v>
      </c>
      <c r="Q1142">
        <v>0</v>
      </c>
      <c r="R1142" s="1" t="s">
        <v>5903</v>
      </c>
      <c r="S1142" s="1" t="s">
        <v>8156</v>
      </c>
      <c r="T1142">
        <v>0.74</v>
      </c>
      <c r="U1142" s="1"/>
      <c r="V1142">
        <v>10528.820745999999</v>
      </c>
      <c r="W1142">
        <v>330890.93021199998</v>
      </c>
      <c r="X1142">
        <v>55.672384000000001</v>
      </c>
      <c r="Y1142">
        <v>6.5841269999999996</v>
      </c>
      <c r="Z1142">
        <v>141.905855</v>
      </c>
      <c r="AA1142">
        <v>142.239192</v>
      </c>
      <c r="AB1142">
        <v>0</v>
      </c>
    </row>
    <row r="1143" spans="1:28" x14ac:dyDescent="0.25">
      <c r="A1143" s="1" t="s">
        <v>1749</v>
      </c>
      <c r="B1143">
        <v>1781</v>
      </c>
      <c r="C1143" s="1" t="s">
        <v>4004</v>
      </c>
      <c r="D1143">
        <v>5.0999999999999996</v>
      </c>
      <c r="E1143">
        <v>0</v>
      </c>
      <c r="F1143">
        <v>0.8</v>
      </c>
      <c r="G1143">
        <v>1899</v>
      </c>
      <c r="H1143" s="1" t="s">
        <v>4076</v>
      </c>
      <c r="I1143">
        <v>1.4</v>
      </c>
      <c r="J1143">
        <v>13.63</v>
      </c>
      <c r="K1143">
        <v>118</v>
      </c>
      <c r="L1143">
        <v>609.39</v>
      </c>
      <c r="M1143">
        <v>7</v>
      </c>
      <c r="N1143">
        <v>3</v>
      </c>
      <c r="O1143">
        <v>0</v>
      </c>
      <c r="P1143">
        <v>78.8</v>
      </c>
      <c r="Q1143">
        <v>0</v>
      </c>
      <c r="R1143" s="1" t="s">
        <v>5904</v>
      </c>
      <c r="S1143" s="1" t="s">
        <v>8156</v>
      </c>
      <c r="T1143">
        <v>1.1000000000000001</v>
      </c>
      <c r="U1143" s="1"/>
      <c r="V1143">
        <v>7469.7323260000003</v>
      </c>
      <c r="W1143">
        <v>286276.96874600003</v>
      </c>
      <c r="X1143">
        <v>40.76155</v>
      </c>
      <c r="Y1143">
        <v>5.9142669999999997</v>
      </c>
      <c r="Z1143">
        <v>122.885257</v>
      </c>
      <c r="AA1143">
        <v>123.059498</v>
      </c>
      <c r="AB1143">
        <v>0</v>
      </c>
    </row>
    <row r="1144" spans="1:28" x14ac:dyDescent="0.25">
      <c r="A1144" s="1" t="s">
        <v>1750</v>
      </c>
      <c r="B1144">
        <v>1794</v>
      </c>
      <c r="C1144" s="1" t="s">
        <v>4004</v>
      </c>
      <c r="D1144">
        <v>5.0999999999999996</v>
      </c>
      <c r="E1144">
        <v>0</v>
      </c>
      <c r="F1144">
        <v>0</v>
      </c>
      <c r="G1144">
        <v>1899</v>
      </c>
      <c r="H1144" s="1" t="s">
        <v>4079</v>
      </c>
      <c r="I1144">
        <v>1.4</v>
      </c>
      <c r="J1144">
        <v>15.61</v>
      </c>
      <c r="K1144">
        <v>105</v>
      </c>
      <c r="L1144">
        <v>609.39</v>
      </c>
      <c r="M1144">
        <v>6</v>
      </c>
      <c r="N1144">
        <v>3</v>
      </c>
      <c r="O1144">
        <v>0</v>
      </c>
      <c r="P1144">
        <v>69.849999999999994</v>
      </c>
      <c r="Q1144">
        <v>0</v>
      </c>
      <c r="R1144" s="1" t="s">
        <v>5905</v>
      </c>
      <c r="S1144" s="1" t="s">
        <v>8156</v>
      </c>
      <c r="T1144">
        <v>1.26</v>
      </c>
      <c r="U1144" s="1"/>
      <c r="V1144">
        <v>7393.3825159999997</v>
      </c>
      <c r="W1144">
        <v>295564.38042399997</v>
      </c>
      <c r="X1144">
        <v>40.721446</v>
      </c>
      <c r="Y1144">
        <v>6.4052769999999999</v>
      </c>
      <c r="Z1144">
        <v>128.88879299999999</v>
      </c>
      <c r="AA1144">
        <v>127.05106600000001</v>
      </c>
      <c r="AB1144">
        <v>0</v>
      </c>
    </row>
    <row r="1145" spans="1:28" x14ac:dyDescent="0.25">
      <c r="A1145" s="1" t="s">
        <v>1752</v>
      </c>
      <c r="B1145">
        <v>1810</v>
      </c>
      <c r="C1145" s="1" t="s">
        <v>4004</v>
      </c>
      <c r="D1145">
        <v>5.0999999999999996</v>
      </c>
      <c r="E1145">
        <v>0</v>
      </c>
      <c r="F1145">
        <v>2.2000000000000002</v>
      </c>
      <c r="G1145">
        <v>1911</v>
      </c>
      <c r="H1145" s="1" t="s">
        <v>4076</v>
      </c>
      <c r="I1145">
        <v>1.4</v>
      </c>
      <c r="J1145">
        <v>9.43</v>
      </c>
      <c r="K1145">
        <v>101</v>
      </c>
      <c r="L1145">
        <v>609.39</v>
      </c>
      <c r="M1145">
        <v>5</v>
      </c>
      <c r="N1145">
        <v>3</v>
      </c>
      <c r="O1145">
        <v>0</v>
      </c>
      <c r="P1145">
        <v>51.18</v>
      </c>
      <c r="Q1145">
        <v>0</v>
      </c>
      <c r="R1145" s="1" t="s">
        <v>5907</v>
      </c>
      <c r="S1145" s="1" t="s">
        <v>8156</v>
      </c>
      <c r="T1145">
        <v>0.82</v>
      </c>
      <c r="U1145" s="1"/>
      <c r="V1145">
        <v>6117.9756859999998</v>
      </c>
      <c r="W1145">
        <v>248729.60512699999</v>
      </c>
      <c r="X1145">
        <v>33.751384999999999</v>
      </c>
      <c r="Y1145">
        <v>5.0557150000000002</v>
      </c>
      <c r="Z1145">
        <v>106.86026200000001</v>
      </c>
      <c r="AA1145">
        <v>106.919076</v>
      </c>
      <c r="AB1145">
        <v>0</v>
      </c>
    </row>
    <row r="1146" spans="1:28" x14ac:dyDescent="0.25">
      <c r="A1146" s="1" t="s">
        <v>1754</v>
      </c>
      <c r="B1146">
        <v>1570</v>
      </c>
      <c r="C1146" s="1" t="s">
        <v>4004</v>
      </c>
      <c r="D1146">
        <v>5.0999999999999996</v>
      </c>
      <c r="E1146">
        <v>0</v>
      </c>
      <c r="F1146">
        <v>1.83</v>
      </c>
      <c r="G1146">
        <v>1912</v>
      </c>
      <c r="H1146" s="1" t="s">
        <v>4090</v>
      </c>
      <c r="I1146">
        <v>24.41</v>
      </c>
      <c r="J1146">
        <v>5.86</v>
      </c>
      <c r="K1146">
        <v>342</v>
      </c>
      <c r="L1146">
        <v>1286.42</v>
      </c>
      <c r="M1146">
        <v>108</v>
      </c>
      <c r="N1146">
        <v>3</v>
      </c>
      <c r="O1146">
        <v>0</v>
      </c>
      <c r="P1146">
        <v>157.69</v>
      </c>
      <c r="Q1146">
        <v>0</v>
      </c>
      <c r="R1146" s="1" t="s">
        <v>5909</v>
      </c>
      <c r="S1146" s="1" t="s">
        <v>8156</v>
      </c>
      <c r="T1146">
        <v>0.51</v>
      </c>
      <c r="U1146" s="1"/>
      <c r="V1146">
        <v>26784.362097000001</v>
      </c>
      <c r="W1146">
        <v>678638.64491000003</v>
      </c>
      <c r="X1146">
        <v>137.73085499999999</v>
      </c>
      <c r="Y1146">
        <v>13.903492</v>
      </c>
      <c r="Z1146">
        <v>293.79932700000001</v>
      </c>
      <c r="AA1146">
        <v>291.72837600000003</v>
      </c>
      <c r="AB1146">
        <v>0</v>
      </c>
    </row>
    <row r="1147" spans="1:28" x14ac:dyDescent="0.25">
      <c r="A1147" s="1" t="s">
        <v>1756</v>
      </c>
      <c r="B1147">
        <v>1553</v>
      </c>
      <c r="C1147" s="1" t="s">
        <v>4003</v>
      </c>
      <c r="D1147">
        <v>5.0999999999999996</v>
      </c>
      <c r="E1147">
        <v>0</v>
      </c>
      <c r="F1147">
        <v>0.5</v>
      </c>
      <c r="G1147">
        <v>1914</v>
      </c>
      <c r="H1147" s="1" t="s">
        <v>4073</v>
      </c>
      <c r="I1147">
        <v>40.79</v>
      </c>
      <c r="J1147">
        <v>11.4</v>
      </c>
      <c r="K1147">
        <v>361</v>
      </c>
      <c r="L1147">
        <v>580.91</v>
      </c>
      <c r="M1147">
        <v>301</v>
      </c>
      <c r="N1147">
        <v>1</v>
      </c>
      <c r="O1147">
        <v>0</v>
      </c>
      <c r="P1147">
        <v>310.48</v>
      </c>
      <c r="Q1147">
        <v>0</v>
      </c>
      <c r="R1147" s="1" t="s">
        <v>5911</v>
      </c>
      <c r="S1147" s="1" t="s">
        <v>8156</v>
      </c>
      <c r="T1147">
        <v>0.82</v>
      </c>
      <c r="U1147" s="1"/>
      <c r="V1147">
        <v>50374.583607</v>
      </c>
      <c r="W1147">
        <v>930420.88877700001</v>
      </c>
      <c r="X1147">
        <v>251.25483600000001</v>
      </c>
      <c r="Y1147">
        <v>22.241685</v>
      </c>
      <c r="Z1147">
        <v>419.38348500000001</v>
      </c>
      <c r="AA1147">
        <v>399.96998100000002</v>
      </c>
      <c r="AB1147">
        <v>0</v>
      </c>
    </row>
    <row r="1148" spans="1:28" x14ac:dyDescent="0.25">
      <c r="A1148" s="1" t="s">
        <v>1757</v>
      </c>
      <c r="B1148">
        <v>1550</v>
      </c>
      <c r="C1148" s="1" t="s">
        <v>4001</v>
      </c>
      <c r="D1148">
        <v>0.2</v>
      </c>
      <c r="E1148">
        <v>0</v>
      </c>
      <c r="F1148">
        <v>0</v>
      </c>
      <c r="G1148">
        <v>1926</v>
      </c>
      <c r="H1148" s="1" t="s">
        <v>4085</v>
      </c>
      <c r="I1148">
        <v>50.59</v>
      </c>
      <c r="J1148">
        <v>12.53</v>
      </c>
      <c r="K1148">
        <v>376</v>
      </c>
      <c r="L1148">
        <v>777.23</v>
      </c>
      <c r="M1148">
        <v>306</v>
      </c>
      <c r="N1148">
        <v>2</v>
      </c>
      <c r="O1148">
        <v>0</v>
      </c>
      <c r="P1148">
        <v>320.81</v>
      </c>
      <c r="Q1148">
        <v>0</v>
      </c>
      <c r="R1148" s="1" t="s">
        <v>5912</v>
      </c>
      <c r="S1148" s="1" t="s">
        <v>8156</v>
      </c>
      <c r="T1148">
        <v>1.04</v>
      </c>
      <c r="U1148" s="1"/>
      <c r="V1148">
        <v>52232.444682000001</v>
      </c>
      <c r="W1148">
        <v>1002637.423841</v>
      </c>
      <c r="X1148">
        <v>261.46880299999998</v>
      </c>
      <c r="Y1148">
        <v>23.981797</v>
      </c>
      <c r="Z1148">
        <v>451.61954800000001</v>
      </c>
      <c r="AA1148">
        <v>431.01273800000001</v>
      </c>
      <c r="AB1148">
        <v>0</v>
      </c>
    </row>
    <row r="1149" spans="1:28" x14ac:dyDescent="0.25">
      <c r="A1149" s="1" t="s">
        <v>1760</v>
      </c>
      <c r="B1149">
        <v>1621</v>
      </c>
      <c r="C1149" s="1" t="s">
        <v>4004</v>
      </c>
      <c r="D1149">
        <v>5.0999999999999996</v>
      </c>
      <c r="E1149">
        <v>0</v>
      </c>
      <c r="F1149">
        <v>0.56999999999999995</v>
      </c>
      <c r="G1149">
        <v>1933</v>
      </c>
      <c r="H1149" s="1" t="s">
        <v>4073</v>
      </c>
      <c r="I1149">
        <v>40.79</v>
      </c>
      <c r="J1149">
        <v>9.34</v>
      </c>
      <c r="K1149">
        <v>312</v>
      </c>
      <c r="L1149">
        <v>475.89</v>
      </c>
      <c r="M1149">
        <v>200</v>
      </c>
      <c r="N1149">
        <v>2</v>
      </c>
      <c r="O1149">
        <v>0</v>
      </c>
      <c r="P1149">
        <v>263.05</v>
      </c>
      <c r="Q1149">
        <v>0</v>
      </c>
      <c r="R1149" s="1" t="s">
        <v>5915</v>
      </c>
      <c r="S1149" s="1" t="s">
        <v>8156</v>
      </c>
      <c r="T1149">
        <v>0.72</v>
      </c>
      <c r="U1149" s="1"/>
      <c r="V1149">
        <v>37733.078667000002</v>
      </c>
      <c r="W1149">
        <v>728277.28937699995</v>
      </c>
      <c r="X1149">
        <v>188.89019500000001</v>
      </c>
      <c r="Y1149">
        <v>17.003782999999999</v>
      </c>
      <c r="Z1149">
        <v>327.15686299999999</v>
      </c>
      <c r="AA1149">
        <v>313.07136000000003</v>
      </c>
      <c r="AB1149">
        <v>0</v>
      </c>
    </row>
    <row r="1150" spans="1:28" x14ac:dyDescent="0.25">
      <c r="A1150" s="1" t="s">
        <v>1763</v>
      </c>
      <c r="B1150">
        <v>1822</v>
      </c>
      <c r="C1150" s="1" t="s">
        <v>4004</v>
      </c>
      <c r="D1150">
        <v>5.0999999999999996</v>
      </c>
      <c r="E1150">
        <v>0</v>
      </c>
      <c r="F1150">
        <v>0.4</v>
      </c>
      <c r="G1150">
        <v>1936</v>
      </c>
      <c r="H1150" s="1" t="s">
        <v>4076</v>
      </c>
      <c r="I1150">
        <v>1.4</v>
      </c>
      <c r="J1150">
        <v>7.49</v>
      </c>
      <c r="K1150">
        <v>114</v>
      </c>
      <c r="L1150">
        <v>609.39</v>
      </c>
      <c r="M1150">
        <v>4</v>
      </c>
      <c r="N1150">
        <v>3</v>
      </c>
      <c r="O1150">
        <v>0</v>
      </c>
      <c r="P1150">
        <v>45.18</v>
      </c>
      <c r="Q1150">
        <v>0</v>
      </c>
      <c r="R1150" s="1" t="s">
        <v>5918</v>
      </c>
      <c r="S1150" s="1" t="s">
        <v>8156</v>
      </c>
      <c r="T1150">
        <v>0.6</v>
      </c>
      <c r="U1150" s="1"/>
      <c r="V1150">
        <v>6483.2973750000001</v>
      </c>
      <c r="W1150">
        <v>232746.40616400001</v>
      </c>
      <c r="X1150">
        <v>34.952755000000003</v>
      </c>
      <c r="Y1150">
        <v>4.4586319999999997</v>
      </c>
      <c r="Z1150">
        <v>98.744809000000004</v>
      </c>
      <c r="AA1150">
        <v>100.049539</v>
      </c>
      <c r="AB1150">
        <v>0</v>
      </c>
    </row>
    <row r="1151" spans="1:28" x14ac:dyDescent="0.25">
      <c r="A1151" s="1" t="s">
        <v>1764</v>
      </c>
      <c r="B1151">
        <v>1863</v>
      </c>
      <c r="C1151" s="1" t="s">
        <v>4004</v>
      </c>
      <c r="D1151">
        <v>5.0999999999999996</v>
      </c>
      <c r="E1151">
        <v>0</v>
      </c>
      <c r="F1151">
        <v>3</v>
      </c>
      <c r="G1151">
        <v>1937</v>
      </c>
      <c r="H1151" s="1" t="s">
        <v>4074</v>
      </c>
      <c r="I1151">
        <v>0.2</v>
      </c>
      <c r="J1151">
        <v>11.68</v>
      </c>
      <c r="K1151">
        <v>74</v>
      </c>
      <c r="L1151">
        <v>420.4</v>
      </c>
      <c r="M1151">
        <v>4</v>
      </c>
      <c r="N1151">
        <v>3</v>
      </c>
      <c r="O1151">
        <v>0</v>
      </c>
      <c r="P1151">
        <v>36.54</v>
      </c>
      <c r="Q1151">
        <v>0</v>
      </c>
      <c r="R1151" s="1" t="s">
        <v>5919</v>
      </c>
      <c r="S1151" s="1" t="s">
        <v>8156</v>
      </c>
      <c r="T1151">
        <v>0.84</v>
      </c>
      <c r="U1151" s="1"/>
      <c r="V1151">
        <v>4907.0424270000003</v>
      </c>
      <c r="W1151">
        <v>212910.838021</v>
      </c>
      <c r="X1151">
        <v>27.390955000000002</v>
      </c>
      <c r="Y1151">
        <v>4.3194350000000004</v>
      </c>
      <c r="Z1151">
        <v>91.835151999999994</v>
      </c>
      <c r="AA1151">
        <v>91.521683999999993</v>
      </c>
      <c r="AB1151">
        <v>0</v>
      </c>
    </row>
    <row r="1152" spans="1:28" x14ac:dyDescent="0.25">
      <c r="A1152" s="1" t="s">
        <v>1765</v>
      </c>
      <c r="B1152">
        <v>1725</v>
      </c>
      <c r="C1152" s="1" t="s">
        <v>4016</v>
      </c>
      <c r="D1152">
        <v>5.0999999999999996</v>
      </c>
      <c r="E1152">
        <v>0</v>
      </c>
      <c r="F1152">
        <v>0</v>
      </c>
      <c r="G1152">
        <v>1938</v>
      </c>
      <c r="H1152" s="1" t="s">
        <v>4089</v>
      </c>
      <c r="I1152">
        <v>182.21</v>
      </c>
      <c r="J1152">
        <v>7.09</v>
      </c>
      <c r="K1152">
        <v>213</v>
      </c>
      <c r="L1152">
        <v>905.52</v>
      </c>
      <c r="M1152">
        <v>86</v>
      </c>
      <c r="N1152">
        <v>4</v>
      </c>
      <c r="O1152">
        <v>0</v>
      </c>
      <c r="P1152">
        <v>130.5</v>
      </c>
      <c r="Q1152">
        <v>0</v>
      </c>
      <c r="R1152" s="1" t="s">
        <v>5920</v>
      </c>
      <c r="S1152" s="1" t="s">
        <v>8156</v>
      </c>
      <c r="T1152">
        <v>0.8</v>
      </c>
      <c r="U1152" s="1"/>
      <c r="V1152">
        <v>18577.333893999999</v>
      </c>
      <c r="W1152">
        <v>501732.72869199998</v>
      </c>
      <c r="X1152">
        <v>96.383134999999996</v>
      </c>
      <c r="Y1152">
        <v>10.704411</v>
      </c>
      <c r="Z1152">
        <v>219.040514</v>
      </c>
      <c r="AA1152">
        <v>215.679711</v>
      </c>
      <c r="AB1152">
        <v>0</v>
      </c>
    </row>
    <row r="1153" spans="1:28" x14ac:dyDescent="0.25">
      <c r="A1153" s="1" t="s">
        <v>1766</v>
      </c>
      <c r="B1153">
        <v>1759</v>
      </c>
      <c r="C1153" s="1" t="s">
        <v>4016</v>
      </c>
      <c r="D1153">
        <v>5.0999999999999996</v>
      </c>
      <c r="E1153">
        <v>0</v>
      </c>
      <c r="F1153">
        <v>0.83</v>
      </c>
      <c r="G1153">
        <v>1939</v>
      </c>
      <c r="H1153" s="1" t="s">
        <v>4089</v>
      </c>
      <c r="I1153">
        <v>182.21</v>
      </c>
      <c r="J1153">
        <v>7.1</v>
      </c>
      <c r="K1153">
        <v>180</v>
      </c>
      <c r="L1153">
        <v>905.52</v>
      </c>
      <c r="M1153">
        <v>53</v>
      </c>
      <c r="N1153">
        <v>2</v>
      </c>
      <c r="O1153">
        <v>0</v>
      </c>
      <c r="P1153">
        <v>80.86</v>
      </c>
      <c r="Q1153">
        <v>0</v>
      </c>
      <c r="R1153" s="1" t="s">
        <v>5921</v>
      </c>
      <c r="S1153" s="1" t="s">
        <v>8156</v>
      </c>
      <c r="T1153">
        <v>0.66</v>
      </c>
      <c r="U1153" s="1"/>
      <c r="V1153">
        <v>12575.965871</v>
      </c>
      <c r="W1153">
        <v>372204.53687100002</v>
      </c>
      <c r="X1153">
        <v>65.923269000000005</v>
      </c>
      <c r="Y1153">
        <v>7.3105500000000001</v>
      </c>
      <c r="Z1153">
        <v>158.67358300000001</v>
      </c>
      <c r="AA1153">
        <v>159.999368</v>
      </c>
      <c r="AB1153">
        <v>0</v>
      </c>
    </row>
    <row r="1154" spans="1:28" x14ac:dyDescent="0.25">
      <c r="A1154" s="1" t="s">
        <v>1767</v>
      </c>
      <c r="B1154">
        <v>1673</v>
      </c>
      <c r="C1154" s="1" t="s">
        <v>4004</v>
      </c>
      <c r="D1154">
        <v>5.0999999999999996</v>
      </c>
      <c r="E1154">
        <v>0</v>
      </c>
      <c r="F1154">
        <v>0.3</v>
      </c>
      <c r="G1154">
        <v>1940</v>
      </c>
      <c r="H1154" s="1" t="s">
        <v>4073</v>
      </c>
      <c r="I1154">
        <v>40.79</v>
      </c>
      <c r="J1154">
        <v>14.5</v>
      </c>
      <c r="K1154">
        <v>267</v>
      </c>
      <c r="L1154">
        <v>475.89</v>
      </c>
      <c r="M1154">
        <v>184</v>
      </c>
      <c r="N1154">
        <v>4</v>
      </c>
      <c r="O1154">
        <v>0</v>
      </c>
      <c r="P1154">
        <v>234.37</v>
      </c>
      <c r="Q1154">
        <v>0</v>
      </c>
      <c r="R1154" s="1" t="s">
        <v>5922</v>
      </c>
      <c r="S1154" s="1" t="s">
        <v>8156</v>
      </c>
      <c r="T1154">
        <v>1.08</v>
      </c>
      <c r="U1154" s="1"/>
      <c r="V1154">
        <v>33876.449182999997</v>
      </c>
      <c r="W1154">
        <v>695910.95760600001</v>
      </c>
      <c r="X1154">
        <v>170.66001600000001</v>
      </c>
      <c r="Y1154">
        <v>16.316013999999999</v>
      </c>
      <c r="Z1154">
        <v>312.39807200000001</v>
      </c>
      <c r="AA1154">
        <v>299.15584200000001</v>
      </c>
      <c r="AB1154">
        <v>0</v>
      </c>
    </row>
    <row r="1155" spans="1:28" x14ac:dyDescent="0.25">
      <c r="A1155" s="1" t="s">
        <v>1773</v>
      </c>
      <c r="B1155">
        <v>1851</v>
      </c>
      <c r="C1155" s="1" t="s">
        <v>4002</v>
      </c>
      <c r="D1155">
        <v>5.0999999999999996</v>
      </c>
      <c r="E1155">
        <v>0</v>
      </c>
      <c r="F1155">
        <v>0.57999999999999996</v>
      </c>
      <c r="G1155">
        <v>1946</v>
      </c>
      <c r="H1155" s="1" t="s">
        <v>4072</v>
      </c>
      <c r="I1155">
        <v>31.58</v>
      </c>
      <c r="J1155">
        <v>14.53</v>
      </c>
      <c r="K1155">
        <v>95</v>
      </c>
      <c r="L1155">
        <v>367.23</v>
      </c>
      <c r="M1155">
        <v>63</v>
      </c>
      <c r="N1155">
        <v>1</v>
      </c>
      <c r="O1155">
        <v>0</v>
      </c>
      <c r="P1155">
        <v>71.64</v>
      </c>
      <c r="Q1155">
        <v>0</v>
      </c>
      <c r="R1155" s="1" t="s">
        <v>5928</v>
      </c>
      <c r="S1155" s="1" t="s">
        <v>8156</v>
      </c>
      <c r="T1155">
        <v>1.1499999999999999</v>
      </c>
      <c r="U1155" s="1"/>
      <c r="V1155">
        <v>11581.446330000001</v>
      </c>
      <c r="W1155">
        <v>292697.30709800002</v>
      </c>
      <c r="X1155">
        <v>59.693840000000002</v>
      </c>
      <c r="Y1155">
        <v>6.6992890000000003</v>
      </c>
      <c r="Z1155">
        <v>129.78812099999999</v>
      </c>
      <c r="AA1155">
        <v>125.82174999999999</v>
      </c>
      <c r="AB1155">
        <v>0</v>
      </c>
    </row>
    <row r="1156" spans="1:28" x14ac:dyDescent="0.25">
      <c r="A1156" s="1" t="s">
        <v>1774</v>
      </c>
      <c r="B1156">
        <v>1792</v>
      </c>
      <c r="C1156" s="1" t="s">
        <v>4016</v>
      </c>
      <c r="D1156">
        <v>5.0999999999999996</v>
      </c>
      <c r="E1156">
        <v>0</v>
      </c>
      <c r="F1156">
        <v>0.66</v>
      </c>
      <c r="G1156">
        <v>1947</v>
      </c>
      <c r="H1156" s="1" t="s">
        <v>4089</v>
      </c>
      <c r="I1156">
        <v>182.21</v>
      </c>
      <c r="J1156">
        <v>9.94</v>
      </c>
      <c r="K1156">
        <v>155</v>
      </c>
      <c r="L1156">
        <v>905.52</v>
      </c>
      <c r="M1156">
        <v>46</v>
      </c>
      <c r="N1156">
        <v>2</v>
      </c>
      <c r="O1156">
        <v>0</v>
      </c>
      <c r="P1156">
        <v>82.91</v>
      </c>
      <c r="Q1156">
        <v>0</v>
      </c>
      <c r="R1156" s="1" t="s">
        <v>5929</v>
      </c>
      <c r="S1156" s="1" t="s">
        <v>8156</v>
      </c>
      <c r="T1156">
        <v>0.9</v>
      </c>
      <c r="U1156" s="1"/>
      <c r="V1156">
        <v>11240.246958</v>
      </c>
      <c r="W1156">
        <v>404035.39668599999</v>
      </c>
      <c r="X1156">
        <v>60.682510999999998</v>
      </c>
      <c r="Y1156">
        <v>8.0414410000000007</v>
      </c>
      <c r="Z1156">
        <v>172.476575</v>
      </c>
      <c r="AA1156">
        <v>173.680305</v>
      </c>
      <c r="AB1156">
        <v>0</v>
      </c>
    </row>
    <row r="1157" spans="1:28" x14ac:dyDescent="0.25">
      <c r="A1157" s="1" t="s">
        <v>1776</v>
      </c>
      <c r="B1157">
        <v>1825</v>
      </c>
      <c r="C1157" s="1" t="s">
        <v>4016</v>
      </c>
      <c r="D1157">
        <v>5.0999999999999996</v>
      </c>
      <c r="E1157">
        <v>0</v>
      </c>
      <c r="F1157">
        <v>0.49</v>
      </c>
      <c r="G1157">
        <v>1947</v>
      </c>
      <c r="H1157" s="1" t="s">
        <v>4092</v>
      </c>
      <c r="I1157">
        <v>182.21</v>
      </c>
      <c r="J1157">
        <v>10.79</v>
      </c>
      <c r="K1157">
        <v>122</v>
      </c>
      <c r="L1157">
        <v>905.52</v>
      </c>
      <c r="M1157">
        <v>19</v>
      </c>
      <c r="N1157">
        <v>1</v>
      </c>
      <c r="O1157">
        <v>0</v>
      </c>
      <c r="P1157">
        <v>66.849999999999994</v>
      </c>
      <c r="Q1157">
        <v>0</v>
      </c>
      <c r="R1157" s="1" t="s">
        <v>5931</v>
      </c>
      <c r="S1157" s="1" t="s">
        <v>8156</v>
      </c>
      <c r="T1157">
        <v>1.19</v>
      </c>
      <c r="U1157" s="1"/>
      <c r="V1157">
        <v>9574.8165779999999</v>
      </c>
      <c r="W1157">
        <v>435880.56336299999</v>
      </c>
      <c r="X1157">
        <v>53.936093</v>
      </c>
      <c r="Y1157">
        <v>8.9560329999999997</v>
      </c>
      <c r="Z1157">
        <v>187.624188</v>
      </c>
      <c r="AA1157">
        <v>187.366804</v>
      </c>
      <c r="AB1157">
        <v>0</v>
      </c>
    </row>
    <row r="1158" spans="1:28" x14ac:dyDescent="0.25">
      <c r="A1158" s="1" t="s">
        <v>1777</v>
      </c>
      <c r="B1158">
        <v>1150</v>
      </c>
      <c r="C1158" s="1" t="s">
        <v>4030</v>
      </c>
      <c r="D1158">
        <v>5.0999999999999996</v>
      </c>
      <c r="E1158">
        <v>0</v>
      </c>
      <c r="F1158">
        <v>0</v>
      </c>
      <c r="G1158">
        <v>1951</v>
      </c>
      <c r="H1158" s="1" t="s">
        <v>4152</v>
      </c>
      <c r="I1158">
        <v>144.80000000000001</v>
      </c>
      <c r="J1158">
        <v>3.66</v>
      </c>
      <c r="K1158">
        <v>801</v>
      </c>
      <c r="L1158">
        <v>3263.57</v>
      </c>
      <c r="M1158">
        <v>62</v>
      </c>
      <c r="N1158">
        <v>3</v>
      </c>
      <c r="O1158">
        <v>0</v>
      </c>
      <c r="P1158">
        <v>216.91</v>
      </c>
      <c r="Q1158">
        <v>0</v>
      </c>
      <c r="R1158" s="1" t="s">
        <v>5932</v>
      </c>
      <c r="S1158" s="1" t="s">
        <v>8156</v>
      </c>
      <c r="T1158">
        <v>0.4</v>
      </c>
      <c r="U1158" s="1"/>
      <c r="V1158">
        <v>45041.665307000003</v>
      </c>
      <c r="W1158">
        <v>1305193.4612179999</v>
      </c>
      <c r="X1158">
        <v>235.13135600000001</v>
      </c>
      <c r="Y1158">
        <v>24.446387000000001</v>
      </c>
      <c r="Z1158">
        <v>553.38769300000001</v>
      </c>
      <c r="AA1158">
        <v>561.06496200000004</v>
      </c>
      <c r="AB1158">
        <v>0</v>
      </c>
    </row>
    <row r="1159" spans="1:28" x14ac:dyDescent="0.25">
      <c r="A1159" s="1" t="s">
        <v>1778</v>
      </c>
      <c r="B1159">
        <v>1725</v>
      </c>
      <c r="C1159" s="1" t="s">
        <v>4018</v>
      </c>
      <c r="D1159">
        <v>5.0999999999999996</v>
      </c>
      <c r="E1159">
        <v>0</v>
      </c>
      <c r="F1159">
        <v>0</v>
      </c>
      <c r="G1159">
        <v>1951</v>
      </c>
      <c r="H1159" s="1" t="s">
        <v>4092</v>
      </c>
      <c r="I1159">
        <v>182.21</v>
      </c>
      <c r="J1159">
        <v>7.5</v>
      </c>
      <c r="K1159">
        <v>226</v>
      </c>
      <c r="L1159">
        <v>1351.38</v>
      </c>
      <c r="M1159">
        <v>43</v>
      </c>
      <c r="N1159">
        <v>2</v>
      </c>
      <c r="O1159">
        <v>0</v>
      </c>
      <c r="P1159">
        <v>79.150000000000006</v>
      </c>
      <c r="Q1159">
        <v>0</v>
      </c>
      <c r="R1159" s="1" t="s">
        <v>5933</v>
      </c>
      <c r="S1159" s="1" t="s">
        <v>8156</v>
      </c>
      <c r="T1159">
        <v>0.64</v>
      </c>
      <c r="U1159" s="1"/>
      <c r="V1159">
        <v>13291.116281000001</v>
      </c>
      <c r="W1159">
        <v>484064.827223</v>
      </c>
      <c r="X1159">
        <v>71.825569999999999</v>
      </c>
      <c r="Y1159">
        <v>9.2572519999999994</v>
      </c>
      <c r="Z1159">
        <v>204.86137199999999</v>
      </c>
      <c r="AA1159">
        <v>208.08243999999999</v>
      </c>
      <c r="AB1159">
        <v>0</v>
      </c>
    </row>
    <row r="1160" spans="1:28" x14ac:dyDescent="0.25">
      <c r="A1160" s="1" t="s">
        <v>1779</v>
      </c>
      <c r="B1160">
        <v>1882</v>
      </c>
      <c r="C1160" s="1" t="s">
        <v>4002</v>
      </c>
      <c r="D1160">
        <v>5.0999999999999996</v>
      </c>
      <c r="E1160">
        <v>0</v>
      </c>
      <c r="F1160">
        <v>0.22</v>
      </c>
      <c r="G1160">
        <v>1951</v>
      </c>
      <c r="H1160" s="1" t="s">
        <v>4105</v>
      </c>
      <c r="I1160">
        <v>31.58</v>
      </c>
      <c r="J1160">
        <v>11.63</v>
      </c>
      <c r="K1160">
        <v>69</v>
      </c>
      <c r="L1160">
        <v>367.23</v>
      </c>
      <c r="M1160">
        <v>33</v>
      </c>
      <c r="N1160">
        <v>1</v>
      </c>
      <c r="O1160">
        <v>0</v>
      </c>
      <c r="P1160">
        <v>41.55</v>
      </c>
      <c r="Q1160">
        <v>0</v>
      </c>
      <c r="R1160" s="1" t="s">
        <v>5934</v>
      </c>
      <c r="S1160" s="1" t="s">
        <v>8156</v>
      </c>
      <c r="T1160">
        <v>0.97</v>
      </c>
      <c r="U1160" s="1"/>
      <c r="V1160">
        <v>6616.4654739999996</v>
      </c>
      <c r="W1160">
        <v>190880.770946</v>
      </c>
      <c r="X1160">
        <v>34.644119000000003</v>
      </c>
      <c r="Y1160">
        <v>4.1258850000000002</v>
      </c>
      <c r="Z1160">
        <v>83.279010999999997</v>
      </c>
      <c r="AA1160">
        <v>82.053438999999997</v>
      </c>
      <c r="AB1160">
        <v>0</v>
      </c>
    </row>
    <row r="1161" spans="1:28" x14ac:dyDescent="0.25">
      <c r="A1161" s="1" t="s">
        <v>1780</v>
      </c>
      <c r="B1161">
        <v>1915</v>
      </c>
      <c r="C1161" s="1" t="s">
        <v>4002</v>
      </c>
      <c r="D1161">
        <v>5.0999999999999996</v>
      </c>
      <c r="E1161">
        <v>0</v>
      </c>
      <c r="F1161">
        <v>1.86</v>
      </c>
      <c r="G1161">
        <v>1953</v>
      </c>
      <c r="H1161" s="1" t="s">
        <v>4105</v>
      </c>
      <c r="I1161">
        <v>31.58</v>
      </c>
      <c r="J1161">
        <v>14.48</v>
      </c>
      <c r="K1161">
        <v>38</v>
      </c>
      <c r="L1161">
        <v>367.23</v>
      </c>
      <c r="M1161">
        <v>2</v>
      </c>
      <c r="N1161">
        <v>2</v>
      </c>
      <c r="O1161">
        <v>0</v>
      </c>
      <c r="P1161">
        <v>15.34</v>
      </c>
      <c r="Q1161">
        <v>0</v>
      </c>
      <c r="R1161" s="1" t="s">
        <v>5935</v>
      </c>
      <c r="S1161" s="1" t="s">
        <v>8156</v>
      </c>
      <c r="T1161">
        <v>1.19</v>
      </c>
      <c r="U1161" s="1"/>
      <c r="V1161">
        <v>2779.7515020000001</v>
      </c>
      <c r="W1161">
        <v>156410.89461399999</v>
      </c>
      <c r="X1161">
        <v>16.382916000000002</v>
      </c>
      <c r="Y1161">
        <v>3.2319960000000001</v>
      </c>
      <c r="Z1161">
        <v>67.112277000000006</v>
      </c>
      <c r="AA1161">
        <v>67.233937999999995</v>
      </c>
      <c r="AB1161">
        <v>0</v>
      </c>
    </row>
    <row r="1162" spans="1:28" x14ac:dyDescent="0.25">
      <c r="A1162" s="1" t="s">
        <v>1781</v>
      </c>
      <c r="B1162">
        <v>1438</v>
      </c>
      <c r="C1162" s="1" t="s">
        <v>4031</v>
      </c>
      <c r="D1162">
        <v>5.0999999999999996</v>
      </c>
      <c r="E1162">
        <v>0</v>
      </c>
      <c r="F1162">
        <v>0.5</v>
      </c>
      <c r="G1162">
        <v>1955</v>
      </c>
      <c r="H1162" s="1" t="s">
        <v>4076</v>
      </c>
      <c r="I1162">
        <v>1.4</v>
      </c>
      <c r="J1162">
        <v>16.29</v>
      </c>
      <c r="K1162">
        <v>517</v>
      </c>
      <c r="L1162">
        <v>2407.63</v>
      </c>
      <c r="M1162">
        <v>278</v>
      </c>
      <c r="N1162">
        <v>9</v>
      </c>
      <c r="O1162">
        <v>0</v>
      </c>
      <c r="P1162">
        <v>378.96</v>
      </c>
      <c r="Q1162">
        <v>0</v>
      </c>
      <c r="R1162" s="1" t="s">
        <v>5936</v>
      </c>
      <c r="S1162" s="1" t="s">
        <v>8156</v>
      </c>
      <c r="T1162">
        <v>1.26</v>
      </c>
      <c r="U1162" s="1"/>
      <c r="V1162">
        <v>55073.644863000001</v>
      </c>
      <c r="W1162">
        <v>1539063.178608</v>
      </c>
      <c r="X1162">
        <v>287.281679</v>
      </c>
      <c r="Y1162">
        <v>34.437117999999998</v>
      </c>
      <c r="Z1162">
        <v>677.05207499999995</v>
      </c>
      <c r="AA1162">
        <v>661.59310600000003</v>
      </c>
      <c r="AB1162">
        <v>0</v>
      </c>
    </row>
    <row r="1163" spans="1:28" x14ac:dyDescent="0.25">
      <c r="A1163" s="1" t="s">
        <v>1783</v>
      </c>
      <c r="B1163">
        <v>1725</v>
      </c>
      <c r="C1163" s="1" t="s">
        <v>4022</v>
      </c>
      <c r="D1163">
        <v>5.0999999999999996</v>
      </c>
      <c r="E1163">
        <v>0</v>
      </c>
      <c r="F1163">
        <v>0</v>
      </c>
      <c r="G1163">
        <v>1962</v>
      </c>
      <c r="H1163" s="1" t="s">
        <v>4098</v>
      </c>
      <c r="I1163">
        <v>66.290000000000006</v>
      </c>
      <c r="J1163">
        <v>13.77</v>
      </c>
      <c r="K1163">
        <v>237</v>
      </c>
      <c r="L1163">
        <v>1849.52</v>
      </c>
      <c r="M1163">
        <v>82</v>
      </c>
      <c r="N1163">
        <v>2</v>
      </c>
      <c r="O1163">
        <v>0</v>
      </c>
      <c r="P1163">
        <v>106.94</v>
      </c>
      <c r="Q1163">
        <v>0</v>
      </c>
      <c r="R1163" s="1" t="s">
        <v>5938</v>
      </c>
      <c r="S1163" s="1" t="s">
        <v>8156</v>
      </c>
      <c r="T1163">
        <v>1.01</v>
      </c>
      <c r="U1163" s="1"/>
      <c r="V1163">
        <v>20025.948050999999</v>
      </c>
      <c r="W1163">
        <v>740638.93210199999</v>
      </c>
      <c r="X1163">
        <v>108.74964199999999</v>
      </c>
      <c r="Y1163">
        <v>15.382489</v>
      </c>
      <c r="Z1163">
        <v>317.30447600000002</v>
      </c>
      <c r="AA1163">
        <v>318.372905</v>
      </c>
      <c r="AB1163">
        <v>0</v>
      </c>
    </row>
    <row r="1164" spans="1:28" x14ac:dyDescent="0.25">
      <c r="A1164" s="1" t="s">
        <v>1784</v>
      </c>
      <c r="B1164">
        <v>1479</v>
      </c>
      <c r="C1164" s="1" t="s">
        <v>4052</v>
      </c>
      <c r="D1164">
        <v>5.0999999999999996</v>
      </c>
      <c r="E1164">
        <v>0</v>
      </c>
      <c r="F1164">
        <v>0.43</v>
      </c>
      <c r="G1164">
        <v>1969</v>
      </c>
      <c r="H1164" s="1" t="s">
        <v>4076</v>
      </c>
      <c r="I1164">
        <v>1.4</v>
      </c>
      <c r="J1164">
        <v>10.17</v>
      </c>
      <c r="K1164">
        <v>490</v>
      </c>
      <c r="L1164">
        <v>2652.43</v>
      </c>
      <c r="M1164">
        <v>143</v>
      </c>
      <c r="N1164">
        <v>10</v>
      </c>
      <c r="O1164">
        <v>0</v>
      </c>
      <c r="P1164">
        <v>238.02</v>
      </c>
      <c r="Q1164">
        <v>0</v>
      </c>
      <c r="R1164" s="1" t="s">
        <v>5939</v>
      </c>
      <c r="S1164" s="1" t="s">
        <v>8156</v>
      </c>
      <c r="T1164">
        <v>0.74</v>
      </c>
      <c r="U1164" s="1"/>
      <c r="V1164">
        <v>34109.251806</v>
      </c>
      <c r="W1164">
        <v>1126517.050029</v>
      </c>
      <c r="X1164">
        <v>181.776893</v>
      </c>
      <c r="Y1164">
        <v>22.754322999999999</v>
      </c>
      <c r="Z1164">
        <v>483.50308699999999</v>
      </c>
      <c r="AA1164">
        <v>484.25103000000001</v>
      </c>
      <c r="AB1164">
        <v>0</v>
      </c>
    </row>
    <row r="1165" spans="1:28" x14ac:dyDescent="0.25">
      <c r="A1165" s="1" t="s">
        <v>1786</v>
      </c>
      <c r="B1165">
        <v>1856</v>
      </c>
      <c r="C1165" s="1" t="s">
        <v>4004</v>
      </c>
      <c r="D1165">
        <v>5.0999999999999996</v>
      </c>
      <c r="E1165">
        <v>0</v>
      </c>
      <c r="F1165">
        <v>0.34</v>
      </c>
      <c r="G1165">
        <v>1973</v>
      </c>
      <c r="H1165" s="1" t="s">
        <v>4073</v>
      </c>
      <c r="I1165">
        <v>40.79</v>
      </c>
      <c r="J1165">
        <v>10.71</v>
      </c>
      <c r="K1165">
        <v>117</v>
      </c>
      <c r="L1165">
        <v>475.89</v>
      </c>
      <c r="M1165">
        <v>41</v>
      </c>
      <c r="N1165">
        <v>3</v>
      </c>
      <c r="O1165">
        <v>0</v>
      </c>
      <c r="P1165">
        <v>77.540000000000006</v>
      </c>
      <c r="Q1165">
        <v>0</v>
      </c>
      <c r="R1165" s="1" t="s">
        <v>5941</v>
      </c>
      <c r="S1165" s="1" t="s">
        <v>8156</v>
      </c>
      <c r="T1165">
        <v>0.89</v>
      </c>
      <c r="U1165" s="1"/>
      <c r="V1165">
        <v>9617.5197489999991</v>
      </c>
      <c r="W1165">
        <v>274041.99345800001</v>
      </c>
      <c r="X1165">
        <v>50.267282999999999</v>
      </c>
      <c r="Y1165">
        <v>5.9237510000000002</v>
      </c>
      <c r="Z1165">
        <v>119.96629299999999</v>
      </c>
      <c r="AA1165">
        <v>117.801804</v>
      </c>
      <c r="AB1165">
        <v>0</v>
      </c>
    </row>
    <row r="1166" spans="1:28" x14ac:dyDescent="0.25">
      <c r="A1166" s="1" t="s">
        <v>1787</v>
      </c>
      <c r="B1166">
        <v>1730</v>
      </c>
      <c r="C1166" s="1" t="s">
        <v>4030</v>
      </c>
      <c r="D1166">
        <v>5.0999999999999996</v>
      </c>
      <c r="E1166">
        <v>0</v>
      </c>
      <c r="F1166">
        <v>5</v>
      </c>
      <c r="G1166">
        <v>1977</v>
      </c>
      <c r="H1166" s="1" t="s">
        <v>4139</v>
      </c>
      <c r="I1166">
        <v>77.290000000000006</v>
      </c>
      <c r="J1166">
        <v>9.92</v>
      </c>
      <c r="K1166">
        <v>247</v>
      </c>
      <c r="L1166">
        <v>2007.2</v>
      </c>
      <c r="M1166">
        <v>0</v>
      </c>
      <c r="N1166">
        <v>0</v>
      </c>
      <c r="O1166">
        <v>0</v>
      </c>
      <c r="P1166">
        <v>57.77</v>
      </c>
      <c r="Q1166">
        <v>0</v>
      </c>
      <c r="R1166" s="1" t="s">
        <v>5942</v>
      </c>
      <c r="S1166" s="1" t="s">
        <v>8156</v>
      </c>
      <c r="T1166">
        <v>0.77</v>
      </c>
      <c r="U1166" s="1"/>
      <c r="V1166">
        <v>10731.986558000001</v>
      </c>
      <c r="W1166">
        <v>571058.28083399998</v>
      </c>
      <c r="X1166">
        <v>62.163972000000001</v>
      </c>
      <c r="Y1166">
        <v>9.9156980000000008</v>
      </c>
      <c r="Z1166">
        <v>235.02436399999999</v>
      </c>
      <c r="AA1166">
        <v>245.47518400000001</v>
      </c>
      <c r="AB1166">
        <v>0</v>
      </c>
    </row>
    <row r="1167" spans="1:28" x14ac:dyDescent="0.25">
      <c r="A1167" s="1" t="s">
        <v>1789</v>
      </c>
      <c r="B1167">
        <v>1945</v>
      </c>
      <c r="C1167" s="1" t="s">
        <v>4002</v>
      </c>
      <c r="D1167">
        <v>5.0999999999999996</v>
      </c>
      <c r="E1167">
        <v>0</v>
      </c>
      <c r="F1167">
        <v>0.49</v>
      </c>
      <c r="G1167">
        <v>1980</v>
      </c>
      <c r="H1167" s="1" t="s">
        <v>4072</v>
      </c>
      <c r="I1167">
        <v>31.58</v>
      </c>
      <c r="J1167">
        <v>10.92</v>
      </c>
      <c r="K1167">
        <v>35</v>
      </c>
      <c r="L1167">
        <v>367.23</v>
      </c>
      <c r="M1167">
        <v>0</v>
      </c>
      <c r="N1167">
        <v>0</v>
      </c>
      <c r="O1167">
        <v>0</v>
      </c>
      <c r="P1167">
        <v>14.09</v>
      </c>
      <c r="Q1167">
        <v>0</v>
      </c>
      <c r="R1167" s="1" t="s">
        <v>5944</v>
      </c>
      <c r="S1167" s="1" t="s">
        <v>8156</v>
      </c>
      <c r="T1167">
        <v>1.29</v>
      </c>
      <c r="U1167" s="1"/>
      <c r="V1167">
        <v>2661.2798659999999</v>
      </c>
      <c r="W1167">
        <v>155027.72797199999</v>
      </c>
      <c r="X1167">
        <v>15.861324</v>
      </c>
      <c r="Y1167">
        <v>3.310289</v>
      </c>
      <c r="Z1167">
        <v>67.358005000000006</v>
      </c>
      <c r="AA1167">
        <v>66.639123999999995</v>
      </c>
      <c r="AB1167">
        <v>0</v>
      </c>
    </row>
    <row r="1168" spans="1:28" x14ac:dyDescent="0.25">
      <c r="A1168" s="1" t="s">
        <v>1791</v>
      </c>
      <c r="B1168">
        <v>1582</v>
      </c>
      <c r="C1168" s="1" t="s">
        <v>4031</v>
      </c>
      <c r="D1168">
        <v>5.0999999999999996</v>
      </c>
      <c r="E1168">
        <v>0</v>
      </c>
      <c r="F1168">
        <v>0.75</v>
      </c>
      <c r="G1168">
        <v>1984</v>
      </c>
      <c r="H1168" s="1" t="s">
        <v>4079</v>
      </c>
      <c r="I1168">
        <v>1.4</v>
      </c>
      <c r="J1168">
        <v>8.16</v>
      </c>
      <c r="K1168">
        <v>402</v>
      </c>
      <c r="L1168">
        <v>2407.63</v>
      </c>
      <c r="M1168">
        <v>97</v>
      </c>
      <c r="N1168">
        <v>5</v>
      </c>
      <c r="O1168">
        <v>0</v>
      </c>
      <c r="P1168">
        <v>173.13</v>
      </c>
      <c r="Q1168">
        <v>0</v>
      </c>
      <c r="R1168" s="1" t="s">
        <v>5946</v>
      </c>
      <c r="S1168" s="1" t="s">
        <v>8156</v>
      </c>
      <c r="T1168">
        <v>0.74</v>
      </c>
      <c r="U1168" s="1"/>
      <c r="V1168">
        <v>26780.270392999999</v>
      </c>
      <c r="W1168">
        <v>895691.75633</v>
      </c>
      <c r="X1168">
        <v>142.92077699999999</v>
      </c>
      <c r="Y1168">
        <v>17.681775999999999</v>
      </c>
      <c r="Z1168">
        <v>381.32436799999999</v>
      </c>
      <c r="AA1168">
        <v>385.02753899999999</v>
      </c>
      <c r="AB1168">
        <v>0</v>
      </c>
    </row>
    <row r="1169" spans="1:28" x14ac:dyDescent="0.25">
      <c r="A1169" s="1" t="s">
        <v>1792</v>
      </c>
      <c r="B1169">
        <v>1665</v>
      </c>
      <c r="C1169" s="1" t="s">
        <v>4001</v>
      </c>
      <c r="D1169">
        <v>0.2</v>
      </c>
      <c r="E1169">
        <v>0</v>
      </c>
      <c r="F1169">
        <v>0.89</v>
      </c>
      <c r="G1169">
        <v>1984</v>
      </c>
      <c r="H1169" s="1" t="s">
        <v>4071</v>
      </c>
      <c r="I1169">
        <v>108.49</v>
      </c>
      <c r="J1169">
        <v>7.69</v>
      </c>
      <c r="K1169">
        <v>319</v>
      </c>
      <c r="L1169">
        <v>419.77</v>
      </c>
      <c r="M1169">
        <v>235</v>
      </c>
      <c r="N1169">
        <v>7</v>
      </c>
      <c r="O1169">
        <v>0</v>
      </c>
      <c r="P1169">
        <v>284.77</v>
      </c>
      <c r="Q1169">
        <v>0</v>
      </c>
      <c r="R1169" s="1" t="s">
        <v>5947</v>
      </c>
      <c r="S1169" s="1" t="s">
        <v>8156</v>
      </c>
      <c r="T1169">
        <v>0.82</v>
      </c>
      <c r="U1169" s="1"/>
      <c r="V1169">
        <v>39124.296599000001</v>
      </c>
      <c r="W1169">
        <v>727265.464255</v>
      </c>
      <c r="X1169">
        <v>195.24863400000001</v>
      </c>
      <c r="Y1169">
        <v>17.394264</v>
      </c>
      <c r="Z1169">
        <v>328.61560700000001</v>
      </c>
      <c r="AA1169">
        <v>312.63707900000003</v>
      </c>
      <c r="AB1169">
        <v>0</v>
      </c>
    </row>
    <row r="1170" spans="1:28" x14ac:dyDescent="0.25">
      <c r="A1170" s="1" t="s">
        <v>1793</v>
      </c>
      <c r="B1170">
        <v>1725</v>
      </c>
      <c r="C1170" s="1" t="s">
        <v>4032</v>
      </c>
      <c r="D1170">
        <v>5.0999999999999996</v>
      </c>
      <c r="E1170">
        <v>0</v>
      </c>
      <c r="F1170">
        <v>0</v>
      </c>
      <c r="G1170">
        <v>1984</v>
      </c>
      <c r="H1170" s="1" t="s">
        <v>4162</v>
      </c>
      <c r="I1170">
        <v>0.2</v>
      </c>
      <c r="J1170">
        <v>7.1</v>
      </c>
      <c r="K1170">
        <v>259</v>
      </c>
      <c r="L1170">
        <v>1269.6500000000001</v>
      </c>
      <c r="M1170">
        <v>46</v>
      </c>
      <c r="N1170">
        <v>2</v>
      </c>
      <c r="O1170">
        <v>0</v>
      </c>
      <c r="P1170">
        <v>90.41</v>
      </c>
      <c r="Q1170">
        <v>0</v>
      </c>
      <c r="R1170" s="1" t="s">
        <v>5948</v>
      </c>
      <c r="S1170" s="1" t="s">
        <v>8156</v>
      </c>
      <c r="T1170">
        <v>0.54</v>
      </c>
      <c r="U1170" s="1"/>
      <c r="V1170">
        <v>16448.244836999998</v>
      </c>
      <c r="W1170">
        <v>508446.65482499998</v>
      </c>
      <c r="X1170">
        <v>86.650684999999996</v>
      </c>
      <c r="Y1170">
        <v>9.5642399999999999</v>
      </c>
      <c r="Z1170">
        <v>215.03929400000001</v>
      </c>
      <c r="AA1170">
        <v>218.56560899999999</v>
      </c>
      <c r="AB1170">
        <v>0</v>
      </c>
    </row>
    <row r="1171" spans="1:28" x14ac:dyDescent="0.25">
      <c r="A1171" s="1" t="s">
        <v>1796</v>
      </c>
      <c r="B1171">
        <v>1852</v>
      </c>
      <c r="C1171" s="1" t="s">
        <v>4004</v>
      </c>
      <c r="D1171">
        <v>5.0999999999999996</v>
      </c>
      <c r="E1171">
        <v>0</v>
      </c>
      <c r="F1171">
        <v>2.8</v>
      </c>
      <c r="G1171">
        <v>1986</v>
      </c>
      <c r="H1171" s="1" t="s">
        <v>4079</v>
      </c>
      <c r="I1171">
        <v>1.4</v>
      </c>
      <c r="J1171">
        <v>11.46</v>
      </c>
      <c r="K1171">
        <v>134</v>
      </c>
      <c r="L1171">
        <v>609.39</v>
      </c>
      <c r="M1171">
        <v>32</v>
      </c>
      <c r="N1171">
        <v>2</v>
      </c>
      <c r="O1171">
        <v>0</v>
      </c>
      <c r="P1171">
        <v>88.07</v>
      </c>
      <c r="Q1171">
        <v>0</v>
      </c>
      <c r="R1171" s="1" t="s">
        <v>5951</v>
      </c>
      <c r="S1171" s="1" t="s">
        <v>8156</v>
      </c>
      <c r="T1171">
        <v>0.92</v>
      </c>
      <c r="U1171" s="1"/>
      <c r="V1171">
        <v>10228.174569999999</v>
      </c>
      <c r="W1171">
        <v>325571.92559699999</v>
      </c>
      <c r="X1171">
        <v>54.266171999999997</v>
      </c>
      <c r="Y1171">
        <v>6.8288169999999999</v>
      </c>
      <c r="Z1171">
        <v>140.871725</v>
      </c>
      <c r="AA1171">
        <v>139.95218299999999</v>
      </c>
      <c r="AB1171">
        <v>0</v>
      </c>
    </row>
    <row r="1172" spans="1:28" x14ac:dyDescent="0.25">
      <c r="A1172" s="1" t="s">
        <v>1797</v>
      </c>
      <c r="B1172">
        <v>1865</v>
      </c>
      <c r="C1172" s="1" t="s">
        <v>4004</v>
      </c>
      <c r="D1172">
        <v>5.0999999999999996</v>
      </c>
      <c r="E1172">
        <v>0</v>
      </c>
      <c r="F1172">
        <v>2</v>
      </c>
      <c r="G1172">
        <v>1987</v>
      </c>
      <c r="H1172" s="1" t="s">
        <v>4079</v>
      </c>
      <c r="I1172">
        <v>1.4</v>
      </c>
      <c r="J1172">
        <v>13.16</v>
      </c>
      <c r="K1172">
        <v>122</v>
      </c>
      <c r="L1172">
        <v>609.39</v>
      </c>
      <c r="M1172">
        <v>26</v>
      </c>
      <c r="N1172">
        <v>1</v>
      </c>
      <c r="O1172">
        <v>0</v>
      </c>
      <c r="P1172">
        <v>79.45</v>
      </c>
      <c r="Q1172">
        <v>0</v>
      </c>
      <c r="R1172" s="1" t="s">
        <v>5952</v>
      </c>
      <c r="S1172" s="1" t="s">
        <v>8156</v>
      </c>
      <c r="T1172">
        <v>0.99</v>
      </c>
      <c r="U1172" s="1"/>
      <c r="V1172">
        <v>10347.104227</v>
      </c>
      <c r="W1172">
        <v>358536.13604700001</v>
      </c>
      <c r="X1172">
        <v>55.645679000000001</v>
      </c>
      <c r="Y1172">
        <v>7.70153</v>
      </c>
      <c r="Z1172">
        <v>156.56440799999999</v>
      </c>
      <c r="AA1172">
        <v>154.12127699999999</v>
      </c>
      <c r="AB1172">
        <v>0</v>
      </c>
    </row>
    <row r="1173" spans="1:28" x14ac:dyDescent="0.25">
      <c r="A1173" s="1" t="s">
        <v>1798</v>
      </c>
      <c r="B1173">
        <v>1705</v>
      </c>
      <c r="C1173" s="1" t="s">
        <v>4001</v>
      </c>
      <c r="D1173">
        <v>0.2</v>
      </c>
      <c r="E1173">
        <v>0</v>
      </c>
      <c r="F1173">
        <v>0.3</v>
      </c>
      <c r="G1173">
        <v>1988</v>
      </c>
      <c r="H1173" s="1" t="s">
        <v>4071</v>
      </c>
      <c r="I1173">
        <v>108.49</v>
      </c>
      <c r="J1173">
        <v>11.29</v>
      </c>
      <c r="K1173">
        <v>283</v>
      </c>
      <c r="L1173">
        <v>419.77</v>
      </c>
      <c r="M1173">
        <v>195</v>
      </c>
      <c r="N1173">
        <v>6</v>
      </c>
      <c r="O1173">
        <v>0</v>
      </c>
      <c r="P1173">
        <v>254.39</v>
      </c>
      <c r="Q1173">
        <v>0</v>
      </c>
      <c r="R1173" s="1" t="s">
        <v>5953</v>
      </c>
      <c r="S1173" s="1" t="s">
        <v>8156</v>
      </c>
      <c r="T1173">
        <v>1.03</v>
      </c>
      <c r="U1173" s="1"/>
      <c r="V1173">
        <v>29422.952843999999</v>
      </c>
      <c r="W1173">
        <v>590546.48457600002</v>
      </c>
      <c r="X1173">
        <v>147.88617300000001</v>
      </c>
      <c r="Y1173">
        <v>13.85858</v>
      </c>
      <c r="Z1173">
        <v>264.72453000000002</v>
      </c>
      <c r="AA1173">
        <v>253.86272600000001</v>
      </c>
      <c r="AB1173">
        <v>0</v>
      </c>
    </row>
    <row r="1174" spans="1:28" x14ac:dyDescent="0.25">
      <c r="A1174" s="1" t="s">
        <v>1799</v>
      </c>
      <c r="B1174">
        <v>1840</v>
      </c>
      <c r="C1174" s="1" t="s">
        <v>4009</v>
      </c>
      <c r="D1174">
        <v>5.0999999999999996</v>
      </c>
      <c r="E1174">
        <v>0</v>
      </c>
      <c r="F1174">
        <v>0</v>
      </c>
      <c r="G1174">
        <v>1988</v>
      </c>
      <c r="H1174" s="1" t="s">
        <v>4082</v>
      </c>
      <c r="I1174">
        <v>19.239999999999998</v>
      </c>
      <c r="J1174">
        <v>11.78</v>
      </c>
      <c r="K1174">
        <v>148</v>
      </c>
      <c r="L1174">
        <v>738.31</v>
      </c>
      <c r="M1174">
        <v>35</v>
      </c>
      <c r="N1174">
        <v>3</v>
      </c>
      <c r="O1174">
        <v>0</v>
      </c>
      <c r="P1174">
        <v>91.9</v>
      </c>
      <c r="Q1174">
        <v>0</v>
      </c>
      <c r="R1174" s="1" t="s">
        <v>5954</v>
      </c>
      <c r="S1174" s="1" t="s">
        <v>8156</v>
      </c>
      <c r="T1174">
        <v>0.96</v>
      </c>
      <c r="U1174" s="1"/>
      <c r="V1174">
        <v>10886.732856000001</v>
      </c>
      <c r="W1174">
        <v>358155.81150499999</v>
      </c>
      <c r="X1174">
        <v>58.052813</v>
      </c>
      <c r="Y1174">
        <v>7.5654190000000003</v>
      </c>
      <c r="Z1174">
        <v>155.537609</v>
      </c>
      <c r="AA1174">
        <v>153.958459</v>
      </c>
      <c r="AB1174">
        <v>0</v>
      </c>
    </row>
    <row r="1175" spans="1:28" x14ac:dyDescent="0.25">
      <c r="A1175" s="1" t="s">
        <v>1800</v>
      </c>
      <c r="B1175">
        <v>1117</v>
      </c>
      <c r="C1175" s="1" t="s">
        <v>4038</v>
      </c>
      <c r="D1175">
        <v>5.0999999999999996</v>
      </c>
      <c r="E1175">
        <v>0</v>
      </c>
      <c r="F1175">
        <v>0.83</v>
      </c>
      <c r="G1175">
        <v>1990</v>
      </c>
      <c r="H1175" s="1" t="s">
        <v>4130</v>
      </c>
      <c r="I1175">
        <v>14.85</v>
      </c>
      <c r="J1175">
        <v>10.36</v>
      </c>
      <c r="K1175">
        <v>873</v>
      </c>
      <c r="L1175">
        <v>1683.59</v>
      </c>
      <c r="M1175">
        <v>675</v>
      </c>
      <c r="N1175">
        <v>6</v>
      </c>
      <c r="O1175">
        <v>0</v>
      </c>
      <c r="P1175">
        <v>722.58</v>
      </c>
      <c r="Q1175">
        <v>0</v>
      </c>
      <c r="R1175" s="1" t="s">
        <v>5955</v>
      </c>
      <c r="S1175" s="1" t="s">
        <v>8156</v>
      </c>
      <c r="T1175">
        <v>0.82</v>
      </c>
      <c r="U1175" s="1"/>
      <c r="V1175">
        <v>117049.6547</v>
      </c>
      <c r="W1175">
        <v>2230741.0950489999</v>
      </c>
      <c r="X1175">
        <v>585.35817099999997</v>
      </c>
      <c r="Y1175">
        <v>52.458919999999999</v>
      </c>
      <c r="Z1175">
        <v>1001.143994</v>
      </c>
      <c r="AA1175">
        <v>958.95054500000003</v>
      </c>
      <c r="AB1175">
        <v>0</v>
      </c>
    </row>
    <row r="1176" spans="1:28" x14ac:dyDescent="0.25">
      <c r="A1176" s="1" t="s">
        <v>1801</v>
      </c>
      <c r="B1176">
        <v>1150</v>
      </c>
      <c r="C1176" s="1" t="s">
        <v>4019</v>
      </c>
      <c r="D1176">
        <v>5.0999999999999996</v>
      </c>
      <c r="E1176">
        <v>0</v>
      </c>
      <c r="F1176">
        <v>0</v>
      </c>
      <c r="G1176">
        <v>1990</v>
      </c>
      <c r="H1176" s="1" t="s">
        <v>4127</v>
      </c>
      <c r="I1176">
        <v>2.0699999999999998</v>
      </c>
      <c r="J1176">
        <v>8.85</v>
      </c>
      <c r="K1176">
        <v>840</v>
      </c>
      <c r="L1176">
        <v>1310.5899999999999</v>
      </c>
      <c r="M1176">
        <v>644</v>
      </c>
      <c r="N1176">
        <v>7</v>
      </c>
      <c r="O1176">
        <v>0</v>
      </c>
      <c r="P1176">
        <v>705.67</v>
      </c>
      <c r="Q1176">
        <v>0</v>
      </c>
      <c r="R1176" s="1" t="s">
        <v>5956</v>
      </c>
      <c r="S1176" s="1" t="s">
        <v>8156</v>
      </c>
      <c r="T1176">
        <v>0.7</v>
      </c>
      <c r="U1176" s="1"/>
      <c r="V1176">
        <v>110424.47595599999</v>
      </c>
      <c r="W1176">
        <v>2047483.642888</v>
      </c>
      <c r="X1176">
        <v>550.87839199999996</v>
      </c>
      <c r="Y1176">
        <v>48.636395</v>
      </c>
      <c r="Z1176">
        <v>922.84318199999996</v>
      </c>
      <c r="AA1176">
        <v>880.17359899999997</v>
      </c>
      <c r="AB1176">
        <v>0</v>
      </c>
    </row>
    <row r="1177" spans="1:28" x14ac:dyDescent="0.25">
      <c r="A1177" s="1" t="s">
        <v>1802</v>
      </c>
      <c r="B1177">
        <v>1748</v>
      </c>
      <c r="C1177" s="1" t="s">
        <v>4034</v>
      </c>
      <c r="D1177">
        <v>5.0999999999999996</v>
      </c>
      <c r="E1177">
        <v>0</v>
      </c>
      <c r="F1177">
        <v>0</v>
      </c>
      <c r="G1177">
        <v>1990</v>
      </c>
      <c r="H1177" s="1" t="s">
        <v>4115</v>
      </c>
      <c r="I1177">
        <v>82</v>
      </c>
      <c r="J1177">
        <v>13.38</v>
      </c>
      <c r="K1177">
        <v>242</v>
      </c>
      <c r="L1177">
        <v>1808.36</v>
      </c>
      <c r="M1177">
        <v>62</v>
      </c>
      <c r="N1177">
        <v>3</v>
      </c>
      <c r="O1177">
        <v>0</v>
      </c>
      <c r="P1177">
        <v>111.19</v>
      </c>
      <c r="Q1177">
        <v>0</v>
      </c>
      <c r="R1177" s="1" t="s">
        <v>5957</v>
      </c>
      <c r="S1177" s="1" t="s">
        <v>8156</v>
      </c>
      <c r="T1177">
        <v>0.99</v>
      </c>
      <c r="U1177" s="1"/>
      <c r="V1177">
        <v>16929.142425999999</v>
      </c>
      <c r="W1177">
        <v>694497.63714799995</v>
      </c>
      <c r="X1177">
        <v>93.538946999999993</v>
      </c>
      <c r="Y1177">
        <v>14.077639</v>
      </c>
      <c r="Z1177">
        <v>296.83148399999999</v>
      </c>
      <c r="AA1177">
        <v>298.537283</v>
      </c>
      <c r="AB1177">
        <v>0</v>
      </c>
    </row>
    <row r="1178" spans="1:28" x14ac:dyDescent="0.25">
      <c r="A1178" s="1" t="s">
        <v>1803</v>
      </c>
      <c r="B1178">
        <v>1893</v>
      </c>
      <c r="C1178" s="1" t="s">
        <v>4004</v>
      </c>
      <c r="D1178">
        <v>5.0999999999999996</v>
      </c>
      <c r="E1178">
        <v>0</v>
      </c>
      <c r="F1178">
        <v>2.4</v>
      </c>
      <c r="G1178">
        <v>1991</v>
      </c>
      <c r="H1178" s="1" t="s">
        <v>4079</v>
      </c>
      <c r="I1178">
        <v>1.4</v>
      </c>
      <c r="J1178">
        <v>18.04</v>
      </c>
      <c r="K1178">
        <v>98</v>
      </c>
      <c r="L1178">
        <v>609.39</v>
      </c>
      <c r="M1178">
        <v>22</v>
      </c>
      <c r="N1178">
        <v>1</v>
      </c>
      <c r="O1178">
        <v>0</v>
      </c>
      <c r="P1178">
        <v>63.84</v>
      </c>
      <c r="Q1178">
        <v>0</v>
      </c>
      <c r="R1178" s="1" t="s">
        <v>5958</v>
      </c>
      <c r="S1178" s="1" t="s">
        <v>8156</v>
      </c>
      <c r="T1178">
        <v>1.32</v>
      </c>
      <c r="U1178" s="1"/>
      <c r="V1178">
        <v>7317.7162500000004</v>
      </c>
      <c r="W1178">
        <v>284954.409415</v>
      </c>
      <c r="X1178">
        <v>40.046903</v>
      </c>
      <c r="Y1178">
        <v>6.0132329999999996</v>
      </c>
      <c r="Z1178">
        <v>122.445262</v>
      </c>
      <c r="AA1178">
        <v>122.490753</v>
      </c>
      <c r="AB1178">
        <v>0</v>
      </c>
    </row>
    <row r="1179" spans="1:28" x14ac:dyDescent="0.25">
      <c r="A1179" s="1" t="s">
        <v>1804</v>
      </c>
      <c r="B1179">
        <v>1882</v>
      </c>
      <c r="C1179" s="1" t="s">
        <v>4004</v>
      </c>
      <c r="D1179">
        <v>5.0999999999999996</v>
      </c>
      <c r="E1179">
        <v>0</v>
      </c>
      <c r="F1179">
        <v>0.21</v>
      </c>
      <c r="G1179">
        <v>1992</v>
      </c>
      <c r="H1179" s="1" t="s">
        <v>4073</v>
      </c>
      <c r="I1179">
        <v>40.79</v>
      </c>
      <c r="J1179">
        <v>12.61</v>
      </c>
      <c r="K1179">
        <v>110</v>
      </c>
      <c r="L1179">
        <v>475.89</v>
      </c>
      <c r="M1179">
        <v>34</v>
      </c>
      <c r="N1179">
        <v>3</v>
      </c>
      <c r="O1179">
        <v>0</v>
      </c>
      <c r="P1179">
        <v>73.150000000000006</v>
      </c>
      <c r="Q1179">
        <v>0</v>
      </c>
      <c r="R1179" s="1" t="s">
        <v>5959</v>
      </c>
      <c r="S1179" s="1" t="s">
        <v>8156</v>
      </c>
      <c r="T1179">
        <v>0.96</v>
      </c>
      <c r="U1179" s="1"/>
      <c r="V1179">
        <v>8579.8082429999995</v>
      </c>
      <c r="W1179">
        <v>252810.46546400001</v>
      </c>
      <c r="X1179">
        <v>44.991467</v>
      </c>
      <c r="Y1179">
        <v>5.1781249999999996</v>
      </c>
      <c r="Z1179">
        <v>108.996089</v>
      </c>
      <c r="AA1179">
        <v>108.675225</v>
      </c>
      <c r="AB1179">
        <v>0</v>
      </c>
    </row>
    <row r="1180" spans="1:28" x14ac:dyDescent="0.25">
      <c r="A1180" s="1" t="s">
        <v>1805</v>
      </c>
      <c r="B1180">
        <v>1547</v>
      </c>
      <c r="C1180" s="1" t="s">
        <v>4024</v>
      </c>
      <c r="D1180">
        <v>5.0999999999999996</v>
      </c>
      <c r="E1180">
        <v>0</v>
      </c>
      <c r="F1180">
        <v>0.47</v>
      </c>
      <c r="G1180">
        <v>1993</v>
      </c>
      <c r="H1180" s="1" t="s">
        <v>4112</v>
      </c>
      <c r="I1180">
        <v>110.84</v>
      </c>
      <c r="J1180">
        <v>9.4</v>
      </c>
      <c r="K1180">
        <v>446</v>
      </c>
      <c r="L1180">
        <v>1744.16</v>
      </c>
      <c r="M1180">
        <v>198</v>
      </c>
      <c r="N1180">
        <v>6</v>
      </c>
      <c r="O1180">
        <v>0</v>
      </c>
      <c r="P1180">
        <v>276.7</v>
      </c>
      <c r="Q1180">
        <v>0</v>
      </c>
      <c r="R1180" s="1" t="s">
        <v>5960</v>
      </c>
      <c r="S1180" s="1" t="s">
        <v>8156</v>
      </c>
      <c r="T1180">
        <v>0.71</v>
      </c>
      <c r="U1180" s="1"/>
      <c r="V1180">
        <v>42341.527715999997</v>
      </c>
      <c r="W1180">
        <v>1062694.316354</v>
      </c>
      <c r="X1180">
        <v>217.74798799999999</v>
      </c>
      <c r="Y1180">
        <v>22.919654999999999</v>
      </c>
      <c r="Z1180">
        <v>464.52212400000002</v>
      </c>
      <c r="AA1180">
        <v>456.822405</v>
      </c>
      <c r="AB1180">
        <v>0</v>
      </c>
    </row>
    <row r="1181" spans="1:28" x14ac:dyDescent="0.25">
      <c r="A1181" s="1" t="s">
        <v>1806</v>
      </c>
      <c r="B1181">
        <v>1890</v>
      </c>
      <c r="C1181" s="1" t="s">
        <v>4004</v>
      </c>
      <c r="D1181">
        <v>5.0999999999999996</v>
      </c>
      <c r="E1181">
        <v>0</v>
      </c>
      <c r="F1181">
        <v>0</v>
      </c>
      <c r="G1181">
        <v>1993</v>
      </c>
      <c r="H1181" s="1" t="s">
        <v>4074</v>
      </c>
      <c r="I1181">
        <v>0.2</v>
      </c>
      <c r="J1181">
        <v>9.3800000000000008</v>
      </c>
      <c r="K1181">
        <v>103</v>
      </c>
      <c r="L1181">
        <v>420.4</v>
      </c>
      <c r="M1181">
        <v>30</v>
      </c>
      <c r="N1181">
        <v>2</v>
      </c>
      <c r="O1181">
        <v>0</v>
      </c>
      <c r="P1181">
        <v>59.99</v>
      </c>
      <c r="Q1181">
        <v>0</v>
      </c>
      <c r="R1181" s="1" t="s">
        <v>5961</v>
      </c>
      <c r="S1181" s="1" t="s">
        <v>8156</v>
      </c>
      <c r="T1181">
        <v>0.72</v>
      </c>
      <c r="U1181" s="1"/>
      <c r="V1181">
        <v>8660.7157960000004</v>
      </c>
      <c r="W1181">
        <v>256318.36386300001</v>
      </c>
      <c r="X1181">
        <v>45.475453999999999</v>
      </c>
      <c r="Y1181">
        <v>5.4422280000000001</v>
      </c>
      <c r="Z1181">
        <v>112.07342</v>
      </c>
      <c r="AA1181">
        <v>110.182799</v>
      </c>
      <c r="AB1181">
        <v>0</v>
      </c>
    </row>
    <row r="1182" spans="1:28" x14ac:dyDescent="0.25">
      <c r="A1182" s="1" t="s">
        <v>1807</v>
      </c>
      <c r="B1182">
        <v>1836</v>
      </c>
      <c r="C1182" s="1" t="s">
        <v>4004</v>
      </c>
      <c r="D1182">
        <v>5.0999999999999996</v>
      </c>
      <c r="E1182">
        <v>0</v>
      </c>
      <c r="F1182">
        <v>0.6</v>
      </c>
      <c r="G1182">
        <v>1997</v>
      </c>
      <c r="H1182" s="1" t="s">
        <v>4076</v>
      </c>
      <c r="I1182">
        <v>1.4</v>
      </c>
      <c r="J1182">
        <v>7.9</v>
      </c>
      <c r="K1182">
        <v>161</v>
      </c>
      <c r="L1182">
        <v>609.39</v>
      </c>
      <c r="M1182">
        <v>42</v>
      </c>
      <c r="N1182">
        <v>4</v>
      </c>
      <c r="O1182">
        <v>0</v>
      </c>
      <c r="P1182">
        <v>90.41</v>
      </c>
      <c r="Q1182">
        <v>0</v>
      </c>
      <c r="R1182" s="1" t="s">
        <v>5962</v>
      </c>
      <c r="S1182" s="1" t="s">
        <v>8156</v>
      </c>
      <c r="T1182">
        <v>0.57999999999999996</v>
      </c>
      <c r="U1182" s="1"/>
      <c r="V1182">
        <v>11282.396752000001</v>
      </c>
      <c r="W1182">
        <v>312682.65820599999</v>
      </c>
      <c r="X1182">
        <v>58.698317000000003</v>
      </c>
      <c r="Y1182">
        <v>6.5238750000000003</v>
      </c>
      <c r="Z1182">
        <v>135.89259100000001</v>
      </c>
      <c r="AA1182">
        <v>134.412746</v>
      </c>
      <c r="AB1182">
        <v>0</v>
      </c>
    </row>
    <row r="1183" spans="1:28" x14ac:dyDescent="0.25">
      <c r="A1183" s="1" t="s">
        <v>1808</v>
      </c>
      <c r="B1183">
        <v>1746</v>
      </c>
      <c r="C1183" s="1" t="s">
        <v>4001</v>
      </c>
      <c r="D1183">
        <v>0.2</v>
      </c>
      <c r="E1183">
        <v>0</v>
      </c>
      <c r="F1183">
        <v>0.72</v>
      </c>
      <c r="G1183">
        <v>1998</v>
      </c>
      <c r="H1183" s="1" t="s">
        <v>4148</v>
      </c>
      <c r="I1183">
        <v>108.49</v>
      </c>
      <c r="J1183">
        <v>9.3699999999999992</v>
      </c>
      <c r="K1183">
        <v>252</v>
      </c>
      <c r="L1183">
        <v>419.77</v>
      </c>
      <c r="M1183">
        <v>176</v>
      </c>
      <c r="N1183">
        <v>7</v>
      </c>
      <c r="O1183">
        <v>0</v>
      </c>
      <c r="P1183">
        <v>214.8</v>
      </c>
      <c r="Q1183">
        <v>0</v>
      </c>
      <c r="R1183" s="1" t="s">
        <v>5963</v>
      </c>
      <c r="S1183" s="1" t="s">
        <v>8156</v>
      </c>
      <c r="T1183">
        <v>0.75</v>
      </c>
      <c r="U1183" s="1"/>
      <c r="V1183">
        <v>27100.865925999999</v>
      </c>
      <c r="W1183">
        <v>529312.97347600001</v>
      </c>
      <c r="X1183">
        <v>135.847137</v>
      </c>
      <c r="Y1183">
        <v>12.453651000000001</v>
      </c>
      <c r="Z1183">
        <v>237.95314500000001</v>
      </c>
      <c r="AA1183">
        <v>227.540335</v>
      </c>
      <c r="AB1183">
        <v>0</v>
      </c>
    </row>
    <row r="1184" spans="1:28" x14ac:dyDescent="0.25">
      <c r="A1184" s="1" t="s">
        <v>1809</v>
      </c>
      <c r="B1184">
        <v>1364</v>
      </c>
      <c r="C1184" s="1" t="s">
        <v>4037</v>
      </c>
      <c r="D1184">
        <v>5.0999999999999996</v>
      </c>
      <c r="E1184">
        <v>0</v>
      </c>
      <c r="F1184">
        <v>0.06</v>
      </c>
      <c r="G1184">
        <v>1999</v>
      </c>
      <c r="H1184" s="1" t="s">
        <v>4096</v>
      </c>
      <c r="I1184">
        <v>121.36</v>
      </c>
      <c r="J1184">
        <v>3.2</v>
      </c>
      <c r="K1184">
        <v>635</v>
      </c>
      <c r="L1184">
        <v>1417.38</v>
      </c>
      <c r="M1184">
        <v>58</v>
      </c>
      <c r="N1184">
        <v>3</v>
      </c>
      <c r="O1184">
        <v>0</v>
      </c>
      <c r="P1184">
        <v>205.12</v>
      </c>
      <c r="Q1184">
        <v>0</v>
      </c>
      <c r="R1184" s="1" t="s">
        <v>5964</v>
      </c>
      <c r="S1184" s="1" t="s">
        <v>8156</v>
      </c>
      <c r="T1184">
        <v>0.24</v>
      </c>
      <c r="U1184" s="1"/>
      <c r="V1184">
        <v>43004.459257000002</v>
      </c>
      <c r="W1184">
        <v>934685.62599900004</v>
      </c>
      <c r="X1184">
        <v>217.37172100000001</v>
      </c>
      <c r="Y1184">
        <v>19.360368000000001</v>
      </c>
      <c r="Z1184">
        <v>407.35676999999998</v>
      </c>
      <c r="AA1184">
        <v>401.80080800000002</v>
      </c>
      <c r="AB1184">
        <v>0</v>
      </c>
    </row>
    <row r="1185" spans="1:28" x14ac:dyDescent="0.25">
      <c r="A1185" s="1" t="s">
        <v>1810</v>
      </c>
      <c r="B1185">
        <v>1840</v>
      </c>
      <c r="C1185" s="1" t="s">
        <v>4034</v>
      </c>
      <c r="D1185">
        <v>5.0999999999999996</v>
      </c>
      <c r="E1185">
        <v>0</v>
      </c>
      <c r="F1185">
        <v>0</v>
      </c>
      <c r="G1185">
        <v>1999</v>
      </c>
      <c r="H1185" s="1" t="s">
        <v>4150</v>
      </c>
      <c r="I1185">
        <v>82</v>
      </c>
      <c r="J1185">
        <v>15.26</v>
      </c>
      <c r="K1185">
        <v>159</v>
      </c>
      <c r="L1185">
        <v>1808.36</v>
      </c>
      <c r="M1185">
        <v>14</v>
      </c>
      <c r="N1185">
        <v>1</v>
      </c>
      <c r="O1185">
        <v>0</v>
      </c>
      <c r="P1185">
        <v>44.01</v>
      </c>
      <c r="Q1185">
        <v>0</v>
      </c>
      <c r="R1185" s="1" t="s">
        <v>5965</v>
      </c>
      <c r="S1185" s="1" t="s">
        <v>8156</v>
      </c>
      <c r="T1185">
        <v>1.1299999999999999</v>
      </c>
      <c r="U1185" s="1"/>
      <c r="V1185">
        <v>9410.5316180000009</v>
      </c>
      <c r="W1185">
        <v>585639.85597300006</v>
      </c>
      <c r="X1185">
        <v>56.698369999999997</v>
      </c>
      <c r="Y1185">
        <v>11.513093</v>
      </c>
      <c r="Z1185">
        <v>245.17872</v>
      </c>
      <c r="AA1185">
        <v>251.74024399999999</v>
      </c>
      <c r="AB1185">
        <v>0</v>
      </c>
    </row>
    <row r="1186" spans="1:28" x14ac:dyDescent="0.25">
      <c r="A1186" s="1" t="s">
        <v>1811</v>
      </c>
      <c r="B1186">
        <v>1582</v>
      </c>
      <c r="C1186" s="1" t="s">
        <v>4007</v>
      </c>
      <c r="D1186">
        <v>5.0999999999999996</v>
      </c>
      <c r="E1186">
        <v>0</v>
      </c>
      <c r="F1186">
        <v>0.75</v>
      </c>
      <c r="G1186">
        <v>2000</v>
      </c>
      <c r="H1186" s="1" t="s">
        <v>4075</v>
      </c>
      <c r="I1186">
        <v>89.74</v>
      </c>
      <c r="J1186">
        <v>10.54</v>
      </c>
      <c r="K1186">
        <v>418</v>
      </c>
      <c r="L1186">
        <v>510.38</v>
      </c>
      <c r="M1186">
        <v>301</v>
      </c>
      <c r="N1186">
        <v>1</v>
      </c>
      <c r="O1186">
        <v>0</v>
      </c>
      <c r="P1186">
        <v>311.76</v>
      </c>
      <c r="Q1186">
        <v>0</v>
      </c>
      <c r="R1186" s="1" t="s">
        <v>5966</v>
      </c>
      <c r="S1186" s="1" t="s">
        <v>8156</v>
      </c>
      <c r="T1186">
        <v>0.9</v>
      </c>
      <c r="U1186" s="1"/>
      <c r="V1186">
        <v>50999.731744999997</v>
      </c>
      <c r="W1186">
        <v>906461.30959800002</v>
      </c>
      <c r="X1186">
        <v>253.533863</v>
      </c>
      <c r="Y1186">
        <v>21.971108999999998</v>
      </c>
      <c r="Z1186">
        <v>410.78685400000001</v>
      </c>
      <c r="AA1186">
        <v>389.671378</v>
      </c>
      <c r="AB1186">
        <v>0</v>
      </c>
    </row>
    <row r="1187" spans="1:28" x14ac:dyDescent="0.25">
      <c r="A1187" s="1" t="s">
        <v>1812</v>
      </c>
      <c r="B1187">
        <v>1921</v>
      </c>
      <c r="C1187" s="1" t="s">
        <v>4004</v>
      </c>
      <c r="D1187">
        <v>5.0999999999999996</v>
      </c>
      <c r="E1187">
        <v>0</v>
      </c>
      <c r="F1187">
        <v>1</v>
      </c>
      <c r="G1187">
        <v>2000</v>
      </c>
      <c r="H1187" s="1" t="s">
        <v>4074</v>
      </c>
      <c r="I1187">
        <v>0.2</v>
      </c>
      <c r="J1187">
        <v>15.35</v>
      </c>
      <c r="K1187">
        <v>79</v>
      </c>
      <c r="L1187">
        <v>420.4</v>
      </c>
      <c r="M1187">
        <v>21</v>
      </c>
      <c r="N1187">
        <v>1</v>
      </c>
      <c r="O1187">
        <v>0</v>
      </c>
      <c r="P1187">
        <v>52.27</v>
      </c>
      <c r="Q1187">
        <v>0</v>
      </c>
      <c r="R1187" s="1" t="s">
        <v>5967</v>
      </c>
      <c r="S1187" s="1" t="s">
        <v>8156</v>
      </c>
      <c r="T1187">
        <v>1.1599999999999999</v>
      </c>
      <c r="U1187" s="1"/>
      <c r="V1187">
        <v>5322.1107009999996</v>
      </c>
      <c r="W1187">
        <v>217256.763083</v>
      </c>
      <c r="X1187">
        <v>29.386184</v>
      </c>
      <c r="Y1187">
        <v>4.5585880000000003</v>
      </c>
      <c r="Z1187">
        <v>93.946061999999998</v>
      </c>
      <c r="AA1187">
        <v>93.389930000000007</v>
      </c>
      <c r="AB1187">
        <v>0</v>
      </c>
    </row>
    <row r="1188" spans="1:28" x14ac:dyDescent="0.25">
      <c r="A1188" s="1" t="s">
        <v>1813</v>
      </c>
      <c r="B1188">
        <v>1728</v>
      </c>
      <c r="C1188" s="1" t="s">
        <v>4004</v>
      </c>
      <c r="D1188">
        <v>5.0999999999999996</v>
      </c>
      <c r="E1188">
        <v>0</v>
      </c>
      <c r="F1188">
        <v>3.02</v>
      </c>
      <c r="G1188">
        <v>2001</v>
      </c>
      <c r="H1188" s="1" t="s">
        <v>4096</v>
      </c>
      <c r="I1188">
        <v>121.36</v>
      </c>
      <c r="J1188">
        <v>8.89</v>
      </c>
      <c r="K1188">
        <v>273</v>
      </c>
      <c r="L1188">
        <v>1417.41</v>
      </c>
      <c r="M1188">
        <v>7</v>
      </c>
      <c r="N1188">
        <v>2</v>
      </c>
      <c r="O1188">
        <v>0</v>
      </c>
      <c r="P1188">
        <v>180.51</v>
      </c>
      <c r="Q1188">
        <v>0</v>
      </c>
      <c r="R1188" s="1" t="s">
        <v>5968</v>
      </c>
      <c r="S1188" s="1" t="s">
        <v>8156</v>
      </c>
      <c r="T1188">
        <v>1.1200000000000001</v>
      </c>
      <c r="U1188" s="1"/>
      <c r="V1188">
        <v>16807.981847999999</v>
      </c>
      <c r="W1188">
        <v>591222.76583299995</v>
      </c>
      <c r="X1188">
        <v>90.431022999999996</v>
      </c>
      <c r="Y1188">
        <v>11.800205</v>
      </c>
      <c r="Z1188">
        <v>252.656578</v>
      </c>
      <c r="AA1188">
        <v>254.14568299999999</v>
      </c>
      <c r="AB1188">
        <v>0</v>
      </c>
    </row>
    <row r="1189" spans="1:28" x14ac:dyDescent="0.25">
      <c r="A1189" s="1" t="s">
        <v>1815</v>
      </c>
      <c r="B1189">
        <v>1309</v>
      </c>
      <c r="C1189" s="1" t="s">
        <v>4048</v>
      </c>
      <c r="D1189">
        <v>5.0999999999999996</v>
      </c>
      <c r="E1189">
        <v>0</v>
      </c>
      <c r="F1189">
        <v>0.39</v>
      </c>
      <c r="G1189">
        <v>2002</v>
      </c>
      <c r="H1189" s="1" t="s">
        <v>4096</v>
      </c>
      <c r="I1189">
        <v>121.36</v>
      </c>
      <c r="J1189">
        <v>8.8699999999999992</v>
      </c>
      <c r="K1189">
        <v>693</v>
      </c>
      <c r="L1189">
        <v>2411.75</v>
      </c>
      <c r="M1189">
        <v>364</v>
      </c>
      <c r="N1189">
        <v>6</v>
      </c>
      <c r="O1189">
        <v>0</v>
      </c>
      <c r="P1189">
        <v>526.94000000000005</v>
      </c>
      <c r="Q1189">
        <v>0</v>
      </c>
      <c r="R1189" s="1" t="s">
        <v>5970</v>
      </c>
      <c r="S1189" s="1" t="s">
        <v>8156</v>
      </c>
      <c r="T1189">
        <v>1.08</v>
      </c>
      <c r="U1189" s="1"/>
      <c r="V1189">
        <v>73675.032930999994</v>
      </c>
      <c r="W1189">
        <v>1703154.446886</v>
      </c>
      <c r="X1189">
        <v>375.58065900000003</v>
      </c>
      <c r="Y1189">
        <v>38.301219000000003</v>
      </c>
      <c r="Z1189">
        <v>752.54420200000004</v>
      </c>
      <c r="AA1189">
        <v>732.14099499999998</v>
      </c>
      <c r="AB1189">
        <v>0</v>
      </c>
    </row>
    <row r="1190" spans="1:28" x14ac:dyDescent="0.25">
      <c r="A1190" s="1" t="s">
        <v>1816</v>
      </c>
      <c r="B1190">
        <v>1702</v>
      </c>
      <c r="C1190" s="1" t="s">
        <v>4034</v>
      </c>
      <c r="D1190">
        <v>5.0999999999999996</v>
      </c>
      <c r="E1190">
        <v>0</v>
      </c>
      <c r="F1190">
        <v>0</v>
      </c>
      <c r="G1190">
        <v>2003</v>
      </c>
      <c r="H1190" s="1" t="s">
        <v>4115</v>
      </c>
      <c r="I1190">
        <v>82</v>
      </c>
      <c r="J1190">
        <v>10.63</v>
      </c>
      <c r="K1190">
        <v>301</v>
      </c>
      <c r="L1190">
        <v>1808.36</v>
      </c>
      <c r="M1190">
        <v>83</v>
      </c>
      <c r="N1190">
        <v>3</v>
      </c>
      <c r="O1190">
        <v>0</v>
      </c>
      <c r="P1190">
        <v>141.06</v>
      </c>
      <c r="Q1190">
        <v>0</v>
      </c>
      <c r="R1190" s="1" t="s">
        <v>5971</v>
      </c>
      <c r="S1190" s="1" t="s">
        <v>8156</v>
      </c>
      <c r="T1190">
        <v>0.8</v>
      </c>
      <c r="U1190" s="1"/>
      <c r="V1190">
        <v>22246.423812000001</v>
      </c>
      <c r="W1190">
        <v>751785.40762399998</v>
      </c>
      <c r="X1190">
        <v>119.026776</v>
      </c>
      <c r="Y1190">
        <v>15.4543</v>
      </c>
      <c r="Z1190">
        <v>324.30708800000002</v>
      </c>
      <c r="AA1190">
        <v>323.16591099999999</v>
      </c>
      <c r="AB1190">
        <v>0</v>
      </c>
    </row>
    <row r="1191" spans="1:28" x14ac:dyDescent="0.25">
      <c r="A1191" s="1" t="s">
        <v>1817</v>
      </c>
      <c r="B1191">
        <v>1600</v>
      </c>
      <c r="C1191" s="1" t="s">
        <v>4001</v>
      </c>
      <c r="D1191">
        <v>0.2</v>
      </c>
      <c r="E1191">
        <v>0</v>
      </c>
      <c r="F1191">
        <v>0</v>
      </c>
      <c r="G1191">
        <v>2005</v>
      </c>
      <c r="H1191" s="1" t="s">
        <v>4085</v>
      </c>
      <c r="I1191">
        <v>50.59</v>
      </c>
      <c r="J1191">
        <v>12.18</v>
      </c>
      <c r="K1191">
        <v>405</v>
      </c>
      <c r="L1191">
        <v>796.83</v>
      </c>
      <c r="M1191">
        <v>320</v>
      </c>
      <c r="N1191">
        <v>4</v>
      </c>
      <c r="O1191">
        <v>0</v>
      </c>
      <c r="P1191">
        <v>348.32</v>
      </c>
      <c r="Q1191">
        <v>0</v>
      </c>
      <c r="R1191" s="1" t="s">
        <v>5972</v>
      </c>
      <c r="S1191" s="1" t="s">
        <v>8156</v>
      </c>
      <c r="T1191">
        <v>1.01</v>
      </c>
      <c r="U1191" s="1"/>
      <c r="V1191">
        <v>54247.684687000001</v>
      </c>
      <c r="W1191">
        <v>1059595.965267</v>
      </c>
      <c r="X1191">
        <v>271.98558200000002</v>
      </c>
      <c r="Y1191">
        <v>25.137129000000002</v>
      </c>
      <c r="Z1191">
        <v>476.40857899999997</v>
      </c>
      <c r="AA1191">
        <v>455.49747300000001</v>
      </c>
      <c r="AB1191">
        <v>0</v>
      </c>
    </row>
    <row r="1192" spans="1:28" x14ac:dyDescent="0.25">
      <c r="A1192" s="1" t="s">
        <v>1818</v>
      </c>
      <c r="B1192">
        <v>1908</v>
      </c>
      <c r="C1192" s="1" t="s">
        <v>4004</v>
      </c>
      <c r="D1192">
        <v>5.0999999999999996</v>
      </c>
      <c r="E1192">
        <v>0</v>
      </c>
      <c r="F1192">
        <v>7.0000000000000007E-2</v>
      </c>
      <c r="G1192">
        <v>2005</v>
      </c>
      <c r="H1192" s="1" t="s">
        <v>4073</v>
      </c>
      <c r="I1192">
        <v>40.79</v>
      </c>
      <c r="J1192">
        <v>10.68</v>
      </c>
      <c r="K1192">
        <v>97</v>
      </c>
      <c r="L1192">
        <v>475.89</v>
      </c>
      <c r="M1192">
        <v>29</v>
      </c>
      <c r="N1192">
        <v>3</v>
      </c>
      <c r="O1192">
        <v>0</v>
      </c>
      <c r="P1192">
        <v>53.77</v>
      </c>
      <c r="Q1192">
        <v>0</v>
      </c>
      <c r="R1192" s="1" t="s">
        <v>5973</v>
      </c>
      <c r="S1192" s="1" t="s">
        <v>8156</v>
      </c>
      <c r="T1192">
        <v>0.8</v>
      </c>
      <c r="U1192" s="1"/>
      <c r="V1192">
        <v>7157.6271539999998</v>
      </c>
      <c r="W1192">
        <v>238301.68250699999</v>
      </c>
      <c r="X1192">
        <v>38.218277999999998</v>
      </c>
      <c r="Y1192">
        <v>4.9649789999999996</v>
      </c>
      <c r="Z1192">
        <v>103.416577</v>
      </c>
      <c r="AA1192">
        <v>102.43742</v>
      </c>
      <c r="AB1192">
        <v>0</v>
      </c>
    </row>
    <row r="1193" spans="1:28" x14ac:dyDescent="0.25">
      <c r="A1193" s="1" t="s">
        <v>1821</v>
      </c>
      <c r="B1193">
        <v>1878</v>
      </c>
      <c r="C1193" s="1" t="s">
        <v>4004</v>
      </c>
      <c r="D1193">
        <v>5.0999999999999996</v>
      </c>
      <c r="E1193">
        <v>0</v>
      </c>
      <c r="F1193">
        <v>1.2</v>
      </c>
      <c r="G1193">
        <v>2010</v>
      </c>
      <c r="H1193" s="1" t="s">
        <v>4076</v>
      </c>
      <c r="I1193">
        <v>1.4</v>
      </c>
      <c r="J1193">
        <v>6.64</v>
      </c>
      <c r="K1193">
        <v>132</v>
      </c>
      <c r="L1193">
        <v>609.39</v>
      </c>
      <c r="M1193">
        <v>22</v>
      </c>
      <c r="N1193">
        <v>1</v>
      </c>
      <c r="O1193">
        <v>0</v>
      </c>
      <c r="P1193">
        <v>59.44</v>
      </c>
      <c r="Q1193">
        <v>0</v>
      </c>
      <c r="R1193" s="1" t="s">
        <v>5976</v>
      </c>
      <c r="S1193" s="1" t="s">
        <v>8156</v>
      </c>
      <c r="T1193">
        <v>0.56000000000000005</v>
      </c>
      <c r="U1193" s="1"/>
      <c r="V1193">
        <v>7824.0916909999996</v>
      </c>
      <c r="W1193">
        <v>253129.01796200001</v>
      </c>
      <c r="X1193">
        <v>41.523206000000002</v>
      </c>
      <c r="Y1193">
        <v>4.9089179999999999</v>
      </c>
      <c r="Z1193">
        <v>107.670979</v>
      </c>
      <c r="AA1193">
        <v>108.811893</v>
      </c>
      <c r="AB1193">
        <v>0</v>
      </c>
    </row>
    <row r="1194" spans="1:28" x14ac:dyDescent="0.25">
      <c r="A1194" s="1" t="s">
        <v>1822</v>
      </c>
      <c r="B1194">
        <v>1225</v>
      </c>
      <c r="C1194" s="1" t="s">
        <v>4032</v>
      </c>
      <c r="D1194">
        <v>5.0999999999999996</v>
      </c>
      <c r="E1194">
        <v>0</v>
      </c>
      <c r="F1194">
        <v>0.81</v>
      </c>
      <c r="G1194">
        <v>2012</v>
      </c>
      <c r="H1194" s="1" t="s">
        <v>4093</v>
      </c>
      <c r="I1194">
        <v>2.0699999999999998</v>
      </c>
      <c r="J1194">
        <v>12.93</v>
      </c>
      <c r="K1194">
        <v>787</v>
      </c>
      <c r="L1194">
        <v>1444.44</v>
      </c>
      <c r="M1194">
        <v>648</v>
      </c>
      <c r="N1194">
        <v>6</v>
      </c>
      <c r="O1194">
        <v>0</v>
      </c>
      <c r="P1194">
        <v>689.45</v>
      </c>
      <c r="Q1194">
        <v>0</v>
      </c>
      <c r="R1194" s="1" t="s">
        <v>5977</v>
      </c>
      <c r="S1194" s="1" t="s">
        <v>8156</v>
      </c>
      <c r="T1194">
        <v>1.08</v>
      </c>
      <c r="U1194" s="1"/>
      <c r="V1194">
        <v>111059.789185</v>
      </c>
      <c r="W1194">
        <v>2160744.6962910001</v>
      </c>
      <c r="X1194">
        <v>556.64195900000004</v>
      </c>
      <c r="Y1194">
        <v>51.503399000000002</v>
      </c>
      <c r="Z1194">
        <v>972.48289499999998</v>
      </c>
      <c r="AA1194">
        <v>928.85764200000006</v>
      </c>
      <c r="AB1194">
        <v>0</v>
      </c>
    </row>
    <row r="1195" spans="1:28" x14ac:dyDescent="0.25">
      <c r="A1195" s="1" t="s">
        <v>1824</v>
      </c>
      <c r="B1195">
        <v>1610</v>
      </c>
      <c r="C1195" s="1" t="s">
        <v>4030</v>
      </c>
      <c r="D1195">
        <v>5.0999999999999996</v>
      </c>
      <c r="E1195">
        <v>0</v>
      </c>
      <c r="F1195">
        <v>0</v>
      </c>
      <c r="G1195">
        <v>2016</v>
      </c>
      <c r="H1195" s="1" t="s">
        <v>4174</v>
      </c>
      <c r="I1195">
        <v>144.80000000000001</v>
      </c>
      <c r="J1195">
        <v>11.23</v>
      </c>
      <c r="K1195">
        <v>406</v>
      </c>
      <c r="L1195">
        <v>3263.57</v>
      </c>
      <c r="M1195">
        <v>55</v>
      </c>
      <c r="N1195">
        <v>3</v>
      </c>
      <c r="O1195">
        <v>0</v>
      </c>
      <c r="P1195">
        <v>139.88</v>
      </c>
      <c r="Q1195">
        <v>0</v>
      </c>
      <c r="R1195" s="1" t="s">
        <v>5979</v>
      </c>
      <c r="S1195" s="1" t="s">
        <v>8156</v>
      </c>
      <c r="T1195">
        <v>0.88</v>
      </c>
      <c r="U1195" s="1"/>
      <c r="V1195">
        <v>21498.571749999999</v>
      </c>
      <c r="W1195">
        <v>988641.801782</v>
      </c>
      <c r="X1195">
        <v>121.08511799999999</v>
      </c>
      <c r="Y1195">
        <v>18.296301</v>
      </c>
      <c r="Z1195">
        <v>411.25381499999997</v>
      </c>
      <c r="AA1195">
        <v>424.97876500000001</v>
      </c>
      <c r="AB1195">
        <v>0</v>
      </c>
    </row>
    <row r="1196" spans="1:28" x14ac:dyDescent="0.25">
      <c r="A1196" s="1" t="s">
        <v>1825</v>
      </c>
      <c r="B1196">
        <v>1905</v>
      </c>
      <c r="C1196" s="1" t="s">
        <v>4004</v>
      </c>
      <c r="D1196">
        <v>5.0999999999999996</v>
      </c>
      <c r="E1196">
        <v>0</v>
      </c>
      <c r="F1196">
        <v>0.6</v>
      </c>
      <c r="G1196">
        <v>2016</v>
      </c>
      <c r="H1196" s="1" t="s">
        <v>4076</v>
      </c>
      <c r="I1196">
        <v>1.4</v>
      </c>
      <c r="J1196">
        <v>8</v>
      </c>
      <c r="K1196">
        <v>111</v>
      </c>
      <c r="L1196">
        <v>609.39</v>
      </c>
      <c r="M1196">
        <v>23</v>
      </c>
      <c r="N1196">
        <v>2</v>
      </c>
      <c r="O1196">
        <v>0</v>
      </c>
      <c r="P1196">
        <v>43.64</v>
      </c>
      <c r="Q1196">
        <v>0</v>
      </c>
      <c r="R1196" s="1" t="s">
        <v>5980</v>
      </c>
      <c r="S1196" s="1" t="s">
        <v>8156</v>
      </c>
      <c r="T1196">
        <v>0.6</v>
      </c>
      <c r="U1196" s="1"/>
      <c r="V1196">
        <v>5936.9765100000004</v>
      </c>
      <c r="W1196">
        <v>216136.82024100001</v>
      </c>
      <c r="X1196">
        <v>32.083103000000001</v>
      </c>
      <c r="Y1196">
        <v>4.1482229999999998</v>
      </c>
      <c r="Z1196">
        <v>91.646326000000002</v>
      </c>
      <c r="AA1196">
        <v>92.909586000000004</v>
      </c>
      <c r="AB1196">
        <v>0</v>
      </c>
    </row>
    <row r="1197" spans="1:28" x14ac:dyDescent="0.25">
      <c r="A1197" s="1" t="s">
        <v>1827</v>
      </c>
      <c r="B1197">
        <v>1607</v>
      </c>
      <c r="C1197" s="1" t="s">
        <v>4024</v>
      </c>
      <c r="D1197">
        <v>5.0999999999999996</v>
      </c>
      <c r="E1197">
        <v>0</v>
      </c>
      <c r="F1197">
        <v>0.99</v>
      </c>
      <c r="G1197">
        <v>2018</v>
      </c>
      <c r="H1197" s="1" t="s">
        <v>4112</v>
      </c>
      <c r="I1197">
        <v>110.84</v>
      </c>
      <c r="J1197">
        <v>7.71</v>
      </c>
      <c r="K1197">
        <v>411</v>
      </c>
      <c r="L1197">
        <v>1746.22</v>
      </c>
      <c r="M1197">
        <v>160</v>
      </c>
      <c r="N1197">
        <v>4</v>
      </c>
      <c r="O1197">
        <v>0</v>
      </c>
      <c r="P1197">
        <v>216.4</v>
      </c>
      <c r="Q1197">
        <v>0</v>
      </c>
      <c r="R1197" s="1" t="s">
        <v>5982</v>
      </c>
      <c r="S1197" s="1" t="s">
        <v>8156</v>
      </c>
      <c r="T1197">
        <v>0.62</v>
      </c>
      <c r="U1197" s="1"/>
      <c r="V1197">
        <v>36089.909105999999</v>
      </c>
      <c r="W1197">
        <v>955940.02479099995</v>
      </c>
      <c r="X1197">
        <v>186.71026599999999</v>
      </c>
      <c r="Y1197">
        <v>20.052050999999999</v>
      </c>
      <c r="Z1197">
        <v>415.337782</v>
      </c>
      <c r="AA1197">
        <v>410.93077299999999</v>
      </c>
      <c r="AB1197">
        <v>0</v>
      </c>
    </row>
    <row r="1198" spans="1:28" x14ac:dyDescent="0.25">
      <c r="A1198" s="1" t="s">
        <v>1828</v>
      </c>
      <c r="B1198">
        <v>1919</v>
      </c>
      <c r="C1198" s="1" t="s">
        <v>4004</v>
      </c>
      <c r="D1198">
        <v>5.0999999999999996</v>
      </c>
      <c r="E1198">
        <v>0</v>
      </c>
      <c r="F1198">
        <v>0.8</v>
      </c>
      <c r="G1198">
        <v>2018</v>
      </c>
      <c r="H1198" s="1" t="s">
        <v>4076</v>
      </c>
      <c r="I1198">
        <v>1.4</v>
      </c>
      <c r="J1198">
        <v>8.68</v>
      </c>
      <c r="K1198">
        <v>99</v>
      </c>
      <c r="L1198">
        <v>609.39</v>
      </c>
      <c r="M1198">
        <v>18</v>
      </c>
      <c r="N1198">
        <v>1</v>
      </c>
      <c r="O1198">
        <v>0</v>
      </c>
      <c r="P1198">
        <v>41.09</v>
      </c>
      <c r="Q1198">
        <v>0</v>
      </c>
      <c r="R1198" s="1" t="s">
        <v>5983</v>
      </c>
      <c r="S1198" s="1" t="s">
        <v>8156</v>
      </c>
      <c r="T1198">
        <v>0.71</v>
      </c>
      <c r="U1198" s="1"/>
      <c r="V1198">
        <v>5730.897817</v>
      </c>
      <c r="W1198">
        <v>246866.52640500001</v>
      </c>
      <c r="X1198">
        <v>31.920936000000001</v>
      </c>
      <c r="Y1198">
        <v>4.857297</v>
      </c>
      <c r="Z1198">
        <v>105.235123</v>
      </c>
      <c r="AA1198">
        <v>106.118143</v>
      </c>
      <c r="AB1198">
        <v>0</v>
      </c>
    </row>
    <row r="1199" spans="1:28" x14ac:dyDescent="0.25">
      <c r="A1199" s="1" t="s">
        <v>1829</v>
      </c>
      <c r="B1199">
        <v>1932</v>
      </c>
      <c r="C1199" s="1" t="s">
        <v>4004</v>
      </c>
      <c r="D1199">
        <v>5.0999999999999996</v>
      </c>
      <c r="E1199">
        <v>0</v>
      </c>
      <c r="F1199">
        <v>0</v>
      </c>
      <c r="G1199">
        <v>2020</v>
      </c>
      <c r="H1199" s="1" t="s">
        <v>4076</v>
      </c>
      <c r="I1199">
        <v>1.4</v>
      </c>
      <c r="J1199">
        <v>10.95</v>
      </c>
      <c r="K1199">
        <v>88</v>
      </c>
      <c r="L1199">
        <v>609.39</v>
      </c>
      <c r="M1199">
        <v>15</v>
      </c>
      <c r="N1199">
        <v>2</v>
      </c>
      <c r="O1199">
        <v>0</v>
      </c>
      <c r="P1199">
        <v>43.14</v>
      </c>
      <c r="Q1199">
        <v>0</v>
      </c>
      <c r="R1199" s="1" t="s">
        <v>5984</v>
      </c>
      <c r="S1199" s="1" t="s">
        <v>8156</v>
      </c>
      <c r="T1199">
        <v>0.94</v>
      </c>
      <c r="U1199" s="1"/>
      <c r="V1199">
        <v>5698.7139239999997</v>
      </c>
      <c r="W1199">
        <v>265606.20675200003</v>
      </c>
      <c r="X1199">
        <v>32.271768000000002</v>
      </c>
      <c r="Y1199">
        <v>5.3929859999999996</v>
      </c>
      <c r="Z1199">
        <v>113.728274</v>
      </c>
      <c r="AA1199">
        <v>114.172995</v>
      </c>
      <c r="AB1199">
        <v>0</v>
      </c>
    </row>
    <row r="1200" spans="1:28" x14ac:dyDescent="0.25">
      <c r="A1200" s="1" t="s">
        <v>1831</v>
      </c>
      <c r="B1200">
        <v>1779</v>
      </c>
      <c r="C1200" s="1" t="s">
        <v>4004</v>
      </c>
      <c r="D1200">
        <v>5.0999999999999996</v>
      </c>
      <c r="E1200">
        <v>0</v>
      </c>
      <c r="F1200">
        <v>1.74</v>
      </c>
      <c r="G1200">
        <v>2021</v>
      </c>
      <c r="H1200" s="1" t="s">
        <v>4090</v>
      </c>
      <c r="I1200">
        <v>24.41</v>
      </c>
      <c r="J1200">
        <v>11.54</v>
      </c>
      <c r="K1200">
        <v>242</v>
      </c>
      <c r="L1200">
        <v>1286.42</v>
      </c>
      <c r="M1200">
        <v>98</v>
      </c>
      <c r="N1200">
        <v>4</v>
      </c>
      <c r="O1200">
        <v>0</v>
      </c>
      <c r="P1200">
        <v>145.06</v>
      </c>
      <c r="Q1200">
        <v>0</v>
      </c>
      <c r="R1200" s="1" t="s">
        <v>5986</v>
      </c>
      <c r="S1200" s="1" t="s">
        <v>8156</v>
      </c>
      <c r="T1200">
        <v>0.98</v>
      </c>
      <c r="U1200" s="1"/>
      <c r="V1200">
        <v>21733.256837000001</v>
      </c>
      <c r="W1200">
        <v>671420.44053899997</v>
      </c>
      <c r="X1200">
        <v>114.869563</v>
      </c>
      <c r="Y1200">
        <v>14.388223</v>
      </c>
      <c r="Z1200">
        <v>292.19652200000002</v>
      </c>
      <c r="AA1200">
        <v>288.62068799999997</v>
      </c>
      <c r="AB1200">
        <v>0</v>
      </c>
    </row>
    <row r="1201" spans="1:28" x14ac:dyDescent="0.25">
      <c r="A1201" s="1" t="s">
        <v>1832</v>
      </c>
      <c r="B1201">
        <v>1976</v>
      </c>
      <c r="C1201" s="1" t="s">
        <v>4002</v>
      </c>
      <c r="D1201">
        <v>5.0999999999999996</v>
      </c>
      <c r="E1201">
        <v>0</v>
      </c>
      <c r="F1201">
        <v>0.13</v>
      </c>
      <c r="G1201">
        <v>2021</v>
      </c>
      <c r="H1201" s="1" t="s">
        <v>4072</v>
      </c>
      <c r="I1201">
        <v>31.58</v>
      </c>
      <c r="J1201">
        <v>9.01</v>
      </c>
      <c r="K1201">
        <v>45</v>
      </c>
      <c r="L1201">
        <v>367.23</v>
      </c>
      <c r="M1201">
        <v>0</v>
      </c>
      <c r="N1201">
        <v>0</v>
      </c>
      <c r="O1201">
        <v>0</v>
      </c>
      <c r="P1201">
        <v>5.99</v>
      </c>
      <c r="Q1201">
        <v>0</v>
      </c>
      <c r="R1201" s="1" t="s">
        <v>5987</v>
      </c>
      <c r="S1201" s="1" t="s">
        <v>8156</v>
      </c>
      <c r="T1201">
        <v>0.68</v>
      </c>
      <c r="U1201" s="1"/>
      <c r="V1201">
        <v>1988.58186</v>
      </c>
      <c r="W1201">
        <v>108510.41645800001</v>
      </c>
      <c r="X1201">
        <v>11.563979</v>
      </c>
      <c r="Y1201">
        <v>1.789946</v>
      </c>
      <c r="Z1201">
        <v>44.105226000000002</v>
      </c>
      <c r="AA1201">
        <v>46.644396</v>
      </c>
      <c r="AB1201">
        <v>0</v>
      </c>
    </row>
    <row r="1202" spans="1:28" x14ac:dyDescent="0.25">
      <c r="A1202" s="1" t="s">
        <v>1833</v>
      </c>
      <c r="B1202">
        <v>1090</v>
      </c>
      <c r="C1202" s="1" t="s">
        <v>4004</v>
      </c>
      <c r="D1202">
        <v>5.0999999999999996</v>
      </c>
      <c r="E1202">
        <v>0</v>
      </c>
      <c r="F1202">
        <v>0.53</v>
      </c>
      <c r="G1202">
        <v>2022</v>
      </c>
      <c r="H1202" s="1" t="s">
        <v>4108</v>
      </c>
      <c r="I1202">
        <v>122.01</v>
      </c>
      <c r="J1202">
        <v>11.28</v>
      </c>
      <c r="K1202">
        <v>932</v>
      </c>
      <c r="L1202">
        <v>1413.6</v>
      </c>
      <c r="M1202">
        <v>740</v>
      </c>
      <c r="N1202">
        <v>11</v>
      </c>
      <c r="O1202">
        <v>0</v>
      </c>
      <c r="P1202">
        <v>830.61</v>
      </c>
      <c r="Q1202">
        <v>0</v>
      </c>
      <c r="R1202" s="1" t="s">
        <v>5988</v>
      </c>
      <c r="S1202" s="1" t="s">
        <v>8156</v>
      </c>
      <c r="T1202">
        <v>1.02</v>
      </c>
      <c r="U1202" s="1"/>
      <c r="V1202">
        <v>104939.74531300001</v>
      </c>
      <c r="W1202">
        <v>2032895.4628719999</v>
      </c>
      <c r="X1202">
        <v>525.67285700000002</v>
      </c>
      <c r="Y1202">
        <v>48.130847000000003</v>
      </c>
      <c r="Z1202">
        <v>914.01554899999996</v>
      </c>
      <c r="AA1202">
        <v>873.89877000000001</v>
      </c>
      <c r="AB1202">
        <v>0</v>
      </c>
    </row>
    <row r="1203" spans="1:28" x14ac:dyDescent="0.25">
      <c r="A1203" s="1" t="s">
        <v>1835</v>
      </c>
      <c r="B1203">
        <v>1946</v>
      </c>
      <c r="C1203" s="1" t="s">
        <v>4004</v>
      </c>
      <c r="D1203">
        <v>5.0999999999999996</v>
      </c>
      <c r="E1203">
        <v>0</v>
      </c>
      <c r="F1203">
        <v>0.2</v>
      </c>
      <c r="G1203">
        <v>2022</v>
      </c>
      <c r="H1203" s="1" t="s">
        <v>4076</v>
      </c>
      <c r="I1203">
        <v>1.4</v>
      </c>
      <c r="J1203">
        <v>14.81</v>
      </c>
      <c r="K1203">
        <v>76</v>
      </c>
      <c r="L1203">
        <v>609.39</v>
      </c>
      <c r="M1203">
        <v>8</v>
      </c>
      <c r="N1203">
        <v>2</v>
      </c>
      <c r="O1203">
        <v>0</v>
      </c>
      <c r="P1203">
        <v>36.81</v>
      </c>
      <c r="Q1203">
        <v>0</v>
      </c>
      <c r="R1203" s="1" t="s">
        <v>5990</v>
      </c>
      <c r="S1203" s="1" t="s">
        <v>8156</v>
      </c>
      <c r="T1203">
        <v>1.1100000000000001</v>
      </c>
      <c r="U1203" s="1"/>
      <c r="V1203">
        <v>5847.2702579999996</v>
      </c>
      <c r="W1203">
        <v>267836.54037200002</v>
      </c>
      <c r="X1203">
        <v>33.001506999999997</v>
      </c>
      <c r="Y1203">
        <v>5.5343150000000003</v>
      </c>
      <c r="Z1203">
        <v>114.883245</v>
      </c>
      <c r="AA1203">
        <v>115.13170100000001</v>
      </c>
      <c r="AB1203">
        <v>0</v>
      </c>
    </row>
    <row r="1204" spans="1:28" x14ac:dyDescent="0.25">
      <c r="A1204" s="1" t="s">
        <v>1836</v>
      </c>
      <c r="B1204">
        <v>1725</v>
      </c>
      <c r="C1204" s="1" t="s">
        <v>4003</v>
      </c>
      <c r="D1204">
        <v>5.0999999999999996</v>
      </c>
      <c r="E1204">
        <v>0</v>
      </c>
      <c r="F1204">
        <v>0</v>
      </c>
      <c r="G1204">
        <v>2023</v>
      </c>
      <c r="H1204" s="1" t="s">
        <v>4073</v>
      </c>
      <c r="I1204">
        <v>40.79</v>
      </c>
      <c r="J1204">
        <v>13.93</v>
      </c>
      <c r="K1204">
        <v>298</v>
      </c>
      <c r="L1204">
        <v>606.14</v>
      </c>
      <c r="M1204">
        <v>190</v>
      </c>
      <c r="N1204">
        <v>6</v>
      </c>
      <c r="O1204">
        <v>0</v>
      </c>
      <c r="P1204">
        <v>257.58</v>
      </c>
      <c r="Q1204">
        <v>0</v>
      </c>
      <c r="R1204" s="1" t="s">
        <v>5991</v>
      </c>
      <c r="S1204" s="1" t="s">
        <v>8156</v>
      </c>
      <c r="T1204">
        <v>1.04</v>
      </c>
      <c r="U1204" s="1"/>
      <c r="V1204">
        <v>29915.435664000001</v>
      </c>
      <c r="W1204">
        <v>616859.50450299995</v>
      </c>
      <c r="X1204">
        <v>150.7492</v>
      </c>
      <c r="Y1204">
        <v>14.362451999999999</v>
      </c>
      <c r="Z1204">
        <v>275.60269799999998</v>
      </c>
      <c r="AA1204">
        <v>265.17359599999997</v>
      </c>
      <c r="AB1204">
        <v>0</v>
      </c>
    </row>
    <row r="1205" spans="1:28" x14ac:dyDescent="0.25">
      <c r="A1205" s="1" t="s">
        <v>1838</v>
      </c>
      <c r="B1205">
        <v>1190</v>
      </c>
      <c r="C1205" s="1" t="s">
        <v>4005</v>
      </c>
      <c r="D1205">
        <v>5.0999999999999996</v>
      </c>
      <c r="E1205">
        <v>0</v>
      </c>
      <c r="F1205">
        <v>0.36</v>
      </c>
      <c r="G1205">
        <v>2026</v>
      </c>
      <c r="H1205" s="1" t="s">
        <v>4075</v>
      </c>
      <c r="I1205">
        <v>89.74</v>
      </c>
      <c r="J1205">
        <v>11.19</v>
      </c>
      <c r="K1205">
        <v>836</v>
      </c>
      <c r="L1205">
        <v>684.22</v>
      </c>
      <c r="M1205">
        <v>716</v>
      </c>
      <c r="N1205">
        <v>8</v>
      </c>
      <c r="O1205">
        <v>0</v>
      </c>
      <c r="P1205">
        <v>779.48</v>
      </c>
      <c r="Q1205">
        <v>0</v>
      </c>
      <c r="R1205" s="1" t="s">
        <v>5993</v>
      </c>
      <c r="S1205" s="1" t="s">
        <v>8156</v>
      </c>
      <c r="T1205">
        <v>0.91</v>
      </c>
      <c r="U1205" s="1"/>
      <c r="V1205">
        <v>118778.59358299999</v>
      </c>
      <c r="W1205">
        <v>2042048.676344</v>
      </c>
      <c r="X1205">
        <v>588.81993</v>
      </c>
      <c r="Y1205">
        <v>49.967216999999998</v>
      </c>
      <c r="Z1205">
        <v>929.064257</v>
      </c>
      <c r="AA1205">
        <v>877.84246099999996</v>
      </c>
      <c r="AB1205">
        <v>0</v>
      </c>
    </row>
    <row r="1206" spans="1:28" x14ac:dyDescent="0.25">
      <c r="A1206" s="1" t="s">
        <v>1839</v>
      </c>
      <c r="B1206">
        <v>1294</v>
      </c>
      <c r="C1206" s="1" t="s">
        <v>4019</v>
      </c>
      <c r="D1206">
        <v>5.0999999999999996</v>
      </c>
      <c r="E1206">
        <v>0</v>
      </c>
      <c r="F1206">
        <v>0.25</v>
      </c>
      <c r="G1206">
        <v>2027</v>
      </c>
      <c r="H1206" s="1" t="s">
        <v>4093</v>
      </c>
      <c r="I1206">
        <v>2.0699999999999998</v>
      </c>
      <c r="J1206">
        <v>10.8</v>
      </c>
      <c r="K1206">
        <v>733</v>
      </c>
      <c r="L1206">
        <v>1335.45</v>
      </c>
      <c r="M1206">
        <v>564</v>
      </c>
      <c r="N1206">
        <v>6</v>
      </c>
      <c r="O1206">
        <v>0</v>
      </c>
      <c r="P1206">
        <v>617.09</v>
      </c>
      <c r="Q1206">
        <v>0</v>
      </c>
      <c r="R1206" s="1" t="s">
        <v>5994</v>
      </c>
      <c r="S1206" s="1" t="s">
        <v>8156</v>
      </c>
      <c r="T1206">
        <v>0.83</v>
      </c>
      <c r="U1206" s="1"/>
      <c r="V1206">
        <v>96632.706332000002</v>
      </c>
      <c r="W1206">
        <v>1857544.1288389999</v>
      </c>
      <c r="X1206">
        <v>483.66187500000001</v>
      </c>
      <c r="Y1206">
        <v>43.725507</v>
      </c>
      <c r="Z1206">
        <v>833.91450999999995</v>
      </c>
      <c r="AA1206">
        <v>798.51992900000005</v>
      </c>
      <c r="AB1206">
        <v>0</v>
      </c>
    </row>
    <row r="1207" spans="1:28" x14ac:dyDescent="0.25">
      <c r="A1207" s="1" t="s">
        <v>1840</v>
      </c>
      <c r="B1207">
        <v>1666</v>
      </c>
      <c r="C1207" s="1" t="s">
        <v>4024</v>
      </c>
      <c r="D1207">
        <v>5.0999999999999996</v>
      </c>
      <c r="E1207">
        <v>0</v>
      </c>
      <c r="F1207">
        <v>0.5</v>
      </c>
      <c r="G1207">
        <v>2027</v>
      </c>
      <c r="H1207" s="1" t="s">
        <v>4112</v>
      </c>
      <c r="I1207">
        <v>110.84</v>
      </c>
      <c r="J1207">
        <v>9.17</v>
      </c>
      <c r="K1207">
        <v>361</v>
      </c>
      <c r="L1207">
        <v>1744.16</v>
      </c>
      <c r="M1207">
        <v>117</v>
      </c>
      <c r="N1207">
        <v>6</v>
      </c>
      <c r="O1207">
        <v>0</v>
      </c>
      <c r="P1207">
        <v>184.16</v>
      </c>
      <c r="Q1207">
        <v>0</v>
      </c>
      <c r="R1207" s="1" t="s">
        <v>5995</v>
      </c>
      <c r="S1207" s="1" t="s">
        <v>8156</v>
      </c>
      <c r="T1207">
        <v>0.68</v>
      </c>
      <c r="U1207" s="1"/>
      <c r="V1207">
        <v>29209.053155000001</v>
      </c>
      <c r="W1207">
        <v>872886.74490399996</v>
      </c>
      <c r="X1207">
        <v>153.47146799999999</v>
      </c>
      <c r="Y1207">
        <v>17.91844</v>
      </c>
      <c r="Z1207">
        <v>376.85049400000003</v>
      </c>
      <c r="AA1207">
        <v>375.22596700000003</v>
      </c>
      <c r="AB1207">
        <v>0</v>
      </c>
    </row>
    <row r="1208" spans="1:28" x14ac:dyDescent="0.25">
      <c r="A1208" s="1" t="s">
        <v>1841</v>
      </c>
      <c r="B1208">
        <v>1699</v>
      </c>
      <c r="C1208" s="1" t="s">
        <v>4017</v>
      </c>
      <c r="D1208">
        <v>5.0999999999999996</v>
      </c>
      <c r="E1208">
        <v>0</v>
      </c>
      <c r="F1208">
        <v>0.56999999999999995</v>
      </c>
      <c r="G1208">
        <v>2027</v>
      </c>
      <c r="H1208" s="1" t="s">
        <v>4091</v>
      </c>
      <c r="I1208">
        <v>93.18</v>
      </c>
      <c r="J1208">
        <v>5.44</v>
      </c>
      <c r="K1208">
        <v>328</v>
      </c>
      <c r="L1208">
        <v>1018.45</v>
      </c>
      <c r="M1208">
        <v>160</v>
      </c>
      <c r="N1208">
        <v>3</v>
      </c>
      <c r="O1208">
        <v>0</v>
      </c>
      <c r="P1208">
        <v>214.65</v>
      </c>
      <c r="Q1208">
        <v>0</v>
      </c>
      <c r="R1208" s="1" t="s">
        <v>5996</v>
      </c>
      <c r="S1208" s="1" t="s">
        <v>8156</v>
      </c>
      <c r="T1208">
        <v>0.63</v>
      </c>
      <c r="U1208" s="1"/>
      <c r="V1208">
        <v>32110.616891999998</v>
      </c>
      <c r="W1208">
        <v>736971.13611199998</v>
      </c>
      <c r="X1208">
        <v>163.46853200000001</v>
      </c>
      <c r="Y1208">
        <v>16.164522000000002</v>
      </c>
      <c r="Z1208">
        <v>324.87704500000001</v>
      </c>
      <c r="AA1208">
        <v>316.805004</v>
      </c>
      <c r="AB1208">
        <v>0</v>
      </c>
    </row>
    <row r="1209" spans="1:28" x14ac:dyDescent="0.25">
      <c r="A1209" s="1" t="s">
        <v>1842</v>
      </c>
      <c r="B1209">
        <v>1805</v>
      </c>
      <c r="C1209" s="1" t="s">
        <v>4017</v>
      </c>
      <c r="D1209">
        <v>5.0999999999999996</v>
      </c>
      <c r="E1209">
        <v>0</v>
      </c>
      <c r="F1209">
        <v>0.42</v>
      </c>
      <c r="G1209">
        <v>2027</v>
      </c>
      <c r="H1209" s="1" t="s">
        <v>4140</v>
      </c>
      <c r="I1209">
        <v>93.18</v>
      </c>
      <c r="J1209">
        <v>7.1</v>
      </c>
      <c r="K1209">
        <v>222</v>
      </c>
      <c r="L1209">
        <v>1018.45</v>
      </c>
      <c r="M1209">
        <v>99</v>
      </c>
      <c r="N1209">
        <v>2</v>
      </c>
      <c r="O1209">
        <v>0</v>
      </c>
      <c r="P1209">
        <v>155.71</v>
      </c>
      <c r="Q1209">
        <v>0</v>
      </c>
      <c r="R1209" s="1" t="s">
        <v>5997</v>
      </c>
      <c r="S1209" s="1" t="s">
        <v>8156</v>
      </c>
      <c r="T1209">
        <v>1.0900000000000001</v>
      </c>
      <c r="U1209" s="1"/>
      <c r="V1209">
        <v>21225.881600000001</v>
      </c>
      <c r="W1209">
        <v>614703.54078299995</v>
      </c>
      <c r="X1209">
        <v>111.24680600000001</v>
      </c>
      <c r="Y1209">
        <v>13.606348000000001</v>
      </c>
      <c r="Z1209">
        <v>271.089519</v>
      </c>
      <c r="AA1209">
        <v>264.24042500000002</v>
      </c>
      <c r="AB1209">
        <v>0</v>
      </c>
    </row>
    <row r="1210" spans="1:28" x14ac:dyDescent="0.25">
      <c r="A1210" s="1" t="s">
        <v>1843</v>
      </c>
      <c r="B1210">
        <v>1752</v>
      </c>
      <c r="C1210" s="1" t="s">
        <v>4017</v>
      </c>
      <c r="D1210">
        <v>5.0999999999999996</v>
      </c>
      <c r="E1210">
        <v>0</v>
      </c>
      <c r="F1210">
        <v>0.49</v>
      </c>
      <c r="G1210">
        <v>2029</v>
      </c>
      <c r="H1210" s="1" t="s">
        <v>4091</v>
      </c>
      <c r="I1210">
        <v>93.18</v>
      </c>
      <c r="J1210">
        <v>8.07</v>
      </c>
      <c r="K1210">
        <v>277</v>
      </c>
      <c r="L1210">
        <v>1018.45</v>
      </c>
      <c r="M1210">
        <v>114</v>
      </c>
      <c r="N1210">
        <v>3</v>
      </c>
      <c r="O1210">
        <v>0</v>
      </c>
      <c r="P1210">
        <v>224.56</v>
      </c>
      <c r="Q1210">
        <v>0</v>
      </c>
      <c r="R1210" s="1" t="s">
        <v>5998</v>
      </c>
      <c r="S1210" s="1" t="s">
        <v>8156</v>
      </c>
      <c r="T1210">
        <v>1.53</v>
      </c>
      <c r="U1210" s="1"/>
      <c r="V1210">
        <v>27642.159936</v>
      </c>
      <c r="W1210">
        <v>779810.91986400005</v>
      </c>
      <c r="X1210">
        <v>144.37325100000001</v>
      </c>
      <c r="Y1210">
        <v>17.371995999999999</v>
      </c>
      <c r="Z1210">
        <v>345.26444900000001</v>
      </c>
      <c r="AA1210">
        <v>335.214923</v>
      </c>
      <c r="AB1210">
        <v>0</v>
      </c>
    </row>
    <row r="1211" spans="1:28" x14ac:dyDescent="0.25">
      <c r="A1211" s="1" t="s">
        <v>1844</v>
      </c>
      <c r="B1211">
        <v>1794</v>
      </c>
      <c r="C1211" s="1" t="s">
        <v>4034</v>
      </c>
      <c r="D1211">
        <v>5.0999999999999996</v>
      </c>
      <c r="E1211">
        <v>0</v>
      </c>
      <c r="F1211">
        <v>0</v>
      </c>
      <c r="G1211">
        <v>2029</v>
      </c>
      <c r="H1211" s="1" t="s">
        <v>4150</v>
      </c>
      <c r="I1211">
        <v>82</v>
      </c>
      <c r="J1211">
        <v>7.92</v>
      </c>
      <c r="K1211">
        <v>235</v>
      </c>
      <c r="L1211">
        <v>1808.36</v>
      </c>
      <c r="M1211">
        <v>5</v>
      </c>
      <c r="N1211">
        <v>1</v>
      </c>
      <c r="O1211">
        <v>0</v>
      </c>
      <c r="P1211">
        <v>51.41</v>
      </c>
      <c r="Q1211">
        <v>0</v>
      </c>
      <c r="R1211" s="1" t="s">
        <v>5999</v>
      </c>
      <c r="S1211" s="1" t="s">
        <v>8156</v>
      </c>
      <c r="T1211">
        <v>0.69</v>
      </c>
      <c r="U1211" s="1"/>
      <c r="V1211">
        <v>10114.757517</v>
      </c>
      <c r="W1211">
        <v>522638.17499299999</v>
      </c>
      <c r="X1211">
        <v>58.246716999999997</v>
      </c>
      <c r="Y1211">
        <v>9.2546719999999993</v>
      </c>
      <c r="Z1211">
        <v>216.59307799999999</v>
      </c>
      <c r="AA1211">
        <v>224.66125199999999</v>
      </c>
      <c r="AB1211">
        <v>0</v>
      </c>
    </row>
    <row r="1212" spans="1:28" x14ac:dyDescent="0.25">
      <c r="A1212" s="1" t="s">
        <v>1845</v>
      </c>
      <c r="B1212">
        <v>1656</v>
      </c>
      <c r="C1212" s="1" t="s">
        <v>4034</v>
      </c>
      <c r="D1212">
        <v>5.0999999999999996</v>
      </c>
      <c r="E1212">
        <v>0</v>
      </c>
      <c r="F1212">
        <v>0</v>
      </c>
      <c r="G1212">
        <v>2030</v>
      </c>
      <c r="H1212" s="1" t="s">
        <v>4115</v>
      </c>
      <c r="I1212">
        <v>82</v>
      </c>
      <c r="J1212">
        <v>6.83</v>
      </c>
      <c r="K1212">
        <v>374</v>
      </c>
      <c r="L1212">
        <v>1808.36</v>
      </c>
      <c r="M1212">
        <v>101</v>
      </c>
      <c r="N1212">
        <v>3</v>
      </c>
      <c r="O1212">
        <v>0</v>
      </c>
      <c r="P1212">
        <v>159.81</v>
      </c>
      <c r="Q1212">
        <v>0</v>
      </c>
      <c r="R1212" s="1" t="s">
        <v>6000</v>
      </c>
      <c r="S1212" s="1" t="s">
        <v>8156</v>
      </c>
      <c r="T1212">
        <v>0.59</v>
      </c>
      <c r="U1212" s="1"/>
      <c r="V1212">
        <v>27295.254936000001</v>
      </c>
      <c r="W1212">
        <v>806566.11614499998</v>
      </c>
      <c r="X1212">
        <v>143.13</v>
      </c>
      <c r="Y1212">
        <v>16.279578000000001</v>
      </c>
      <c r="Z1212">
        <v>347.01969800000001</v>
      </c>
      <c r="AA1212">
        <v>346.71748300000002</v>
      </c>
      <c r="AB1212">
        <v>0</v>
      </c>
    </row>
    <row r="1213" spans="1:28" x14ac:dyDescent="0.25">
      <c r="A1213" s="1" t="s">
        <v>1846</v>
      </c>
      <c r="B1213">
        <v>1729</v>
      </c>
      <c r="C1213" s="1" t="s">
        <v>4018</v>
      </c>
      <c r="D1213">
        <v>5.0999999999999996</v>
      </c>
      <c r="E1213">
        <v>0</v>
      </c>
      <c r="F1213">
        <v>4</v>
      </c>
      <c r="G1213">
        <v>2030</v>
      </c>
      <c r="H1213" s="1" t="s">
        <v>4095</v>
      </c>
      <c r="I1213">
        <v>63.59</v>
      </c>
      <c r="J1213">
        <v>7.28</v>
      </c>
      <c r="K1213">
        <v>301</v>
      </c>
      <c r="L1213">
        <v>1936.73</v>
      </c>
      <c r="M1213">
        <v>47</v>
      </c>
      <c r="N1213">
        <v>2</v>
      </c>
      <c r="O1213">
        <v>0</v>
      </c>
      <c r="P1213">
        <v>99.64</v>
      </c>
      <c r="Q1213">
        <v>0</v>
      </c>
      <c r="R1213" s="1" t="s">
        <v>6001</v>
      </c>
      <c r="S1213" s="1" t="s">
        <v>8156</v>
      </c>
      <c r="T1213">
        <v>0.68</v>
      </c>
      <c r="U1213" s="1"/>
      <c r="V1213">
        <v>17905.46528</v>
      </c>
      <c r="W1213">
        <v>692730.74666099995</v>
      </c>
      <c r="X1213">
        <v>97.688901999999999</v>
      </c>
      <c r="Y1213">
        <v>12.968192999999999</v>
      </c>
      <c r="Z1213">
        <v>291.45053100000001</v>
      </c>
      <c r="AA1213">
        <v>297.78004199999998</v>
      </c>
      <c r="AB1213">
        <v>0</v>
      </c>
    </row>
    <row r="1214" spans="1:28" x14ac:dyDescent="0.25">
      <c r="A1214" s="1" t="s">
        <v>1848</v>
      </c>
      <c r="B1214">
        <v>1980</v>
      </c>
      <c r="C1214" s="1" t="s">
        <v>4004</v>
      </c>
      <c r="D1214">
        <v>5.0999999999999996</v>
      </c>
      <c r="E1214">
        <v>0</v>
      </c>
      <c r="F1214">
        <v>0</v>
      </c>
      <c r="G1214">
        <v>2031</v>
      </c>
      <c r="H1214" s="1" t="s">
        <v>4074</v>
      </c>
      <c r="I1214">
        <v>0.2</v>
      </c>
      <c r="J1214">
        <v>8.33</v>
      </c>
      <c r="K1214">
        <v>51</v>
      </c>
      <c r="L1214">
        <v>420.4</v>
      </c>
      <c r="M1214">
        <v>0</v>
      </c>
      <c r="N1214">
        <v>0</v>
      </c>
      <c r="O1214">
        <v>0</v>
      </c>
      <c r="P1214">
        <v>7.97</v>
      </c>
      <c r="Q1214">
        <v>0</v>
      </c>
      <c r="R1214" s="1" t="s">
        <v>6003</v>
      </c>
      <c r="S1214" s="1" t="s">
        <v>8156</v>
      </c>
      <c r="T1214">
        <v>0.74</v>
      </c>
      <c r="U1214" s="1"/>
      <c r="V1214">
        <v>2328.772696</v>
      </c>
      <c r="W1214">
        <v>129084.54650500001</v>
      </c>
      <c r="X1214">
        <v>13.618198</v>
      </c>
      <c r="Y1214">
        <v>2.2709899999999998</v>
      </c>
      <c r="Z1214">
        <v>53.317825999999997</v>
      </c>
      <c r="AA1214">
        <v>55.488171000000001</v>
      </c>
      <c r="AB1214">
        <v>0</v>
      </c>
    </row>
    <row r="1215" spans="1:28" x14ac:dyDescent="0.25">
      <c r="A1215" s="1" t="s">
        <v>1849</v>
      </c>
      <c r="B1215">
        <v>1125</v>
      </c>
      <c r="C1215" s="1" t="s">
        <v>4036</v>
      </c>
      <c r="D1215">
        <v>5.0999999999999996</v>
      </c>
      <c r="E1215">
        <v>0</v>
      </c>
      <c r="F1215">
        <v>0</v>
      </c>
      <c r="G1215">
        <v>2032</v>
      </c>
      <c r="H1215" s="1" t="s">
        <v>4120</v>
      </c>
      <c r="I1215">
        <v>34.18</v>
      </c>
      <c r="J1215">
        <v>16.27</v>
      </c>
      <c r="K1215">
        <v>907</v>
      </c>
      <c r="L1215">
        <v>2058.39</v>
      </c>
      <c r="M1215">
        <v>652</v>
      </c>
      <c r="N1215">
        <v>11</v>
      </c>
      <c r="O1215">
        <v>0</v>
      </c>
      <c r="P1215">
        <v>786.6</v>
      </c>
      <c r="Q1215">
        <v>0</v>
      </c>
      <c r="R1215" s="1" t="s">
        <v>6004</v>
      </c>
      <c r="S1215" s="1" t="s">
        <v>8156</v>
      </c>
      <c r="T1215">
        <v>1.25</v>
      </c>
      <c r="U1215" s="1"/>
      <c r="V1215">
        <v>119656.934713</v>
      </c>
      <c r="W1215">
        <v>2561096.7573119998</v>
      </c>
      <c r="X1215">
        <v>605.43558199999995</v>
      </c>
      <c r="Y1215">
        <v>60.476666999999999</v>
      </c>
      <c r="Z1215">
        <v>1150.4303110000001</v>
      </c>
      <c r="AA1215">
        <v>1100.9508410000001</v>
      </c>
      <c r="AB1215">
        <v>0</v>
      </c>
    </row>
    <row r="1216" spans="1:28" x14ac:dyDescent="0.25">
      <c r="A1216" s="1" t="s">
        <v>1850</v>
      </c>
      <c r="B1216">
        <v>1960</v>
      </c>
      <c r="C1216" s="1" t="s">
        <v>4004</v>
      </c>
      <c r="D1216">
        <v>5.0999999999999996</v>
      </c>
      <c r="E1216">
        <v>0</v>
      </c>
      <c r="F1216">
        <v>0.4</v>
      </c>
      <c r="G1216">
        <v>2033</v>
      </c>
      <c r="H1216" s="1" t="s">
        <v>4076</v>
      </c>
      <c r="I1216">
        <v>1.4</v>
      </c>
      <c r="J1216">
        <v>8.76</v>
      </c>
      <c r="K1216">
        <v>73</v>
      </c>
      <c r="L1216">
        <v>609.39</v>
      </c>
      <c r="M1216">
        <v>1</v>
      </c>
      <c r="N1216">
        <v>1</v>
      </c>
      <c r="O1216">
        <v>0</v>
      </c>
      <c r="P1216">
        <v>19.579999999999998</v>
      </c>
      <c r="Q1216">
        <v>0</v>
      </c>
      <c r="R1216" s="1" t="s">
        <v>6005</v>
      </c>
      <c r="S1216" s="1" t="s">
        <v>8156</v>
      </c>
      <c r="T1216">
        <v>0.77</v>
      </c>
      <c r="U1216" s="1"/>
      <c r="V1216">
        <v>4503.1125410000004</v>
      </c>
      <c r="W1216">
        <v>227689.54219099999</v>
      </c>
      <c r="X1216">
        <v>25.886272000000002</v>
      </c>
      <c r="Y1216">
        <v>4.3729639999999996</v>
      </c>
      <c r="Z1216">
        <v>96.019482999999994</v>
      </c>
      <c r="AA1216">
        <v>97.874246999999997</v>
      </c>
      <c r="AB1216">
        <v>0</v>
      </c>
    </row>
    <row r="1217" spans="1:28" x14ac:dyDescent="0.25">
      <c r="A1217" s="1" t="s">
        <v>1852</v>
      </c>
      <c r="B1217">
        <v>1816</v>
      </c>
      <c r="C1217" s="1" t="s">
        <v>4031</v>
      </c>
      <c r="D1217">
        <v>5.0999999999999996</v>
      </c>
      <c r="E1217">
        <v>0</v>
      </c>
      <c r="F1217">
        <v>0.22</v>
      </c>
      <c r="G1217">
        <v>2035</v>
      </c>
      <c r="H1217" s="1" t="s">
        <v>4140</v>
      </c>
      <c r="I1217">
        <v>93.18</v>
      </c>
      <c r="J1217">
        <v>10.01</v>
      </c>
      <c r="K1217">
        <v>219</v>
      </c>
      <c r="L1217">
        <v>1375.09</v>
      </c>
      <c r="M1217">
        <v>27</v>
      </c>
      <c r="N1217">
        <v>5</v>
      </c>
      <c r="O1217">
        <v>0</v>
      </c>
      <c r="P1217">
        <v>89.53</v>
      </c>
      <c r="Q1217">
        <v>0</v>
      </c>
      <c r="R1217" s="1" t="s">
        <v>6007</v>
      </c>
      <c r="S1217" s="1" t="s">
        <v>8156</v>
      </c>
      <c r="T1217">
        <v>0.76</v>
      </c>
      <c r="U1217" s="1"/>
      <c r="V1217">
        <v>12033.373122999999</v>
      </c>
      <c r="W1217">
        <v>519495.80660200003</v>
      </c>
      <c r="X1217">
        <v>66.997285000000005</v>
      </c>
      <c r="Y1217">
        <v>9.9786970000000004</v>
      </c>
      <c r="Z1217">
        <v>220.48940099999999</v>
      </c>
      <c r="AA1217">
        <v>223.310959</v>
      </c>
      <c r="AB1217">
        <v>0</v>
      </c>
    </row>
    <row r="1218" spans="1:28" x14ac:dyDescent="0.25">
      <c r="A1218" s="1" t="s">
        <v>1853</v>
      </c>
      <c r="B1218">
        <v>1974</v>
      </c>
      <c r="C1218" s="1" t="s">
        <v>4004</v>
      </c>
      <c r="D1218">
        <v>5.0999999999999996</v>
      </c>
      <c r="E1218">
        <v>0</v>
      </c>
      <c r="F1218">
        <v>0.6</v>
      </c>
      <c r="G1218">
        <v>2035</v>
      </c>
      <c r="H1218" s="1" t="s">
        <v>4076</v>
      </c>
      <c r="I1218">
        <v>1.4</v>
      </c>
      <c r="J1218">
        <v>18.010000000000002</v>
      </c>
      <c r="K1218">
        <v>61</v>
      </c>
      <c r="L1218">
        <v>609.39</v>
      </c>
      <c r="M1218">
        <v>0</v>
      </c>
      <c r="N1218">
        <v>0</v>
      </c>
      <c r="O1218">
        <v>0</v>
      </c>
      <c r="P1218">
        <v>28.66</v>
      </c>
      <c r="Q1218">
        <v>0</v>
      </c>
      <c r="R1218" s="1" t="s">
        <v>6008</v>
      </c>
      <c r="S1218" s="1" t="s">
        <v>8156</v>
      </c>
      <c r="T1218">
        <v>1.54</v>
      </c>
      <c r="U1218" s="1"/>
      <c r="V1218">
        <v>4796.4324980000001</v>
      </c>
      <c r="W1218">
        <v>250716.528184</v>
      </c>
      <c r="X1218">
        <v>27.846713000000001</v>
      </c>
      <c r="Y1218">
        <v>5.4171589999999998</v>
      </c>
      <c r="Z1218">
        <v>109.07851100000001</v>
      </c>
      <c r="AA1218">
        <v>107.77157800000001</v>
      </c>
      <c r="AB1218">
        <v>0</v>
      </c>
    </row>
    <row r="1219" spans="1:28" x14ac:dyDescent="0.25">
      <c r="A1219" s="1" t="s">
        <v>1854</v>
      </c>
      <c r="B1219">
        <v>1935</v>
      </c>
      <c r="C1219" s="1" t="s">
        <v>4004</v>
      </c>
      <c r="D1219">
        <v>5.0999999999999996</v>
      </c>
      <c r="E1219">
        <v>0</v>
      </c>
      <c r="F1219">
        <v>0.94</v>
      </c>
      <c r="G1219">
        <v>2036</v>
      </c>
      <c r="H1219" s="1" t="s">
        <v>4073</v>
      </c>
      <c r="I1219">
        <v>40.79</v>
      </c>
      <c r="J1219">
        <v>10.71</v>
      </c>
      <c r="K1219">
        <v>101</v>
      </c>
      <c r="L1219">
        <v>475.89</v>
      </c>
      <c r="M1219">
        <v>32</v>
      </c>
      <c r="N1219">
        <v>3</v>
      </c>
      <c r="O1219">
        <v>0</v>
      </c>
      <c r="P1219">
        <v>58.41</v>
      </c>
      <c r="Q1219">
        <v>0</v>
      </c>
      <c r="R1219" s="1" t="s">
        <v>6009</v>
      </c>
      <c r="S1219" s="1" t="s">
        <v>8156</v>
      </c>
      <c r="T1219">
        <v>0.82</v>
      </c>
      <c r="U1219" s="1"/>
      <c r="V1219">
        <v>7905.5047279999999</v>
      </c>
      <c r="W1219">
        <v>251254.555796</v>
      </c>
      <c r="X1219">
        <v>41.926923000000002</v>
      </c>
      <c r="Y1219">
        <v>5.2708599999999999</v>
      </c>
      <c r="Z1219">
        <v>109.176973</v>
      </c>
      <c r="AA1219">
        <v>108.005661</v>
      </c>
      <c r="AB1219">
        <v>0</v>
      </c>
    </row>
    <row r="1220" spans="1:28" x14ac:dyDescent="0.25">
      <c r="A1220" s="1" t="s">
        <v>1855</v>
      </c>
      <c r="B1220">
        <v>1809</v>
      </c>
      <c r="C1220" s="1" t="s">
        <v>4004</v>
      </c>
      <c r="D1220">
        <v>5.0999999999999996</v>
      </c>
      <c r="E1220">
        <v>0</v>
      </c>
      <c r="F1220">
        <v>1.88</v>
      </c>
      <c r="G1220">
        <v>2043</v>
      </c>
      <c r="H1220" s="1" t="s">
        <v>4096</v>
      </c>
      <c r="I1220">
        <v>121.36</v>
      </c>
      <c r="J1220">
        <v>12.57</v>
      </c>
      <c r="K1220">
        <v>234</v>
      </c>
      <c r="L1220">
        <v>1417.41</v>
      </c>
      <c r="M1220">
        <v>73</v>
      </c>
      <c r="N1220">
        <v>4</v>
      </c>
      <c r="O1220">
        <v>0</v>
      </c>
      <c r="P1220">
        <v>134.30000000000001</v>
      </c>
      <c r="Q1220">
        <v>0</v>
      </c>
      <c r="R1220" s="1" t="s">
        <v>6010</v>
      </c>
      <c r="S1220" s="1" t="s">
        <v>8156</v>
      </c>
      <c r="T1220">
        <v>1.04</v>
      </c>
      <c r="U1220" s="1"/>
      <c r="V1220">
        <v>18723.287068000001</v>
      </c>
      <c r="W1220">
        <v>628553.92553300003</v>
      </c>
      <c r="X1220">
        <v>100.05517</v>
      </c>
      <c r="Y1220">
        <v>13.029941000000001</v>
      </c>
      <c r="Z1220">
        <v>270.38250099999999</v>
      </c>
      <c r="AA1220">
        <v>270.19314300000002</v>
      </c>
      <c r="AB1220">
        <v>0</v>
      </c>
    </row>
    <row r="1221" spans="1:28" x14ac:dyDescent="0.25">
      <c r="A1221" s="1" t="s">
        <v>1858</v>
      </c>
      <c r="B1221">
        <v>1380</v>
      </c>
      <c r="C1221" s="1" t="s">
        <v>4062</v>
      </c>
      <c r="D1221">
        <v>5.0999999999999996</v>
      </c>
      <c r="E1221">
        <v>0</v>
      </c>
      <c r="F1221">
        <v>0</v>
      </c>
      <c r="G1221">
        <v>2051</v>
      </c>
      <c r="H1221" s="1" t="s">
        <v>4156</v>
      </c>
      <c r="I1221">
        <v>94.39</v>
      </c>
      <c r="J1221">
        <v>14.99</v>
      </c>
      <c r="K1221">
        <v>671</v>
      </c>
      <c r="L1221">
        <v>2590.9299999999998</v>
      </c>
      <c r="M1221">
        <v>470</v>
      </c>
      <c r="N1221">
        <v>6</v>
      </c>
      <c r="O1221">
        <v>0</v>
      </c>
      <c r="P1221">
        <v>513.59</v>
      </c>
      <c r="Q1221">
        <v>0</v>
      </c>
      <c r="R1221" s="1" t="s">
        <v>6013</v>
      </c>
      <c r="S1221" s="1" t="s">
        <v>8156</v>
      </c>
      <c r="T1221">
        <v>1.1299999999999999</v>
      </c>
      <c r="U1221" s="1"/>
      <c r="V1221">
        <v>84845.867910999994</v>
      </c>
      <c r="W1221">
        <v>1926745.849802</v>
      </c>
      <c r="X1221">
        <v>431.76162499999998</v>
      </c>
      <c r="Y1221">
        <v>44.335362000000003</v>
      </c>
      <c r="Z1221">
        <v>853.20179199999995</v>
      </c>
      <c r="AA1221">
        <v>828.25721499999997</v>
      </c>
      <c r="AB1221">
        <v>0</v>
      </c>
    </row>
    <row r="1222" spans="1:28" x14ac:dyDescent="0.25">
      <c r="A1222" s="1" t="s">
        <v>1861</v>
      </c>
      <c r="B1222">
        <v>1858</v>
      </c>
      <c r="C1222" s="1" t="s">
        <v>4016</v>
      </c>
      <c r="D1222">
        <v>5.0999999999999996</v>
      </c>
      <c r="E1222">
        <v>0</v>
      </c>
      <c r="F1222">
        <v>0.31</v>
      </c>
      <c r="G1222">
        <v>2052</v>
      </c>
      <c r="H1222" s="1" t="s">
        <v>4092</v>
      </c>
      <c r="I1222">
        <v>182.21</v>
      </c>
      <c r="J1222">
        <v>8.92</v>
      </c>
      <c r="K1222">
        <v>194</v>
      </c>
      <c r="L1222">
        <v>905.52</v>
      </c>
      <c r="M1222">
        <v>57</v>
      </c>
      <c r="N1222">
        <v>2</v>
      </c>
      <c r="O1222">
        <v>0</v>
      </c>
      <c r="P1222">
        <v>100.14</v>
      </c>
      <c r="Q1222">
        <v>0</v>
      </c>
      <c r="R1222" s="1" t="s">
        <v>6016</v>
      </c>
      <c r="S1222" s="1" t="s">
        <v>8156</v>
      </c>
      <c r="T1222">
        <v>0.7</v>
      </c>
      <c r="U1222" s="1"/>
      <c r="V1222">
        <v>13910.133642999999</v>
      </c>
      <c r="W1222">
        <v>412876.67505000002</v>
      </c>
      <c r="X1222">
        <v>72.985702000000003</v>
      </c>
      <c r="Y1222">
        <v>8.3354549999999996</v>
      </c>
      <c r="Z1222">
        <v>177.71785399999999</v>
      </c>
      <c r="AA1222">
        <v>177.48267300000001</v>
      </c>
      <c r="AB1222">
        <v>0</v>
      </c>
    </row>
    <row r="1223" spans="1:28" x14ac:dyDescent="0.25">
      <c r="A1223" s="1" t="s">
        <v>1862</v>
      </c>
      <c r="B1223">
        <v>1015</v>
      </c>
      <c r="C1223" s="1" t="s">
        <v>4031</v>
      </c>
      <c r="D1223">
        <v>5.0999999999999996</v>
      </c>
      <c r="E1223">
        <v>0</v>
      </c>
      <c r="F1223">
        <v>0.3</v>
      </c>
      <c r="G1223">
        <v>2053</v>
      </c>
      <c r="H1223" s="1" t="s">
        <v>4127</v>
      </c>
      <c r="I1223">
        <v>2.0699999999999998</v>
      </c>
      <c r="J1223">
        <v>8.57</v>
      </c>
      <c r="K1223">
        <v>1038</v>
      </c>
      <c r="L1223">
        <v>2268.7600000000002</v>
      </c>
      <c r="M1223">
        <v>692</v>
      </c>
      <c r="N1223">
        <v>9</v>
      </c>
      <c r="O1223">
        <v>0</v>
      </c>
      <c r="P1223">
        <v>817.94</v>
      </c>
      <c r="Q1223">
        <v>0</v>
      </c>
      <c r="R1223" s="1" t="s">
        <v>6017</v>
      </c>
      <c r="S1223" s="1" t="s">
        <v>8156</v>
      </c>
      <c r="T1223">
        <v>0.75</v>
      </c>
      <c r="U1223" s="1"/>
      <c r="V1223">
        <v>122603.960207</v>
      </c>
      <c r="W1223">
        <v>2425237.2824550001</v>
      </c>
      <c r="X1223">
        <v>615.17317400000002</v>
      </c>
      <c r="Y1223">
        <v>56.200229</v>
      </c>
      <c r="Z1223">
        <v>1084.675888</v>
      </c>
      <c r="AA1223">
        <v>1042.5576510000001</v>
      </c>
      <c r="AB1223">
        <v>0</v>
      </c>
    </row>
    <row r="1224" spans="1:28" x14ac:dyDescent="0.25">
      <c r="A1224" s="1" t="s">
        <v>1863</v>
      </c>
      <c r="B1224">
        <v>1218</v>
      </c>
      <c r="C1224" s="1" t="s">
        <v>4038</v>
      </c>
      <c r="D1224">
        <v>5.0999999999999996</v>
      </c>
      <c r="E1224">
        <v>0</v>
      </c>
      <c r="F1224">
        <v>0.36</v>
      </c>
      <c r="G1224">
        <v>2053</v>
      </c>
      <c r="H1224" s="1" t="s">
        <v>4130</v>
      </c>
      <c r="I1224">
        <v>14.85</v>
      </c>
      <c r="J1224">
        <v>10.58</v>
      </c>
      <c r="K1224">
        <v>835</v>
      </c>
      <c r="L1224">
        <v>1683.59</v>
      </c>
      <c r="M1224">
        <v>605</v>
      </c>
      <c r="N1224">
        <v>6</v>
      </c>
      <c r="O1224">
        <v>0</v>
      </c>
      <c r="P1224">
        <v>687.14</v>
      </c>
      <c r="Q1224">
        <v>0</v>
      </c>
      <c r="R1224" s="1" t="s">
        <v>6018</v>
      </c>
      <c r="S1224" s="1" t="s">
        <v>8156</v>
      </c>
      <c r="T1224">
        <v>0.83</v>
      </c>
      <c r="U1224" s="1"/>
      <c r="V1224">
        <v>106394.972253</v>
      </c>
      <c r="W1224">
        <v>2074434.720958</v>
      </c>
      <c r="X1224">
        <v>533.15545899999995</v>
      </c>
      <c r="Y1224">
        <v>48.324052000000002</v>
      </c>
      <c r="Z1224">
        <v>928.25175200000001</v>
      </c>
      <c r="AA1224">
        <v>891.75617099999999</v>
      </c>
      <c r="AB1224">
        <v>0</v>
      </c>
    </row>
    <row r="1225" spans="1:28" x14ac:dyDescent="0.25">
      <c r="A1225" s="1" t="s">
        <v>1864</v>
      </c>
      <c r="B1225">
        <v>1666</v>
      </c>
      <c r="C1225" s="1" t="s">
        <v>4013</v>
      </c>
      <c r="D1225">
        <v>5.0999999999999996</v>
      </c>
      <c r="E1225">
        <v>0</v>
      </c>
      <c r="F1225">
        <v>0.49</v>
      </c>
      <c r="G1225">
        <v>2054</v>
      </c>
      <c r="H1225" s="1" t="s">
        <v>4086</v>
      </c>
      <c r="I1225">
        <v>0.2</v>
      </c>
      <c r="J1225">
        <v>3.01</v>
      </c>
      <c r="K1225">
        <v>388</v>
      </c>
      <c r="L1225">
        <v>1241.6600000000001</v>
      </c>
      <c r="M1225">
        <v>164</v>
      </c>
      <c r="N1225">
        <v>4</v>
      </c>
      <c r="O1225">
        <v>0</v>
      </c>
      <c r="P1225">
        <v>230.46</v>
      </c>
      <c r="Q1225">
        <v>0</v>
      </c>
      <c r="R1225" s="1" t="s">
        <v>6019</v>
      </c>
      <c r="S1225" s="1" t="s">
        <v>8156</v>
      </c>
      <c r="T1225">
        <v>0.56999999999999995</v>
      </c>
      <c r="U1225" s="1"/>
      <c r="V1225">
        <v>34915.417824999997</v>
      </c>
      <c r="W1225">
        <v>829166.26421499997</v>
      </c>
      <c r="X1225">
        <v>178.331962</v>
      </c>
      <c r="Y1225">
        <v>17.701927999999999</v>
      </c>
      <c r="Z1225">
        <v>363.05650400000002</v>
      </c>
      <c r="AA1225">
        <v>356.43696</v>
      </c>
      <c r="AB1225">
        <v>0</v>
      </c>
    </row>
    <row r="1226" spans="1:28" x14ac:dyDescent="0.25">
      <c r="A1226" s="1" t="s">
        <v>1865</v>
      </c>
      <c r="B1226">
        <v>1725</v>
      </c>
      <c r="C1226" s="1" t="s">
        <v>4024</v>
      </c>
      <c r="D1226">
        <v>5.0999999999999996</v>
      </c>
      <c r="E1226">
        <v>0</v>
      </c>
      <c r="F1226">
        <v>0.02</v>
      </c>
      <c r="G1226">
        <v>2054</v>
      </c>
      <c r="H1226" s="1" t="s">
        <v>4112</v>
      </c>
      <c r="I1226">
        <v>110.84</v>
      </c>
      <c r="J1226">
        <v>9.5500000000000007</v>
      </c>
      <c r="K1226">
        <v>329</v>
      </c>
      <c r="L1226">
        <v>1744.16</v>
      </c>
      <c r="M1226">
        <v>118</v>
      </c>
      <c r="N1226">
        <v>3</v>
      </c>
      <c r="O1226">
        <v>0</v>
      </c>
      <c r="P1226">
        <v>154.88999999999999</v>
      </c>
      <c r="Q1226">
        <v>0</v>
      </c>
      <c r="R1226" s="1" t="s">
        <v>6020</v>
      </c>
      <c r="S1226" s="1" t="s">
        <v>8156</v>
      </c>
      <c r="T1226">
        <v>0.69</v>
      </c>
      <c r="U1226" s="1"/>
      <c r="V1226">
        <v>26646.621859999999</v>
      </c>
      <c r="W1226">
        <v>794570.50326699996</v>
      </c>
      <c r="X1226">
        <v>139.943467</v>
      </c>
      <c r="Y1226">
        <v>16.304414999999999</v>
      </c>
      <c r="Z1226">
        <v>342.04336899999998</v>
      </c>
      <c r="AA1226">
        <v>341.56048299999998</v>
      </c>
      <c r="AB1226">
        <v>0</v>
      </c>
    </row>
    <row r="1227" spans="1:28" x14ac:dyDescent="0.25">
      <c r="A1227" s="1" t="s">
        <v>1866</v>
      </c>
      <c r="B1227">
        <v>2003</v>
      </c>
      <c r="C1227" s="1" t="s">
        <v>4004</v>
      </c>
      <c r="D1227">
        <v>5.0999999999999996</v>
      </c>
      <c r="E1227">
        <v>0</v>
      </c>
      <c r="F1227">
        <v>2</v>
      </c>
      <c r="G1227">
        <v>2054</v>
      </c>
      <c r="H1227" s="1" t="s">
        <v>4079</v>
      </c>
      <c r="I1227">
        <v>1.4</v>
      </c>
      <c r="J1227">
        <v>12.35</v>
      </c>
      <c r="K1227">
        <v>51</v>
      </c>
      <c r="L1227">
        <v>609.39</v>
      </c>
      <c r="M1227">
        <v>0</v>
      </c>
      <c r="N1227">
        <v>0</v>
      </c>
      <c r="O1227">
        <v>0</v>
      </c>
      <c r="P1227">
        <v>9.51</v>
      </c>
      <c r="Q1227">
        <v>0</v>
      </c>
      <c r="R1227" s="1" t="s">
        <v>6021</v>
      </c>
      <c r="S1227" s="1" t="s">
        <v>8156</v>
      </c>
      <c r="T1227">
        <v>1.03</v>
      </c>
      <c r="U1227" s="1"/>
      <c r="V1227">
        <v>2859.5785799999999</v>
      </c>
      <c r="W1227">
        <v>188836.55046999999</v>
      </c>
      <c r="X1227">
        <v>17.529895</v>
      </c>
      <c r="Y1227">
        <v>3.6711830000000001</v>
      </c>
      <c r="Z1227">
        <v>79.234367000000006</v>
      </c>
      <c r="AA1227">
        <v>81.172219999999996</v>
      </c>
      <c r="AB1227">
        <v>0</v>
      </c>
    </row>
    <row r="1228" spans="1:28" x14ac:dyDescent="0.25">
      <c r="A1228" s="1" t="s">
        <v>1867</v>
      </c>
      <c r="B1228">
        <v>1674</v>
      </c>
      <c r="C1228" s="1" t="s">
        <v>4004</v>
      </c>
      <c r="D1228">
        <v>5.0999999999999996</v>
      </c>
      <c r="E1228">
        <v>0</v>
      </c>
      <c r="F1228">
        <v>1.28</v>
      </c>
      <c r="G1228">
        <v>2055</v>
      </c>
      <c r="H1228" s="1" t="s">
        <v>4090</v>
      </c>
      <c r="I1228">
        <v>24.41</v>
      </c>
      <c r="J1228">
        <v>10.1</v>
      </c>
      <c r="K1228">
        <v>381</v>
      </c>
      <c r="L1228">
        <v>1286.42</v>
      </c>
      <c r="M1228">
        <v>197</v>
      </c>
      <c r="N1228">
        <v>5</v>
      </c>
      <c r="O1228">
        <v>0</v>
      </c>
      <c r="P1228">
        <v>258.14999999999998</v>
      </c>
      <c r="Q1228">
        <v>0</v>
      </c>
      <c r="R1228" s="1" t="s">
        <v>6022</v>
      </c>
      <c r="S1228" s="1" t="s">
        <v>8156</v>
      </c>
      <c r="T1228">
        <v>0.77</v>
      </c>
      <c r="U1228" s="1"/>
      <c r="V1228">
        <v>39781.237856</v>
      </c>
      <c r="W1228">
        <v>934374.42582300003</v>
      </c>
      <c r="X1228">
        <v>203.090192</v>
      </c>
      <c r="Y1228">
        <v>20.646899999999999</v>
      </c>
      <c r="Z1228">
        <v>411.93865599999998</v>
      </c>
      <c r="AA1228">
        <v>401.662688</v>
      </c>
      <c r="AB1228">
        <v>0</v>
      </c>
    </row>
    <row r="1229" spans="1:28" x14ac:dyDescent="0.25">
      <c r="A1229" s="1" t="s">
        <v>1869</v>
      </c>
      <c r="B1229">
        <v>1185</v>
      </c>
      <c r="C1229" s="1" t="s">
        <v>4004</v>
      </c>
      <c r="D1229">
        <v>5.0999999999999996</v>
      </c>
      <c r="E1229">
        <v>0</v>
      </c>
      <c r="F1229">
        <v>6.96</v>
      </c>
      <c r="G1229">
        <v>2057</v>
      </c>
      <c r="H1229" s="1" t="s">
        <v>4110</v>
      </c>
      <c r="I1229">
        <v>0.2</v>
      </c>
      <c r="J1229">
        <v>6.18</v>
      </c>
      <c r="K1229">
        <v>872</v>
      </c>
      <c r="L1229">
        <v>1312.65</v>
      </c>
      <c r="M1229">
        <v>649</v>
      </c>
      <c r="N1229">
        <v>6</v>
      </c>
      <c r="O1229">
        <v>0</v>
      </c>
      <c r="P1229">
        <v>797.67</v>
      </c>
      <c r="Q1229">
        <v>0</v>
      </c>
      <c r="R1229" s="1" t="s">
        <v>6024</v>
      </c>
      <c r="S1229" s="1" t="s">
        <v>8156</v>
      </c>
      <c r="T1229">
        <v>1.28</v>
      </c>
      <c r="U1229" s="1"/>
      <c r="V1229">
        <v>114439.24011100001</v>
      </c>
      <c r="W1229">
        <v>2174665.931597</v>
      </c>
      <c r="X1229">
        <v>572.28196500000001</v>
      </c>
      <c r="Y1229">
        <v>51.902469000000004</v>
      </c>
      <c r="Z1229">
        <v>981.57002799999998</v>
      </c>
      <c r="AA1229">
        <v>934.84401500000001</v>
      </c>
      <c r="AB1229">
        <v>0</v>
      </c>
    </row>
    <row r="1230" spans="1:28" x14ac:dyDescent="0.25">
      <c r="A1230" s="1" t="s">
        <v>1871</v>
      </c>
      <c r="B1230">
        <v>1725</v>
      </c>
      <c r="C1230" s="1" t="s">
        <v>4031</v>
      </c>
      <c r="D1230">
        <v>5.0999999999999996</v>
      </c>
      <c r="E1230">
        <v>0</v>
      </c>
      <c r="F1230">
        <v>0</v>
      </c>
      <c r="G1230">
        <v>2057</v>
      </c>
      <c r="H1230" s="1" t="s">
        <v>4086</v>
      </c>
      <c r="I1230">
        <v>0.2</v>
      </c>
      <c r="J1230">
        <v>3.2</v>
      </c>
      <c r="K1230">
        <v>332</v>
      </c>
      <c r="L1230">
        <v>1365.91</v>
      </c>
      <c r="M1230">
        <v>138</v>
      </c>
      <c r="N1230">
        <v>3</v>
      </c>
      <c r="O1230">
        <v>0</v>
      </c>
      <c r="P1230">
        <v>202.57</v>
      </c>
      <c r="Q1230">
        <v>0</v>
      </c>
      <c r="R1230" s="1" t="s">
        <v>6026</v>
      </c>
      <c r="S1230" s="1" t="s">
        <v>8156</v>
      </c>
      <c r="T1230">
        <v>0.78</v>
      </c>
      <c r="U1230" s="1"/>
      <c r="V1230">
        <v>29665.223913999998</v>
      </c>
      <c r="W1230">
        <v>770044.34466599999</v>
      </c>
      <c r="X1230">
        <v>153.14572899999999</v>
      </c>
      <c r="Y1230">
        <v>16.440180000000002</v>
      </c>
      <c r="Z1230">
        <v>336.15941299999997</v>
      </c>
      <c r="AA1230">
        <v>331.01973099999998</v>
      </c>
      <c r="AB1230">
        <v>0</v>
      </c>
    </row>
    <row r="1231" spans="1:28" x14ac:dyDescent="0.25">
      <c r="A1231" s="1" t="s">
        <v>1873</v>
      </c>
      <c r="B1231">
        <v>1673</v>
      </c>
      <c r="C1231" s="1" t="s">
        <v>4001</v>
      </c>
      <c r="D1231">
        <v>0.2</v>
      </c>
      <c r="E1231">
        <v>0</v>
      </c>
      <c r="F1231">
        <v>0.28000000000000003</v>
      </c>
      <c r="G1231">
        <v>2058</v>
      </c>
      <c r="H1231" s="1" t="s">
        <v>4090</v>
      </c>
      <c r="I1231">
        <v>24.41</v>
      </c>
      <c r="J1231">
        <v>12.31</v>
      </c>
      <c r="K1231">
        <v>385</v>
      </c>
      <c r="L1231">
        <v>1066.78</v>
      </c>
      <c r="M1231">
        <v>232</v>
      </c>
      <c r="N1231">
        <v>4</v>
      </c>
      <c r="O1231">
        <v>0</v>
      </c>
      <c r="P1231">
        <v>304.83999999999997</v>
      </c>
      <c r="Q1231">
        <v>0</v>
      </c>
      <c r="R1231" s="1" t="s">
        <v>6028</v>
      </c>
      <c r="S1231" s="1" t="s">
        <v>8156</v>
      </c>
      <c r="T1231">
        <v>0.97</v>
      </c>
      <c r="U1231" s="1"/>
      <c r="V1231">
        <v>42786.604153</v>
      </c>
      <c r="W1231">
        <v>1004319.9413919999</v>
      </c>
      <c r="X1231">
        <v>218.54718500000001</v>
      </c>
      <c r="Y1231">
        <v>22.829398000000001</v>
      </c>
      <c r="Z1231">
        <v>446.41758499999997</v>
      </c>
      <c r="AA1231">
        <v>431.72950200000002</v>
      </c>
      <c r="AB1231">
        <v>0</v>
      </c>
    </row>
    <row r="1232" spans="1:28" x14ac:dyDescent="0.25">
      <c r="A1232" s="1" t="s">
        <v>1874</v>
      </c>
      <c r="B1232">
        <v>1952</v>
      </c>
      <c r="C1232" s="1" t="s">
        <v>4004</v>
      </c>
      <c r="D1232">
        <v>5.0999999999999996</v>
      </c>
      <c r="E1232">
        <v>0</v>
      </c>
      <c r="F1232">
        <v>2</v>
      </c>
      <c r="G1232">
        <v>2058</v>
      </c>
      <c r="H1232" s="1" t="s">
        <v>4074</v>
      </c>
      <c r="I1232">
        <v>0.2</v>
      </c>
      <c r="J1232">
        <v>9.82</v>
      </c>
      <c r="K1232">
        <v>106</v>
      </c>
      <c r="L1232">
        <v>420.4</v>
      </c>
      <c r="M1232">
        <v>17</v>
      </c>
      <c r="N1232">
        <v>3</v>
      </c>
      <c r="O1232">
        <v>0</v>
      </c>
      <c r="P1232">
        <v>80.56</v>
      </c>
      <c r="Q1232">
        <v>0</v>
      </c>
      <c r="R1232" s="1" t="s">
        <v>6029</v>
      </c>
      <c r="S1232" s="1" t="s">
        <v>8156</v>
      </c>
      <c r="T1232">
        <v>1.23</v>
      </c>
      <c r="U1232" s="1"/>
      <c r="V1232">
        <v>7268.3058739999997</v>
      </c>
      <c r="W1232">
        <v>240556.20944400001</v>
      </c>
      <c r="X1232">
        <v>38.743656999999999</v>
      </c>
      <c r="Y1232">
        <v>4.9070119999999999</v>
      </c>
      <c r="Z1232">
        <v>104.396193</v>
      </c>
      <c r="AA1232">
        <v>103.40668700000001</v>
      </c>
      <c r="AB1232">
        <v>0</v>
      </c>
    </row>
    <row r="1233" spans="1:28" x14ac:dyDescent="0.25">
      <c r="A1233" s="1" t="s">
        <v>1875</v>
      </c>
      <c r="B1233">
        <v>1785</v>
      </c>
      <c r="C1233" s="1" t="s">
        <v>4024</v>
      </c>
      <c r="D1233">
        <v>5.0999999999999996</v>
      </c>
      <c r="E1233">
        <v>0</v>
      </c>
      <c r="F1233">
        <v>0.54</v>
      </c>
      <c r="G1233">
        <v>2059</v>
      </c>
      <c r="H1233" s="1" t="s">
        <v>4112</v>
      </c>
      <c r="I1233">
        <v>110.84</v>
      </c>
      <c r="J1233">
        <v>12.32</v>
      </c>
      <c r="K1233">
        <v>274</v>
      </c>
      <c r="L1233">
        <v>1746.22</v>
      </c>
      <c r="M1233">
        <v>76</v>
      </c>
      <c r="N1233">
        <v>7</v>
      </c>
      <c r="O1233">
        <v>0</v>
      </c>
      <c r="P1233">
        <v>153.38999999999999</v>
      </c>
      <c r="Q1233">
        <v>0</v>
      </c>
      <c r="R1233" s="1" t="s">
        <v>6030</v>
      </c>
      <c r="S1233" s="1" t="s">
        <v>8156</v>
      </c>
      <c r="T1233">
        <v>1.02</v>
      </c>
      <c r="U1233" s="1"/>
      <c r="V1233">
        <v>21533.731799000001</v>
      </c>
      <c r="W1233">
        <v>802488.35001299996</v>
      </c>
      <c r="X1233">
        <v>117.102828</v>
      </c>
      <c r="Y1233">
        <v>16.884359</v>
      </c>
      <c r="Z1233">
        <v>347.62116800000001</v>
      </c>
      <c r="AA1233">
        <v>344.95892800000001</v>
      </c>
      <c r="AB1233">
        <v>0</v>
      </c>
    </row>
    <row r="1234" spans="1:28" x14ac:dyDescent="0.25">
      <c r="A1234" s="1" t="s">
        <v>1876</v>
      </c>
      <c r="B1234">
        <v>1336</v>
      </c>
      <c r="C1234" s="1" t="s">
        <v>4032</v>
      </c>
      <c r="D1234">
        <v>5.0999999999999996</v>
      </c>
      <c r="E1234">
        <v>0</v>
      </c>
      <c r="F1234">
        <v>0.52</v>
      </c>
      <c r="G1234">
        <v>2060</v>
      </c>
      <c r="H1234" s="1" t="s">
        <v>4127</v>
      </c>
      <c r="I1234">
        <v>2.0699999999999998</v>
      </c>
      <c r="J1234">
        <v>5.73</v>
      </c>
      <c r="K1234">
        <v>724</v>
      </c>
      <c r="L1234">
        <v>1444.44</v>
      </c>
      <c r="M1234">
        <v>417</v>
      </c>
      <c r="N1234">
        <v>10</v>
      </c>
      <c r="O1234">
        <v>0</v>
      </c>
      <c r="P1234">
        <v>497.23</v>
      </c>
      <c r="Q1234">
        <v>0</v>
      </c>
      <c r="R1234" s="1" t="s">
        <v>6031</v>
      </c>
      <c r="S1234" s="1" t="s">
        <v>8156</v>
      </c>
      <c r="T1234">
        <v>0.46</v>
      </c>
      <c r="U1234" s="1"/>
      <c r="V1234">
        <v>75791.684917000006</v>
      </c>
      <c r="W1234">
        <v>1496074.1399689999</v>
      </c>
      <c r="X1234">
        <v>380.01974899999999</v>
      </c>
      <c r="Y1234">
        <v>33.846325</v>
      </c>
      <c r="Z1234">
        <v>665.91788799999995</v>
      </c>
      <c r="AA1234">
        <v>643.13145599999996</v>
      </c>
      <c r="AB1234">
        <v>0</v>
      </c>
    </row>
    <row r="1235" spans="1:28" x14ac:dyDescent="0.25">
      <c r="A1235" s="1" t="s">
        <v>1877</v>
      </c>
      <c r="B1235">
        <v>1785</v>
      </c>
      <c r="C1235" s="1" t="s">
        <v>4013</v>
      </c>
      <c r="D1235">
        <v>5.0999999999999996</v>
      </c>
      <c r="E1235">
        <v>0</v>
      </c>
      <c r="F1235">
        <v>0.53</v>
      </c>
      <c r="G1235">
        <v>2060</v>
      </c>
      <c r="H1235" s="1" t="s">
        <v>4086</v>
      </c>
      <c r="I1235">
        <v>0.2</v>
      </c>
      <c r="J1235">
        <v>3.9</v>
      </c>
      <c r="K1235">
        <v>275</v>
      </c>
      <c r="L1235">
        <v>1241.6600000000001</v>
      </c>
      <c r="M1235">
        <v>148</v>
      </c>
      <c r="N1235">
        <v>3</v>
      </c>
      <c r="O1235">
        <v>0</v>
      </c>
      <c r="P1235">
        <v>191.26</v>
      </c>
      <c r="Q1235">
        <v>0</v>
      </c>
      <c r="R1235" s="1" t="s">
        <v>6032</v>
      </c>
      <c r="S1235" s="1" t="s">
        <v>8156</v>
      </c>
      <c r="T1235">
        <v>1.07</v>
      </c>
      <c r="U1235" s="1"/>
      <c r="V1235">
        <v>28608.179501999999</v>
      </c>
      <c r="W1235">
        <v>763420.89179499994</v>
      </c>
      <c r="X1235">
        <v>148.32816700000001</v>
      </c>
      <c r="Y1235">
        <v>16.939541999999999</v>
      </c>
      <c r="Z1235">
        <v>335.48932400000001</v>
      </c>
      <c r="AA1235">
        <v>328.17102999999997</v>
      </c>
      <c r="AB1235">
        <v>0</v>
      </c>
    </row>
    <row r="1236" spans="1:28" x14ac:dyDescent="0.25">
      <c r="A1236" s="1" t="s">
        <v>1878</v>
      </c>
      <c r="B1236">
        <v>1992</v>
      </c>
      <c r="C1236" s="1" t="s">
        <v>4004</v>
      </c>
      <c r="D1236">
        <v>5.0999999999999996</v>
      </c>
      <c r="E1236">
        <v>0</v>
      </c>
      <c r="F1236">
        <v>4.8</v>
      </c>
      <c r="G1236">
        <v>2060</v>
      </c>
      <c r="H1236" s="1" t="s">
        <v>4076</v>
      </c>
      <c r="I1236">
        <v>1.4</v>
      </c>
      <c r="J1236">
        <v>7.98</v>
      </c>
      <c r="K1236">
        <v>68</v>
      </c>
      <c r="L1236">
        <v>609.39</v>
      </c>
      <c r="M1236">
        <v>0</v>
      </c>
      <c r="N1236">
        <v>0</v>
      </c>
      <c r="O1236">
        <v>0</v>
      </c>
      <c r="P1236">
        <v>10.28</v>
      </c>
      <c r="Q1236">
        <v>0</v>
      </c>
      <c r="R1236" s="1" t="s">
        <v>6033</v>
      </c>
      <c r="S1236" s="1" t="s">
        <v>8156</v>
      </c>
      <c r="T1236">
        <v>0.71</v>
      </c>
      <c r="U1236" s="1"/>
      <c r="V1236">
        <v>3320.7358330000002</v>
      </c>
      <c r="W1236">
        <v>193205.801932</v>
      </c>
      <c r="X1236">
        <v>19.655954999999999</v>
      </c>
      <c r="Y1236">
        <v>3.4690720000000002</v>
      </c>
      <c r="Z1236">
        <v>79.919471000000001</v>
      </c>
      <c r="AA1236">
        <v>83.051064999999994</v>
      </c>
      <c r="AB1236">
        <v>0</v>
      </c>
    </row>
    <row r="1237" spans="1:28" x14ac:dyDescent="0.25">
      <c r="A1237" s="1" t="s">
        <v>1881</v>
      </c>
      <c r="B1237">
        <v>2016</v>
      </c>
      <c r="C1237" s="1" t="s">
        <v>4004</v>
      </c>
      <c r="D1237">
        <v>5.0999999999999996</v>
      </c>
      <c r="E1237">
        <v>0</v>
      </c>
      <c r="F1237">
        <v>6</v>
      </c>
      <c r="G1237">
        <v>2064</v>
      </c>
      <c r="H1237" s="1" t="s">
        <v>4074</v>
      </c>
      <c r="I1237">
        <v>0.2</v>
      </c>
      <c r="J1237">
        <v>17.16</v>
      </c>
      <c r="K1237">
        <v>48</v>
      </c>
      <c r="L1237">
        <v>420.4</v>
      </c>
      <c r="M1237">
        <v>2</v>
      </c>
      <c r="N1237">
        <v>2</v>
      </c>
      <c r="O1237">
        <v>0</v>
      </c>
      <c r="P1237">
        <v>24.65</v>
      </c>
      <c r="Q1237">
        <v>0</v>
      </c>
      <c r="R1237" s="1" t="s">
        <v>6036</v>
      </c>
      <c r="S1237" s="1" t="s">
        <v>8156</v>
      </c>
      <c r="T1237">
        <v>1.33</v>
      </c>
      <c r="U1237" s="1"/>
      <c r="V1237">
        <v>4320.1541960000004</v>
      </c>
      <c r="W1237">
        <v>224514.27710000001</v>
      </c>
      <c r="X1237">
        <v>25.074287000000002</v>
      </c>
      <c r="Y1237">
        <v>4.7975250000000003</v>
      </c>
      <c r="Z1237">
        <v>97.896833000000001</v>
      </c>
      <c r="AA1237">
        <v>96.508480000000006</v>
      </c>
      <c r="AB1237">
        <v>0</v>
      </c>
    </row>
    <row r="1238" spans="1:28" x14ac:dyDescent="0.25">
      <c r="A1238" s="1" t="s">
        <v>1882</v>
      </c>
      <c r="B1238">
        <v>1263</v>
      </c>
      <c r="C1238" s="1" t="s">
        <v>4004</v>
      </c>
      <c r="D1238">
        <v>5.0999999999999996</v>
      </c>
      <c r="E1238">
        <v>0</v>
      </c>
      <c r="F1238">
        <v>0.81</v>
      </c>
      <c r="G1238">
        <v>2065</v>
      </c>
      <c r="H1238" s="1" t="s">
        <v>4104</v>
      </c>
      <c r="I1238">
        <v>0.2</v>
      </c>
      <c r="J1238">
        <v>7.01</v>
      </c>
      <c r="K1238">
        <v>802</v>
      </c>
      <c r="L1238">
        <v>1312.65</v>
      </c>
      <c r="M1238">
        <v>581</v>
      </c>
      <c r="N1238">
        <v>5</v>
      </c>
      <c r="O1238">
        <v>0</v>
      </c>
      <c r="P1238">
        <v>657.07</v>
      </c>
      <c r="Q1238">
        <v>0</v>
      </c>
      <c r="R1238" s="1" t="s">
        <v>6037</v>
      </c>
      <c r="S1238" s="1" t="s">
        <v>8156</v>
      </c>
      <c r="T1238">
        <v>0.65</v>
      </c>
      <c r="U1238" s="1"/>
      <c r="V1238">
        <v>102413.177964</v>
      </c>
      <c r="W1238">
        <v>1917879.865497</v>
      </c>
      <c r="X1238">
        <v>511.24388499999998</v>
      </c>
      <c r="Y1238">
        <v>44.867427999999997</v>
      </c>
      <c r="Z1238">
        <v>860.69146499999999</v>
      </c>
      <c r="AA1238">
        <v>824.45954900000004</v>
      </c>
      <c r="AB1238">
        <v>0</v>
      </c>
    </row>
    <row r="1239" spans="1:28" x14ac:dyDescent="0.25">
      <c r="A1239" s="1" t="s">
        <v>1883</v>
      </c>
      <c r="B1239">
        <v>1962</v>
      </c>
      <c r="C1239" s="1" t="s">
        <v>4004</v>
      </c>
      <c r="D1239">
        <v>5.0999999999999996</v>
      </c>
      <c r="E1239">
        <v>0</v>
      </c>
      <c r="F1239">
        <v>1.8</v>
      </c>
      <c r="G1239">
        <v>2065</v>
      </c>
      <c r="H1239" s="1" t="s">
        <v>4073</v>
      </c>
      <c r="I1239">
        <v>40.79</v>
      </c>
      <c r="J1239">
        <v>17.11</v>
      </c>
      <c r="K1239">
        <v>103</v>
      </c>
      <c r="L1239">
        <v>475.89</v>
      </c>
      <c r="M1239">
        <v>23</v>
      </c>
      <c r="N1239">
        <v>3</v>
      </c>
      <c r="O1239">
        <v>0</v>
      </c>
      <c r="P1239">
        <v>76.17</v>
      </c>
      <c r="Q1239">
        <v>0</v>
      </c>
      <c r="R1239" s="1" t="s">
        <v>6038</v>
      </c>
      <c r="S1239" s="1" t="s">
        <v>8156</v>
      </c>
      <c r="T1239">
        <v>1.3</v>
      </c>
      <c r="U1239" s="1"/>
      <c r="V1239">
        <v>7455.2706109999999</v>
      </c>
      <c r="W1239">
        <v>281278.66286699998</v>
      </c>
      <c r="X1239">
        <v>40.644503</v>
      </c>
      <c r="Y1239">
        <v>5.9918829999999996</v>
      </c>
      <c r="Z1239">
        <v>122.882987</v>
      </c>
      <c r="AA1239">
        <v>120.91064799999999</v>
      </c>
      <c r="AB1239">
        <v>0</v>
      </c>
    </row>
    <row r="1240" spans="1:28" x14ac:dyDescent="0.25">
      <c r="A1240" s="1" t="s">
        <v>1884</v>
      </c>
      <c r="B1240">
        <v>1035</v>
      </c>
      <c r="C1240" s="1" t="s">
        <v>4053</v>
      </c>
      <c r="D1240">
        <v>5.0999999999999996</v>
      </c>
      <c r="E1240">
        <v>0</v>
      </c>
      <c r="F1240">
        <v>0</v>
      </c>
      <c r="G1240">
        <v>2066</v>
      </c>
      <c r="H1240" s="1" t="s">
        <v>4117</v>
      </c>
      <c r="I1240">
        <v>120.04</v>
      </c>
      <c r="J1240">
        <v>4.5599999999999996</v>
      </c>
      <c r="K1240">
        <v>1031</v>
      </c>
      <c r="L1240">
        <v>950.5</v>
      </c>
      <c r="M1240">
        <v>802</v>
      </c>
      <c r="N1240">
        <v>10</v>
      </c>
      <c r="O1240">
        <v>0</v>
      </c>
      <c r="P1240">
        <v>867.3</v>
      </c>
      <c r="Q1240">
        <v>0</v>
      </c>
      <c r="R1240" s="1" t="s">
        <v>6039</v>
      </c>
      <c r="S1240" s="1" t="s">
        <v>8156</v>
      </c>
      <c r="T1240">
        <v>0.42</v>
      </c>
      <c r="U1240" s="1"/>
      <c r="V1240">
        <v>138604.29407800001</v>
      </c>
      <c r="W1240">
        <v>2400237.0882299999</v>
      </c>
      <c r="X1240">
        <v>687.32306200000005</v>
      </c>
      <c r="Y1240">
        <v>57.748452999999998</v>
      </c>
      <c r="Z1240">
        <v>1087.4687730000001</v>
      </c>
      <c r="AA1240">
        <v>1031.822101</v>
      </c>
      <c r="AB1240">
        <v>0</v>
      </c>
    </row>
    <row r="1241" spans="1:28" x14ac:dyDescent="0.25">
      <c r="A1241" s="1" t="s">
        <v>1886</v>
      </c>
      <c r="B1241">
        <v>1347</v>
      </c>
      <c r="C1241" s="1" t="s">
        <v>4004</v>
      </c>
      <c r="D1241">
        <v>5.0999999999999996</v>
      </c>
      <c r="E1241">
        <v>0</v>
      </c>
      <c r="F1241">
        <v>0.66</v>
      </c>
      <c r="G1241">
        <v>2068</v>
      </c>
      <c r="H1241" s="1" t="s">
        <v>4104</v>
      </c>
      <c r="I1241">
        <v>0.2</v>
      </c>
      <c r="J1241">
        <v>15.38</v>
      </c>
      <c r="K1241">
        <v>721</v>
      </c>
      <c r="L1241">
        <v>1312.65</v>
      </c>
      <c r="M1241">
        <v>575</v>
      </c>
      <c r="N1241">
        <v>5</v>
      </c>
      <c r="O1241">
        <v>0</v>
      </c>
      <c r="P1241">
        <v>639.28</v>
      </c>
      <c r="Q1241">
        <v>0</v>
      </c>
      <c r="R1241" s="1" t="s">
        <v>6041</v>
      </c>
      <c r="S1241" s="1" t="s">
        <v>8156</v>
      </c>
      <c r="T1241">
        <v>1.1599999999999999</v>
      </c>
      <c r="U1241" s="1"/>
      <c r="V1241">
        <v>97554.287028000006</v>
      </c>
      <c r="W1241">
        <v>1872974.8652300001</v>
      </c>
      <c r="X1241">
        <v>488.22447499999998</v>
      </c>
      <c r="Y1241">
        <v>44.628898</v>
      </c>
      <c r="Z1241">
        <v>842.60952299999997</v>
      </c>
      <c r="AA1241">
        <v>805.15271700000005</v>
      </c>
      <c r="AB1241">
        <v>0</v>
      </c>
    </row>
    <row r="1242" spans="1:28" x14ac:dyDescent="0.25">
      <c r="A1242" s="1" t="s">
        <v>1887</v>
      </c>
      <c r="B1242">
        <v>1987</v>
      </c>
      <c r="C1242" s="1" t="s">
        <v>4004</v>
      </c>
      <c r="D1242">
        <v>5.0999999999999996</v>
      </c>
      <c r="E1242">
        <v>0</v>
      </c>
      <c r="F1242">
        <v>0.66</v>
      </c>
      <c r="G1242">
        <v>2068</v>
      </c>
      <c r="H1242" s="1" t="s">
        <v>4073</v>
      </c>
      <c r="I1242">
        <v>40.79</v>
      </c>
      <c r="J1242">
        <v>14.55</v>
      </c>
      <c r="K1242">
        <v>81</v>
      </c>
      <c r="L1242">
        <v>475.89</v>
      </c>
      <c r="M1242">
        <v>20</v>
      </c>
      <c r="N1242">
        <v>2</v>
      </c>
      <c r="O1242">
        <v>0</v>
      </c>
      <c r="P1242">
        <v>51.74</v>
      </c>
      <c r="Q1242">
        <v>0</v>
      </c>
      <c r="R1242" s="1" t="s">
        <v>6042</v>
      </c>
      <c r="S1242" s="1" t="s">
        <v>8156</v>
      </c>
      <c r="T1242">
        <v>1.21</v>
      </c>
      <c r="U1242" s="1"/>
      <c r="V1242">
        <v>5291.5409049999998</v>
      </c>
      <c r="W1242">
        <v>220391.934527</v>
      </c>
      <c r="X1242">
        <v>29.386904999999999</v>
      </c>
      <c r="Y1242">
        <v>4.7970639999999998</v>
      </c>
      <c r="Z1242">
        <v>96.411102999999997</v>
      </c>
      <c r="AA1242">
        <v>94.737263999999996</v>
      </c>
      <c r="AB1242">
        <v>0</v>
      </c>
    </row>
    <row r="1243" spans="1:28" x14ac:dyDescent="0.25">
      <c r="A1243" s="1" t="s">
        <v>1888</v>
      </c>
      <c r="B1243">
        <v>1564</v>
      </c>
      <c r="C1243" s="1" t="s">
        <v>4004</v>
      </c>
      <c r="D1243">
        <v>5.0999999999999996</v>
      </c>
      <c r="E1243">
        <v>0</v>
      </c>
      <c r="F1243">
        <v>3.3</v>
      </c>
      <c r="G1243">
        <v>2072</v>
      </c>
      <c r="H1243" s="1" t="s">
        <v>4096</v>
      </c>
      <c r="I1243">
        <v>121.36</v>
      </c>
      <c r="J1243">
        <v>8.81</v>
      </c>
      <c r="K1243">
        <v>508</v>
      </c>
      <c r="L1243">
        <v>1417.41</v>
      </c>
      <c r="M1243">
        <v>325</v>
      </c>
      <c r="N1243">
        <v>2</v>
      </c>
      <c r="O1243">
        <v>0</v>
      </c>
      <c r="P1243">
        <v>365.73</v>
      </c>
      <c r="Q1243">
        <v>0</v>
      </c>
      <c r="R1243" s="1" t="s">
        <v>6043</v>
      </c>
      <c r="S1243" s="1" t="s">
        <v>8156</v>
      </c>
      <c r="T1243">
        <v>0.72</v>
      </c>
      <c r="U1243" s="1"/>
      <c r="V1243">
        <v>59160.544072999997</v>
      </c>
      <c r="W1243">
        <v>1235969.963219</v>
      </c>
      <c r="X1243">
        <v>298.37730199999999</v>
      </c>
      <c r="Y1243">
        <v>28.101897999999998</v>
      </c>
      <c r="Z1243">
        <v>549.53843300000005</v>
      </c>
      <c r="AA1243">
        <v>531.31501600000001</v>
      </c>
      <c r="AB1243">
        <v>0</v>
      </c>
    </row>
    <row r="1244" spans="1:28" x14ac:dyDescent="0.25">
      <c r="A1244" s="1" t="s">
        <v>1889</v>
      </c>
      <c r="B1244">
        <v>1685</v>
      </c>
      <c r="C1244" s="1" t="s">
        <v>4037</v>
      </c>
      <c r="D1244">
        <v>5.0999999999999996</v>
      </c>
      <c r="E1244">
        <v>0</v>
      </c>
      <c r="F1244">
        <v>0.13</v>
      </c>
      <c r="G1244">
        <v>2074</v>
      </c>
      <c r="H1244" s="1" t="s">
        <v>4096</v>
      </c>
      <c r="I1244">
        <v>121.36</v>
      </c>
      <c r="J1244">
        <v>13.96</v>
      </c>
      <c r="K1244">
        <v>389</v>
      </c>
      <c r="L1244">
        <v>1417.38</v>
      </c>
      <c r="M1244">
        <v>198</v>
      </c>
      <c r="N1244">
        <v>6</v>
      </c>
      <c r="O1244">
        <v>0</v>
      </c>
      <c r="P1244">
        <v>314.83</v>
      </c>
      <c r="Q1244">
        <v>0</v>
      </c>
      <c r="R1244" s="1" t="s">
        <v>6044</v>
      </c>
      <c r="S1244" s="1" t="s">
        <v>8156</v>
      </c>
      <c r="T1244">
        <v>1.77</v>
      </c>
      <c r="U1244" s="1"/>
      <c r="V1244">
        <v>36434.881343000001</v>
      </c>
      <c r="W1244">
        <v>991993.56376499997</v>
      </c>
      <c r="X1244">
        <v>189.444334</v>
      </c>
      <c r="Y1244">
        <v>22.181100000000001</v>
      </c>
      <c r="Z1244">
        <v>438.32284499999997</v>
      </c>
      <c r="AA1244">
        <v>426.426333</v>
      </c>
      <c r="AB1244">
        <v>0</v>
      </c>
    </row>
    <row r="1245" spans="1:28" x14ac:dyDescent="0.25">
      <c r="A1245" s="1" t="s">
        <v>1891</v>
      </c>
      <c r="B1245">
        <v>1955</v>
      </c>
      <c r="C1245" s="1" t="s">
        <v>4009</v>
      </c>
      <c r="D1245">
        <v>5.0999999999999996</v>
      </c>
      <c r="E1245">
        <v>0</v>
      </c>
      <c r="F1245">
        <v>0</v>
      </c>
      <c r="G1245">
        <v>2074</v>
      </c>
      <c r="H1245" s="1" t="s">
        <v>4081</v>
      </c>
      <c r="I1245">
        <v>19.239999999999998</v>
      </c>
      <c r="J1245">
        <v>11.94</v>
      </c>
      <c r="K1245">
        <v>119</v>
      </c>
      <c r="L1245">
        <v>738.31</v>
      </c>
      <c r="M1245">
        <v>37</v>
      </c>
      <c r="N1245">
        <v>2</v>
      </c>
      <c r="O1245">
        <v>0</v>
      </c>
      <c r="P1245">
        <v>59.43</v>
      </c>
      <c r="Q1245">
        <v>0</v>
      </c>
      <c r="R1245" s="1" t="s">
        <v>6046</v>
      </c>
      <c r="S1245" s="1" t="s">
        <v>8156</v>
      </c>
      <c r="T1245">
        <v>0.91</v>
      </c>
      <c r="U1245" s="1"/>
      <c r="V1245">
        <v>8162.9937110000001</v>
      </c>
      <c r="W1245">
        <v>309715.67514599999</v>
      </c>
      <c r="X1245">
        <v>44.487982000000002</v>
      </c>
      <c r="Y1245">
        <v>6.2525940000000002</v>
      </c>
      <c r="Z1245">
        <v>132.48254600000001</v>
      </c>
      <c r="AA1245">
        <v>133.135153</v>
      </c>
      <c r="AB1245">
        <v>0</v>
      </c>
    </row>
    <row r="1246" spans="1:28" x14ac:dyDescent="0.25">
      <c r="A1246" s="1" t="s">
        <v>1893</v>
      </c>
      <c r="B1246">
        <v>1891</v>
      </c>
      <c r="C1246" s="1" t="s">
        <v>4004</v>
      </c>
      <c r="D1246">
        <v>5.0999999999999996</v>
      </c>
      <c r="E1246">
        <v>0</v>
      </c>
      <c r="F1246">
        <v>1.73</v>
      </c>
      <c r="G1246">
        <v>2075</v>
      </c>
      <c r="H1246" s="1" t="s">
        <v>4096</v>
      </c>
      <c r="I1246">
        <v>121.36</v>
      </c>
      <c r="J1246">
        <v>14.4</v>
      </c>
      <c r="K1246">
        <v>184</v>
      </c>
      <c r="L1246">
        <v>1417.41</v>
      </c>
      <c r="M1246">
        <v>29</v>
      </c>
      <c r="N1246">
        <v>1</v>
      </c>
      <c r="O1246">
        <v>0</v>
      </c>
      <c r="P1246">
        <v>89.23</v>
      </c>
      <c r="Q1246">
        <v>0</v>
      </c>
      <c r="R1246" s="1" t="s">
        <v>6048</v>
      </c>
      <c r="S1246" s="1" t="s">
        <v>8156</v>
      </c>
      <c r="T1246">
        <v>1.0900000000000001</v>
      </c>
      <c r="U1246" s="1"/>
      <c r="V1246">
        <v>12268.871639999999</v>
      </c>
      <c r="W1246">
        <v>529956.33055099996</v>
      </c>
      <c r="X1246">
        <v>68.369146000000001</v>
      </c>
      <c r="Y1246">
        <v>10.4261</v>
      </c>
      <c r="Z1246">
        <v>224.111582</v>
      </c>
      <c r="AA1246">
        <v>227.80739299999999</v>
      </c>
      <c r="AB1246">
        <v>0</v>
      </c>
    </row>
    <row r="1247" spans="1:28" x14ac:dyDescent="0.25">
      <c r="A1247" s="1" t="s">
        <v>1894</v>
      </c>
      <c r="B1247">
        <v>1431</v>
      </c>
      <c r="C1247" s="1" t="s">
        <v>4004</v>
      </c>
      <c r="D1247">
        <v>5.0999999999999996</v>
      </c>
      <c r="E1247">
        <v>0</v>
      </c>
      <c r="F1247">
        <v>0.52</v>
      </c>
      <c r="G1247">
        <v>2082</v>
      </c>
      <c r="H1247" s="1" t="s">
        <v>4104</v>
      </c>
      <c r="I1247">
        <v>0.2</v>
      </c>
      <c r="J1247">
        <v>10.76</v>
      </c>
      <c r="K1247">
        <v>651</v>
      </c>
      <c r="L1247">
        <v>1312.65</v>
      </c>
      <c r="M1247">
        <v>473</v>
      </c>
      <c r="N1247">
        <v>8</v>
      </c>
      <c r="O1247">
        <v>0</v>
      </c>
      <c r="P1247">
        <v>532.98</v>
      </c>
      <c r="Q1247">
        <v>0</v>
      </c>
      <c r="R1247" s="1" t="s">
        <v>6049</v>
      </c>
      <c r="S1247" s="1" t="s">
        <v>8156</v>
      </c>
      <c r="T1247">
        <v>0.8</v>
      </c>
      <c r="U1247" s="1"/>
      <c r="V1247">
        <v>81943.082362999994</v>
      </c>
      <c r="W1247">
        <v>1611401.1100590001</v>
      </c>
      <c r="X1247">
        <v>410.96530799999999</v>
      </c>
      <c r="Y1247">
        <v>37.542723000000002</v>
      </c>
      <c r="Z1247">
        <v>721.34141599999998</v>
      </c>
      <c r="AA1247">
        <v>692.70705399999997</v>
      </c>
      <c r="AB1247">
        <v>0</v>
      </c>
    </row>
    <row r="1248" spans="1:28" x14ac:dyDescent="0.25">
      <c r="A1248" s="1" t="s">
        <v>1895</v>
      </c>
      <c r="B1248">
        <v>2017</v>
      </c>
      <c r="C1248" s="1" t="s">
        <v>4004</v>
      </c>
      <c r="D1248">
        <v>5.0999999999999996</v>
      </c>
      <c r="E1248">
        <v>0</v>
      </c>
      <c r="F1248">
        <v>4.53</v>
      </c>
      <c r="G1248">
        <v>2082</v>
      </c>
      <c r="H1248" s="1" t="s">
        <v>4073</v>
      </c>
      <c r="I1248">
        <v>40.79</v>
      </c>
      <c r="J1248">
        <v>14.58</v>
      </c>
      <c r="K1248">
        <v>65</v>
      </c>
      <c r="L1248">
        <v>475.89</v>
      </c>
      <c r="M1248">
        <v>0</v>
      </c>
      <c r="N1248">
        <v>0</v>
      </c>
      <c r="O1248">
        <v>0</v>
      </c>
      <c r="P1248">
        <v>32.450000000000003</v>
      </c>
      <c r="Q1248">
        <v>0</v>
      </c>
      <c r="R1248" s="1" t="s">
        <v>6050</v>
      </c>
      <c r="S1248" s="1" t="s">
        <v>8156</v>
      </c>
      <c r="T1248">
        <v>1.08</v>
      </c>
      <c r="U1248" s="1"/>
      <c r="V1248">
        <v>4572.420349</v>
      </c>
      <c r="W1248">
        <v>227552.64548599999</v>
      </c>
      <c r="X1248">
        <v>26.212014</v>
      </c>
      <c r="Y1248">
        <v>4.6271500000000003</v>
      </c>
      <c r="Z1248">
        <v>98.048452999999995</v>
      </c>
      <c r="AA1248">
        <v>97.815021000000002</v>
      </c>
      <c r="AB1248">
        <v>0</v>
      </c>
    </row>
    <row r="1249" spans="1:28" x14ac:dyDescent="0.25">
      <c r="A1249" s="1" t="s">
        <v>1896</v>
      </c>
      <c r="B1249">
        <v>1309</v>
      </c>
      <c r="C1249" s="1" t="s">
        <v>4005</v>
      </c>
      <c r="D1249">
        <v>5.0999999999999996</v>
      </c>
      <c r="E1249">
        <v>0</v>
      </c>
      <c r="F1249">
        <v>0.4</v>
      </c>
      <c r="G1249">
        <v>2083</v>
      </c>
      <c r="H1249" s="1" t="s">
        <v>4075</v>
      </c>
      <c r="I1249">
        <v>89.74</v>
      </c>
      <c r="J1249">
        <v>15.84</v>
      </c>
      <c r="K1249">
        <v>774</v>
      </c>
      <c r="L1249">
        <v>698.35</v>
      </c>
      <c r="M1249">
        <v>624</v>
      </c>
      <c r="N1249">
        <v>8</v>
      </c>
      <c r="O1249">
        <v>0</v>
      </c>
      <c r="P1249">
        <v>729.6</v>
      </c>
      <c r="Q1249">
        <v>0</v>
      </c>
      <c r="R1249" s="1" t="s">
        <v>6051</v>
      </c>
      <c r="S1249" s="1" t="s">
        <v>8156</v>
      </c>
      <c r="T1249">
        <v>1.1599999999999999</v>
      </c>
      <c r="U1249" s="1"/>
      <c r="V1249">
        <v>107502.38875500001</v>
      </c>
      <c r="W1249">
        <v>1915450.9952</v>
      </c>
      <c r="X1249">
        <v>534.53205000000003</v>
      </c>
      <c r="Y1249">
        <v>46.555610999999999</v>
      </c>
      <c r="Z1249">
        <v>869.15776700000004</v>
      </c>
      <c r="AA1249">
        <v>823.41739700000005</v>
      </c>
      <c r="AB1249">
        <v>0</v>
      </c>
    </row>
    <row r="1250" spans="1:28" x14ac:dyDescent="0.25">
      <c r="A1250" s="1" t="s">
        <v>1897</v>
      </c>
      <c r="B1250">
        <v>2040</v>
      </c>
      <c r="C1250" s="1" t="s">
        <v>4004</v>
      </c>
      <c r="D1250">
        <v>5.0999999999999996</v>
      </c>
      <c r="E1250">
        <v>0</v>
      </c>
      <c r="F1250">
        <v>1.39</v>
      </c>
      <c r="G1250">
        <v>2084</v>
      </c>
      <c r="H1250" s="1" t="s">
        <v>4073</v>
      </c>
      <c r="I1250">
        <v>40.79</v>
      </c>
      <c r="J1250">
        <v>15.13</v>
      </c>
      <c r="K1250">
        <v>44</v>
      </c>
      <c r="L1250">
        <v>475.89</v>
      </c>
      <c r="M1250">
        <v>0</v>
      </c>
      <c r="N1250">
        <v>0</v>
      </c>
      <c r="O1250">
        <v>0</v>
      </c>
      <c r="P1250">
        <v>12.07</v>
      </c>
      <c r="Q1250">
        <v>0</v>
      </c>
      <c r="R1250" s="1" t="s">
        <v>6052</v>
      </c>
      <c r="S1250" s="1" t="s">
        <v>8156</v>
      </c>
      <c r="T1250">
        <v>1.1000000000000001</v>
      </c>
      <c r="U1250" s="1"/>
      <c r="V1250">
        <v>3509.219411</v>
      </c>
      <c r="W1250">
        <v>211564.33025699999</v>
      </c>
      <c r="X1250">
        <v>21.077216</v>
      </c>
      <c r="Y1250">
        <v>4.4492859999999999</v>
      </c>
      <c r="Z1250">
        <v>91.540092999999999</v>
      </c>
      <c r="AA1250">
        <v>90.941541000000001</v>
      </c>
      <c r="AB1250">
        <v>0</v>
      </c>
    </row>
    <row r="1251" spans="1:28" x14ac:dyDescent="0.25">
      <c r="A1251" s="1" t="s">
        <v>1898</v>
      </c>
      <c r="B1251">
        <v>2021</v>
      </c>
      <c r="C1251" s="1" t="s">
        <v>4004</v>
      </c>
      <c r="D1251">
        <v>5.0999999999999996</v>
      </c>
      <c r="E1251">
        <v>0</v>
      </c>
      <c r="F1251">
        <v>6.2</v>
      </c>
      <c r="G1251">
        <v>2087</v>
      </c>
      <c r="H1251" s="1" t="s">
        <v>4076</v>
      </c>
      <c r="I1251">
        <v>1.4</v>
      </c>
      <c r="J1251">
        <v>10.14</v>
      </c>
      <c r="K1251">
        <v>66</v>
      </c>
      <c r="L1251">
        <v>609.39</v>
      </c>
      <c r="M1251">
        <v>1</v>
      </c>
      <c r="N1251">
        <v>1</v>
      </c>
      <c r="O1251">
        <v>0</v>
      </c>
      <c r="P1251">
        <v>11.6</v>
      </c>
      <c r="Q1251">
        <v>0</v>
      </c>
      <c r="R1251" s="1" t="s">
        <v>6053</v>
      </c>
      <c r="S1251" s="1" t="s">
        <v>8156</v>
      </c>
      <c r="T1251">
        <v>0.75</v>
      </c>
      <c r="U1251" s="1"/>
      <c r="V1251">
        <v>3728.648776</v>
      </c>
      <c r="W1251">
        <v>211166.914838</v>
      </c>
      <c r="X1251">
        <v>21.973365000000001</v>
      </c>
      <c r="Y1251">
        <v>4.0195220000000003</v>
      </c>
      <c r="Z1251">
        <v>88.991104000000007</v>
      </c>
      <c r="AA1251">
        <v>90.771512000000001</v>
      </c>
      <c r="AB1251">
        <v>0</v>
      </c>
    </row>
    <row r="1252" spans="1:28" x14ac:dyDescent="0.25">
      <c r="A1252" s="1" t="s">
        <v>1900</v>
      </c>
      <c r="B1252">
        <v>1700</v>
      </c>
      <c r="C1252" s="1" t="s">
        <v>4001</v>
      </c>
      <c r="D1252">
        <v>0.2</v>
      </c>
      <c r="E1252">
        <v>0</v>
      </c>
      <c r="F1252">
        <v>0</v>
      </c>
      <c r="G1252">
        <v>2091</v>
      </c>
      <c r="H1252" s="1" t="s">
        <v>4085</v>
      </c>
      <c r="I1252">
        <v>50.59</v>
      </c>
      <c r="J1252">
        <v>13.12</v>
      </c>
      <c r="K1252">
        <v>391</v>
      </c>
      <c r="L1252">
        <v>796.83</v>
      </c>
      <c r="M1252">
        <v>288</v>
      </c>
      <c r="N1252">
        <v>7</v>
      </c>
      <c r="O1252">
        <v>0</v>
      </c>
      <c r="P1252">
        <v>339.06</v>
      </c>
      <c r="Q1252">
        <v>0</v>
      </c>
      <c r="R1252" s="1" t="s">
        <v>6055</v>
      </c>
      <c r="S1252" s="1" t="s">
        <v>8156</v>
      </c>
      <c r="T1252">
        <v>1.0900000000000001</v>
      </c>
      <c r="U1252" s="1"/>
      <c r="V1252">
        <v>49225.232477999998</v>
      </c>
      <c r="W1252">
        <v>1022954.338832</v>
      </c>
      <c r="X1252">
        <v>248.273438</v>
      </c>
      <c r="Y1252">
        <v>24.087724000000001</v>
      </c>
      <c r="Z1252">
        <v>458.86354699999998</v>
      </c>
      <c r="AA1252">
        <v>439.74359299999998</v>
      </c>
      <c r="AB1252">
        <v>0</v>
      </c>
    </row>
    <row r="1253" spans="1:28" x14ac:dyDescent="0.25">
      <c r="A1253" s="1" t="s">
        <v>1902</v>
      </c>
      <c r="B1253">
        <v>1643</v>
      </c>
      <c r="C1253" s="1" t="s">
        <v>4016</v>
      </c>
      <c r="D1253">
        <v>5.0999999999999996</v>
      </c>
      <c r="E1253">
        <v>0</v>
      </c>
      <c r="F1253">
        <v>0.15</v>
      </c>
      <c r="G1253">
        <v>2092</v>
      </c>
      <c r="H1253" s="1" t="s">
        <v>4125</v>
      </c>
      <c r="I1253">
        <v>87.33</v>
      </c>
      <c r="J1253">
        <v>5.21</v>
      </c>
      <c r="K1253">
        <v>449</v>
      </c>
      <c r="L1253">
        <v>2372.46</v>
      </c>
      <c r="M1253">
        <v>44</v>
      </c>
      <c r="N1253">
        <v>3</v>
      </c>
      <c r="O1253">
        <v>0</v>
      </c>
      <c r="P1253">
        <v>127.33</v>
      </c>
      <c r="Q1253">
        <v>0</v>
      </c>
      <c r="R1253" s="1" t="s">
        <v>6057</v>
      </c>
      <c r="S1253" s="1" t="s">
        <v>8156</v>
      </c>
      <c r="T1253">
        <v>0.53</v>
      </c>
      <c r="U1253" s="1"/>
      <c r="V1253">
        <v>23833.435876</v>
      </c>
      <c r="W1253">
        <v>825911.872753</v>
      </c>
      <c r="X1253">
        <v>127.578768</v>
      </c>
      <c r="Y1253">
        <v>14.907204999999999</v>
      </c>
      <c r="Z1253">
        <v>345.64511399999998</v>
      </c>
      <c r="AA1253">
        <v>355.03261099999997</v>
      </c>
      <c r="AB1253">
        <v>0</v>
      </c>
    </row>
    <row r="1254" spans="1:28" x14ac:dyDescent="0.25">
      <c r="A1254" s="1" t="s">
        <v>1903</v>
      </c>
      <c r="B1254">
        <v>2041</v>
      </c>
      <c r="C1254" s="1" t="s">
        <v>4004</v>
      </c>
      <c r="D1254">
        <v>5.0999999999999996</v>
      </c>
      <c r="E1254">
        <v>0</v>
      </c>
      <c r="F1254">
        <v>1</v>
      </c>
      <c r="G1254">
        <v>2093</v>
      </c>
      <c r="H1254" s="1" t="s">
        <v>4074</v>
      </c>
      <c r="I1254">
        <v>0.2</v>
      </c>
      <c r="J1254">
        <v>9.09</v>
      </c>
      <c r="K1254">
        <v>52</v>
      </c>
      <c r="L1254">
        <v>420.4</v>
      </c>
      <c r="M1254">
        <v>0</v>
      </c>
      <c r="N1254">
        <v>0</v>
      </c>
      <c r="O1254">
        <v>0</v>
      </c>
      <c r="P1254">
        <v>21.66</v>
      </c>
      <c r="Q1254">
        <v>0</v>
      </c>
      <c r="R1254" s="1" t="s">
        <v>6058</v>
      </c>
      <c r="S1254" s="1" t="s">
        <v>8156</v>
      </c>
      <c r="T1254">
        <v>1.02</v>
      </c>
      <c r="U1254" s="1"/>
      <c r="V1254">
        <v>3340.0558599999999</v>
      </c>
      <c r="W1254">
        <v>173676.15046800001</v>
      </c>
      <c r="X1254">
        <v>19.342939999999999</v>
      </c>
      <c r="Y1254">
        <v>3.5028169999999998</v>
      </c>
      <c r="Z1254">
        <v>74.714662000000004</v>
      </c>
      <c r="AA1254">
        <v>74.655762999999993</v>
      </c>
      <c r="AB1254">
        <v>0</v>
      </c>
    </row>
    <row r="1255" spans="1:28" x14ac:dyDescent="0.25">
      <c r="A1255" s="1" t="s">
        <v>1904</v>
      </c>
      <c r="B1255">
        <v>1035</v>
      </c>
      <c r="C1255" s="1" t="s">
        <v>4024</v>
      </c>
      <c r="D1255">
        <v>5.0999999999999996</v>
      </c>
      <c r="E1255">
        <v>0</v>
      </c>
      <c r="F1255">
        <v>0</v>
      </c>
      <c r="G1255">
        <v>2094</v>
      </c>
      <c r="H1255" s="1" t="s">
        <v>4159</v>
      </c>
      <c r="I1255">
        <v>26.09</v>
      </c>
      <c r="J1255">
        <v>10.5</v>
      </c>
      <c r="K1255">
        <v>1059</v>
      </c>
      <c r="L1255">
        <v>2392.42</v>
      </c>
      <c r="M1255">
        <v>721</v>
      </c>
      <c r="N1255">
        <v>14</v>
      </c>
      <c r="O1255">
        <v>0</v>
      </c>
      <c r="P1255">
        <v>868.25</v>
      </c>
      <c r="Q1255">
        <v>0</v>
      </c>
      <c r="R1255" s="1" t="s">
        <v>6059</v>
      </c>
      <c r="S1255" s="1" t="s">
        <v>8156</v>
      </c>
      <c r="T1255">
        <v>0.9</v>
      </c>
      <c r="U1255" s="1"/>
      <c r="V1255">
        <v>127042.05106</v>
      </c>
      <c r="W1255">
        <v>2601975.46343</v>
      </c>
      <c r="X1255">
        <v>639.72178799999995</v>
      </c>
      <c r="Y1255">
        <v>60.512058000000003</v>
      </c>
      <c r="Z1255">
        <v>1164.1789269999999</v>
      </c>
      <c r="AA1255">
        <v>1118.529536</v>
      </c>
      <c r="AB1255">
        <v>0</v>
      </c>
    </row>
    <row r="1256" spans="1:28" x14ac:dyDescent="0.25">
      <c r="A1256" s="1" t="s">
        <v>1905</v>
      </c>
      <c r="B1256">
        <v>1650</v>
      </c>
      <c r="C1256" s="1" t="s">
        <v>4001</v>
      </c>
      <c r="D1256">
        <v>0.2</v>
      </c>
      <c r="E1256">
        <v>0</v>
      </c>
      <c r="F1256">
        <v>0</v>
      </c>
      <c r="G1256">
        <v>2095</v>
      </c>
      <c r="H1256" s="1" t="s">
        <v>4085</v>
      </c>
      <c r="I1256">
        <v>50.59</v>
      </c>
      <c r="J1256">
        <v>12.88</v>
      </c>
      <c r="K1256">
        <v>445</v>
      </c>
      <c r="L1256">
        <v>796.83</v>
      </c>
      <c r="M1256">
        <v>330</v>
      </c>
      <c r="N1256">
        <v>7</v>
      </c>
      <c r="O1256">
        <v>0</v>
      </c>
      <c r="P1256">
        <v>387.02</v>
      </c>
      <c r="Q1256">
        <v>0</v>
      </c>
      <c r="R1256" s="1" t="s">
        <v>6060</v>
      </c>
      <c r="S1256" s="1" t="s">
        <v>8156</v>
      </c>
      <c r="T1256">
        <v>0.98</v>
      </c>
      <c r="U1256" s="1"/>
      <c r="V1256">
        <v>55785.765616999997</v>
      </c>
      <c r="W1256">
        <v>1123113.079893</v>
      </c>
      <c r="X1256">
        <v>280.50054799999998</v>
      </c>
      <c r="Y1256">
        <v>26.518049999999999</v>
      </c>
      <c r="Z1256">
        <v>505.05113999999998</v>
      </c>
      <c r="AA1256">
        <v>482.80074400000001</v>
      </c>
      <c r="AB1256">
        <v>0</v>
      </c>
    </row>
    <row r="1257" spans="1:28" x14ac:dyDescent="0.25">
      <c r="A1257" s="1" t="s">
        <v>1906</v>
      </c>
      <c r="B1257">
        <v>1438</v>
      </c>
      <c r="C1257" s="1" t="s">
        <v>4019</v>
      </c>
      <c r="D1257">
        <v>5.0999999999999996</v>
      </c>
      <c r="E1257">
        <v>0</v>
      </c>
      <c r="F1257">
        <v>0.5</v>
      </c>
      <c r="G1257">
        <v>2097</v>
      </c>
      <c r="H1257" s="1" t="s">
        <v>4093</v>
      </c>
      <c r="I1257">
        <v>2.0699999999999998</v>
      </c>
      <c r="J1257">
        <v>9.98</v>
      </c>
      <c r="K1257">
        <v>659</v>
      </c>
      <c r="L1257">
        <v>1335.45</v>
      </c>
      <c r="M1257">
        <v>447</v>
      </c>
      <c r="N1257">
        <v>9</v>
      </c>
      <c r="O1257">
        <v>0</v>
      </c>
      <c r="P1257">
        <v>542.17999999999995</v>
      </c>
      <c r="Q1257">
        <v>0</v>
      </c>
      <c r="R1257" s="1" t="s">
        <v>6061</v>
      </c>
      <c r="S1257" s="1" t="s">
        <v>8156</v>
      </c>
      <c r="T1257">
        <v>0.82</v>
      </c>
      <c r="U1257" s="1"/>
      <c r="V1257">
        <v>78114.601540999996</v>
      </c>
      <c r="W1257">
        <v>1581043.112314</v>
      </c>
      <c r="X1257">
        <v>392.822812</v>
      </c>
      <c r="Y1257">
        <v>36.552757</v>
      </c>
      <c r="Z1257">
        <v>706.72137099999998</v>
      </c>
      <c r="AA1257">
        <v>679.65519099999995</v>
      </c>
      <c r="AB1257">
        <v>0</v>
      </c>
    </row>
    <row r="1258" spans="1:28" x14ac:dyDescent="0.25">
      <c r="A1258" s="1" t="s">
        <v>1907</v>
      </c>
      <c r="B1258">
        <v>1208</v>
      </c>
      <c r="C1258" s="1" t="s">
        <v>4024</v>
      </c>
      <c r="D1258">
        <v>5.0999999999999996</v>
      </c>
      <c r="E1258">
        <v>0</v>
      </c>
      <c r="F1258">
        <v>0.5</v>
      </c>
      <c r="G1258">
        <v>2098</v>
      </c>
      <c r="H1258" s="1" t="s">
        <v>4159</v>
      </c>
      <c r="I1258">
        <v>26.09</v>
      </c>
      <c r="J1258">
        <v>13.77</v>
      </c>
      <c r="K1258">
        <v>890</v>
      </c>
      <c r="L1258">
        <v>2392.42</v>
      </c>
      <c r="M1258">
        <v>589</v>
      </c>
      <c r="N1258">
        <v>9</v>
      </c>
      <c r="O1258">
        <v>0</v>
      </c>
      <c r="P1258">
        <v>729.68</v>
      </c>
      <c r="Q1258">
        <v>0</v>
      </c>
      <c r="R1258" s="1" t="s">
        <v>6062</v>
      </c>
      <c r="S1258" s="1" t="s">
        <v>8156</v>
      </c>
      <c r="T1258">
        <v>1.08</v>
      </c>
      <c r="U1258" s="1"/>
      <c r="V1258">
        <v>107425.69611800001</v>
      </c>
      <c r="W1258">
        <v>2316818.808284</v>
      </c>
      <c r="X1258">
        <v>543.77171799999996</v>
      </c>
      <c r="Y1258">
        <v>53.354894000000002</v>
      </c>
      <c r="Z1258">
        <v>1032.4582820000001</v>
      </c>
      <c r="AA1258">
        <v>995.94324300000005</v>
      </c>
      <c r="AB1258">
        <v>0</v>
      </c>
    </row>
    <row r="1259" spans="1:28" x14ac:dyDescent="0.25">
      <c r="A1259" s="1" t="s">
        <v>1908</v>
      </c>
      <c r="B1259">
        <v>2029</v>
      </c>
      <c r="C1259" s="1" t="s">
        <v>4004</v>
      </c>
      <c r="D1259">
        <v>5.0999999999999996</v>
      </c>
      <c r="E1259">
        <v>0</v>
      </c>
      <c r="F1259">
        <v>0.4</v>
      </c>
      <c r="G1259">
        <v>2098</v>
      </c>
      <c r="H1259" s="1" t="s">
        <v>4076</v>
      </c>
      <c r="I1259">
        <v>1.4</v>
      </c>
      <c r="J1259">
        <v>9.2200000000000006</v>
      </c>
      <c r="K1259">
        <v>69</v>
      </c>
      <c r="L1259">
        <v>609.39</v>
      </c>
      <c r="M1259">
        <v>0</v>
      </c>
      <c r="N1259">
        <v>0</v>
      </c>
      <c r="O1259">
        <v>0</v>
      </c>
      <c r="P1259">
        <v>9.99</v>
      </c>
      <c r="Q1259">
        <v>0</v>
      </c>
      <c r="R1259" s="1" t="s">
        <v>6063</v>
      </c>
      <c r="S1259" s="1" t="s">
        <v>8156</v>
      </c>
      <c r="T1259">
        <v>0.7</v>
      </c>
      <c r="U1259" s="1"/>
      <c r="V1259">
        <v>3551.3182569999999</v>
      </c>
      <c r="W1259">
        <v>203013.516959</v>
      </c>
      <c r="X1259">
        <v>20.939157999999999</v>
      </c>
      <c r="Y1259">
        <v>3.6656260000000001</v>
      </c>
      <c r="Z1259">
        <v>84.043192000000005</v>
      </c>
      <c r="AA1259">
        <v>87.267019000000005</v>
      </c>
      <c r="AB1259">
        <v>0</v>
      </c>
    </row>
    <row r="1260" spans="1:28" x14ac:dyDescent="0.25">
      <c r="A1260" s="1" t="s">
        <v>1909</v>
      </c>
      <c r="B1260">
        <v>1898</v>
      </c>
      <c r="C1260" s="1" t="s">
        <v>4030</v>
      </c>
      <c r="D1260">
        <v>5.0999999999999996</v>
      </c>
      <c r="E1260">
        <v>0</v>
      </c>
      <c r="F1260">
        <v>0.5</v>
      </c>
      <c r="G1260">
        <v>2099</v>
      </c>
      <c r="H1260" s="1" t="s">
        <v>4139</v>
      </c>
      <c r="I1260">
        <v>77.290000000000006</v>
      </c>
      <c r="J1260">
        <v>12.68</v>
      </c>
      <c r="K1260">
        <v>201</v>
      </c>
      <c r="L1260">
        <v>2007.2</v>
      </c>
      <c r="M1260">
        <v>13</v>
      </c>
      <c r="N1260">
        <v>2</v>
      </c>
      <c r="O1260">
        <v>0</v>
      </c>
      <c r="P1260">
        <v>56.1</v>
      </c>
      <c r="Q1260">
        <v>0</v>
      </c>
      <c r="R1260" s="1" t="s">
        <v>6064</v>
      </c>
      <c r="S1260" s="1" t="s">
        <v>8156</v>
      </c>
      <c r="T1260">
        <v>1.01</v>
      </c>
      <c r="U1260" s="1"/>
      <c r="V1260">
        <v>9342.4259230000007</v>
      </c>
      <c r="W1260">
        <v>563246.77302700002</v>
      </c>
      <c r="X1260">
        <v>55.844014999999999</v>
      </c>
      <c r="Y1260">
        <v>10.501618000000001</v>
      </c>
      <c r="Z1260">
        <v>233.85732400000001</v>
      </c>
      <c r="AA1260">
        <v>242.11542900000001</v>
      </c>
      <c r="AB1260">
        <v>0</v>
      </c>
    </row>
    <row r="1261" spans="1:28" x14ac:dyDescent="0.25">
      <c r="A1261" s="1" t="s">
        <v>1911</v>
      </c>
      <c r="B1261">
        <v>2008</v>
      </c>
      <c r="C1261" s="1" t="s">
        <v>4002</v>
      </c>
      <c r="D1261">
        <v>5.0999999999999996</v>
      </c>
      <c r="E1261">
        <v>0</v>
      </c>
      <c r="F1261">
        <v>0.77</v>
      </c>
      <c r="G1261">
        <v>2099</v>
      </c>
      <c r="H1261" s="1" t="s">
        <v>4072</v>
      </c>
      <c r="I1261">
        <v>31.58</v>
      </c>
      <c r="J1261">
        <v>13.1</v>
      </c>
      <c r="K1261">
        <v>91</v>
      </c>
      <c r="L1261">
        <v>367.23</v>
      </c>
      <c r="M1261">
        <v>53</v>
      </c>
      <c r="N1261">
        <v>1</v>
      </c>
      <c r="O1261">
        <v>0</v>
      </c>
      <c r="P1261">
        <v>62.3</v>
      </c>
      <c r="Q1261">
        <v>0</v>
      </c>
      <c r="R1261" s="1" t="s">
        <v>6066</v>
      </c>
      <c r="S1261" s="1" t="s">
        <v>8156</v>
      </c>
      <c r="T1261">
        <v>0.95</v>
      </c>
      <c r="U1261" s="1"/>
      <c r="V1261">
        <v>9955.3204079999996</v>
      </c>
      <c r="W1261">
        <v>248488.78597600001</v>
      </c>
      <c r="X1261">
        <v>51.194229</v>
      </c>
      <c r="Y1261">
        <v>5.4921059999999997</v>
      </c>
      <c r="Z1261">
        <v>109.102318</v>
      </c>
      <c r="AA1261">
        <v>106.818225</v>
      </c>
      <c r="AB1261">
        <v>0</v>
      </c>
    </row>
    <row r="1262" spans="1:28" x14ac:dyDescent="0.25">
      <c r="A1262" s="1" t="s">
        <v>1912</v>
      </c>
      <c r="B1262">
        <v>2043</v>
      </c>
      <c r="C1262" s="1" t="s">
        <v>4004</v>
      </c>
      <c r="D1262">
        <v>5.0999999999999996</v>
      </c>
      <c r="E1262">
        <v>0</v>
      </c>
      <c r="F1262">
        <v>0.6</v>
      </c>
      <c r="G1262">
        <v>2100</v>
      </c>
      <c r="H1262" s="1" t="s">
        <v>4076</v>
      </c>
      <c r="I1262">
        <v>1.4</v>
      </c>
      <c r="J1262">
        <v>14.24</v>
      </c>
      <c r="K1262">
        <v>57</v>
      </c>
      <c r="L1262">
        <v>609.39</v>
      </c>
      <c r="M1262">
        <v>0</v>
      </c>
      <c r="N1262">
        <v>0</v>
      </c>
      <c r="O1262">
        <v>0</v>
      </c>
      <c r="P1262">
        <v>21.2</v>
      </c>
      <c r="Q1262">
        <v>0</v>
      </c>
      <c r="R1262" s="1" t="s">
        <v>6067</v>
      </c>
      <c r="S1262" s="1" t="s">
        <v>8156</v>
      </c>
      <c r="T1262">
        <v>1.24</v>
      </c>
      <c r="U1262" s="1"/>
      <c r="V1262">
        <v>3977.8079950000001</v>
      </c>
      <c r="W1262">
        <v>233349.85746500001</v>
      </c>
      <c r="X1262">
        <v>23.721298000000001</v>
      </c>
      <c r="Y1262">
        <v>4.8908779999999998</v>
      </c>
      <c r="Z1262">
        <v>100.665519</v>
      </c>
      <c r="AA1262">
        <v>100.30624899999999</v>
      </c>
      <c r="AB1262">
        <v>0</v>
      </c>
    </row>
    <row r="1263" spans="1:28" x14ac:dyDescent="0.25">
      <c r="A1263" s="1" t="s">
        <v>1916</v>
      </c>
      <c r="B1263">
        <v>1750</v>
      </c>
      <c r="C1263" s="1" t="s">
        <v>4001</v>
      </c>
      <c r="D1263">
        <v>0.2</v>
      </c>
      <c r="E1263">
        <v>0</v>
      </c>
      <c r="F1263">
        <v>0</v>
      </c>
      <c r="G1263">
        <v>2104</v>
      </c>
      <c r="H1263" s="1" t="s">
        <v>4085</v>
      </c>
      <c r="I1263">
        <v>50.59</v>
      </c>
      <c r="J1263">
        <v>8.76</v>
      </c>
      <c r="K1263">
        <v>354</v>
      </c>
      <c r="L1263">
        <v>796.83</v>
      </c>
      <c r="M1263">
        <v>203</v>
      </c>
      <c r="N1263">
        <v>6</v>
      </c>
      <c r="O1263">
        <v>0</v>
      </c>
      <c r="P1263">
        <v>277.23</v>
      </c>
      <c r="Q1263">
        <v>0</v>
      </c>
      <c r="R1263" s="1" t="s">
        <v>6071</v>
      </c>
      <c r="S1263" s="1" t="s">
        <v>8156</v>
      </c>
      <c r="T1263">
        <v>0.73</v>
      </c>
      <c r="U1263" s="1"/>
      <c r="V1263">
        <v>31764.169048</v>
      </c>
      <c r="W1263">
        <v>686749.803204</v>
      </c>
      <c r="X1263">
        <v>160.716362</v>
      </c>
      <c r="Y1263">
        <v>15.30048</v>
      </c>
      <c r="Z1263">
        <v>303.50419699999998</v>
      </c>
      <c r="AA1263">
        <v>295.21743300000003</v>
      </c>
      <c r="AB1263">
        <v>0</v>
      </c>
    </row>
    <row r="1264" spans="1:28" x14ac:dyDescent="0.25">
      <c r="A1264" s="1" t="s">
        <v>1917</v>
      </c>
      <c r="B1264">
        <v>1515</v>
      </c>
      <c r="C1264" s="1" t="s">
        <v>4004</v>
      </c>
      <c r="D1264">
        <v>5.0999999999999996</v>
      </c>
      <c r="E1264">
        <v>0</v>
      </c>
      <c r="F1264">
        <v>0.37</v>
      </c>
      <c r="G1264">
        <v>2105</v>
      </c>
      <c r="H1264" s="1" t="s">
        <v>4104</v>
      </c>
      <c r="I1264">
        <v>0.2</v>
      </c>
      <c r="J1264">
        <v>8.93</v>
      </c>
      <c r="K1264">
        <v>590</v>
      </c>
      <c r="L1264">
        <v>1312.65</v>
      </c>
      <c r="M1264">
        <v>396</v>
      </c>
      <c r="N1264">
        <v>6</v>
      </c>
      <c r="O1264">
        <v>0</v>
      </c>
      <c r="P1264">
        <v>518.25</v>
      </c>
      <c r="Q1264">
        <v>0</v>
      </c>
      <c r="R1264" s="1" t="s">
        <v>6072</v>
      </c>
      <c r="S1264" s="1" t="s">
        <v>8156</v>
      </c>
      <c r="T1264">
        <v>1.33</v>
      </c>
      <c r="U1264" s="1"/>
      <c r="V1264">
        <v>73040.410747000002</v>
      </c>
      <c r="W1264">
        <v>1539925.430071</v>
      </c>
      <c r="X1264">
        <v>368.91373900000002</v>
      </c>
      <c r="Y1264">
        <v>36.038685000000001</v>
      </c>
      <c r="Z1264">
        <v>688.91819799999996</v>
      </c>
      <c r="AA1264">
        <v>661.97657000000004</v>
      </c>
      <c r="AB1264">
        <v>0</v>
      </c>
    </row>
    <row r="1265" spans="1:28" x14ac:dyDescent="0.25">
      <c r="A1265" s="1" t="s">
        <v>1919</v>
      </c>
      <c r="B1265">
        <v>1611</v>
      </c>
      <c r="C1265" s="1" t="s">
        <v>4004</v>
      </c>
      <c r="D1265">
        <v>5.0999999999999996</v>
      </c>
      <c r="E1265">
        <v>0</v>
      </c>
      <c r="F1265">
        <v>1</v>
      </c>
      <c r="G1265">
        <v>2106</v>
      </c>
      <c r="H1265" s="1" t="s">
        <v>4104</v>
      </c>
      <c r="I1265">
        <v>0.2</v>
      </c>
      <c r="J1265">
        <v>11.63</v>
      </c>
      <c r="K1265">
        <v>495</v>
      </c>
      <c r="L1265">
        <v>1913.75</v>
      </c>
      <c r="M1265">
        <v>200</v>
      </c>
      <c r="N1265">
        <v>8</v>
      </c>
      <c r="O1265">
        <v>0</v>
      </c>
      <c r="P1265">
        <v>365.37</v>
      </c>
      <c r="Q1265">
        <v>0</v>
      </c>
      <c r="R1265" s="1" t="s">
        <v>6074</v>
      </c>
      <c r="S1265" s="1" t="s">
        <v>8156</v>
      </c>
      <c r="T1265">
        <v>1.06</v>
      </c>
      <c r="U1265" s="1"/>
      <c r="V1265">
        <v>45234.483410000001</v>
      </c>
      <c r="W1265">
        <v>1208477.6308619999</v>
      </c>
      <c r="X1265">
        <v>234.52364800000001</v>
      </c>
      <c r="Y1265">
        <v>26.567867</v>
      </c>
      <c r="Z1265">
        <v>531.78017999999997</v>
      </c>
      <c r="AA1265">
        <v>519.48725899999999</v>
      </c>
      <c r="AB1265">
        <v>0</v>
      </c>
    </row>
    <row r="1266" spans="1:28" x14ac:dyDescent="0.25">
      <c r="A1266" s="1" t="s">
        <v>1920</v>
      </c>
      <c r="B1266">
        <v>1559</v>
      </c>
      <c r="C1266" s="1" t="s">
        <v>4032</v>
      </c>
      <c r="D1266">
        <v>5.0999999999999996</v>
      </c>
      <c r="E1266">
        <v>0</v>
      </c>
      <c r="F1266">
        <v>0.94</v>
      </c>
      <c r="G1266">
        <v>2108</v>
      </c>
      <c r="H1266" s="1" t="s">
        <v>4093</v>
      </c>
      <c r="I1266">
        <v>2.0699999999999998</v>
      </c>
      <c r="J1266">
        <v>12.59</v>
      </c>
      <c r="K1266">
        <v>549</v>
      </c>
      <c r="L1266">
        <v>1444.44</v>
      </c>
      <c r="M1266">
        <v>347</v>
      </c>
      <c r="N1266">
        <v>8</v>
      </c>
      <c r="O1266">
        <v>0</v>
      </c>
      <c r="P1266">
        <v>450.49</v>
      </c>
      <c r="Q1266">
        <v>0</v>
      </c>
      <c r="R1266" s="1" t="s">
        <v>6075</v>
      </c>
      <c r="S1266" s="1" t="s">
        <v>8156</v>
      </c>
      <c r="T1266">
        <v>1.06</v>
      </c>
      <c r="U1266" s="1"/>
      <c r="V1266">
        <v>64648.592410999998</v>
      </c>
      <c r="W1266">
        <v>1400162.1255409999</v>
      </c>
      <c r="X1266">
        <v>327.386368</v>
      </c>
      <c r="Y1266">
        <v>32.431133000000003</v>
      </c>
      <c r="Z1266">
        <v>625.56271500000003</v>
      </c>
      <c r="AA1266">
        <v>601.89458500000001</v>
      </c>
      <c r="AB1266">
        <v>0</v>
      </c>
    </row>
    <row r="1267" spans="1:28" x14ac:dyDescent="0.25">
      <c r="A1267" s="1" t="s">
        <v>1921</v>
      </c>
      <c r="B1267">
        <v>1384</v>
      </c>
      <c r="C1267" s="1" t="s">
        <v>4004</v>
      </c>
      <c r="D1267">
        <v>5.0999999999999996</v>
      </c>
      <c r="E1267">
        <v>0</v>
      </c>
      <c r="F1267">
        <v>4</v>
      </c>
      <c r="G1267">
        <v>2109</v>
      </c>
      <c r="H1267" s="1" t="s">
        <v>4110</v>
      </c>
      <c r="I1267">
        <v>0.2</v>
      </c>
      <c r="J1267">
        <v>9.39</v>
      </c>
      <c r="K1267">
        <v>725</v>
      </c>
      <c r="L1267">
        <v>1913.75</v>
      </c>
      <c r="M1267">
        <v>445</v>
      </c>
      <c r="N1267">
        <v>10</v>
      </c>
      <c r="O1267">
        <v>0</v>
      </c>
      <c r="P1267">
        <v>552.04999999999995</v>
      </c>
      <c r="Q1267">
        <v>0</v>
      </c>
      <c r="R1267" s="1" t="s">
        <v>6076</v>
      </c>
      <c r="S1267" s="1" t="s">
        <v>8156</v>
      </c>
      <c r="T1267">
        <v>0.8</v>
      </c>
      <c r="U1267" s="1"/>
      <c r="V1267">
        <v>80652.845627999995</v>
      </c>
      <c r="W1267">
        <v>1709286.7795889999</v>
      </c>
      <c r="X1267">
        <v>407.38849499999998</v>
      </c>
      <c r="Y1267">
        <v>38.908555999999997</v>
      </c>
      <c r="Z1267">
        <v>760.27276400000005</v>
      </c>
      <c r="AA1267">
        <v>734.78194800000006</v>
      </c>
      <c r="AB1267">
        <v>0</v>
      </c>
    </row>
    <row r="1268" spans="1:28" x14ac:dyDescent="0.25">
      <c r="A1268" s="1" t="s">
        <v>1924</v>
      </c>
      <c r="B1268">
        <v>1447</v>
      </c>
      <c r="C1268" s="1" t="s">
        <v>4032</v>
      </c>
      <c r="D1268">
        <v>5.0999999999999996</v>
      </c>
      <c r="E1268">
        <v>0</v>
      </c>
      <c r="F1268">
        <v>0.23</v>
      </c>
      <c r="G1268">
        <v>2113</v>
      </c>
      <c r="H1268" s="1" t="s">
        <v>4093</v>
      </c>
      <c r="I1268">
        <v>2.0699999999999998</v>
      </c>
      <c r="J1268">
        <v>9.5500000000000007</v>
      </c>
      <c r="K1268">
        <v>666</v>
      </c>
      <c r="L1268">
        <v>1444.44</v>
      </c>
      <c r="M1268">
        <v>409</v>
      </c>
      <c r="N1268">
        <v>9</v>
      </c>
      <c r="O1268">
        <v>0</v>
      </c>
      <c r="P1268">
        <v>518.86</v>
      </c>
      <c r="Q1268">
        <v>0</v>
      </c>
      <c r="R1268" s="1" t="s">
        <v>6079</v>
      </c>
      <c r="S1268" s="1" t="s">
        <v>8156</v>
      </c>
      <c r="T1268">
        <v>0.71</v>
      </c>
      <c r="U1268" s="1"/>
      <c r="V1268">
        <v>75120.359834999996</v>
      </c>
      <c r="W1268">
        <v>1551481.8497959999</v>
      </c>
      <c r="X1268">
        <v>378.45866899999999</v>
      </c>
      <c r="Y1268">
        <v>35.526333000000001</v>
      </c>
      <c r="Z1268">
        <v>692.37815399999999</v>
      </c>
      <c r="AA1268">
        <v>666.94656099999997</v>
      </c>
      <c r="AB1268">
        <v>0</v>
      </c>
    </row>
    <row r="1269" spans="1:28" x14ac:dyDescent="0.25">
      <c r="A1269" s="1" t="s">
        <v>1925</v>
      </c>
      <c r="B1269">
        <v>1255</v>
      </c>
      <c r="C1269" s="1" t="s">
        <v>4030</v>
      </c>
      <c r="D1269">
        <v>5.0999999999999996</v>
      </c>
      <c r="E1269">
        <v>0</v>
      </c>
      <c r="F1269">
        <v>0.46</v>
      </c>
      <c r="G1269">
        <v>2114</v>
      </c>
      <c r="H1269" s="1" t="s">
        <v>4147</v>
      </c>
      <c r="I1269">
        <v>23.77</v>
      </c>
      <c r="J1269">
        <v>8.5399999999999991</v>
      </c>
      <c r="K1269">
        <v>859</v>
      </c>
      <c r="L1269">
        <v>2694.53</v>
      </c>
      <c r="M1269">
        <v>510</v>
      </c>
      <c r="N1269">
        <v>9</v>
      </c>
      <c r="O1269">
        <v>0</v>
      </c>
      <c r="P1269">
        <v>590.41999999999996</v>
      </c>
      <c r="Q1269">
        <v>0</v>
      </c>
      <c r="R1269" s="1" t="s">
        <v>6080</v>
      </c>
      <c r="S1269" s="1" t="s">
        <v>8156</v>
      </c>
      <c r="T1269">
        <v>0.72</v>
      </c>
      <c r="U1269" s="1"/>
      <c r="V1269">
        <v>93102.157319000005</v>
      </c>
      <c r="W1269">
        <v>2027980.514131</v>
      </c>
      <c r="X1269">
        <v>471.42736500000001</v>
      </c>
      <c r="Y1269">
        <v>45.058801000000003</v>
      </c>
      <c r="Z1269">
        <v>894.78805799999998</v>
      </c>
      <c r="AA1269">
        <v>871.78032800000005</v>
      </c>
      <c r="AB1269">
        <v>0</v>
      </c>
    </row>
    <row r="1270" spans="1:28" x14ac:dyDescent="0.25">
      <c r="A1270" s="1" t="s">
        <v>1927</v>
      </c>
      <c r="B1270">
        <v>1841</v>
      </c>
      <c r="C1270" s="1" t="s">
        <v>4004</v>
      </c>
      <c r="D1270">
        <v>5.0999999999999996</v>
      </c>
      <c r="E1270">
        <v>0</v>
      </c>
      <c r="F1270">
        <v>1</v>
      </c>
      <c r="G1270">
        <v>2119</v>
      </c>
      <c r="H1270" s="1" t="s">
        <v>4110</v>
      </c>
      <c r="I1270">
        <v>0.2</v>
      </c>
      <c r="J1270">
        <v>10.01</v>
      </c>
      <c r="K1270">
        <v>278</v>
      </c>
      <c r="L1270">
        <v>1913.75</v>
      </c>
      <c r="M1270">
        <v>59</v>
      </c>
      <c r="N1270">
        <v>4</v>
      </c>
      <c r="O1270">
        <v>0</v>
      </c>
      <c r="P1270">
        <v>127.77</v>
      </c>
      <c r="Q1270">
        <v>0</v>
      </c>
      <c r="R1270" s="1" t="s">
        <v>6082</v>
      </c>
      <c r="S1270" s="1" t="s">
        <v>8156</v>
      </c>
      <c r="T1270">
        <v>0.92</v>
      </c>
      <c r="U1270" s="1"/>
      <c r="V1270">
        <v>19472.138912999999</v>
      </c>
      <c r="W1270">
        <v>786230.22654499998</v>
      </c>
      <c r="X1270">
        <v>107.265536</v>
      </c>
      <c r="Y1270">
        <v>15.792059999999999</v>
      </c>
      <c r="Z1270">
        <v>335.80564800000002</v>
      </c>
      <c r="AA1270">
        <v>337.96993900000001</v>
      </c>
      <c r="AB1270">
        <v>0</v>
      </c>
    </row>
    <row r="1271" spans="1:28" x14ac:dyDescent="0.25">
      <c r="A1271" s="1" t="s">
        <v>1929</v>
      </c>
      <c r="B1271">
        <v>2070</v>
      </c>
      <c r="C1271" s="1" t="s">
        <v>4002</v>
      </c>
      <c r="D1271">
        <v>5.0999999999999996</v>
      </c>
      <c r="E1271">
        <v>0</v>
      </c>
      <c r="F1271">
        <v>0.04</v>
      </c>
      <c r="G1271">
        <v>2121</v>
      </c>
      <c r="H1271" s="1" t="s">
        <v>4105</v>
      </c>
      <c r="I1271">
        <v>31.58</v>
      </c>
      <c r="J1271">
        <v>9.83</v>
      </c>
      <c r="K1271">
        <v>51</v>
      </c>
      <c r="L1271">
        <v>367.23</v>
      </c>
      <c r="M1271">
        <v>1</v>
      </c>
      <c r="N1271">
        <v>1</v>
      </c>
      <c r="O1271">
        <v>0</v>
      </c>
      <c r="P1271">
        <v>18.670000000000002</v>
      </c>
      <c r="Q1271">
        <v>0</v>
      </c>
      <c r="R1271" s="1" t="s">
        <v>6084</v>
      </c>
      <c r="S1271" s="1" t="s">
        <v>8156</v>
      </c>
      <c r="T1271">
        <v>0.82</v>
      </c>
      <c r="U1271" s="1"/>
      <c r="V1271">
        <v>3153.9818719999998</v>
      </c>
      <c r="W1271">
        <v>144719.61016899999</v>
      </c>
      <c r="X1271">
        <v>17.758262999999999</v>
      </c>
      <c r="Y1271">
        <v>2.7228210000000002</v>
      </c>
      <c r="Z1271">
        <v>60.924016000000002</v>
      </c>
      <c r="AA1271">
        <v>62.209240000000001</v>
      </c>
      <c r="AB1271">
        <v>0</v>
      </c>
    </row>
    <row r="1272" spans="1:28" x14ac:dyDescent="0.25">
      <c r="A1272" s="1" t="s">
        <v>1931</v>
      </c>
      <c r="B1272">
        <v>1898</v>
      </c>
      <c r="C1272" s="1" t="s">
        <v>4018</v>
      </c>
      <c r="D1272">
        <v>5.0999999999999996</v>
      </c>
      <c r="E1272">
        <v>0</v>
      </c>
      <c r="F1272">
        <v>0.5</v>
      </c>
      <c r="G1272">
        <v>2123</v>
      </c>
      <c r="H1272" s="1" t="s">
        <v>4092</v>
      </c>
      <c r="I1272">
        <v>182.21</v>
      </c>
      <c r="J1272">
        <v>9.24</v>
      </c>
      <c r="K1272">
        <v>225</v>
      </c>
      <c r="L1272">
        <v>1351.38</v>
      </c>
      <c r="M1272">
        <v>63</v>
      </c>
      <c r="N1272">
        <v>2</v>
      </c>
      <c r="O1272">
        <v>0</v>
      </c>
      <c r="P1272">
        <v>130.38</v>
      </c>
      <c r="Q1272">
        <v>0</v>
      </c>
      <c r="R1272" s="1" t="s">
        <v>6086</v>
      </c>
      <c r="S1272" s="1" t="s">
        <v>8156</v>
      </c>
      <c r="T1272">
        <v>1.02</v>
      </c>
      <c r="U1272" s="1"/>
      <c r="V1272">
        <v>17197.378090999999</v>
      </c>
      <c r="W1272">
        <v>606292.12510399998</v>
      </c>
      <c r="X1272">
        <v>92.687574999999995</v>
      </c>
      <c r="Y1272">
        <v>12.697065</v>
      </c>
      <c r="Z1272">
        <v>261.95302600000002</v>
      </c>
      <c r="AA1272">
        <v>260.62262500000003</v>
      </c>
      <c r="AB1272">
        <v>0</v>
      </c>
    </row>
    <row r="1273" spans="1:28" x14ac:dyDescent="0.25">
      <c r="A1273" s="1" t="s">
        <v>1933</v>
      </c>
      <c r="B1273">
        <v>2039</v>
      </c>
      <c r="C1273" s="1" t="s">
        <v>4002</v>
      </c>
      <c r="D1273">
        <v>5.0999999999999996</v>
      </c>
      <c r="E1273">
        <v>0</v>
      </c>
      <c r="F1273">
        <v>0.41</v>
      </c>
      <c r="G1273">
        <v>2124</v>
      </c>
      <c r="H1273" s="1" t="s">
        <v>4072</v>
      </c>
      <c r="I1273">
        <v>31.58</v>
      </c>
      <c r="J1273">
        <v>7.64</v>
      </c>
      <c r="K1273">
        <v>85</v>
      </c>
      <c r="L1273">
        <v>367.23</v>
      </c>
      <c r="M1273">
        <v>29</v>
      </c>
      <c r="N1273">
        <v>1</v>
      </c>
      <c r="O1273">
        <v>0</v>
      </c>
      <c r="P1273">
        <v>44.86</v>
      </c>
      <c r="Q1273">
        <v>0</v>
      </c>
      <c r="R1273" s="1" t="s">
        <v>6088</v>
      </c>
      <c r="S1273" s="1" t="s">
        <v>8156</v>
      </c>
      <c r="T1273">
        <v>0.67</v>
      </c>
      <c r="U1273" s="1"/>
      <c r="V1273">
        <v>6729.8734850000001</v>
      </c>
      <c r="W1273">
        <v>192207.191612</v>
      </c>
      <c r="X1273">
        <v>35.161082</v>
      </c>
      <c r="Y1273">
        <v>4.0530879999999998</v>
      </c>
      <c r="Z1273">
        <v>83.809861999999995</v>
      </c>
      <c r="AA1273">
        <v>82.623773</v>
      </c>
      <c r="AB1273">
        <v>0</v>
      </c>
    </row>
    <row r="1274" spans="1:28" x14ac:dyDescent="0.25">
      <c r="A1274" s="1" t="s">
        <v>1934</v>
      </c>
      <c r="B1274">
        <v>1963</v>
      </c>
      <c r="C1274" s="1" t="s">
        <v>4001</v>
      </c>
      <c r="D1274">
        <v>0.2</v>
      </c>
      <c r="E1274">
        <v>0</v>
      </c>
      <c r="F1274">
        <v>95.95</v>
      </c>
      <c r="G1274">
        <v>2125</v>
      </c>
      <c r="H1274" s="1" t="s">
        <v>4071</v>
      </c>
      <c r="I1274">
        <v>108.49</v>
      </c>
      <c r="J1274">
        <v>10.78</v>
      </c>
      <c r="K1274">
        <v>162</v>
      </c>
      <c r="L1274">
        <v>419.77</v>
      </c>
      <c r="M1274">
        <v>65</v>
      </c>
      <c r="N1274">
        <v>6</v>
      </c>
      <c r="O1274">
        <v>0</v>
      </c>
      <c r="P1274">
        <v>131</v>
      </c>
      <c r="Q1274">
        <v>0</v>
      </c>
      <c r="R1274" s="1" t="s">
        <v>6089</v>
      </c>
      <c r="S1274" s="1" t="s">
        <v>8156</v>
      </c>
      <c r="T1274">
        <v>0.94</v>
      </c>
      <c r="U1274" s="1"/>
      <c r="V1274">
        <v>13358.504414999999</v>
      </c>
      <c r="W1274">
        <v>305461.48955599999</v>
      </c>
      <c r="X1274">
        <v>67.989746999999994</v>
      </c>
      <c r="Y1274">
        <v>6.7333270000000001</v>
      </c>
      <c r="Z1274">
        <v>134.48386400000001</v>
      </c>
      <c r="AA1274">
        <v>131.31009700000001</v>
      </c>
      <c r="AB1274">
        <v>0</v>
      </c>
    </row>
    <row r="1275" spans="1:28" x14ac:dyDescent="0.25">
      <c r="A1275" s="1" t="s">
        <v>1935</v>
      </c>
      <c r="B1275">
        <v>1891</v>
      </c>
      <c r="C1275" s="1" t="s">
        <v>4016</v>
      </c>
      <c r="D1275">
        <v>5.0999999999999996</v>
      </c>
      <c r="E1275">
        <v>0</v>
      </c>
      <c r="F1275">
        <v>0.14000000000000001</v>
      </c>
      <c r="G1275">
        <v>2125</v>
      </c>
      <c r="H1275" s="1" t="s">
        <v>4092</v>
      </c>
      <c r="I1275">
        <v>182.21</v>
      </c>
      <c r="J1275">
        <v>5.14</v>
      </c>
      <c r="K1275">
        <v>234</v>
      </c>
      <c r="L1275">
        <v>905.52</v>
      </c>
      <c r="M1275">
        <v>67</v>
      </c>
      <c r="N1275">
        <v>3</v>
      </c>
      <c r="O1275">
        <v>0</v>
      </c>
      <c r="P1275">
        <v>104.83</v>
      </c>
      <c r="Q1275">
        <v>0</v>
      </c>
      <c r="R1275" s="1" t="s">
        <v>6090</v>
      </c>
      <c r="S1275" s="1" t="s">
        <v>8156</v>
      </c>
      <c r="T1275">
        <v>0.51</v>
      </c>
      <c r="U1275" s="1"/>
      <c r="V1275">
        <v>17092.937775999999</v>
      </c>
      <c r="W1275">
        <v>450622.81589299999</v>
      </c>
      <c r="X1275">
        <v>88.271576999999994</v>
      </c>
      <c r="Y1275">
        <v>8.9730039999999995</v>
      </c>
      <c r="Z1275">
        <v>193.58345600000001</v>
      </c>
      <c r="AA1275">
        <v>193.710331</v>
      </c>
      <c r="AB1275">
        <v>0</v>
      </c>
    </row>
    <row r="1276" spans="1:28" x14ac:dyDescent="0.25">
      <c r="A1276" s="1" t="s">
        <v>1936</v>
      </c>
      <c r="B1276">
        <v>1582</v>
      </c>
      <c r="C1276" s="1" t="s">
        <v>4019</v>
      </c>
      <c r="D1276">
        <v>5.0999999999999996</v>
      </c>
      <c r="E1276">
        <v>0</v>
      </c>
      <c r="F1276">
        <v>0.75</v>
      </c>
      <c r="G1276">
        <v>2126</v>
      </c>
      <c r="H1276" s="1" t="s">
        <v>4093</v>
      </c>
      <c r="I1276">
        <v>2.0699999999999998</v>
      </c>
      <c r="J1276">
        <v>9.39</v>
      </c>
      <c r="K1276">
        <v>544</v>
      </c>
      <c r="L1276">
        <v>1335.45</v>
      </c>
      <c r="M1276">
        <v>340</v>
      </c>
      <c r="N1276">
        <v>8</v>
      </c>
      <c r="O1276">
        <v>0</v>
      </c>
      <c r="P1276">
        <v>419.66</v>
      </c>
      <c r="Q1276">
        <v>0</v>
      </c>
      <c r="R1276" s="1" t="s">
        <v>6091</v>
      </c>
      <c r="S1276" s="1" t="s">
        <v>8156</v>
      </c>
      <c r="T1276">
        <v>0.77</v>
      </c>
      <c r="U1276" s="1"/>
      <c r="V1276">
        <v>62060.458895999996</v>
      </c>
      <c r="W1276">
        <v>1333981.076195</v>
      </c>
      <c r="X1276">
        <v>313.94849799999997</v>
      </c>
      <c r="Y1276">
        <v>30.398755999999999</v>
      </c>
      <c r="Z1276">
        <v>593.58679199999995</v>
      </c>
      <c r="AA1276">
        <v>573.44609500000001</v>
      </c>
      <c r="AB1276">
        <v>0</v>
      </c>
    </row>
    <row r="1277" spans="1:28" x14ac:dyDescent="0.25">
      <c r="A1277" s="1" t="s">
        <v>1937</v>
      </c>
      <c r="B1277">
        <v>1925</v>
      </c>
      <c r="C1277" s="1" t="s">
        <v>4016</v>
      </c>
      <c r="D1277">
        <v>5.0999999999999996</v>
      </c>
      <c r="E1277">
        <v>0</v>
      </c>
      <c r="F1277">
        <v>0.97</v>
      </c>
      <c r="G1277">
        <v>2127</v>
      </c>
      <c r="H1277" s="1" t="s">
        <v>4092</v>
      </c>
      <c r="I1277">
        <v>182.21</v>
      </c>
      <c r="J1277">
        <v>5.98</v>
      </c>
      <c r="K1277">
        <v>202</v>
      </c>
      <c r="L1277">
        <v>905.52</v>
      </c>
      <c r="M1277">
        <v>46</v>
      </c>
      <c r="N1277">
        <v>2</v>
      </c>
      <c r="O1277">
        <v>0</v>
      </c>
      <c r="P1277">
        <v>83.2</v>
      </c>
      <c r="Q1277">
        <v>0</v>
      </c>
      <c r="R1277" s="1" t="s">
        <v>6092</v>
      </c>
      <c r="S1277" s="1" t="s">
        <v>8156</v>
      </c>
      <c r="T1277">
        <v>0.55000000000000004</v>
      </c>
      <c r="U1277" s="1"/>
      <c r="V1277">
        <v>13938.321629</v>
      </c>
      <c r="W1277">
        <v>395497.46210599999</v>
      </c>
      <c r="X1277">
        <v>72.655445</v>
      </c>
      <c r="Y1277">
        <v>7.8358879999999997</v>
      </c>
      <c r="Z1277">
        <v>169.61522199999999</v>
      </c>
      <c r="AA1277">
        <v>170.01261400000001</v>
      </c>
      <c r="AB1277">
        <v>0</v>
      </c>
    </row>
    <row r="1278" spans="1:28" x14ac:dyDescent="0.25">
      <c r="A1278" s="1" t="s">
        <v>1938</v>
      </c>
      <c r="B1278">
        <v>2076</v>
      </c>
      <c r="C1278" s="1" t="s">
        <v>4004</v>
      </c>
      <c r="D1278">
        <v>5.0999999999999996</v>
      </c>
      <c r="E1278">
        <v>0</v>
      </c>
      <c r="F1278">
        <v>6</v>
      </c>
      <c r="G1278">
        <v>2127</v>
      </c>
      <c r="H1278" s="1" t="s">
        <v>4079</v>
      </c>
      <c r="I1278">
        <v>1.4</v>
      </c>
      <c r="J1278">
        <v>14.75</v>
      </c>
      <c r="K1278">
        <v>51</v>
      </c>
      <c r="L1278">
        <v>609.39</v>
      </c>
      <c r="M1278">
        <v>0</v>
      </c>
      <c r="N1278">
        <v>0</v>
      </c>
      <c r="O1278">
        <v>0</v>
      </c>
      <c r="P1278">
        <v>15.01</v>
      </c>
      <c r="Q1278">
        <v>0</v>
      </c>
      <c r="R1278" s="1" t="s">
        <v>6093</v>
      </c>
      <c r="S1278" s="1" t="s">
        <v>8156</v>
      </c>
      <c r="T1278">
        <v>1.2</v>
      </c>
      <c r="U1278" s="1"/>
      <c r="V1278">
        <v>3433.7512069999998</v>
      </c>
      <c r="W1278">
        <v>203657.79334599999</v>
      </c>
      <c r="X1278">
        <v>20.547924999999999</v>
      </c>
      <c r="Y1278">
        <v>4.2839239999999998</v>
      </c>
      <c r="Z1278">
        <v>87.701278000000002</v>
      </c>
      <c r="AA1278">
        <v>87.542984000000004</v>
      </c>
      <c r="AB1278">
        <v>0</v>
      </c>
    </row>
    <row r="1279" spans="1:28" x14ac:dyDescent="0.25">
      <c r="A1279" s="1" t="s">
        <v>1939</v>
      </c>
      <c r="B1279">
        <v>1423</v>
      </c>
      <c r="C1279" s="1" t="s">
        <v>4020</v>
      </c>
      <c r="D1279">
        <v>5.0999999999999996</v>
      </c>
      <c r="E1279">
        <v>0</v>
      </c>
      <c r="F1279">
        <v>0.32</v>
      </c>
      <c r="G1279">
        <v>2128</v>
      </c>
      <c r="H1279" s="1" t="s">
        <v>4117</v>
      </c>
      <c r="I1279">
        <v>120.04</v>
      </c>
      <c r="J1279">
        <v>9.99</v>
      </c>
      <c r="K1279">
        <v>705</v>
      </c>
      <c r="L1279">
        <v>743.49</v>
      </c>
      <c r="M1279">
        <v>598</v>
      </c>
      <c r="N1279">
        <v>5</v>
      </c>
      <c r="O1279">
        <v>0</v>
      </c>
      <c r="P1279">
        <v>642.07000000000005</v>
      </c>
      <c r="Q1279">
        <v>0</v>
      </c>
      <c r="R1279" s="1" t="s">
        <v>6094</v>
      </c>
      <c r="S1279" s="1" t="s">
        <v>8156</v>
      </c>
      <c r="T1279">
        <v>0.87</v>
      </c>
      <c r="U1279" s="1"/>
      <c r="V1279">
        <v>98577.169097999998</v>
      </c>
      <c r="W1279">
        <v>1747017.2347649999</v>
      </c>
      <c r="X1279">
        <v>489.88984399999998</v>
      </c>
      <c r="Y1279">
        <v>42.163826999999998</v>
      </c>
      <c r="Z1279">
        <v>790.64942299999996</v>
      </c>
      <c r="AA1279">
        <v>751.01172799999995</v>
      </c>
      <c r="AB1279">
        <v>0</v>
      </c>
    </row>
    <row r="1280" spans="1:28" x14ac:dyDescent="0.25">
      <c r="A1280" s="1" t="s">
        <v>1940</v>
      </c>
      <c r="B1280">
        <v>1858</v>
      </c>
      <c r="C1280" s="1" t="s">
        <v>4017</v>
      </c>
      <c r="D1280">
        <v>5.0999999999999996</v>
      </c>
      <c r="E1280">
        <v>0</v>
      </c>
      <c r="F1280">
        <v>0.34</v>
      </c>
      <c r="G1280">
        <v>2128</v>
      </c>
      <c r="H1280" s="1" t="s">
        <v>4140</v>
      </c>
      <c r="I1280">
        <v>93.18</v>
      </c>
      <c r="J1280">
        <v>10.67</v>
      </c>
      <c r="K1280">
        <v>270</v>
      </c>
      <c r="L1280">
        <v>1018.45</v>
      </c>
      <c r="M1280">
        <v>146</v>
      </c>
      <c r="N1280">
        <v>5</v>
      </c>
      <c r="O1280">
        <v>0</v>
      </c>
      <c r="P1280">
        <v>177.64</v>
      </c>
      <c r="Q1280">
        <v>0</v>
      </c>
      <c r="R1280" s="1" t="s">
        <v>6095</v>
      </c>
      <c r="S1280" s="1" t="s">
        <v>8156</v>
      </c>
      <c r="T1280">
        <v>0.78</v>
      </c>
      <c r="U1280" s="1"/>
      <c r="V1280">
        <v>26953.066168000001</v>
      </c>
      <c r="W1280">
        <v>673212.63541500003</v>
      </c>
      <c r="X1280">
        <v>138.575007</v>
      </c>
      <c r="Y1280">
        <v>14.756551</v>
      </c>
      <c r="Z1280">
        <v>295.84635200000002</v>
      </c>
      <c r="AA1280">
        <v>289.394927</v>
      </c>
      <c r="AB1280">
        <v>0</v>
      </c>
    </row>
    <row r="1281" spans="1:28" x14ac:dyDescent="0.25">
      <c r="A1281" s="1" t="s">
        <v>1942</v>
      </c>
      <c r="B1281">
        <v>1964</v>
      </c>
      <c r="C1281" s="1" t="s">
        <v>4017</v>
      </c>
      <c r="D1281">
        <v>5.0999999999999996</v>
      </c>
      <c r="E1281">
        <v>0</v>
      </c>
      <c r="F1281">
        <v>0.19</v>
      </c>
      <c r="G1281">
        <v>2129</v>
      </c>
      <c r="H1281" s="1" t="s">
        <v>4140</v>
      </c>
      <c r="I1281">
        <v>93.18</v>
      </c>
      <c r="J1281">
        <v>11.37</v>
      </c>
      <c r="K1281">
        <v>165</v>
      </c>
      <c r="L1281">
        <v>1018.45</v>
      </c>
      <c r="M1281">
        <v>69</v>
      </c>
      <c r="N1281">
        <v>4</v>
      </c>
      <c r="O1281">
        <v>0</v>
      </c>
      <c r="P1281">
        <v>112.76</v>
      </c>
      <c r="Q1281">
        <v>0</v>
      </c>
      <c r="R1281" s="1" t="s">
        <v>6097</v>
      </c>
      <c r="S1281" s="1" t="s">
        <v>8156</v>
      </c>
      <c r="T1281">
        <v>1.42</v>
      </c>
      <c r="U1281" s="1"/>
      <c r="V1281">
        <v>16387.680058000002</v>
      </c>
      <c r="W1281">
        <v>584606.82262700005</v>
      </c>
      <c r="X1281">
        <v>88.628963999999996</v>
      </c>
      <c r="Y1281">
        <v>13.110204</v>
      </c>
      <c r="Z1281">
        <v>257.18396300000001</v>
      </c>
      <c r="AA1281">
        <v>251.29951700000001</v>
      </c>
      <c r="AB1281">
        <v>0</v>
      </c>
    </row>
    <row r="1282" spans="1:28" x14ac:dyDescent="0.25">
      <c r="A1282" s="1" t="s">
        <v>1944</v>
      </c>
      <c r="B1282">
        <v>1947</v>
      </c>
      <c r="C1282" s="1" t="s">
        <v>4001</v>
      </c>
      <c r="D1282">
        <v>0.2</v>
      </c>
      <c r="E1282">
        <v>0</v>
      </c>
      <c r="F1282">
        <v>120.54</v>
      </c>
      <c r="G1282">
        <v>2131</v>
      </c>
      <c r="H1282" s="1" t="s">
        <v>4148</v>
      </c>
      <c r="I1282">
        <v>108.49</v>
      </c>
      <c r="J1282">
        <v>8.15</v>
      </c>
      <c r="K1282">
        <v>184</v>
      </c>
      <c r="L1282">
        <v>419.77</v>
      </c>
      <c r="M1282">
        <v>79</v>
      </c>
      <c r="N1282">
        <v>7</v>
      </c>
      <c r="O1282">
        <v>0</v>
      </c>
      <c r="P1282">
        <v>142.91999999999999</v>
      </c>
      <c r="Q1282">
        <v>0</v>
      </c>
      <c r="R1282" s="1" t="s">
        <v>6099</v>
      </c>
      <c r="S1282" s="1" t="s">
        <v>8156</v>
      </c>
      <c r="T1282">
        <v>0.68</v>
      </c>
      <c r="U1282" s="1"/>
      <c r="V1282">
        <v>15466.146006999999</v>
      </c>
      <c r="W1282">
        <v>342347.001659</v>
      </c>
      <c r="X1282">
        <v>78.407628000000003</v>
      </c>
      <c r="Y1282">
        <v>7.4334210000000001</v>
      </c>
      <c r="Z1282">
        <v>150.466365</v>
      </c>
      <c r="AA1282">
        <v>147.16678400000001</v>
      </c>
      <c r="AB1282">
        <v>0</v>
      </c>
    </row>
    <row r="1283" spans="1:28" x14ac:dyDescent="0.25">
      <c r="A1283" s="1" t="s">
        <v>1945</v>
      </c>
      <c r="B1283">
        <v>1883</v>
      </c>
      <c r="C1283" s="1" t="s">
        <v>4004</v>
      </c>
      <c r="D1283">
        <v>5.0999999999999996</v>
      </c>
      <c r="E1283">
        <v>0</v>
      </c>
      <c r="F1283">
        <v>1.19</v>
      </c>
      <c r="G1283">
        <v>2132</v>
      </c>
      <c r="H1283" s="1" t="s">
        <v>4090</v>
      </c>
      <c r="I1283">
        <v>24.41</v>
      </c>
      <c r="J1283">
        <v>13.75</v>
      </c>
      <c r="K1283">
        <v>249</v>
      </c>
      <c r="L1283">
        <v>1286.42</v>
      </c>
      <c r="M1283">
        <v>101</v>
      </c>
      <c r="N1283">
        <v>4</v>
      </c>
      <c r="O1283">
        <v>0</v>
      </c>
      <c r="P1283">
        <v>163.01</v>
      </c>
      <c r="Q1283">
        <v>0</v>
      </c>
      <c r="R1283" s="1" t="s">
        <v>6100</v>
      </c>
      <c r="S1283" s="1" t="s">
        <v>8156</v>
      </c>
      <c r="T1283">
        <v>1.1000000000000001</v>
      </c>
      <c r="U1283" s="1"/>
      <c r="V1283">
        <v>22963.223685000001</v>
      </c>
      <c r="W1283">
        <v>671541.84495199996</v>
      </c>
      <c r="X1283">
        <v>120.436953</v>
      </c>
      <c r="Y1283">
        <v>14.480924999999999</v>
      </c>
      <c r="Z1283">
        <v>292.464856</v>
      </c>
      <c r="AA1283">
        <v>288.67382099999998</v>
      </c>
      <c r="AB1283">
        <v>0</v>
      </c>
    </row>
    <row r="1284" spans="1:28" x14ac:dyDescent="0.25">
      <c r="A1284" s="1" t="s">
        <v>1946</v>
      </c>
      <c r="B1284">
        <v>1352</v>
      </c>
      <c r="C1284" s="1" t="s">
        <v>4020</v>
      </c>
      <c r="D1284">
        <v>5.0999999999999996</v>
      </c>
      <c r="E1284">
        <v>0</v>
      </c>
      <c r="F1284">
        <v>0.45</v>
      </c>
      <c r="G1284">
        <v>2133</v>
      </c>
      <c r="H1284" s="1" t="s">
        <v>4094</v>
      </c>
      <c r="I1284">
        <v>120.04</v>
      </c>
      <c r="J1284">
        <v>11.14</v>
      </c>
      <c r="K1284">
        <v>781</v>
      </c>
      <c r="L1284">
        <v>743.49</v>
      </c>
      <c r="M1284">
        <v>663</v>
      </c>
      <c r="N1284">
        <v>6</v>
      </c>
      <c r="O1284">
        <v>0</v>
      </c>
      <c r="P1284">
        <v>719.37</v>
      </c>
      <c r="Q1284">
        <v>0</v>
      </c>
      <c r="R1284" s="1" t="s">
        <v>6101</v>
      </c>
      <c r="S1284" s="1" t="s">
        <v>8156</v>
      </c>
      <c r="T1284">
        <v>0.88</v>
      </c>
      <c r="U1284" s="1"/>
      <c r="V1284">
        <v>110572.631373</v>
      </c>
      <c r="W1284">
        <v>1954768.1850709999</v>
      </c>
      <c r="X1284">
        <v>549.42200500000001</v>
      </c>
      <c r="Y1284">
        <v>47.424200999999996</v>
      </c>
      <c r="Z1284">
        <v>886.67380600000001</v>
      </c>
      <c r="AA1284">
        <v>840.31999199999996</v>
      </c>
      <c r="AB1284">
        <v>0</v>
      </c>
    </row>
    <row r="1285" spans="1:28" x14ac:dyDescent="0.25">
      <c r="A1285" s="1" t="s">
        <v>1947</v>
      </c>
      <c r="B1285">
        <v>1670</v>
      </c>
      <c r="C1285" s="1" t="s">
        <v>4032</v>
      </c>
      <c r="D1285">
        <v>5.0999999999999996</v>
      </c>
      <c r="E1285">
        <v>0</v>
      </c>
      <c r="F1285">
        <v>0.65</v>
      </c>
      <c r="G1285">
        <v>2133</v>
      </c>
      <c r="H1285" s="1" t="s">
        <v>4093</v>
      </c>
      <c r="I1285">
        <v>2.0699999999999998</v>
      </c>
      <c r="J1285">
        <v>13.11</v>
      </c>
      <c r="K1285">
        <v>463</v>
      </c>
      <c r="L1285">
        <v>1444.44</v>
      </c>
      <c r="M1285">
        <v>230</v>
      </c>
      <c r="N1285">
        <v>6</v>
      </c>
      <c r="O1285">
        <v>0</v>
      </c>
      <c r="P1285">
        <v>362.27</v>
      </c>
      <c r="Q1285">
        <v>0</v>
      </c>
      <c r="R1285" s="1" t="s">
        <v>6102</v>
      </c>
      <c r="S1285" s="1" t="s">
        <v>8156</v>
      </c>
      <c r="T1285">
        <v>1.04</v>
      </c>
      <c r="U1285" s="1"/>
      <c r="V1285">
        <v>46592.559408000001</v>
      </c>
      <c r="W1285">
        <v>1088330.4105799999</v>
      </c>
      <c r="X1285">
        <v>237.67356100000001</v>
      </c>
      <c r="Y1285">
        <v>23.97484</v>
      </c>
      <c r="Z1285">
        <v>479.087648</v>
      </c>
      <c r="AA1285">
        <v>467.84462000000002</v>
      </c>
      <c r="AB1285">
        <v>0</v>
      </c>
    </row>
    <row r="1286" spans="1:28" x14ac:dyDescent="0.25">
      <c r="A1286" s="1" t="s">
        <v>1948</v>
      </c>
      <c r="B1286">
        <v>2070</v>
      </c>
      <c r="C1286" s="1" t="s">
        <v>4004</v>
      </c>
      <c r="D1286">
        <v>5.0999999999999996</v>
      </c>
      <c r="E1286">
        <v>0</v>
      </c>
      <c r="F1286">
        <v>0</v>
      </c>
      <c r="G1286">
        <v>2133</v>
      </c>
      <c r="H1286" s="1" t="s">
        <v>4074</v>
      </c>
      <c r="I1286">
        <v>0.2</v>
      </c>
      <c r="J1286">
        <v>10.63</v>
      </c>
      <c r="K1286">
        <v>63</v>
      </c>
      <c r="L1286">
        <v>420.4</v>
      </c>
      <c r="M1286">
        <v>0</v>
      </c>
      <c r="N1286">
        <v>0</v>
      </c>
      <c r="O1286">
        <v>0</v>
      </c>
      <c r="P1286">
        <v>27.41</v>
      </c>
      <c r="Q1286">
        <v>0</v>
      </c>
      <c r="R1286" s="1" t="s">
        <v>6103</v>
      </c>
      <c r="S1286" s="1" t="s">
        <v>8156</v>
      </c>
      <c r="T1286">
        <v>0.87</v>
      </c>
      <c r="U1286" s="1"/>
      <c r="V1286">
        <v>4213.4394060000004</v>
      </c>
      <c r="W1286">
        <v>192138.874706</v>
      </c>
      <c r="X1286">
        <v>23.7332</v>
      </c>
      <c r="Y1286">
        <v>3.8362219999999998</v>
      </c>
      <c r="Z1286">
        <v>82.589710999999994</v>
      </c>
      <c r="AA1286">
        <v>82.592562999999998</v>
      </c>
      <c r="AB1286">
        <v>0</v>
      </c>
    </row>
    <row r="1287" spans="1:28" x14ac:dyDescent="0.25">
      <c r="A1287" s="1" t="s">
        <v>1949</v>
      </c>
      <c r="B1287">
        <v>1250</v>
      </c>
      <c r="C1287" s="1" t="s">
        <v>4005</v>
      </c>
      <c r="D1287">
        <v>5.0999999999999996</v>
      </c>
      <c r="E1287">
        <v>0</v>
      </c>
      <c r="F1287">
        <v>0.88</v>
      </c>
      <c r="G1287">
        <v>2134</v>
      </c>
      <c r="H1287" s="1" t="s">
        <v>4075</v>
      </c>
      <c r="I1287">
        <v>89.74</v>
      </c>
      <c r="J1287">
        <v>8.65</v>
      </c>
      <c r="K1287">
        <v>884</v>
      </c>
      <c r="L1287">
        <v>698.35</v>
      </c>
      <c r="M1287">
        <v>717</v>
      </c>
      <c r="N1287">
        <v>9</v>
      </c>
      <c r="O1287">
        <v>0</v>
      </c>
      <c r="P1287">
        <v>810.09</v>
      </c>
      <c r="Q1287">
        <v>0</v>
      </c>
      <c r="R1287" s="1" t="s">
        <v>6104</v>
      </c>
      <c r="S1287" s="1" t="s">
        <v>8156</v>
      </c>
      <c r="T1287">
        <v>0.69</v>
      </c>
      <c r="U1287" s="1"/>
      <c r="V1287">
        <v>122599.02550800001</v>
      </c>
      <c r="W1287">
        <v>2140344.4649120001</v>
      </c>
      <c r="X1287">
        <v>608.48788400000001</v>
      </c>
      <c r="Y1287">
        <v>51.961674000000002</v>
      </c>
      <c r="Z1287">
        <v>972.18031800000006</v>
      </c>
      <c r="AA1287">
        <v>920.09706600000004</v>
      </c>
      <c r="AB1287">
        <v>0</v>
      </c>
    </row>
    <row r="1288" spans="1:28" x14ac:dyDescent="0.25">
      <c r="A1288" s="1" t="s">
        <v>1950</v>
      </c>
      <c r="B1288">
        <v>1320</v>
      </c>
      <c r="C1288" s="1" t="s">
        <v>4038</v>
      </c>
      <c r="D1288">
        <v>5.0999999999999996</v>
      </c>
      <c r="E1288">
        <v>0</v>
      </c>
      <c r="F1288">
        <v>0.89</v>
      </c>
      <c r="G1288">
        <v>2135</v>
      </c>
      <c r="H1288" s="1" t="s">
        <v>4130</v>
      </c>
      <c r="I1288">
        <v>14.85</v>
      </c>
      <c r="J1288">
        <v>13.95</v>
      </c>
      <c r="K1288">
        <v>815</v>
      </c>
      <c r="L1288">
        <v>1683.59</v>
      </c>
      <c r="M1288">
        <v>629</v>
      </c>
      <c r="N1288">
        <v>7</v>
      </c>
      <c r="O1288">
        <v>0</v>
      </c>
      <c r="P1288">
        <v>696.49</v>
      </c>
      <c r="Q1288">
        <v>0</v>
      </c>
      <c r="R1288" s="1" t="s">
        <v>6105</v>
      </c>
      <c r="S1288" s="1" t="s">
        <v>8156</v>
      </c>
      <c r="T1288">
        <v>1.04</v>
      </c>
      <c r="U1288" s="1"/>
      <c r="V1288">
        <v>108633.040162</v>
      </c>
      <c r="W1288">
        <v>2123471.9928669999</v>
      </c>
      <c r="X1288">
        <v>544.5829</v>
      </c>
      <c r="Y1288">
        <v>50.085926000000001</v>
      </c>
      <c r="Z1288">
        <v>952.45785699999999</v>
      </c>
      <c r="AA1288">
        <v>912.83525499999996</v>
      </c>
      <c r="AB1288">
        <v>0</v>
      </c>
    </row>
    <row r="1289" spans="1:28" x14ac:dyDescent="0.25">
      <c r="A1289" s="1" t="s">
        <v>1951</v>
      </c>
      <c r="B1289">
        <v>1369</v>
      </c>
      <c r="C1289" s="1" t="s">
        <v>4005</v>
      </c>
      <c r="D1289">
        <v>5.0999999999999996</v>
      </c>
      <c r="E1289">
        <v>0</v>
      </c>
      <c r="F1289">
        <v>0.91</v>
      </c>
      <c r="G1289">
        <v>2136</v>
      </c>
      <c r="H1289" s="1" t="s">
        <v>4075</v>
      </c>
      <c r="I1289">
        <v>89.74</v>
      </c>
      <c r="J1289">
        <v>14.08</v>
      </c>
      <c r="K1289">
        <v>767</v>
      </c>
      <c r="L1289">
        <v>698.35</v>
      </c>
      <c r="M1289">
        <v>631</v>
      </c>
      <c r="N1289">
        <v>7</v>
      </c>
      <c r="O1289">
        <v>0</v>
      </c>
      <c r="P1289">
        <v>716.3</v>
      </c>
      <c r="Q1289">
        <v>0</v>
      </c>
      <c r="R1289" s="1" t="s">
        <v>6106</v>
      </c>
      <c r="S1289" s="1" t="s">
        <v>8156</v>
      </c>
      <c r="T1289">
        <v>1.03</v>
      </c>
      <c r="U1289" s="1"/>
      <c r="V1289">
        <v>105520.982492</v>
      </c>
      <c r="W1289">
        <v>1882812.6908090001</v>
      </c>
      <c r="X1289">
        <v>524.763327</v>
      </c>
      <c r="Y1289">
        <v>45.746828999999998</v>
      </c>
      <c r="Z1289">
        <v>855.040978</v>
      </c>
      <c r="AA1289">
        <v>809.38660500000003</v>
      </c>
      <c r="AB1289">
        <v>0</v>
      </c>
    </row>
    <row r="1290" spans="1:28" x14ac:dyDescent="0.25">
      <c r="A1290" s="1" t="s">
        <v>1952</v>
      </c>
      <c r="B1290">
        <v>1911</v>
      </c>
      <c r="C1290" s="1" t="s">
        <v>4017</v>
      </c>
      <c r="D1290">
        <v>5.0999999999999996</v>
      </c>
      <c r="E1290">
        <v>0</v>
      </c>
      <c r="F1290">
        <v>0.26</v>
      </c>
      <c r="G1290">
        <v>2136</v>
      </c>
      <c r="H1290" s="1" t="s">
        <v>4140</v>
      </c>
      <c r="I1290">
        <v>93.18</v>
      </c>
      <c r="J1290">
        <v>6.52</v>
      </c>
      <c r="K1290">
        <v>225</v>
      </c>
      <c r="L1290">
        <v>1018.45</v>
      </c>
      <c r="M1290">
        <v>65</v>
      </c>
      <c r="N1290">
        <v>3</v>
      </c>
      <c r="O1290">
        <v>0</v>
      </c>
      <c r="P1290">
        <v>102.96</v>
      </c>
      <c r="Q1290">
        <v>0</v>
      </c>
      <c r="R1290" s="1" t="s">
        <v>6107</v>
      </c>
      <c r="S1290" s="1" t="s">
        <v>8156</v>
      </c>
      <c r="T1290">
        <v>0.59</v>
      </c>
      <c r="U1290" s="1"/>
      <c r="V1290">
        <v>16147.915300000001</v>
      </c>
      <c r="W1290">
        <v>463958.90672999999</v>
      </c>
      <c r="X1290">
        <v>84.331239999999994</v>
      </c>
      <c r="Y1290">
        <v>9.2617320000000003</v>
      </c>
      <c r="Z1290">
        <v>199.12951699999999</v>
      </c>
      <c r="AA1290">
        <v>199.44190699999999</v>
      </c>
      <c r="AB1290">
        <v>0</v>
      </c>
    </row>
    <row r="1291" spans="1:28" x14ac:dyDescent="0.25">
      <c r="A1291" s="1" t="s">
        <v>1955</v>
      </c>
      <c r="B1291">
        <v>1183</v>
      </c>
      <c r="C1291" s="1" t="s">
        <v>4040</v>
      </c>
      <c r="D1291">
        <v>5.0999999999999996</v>
      </c>
      <c r="E1291">
        <v>0</v>
      </c>
      <c r="F1291">
        <v>0.15</v>
      </c>
      <c r="G1291">
        <v>2140</v>
      </c>
      <c r="H1291" s="1" t="s">
        <v>4096</v>
      </c>
      <c r="I1291">
        <v>121.36</v>
      </c>
      <c r="J1291">
        <v>7.61</v>
      </c>
      <c r="K1291">
        <v>957</v>
      </c>
      <c r="L1291">
        <v>1561.25</v>
      </c>
      <c r="M1291">
        <v>709</v>
      </c>
      <c r="N1291">
        <v>13</v>
      </c>
      <c r="O1291">
        <v>0</v>
      </c>
      <c r="P1291">
        <v>796.56</v>
      </c>
      <c r="Q1291">
        <v>0</v>
      </c>
      <c r="R1291" s="1" t="s">
        <v>6110</v>
      </c>
      <c r="S1291" s="1" t="s">
        <v>8156</v>
      </c>
      <c r="T1291">
        <v>0.71</v>
      </c>
      <c r="U1291" s="1"/>
      <c r="V1291">
        <v>123119.55215</v>
      </c>
      <c r="W1291">
        <v>2315380.660745</v>
      </c>
      <c r="X1291">
        <v>614.92685600000004</v>
      </c>
      <c r="Y1291">
        <v>54.536675000000002</v>
      </c>
      <c r="Z1291">
        <v>1041.332465</v>
      </c>
      <c r="AA1291">
        <v>995.33647499999995</v>
      </c>
      <c r="AB1291">
        <v>0</v>
      </c>
    </row>
    <row r="1292" spans="1:28" x14ac:dyDescent="0.25">
      <c r="A1292" s="1" t="s">
        <v>1957</v>
      </c>
      <c r="B1292">
        <v>2057</v>
      </c>
      <c r="C1292" s="1" t="s">
        <v>4004</v>
      </c>
      <c r="D1292">
        <v>5.0999999999999996</v>
      </c>
      <c r="E1292">
        <v>0</v>
      </c>
      <c r="F1292">
        <v>0.8</v>
      </c>
      <c r="G1292">
        <v>2142</v>
      </c>
      <c r="H1292" s="1" t="s">
        <v>4076</v>
      </c>
      <c r="I1292">
        <v>1.4</v>
      </c>
      <c r="J1292">
        <v>7.36</v>
      </c>
      <c r="K1292">
        <v>85</v>
      </c>
      <c r="L1292">
        <v>609.39</v>
      </c>
      <c r="M1292">
        <v>0</v>
      </c>
      <c r="N1292">
        <v>0</v>
      </c>
      <c r="O1292">
        <v>0</v>
      </c>
      <c r="P1292">
        <v>13.58</v>
      </c>
      <c r="Q1292">
        <v>0</v>
      </c>
      <c r="R1292" s="1" t="s">
        <v>6112</v>
      </c>
      <c r="S1292" s="1" t="s">
        <v>8156</v>
      </c>
      <c r="T1292">
        <v>0.56999999999999995</v>
      </c>
      <c r="U1292" s="1"/>
      <c r="V1292">
        <v>4058.6114379999999</v>
      </c>
      <c r="W1292">
        <v>192849.83962099999</v>
      </c>
      <c r="X1292">
        <v>22.993675</v>
      </c>
      <c r="Y1292">
        <v>3.551809</v>
      </c>
      <c r="Z1292">
        <v>80.895882</v>
      </c>
      <c r="AA1292">
        <v>82.898494999999997</v>
      </c>
      <c r="AB1292">
        <v>0</v>
      </c>
    </row>
    <row r="1293" spans="1:28" x14ac:dyDescent="0.25">
      <c r="A1293" s="1" t="s">
        <v>1959</v>
      </c>
      <c r="B1293">
        <v>1150</v>
      </c>
      <c r="C1293" s="1" t="s">
        <v>4040</v>
      </c>
      <c r="D1293">
        <v>5.0999999999999996</v>
      </c>
      <c r="E1293">
        <v>0</v>
      </c>
      <c r="F1293">
        <v>0</v>
      </c>
      <c r="G1293">
        <v>2148</v>
      </c>
      <c r="H1293" s="1" t="s">
        <v>4102</v>
      </c>
      <c r="I1293">
        <v>204.71</v>
      </c>
      <c r="J1293">
        <v>5.53</v>
      </c>
      <c r="K1293">
        <v>998</v>
      </c>
      <c r="L1293">
        <v>1536.68</v>
      </c>
      <c r="M1293">
        <v>706</v>
      </c>
      <c r="N1293">
        <v>9</v>
      </c>
      <c r="O1293">
        <v>0</v>
      </c>
      <c r="P1293">
        <v>796.92</v>
      </c>
      <c r="Q1293">
        <v>0</v>
      </c>
      <c r="R1293" s="1" t="s">
        <v>6114</v>
      </c>
      <c r="S1293" s="1" t="s">
        <v>8156</v>
      </c>
      <c r="T1293">
        <v>0.55000000000000004</v>
      </c>
      <c r="U1293" s="1"/>
      <c r="V1293">
        <v>125108.61077</v>
      </c>
      <c r="W1293">
        <v>2305727.0192669998</v>
      </c>
      <c r="X1293">
        <v>623.65907500000003</v>
      </c>
      <c r="Y1293">
        <v>54.252811999999999</v>
      </c>
      <c r="Z1293">
        <v>1037.360537</v>
      </c>
      <c r="AA1293">
        <v>991.188716</v>
      </c>
      <c r="AB1293">
        <v>0</v>
      </c>
    </row>
    <row r="1294" spans="1:28" x14ac:dyDescent="0.25">
      <c r="A1294" s="1" t="s">
        <v>1960</v>
      </c>
      <c r="B1294">
        <v>1729</v>
      </c>
      <c r="C1294" s="1" t="s">
        <v>4006</v>
      </c>
      <c r="D1294">
        <v>5.0999999999999996</v>
      </c>
      <c r="E1294">
        <v>0</v>
      </c>
      <c r="F1294">
        <v>4</v>
      </c>
      <c r="G1294">
        <v>2148</v>
      </c>
      <c r="H1294" s="1" t="s">
        <v>4116</v>
      </c>
      <c r="I1294">
        <v>87.33</v>
      </c>
      <c r="J1294">
        <v>13.2</v>
      </c>
      <c r="K1294">
        <v>419</v>
      </c>
      <c r="L1294">
        <v>2329.4899999999998</v>
      </c>
      <c r="M1294">
        <v>161</v>
      </c>
      <c r="N1294">
        <v>5</v>
      </c>
      <c r="O1294">
        <v>0</v>
      </c>
      <c r="P1294">
        <v>246.09</v>
      </c>
      <c r="Q1294">
        <v>0</v>
      </c>
      <c r="R1294" s="1" t="s">
        <v>6115</v>
      </c>
      <c r="S1294" s="1" t="s">
        <v>8156</v>
      </c>
      <c r="T1294">
        <v>0.97</v>
      </c>
      <c r="U1294" s="1"/>
      <c r="V1294">
        <v>36101.941579999999</v>
      </c>
      <c r="W1294">
        <v>1172135.8620559999</v>
      </c>
      <c r="X1294">
        <v>192.16495499999999</v>
      </c>
      <c r="Y1294">
        <v>24.888506</v>
      </c>
      <c r="Z1294">
        <v>509.09549099999998</v>
      </c>
      <c r="AA1294">
        <v>503.85985299999999</v>
      </c>
      <c r="AB1294">
        <v>0</v>
      </c>
    </row>
    <row r="1295" spans="1:28" x14ac:dyDescent="0.25">
      <c r="A1295" s="1" t="s">
        <v>1963</v>
      </c>
      <c r="B1295">
        <v>2102</v>
      </c>
      <c r="C1295" s="1" t="s">
        <v>4002</v>
      </c>
      <c r="D1295">
        <v>5.0999999999999996</v>
      </c>
      <c r="E1295">
        <v>0</v>
      </c>
      <c r="F1295">
        <v>0.68</v>
      </c>
      <c r="G1295">
        <v>2149</v>
      </c>
      <c r="H1295" s="1" t="s">
        <v>4072</v>
      </c>
      <c r="I1295">
        <v>31.58</v>
      </c>
      <c r="J1295">
        <v>8.51</v>
      </c>
      <c r="K1295">
        <v>47</v>
      </c>
      <c r="L1295">
        <v>367.23</v>
      </c>
      <c r="M1295">
        <v>0</v>
      </c>
      <c r="N1295">
        <v>0</v>
      </c>
      <c r="O1295">
        <v>0</v>
      </c>
      <c r="P1295">
        <v>7.15</v>
      </c>
      <c r="Q1295">
        <v>0</v>
      </c>
      <c r="R1295" s="1" t="s">
        <v>6118</v>
      </c>
      <c r="S1295" s="1" t="s">
        <v>8156</v>
      </c>
      <c r="T1295">
        <v>0.67</v>
      </c>
      <c r="U1295" s="1"/>
      <c r="V1295">
        <v>2034.495786</v>
      </c>
      <c r="W1295">
        <v>105802.62776600001</v>
      </c>
      <c r="X1295">
        <v>11.721114</v>
      </c>
      <c r="Y1295">
        <v>1.8200449999999999</v>
      </c>
      <c r="Z1295">
        <v>43.542440999999997</v>
      </c>
      <c r="AA1295">
        <v>45.480384999999998</v>
      </c>
      <c r="AB1295">
        <v>0</v>
      </c>
    </row>
    <row r="1296" spans="1:28" x14ac:dyDescent="0.25">
      <c r="A1296" s="1" t="s">
        <v>1964</v>
      </c>
      <c r="B1296">
        <v>2065</v>
      </c>
      <c r="C1296" s="1" t="s">
        <v>4004</v>
      </c>
      <c r="D1296">
        <v>5.0999999999999996</v>
      </c>
      <c r="E1296">
        <v>0</v>
      </c>
      <c r="F1296">
        <v>0.26</v>
      </c>
      <c r="G1296">
        <v>2150</v>
      </c>
      <c r="H1296" s="1" t="s">
        <v>4073</v>
      </c>
      <c r="I1296">
        <v>40.79</v>
      </c>
      <c r="J1296">
        <v>13.92</v>
      </c>
      <c r="K1296">
        <v>85</v>
      </c>
      <c r="L1296">
        <v>475.89</v>
      </c>
      <c r="M1296">
        <v>2</v>
      </c>
      <c r="N1296">
        <v>2</v>
      </c>
      <c r="O1296">
        <v>0</v>
      </c>
      <c r="P1296">
        <v>51.4</v>
      </c>
      <c r="Q1296">
        <v>0</v>
      </c>
      <c r="R1296" s="1" t="s">
        <v>6119</v>
      </c>
      <c r="S1296" s="1" t="s">
        <v>8156</v>
      </c>
      <c r="T1296">
        <v>1.05</v>
      </c>
      <c r="U1296" s="1"/>
      <c r="V1296">
        <v>6248.6089529999999</v>
      </c>
      <c r="W1296">
        <v>274106.51452299999</v>
      </c>
      <c r="X1296">
        <v>34.969804000000003</v>
      </c>
      <c r="Y1296">
        <v>5.6551369999999999</v>
      </c>
      <c r="Z1296">
        <v>118.892714</v>
      </c>
      <c r="AA1296">
        <v>117.827</v>
      </c>
      <c r="AB1296">
        <v>0</v>
      </c>
    </row>
    <row r="1297" spans="1:28" x14ac:dyDescent="0.25">
      <c r="A1297" s="1" t="s">
        <v>1965</v>
      </c>
      <c r="B1297">
        <v>1157</v>
      </c>
      <c r="C1297" s="1" t="s">
        <v>4040</v>
      </c>
      <c r="D1297">
        <v>5.0999999999999996</v>
      </c>
      <c r="E1297">
        <v>0</v>
      </c>
      <c r="F1297">
        <v>7.01</v>
      </c>
      <c r="G1297">
        <v>2158</v>
      </c>
      <c r="H1297" s="1" t="s">
        <v>4161</v>
      </c>
      <c r="I1297">
        <v>168.74</v>
      </c>
      <c r="J1297">
        <v>7.73</v>
      </c>
      <c r="K1297">
        <v>1001</v>
      </c>
      <c r="L1297">
        <v>1593.15</v>
      </c>
      <c r="M1297">
        <v>705</v>
      </c>
      <c r="N1297">
        <v>9</v>
      </c>
      <c r="O1297">
        <v>0</v>
      </c>
      <c r="P1297">
        <v>796.61</v>
      </c>
      <c r="Q1297">
        <v>0</v>
      </c>
      <c r="R1297" s="1" t="s">
        <v>6120</v>
      </c>
      <c r="S1297" s="1" t="s">
        <v>8156</v>
      </c>
      <c r="T1297">
        <v>0.56999999999999995</v>
      </c>
      <c r="U1297" s="1"/>
      <c r="V1297">
        <v>124714.176809</v>
      </c>
      <c r="W1297">
        <v>2308937.3572849999</v>
      </c>
      <c r="X1297">
        <v>621.87544700000001</v>
      </c>
      <c r="Y1297">
        <v>53.909593999999998</v>
      </c>
      <c r="Z1297">
        <v>1036.054742</v>
      </c>
      <c r="AA1297">
        <v>992.568938</v>
      </c>
      <c r="AB1297">
        <v>0</v>
      </c>
    </row>
    <row r="1298" spans="1:28" x14ac:dyDescent="0.25">
      <c r="A1298" s="1" t="s">
        <v>1966</v>
      </c>
      <c r="B1298">
        <v>1599</v>
      </c>
      <c r="C1298" s="1" t="s">
        <v>4004</v>
      </c>
      <c r="D1298">
        <v>5.0999999999999996</v>
      </c>
      <c r="E1298">
        <v>0</v>
      </c>
      <c r="F1298">
        <v>0.23</v>
      </c>
      <c r="G1298">
        <v>2158</v>
      </c>
      <c r="H1298" s="1" t="s">
        <v>4110</v>
      </c>
      <c r="I1298">
        <v>0.2</v>
      </c>
      <c r="J1298">
        <v>14.79</v>
      </c>
      <c r="K1298">
        <v>559</v>
      </c>
      <c r="L1298">
        <v>1312.65</v>
      </c>
      <c r="M1298">
        <v>324</v>
      </c>
      <c r="N1298">
        <v>4</v>
      </c>
      <c r="O1298">
        <v>0</v>
      </c>
      <c r="P1298">
        <v>472.61</v>
      </c>
      <c r="Q1298">
        <v>0</v>
      </c>
      <c r="R1298" s="1" t="s">
        <v>6121</v>
      </c>
      <c r="S1298" s="1" t="s">
        <v>8156</v>
      </c>
      <c r="T1298">
        <v>1.0900000000000001</v>
      </c>
      <c r="U1298" s="1"/>
      <c r="V1298">
        <v>62695.137837000002</v>
      </c>
      <c r="W1298">
        <v>1337471.4889509999</v>
      </c>
      <c r="X1298">
        <v>316.952493</v>
      </c>
      <c r="Y1298">
        <v>30.751754999999999</v>
      </c>
      <c r="Z1298">
        <v>597.32862299999999</v>
      </c>
      <c r="AA1298">
        <v>574.94648099999995</v>
      </c>
      <c r="AB1298">
        <v>0</v>
      </c>
    </row>
    <row r="1299" spans="1:28" x14ac:dyDescent="0.25">
      <c r="A1299" s="1" t="s">
        <v>1968</v>
      </c>
      <c r="B1299">
        <v>1624</v>
      </c>
      <c r="C1299" s="1" t="s">
        <v>4038</v>
      </c>
      <c r="D1299">
        <v>5.0999999999999996</v>
      </c>
      <c r="E1299">
        <v>0</v>
      </c>
      <c r="F1299">
        <v>0.48</v>
      </c>
      <c r="G1299">
        <v>2160</v>
      </c>
      <c r="H1299" s="1" t="s">
        <v>4130</v>
      </c>
      <c r="I1299">
        <v>14.85</v>
      </c>
      <c r="J1299">
        <v>15.46</v>
      </c>
      <c r="K1299">
        <v>536</v>
      </c>
      <c r="L1299">
        <v>1683.59</v>
      </c>
      <c r="M1299">
        <v>349</v>
      </c>
      <c r="N1299">
        <v>11</v>
      </c>
      <c r="O1299">
        <v>0</v>
      </c>
      <c r="P1299">
        <v>427.25</v>
      </c>
      <c r="Q1299">
        <v>0</v>
      </c>
      <c r="R1299" s="1" t="s">
        <v>6123</v>
      </c>
      <c r="S1299" s="1" t="s">
        <v>8156</v>
      </c>
      <c r="T1299">
        <v>1.1200000000000001</v>
      </c>
      <c r="U1299" s="1"/>
      <c r="V1299">
        <v>63821.053034999997</v>
      </c>
      <c r="W1299">
        <v>1465421.6284980001</v>
      </c>
      <c r="X1299">
        <v>325.21159999999998</v>
      </c>
      <c r="Y1299">
        <v>33.521385000000002</v>
      </c>
      <c r="Z1299">
        <v>650.54523600000005</v>
      </c>
      <c r="AA1299">
        <v>629.945517</v>
      </c>
      <c r="AB1299">
        <v>0</v>
      </c>
    </row>
    <row r="1300" spans="1:28" x14ac:dyDescent="0.25">
      <c r="A1300" s="1" t="s">
        <v>1969</v>
      </c>
      <c r="B1300">
        <v>1904</v>
      </c>
      <c r="C1300" s="1" t="s">
        <v>4013</v>
      </c>
      <c r="D1300">
        <v>5.0999999999999996</v>
      </c>
      <c r="E1300">
        <v>0</v>
      </c>
      <c r="F1300">
        <v>0.56000000000000005</v>
      </c>
      <c r="G1300">
        <v>2161</v>
      </c>
      <c r="H1300" s="1" t="s">
        <v>4086</v>
      </c>
      <c r="I1300">
        <v>0.2</v>
      </c>
      <c r="J1300">
        <v>4.4400000000000004</v>
      </c>
      <c r="K1300">
        <v>257</v>
      </c>
      <c r="L1300">
        <v>1241.6600000000001</v>
      </c>
      <c r="M1300">
        <v>114</v>
      </c>
      <c r="N1300">
        <v>4</v>
      </c>
      <c r="O1300">
        <v>0</v>
      </c>
      <c r="P1300">
        <v>162.47999999999999</v>
      </c>
      <c r="Q1300">
        <v>0</v>
      </c>
      <c r="R1300" s="1" t="s">
        <v>6124</v>
      </c>
      <c r="S1300" s="1" t="s">
        <v>8156</v>
      </c>
      <c r="T1300">
        <v>0.95</v>
      </c>
      <c r="U1300" s="1"/>
      <c r="V1300">
        <v>24336.799349000001</v>
      </c>
      <c r="W1300">
        <v>700030.11258900003</v>
      </c>
      <c r="X1300">
        <v>127.35894999999999</v>
      </c>
      <c r="Y1300">
        <v>15.081845</v>
      </c>
      <c r="Z1300">
        <v>305.37084599999997</v>
      </c>
      <c r="AA1300">
        <v>300.92029700000001</v>
      </c>
      <c r="AB1300">
        <v>0</v>
      </c>
    </row>
    <row r="1301" spans="1:28" x14ac:dyDescent="0.25">
      <c r="A1301" s="1" t="s">
        <v>1970</v>
      </c>
      <c r="B1301">
        <v>1882</v>
      </c>
      <c r="C1301" s="1" t="s">
        <v>4001</v>
      </c>
      <c r="D1301">
        <v>0.2</v>
      </c>
      <c r="E1301">
        <v>0</v>
      </c>
      <c r="F1301">
        <v>96.13</v>
      </c>
      <c r="G1301">
        <v>2162</v>
      </c>
      <c r="H1301" s="1" t="s">
        <v>4148</v>
      </c>
      <c r="I1301">
        <v>108.49</v>
      </c>
      <c r="J1301">
        <v>4.82</v>
      </c>
      <c r="K1301">
        <v>280</v>
      </c>
      <c r="L1301">
        <v>419.77</v>
      </c>
      <c r="M1301">
        <v>155</v>
      </c>
      <c r="N1301">
        <v>15</v>
      </c>
      <c r="O1301">
        <v>0</v>
      </c>
      <c r="P1301">
        <v>222.14</v>
      </c>
      <c r="Q1301">
        <v>0</v>
      </c>
      <c r="R1301" s="1" t="s">
        <v>6125</v>
      </c>
      <c r="S1301" s="1" t="s">
        <v>8156</v>
      </c>
      <c r="T1301">
        <v>0.48</v>
      </c>
      <c r="U1301" s="1"/>
      <c r="V1301">
        <v>26298.027704</v>
      </c>
      <c r="W1301">
        <v>515976.76952700003</v>
      </c>
      <c r="X1301">
        <v>131.81976499999999</v>
      </c>
      <c r="Y1301">
        <v>11.877955999999999</v>
      </c>
      <c r="Z1301">
        <v>231.011537</v>
      </c>
      <c r="AA1301">
        <v>221.807605</v>
      </c>
      <c r="AB1301">
        <v>0</v>
      </c>
    </row>
    <row r="1302" spans="1:28" x14ac:dyDescent="0.25">
      <c r="A1302" s="1" t="s">
        <v>1974</v>
      </c>
      <c r="B1302">
        <v>2100</v>
      </c>
      <c r="C1302" s="1" t="s">
        <v>4004</v>
      </c>
      <c r="D1302">
        <v>5.0999999999999996</v>
      </c>
      <c r="E1302">
        <v>0</v>
      </c>
      <c r="F1302">
        <v>9.1199999999999992</v>
      </c>
      <c r="G1302">
        <v>2163</v>
      </c>
      <c r="H1302" s="1" t="s">
        <v>4073</v>
      </c>
      <c r="I1302">
        <v>40.79</v>
      </c>
      <c r="J1302">
        <v>11.37</v>
      </c>
      <c r="K1302">
        <v>63</v>
      </c>
      <c r="L1302">
        <v>475.89</v>
      </c>
      <c r="M1302">
        <v>1</v>
      </c>
      <c r="N1302">
        <v>1</v>
      </c>
      <c r="O1302">
        <v>0</v>
      </c>
      <c r="P1302">
        <v>24.52</v>
      </c>
      <c r="Q1302">
        <v>0</v>
      </c>
      <c r="R1302" s="1" t="s">
        <v>6129</v>
      </c>
      <c r="S1302" s="1" t="s">
        <v>8156</v>
      </c>
      <c r="T1302">
        <v>0.91</v>
      </c>
      <c r="U1302" s="1"/>
      <c r="V1302">
        <v>3607.2596509999998</v>
      </c>
      <c r="W1302">
        <v>187126.79126500001</v>
      </c>
      <c r="X1302">
        <v>20.837624999999999</v>
      </c>
      <c r="Y1302">
        <v>3.5356700000000001</v>
      </c>
      <c r="Z1302">
        <v>78.690995999999998</v>
      </c>
      <c r="AA1302">
        <v>80.438004000000006</v>
      </c>
      <c r="AB1302">
        <v>0</v>
      </c>
    </row>
    <row r="1303" spans="1:28" x14ac:dyDescent="0.25">
      <c r="A1303" s="1" t="s">
        <v>1976</v>
      </c>
      <c r="B1303">
        <v>1808</v>
      </c>
      <c r="C1303" s="1" t="s">
        <v>4016</v>
      </c>
      <c r="D1303">
        <v>5.0999999999999996</v>
      </c>
      <c r="E1303">
        <v>0</v>
      </c>
      <c r="F1303">
        <v>0.87</v>
      </c>
      <c r="G1303">
        <v>2165</v>
      </c>
      <c r="H1303" s="1" t="s">
        <v>4125</v>
      </c>
      <c r="I1303">
        <v>87.33</v>
      </c>
      <c r="J1303">
        <v>13.53</v>
      </c>
      <c r="K1303">
        <v>357</v>
      </c>
      <c r="L1303">
        <v>2372.46</v>
      </c>
      <c r="M1303">
        <v>73</v>
      </c>
      <c r="N1303">
        <v>6</v>
      </c>
      <c r="O1303">
        <v>0</v>
      </c>
      <c r="P1303">
        <v>203.47</v>
      </c>
      <c r="Q1303">
        <v>0</v>
      </c>
      <c r="R1303" s="1" t="s">
        <v>6131</v>
      </c>
      <c r="S1303" s="1" t="s">
        <v>8156</v>
      </c>
      <c r="T1303">
        <v>1.1200000000000001</v>
      </c>
      <c r="U1303" s="1"/>
      <c r="V1303">
        <v>25761.424381000001</v>
      </c>
      <c r="W1303">
        <v>1042540.05013</v>
      </c>
      <c r="X1303">
        <v>142.06344999999999</v>
      </c>
      <c r="Y1303">
        <v>21.813002999999998</v>
      </c>
      <c r="Z1303">
        <v>451.14466399999998</v>
      </c>
      <c r="AA1303">
        <v>448.14618899999999</v>
      </c>
      <c r="AB1303">
        <v>0</v>
      </c>
    </row>
    <row r="1304" spans="1:28" x14ac:dyDescent="0.25">
      <c r="A1304" s="1" t="s">
        <v>1978</v>
      </c>
      <c r="B1304">
        <v>2012</v>
      </c>
      <c r="C1304" s="1" t="s">
        <v>4001</v>
      </c>
      <c r="D1304">
        <v>0.2</v>
      </c>
      <c r="E1304">
        <v>0</v>
      </c>
      <c r="F1304">
        <v>104.36</v>
      </c>
      <c r="G1304">
        <v>2166</v>
      </c>
      <c r="H1304" s="1" t="s">
        <v>4071</v>
      </c>
      <c r="I1304">
        <v>108.49</v>
      </c>
      <c r="J1304">
        <v>8.06</v>
      </c>
      <c r="K1304">
        <v>154</v>
      </c>
      <c r="L1304">
        <v>419.77</v>
      </c>
      <c r="M1304">
        <v>69</v>
      </c>
      <c r="N1304">
        <v>6</v>
      </c>
      <c r="O1304">
        <v>0</v>
      </c>
      <c r="P1304">
        <v>114.86</v>
      </c>
      <c r="Q1304">
        <v>0</v>
      </c>
      <c r="R1304" s="1" t="s">
        <v>6133</v>
      </c>
      <c r="S1304" s="1" t="s">
        <v>8156</v>
      </c>
      <c r="T1304">
        <v>0.71</v>
      </c>
      <c r="U1304" s="1"/>
      <c r="V1304">
        <v>13963.596662</v>
      </c>
      <c r="W1304">
        <v>318972.15653500002</v>
      </c>
      <c r="X1304">
        <v>71.040465999999995</v>
      </c>
      <c r="Y1304">
        <v>6.952928</v>
      </c>
      <c r="Z1304">
        <v>140.311373</v>
      </c>
      <c r="AA1304">
        <v>137.11807999999999</v>
      </c>
      <c r="AB1304">
        <v>0</v>
      </c>
    </row>
    <row r="1305" spans="1:28" x14ac:dyDescent="0.25">
      <c r="A1305" s="1" t="s">
        <v>1979</v>
      </c>
      <c r="B1305">
        <v>1380</v>
      </c>
      <c r="C1305" s="1" t="s">
        <v>4023</v>
      </c>
      <c r="D1305">
        <v>5.0999999999999996</v>
      </c>
      <c r="E1305">
        <v>0</v>
      </c>
      <c r="F1305">
        <v>0</v>
      </c>
      <c r="G1305">
        <v>2167</v>
      </c>
      <c r="H1305" s="1" t="s">
        <v>4099</v>
      </c>
      <c r="I1305">
        <v>147.79</v>
      </c>
      <c r="J1305">
        <v>11.5</v>
      </c>
      <c r="K1305">
        <v>787</v>
      </c>
      <c r="L1305">
        <v>1435.85</v>
      </c>
      <c r="M1305">
        <v>605</v>
      </c>
      <c r="N1305">
        <v>6</v>
      </c>
      <c r="O1305">
        <v>0</v>
      </c>
      <c r="P1305">
        <v>668.73</v>
      </c>
      <c r="Q1305">
        <v>0</v>
      </c>
      <c r="R1305" s="1" t="s">
        <v>6134</v>
      </c>
      <c r="S1305" s="1" t="s">
        <v>8156</v>
      </c>
      <c r="T1305">
        <v>0.88</v>
      </c>
      <c r="U1305" s="1"/>
      <c r="V1305">
        <v>105584.198059</v>
      </c>
      <c r="W1305">
        <v>2010691.8312530001</v>
      </c>
      <c r="X1305">
        <v>528.050521</v>
      </c>
      <c r="Y1305">
        <v>47.665438999999999</v>
      </c>
      <c r="Z1305">
        <v>905.15150900000003</v>
      </c>
      <c r="AA1305">
        <v>864.35526600000003</v>
      </c>
      <c r="AB1305">
        <v>0</v>
      </c>
    </row>
    <row r="1306" spans="1:28" x14ac:dyDescent="0.25">
      <c r="A1306" s="1" t="s">
        <v>1980</v>
      </c>
      <c r="B1306">
        <v>2084</v>
      </c>
      <c r="C1306" s="1" t="s">
        <v>4004</v>
      </c>
      <c r="D1306">
        <v>5.0999999999999996</v>
      </c>
      <c r="E1306">
        <v>0</v>
      </c>
      <c r="F1306">
        <v>0.2</v>
      </c>
      <c r="G1306">
        <v>2168</v>
      </c>
      <c r="H1306" s="1" t="s">
        <v>4076</v>
      </c>
      <c r="I1306">
        <v>1.4</v>
      </c>
      <c r="J1306">
        <v>7.4</v>
      </c>
      <c r="K1306">
        <v>84</v>
      </c>
      <c r="L1306">
        <v>609.39</v>
      </c>
      <c r="M1306">
        <v>1</v>
      </c>
      <c r="N1306">
        <v>1</v>
      </c>
      <c r="O1306">
        <v>0</v>
      </c>
      <c r="P1306">
        <v>16.46</v>
      </c>
      <c r="Q1306">
        <v>0</v>
      </c>
      <c r="R1306" s="1" t="s">
        <v>6135</v>
      </c>
      <c r="S1306" s="1" t="s">
        <v>8156</v>
      </c>
      <c r="T1306">
        <v>0.6</v>
      </c>
      <c r="U1306" s="1"/>
      <c r="V1306">
        <v>4252.8450869999997</v>
      </c>
      <c r="W1306">
        <v>204082.53654500001</v>
      </c>
      <c r="X1306">
        <v>24.128927999999998</v>
      </c>
      <c r="Y1306">
        <v>3.6894930000000001</v>
      </c>
      <c r="Z1306">
        <v>85.159364999999994</v>
      </c>
      <c r="AA1306">
        <v>87.727056000000005</v>
      </c>
      <c r="AB1306">
        <v>0</v>
      </c>
    </row>
    <row r="1307" spans="1:28" x14ac:dyDescent="0.25">
      <c r="A1307" s="1" t="s">
        <v>1981</v>
      </c>
      <c r="B1307">
        <v>1421</v>
      </c>
      <c r="C1307" s="1" t="s">
        <v>4038</v>
      </c>
      <c r="D1307">
        <v>5.0999999999999996</v>
      </c>
      <c r="E1307">
        <v>0</v>
      </c>
      <c r="F1307">
        <v>0.42</v>
      </c>
      <c r="G1307">
        <v>2169</v>
      </c>
      <c r="H1307" s="1" t="s">
        <v>4121</v>
      </c>
      <c r="I1307">
        <v>14.85</v>
      </c>
      <c r="J1307">
        <v>8.99</v>
      </c>
      <c r="K1307">
        <v>748</v>
      </c>
      <c r="L1307">
        <v>1683.59</v>
      </c>
      <c r="M1307">
        <v>485</v>
      </c>
      <c r="N1307">
        <v>10</v>
      </c>
      <c r="O1307">
        <v>0</v>
      </c>
      <c r="P1307">
        <v>595.98</v>
      </c>
      <c r="Q1307">
        <v>0</v>
      </c>
      <c r="R1307" s="1" t="s">
        <v>6136</v>
      </c>
      <c r="S1307" s="1" t="s">
        <v>8156</v>
      </c>
      <c r="T1307">
        <v>0.81</v>
      </c>
      <c r="U1307" s="1"/>
      <c r="V1307">
        <v>88095.411894000004</v>
      </c>
      <c r="W1307">
        <v>1769628.495261</v>
      </c>
      <c r="X1307">
        <v>442.67773199999999</v>
      </c>
      <c r="Y1307">
        <v>40.881177999999998</v>
      </c>
      <c r="Z1307">
        <v>790.477396</v>
      </c>
      <c r="AA1307">
        <v>760.72449400000005</v>
      </c>
      <c r="AB1307">
        <v>0</v>
      </c>
    </row>
    <row r="1308" spans="1:28" x14ac:dyDescent="0.25">
      <c r="A1308" s="1" t="s">
        <v>1982</v>
      </c>
      <c r="B1308">
        <v>2105</v>
      </c>
      <c r="C1308" s="1" t="s">
        <v>4004</v>
      </c>
      <c r="D1308">
        <v>5.0999999999999996</v>
      </c>
      <c r="E1308">
        <v>0</v>
      </c>
      <c r="F1308">
        <v>5</v>
      </c>
      <c r="G1308">
        <v>2169</v>
      </c>
      <c r="H1308" s="1" t="s">
        <v>4074</v>
      </c>
      <c r="I1308">
        <v>0.2</v>
      </c>
      <c r="J1308">
        <v>11.18</v>
      </c>
      <c r="K1308">
        <v>64</v>
      </c>
      <c r="L1308">
        <v>420.4</v>
      </c>
      <c r="M1308">
        <v>4</v>
      </c>
      <c r="N1308">
        <v>2</v>
      </c>
      <c r="O1308">
        <v>0</v>
      </c>
      <c r="P1308">
        <v>41.45</v>
      </c>
      <c r="Q1308">
        <v>0</v>
      </c>
      <c r="R1308" s="1" t="s">
        <v>6137</v>
      </c>
      <c r="S1308" s="1" t="s">
        <v>8156</v>
      </c>
      <c r="T1308">
        <v>1.37</v>
      </c>
      <c r="U1308" s="1"/>
      <c r="V1308">
        <v>5081.3687179999997</v>
      </c>
      <c r="W1308">
        <v>222503.35363600001</v>
      </c>
      <c r="X1308">
        <v>28.421921000000001</v>
      </c>
      <c r="Y1308">
        <v>4.5376750000000001</v>
      </c>
      <c r="Z1308">
        <v>95.873541000000003</v>
      </c>
      <c r="AA1308">
        <v>95.645065000000002</v>
      </c>
      <c r="AB1308">
        <v>0</v>
      </c>
    </row>
    <row r="1309" spans="1:28" x14ac:dyDescent="0.25">
      <c r="A1309" s="1" t="s">
        <v>1983</v>
      </c>
      <c r="B1309">
        <v>2070</v>
      </c>
      <c r="C1309" s="1" t="s">
        <v>4009</v>
      </c>
      <c r="D1309">
        <v>5.0999999999999996</v>
      </c>
      <c r="E1309">
        <v>0</v>
      </c>
      <c r="F1309">
        <v>0</v>
      </c>
      <c r="G1309">
        <v>2170</v>
      </c>
      <c r="H1309" s="1" t="s">
        <v>4082</v>
      </c>
      <c r="I1309">
        <v>19.239999999999998</v>
      </c>
      <c r="J1309">
        <v>15.03</v>
      </c>
      <c r="K1309">
        <v>100</v>
      </c>
      <c r="L1309">
        <v>738.31</v>
      </c>
      <c r="M1309">
        <v>1</v>
      </c>
      <c r="N1309">
        <v>1</v>
      </c>
      <c r="O1309">
        <v>0</v>
      </c>
      <c r="P1309">
        <v>52.14</v>
      </c>
      <c r="Q1309">
        <v>0</v>
      </c>
      <c r="R1309" s="1" t="s">
        <v>6138</v>
      </c>
      <c r="S1309" s="1" t="s">
        <v>8156</v>
      </c>
      <c r="T1309">
        <v>1.1399999999999999</v>
      </c>
      <c r="U1309" s="1"/>
      <c r="V1309">
        <v>5619.0882030000002</v>
      </c>
      <c r="W1309">
        <v>268809.159193</v>
      </c>
      <c r="X1309">
        <v>31.946401000000002</v>
      </c>
      <c r="Y1309">
        <v>5.2691699999999999</v>
      </c>
      <c r="Z1309">
        <v>114.352062</v>
      </c>
      <c r="AA1309">
        <v>115.549922</v>
      </c>
      <c r="AB1309">
        <v>0</v>
      </c>
    </row>
    <row r="1310" spans="1:28" x14ac:dyDescent="0.25">
      <c r="A1310" s="1" t="s">
        <v>1985</v>
      </c>
      <c r="B1310">
        <v>1683</v>
      </c>
      <c r="C1310" s="1" t="s">
        <v>4004</v>
      </c>
      <c r="D1310">
        <v>5.0999999999999996</v>
      </c>
      <c r="E1310">
        <v>0</v>
      </c>
      <c r="F1310">
        <v>0.08</v>
      </c>
      <c r="G1310">
        <v>2173</v>
      </c>
      <c r="H1310" s="1" t="s">
        <v>4110</v>
      </c>
      <c r="I1310">
        <v>0.2</v>
      </c>
      <c r="J1310">
        <v>13.61</v>
      </c>
      <c r="K1310">
        <v>490</v>
      </c>
      <c r="L1310">
        <v>1312.65</v>
      </c>
      <c r="M1310">
        <v>327</v>
      </c>
      <c r="N1310">
        <v>6</v>
      </c>
      <c r="O1310">
        <v>0</v>
      </c>
      <c r="P1310">
        <v>400.2</v>
      </c>
      <c r="Q1310">
        <v>0</v>
      </c>
      <c r="R1310" s="1" t="s">
        <v>6140</v>
      </c>
      <c r="S1310" s="1" t="s">
        <v>8156</v>
      </c>
      <c r="T1310">
        <v>1.05</v>
      </c>
      <c r="U1310" s="1"/>
      <c r="V1310">
        <v>59129.66388</v>
      </c>
      <c r="W1310">
        <v>1324192.24205</v>
      </c>
      <c r="X1310">
        <v>300.52468800000003</v>
      </c>
      <c r="Y1310">
        <v>30.606971999999999</v>
      </c>
      <c r="Z1310">
        <v>590.85355700000002</v>
      </c>
      <c r="AA1310">
        <v>569.23545300000001</v>
      </c>
      <c r="AB1310">
        <v>0</v>
      </c>
    </row>
    <row r="1311" spans="1:28" x14ac:dyDescent="0.25">
      <c r="A1311" s="1" t="s">
        <v>1986</v>
      </c>
      <c r="B1311">
        <v>1159</v>
      </c>
      <c r="C1311" s="1" t="s">
        <v>4004</v>
      </c>
      <c r="D1311">
        <v>5.0999999999999996</v>
      </c>
      <c r="E1311">
        <v>0</v>
      </c>
      <c r="F1311">
        <v>9.01</v>
      </c>
      <c r="G1311">
        <v>2174</v>
      </c>
      <c r="H1311" s="1" t="s">
        <v>4167</v>
      </c>
      <c r="I1311">
        <v>122.01</v>
      </c>
      <c r="J1311">
        <v>6.91</v>
      </c>
      <c r="K1311">
        <v>1015</v>
      </c>
      <c r="L1311">
        <v>1425.91</v>
      </c>
      <c r="M1311">
        <v>802</v>
      </c>
      <c r="N1311">
        <v>14</v>
      </c>
      <c r="O1311">
        <v>0</v>
      </c>
      <c r="P1311">
        <v>906.79</v>
      </c>
      <c r="Q1311">
        <v>0</v>
      </c>
      <c r="R1311" s="1" t="s">
        <v>6141</v>
      </c>
      <c r="S1311" s="1" t="s">
        <v>8156</v>
      </c>
      <c r="T1311">
        <v>0.96</v>
      </c>
      <c r="U1311" s="1"/>
      <c r="V1311">
        <v>134326.01783200001</v>
      </c>
      <c r="W1311">
        <v>2473965.402799</v>
      </c>
      <c r="X1311">
        <v>669.82695799999999</v>
      </c>
      <c r="Y1311">
        <v>59.323973000000002</v>
      </c>
      <c r="Z1311">
        <v>1117.194657</v>
      </c>
      <c r="AA1311">
        <v>1063.5099290000001</v>
      </c>
      <c r="AB1311">
        <v>0</v>
      </c>
    </row>
    <row r="1312" spans="1:28" x14ac:dyDescent="0.25">
      <c r="A1312" s="1" t="s">
        <v>1987</v>
      </c>
      <c r="B1312">
        <v>2103</v>
      </c>
      <c r="C1312" s="1" t="s">
        <v>4004</v>
      </c>
      <c r="D1312">
        <v>5.0999999999999996</v>
      </c>
      <c r="E1312">
        <v>0</v>
      </c>
      <c r="F1312">
        <v>5.4</v>
      </c>
      <c r="G1312">
        <v>2174</v>
      </c>
      <c r="H1312" s="1" t="s">
        <v>4076</v>
      </c>
      <c r="I1312">
        <v>1.4</v>
      </c>
      <c r="J1312">
        <v>10</v>
      </c>
      <c r="K1312">
        <v>71</v>
      </c>
      <c r="L1312">
        <v>609.39</v>
      </c>
      <c r="M1312">
        <v>0</v>
      </c>
      <c r="N1312">
        <v>0</v>
      </c>
      <c r="O1312">
        <v>0</v>
      </c>
      <c r="P1312">
        <v>17.88</v>
      </c>
      <c r="Q1312">
        <v>0</v>
      </c>
      <c r="R1312" s="1" t="s">
        <v>6142</v>
      </c>
      <c r="S1312" s="1" t="s">
        <v>8156</v>
      </c>
      <c r="T1312">
        <v>0.78</v>
      </c>
      <c r="U1312" s="1"/>
      <c r="V1312">
        <v>3951.8624060000002</v>
      </c>
      <c r="W1312">
        <v>206935.06718499999</v>
      </c>
      <c r="X1312">
        <v>22.898099999999999</v>
      </c>
      <c r="Y1312">
        <v>4.0350450000000002</v>
      </c>
      <c r="Z1312">
        <v>87.893985000000001</v>
      </c>
      <c r="AA1312">
        <v>88.952526000000006</v>
      </c>
      <c r="AB1312">
        <v>0</v>
      </c>
    </row>
    <row r="1313" spans="1:28" x14ac:dyDescent="0.25">
      <c r="A1313" s="1" t="s">
        <v>1990</v>
      </c>
      <c r="B1313">
        <v>1869</v>
      </c>
      <c r="C1313" s="1" t="s">
        <v>4031</v>
      </c>
      <c r="D1313">
        <v>5.0999999999999996</v>
      </c>
      <c r="E1313">
        <v>0</v>
      </c>
      <c r="F1313">
        <v>0.25</v>
      </c>
      <c r="G1313">
        <v>2176</v>
      </c>
      <c r="H1313" s="1" t="s">
        <v>4076</v>
      </c>
      <c r="I1313">
        <v>1.4</v>
      </c>
      <c r="J1313">
        <v>16.850000000000001</v>
      </c>
      <c r="K1313">
        <v>307</v>
      </c>
      <c r="L1313">
        <v>2407.63</v>
      </c>
      <c r="M1313">
        <v>25</v>
      </c>
      <c r="N1313">
        <v>5</v>
      </c>
      <c r="O1313">
        <v>0</v>
      </c>
      <c r="P1313">
        <v>182.23</v>
      </c>
      <c r="Q1313">
        <v>0</v>
      </c>
      <c r="R1313" s="1" t="s">
        <v>6145</v>
      </c>
      <c r="S1313" s="1" t="s">
        <v>8156</v>
      </c>
      <c r="T1313">
        <v>1.64</v>
      </c>
      <c r="U1313" s="1"/>
      <c r="V1313">
        <v>20865.018907000001</v>
      </c>
      <c r="W1313">
        <v>1027915.642295</v>
      </c>
      <c r="X1313">
        <v>119.459188</v>
      </c>
      <c r="Y1313">
        <v>21.245691000000001</v>
      </c>
      <c r="Z1313">
        <v>441.37120099999999</v>
      </c>
      <c r="AA1313">
        <v>441.85642999999999</v>
      </c>
      <c r="AB1313">
        <v>0</v>
      </c>
    </row>
    <row r="1314" spans="1:28" x14ac:dyDescent="0.25">
      <c r="A1314" s="1" t="s">
        <v>1992</v>
      </c>
      <c r="B1314">
        <v>1727</v>
      </c>
      <c r="C1314" s="1" t="s">
        <v>4031</v>
      </c>
      <c r="D1314">
        <v>5.0999999999999996</v>
      </c>
      <c r="E1314">
        <v>0</v>
      </c>
      <c r="F1314">
        <v>2</v>
      </c>
      <c r="G1314">
        <v>2177</v>
      </c>
      <c r="H1314" s="1" t="s">
        <v>4076</v>
      </c>
      <c r="I1314">
        <v>1.4</v>
      </c>
      <c r="J1314">
        <v>12.67</v>
      </c>
      <c r="K1314">
        <v>450</v>
      </c>
      <c r="L1314">
        <v>2404.71</v>
      </c>
      <c r="M1314">
        <v>113</v>
      </c>
      <c r="N1314">
        <v>5</v>
      </c>
      <c r="O1314">
        <v>0</v>
      </c>
      <c r="P1314">
        <v>272.74</v>
      </c>
      <c r="Q1314">
        <v>0</v>
      </c>
      <c r="R1314" s="1" t="s">
        <v>6147</v>
      </c>
      <c r="S1314" s="1" t="s">
        <v>8156</v>
      </c>
      <c r="T1314">
        <v>0.96</v>
      </c>
      <c r="U1314" s="1"/>
      <c r="V1314">
        <v>36341.160004999998</v>
      </c>
      <c r="W1314">
        <v>1205485.573601</v>
      </c>
      <c r="X1314">
        <v>193.98771199999999</v>
      </c>
      <c r="Y1314">
        <v>25.310365999999998</v>
      </c>
      <c r="Z1314">
        <v>523.42827599999998</v>
      </c>
      <c r="AA1314">
        <v>518.19530299999997</v>
      </c>
      <c r="AB1314">
        <v>0</v>
      </c>
    </row>
    <row r="1315" spans="1:28" x14ac:dyDescent="0.25">
      <c r="A1315" s="1" t="s">
        <v>1994</v>
      </c>
      <c r="B1315">
        <v>1886</v>
      </c>
      <c r="C1315" s="1" t="s">
        <v>4034</v>
      </c>
      <c r="D1315">
        <v>5.0999999999999996</v>
      </c>
      <c r="E1315">
        <v>0</v>
      </c>
      <c r="F1315">
        <v>0</v>
      </c>
      <c r="G1315">
        <v>2178</v>
      </c>
      <c r="H1315" s="1" t="s">
        <v>4150</v>
      </c>
      <c r="I1315">
        <v>82</v>
      </c>
      <c r="J1315">
        <v>16.72</v>
      </c>
      <c r="K1315">
        <v>292</v>
      </c>
      <c r="L1315">
        <v>1808.36</v>
      </c>
      <c r="M1315">
        <v>64</v>
      </c>
      <c r="N1315">
        <v>3</v>
      </c>
      <c r="O1315">
        <v>0</v>
      </c>
      <c r="P1315">
        <v>192.36</v>
      </c>
      <c r="Q1315">
        <v>0</v>
      </c>
      <c r="R1315" s="1" t="s">
        <v>6149</v>
      </c>
      <c r="S1315" s="1" t="s">
        <v>8156</v>
      </c>
      <c r="T1315">
        <v>1.31</v>
      </c>
      <c r="U1315" s="1"/>
      <c r="V1315">
        <v>25228.265027000001</v>
      </c>
      <c r="W1315">
        <v>990364.78544899996</v>
      </c>
      <c r="X1315">
        <v>138.51424399999999</v>
      </c>
      <c r="Y1315">
        <v>21.160308000000001</v>
      </c>
      <c r="Z1315">
        <v>432.11774200000002</v>
      </c>
      <c r="AA1315">
        <v>425.71804800000001</v>
      </c>
      <c r="AB1315">
        <v>0</v>
      </c>
    </row>
    <row r="1316" spans="1:28" x14ac:dyDescent="0.25">
      <c r="A1316" s="1" t="s">
        <v>1995</v>
      </c>
      <c r="B1316">
        <v>1495</v>
      </c>
      <c r="C1316" s="1" t="s">
        <v>4014</v>
      </c>
      <c r="D1316">
        <v>5.0999999999999996</v>
      </c>
      <c r="E1316">
        <v>0</v>
      </c>
      <c r="F1316">
        <v>0</v>
      </c>
      <c r="G1316">
        <v>2180</v>
      </c>
      <c r="H1316" s="1" t="s">
        <v>4087</v>
      </c>
      <c r="I1316">
        <v>59.72</v>
      </c>
      <c r="J1316">
        <v>10.48</v>
      </c>
      <c r="K1316">
        <v>685</v>
      </c>
      <c r="L1316">
        <v>1150.31</v>
      </c>
      <c r="M1316">
        <v>543</v>
      </c>
      <c r="N1316">
        <v>4</v>
      </c>
      <c r="O1316">
        <v>0</v>
      </c>
      <c r="P1316">
        <v>578.51</v>
      </c>
      <c r="Q1316">
        <v>0</v>
      </c>
      <c r="R1316" s="1" t="s">
        <v>6150</v>
      </c>
      <c r="S1316" s="1" t="s">
        <v>8156</v>
      </c>
      <c r="T1316">
        <v>0.91</v>
      </c>
      <c r="U1316" s="1"/>
      <c r="V1316">
        <v>92895.106859000007</v>
      </c>
      <c r="W1316">
        <v>1748426.301763</v>
      </c>
      <c r="X1316">
        <v>464.13556299999999</v>
      </c>
      <c r="Y1316">
        <v>41.753044000000003</v>
      </c>
      <c r="Z1316">
        <v>788.71424100000002</v>
      </c>
      <c r="AA1316">
        <v>751.61317899999995</v>
      </c>
      <c r="AB1316">
        <v>0</v>
      </c>
    </row>
    <row r="1317" spans="1:28" x14ac:dyDescent="0.25">
      <c r="A1317" s="1" t="s">
        <v>1996</v>
      </c>
      <c r="B1317">
        <v>1932</v>
      </c>
      <c r="C1317" s="1" t="s">
        <v>4034</v>
      </c>
      <c r="D1317">
        <v>5.0999999999999996</v>
      </c>
      <c r="E1317">
        <v>0</v>
      </c>
      <c r="F1317">
        <v>0</v>
      </c>
      <c r="G1317">
        <v>2180</v>
      </c>
      <c r="H1317" s="1" t="s">
        <v>4150</v>
      </c>
      <c r="I1317">
        <v>82</v>
      </c>
      <c r="J1317">
        <v>14.81</v>
      </c>
      <c r="K1317">
        <v>248</v>
      </c>
      <c r="L1317">
        <v>1808.36</v>
      </c>
      <c r="M1317">
        <v>75</v>
      </c>
      <c r="N1317">
        <v>3</v>
      </c>
      <c r="O1317">
        <v>0</v>
      </c>
      <c r="P1317">
        <v>127.87</v>
      </c>
      <c r="Q1317">
        <v>0</v>
      </c>
      <c r="R1317" s="1" t="s">
        <v>6151</v>
      </c>
      <c r="S1317" s="1" t="s">
        <v>8156</v>
      </c>
      <c r="T1317">
        <v>1.08</v>
      </c>
      <c r="U1317" s="1"/>
      <c r="V1317">
        <v>19604.003836</v>
      </c>
      <c r="W1317">
        <v>744772.85725999996</v>
      </c>
      <c r="X1317">
        <v>106.903808</v>
      </c>
      <c r="Y1317">
        <v>15.480305</v>
      </c>
      <c r="Z1317">
        <v>320.15758199999999</v>
      </c>
      <c r="AA1317">
        <v>320.14934</v>
      </c>
      <c r="AB1317">
        <v>0</v>
      </c>
    </row>
    <row r="1318" spans="1:28" x14ac:dyDescent="0.25">
      <c r="A1318" s="1" t="s">
        <v>1997</v>
      </c>
      <c r="B1318">
        <v>1991</v>
      </c>
      <c r="C1318" s="1" t="s">
        <v>4016</v>
      </c>
      <c r="D1318">
        <v>5.0999999999999996</v>
      </c>
      <c r="E1318">
        <v>0</v>
      </c>
      <c r="F1318">
        <v>0.62</v>
      </c>
      <c r="G1318">
        <v>2180</v>
      </c>
      <c r="H1318" s="1" t="s">
        <v>4089</v>
      </c>
      <c r="I1318">
        <v>182.21</v>
      </c>
      <c r="J1318">
        <v>14.88</v>
      </c>
      <c r="K1318">
        <v>189</v>
      </c>
      <c r="L1318">
        <v>905.52</v>
      </c>
      <c r="M1318">
        <v>103</v>
      </c>
      <c r="N1318">
        <v>2</v>
      </c>
      <c r="O1318">
        <v>0</v>
      </c>
      <c r="P1318">
        <v>135.4</v>
      </c>
      <c r="Q1318">
        <v>0</v>
      </c>
      <c r="R1318" s="1" t="s">
        <v>6152</v>
      </c>
      <c r="S1318" s="1" t="s">
        <v>8156</v>
      </c>
      <c r="T1318">
        <v>1.23</v>
      </c>
      <c r="U1318" s="1"/>
      <c r="V1318">
        <v>21205.672712</v>
      </c>
      <c r="W1318">
        <v>586167.560161</v>
      </c>
      <c r="X1318">
        <v>110.51705</v>
      </c>
      <c r="Y1318">
        <v>13.250261</v>
      </c>
      <c r="Z1318">
        <v>259.21622200000002</v>
      </c>
      <c r="AA1318">
        <v>251.97428099999999</v>
      </c>
      <c r="AB1318">
        <v>0</v>
      </c>
    </row>
    <row r="1319" spans="1:28" x14ac:dyDescent="0.25">
      <c r="A1319" s="1" t="s">
        <v>2001</v>
      </c>
      <c r="B1319">
        <v>1327</v>
      </c>
      <c r="C1319" s="1" t="s">
        <v>4020</v>
      </c>
      <c r="D1319">
        <v>5.0999999999999996</v>
      </c>
      <c r="E1319">
        <v>0</v>
      </c>
      <c r="F1319">
        <v>0.08</v>
      </c>
      <c r="G1319">
        <v>2185</v>
      </c>
      <c r="H1319" s="1" t="s">
        <v>4116</v>
      </c>
      <c r="I1319">
        <v>87.33</v>
      </c>
      <c r="J1319">
        <v>12.77</v>
      </c>
      <c r="K1319">
        <v>858</v>
      </c>
      <c r="L1319">
        <v>1621.88</v>
      </c>
      <c r="M1319">
        <v>668</v>
      </c>
      <c r="N1319">
        <v>6</v>
      </c>
      <c r="O1319">
        <v>0</v>
      </c>
      <c r="P1319">
        <v>736.91</v>
      </c>
      <c r="Q1319">
        <v>0</v>
      </c>
      <c r="R1319" s="1" t="s">
        <v>6156</v>
      </c>
      <c r="S1319" s="1" t="s">
        <v>8156</v>
      </c>
      <c r="T1319">
        <v>0.97</v>
      </c>
      <c r="U1319" s="1"/>
      <c r="V1319">
        <v>116375.65747999999</v>
      </c>
      <c r="W1319">
        <v>2229538.2668329999</v>
      </c>
      <c r="X1319">
        <v>582.36325099999999</v>
      </c>
      <c r="Y1319">
        <v>52.807969999999997</v>
      </c>
      <c r="Z1319">
        <v>1002.322514</v>
      </c>
      <c r="AA1319">
        <v>958.43245000000002</v>
      </c>
      <c r="AB1319">
        <v>0</v>
      </c>
    </row>
    <row r="1320" spans="1:28" x14ac:dyDescent="0.25">
      <c r="A1320" s="1" t="s">
        <v>2003</v>
      </c>
      <c r="B1320">
        <v>1844</v>
      </c>
      <c r="C1320" s="1" t="s">
        <v>4024</v>
      </c>
      <c r="D1320">
        <v>5.0999999999999996</v>
      </c>
      <c r="E1320">
        <v>0</v>
      </c>
      <c r="F1320">
        <v>0.06</v>
      </c>
      <c r="G1320">
        <v>2185</v>
      </c>
      <c r="H1320" s="1" t="s">
        <v>4112</v>
      </c>
      <c r="I1320">
        <v>110.84</v>
      </c>
      <c r="J1320">
        <v>8.35</v>
      </c>
      <c r="K1320">
        <v>341</v>
      </c>
      <c r="L1320">
        <v>1744.16</v>
      </c>
      <c r="M1320">
        <v>103</v>
      </c>
      <c r="N1320">
        <v>2</v>
      </c>
      <c r="O1320">
        <v>0</v>
      </c>
      <c r="P1320">
        <v>145.06</v>
      </c>
      <c r="Q1320">
        <v>0</v>
      </c>
      <c r="R1320" s="1" t="s">
        <v>6158</v>
      </c>
      <c r="S1320" s="1" t="s">
        <v>8156</v>
      </c>
      <c r="T1320">
        <v>0.61</v>
      </c>
      <c r="U1320" s="1"/>
      <c r="V1320">
        <v>26530.681605999998</v>
      </c>
      <c r="W1320">
        <v>786551.14323100005</v>
      </c>
      <c r="X1320">
        <v>139.14730800000001</v>
      </c>
      <c r="Y1320">
        <v>15.743627999999999</v>
      </c>
      <c r="Z1320">
        <v>336.97126300000002</v>
      </c>
      <c r="AA1320">
        <v>338.11385799999999</v>
      </c>
      <c r="AB1320">
        <v>0</v>
      </c>
    </row>
    <row r="1321" spans="1:28" x14ac:dyDescent="0.25">
      <c r="A1321" s="1" t="s">
        <v>2006</v>
      </c>
      <c r="B1321">
        <v>2113</v>
      </c>
      <c r="C1321" s="1" t="s">
        <v>4004</v>
      </c>
      <c r="D1321">
        <v>5.0999999999999996</v>
      </c>
      <c r="E1321">
        <v>0</v>
      </c>
      <c r="F1321">
        <v>1.6</v>
      </c>
      <c r="G1321">
        <v>2186</v>
      </c>
      <c r="H1321" s="1" t="s">
        <v>4076</v>
      </c>
      <c r="I1321">
        <v>1.4</v>
      </c>
      <c r="J1321">
        <v>10.77</v>
      </c>
      <c r="K1321">
        <v>73</v>
      </c>
      <c r="L1321">
        <v>609.39</v>
      </c>
      <c r="M1321">
        <v>2</v>
      </c>
      <c r="N1321">
        <v>1</v>
      </c>
      <c r="O1321">
        <v>0</v>
      </c>
      <c r="P1321">
        <v>24.59</v>
      </c>
      <c r="Q1321">
        <v>0</v>
      </c>
      <c r="R1321" s="1" t="s">
        <v>6161</v>
      </c>
      <c r="S1321" s="1" t="s">
        <v>8156</v>
      </c>
      <c r="T1321">
        <v>0.86</v>
      </c>
      <c r="U1321" s="1"/>
      <c r="V1321">
        <v>4178.7939319999996</v>
      </c>
      <c r="W1321">
        <v>213987.64949700001</v>
      </c>
      <c r="X1321">
        <v>24.088073999999999</v>
      </c>
      <c r="Y1321">
        <v>4.1105650000000002</v>
      </c>
      <c r="Z1321">
        <v>90.203245999999993</v>
      </c>
      <c r="AA1321">
        <v>91.984331999999995</v>
      </c>
      <c r="AB1321">
        <v>0</v>
      </c>
    </row>
    <row r="1322" spans="1:28" x14ac:dyDescent="0.25">
      <c r="A1322" s="1" t="s">
        <v>2007</v>
      </c>
      <c r="B1322">
        <v>2126</v>
      </c>
      <c r="C1322" s="1" t="s">
        <v>4004</v>
      </c>
      <c r="D1322">
        <v>5.0999999999999996</v>
      </c>
      <c r="E1322">
        <v>0</v>
      </c>
      <c r="F1322">
        <v>0.8</v>
      </c>
      <c r="G1322">
        <v>2188</v>
      </c>
      <c r="H1322" s="1" t="s">
        <v>4076</v>
      </c>
      <c r="I1322">
        <v>1.4</v>
      </c>
      <c r="J1322">
        <v>16.34</v>
      </c>
      <c r="K1322">
        <v>62</v>
      </c>
      <c r="L1322">
        <v>609.39</v>
      </c>
      <c r="M1322">
        <v>3</v>
      </c>
      <c r="N1322">
        <v>1</v>
      </c>
      <c r="O1322">
        <v>0</v>
      </c>
      <c r="P1322">
        <v>29.78</v>
      </c>
      <c r="Q1322">
        <v>0</v>
      </c>
      <c r="R1322" s="1" t="s">
        <v>6162</v>
      </c>
      <c r="S1322" s="1" t="s">
        <v>8156</v>
      </c>
      <c r="T1322">
        <v>1.58</v>
      </c>
      <c r="U1322" s="1"/>
      <c r="V1322">
        <v>4835.7832340000004</v>
      </c>
      <c r="W1322">
        <v>253813.93009800001</v>
      </c>
      <c r="X1322">
        <v>28.131872000000001</v>
      </c>
      <c r="Y1322">
        <v>5.3871039999999999</v>
      </c>
      <c r="Z1322">
        <v>109.761251</v>
      </c>
      <c r="AA1322">
        <v>109.103154</v>
      </c>
      <c r="AB1322">
        <v>0</v>
      </c>
    </row>
    <row r="1323" spans="1:28" x14ac:dyDescent="0.25">
      <c r="A1323" s="1" t="s">
        <v>2008</v>
      </c>
      <c r="B1323">
        <v>1959</v>
      </c>
      <c r="C1323" s="1" t="s">
        <v>4001</v>
      </c>
      <c r="D1323">
        <v>0.2</v>
      </c>
      <c r="E1323">
        <v>0</v>
      </c>
      <c r="F1323">
        <v>109</v>
      </c>
      <c r="G1323">
        <v>2192</v>
      </c>
      <c r="H1323" s="1" t="s">
        <v>4085</v>
      </c>
      <c r="I1323">
        <v>50.59</v>
      </c>
      <c r="J1323">
        <v>8.86</v>
      </c>
      <c r="K1323">
        <v>233</v>
      </c>
      <c r="L1323">
        <v>796.83</v>
      </c>
      <c r="M1323">
        <v>70</v>
      </c>
      <c r="N1323">
        <v>7</v>
      </c>
      <c r="O1323">
        <v>0</v>
      </c>
      <c r="P1323">
        <v>153.62</v>
      </c>
      <c r="Q1323">
        <v>0</v>
      </c>
      <c r="R1323" s="1" t="s">
        <v>6163</v>
      </c>
      <c r="S1323" s="1" t="s">
        <v>8156</v>
      </c>
      <c r="T1323">
        <v>0.7</v>
      </c>
      <c r="U1323" s="1"/>
      <c r="V1323">
        <v>15152.303</v>
      </c>
      <c r="W1323">
        <v>419027.87932900002</v>
      </c>
      <c r="X1323">
        <v>78.786280000000005</v>
      </c>
      <c r="Y1323">
        <v>8.6174099999999996</v>
      </c>
      <c r="Z1323">
        <v>181.260921</v>
      </c>
      <c r="AA1323">
        <v>180.12753900000001</v>
      </c>
      <c r="AB1323">
        <v>0</v>
      </c>
    </row>
    <row r="1324" spans="1:28" x14ac:dyDescent="0.25">
      <c r="A1324" s="1" t="s">
        <v>2009</v>
      </c>
      <c r="B1324">
        <v>1211</v>
      </c>
      <c r="C1324" s="1" t="s">
        <v>4004</v>
      </c>
      <c r="D1324">
        <v>5.0999999999999996</v>
      </c>
      <c r="E1324">
        <v>0</v>
      </c>
      <c r="F1324">
        <v>0.48</v>
      </c>
      <c r="G1324">
        <v>2195</v>
      </c>
      <c r="H1324" s="1" t="s">
        <v>4108</v>
      </c>
      <c r="I1324">
        <v>122.01</v>
      </c>
      <c r="J1324">
        <v>15.74</v>
      </c>
      <c r="K1324">
        <v>984</v>
      </c>
      <c r="L1324">
        <v>1425.91</v>
      </c>
      <c r="M1324">
        <v>732</v>
      </c>
      <c r="N1324">
        <v>12</v>
      </c>
      <c r="O1324">
        <v>0</v>
      </c>
      <c r="P1324">
        <v>894.46</v>
      </c>
      <c r="Q1324">
        <v>0</v>
      </c>
      <c r="R1324" s="1" t="s">
        <v>6164</v>
      </c>
      <c r="S1324" s="1" t="s">
        <v>8156</v>
      </c>
      <c r="T1324">
        <v>1.1599999999999999</v>
      </c>
      <c r="U1324" s="1"/>
      <c r="V1324">
        <v>128659.144076</v>
      </c>
      <c r="W1324">
        <v>2435003.626346</v>
      </c>
      <c r="X1324">
        <v>643.20215599999995</v>
      </c>
      <c r="Y1324">
        <v>58.495491000000001</v>
      </c>
      <c r="Z1324">
        <v>1100.72981</v>
      </c>
      <c r="AA1324">
        <v>1046.757762</v>
      </c>
      <c r="AB1324">
        <v>0</v>
      </c>
    </row>
    <row r="1325" spans="1:28" x14ac:dyDescent="0.25">
      <c r="A1325" s="1" t="s">
        <v>2011</v>
      </c>
      <c r="B1325">
        <v>2139</v>
      </c>
      <c r="C1325" s="1" t="s">
        <v>4004</v>
      </c>
      <c r="D1325">
        <v>5.0999999999999996</v>
      </c>
      <c r="E1325">
        <v>0</v>
      </c>
      <c r="F1325">
        <v>0</v>
      </c>
      <c r="G1325">
        <v>2198</v>
      </c>
      <c r="H1325" s="1" t="s">
        <v>4076</v>
      </c>
      <c r="I1325">
        <v>1.4</v>
      </c>
      <c r="J1325">
        <v>12.7</v>
      </c>
      <c r="K1325">
        <v>59</v>
      </c>
      <c r="L1325">
        <v>609.39</v>
      </c>
      <c r="M1325">
        <v>2</v>
      </c>
      <c r="N1325">
        <v>1</v>
      </c>
      <c r="O1325">
        <v>0</v>
      </c>
      <c r="P1325">
        <v>13.72</v>
      </c>
      <c r="Q1325">
        <v>0</v>
      </c>
      <c r="R1325" s="1" t="s">
        <v>6166</v>
      </c>
      <c r="S1325" s="1" t="s">
        <v>8156</v>
      </c>
      <c r="T1325">
        <v>0.94</v>
      </c>
      <c r="U1325" s="1"/>
      <c r="V1325">
        <v>3061.0511839999999</v>
      </c>
      <c r="W1325">
        <v>187331.02133600001</v>
      </c>
      <c r="X1325">
        <v>18.39902</v>
      </c>
      <c r="Y1325">
        <v>3.6231930000000001</v>
      </c>
      <c r="Z1325">
        <v>78.604748000000001</v>
      </c>
      <c r="AA1325">
        <v>80.525268999999994</v>
      </c>
      <c r="AB1325">
        <v>0</v>
      </c>
    </row>
    <row r="1326" spans="1:28" x14ac:dyDescent="0.25">
      <c r="A1326" s="1" t="s">
        <v>2012</v>
      </c>
      <c r="B1326">
        <v>1218</v>
      </c>
      <c r="C1326" s="1" t="s">
        <v>4054</v>
      </c>
      <c r="D1326">
        <v>5.0999999999999996</v>
      </c>
      <c r="E1326">
        <v>0</v>
      </c>
      <c r="F1326">
        <v>0.35</v>
      </c>
      <c r="G1326">
        <v>2200</v>
      </c>
      <c r="H1326" s="1" t="s">
        <v>4076</v>
      </c>
      <c r="I1326">
        <v>1.4</v>
      </c>
      <c r="J1326">
        <v>13.54</v>
      </c>
      <c r="K1326">
        <v>982</v>
      </c>
      <c r="L1326">
        <v>2323.92</v>
      </c>
      <c r="M1326">
        <v>704</v>
      </c>
      <c r="N1326">
        <v>10</v>
      </c>
      <c r="O1326">
        <v>0</v>
      </c>
      <c r="P1326">
        <v>820.81</v>
      </c>
      <c r="Q1326">
        <v>0</v>
      </c>
      <c r="R1326" s="1" t="s">
        <v>6167</v>
      </c>
      <c r="S1326" s="1" t="s">
        <v>8156</v>
      </c>
      <c r="T1326">
        <v>1.03</v>
      </c>
      <c r="U1326" s="1"/>
      <c r="V1326">
        <v>125119.407937</v>
      </c>
      <c r="W1326">
        <v>2563821.4955950002</v>
      </c>
      <c r="X1326">
        <v>630.10544300000004</v>
      </c>
      <c r="Y1326">
        <v>59.903953000000001</v>
      </c>
      <c r="Z1326">
        <v>1147.7072900000001</v>
      </c>
      <c r="AA1326">
        <v>1102.1276620000001</v>
      </c>
      <c r="AB1326">
        <v>0</v>
      </c>
    </row>
    <row r="1327" spans="1:28" x14ac:dyDescent="0.25">
      <c r="A1327" s="1" t="s">
        <v>2013</v>
      </c>
      <c r="B1327">
        <v>2021</v>
      </c>
      <c r="C1327" s="1" t="s">
        <v>4001</v>
      </c>
      <c r="D1327">
        <v>0.2</v>
      </c>
      <c r="E1327">
        <v>0</v>
      </c>
      <c r="F1327">
        <v>72.78</v>
      </c>
      <c r="G1327">
        <v>2200</v>
      </c>
      <c r="H1327" s="1" t="s">
        <v>4071</v>
      </c>
      <c r="I1327">
        <v>108.49</v>
      </c>
      <c r="J1327">
        <v>14.36</v>
      </c>
      <c r="K1327">
        <v>179</v>
      </c>
      <c r="L1327">
        <v>419.77</v>
      </c>
      <c r="M1327">
        <v>101</v>
      </c>
      <c r="N1327">
        <v>8</v>
      </c>
      <c r="O1327">
        <v>0</v>
      </c>
      <c r="P1327">
        <v>152.25</v>
      </c>
      <c r="Q1327">
        <v>0</v>
      </c>
      <c r="R1327" s="1" t="s">
        <v>6168</v>
      </c>
      <c r="S1327" s="1" t="s">
        <v>8156</v>
      </c>
      <c r="T1327">
        <v>1.1100000000000001</v>
      </c>
      <c r="U1327" s="1"/>
      <c r="V1327">
        <v>16493.933395</v>
      </c>
      <c r="W1327">
        <v>381048.70730100002</v>
      </c>
      <c r="X1327">
        <v>84.092448000000005</v>
      </c>
      <c r="Y1327">
        <v>8.65916</v>
      </c>
      <c r="Z1327">
        <v>169.18858599999999</v>
      </c>
      <c r="AA1327">
        <v>163.802595</v>
      </c>
      <c r="AB1327">
        <v>0</v>
      </c>
    </row>
    <row r="1328" spans="1:28" x14ac:dyDescent="0.25">
      <c r="A1328" s="1" t="s">
        <v>2014</v>
      </c>
      <c r="B1328">
        <v>1380</v>
      </c>
      <c r="C1328" s="1" t="s">
        <v>4014</v>
      </c>
      <c r="D1328">
        <v>5.0999999999999996</v>
      </c>
      <c r="E1328">
        <v>0</v>
      </c>
      <c r="F1328">
        <v>0</v>
      </c>
      <c r="G1328">
        <v>2201</v>
      </c>
      <c r="H1328" s="1" t="s">
        <v>4087</v>
      </c>
      <c r="I1328">
        <v>59.72</v>
      </c>
      <c r="J1328">
        <v>7.85</v>
      </c>
      <c r="K1328">
        <v>821</v>
      </c>
      <c r="L1328">
        <v>1183.1099999999999</v>
      </c>
      <c r="M1328">
        <v>629</v>
      </c>
      <c r="N1328">
        <v>5</v>
      </c>
      <c r="O1328">
        <v>0</v>
      </c>
      <c r="P1328">
        <v>700.27</v>
      </c>
      <c r="Q1328">
        <v>0</v>
      </c>
      <c r="R1328" s="1" t="s">
        <v>6169</v>
      </c>
      <c r="S1328" s="1" t="s">
        <v>8156</v>
      </c>
      <c r="T1328">
        <v>0.72</v>
      </c>
      <c r="U1328" s="1"/>
      <c r="V1328">
        <v>108663.35423500001</v>
      </c>
      <c r="W1328">
        <v>2024192.7720850001</v>
      </c>
      <c r="X1328">
        <v>542.28605100000004</v>
      </c>
      <c r="Y1328">
        <v>47.908710999999997</v>
      </c>
      <c r="Z1328">
        <v>911.75876100000005</v>
      </c>
      <c r="AA1328">
        <v>870.16108299999996</v>
      </c>
      <c r="AB1328">
        <v>0</v>
      </c>
    </row>
    <row r="1329" spans="1:28" x14ac:dyDescent="0.25">
      <c r="A1329" s="1" t="s">
        <v>2016</v>
      </c>
      <c r="B1329">
        <v>1725</v>
      </c>
      <c r="C1329" s="1" t="s">
        <v>4019</v>
      </c>
      <c r="D1329">
        <v>5.0999999999999996</v>
      </c>
      <c r="E1329">
        <v>0</v>
      </c>
      <c r="F1329">
        <v>0</v>
      </c>
      <c r="G1329">
        <v>2203</v>
      </c>
      <c r="H1329" s="1" t="s">
        <v>4093</v>
      </c>
      <c r="I1329">
        <v>2.0699999999999998</v>
      </c>
      <c r="J1329">
        <v>11.7</v>
      </c>
      <c r="K1329">
        <v>478</v>
      </c>
      <c r="L1329">
        <v>1335.45</v>
      </c>
      <c r="M1329">
        <v>232</v>
      </c>
      <c r="N1329">
        <v>10</v>
      </c>
      <c r="O1329">
        <v>0</v>
      </c>
      <c r="P1329">
        <v>367.58</v>
      </c>
      <c r="Q1329">
        <v>0</v>
      </c>
      <c r="R1329" s="1" t="s">
        <v>6171</v>
      </c>
      <c r="S1329" s="1" t="s">
        <v>8156</v>
      </c>
      <c r="T1329">
        <v>0.86</v>
      </c>
      <c r="U1329" s="1"/>
      <c r="V1329">
        <v>47676.256478000003</v>
      </c>
      <c r="W1329">
        <v>1144453.8615280001</v>
      </c>
      <c r="X1329">
        <v>244.073756</v>
      </c>
      <c r="Y1329">
        <v>25.687850999999998</v>
      </c>
      <c r="Z1329">
        <v>507.77802100000002</v>
      </c>
      <c r="AA1329">
        <v>491.96866999999997</v>
      </c>
      <c r="AB1329">
        <v>0</v>
      </c>
    </row>
    <row r="1330" spans="1:28" x14ac:dyDescent="0.25">
      <c r="A1330" s="1" t="s">
        <v>2017</v>
      </c>
      <c r="B1330">
        <v>1380</v>
      </c>
      <c r="C1330" s="1" t="s">
        <v>4024</v>
      </c>
      <c r="D1330">
        <v>5.0999999999999996</v>
      </c>
      <c r="E1330">
        <v>0</v>
      </c>
      <c r="F1330">
        <v>0</v>
      </c>
      <c r="G1330">
        <v>2204</v>
      </c>
      <c r="H1330" s="1" t="s">
        <v>4144</v>
      </c>
      <c r="I1330">
        <v>26.09</v>
      </c>
      <c r="J1330">
        <v>10.050000000000001</v>
      </c>
      <c r="K1330">
        <v>824</v>
      </c>
      <c r="L1330">
        <v>2392.42</v>
      </c>
      <c r="M1330">
        <v>478</v>
      </c>
      <c r="N1330">
        <v>8</v>
      </c>
      <c r="O1330">
        <v>0</v>
      </c>
      <c r="P1330">
        <v>605.4</v>
      </c>
      <c r="Q1330">
        <v>0</v>
      </c>
      <c r="R1330" s="1" t="s">
        <v>6172</v>
      </c>
      <c r="S1330" s="1" t="s">
        <v>8156</v>
      </c>
      <c r="T1330">
        <v>0.79</v>
      </c>
      <c r="U1330" s="1"/>
      <c r="V1330">
        <v>91140.385523999998</v>
      </c>
      <c r="W1330">
        <v>1972986.587113</v>
      </c>
      <c r="X1330">
        <v>461.28556800000001</v>
      </c>
      <c r="Y1330">
        <v>44.342342000000002</v>
      </c>
      <c r="Z1330">
        <v>873.88458800000001</v>
      </c>
      <c r="AA1330">
        <v>848.139454</v>
      </c>
      <c r="AB1330">
        <v>0</v>
      </c>
    </row>
    <row r="1331" spans="1:28" x14ac:dyDescent="0.25">
      <c r="A1331" s="1" t="s">
        <v>2019</v>
      </c>
      <c r="B1331">
        <v>1399</v>
      </c>
      <c r="C1331" s="1" t="s">
        <v>4048</v>
      </c>
      <c r="D1331">
        <v>5.0999999999999996</v>
      </c>
      <c r="E1331">
        <v>0</v>
      </c>
      <c r="F1331">
        <v>0.36</v>
      </c>
      <c r="G1331">
        <v>2205</v>
      </c>
      <c r="H1331" s="1" t="s">
        <v>4151</v>
      </c>
      <c r="I1331">
        <v>72.8</v>
      </c>
      <c r="J1331">
        <v>13.67</v>
      </c>
      <c r="K1331">
        <v>806</v>
      </c>
      <c r="L1331">
        <v>1941.13</v>
      </c>
      <c r="M1331">
        <v>599</v>
      </c>
      <c r="N1331">
        <v>5</v>
      </c>
      <c r="O1331">
        <v>0</v>
      </c>
      <c r="P1331">
        <v>682.01</v>
      </c>
      <c r="Q1331">
        <v>0</v>
      </c>
      <c r="R1331" s="1" t="s">
        <v>6174</v>
      </c>
      <c r="S1331" s="1" t="s">
        <v>8156</v>
      </c>
      <c r="T1331">
        <v>1.1399999999999999</v>
      </c>
      <c r="U1331" s="1"/>
      <c r="V1331">
        <v>106633.123991</v>
      </c>
      <c r="W1331">
        <v>2187576.9301570002</v>
      </c>
      <c r="X1331">
        <v>537.17664400000001</v>
      </c>
      <c r="Y1331">
        <v>51.551828</v>
      </c>
      <c r="Z1331">
        <v>980.88282200000003</v>
      </c>
      <c r="AA1331">
        <v>940.38816199999997</v>
      </c>
      <c r="AB1331">
        <v>0</v>
      </c>
    </row>
    <row r="1332" spans="1:28" x14ac:dyDescent="0.25">
      <c r="A1332" s="1" t="s">
        <v>2020</v>
      </c>
      <c r="B1332">
        <v>1882</v>
      </c>
      <c r="C1332" s="1" t="s">
        <v>4031</v>
      </c>
      <c r="D1332">
        <v>5.0999999999999996</v>
      </c>
      <c r="E1332">
        <v>0</v>
      </c>
      <c r="F1332">
        <v>0.18</v>
      </c>
      <c r="G1332">
        <v>2206</v>
      </c>
      <c r="H1332" s="1" t="s">
        <v>4086</v>
      </c>
      <c r="I1332">
        <v>0.2</v>
      </c>
      <c r="J1332">
        <v>3.97</v>
      </c>
      <c r="K1332">
        <v>324</v>
      </c>
      <c r="L1332">
        <v>1365.91</v>
      </c>
      <c r="M1332">
        <v>139</v>
      </c>
      <c r="N1332">
        <v>3</v>
      </c>
      <c r="O1332">
        <v>0</v>
      </c>
      <c r="P1332">
        <v>190.42</v>
      </c>
      <c r="Q1332">
        <v>0</v>
      </c>
      <c r="R1332" s="1" t="s">
        <v>6175</v>
      </c>
      <c r="S1332" s="1" t="s">
        <v>8156</v>
      </c>
      <c r="T1332">
        <v>0.75</v>
      </c>
      <c r="U1332" s="1"/>
      <c r="V1332">
        <v>29853.452969999998</v>
      </c>
      <c r="W1332">
        <v>790829.908237</v>
      </c>
      <c r="X1332">
        <v>154.50010900000001</v>
      </c>
      <c r="Y1332">
        <v>16.840229000000001</v>
      </c>
      <c r="Z1332">
        <v>344.99397299999998</v>
      </c>
      <c r="AA1332">
        <v>339.95438000000001</v>
      </c>
      <c r="AB1332">
        <v>0</v>
      </c>
    </row>
    <row r="1333" spans="1:28" x14ac:dyDescent="0.25">
      <c r="A1333" s="1" t="s">
        <v>2021</v>
      </c>
      <c r="B1333">
        <v>1882</v>
      </c>
      <c r="C1333" s="1" t="s">
        <v>4032</v>
      </c>
      <c r="D1333">
        <v>5.0999999999999996</v>
      </c>
      <c r="E1333">
        <v>0</v>
      </c>
      <c r="F1333">
        <v>0.18</v>
      </c>
      <c r="G1333">
        <v>2207</v>
      </c>
      <c r="H1333" s="1" t="s">
        <v>4113</v>
      </c>
      <c r="I1333">
        <v>0.2</v>
      </c>
      <c r="J1333">
        <v>12.71</v>
      </c>
      <c r="K1333">
        <v>325</v>
      </c>
      <c r="L1333">
        <v>1269.6500000000001</v>
      </c>
      <c r="M1333">
        <v>174</v>
      </c>
      <c r="N1333">
        <v>6</v>
      </c>
      <c r="O1333">
        <v>0</v>
      </c>
      <c r="P1333">
        <v>236.75</v>
      </c>
      <c r="Q1333">
        <v>0</v>
      </c>
      <c r="R1333" s="1" t="s">
        <v>6176</v>
      </c>
      <c r="S1333" s="1" t="s">
        <v>8156</v>
      </c>
      <c r="T1333">
        <v>1.05</v>
      </c>
      <c r="U1333" s="1"/>
      <c r="V1333">
        <v>32690.436605999999</v>
      </c>
      <c r="W1333">
        <v>843964.73875699996</v>
      </c>
      <c r="X1333">
        <v>168.79031499999999</v>
      </c>
      <c r="Y1333">
        <v>18.637067999999999</v>
      </c>
      <c r="Z1333">
        <v>370.970641</v>
      </c>
      <c r="AA1333">
        <v>362.795323</v>
      </c>
      <c r="AB1333">
        <v>0</v>
      </c>
    </row>
    <row r="1334" spans="1:28" x14ac:dyDescent="0.25">
      <c r="A1334" s="1" t="s">
        <v>2022</v>
      </c>
      <c r="B1334">
        <v>1958</v>
      </c>
      <c r="C1334" s="1" t="s">
        <v>4016</v>
      </c>
      <c r="D1334">
        <v>5.0999999999999996</v>
      </c>
      <c r="E1334">
        <v>0</v>
      </c>
      <c r="F1334">
        <v>0.79</v>
      </c>
      <c r="G1334">
        <v>2207</v>
      </c>
      <c r="H1334" s="1" t="s">
        <v>4092</v>
      </c>
      <c r="I1334">
        <v>182.21</v>
      </c>
      <c r="J1334">
        <v>4.62</v>
      </c>
      <c r="K1334">
        <v>249</v>
      </c>
      <c r="L1334">
        <v>905.52</v>
      </c>
      <c r="M1334">
        <v>131</v>
      </c>
      <c r="N1334">
        <v>3</v>
      </c>
      <c r="O1334">
        <v>0</v>
      </c>
      <c r="P1334">
        <v>153.52000000000001</v>
      </c>
      <c r="Q1334">
        <v>0</v>
      </c>
      <c r="R1334" s="1" t="s">
        <v>6177</v>
      </c>
      <c r="S1334" s="1" t="s">
        <v>8156</v>
      </c>
      <c r="T1334">
        <v>0.68</v>
      </c>
      <c r="U1334" s="1"/>
      <c r="V1334">
        <v>24529.835668</v>
      </c>
      <c r="W1334">
        <v>577323.75091299997</v>
      </c>
      <c r="X1334">
        <v>125.18389999999999</v>
      </c>
      <c r="Y1334">
        <v>12.379591</v>
      </c>
      <c r="Z1334">
        <v>252.179024</v>
      </c>
      <c r="AA1334">
        <v>248.17663400000001</v>
      </c>
      <c r="AB1334">
        <v>0</v>
      </c>
    </row>
    <row r="1335" spans="1:28" x14ac:dyDescent="0.25">
      <c r="A1335" s="1" t="s">
        <v>2024</v>
      </c>
      <c r="B1335">
        <v>1904</v>
      </c>
      <c r="C1335" s="1" t="s">
        <v>4024</v>
      </c>
      <c r="D1335">
        <v>5.0999999999999996</v>
      </c>
      <c r="E1335">
        <v>0</v>
      </c>
      <c r="F1335">
        <v>0.57999999999999996</v>
      </c>
      <c r="G1335">
        <v>2208</v>
      </c>
      <c r="H1335" s="1" t="s">
        <v>4112</v>
      </c>
      <c r="I1335">
        <v>110.84</v>
      </c>
      <c r="J1335">
        <v>6.89</v>
      </c>
      <c r="K1335">
        <v>304</v>
      </c>
      <c r="L1335">
        <v>1744.16</v>
      </c>
      <c r="M1335">
        <v>50</v>
      </c>
      <c r="N1335">
        <v>3</v>
      </c>
      <c r="O1335">
        <v>0</v>
      </c>
      <c r="P1335">
        <v>100.21</v>
      </c>
      <c r="Q1335">
        <v>0</v>
      </c>
      <c r="R1335" s="1" t="s">
        <v>6179</v>
      </c>
      <c r="S1335" s="1" t="s">
        <v>8156</v>
      </c>
      <c r="T1335">
        <v>0.59</v>
      </c>
      <c r="U1335" s="1"/>
      <c r="V1335">
        <v>18436.595798999999</v>
      </c>
      <c r="W1335">
        <v>661461.68697699998</v>
      </c>
      <c r="X1335">
        <v>99.38749</v>
      </c>
      <c r="Y1335">
        <v>12.668941</v>
      </c>
      <c r="Z1335">
        <v>280.46530100000001</v>
      </c>
      <c r="AA1335">
        <v>284.33927299999999</v>
      </c>
      <c r="AB1335">
        <v>0</v>
      </c>
    </row>
    <row r="1336" spans="1:28" x14ac:dyDescent="0.25">
      <c r="A1336" s="1" t="s">
        <v>2025</v>
      </c>
      <c r="B1336">
        <v>2024</v>
      </c>
      <c r="C1336" s="1" t="s">
        <v>4016</v>
      </c>
      <c r="D1336">
        <v>5.0999999999999996</v>
      </c>
      <c r="E1336">
        <v>0</v>
      </c>
      <c r="F1336">
        <v>0.45</v>
      </c>
      <c r="G1336">
        <v>2209</v>
      </c>
      <c r="H1336" s="1" t="s">
        <v>4089</v>
      </c>
      <c r="I1336">
        <v>182.21</v>
      </c>
      <c r="J1336">
        <v>7.71</v>
      </c>
      <c r="K1336">
        <v>185</v>
      </c>
      <c r="L1336">
        <v>905.52</v>
      </c>
      <c r="M1336">
        <v>94</v>
      </c>
      <c r="N1336">
        <v>2</v>
      </c>
      <c r="O1336">
        <v>0</v>
      </c>
      <c r="P1336">
        <v>116.01</v>
      </c>
      <c r="Q1336">
        <v>0</v>
      </c>
      <c r="R1336" s="1" t="s">
        <v>6180</v>
      </c>
      <c r="S1336" s="1" t="s">
        <v>8156</v>
      </c>
      <c r="T1336">
        <v>0.95</v>
      </c>
      <c r="U1336" s="1"/>
      <c r="V1336">
        <v>17781.448305000002</v>
      </c>
      <c r="W1336">
        <v>454320.98883799999</v>
      </c>
      <c r="X1336">
        <v>91.670517000000004</v>
      </c>
      <c r="Y1336">
        <v>9.8866859999999992</v>
      </c>
      <c r="Z1336">
        <v>198.42667900000001</v>
      </c>
      <c r="AA1336">
        <v>195.299486</v>
      </c>
      <c r="AB1336">
        <v>0</v>
      </c>
    </row>
    <row r="1337" spans="1:28" x14ac:dyDescent="0.25">
      <c r="A1337" s="1" t="s">
        <v>2026</v>
      </c>
      <c r="B1337">
        <v>1570</v>
      </c>
      <c r="C1337" s="1" t="s">
        <v>4030</v>
      </c>
      <c r="D1337">
        <v>5.0999999999999996</v>
      </c>
      <c r="E1337">
        <v>0</v>
      </c>
      <c r="F1337">
        <v>1.82</v>
      </c>
      <c r="G1337">
        <v>2210</v>
      </c>
      <c r="H1337" s="1" t="s">
        <v>4147</v>
      </c>
      <c r="I1337">
        <v>23.77</v>
      </c>
      <c r="J1337">
        <v>16.89</v>
      </c>
      <c r="K1337">
        <v>640</v>
      </c>
      <c r="L1337">
        <v>2694.53</v>
      </c>
      <c r="M1337">
        <v>317</v>
      </c>
      <c r="N1337">
        <v>6</v>
      </c>
      <c r="O1337">
        <v>0</v>
      </c>
      <c r="P1337">
        <v>490.55</v>
      </c>
      <c r="Q1337">
        <v>0</v>
      </c>
      <c r="R1337" s="1" t="s">
        <v>6181</v>
      </c>
      <c r="S1337" s="1" t="s">
        <v>8156</v>
      </c>
      <c r="T1337">
        <v>1.3</v>
      </c>
      <c r="U1337" s="1"/>
      <c r="V1337">
        <v>66301.336035999993</v>
      </c>
      <c r="W1337">
        <v>1780130.894262</v>
      </c>
      <c r="X1337">
        <v>343.93938500000002</v>
      </c>
      <c r="Y1337">
        <v>39.493927999999997</v>
      </c>
      <c r="Z1337">
        <v>782.25986799999998</v>
      </c>
      <c r="AA1337">
        <v>765.22285899999997</v>
      </c>
      <c r="AB1337">
        <v>0</v>
      </c>
    </row>
    <row r="1338" spans="1:28" x14ac:dyDescent="0.25">
      <c r="A1338" s="1" t="s">
        <v>2028</v>
      </c>
      <c r="B1338">
        <v>1382</v>
      </c>
      <c r="C1338" s="1" t="s">
        <v>4050</v>
      </c>
      <c r="D1338">
        <v>5.0999999999999996</v>
      </c>
      <c r="E1338">
        <v>0</v>
      </c>
      <c r="F1338">
        <v>2</v>
      </c>
      <c r="G1338">
        <v>2211</v>
      </c>
      <c r="H1338" s="1" t="s">
        <v>4095</v>
      </c>
      <c r="I1338">
        <v>63.59</v>
      </c>
      <c r="J1338">
        <v>3.49</v>
      </c>
      <c r="K1338">
        <v>829</v>
      </c>
      <c r="L1338">
        <v>1579.24</v>
      </c>
      <c r="M1338">
        <v>380</v>
      </c>
      <c r="N1338">
        <v>6</v>
      </c>
      <c r="O1338">
        <v>0</v>
      </c>
      <c r="P1338">
        <v>482.66</v>
      </c>
      <c r="Q1338">
        <v>0</v>
      </c>
      <c r="R1338" s="1" t="s">
        <v>6183</v>
      </c>
      <c r="S1338" s="1" t="s">
        <v>8156</v>
      </c>
      <c r="T1338">
        <v>0.37</v>
      </c>
      <c r="U1338" s="1"/>
      <c r="V1338">
        <v>81498.958429999999</v>
      </c>
      <c r="W1338">
        <v>1595087.907048</v>
      </c>
      <c r="X1338">
        <v>408.25825300000002</v>
      </c>
      <c r="Y1338">
        <v>35.949243000000003</v>
      </c>
      <c r="Z1338">
        <v>709.89057500000001</v>
      </c>
      <c r="AA1338">
        <v>685.69615399999998</v>
      </c>
      <c r="AB1338">
        <v>0</v>
      </c>
    </row>
    <row r="1339" spans="1:28" x14ac:dyDescent="0.25">
      <c r="A1339" s="1" t="s">
        <v>2031</v>
      </c>
      <c r="B1339">
        <v>1438</v>
      </c>
      <c r="C1339" s="1" t="s">
        <v>4007</v>
      </c>
      <c r="D1339">
        <v>5.0999999999999996</v>
      </c>
      <c r="E1339">
        <v>0</v>
      </c>
      <c r="F1339">
        <v>0.5</v>
      </c>
      <c r="G1339">
        <v>2213</v>
      </c>
      <c r="H1339" s="1" t="s">
        <v>4075</v>
      </c>
      <c r="I1339">
        <v>89.74</v>
      </c>
      <c r="J1339">
        <v>6.14</v>
      </c>
      <c r="K1339">
        <v>775</v>
      </c>
      <c r="L1339">
        <v>569.77</v>
      </c>
      <c r="M1339">
        <v>643</v>
      </c>
      <c r="N1339">
        <v>5</v>
      </c>
      <c r="O1339">
        <v>0</v>
      </c>
      <c r="P1339">
        <v>683.18</v>
      </c>
      <c r="Q1339">
        <v>0</v>
      </c>
      <c r="R1339" s="1" t="s">
        <v>6186</v>
      </c>
      <c r="S1339" s="1" t="s">
        <v>8156</v>
      </c>
      <c r="T1339">
        <v>0.46</v>
      </c>
      <c r="U1339" s="1"/>
      <c r="V1339">
        <v>108321.838152</v>
      </c>
      <c r="W1339">
        <v>1848967.970223</v>
      </c>
      <c r="X1339">
        <v>536.56697699999995</v>
      </c>
      <c r="Y1339">
        <v>44.902687</v>
      </c>
      <c r="Z1339">
        <v>839.94524899999999</v>
      </c>
      <c r="AA1339">
        <v>794.84139100000004</v>
      </c>
      <c r="AB1339">
        <v>0</v>
      </c>
    </row>
    <row r="1340" spans="1:28" x14ac:dyDescent="0.25">
      <c r="A1340" s="1" t="s">
        <v>2033</v>
      </c>
      <c r="B1340">
        <v>2118</v>
      </c>
      <c r="C1340" s="1" t="s">
        <v>4004</v>
      </c>
      <c r="D1340">
        <v>5.0999999999999996</v>
      </c>
      <c r="E1340">
        <v>0</v>
      </c>
      <c r="F1340">
        <v>0.98</v>
      </c>
      <c r="G1340">
        <v>2214</v>
      </c>
      <c r="H1340" s="1" t="s">
        <v>4073</v>
      </c>
      <c r="I1340">
        <v>40.79</v>
      </c>
      <c r="J1340">
        <v>14.93</v>
      </c>
      <c r="K1340">
        <v>96</v>
      </c>
      <c r="L1340">
        <v>475.89</v>
      </c>
      <c r="M1340">
        <v>36</v>
      </c>
      <c r="N1340">
        <v>3</v>
      </c>
      <c r="O1340">
        <v>0</v>
      </c>
      <c r="P1340">
        <v>63.98</v>
      </c>
      <c r="Q1340">
        <v>0</v>
      </c>
      <c r="R1340" s="1" t="s">
        <v>6188</v>
      </c>
      <c r="S1340" s="1" t="s">
        <v>8156</v>
      </c>
      <c r="T1340">
        <v>1.1200000000000001</v>
      </c>
      <c r="U1340" s="1"/>
      <c r="V1340">
        <v>8527.6757180000004</v>
      </c>
      <c r="W1340">
        <v>280390.03871300002</v>
      </c>
      <c r="X1340">
        <v>45.521925000000003</v>
      </c>
      <c r="Y1340">
        <v>6.1996900000000004</v>
      </c>
      <c r="Z1340">
        <v>123.617845</v>
      </c>
      <c r="AA1340">
        <v>120.529291</v>
      </c>
      <c r="AB1340">
        <v>0</v>
      </c>
    </row>
    <row r="1341" spans="1:28" x14ac:dyDescent="0.25">
      <c r="A1341" s="1" t="s">
        <v>2034</v>
      </c>
      <c r="B1341">
        <v>1120</v>
      </c>
      <c r="C1341" s="1" t="s">
        <v>4004</v>
      </c>
      <c r="D1341">
        <v>5.0999999999999996</v>
      </c>
      <c r="E1341">
        <v>0</v>
      </c>
      <c r="F1341">
        <v>1.08</v>
      </c>
      <c r="G1341">
        <v>2215</v>
      </c>
      <c r="H1341" s="1" t="s">
        <v>4114</v>
      </c>
      <c r="I1341">
        <v>159.35</v>
      </c>
      <c r="J1341">
        <v>11.99</v>
      </c>
      <c r="K1341">
        <v>1095</v>
      </c>
      <c r="L1341">
        <v>2009.26</v>
      </c>
      <c r="M1341">
        <v>812</v>
      </c>
      <c r="N1341">
        <v>13</v>
      </c>
      <c r="O1341">
        <v>0</v>
      </c>
      <c r="P1341">
        <v>931.38</v>
      </c>
      <c r="Q1341">
        <v>0</v>
      </c>
      <c r="R1341" s="1" t="s">
        <v>6189</v>
      </c>
      <c r="S1341" s="1" t="s">
        <v>8156</v>
      </c>
      <c r="T1341">
        <v>0.89</v>
      </c>
      <c r="U1341" s="1"/>
      <c r="V1341">
        <v>139961.01537199999</v>
      </c>
      <c r="W1341">
        <v>2697506.8483859999</v>
      </c>
      <c r="X1341">
        <v>700.67675399999996</v>
      </c>
      <c r="Y1341">
        <v>63.356293000000001</v>
      </c>
      <c r="Z1341">
        <v>1210.108473</v>
      </c>
      <c r="AA1341">
        <v>1159.6024849999999</v>
      </c>
      <c r="AB1341">
        <v>0</v>
      </c>
    </row>
    <row r="1342" spans="1:28" x14ac:dyDescent="0.25">
      <c r="A1342" s="1" t="s">
        <v>2035</v>
      </c>
      <c r="B1342">
        <v>2153</v>
      </c>
      <c r="C1342" s="1" t="s">
        <v>4004</v>
      </c>
      <c r="D1342">
        <v>5.0999999999999996</v>
      </c>
      <c r="E1342">
        <v>0</v>
      </c>
      <c r="F1342">
        <v>0.2</v>
      </c>
      <c r="G1342">
        <v>2215</v>
      </c>
      <c r="H1342" s="1" t="s">
        <v>4076</v>
      </c>
      <c r="I1342">
        <v>1.4</v>
      </c>
      <c r="J1342">
        <v>9.43</v>
      </c>
      <c r="K1342">
        <v>62</v>
      </c>
      <c r="L1342">
        <v>609.39</v>
      </c>
      <c r="M1342">
        <v>0</v>
      </c>
      <c r="N1342">
        <v>0</v>
      </c>
      <c r="O1342">
        <v>0</v>
      </c>
      <c r="P1342">
        <v>8.83</v>
      </c>
      <c r="Q1342">
        <v>0</v>
      </c>
      <c r="R1342" s="1" t="s">
        <v>6190</v>
      </c>
      <c r="S1342" s="1" t="s">
        <v>8156</v>
      </c>
      <c r="T1342">
        <v>0.78</v>
      </c>
      <c r="U1342" s="1"/>
      <c r="V1342">
        <v>2963.0928920000001</v>
      </c>
      <c r="W1342">
        <v>184014.51980099999</v>
      </c>
      <c r="X1342">
        <v>17.840778</v>
      </c>
      <c r="Y1342">
        <v>3.4046599999999998</v>
      </c>
      <c r="Z1342">
        <v>76.531475999999998</v>
      </c>
      <c r="AA1342">
        <v>79.099817999999999</v>
      </c>
      <c r="AB1342">
        <v>0</v>
      </c>
    </row>
    <row r="1343" spans="1:28" x14ac:dyDescent="0.25">
      <c r="A1343" s="1" t="s">
        <v>2037</v>
      </c>
      <c r="B1343">
        <v>2035</v>
      </c>
      <c r="C1343" s="1" t="s">
        <v>4001</v>
      </c>
      <c r="D1343">
        <v>0.2</v>
      </c>
      <c r="E1343">
        <v>0</v>
      </c>
      <c r="F1343">
        <v>46.19</v>
      </c>
      <c r="G1343">
        <v>2216</v>
      </c>
      <c r="H1343" s="1" t="s">
        <v>4071</v>
      </c>
      <c r="I1343">
        <v>108.49</v>
      </c>
      <c r="J1343">
        <v>13.1</v>
      </c>
      <c r="K1343">
        <v>181</v>
      </c>
      <c r="L1343">
        <v>419.77</v>
      </c>
      <c r="M1343">
        <v>82</v>
      </c>
      <c r="N1343">
        <v>9</v>
      </c>
      <c r="O1343">
        <v>0</v>
      </c>
      <c r="P1343">
        <v>150.74</v>
      </c>
      <c r="Q1343">
        <v>0</v>
      </c>
      <c r="R1343" s="1" t="s">
        <v>6192</v>
      </c>
      <c r="S1343" s="1" t="s">
        <v>8156</v>
      </c>
      <c r="T1343">
        <v>0.95</v>
      </c>
      <c r="U1343" s="1"/>
      <c r="V1343">
        <v>14396.691339999999</v>
      </c>
      <c r="W1343">
        <v>332517.35515700001</v>
      </c>
      <c r="X1343">
        <v>73.381096999999997</v>
      </c>
      <c r="Y1343">
        <v>7.4494119999999997</v>
      </c>
      <c r="Z1343">
        <v>147.03070199999999</v>
      </c>
      <c r="AA1343">
        <v>142.94043099999999</v>
      </c>
      <c r="AB1343">
        <v>0</v>
      </c>
    </row>
    <row r="1344" spans="1:28" x14ac:dyDescent="0.25">
      <c r="A1344" s="1" t="s">
        <v>2039</v>
      </c>
      <c r="B1344">
        <v>1963</v>
      </c>
      <c r="C1344" s="1" t="s">
        <v>4024</v>
      </c>
      <c r="D1344">
        <v>5.0999999999999996</v>
      </c>
      <c r="E1344">
        <v>0</v>
      </c>
      <c r="F1344">
        <v>0.09</v>
      </c>
      <c r="G1344">
        <v>2217</v>
      </c>
      <c r="H1344" s="1" t="s">
        <v>4112</v>
      </c>
      <c r="I1344">
        <v>110.84</v>
      </c>
      <c r="J1344">
        <v>11.29</v>
      </c>
      <c r="K1344">
        <v>254</v>
      </c>
      <c r="L1344">
        <v>1744.16</v>
      </c>
      <c r="M1344">
        <v>56</v>
      </c>
      <c r="N1344">
        <v>6</v>
      </c>
      <c r="O1344">
        <v>0</v>
      </c>
      <c r="P1344">
        <v>127.51</v>
      </c>
      <c r="Q1344">
        <v>0</v>
      </c>
      <c r="R1344" s="1" t="s">
        <v>6194</v>
      </c>
      <c r="S1344" s="1" t="s">
        <v>8156</v>
      </c>
      <c r="T1344">
        <v>0.97</v>
      </c>
      <c r="U1344" s="1"/>
      <c r="V1344">
        <v>18225.457665000002</v>
      </c>
      <c r="W1344">
        <v>742450.10868099995</v>
      </c>
      <c r="X1344">
        <v>100.661412</v>
      </c>
      <c r="Y1344">
        <v>15.42844</v>
      </c>
      <c r="Z1344">
        <v>319.96778599999999</v>
      </c>
      <c r="AA1344">
        <v>319.14968199999998</v>
      </c>
      <c r="AB1344">
        <v>0</v>
      </c>
    </row>
    <row r="1345" spans="1:28" x14ac:dyDescent="0.25">
      <c r="A1345" s="1" t="s">
        <v>2040</v>
      </c>
      <c r="B1345">
        <v>2130</v>
      </c>
      <c r="C1345" s="1" t="s">
        <v>4004</v>
      </c>
      <c r="D1345">
        <v>5.0999999999999996</v>
      </c>
      <c r="E1345">
        <v>0</v>
      </c>
      <c r="F1345">
        <v>0</v>
      </c>
      <c r="G1345">
        <v>2217</v>
      </c>
      <c r="H1345" s="1" t="s">
        <v>4074</v>
      </c>
      <c r="I1345">
        <v>0.2</v>
      </c>
      <c r="J1345">
        <v>9.42</v>
      </c>
      <c r="K1345">
        <v>87</v>
      </c>
      <c r="L1345">
        <v>420.4</v>
      </c>
      <c r="M1345">
        <v>25</v>
      </c>
      <c r="N1345">
        <v>3</v>
      </c>
      <c r="O1345">
        <v>0</v>
      </c>
      <c r="P1345">
        <v>58.35</v>
      </c>
      <c r="Q1345">
        <v>0</v>
      </c>
      <c r="R1345" s="1" t="s">
        <v>6195</v>
      </c>
      <c r="S1345" s="1" t="s">
        <v>8156</v>
      </c>
      <c r="T1345">
        <v>1.07</v>
      </c>
      <c r="U1345" s="1"/>
      <c r="V1345">
        <v>6703.2289300000002</v>
      </c>
      <c r="W1345">
        <v>219096.54229700001</v>
      </c>
      <c r="X1345">
        <v>35.721443999999998</v>
      </c>
      <c r="Y1345">
        <v>4.7286799999999998</v>
      </c>
      <c r="Z1345">
        <v>96.285349999999994</v>
      </c>
      <c r="AA1345">
        <v>94.181652</v>
      </c>
      <c r="AB1345">
        <v>0</v>
      </c>
    </row>
    <row r="1346" spans="1:28" x14ac:dyDescent="0.25">
      <c r="A1346" s="1" t="s">
        <v>2041</v>
      </c>
      <c r="B1346">
        <v>1530</v>
      </c>
      <c r="C1346" s="1" t="s">
        <v>4020</v>
      </c>
      <c r="D1346">
        <v>5.0999999999999996</v>
      </c>
      <c r="E1346">
        <v>0</v>
      </c>
      <c r="F1346">
        <v>0.62</v>
      </c>
      <c r="G1346">
        <v>2218</v>
      </c>
      <c r="H1346" s="1" t="s">
        <v>4094</v>
      </c>
      <c r="I1346">
        <v>120.04</v>
      </c>
      <c r="J1346">
        <v>10.24</v>
      </c>
      <c r="K1346">
        <v>688</v>
      </c>
      <c r="L1346">
        <v>743.49</v>
      </c>
      <c r="M1346">
        <v>578</v>
      </c>
      <c r="N1346">
        <v>8</v>
      </c>
      <c r="O1346">
        <v>0</v>
      </c>
      <c r="P1346">
        <v>626.86</v>
      </c>
      <c r="Q1346">
        <v>0</v>
      </c>
      <c r="R1346" s="1" t="s">
        <v>6196</v>
      </c>
      <c r="S1346" s="1" t="s">
        <v>8156</v>
      </c>
      <c r="T1346">
        <v>0.89</v>
      </c>
      <c r="U1346" s="1"/>
      <c r="V1346">
        <v>94197.323818999997</v>
      </c>
      <c r="W1346">
        <v>1703638.124666</v>
      </c>
      <c r="X1346">
        <v>469.02477099999999</v>
      </c>
      <c r="Y1346">
        <v>41.368333</v>
      </c>
      <c r="Z1346">
        <v>773.34127699999999</v>
      </c>
      <c r="AA1346">
        <v>732.36170800000002</v>
      </c>
      <c r="AB1346">
        <v>0</v>
      </c>
    </row>
    <row r="1347" spans="1:28" x14ac:dyDescent="0.25">
      <c r="A1347" s="1" t="s">
        <v>2043</v>
      </c>
      <c r="B1347">
        <v>1781</v>
      </c>
      <c r="C1347" s="1" t="s">
        <v>4032</v>
      </c>
      <c r="D1347">
        <v>5.0999999999999996</v>
      </c>
      <c r="E1347">
        <v>0</v>
      </c>
      <c r="F1347">
        <v>0.36</v>
      </c>
      <c r="G1347">
        <v>2220</v>
      </c>
      <c r="H1347" s="1" t="s">
        <v>4093</v>
      </c>
      <c r="I1347">
        <v>2.0699999999999998</v>
      </c>
      <c r="J1347">
        <v>11.39</v>
      </c>
      <c r="K1347">
        <v>439</v>
      </c>
      <c r="L1347">
        <v>1444.44</v>
      </c>
      <c r="M1347">
        <v>232</v>
      </c>
      <c r="N1347">
        <v>10</v>
      </c>
      <c r="O1347">
        <v>0</v>
      </c>
      <c r="P1347">
        <v>313.77</v>
      </c>
      <c r="Q1347">
        <v>0</v>
      </c>
      <c r="R1347" s="1" t="s">
        <v>6198</v>
      </c>
      <c r="S1347" s="1" t="s">
        <v>8156</v>
      </c>
      <c r="T1347">
        <v>0.84</v>
      </c>
      <c r="U1347" s="1"/>
      <c r="V1347">
        <v>42595.163647000001</v>
      </c>
      <c r="W1347">
        <v>1033048.808068</v>
      </c>
      <c r="X1347">
        <v>218.276039</v>
      </c>
      <c r="Y1347">
        <v>22.869698</v>
      </c>
      <c r="Z1347">
        <v>455.42515700000001</v>
      </c>
      <c r="AA1347">
        <v>444.07895600000001</v>
      </c>
      <c r="AB1347">
        <v>0</v>
      </c>
    </row>
    <row r="1348" spans="1:28" x14ac:dyDescent="0.25">
      <c r="A1348" s="1" t="s">
        <v>2045</v>
      </c>
      <c r="B1348">
        <v>1565</v>
      </c>
      <c r="C1348" s="1" t="s">
        <v>4020</v>
      </c>
      <c r="D1348">
        <v>5.0999999999999996</v>
      </c>
      <c r="E1348">
        <v>0</v>
      </c>
      <c r="F1348">
        <v>0.05</v>
      </c>
      <c r="G1348">
        <v>2221</v>
      </c>
      <c r="H1348" s="1" t="s">
        <v>4094</v>
      </c>
      <c r="I1348">
        <v>120.04</v>
      </c>
      <c r="J1348">
        <v>9.11</v>
      </c>
      <c r="K1348">
        <v>656</v>
      </c>
      <c r="L1348">
        <v>743.49</v>
      </c>
      <c r="M1348">
        <v>538</v>
      </c>
      <c r="N1348">
        <v>6</v>
      </c>
      <c r="O1348">
        <v>0</v>
      </c>
      <c r="P1348">
        <v>587.29</v>
      </c>
      <c r="Q1348">
        <v>0</v>
      </c>
      <c r="R1348" s="1" t="s">
        <v>6200</v>
      </c>
      <c r="S1348" s="1" t="s">
        <v>8156</v>
      </c>
      <c r="T1348">
        <v>0.79</v>
      </c>
      <c r="U1348" s="1"/>
      <c r="V1348">
        <v>89545.454394</v>
      </c>
      <c r="W1348">
        <v>1618366.4071130001</v>
      </c>
      <c r="X1348">
        <v>445.763846</v>
      </c>
      <c r="Y1348">
        <v>38.942489999999999</v>
      </c>
      <c r="Z1348">
        <v>732.41710999999998</v>
      </c>
      <c r="AA1348">
        <v>695.705603</v>
      </c>
      <c r="AB1348">
        <v>0</v>
      </c>
    </row>
    <row r="1349" spans="1:28" x14ac:dyDescent="0.25">
      <c r="A1349" s="1" t="s">
        <v>2048</v>
      </c>
      <c r="B1349">
        <v>1311</v>
      </c>
      <c r="C1349" s="1" t="s">
        <v>4050</v>
      </c>
      <c r="D1349">
        <v>5.0999999999999996</v>
      </c>
      <c r="E1349">
        <v>0</v>
      </c>
      <c r="F1349">
        <v>0</v>
      </c>
      <c r="G1349">
        <v>2224</v>
      </c>
      <c r="H1349" s="1" t="s">
        <v>4095</v>
      </c>
      <c r="I1349">
        <v>63.59</v>
      </c>
      <c r="J1349">
        <v>10.37</v>
      </c>
      <c r="K1349">
        <v>913</v>
      </c>
      <c r="L1349">
        <v>1626.59</v>
      </c>
      <c r="M1349">
        <v>717</v>
      </c>
      <c r="N1349">
        <v>9</v>
      </c>
      <c r="O1349">
        <v>0</v>
      </c>
      <c r="P1349">
        <v>806.15</v>
      </c>
      <c r="Q1349">
        <v>0</v>
      </c>
      <c r="R1349" s="1" t="s">
        <v>6203</v>
      </c>
      <c r="S1349" s="1" t="s">
        <v>8156</v>
      </c>
      <c r="T1349">
        <v>1.1200000000000001</v>
      </c>
      <c r="U1349" s="1"/>
      <c r="V1349">
        <v>121356.83824700001</v>
      </c>
      <c r="W1349">
        <v>2368202.0479569999</v>
      </c>
      <c r="X1349">
        <v>608.482844</v>
      </c>
      <c r="Y1349">
        <v>56.797618999999997</v>
      </c>
      <c r="Z1349">
        <v>1069.503657</v>
      </c>
      <c r="AA1349">
        <v>1018.038102</v>
      </c>
      <c r="AB1349">
        <v>0</v>
      </c>
    </row>
    <row r="1350" spans="1:28" x14ac:dyDescent="0.25">
      <c r="A1350" s="1" t="s">
        <v>2049</v>
      </c>
      <c r="B1350">
        <v>1388</v>
      </c>
      <c r="C1350" s="1" t="s">
        <v>4020</v>
      </c>
      <c r="D1350">
        <v>5.0999999999999996</v>
      </c>
      <c r="E1350">
        <v>0</v>
      </c>
      <c r="F1350">
        <v>0.89</v>
      </c>
      <c r="G1350">
        <v>2224</v>
      </c>
      <c r="H1350" s="1" t="s">
        <v>4117</v>
      </c>
      <c r="I1350">
        <v>120.04</v>
      </c>
      <c r="J1350">
        <v>9.34</v>
      </c>
      <c r="K1350">
        <v>836</v>
      </c>
      <c r="L1350">
        <v>743.49</v>
      </c>
      <c r="M1350">
        <v>711</v>
      </c>
      <c r="N1350">
        <v>6</v>
      </c>
      <c r="O1350">
        <v>0</v>
      </c>
      <c r="P1350">
        <v>773.16</v>
      </c>
      <c r="Q1350">
        <v>0</v>
      </c>
      <c r="R1350" s="1" t="s">
        <v>6204</v>
      </c>
      <c r="S1350" s="1" t="s">
        <v>8156</v>
      </c>
      <c r="T1350">
        <v>0.86</v>
      </c>
      <c r="U1350" s="1"/>
      <c r="V1350">
        <v>119038.47355900001</v>
      </c>
      <c r="W1350">
        <v>2071226.413381</v>
      </c>
      <c r="X1350">
        <v>590.68382099999997</v>
      </c>
      <c r="Y1350">
        <v>50.444099999999999</v>
      </c>
      <c r="Z1350">
        <v>941.00611500000002</v>
      </c>
      <c r="AA1350">
        <v>890.384592</v>
      </c>
      <c r="AB1350">
        <v>0</v>
      </c>
    </row>
    <row r="1351" spans="1:28" x14ac:dyDescent="0.25">
      <c r="A1351" s="1" t="s">
        <v>2051</v>
      </c>
      <c r="B1351">
        <v>2172</v>
      </c>
      <c r="C1351" s="1" t="s">
        <v>4004</v>
      </c>
      <c r="D1351">
        <v>5.0999999999999996</v>
      </c>
      <c r="E1351">
        <v>0</v>
      </c>
      <c r="F1351">
        <v>2.71</v>
      </c>
      <c r="G1351">
        <v>2225</v>
      </c>
      <c r="H1351" s="1" t="s">
        <v>4073</v>
      </c>
      <c r="I1351">
        <v>40.79</v>
      </c>
      <c r="J1351">
        <v>16.07</v>
      </c>
      <c r="K1351">
        <v>53</v>
      </c>
      <c r="L1351">
        <v>475.89</v>
      </c>
      <c r="M1351">
        <v>0</v>
      </c>
      <c r="N1351">
        <v>0</v>
      </c>
      <c r="O1351">
        <v>0</v>
      </c>
      <c r="P1351">
        <v>22.86</v>
      </c>
      <c r="Q1351">
        <v>0</v>
      </c>
      <c r="R1351" s="1" t="s">
        <v>6206</v>
      </c>
      <c r="S1351" s="1" t="s">
        <v>8156</v>
      </c>
      <c r="T1351">
        <v>1.18</v>
      </c>
      <c r="U1351" s="1"/>
      <c r="V1351">
        <v>3813.6215360000001</v>
      </c>
      <c r="W1351">
        <v>193997.43763599999</v>
      </c>
      <c r="X1351">
        <v>22.003976000000002</v>
      </c>
      <c r="Y1351">
        <v>3.9498959999999999</v>
      </c>
      <c r="Z1351">
        <v>82.618476000000001</v>
      </c>
      <c r="AA1351">
        <v>83.391120000000001</v>
      </c>
      <c r="AB1351">
        <v>0</v>
      </c>
    </row>
    <row r="1352" spans="1:28" x14ac:dyDescent="0.25">
      <c r="A1352" s="1" t="s">
        <v>2052</v>
      </c>
      <c r="B1352">
        <v>1459</v>
      </c>
      <c r="C1352" s="1" t="s">
        <v>4020</v>
      </c>
      <c r="D1352">
        <v>5.0999999999999996</v>
      </c>
      <c r="E1352">
        <v>0</v>
      </c>
      <c r="F1352">
        <v>0.75</v>
      </c>
      <c r="G1352">
        <v>2226</v>
      </c>
      <c r="H1352" s="1" t="s">
        <v>4117</v>
      </c>
      <c r="I1352">
        <v>120.04</v>
      </c>
      <c r="J1352">
        <v>10.98</v>
      </c>
      <c r="K1352">
        <v>767</v>
      </c>
      <c r="L1352">
        <v>743.49</v>
      </c>
      <c r="M1352">
        <v>649</v>
      </c>
      <c r="N1352">
        <v>6</v>
      </c>
      <c r="O1352">
        <v>0</v>
      </c>
      <c r="P1352">
        <v>699.95</v>
      </c>
      <c r="Q1352">
        <v>0</v>
      </c>
      <c r="R1352" s="1" t="s">
        <v>6207</v>
      </c>
      <c r="S1352" s="1" t="s">
        <v>8156</v>
      </c>
      <c r="T1352">
        <v>0.81</v>
      </c>
      <c r="U1352" s="1"/>
      <c r="V1352">
        <v>110422.539288</v>
      </c>
      <c r="W1352">
        <v>1956873.6540890001</v>
      </c>
      <c r="X1352">
        <v>548.81662200000005</v>
      </c>
      <c r="Y1352">
        <v>47.620246999999999</v>
      </c>
      <c r="Z1352">
        <v>889.06948999999997</v>
      </c>
      <c r="AA1352">
        <v>841.22459100000003</v>
      </c>
      <c r="AB1352">
        <v>0</v>
      </c>
    </row>
    <row r="1353" spans="1:28" x14ac:dyDescent="0.25">
      <c r="A1353" s="1" t="s">
        <v>2053</v>
      </c>
      <c r="B1353">
        <v>2070</v>
      </c>
      <c r="C1353" s="1" t="s">
        <v>4018</v>
      </c>
      <c r="D1353">
        <v>5.0999999999999996</v>
      </c>
      <c r="E1353">
        <v>0</v>
      </c>
      <c r="F1353">
        <v>0</v>
      </c>
      <c r="G1353">
        <v>2226</v>
      </c>
      <c r="H1353" s="1" t="s">
        <v>4089</v>
      </c>
      <c r="I1353">
        <v>182.21</v>
      </c>
      <c r="J1353">
        <v>13.45</v>
      </c>
      <c r="K1353">
        <v>156</v>
      </c>
      <c r="L1353">
        <v>1351.38</v>
      </c>
      <c r="M1353">
        <v>0</v>
      </c>
      <c r="N1353">
        <v>0</v>
      </c>
      <c r="O1353">
        <v>0</v>
      </c>
      <c r="P1353">
        <v>82.33</v>
      </c>
      <c r="Q1353">
        <v>0</v>
      </c>
      <c r="R1353" s="1" t="s">
        <v>6208</v>
      </c>
      <c r="S1353" s="1" t="s">
        <v>8156</v>
      </c>
      <c r="T1353">
        <v>1.32</v>
      </c>
      <c r="U1353" s="1"/>
      <c r="V1353">
        <v>10703.601137</v>
      </c>
      <c r="W1353">
        <v>568538.39007700002</v>
      </c>
      <c r="X1353">
        <v>62.357163</v>
      </c>
      <c r="Y1353">
        <v>11.808844000000001</v>
      </c>
      <c r="Z1353">
        <v>245.97335899999999</v>
      </c>
      <c r="AA1353">
        <v>244.389095</v>
      </c>
      <c r="AB1353">
        <v>0</v>
      </c>
    </row>
    <row r="1354" spans="1:28" x14ac:dyDescent="0.25">
      <c r="A1354" s="1" t="s">
        <v>2055</v>
      </c>
      <c r="B1354">
        <v>1494</v>
      </c>
      <c r="C1354" s="1" t="s">
        <v>4020</v>
      </c>
      <c r="D1354">
        <v>5.0999999999999996</v>
      </c>
      <c r="E1354">
        <v>0</v>
      </c>
      <c r="F1354">
        <v>0.19</v>
      </c>
      <c r="G1354">
        <v>2227</v>
      </c>
      <c r="H1354" s="1" t="s">
        <v>4117</v>
      </c>
      <c r="I1354">
        <v>120.04</v>
      </c>
      <c r="J1354">
        <v>13.49</v>
      </c>
      <c r="K1354">
        <v>733</v>
      </c>
      <c r="L1354">
        <v>743.49</v>
      </c>
      <c r="M1354">
        <v>618</v>
      </c>
      <c r="N1354">
        <v>7</v>
      </c>
      <c r="O1354">
        <v>0</v>
      </c>
      <c r="P1354">
        <v>689.69</v>
      </c>
      <c r="Q1354">
        <v>0</v>
      </c>
      <c r="R1354" s="1" t="s">
        <v>6210</v>
      </c>
      <c r="S1354" s="1" t="s">
        <v>8156</v>
      </c>
      <c r="T1354">
        <v>1.25</v>
      </c>
      <c r="U1354" s="1"/>
      <c r="V1354">
        <v>102249.225105</v>
      </c>
      <c r="W1354">
        <v>1865123.4846739999</v>
      </c>
      <c r="X1354">
        <v>509.53511300000002</v>
      </c>
      <c r="Y1354">
        <v>45.371299999999998</v>
      </c>
      <c r="Z1354">
        <v>846.99764700000003</v>
      </c>
      <c r="AA1354">
        <v>801.78034300000002</v>
      </c>
      <c r="AB1354">
        <v>0</v>
      </c>
    </row>
    <row r="1355" spans="1:28" x14ac:dyDescent="0.25">
      <c r="A1355" s="1" t="s">
        <v>2056</v>
      </c>
      <c r="B1355">
        <v>2090</v>
      </c>
      <c r="C1355" s="1" t="s">
        <v>4016</v>
      </c>
      <c r="D1355">
        <v>5.0999999999999996</v>
      </c>
      <c r="E1355">
        <v>0</v>
      </c>
      <c r="F1355">
        <v>0.1</v>
      </c>
      <c r="G1355">
        <v>2228</v>
      </c>
      <c r="H1355" s="1" t="s">
        <v>4089</v>
      </c>
      <c r="I1355">
        <v>182.21</v>
      </c>
      <c r="J1355">
        <v>13.7</v>
      </c>
      <c r="K1355">
        <v>138</v>
      </c>
      <c r="L1355">
        <v>905.52</v>
      </c>
      <c r="M1355">
        <v>11</v>
      </c>
      <c r="N1355">
        <v>2</v>
      </c>
      <c r="O1355">
        <v>0</v>
      </c>
      <c r="P1355">
        <v>74.91</v>
      </c>
      <c r="Q1355">
        <v>0</v>
      </c>
      <c r="R1355" s="1" t="s">
        <v>6211</v>
      </c>
      <c r="S1355" s="1" t="s">
        <v>8156</v>
      </c>
      <c r="T1355">
        <v>1.04</v>
      </c>
      <c r="U1355" s="1"/>
      <c r="V1355">
        <v>8968.1533889999992</v>
      </c>
      <c r="W1355">
        <v>407557.97250600002</v>
      </c>
      <c r="X1355">
        <v>50.494687999999996</v>
      </c>
      <c r="Y1355">
        <v>8.1487809999999996</v>
      </c>
      <c r="Z1355">
        <v>174.50984299999999</v>
      </c>
      <c r="AA1355">
        <v>175.192419</v>
      </c>
      <c r="AB1355">
        <v>0</v>
      </c>
    </row>
    <row r="1356" spans="1:28" x14ac:dyDescent="0.25">
      <c r="A1356" s="1" t="s">
        <v>2059</v>
      </c>
      <c r="B1356">
        <v>1488</v>
      </c>
      <c r="C1356" s="1" t="s">
        <v>4005</v>
      </c>
      <c r="D1356">
        <v>5.0999999999999996</v>
      </c>
      <c r="E1356">
        <v>0</v>
      </c>
      <c r="F1356">
        <v>0.95</v>
      </c>
      <c r="G1356">
        <v>2234</v>
      </c>
      <c r="H1356" s="1" t="s">
        <v>4075</v>
      </c>
      <c r="I1356">
        <v>89.74</v>
      </c>
      <c r="J1356">
        <v>10.49</v>
      </c>
      <c r="K1356">
        <v>746</v>
      </c>
      <c r="L1356">
        <v>698.35</v>
      </c>
      <c r="M1356">
        <v>606</v>
      </c>
      <c r="N1356">
        <v>8</v>
      </c>
      <c r="O1356">
        <v>0</v>
      </c>
      <c r="P1356">
        <v>686.36</v>
      </c>
      <c r="Q1356">
        <v>0</v>
      </c>
      <c r="R1356" s="1" t="s">
        <v>6214</v>
      </c>
      <c r="S1356" s="1" t="s">
        <v>8156</v>
      </c>
      <c r="T1356">
        <v>0.87</v>
      </c>
      <c r="U1356" s="1"/>
      <c r="V1356">
        <v>101727.484385</v>
      </c>
      <c r="W1356">
        <v>1801829.3748920001</v>
      </c>
      <c r="X1356">
        <v>505.55185899999998</v>
      </c>
      <c r="Y1356">
        <v>43.711109</v>
      </c>
      <c r="Z1356">
        <v>817.66254300000003</v>
      </c>
      <c r="AA1356">
        <v>774.57412299999999</v>
      </c>
      <c r="AB1356">
        <v>0</v>
      </c>
    </row>
    <row r="1357" spans="1:28" x14ac:dyDescent="0.25">
      <c r="A1357" s="1" t="s">
        <v>2060</v>
      </c>
      <c r="B1357">
        <v>1869</v>
      </c>
      <c r="C1357" s="1" t="s">
        <v>4019</v>
      </c>
      <c r="D1357">
        <v>5.0999999999999996</v>
      </c>
      <c r="E1357">
        <v>0</v>
      </c>
      <c r="F1357">
        <v>0.25</v>
      </c>
      <c r="G1357">
        <v>2235</v>
      </c>
      <c r="H1357" s="1" t="s">
        <v>4093</v>
      </c>
      <c r="I1357">
        <v>2.0699999999999998</v>
      </c>
      <c r="J1357">
        <v>7.85</v>
      </c>
      <c r="K1357">
        <v>366</v>
      </c>
      <c r="L1357">
        <v>1335.45</v>
      </c>
      <c r="M1357">
        <v>100</v>
      </c>
      <c r="N1357">
        <v>10</v>
      </c>
      <c r="O1357">
        <v>0</v>
      </c>
      <c r="P1357">
        <v>199.91</v>
      </c>
      <c r="Q1357">
        <v>0</v>
      </c>
      <c r="R1357" s="1" t="s">
        <v>6215</v>
      </c>
      <c r="S1357" s="1" t="s">
        <v>8156</v>
      </c>
      <c r="T1357">
        <v>0.56999999999999995</v>
      </c>
      <c r="U1357" s="1"/>
      <c r="V1357">
        <v>26159.350246000002</v>
      </c>
      <c r="W1357">
        <v>738082.41327000002</v>
      </c>
      <c r="X1357">
        <v>136.36909900000001</v>
      </c>
      <c r="Y1357">
        <v>15.194183000000001</v>
      </c>
      <c r="Z1357">
        <v>320.13067999999998</v>
      </c>
      <c r="AA1357">
        <v>317.278975</v>
      </c>
      <c r="AB1357">
        <v>0</v>
      </c>
    </row>
    <row r="1358" spans="1:28" x14ac:dyDescent="0.25">
      <c r="A1358" s="1" t="s">
        <v>2061</v>
      </c>
      <c r="B1358">
        <v>1643</v>
      </c>
      <c r="C1358" s="1" t="s">
        <v>4004</v>
      </c>
      <c r="D1358">
        <v>5.0999999999999996</v>
      </c>
      <c r="E1358">
        <v>0</v>
      </c>
      <c r="F1358">
        <v>0.16</v>
      </c>
      <c r="G1358">
        <v>2236</v>
      </c>
      <c r="H1358" s="1" t="s">
        <v>4096</v>
      </c>
      <c r="I1358">
        <v>121.36</v>
      </c>
      <c r="J1358">
        <v>6.73</v>
      </c>
      <c r="K1358">
        <v>593</v>
      </c>
      <c r="L1358">
        <v>1417.41</v>
      </c>
      <c r="M1358">
        <v>304</v>
      </c>
      <c r="N1358">
        <v>7</v>
      </c>
      <c r="O1358">
        <v>0</v>
      </c>
      <c r="P1358">
        <v>379.66</v>
      </c>
      <c r="Q1358">
        <v>0</v>
      </c>
      <c r="R1358" s="1" t="s">
        <v>6216</v>
      </c>
      <c r="S1358" s="1" t="s">
        <v>8156</v>
      </c>
      <c r="T1358">
        <v>0.48</v>
      </c>
      <c r="U1358" s="1"/>
      <c r="V1358">
        <v>59529.038224999997</v>
      </c>
      <c r="W1358">
        <v>1233954.5851469999</v>
      </c>
      <c r="X1358">
        <v>299.87373700000001</v>
      </c>
      <c r="Y1358">
        <v>27.584751000000001</v>
      </c>
      <c r="Z1358">
        <v>547.52122999999995</v>
      </c>
      <c r="AA1358">
        <v>530.449569</v>
      </c>
      <c r="AB1358">
        <v>0</v>
      </c>
    </row>
    <row r="1359" spans="1:28" x14ac:dyDescent="0.25">
      <c r="A1359" s="1" t="s">
        <v>2062</v>
      </c>
      <c r="B1359">
        <v>2013</v>
      </c>
      <c r="C1359" s="1" t="s">
        <v>4019</v>
      </c>
      <c r="D1359">
        <v>5.0999999999999996</v>
      </c>
      <c r="E1359">
        <v>0</v>
      </c>
      <c r="F1359">
        <v>0.5</v>
      </c>
      <c r="G1359">
        <v>2237</v>
      </c>
      <c r="H1359" s="1" t="s">
        <v>4093</v>
      </c>
      <c r="I1359">
        <v>2.0699999999999998</v>
      </c>
      <c r="J1359">
        <v>14.33</v>
      </c>
      <c r="K1359">
        <v>224</v>
      </c>
      <c r="L1359">
        <v>1335.45</v>
      </c>
      <c r="M1359">
        <v>77</v>
      </c>
      <c r="N1359">
        <v>5</v>
      </c>
      <c r="O1359">
        <v>0</v>
      </c>
      <c r="P1359">
        <v>140.51</v>
      </c>
      <c r="Q1359">
        <v>0</v>
      </c>
      <c r="R1359" s="1" t="s">
        <v>6217</v>
      </c>
      <c r="S1359" s="1" t="s">
        <v>8156</v>
      </c>
      <c r="T1359">
        <v>1.1599999999999999</v>
      </c>
      <c r="U1359" s="1"/>
      <c r="V1359">
        <v>20605.943102000001</v>
      </c>
      <c r="W1359">
        <v>706225.06197000004</v>
      </c>
      <c r="X1359">
        <v>110.53307</v>
      </c>
      <c r="Y1359">
        <v>15.189557000000001</v>
      </c>
      <c r="Z1359">
        <v>306.60991999999999</v>
      </c>
      <c r="AA1359">
        <v>303.58008100000001</v>
      </c>
      <c r="AB1359">
        <v>0</v>
      </c>
    </row>
    <row r="1360" spans="1:28" x14ac:dyDescent="0.25">
      <c r="A1360" s="1" t="s">
        <v>2063</v>
      </c>
      <c r="B1360">
        <v>1972</v>
      </c>
      <c r="C1360" s="1" t="s">
        <v>4004</v>
      </c>
      <c r="D1360">
        <v>5.0999999999999996</v>
      </c>
      <c r="E1360">
        <v>0</v>
      </c>
      <c r="F1360">
        <v>0.59</v>
      </c>
      <c r="G1360">
        <v>2238</v>
      </c>
      <c r="H1360" s="1" t="s">
        <v>4096</v>
      </c>
      <c r="I1360">
        <v>121.36</v>
      </c>
      <c r="J1360">
        <v>8.82</v>
      </c>
      <c r="K1360">
        <v>266</v>
      </c>
      <c r="L1360">
        <v>1417.41</v>
      </c>
      <c r="M1360">
        <v>55</v>
      </c>
      <c r="N1360">
        <v>4</v>
      </c>
      <c r="O1360">
        <v>0</v>
      </c>
      <c r="P1360">
        <v>133.63</v>
      </c>
      <c r="Q1360">
        <v>0</v>
      </c>
      <c r="R1360" s="1" t="s">
        <v>6218</v>
      </c>
      <c r="S1360" s="1" t="s">
        <v>8156</v>
      </c>
      <c r="T1360">
        <v>0.78</v>
      </c>
      <c r="U1360" s="1"/>
      <c r="V1360">
        <v>16600.626769999999</v>
      </c>
      <c r="W1360">
        <v>563771.69708399998</v>
      </c>
      <c r="X1360">
        <v>88.757959999999997</v>
      </c>
      <c r="Y1360">
        <v>10.971621000000001</v>
      </c>
      <c r="Z1360">
        <v>239.90505400000001</v>
      </c>
      <c r="AA1360">
        <v>242.34627900000001</v>
      </c>
      <c r="AB1360">
        <v>0</v>
      </c>
    </row>
    <row r="1361" spans="1:28" x14ac:dyDescent="0.25">
      <c r="A1361" s="1" t="s">
        <v>2064</v>
      </c>
      <c r="B1361">
        <v>2170</v>
      </c>
      <c r="C1361" s="1" t="s">
        <v>4004</v>
      </c>
      <c r="D1361">
        <v>5.0999999999999996</v>
      </c>
      <c r="E1361">
        <v>0</v>
      </c>
      <c r="F1361">
        <v>3.4</v>
      </c>
      <c r="G1361">
        <v>2238</v>
      </c>
      <c r="H1361" s="1" t="s">
        <v>4076</v>
      </c>
      <c r="I1361">
        <v>1.4</v>
      </c>
      <c r="J1361">
        <v>10.82</v>
      </c>
      <c r="K1361">
        <v>68</v>
      </c>
      <c r="L1361">
        <v>609.39</v>
      </c>
      <c r="M1361">
        <v>0</v>
      </c>
      <c r="N1361">
        <v>0</v>
      </c>
      <c r="O1361">
        <v>0</v>
      </c>
      <c r="P1361">
        <v>18.97</v>
      </c>
      <c r="Q1361">
        <v>0</v>
      </c>
      <c r="R1361" s="1" t="s">
        <v>6219</v>
      </c>
      <c r="S1361" s="1" t="s">
        <v>8156</v>
      </c>
      <c r="T1361">
        <v>0.86</v>
      </c>
      <c r="U1361" s="1"/>
      <c r="V1361">
        <v>3797.7593849999998</v>
      </c>
      <c r="W1361">
        <v>211810.845867</v>
      </c>
      <c r="X1361">
        <v>22.343896000000001</v>
      </c>
      <c r="Y1361">
        <v>4.24078</v>
      </c>
      <c r="Z1361">
        <v>90.477530000000002</v>
      </c>
      <c r="AA1361">
        <v>91.048055000000005</v>
      </c>
      <c r="AB1361">
        <v>0</v>
      </c>
    </row>
    <row r="1362" spans="1:28" x14ac:dyDescent="0.25">
      <c r="A1362" s="1" t="s">
        <v>2065</v>
      </c>
      <c r="B1362">
        <v>2181</v>
      </c>
      <c r="C1362" s="1" t="s">
        <v>4004</v>
      </c>
      <c r="D1362">
        <v>5.0999999999999996</v>
      </c>
      <c r="E1362">
        <v>0</v>
      </c>
      <c r="F1362">
        <v>0.6</v>
      </c>
      <c r="G1362">
        <v>2239</v>
      </c>
      <c r="H1362" s="1" t="s">
        <v>4076</v>
      </c>
      <c r="I1362">
        <v>1.4</v>
      </c>
      <c r="J1362">
        <v>11.56</v>
      </c>
      <c r="K1362">
        <v>58</v>
      </c>
      <c r="L1362">
        <v>609.39</v>
      </c>
      <c r="M1362">
        <v>0</v>
      </c>
      <c r="N1362">
        <v>0</v>
      </c>
      <c r="O1362">
        <v>0</v>
      </c>
      <c r="P1362">
        <v>13.29</v>
      </c>
      <c r="Q1362">
        <v>0</v>
      </c>
      <c r="R1362" s="1" t="s">
        <v>6220</v>
      </c>
      <c r="S1362" s="1" t="s">
        <v>8156</v>
      </c>
      <c r="T1362">
        <v>0.94</v>
      </c>
      <c r="U1362" s="1"/>
      <c r="V1362">
        <v>3515.7919630000001</v>
      </c>
      <c r="W1362">
        <v>208325.08257100001</v>
      </c>
      <c r="X1362">
        <v>20.980906000000001</v>
      </c>
      <c r="Y1362">
        <v>4.1342309999999998</v>
      </c>
      <c r="Z1362">
        <v>88.456624000000005</v>
      </c>
      <c r="AA1362">
        <v>89.549578999999994</v>
      </c>
      <c r="AB1362">
        <v>0</v>
      </c>
    </row>
    <row r="1363" spans="1:28" x14ac:dyDescent="0.25">
      <c r="A1363" s="1" t="s">
        <v>2066</v>
      </c>
      <c r="B1363">
        <v>2190</v>
      </c>
      <c r="C1363" s="1" t="s">
        <v>4004</v>
      </c>
      <c r="D1363">
        <v>5.0999999999999996</v>
      </c>
      <c r="E1363">
        <v>0</v>
      </c>
      <c r="F1363">
        <v>0</v>
      </c>
      <c r="G1363">
        <v>2240</v>
      </c>
      <c r="H1363" s="1" t="s">
        <v>4168</v>
      </c>
      <c r="I1363">
        <v>0.2</v>
      </c>
      <c r="J1363">
        <v>12.27</v>
      </c>
      <c r="K1363">
        <v>50</v>
      </c>
      <c r="L1363">
        <v>420.4</v>
      </c>
      <c r="M1363">
        <v>0</v>
      </c>
      <c r="N1363">
        <v>0</v>
      </c>
      <c r="O1363">
        <v>0</v>
      </c>
      <c r="P1363">
        <v>17.350000000000001</v>
      </c>
      <c r="Q1363">
        <v>0</v>
      </c>
      <c r="R1363" s="1" t="s">
        <v>6221</v>
      </c>
      <c r="S1363" s="1" t="s">
        <v>8156</v>
      </c>
      <c r="T1363">
        <v>0.95</v>
      </c>
      <c r="U1363" s="1"/>
      <c r="V1363">
        <v>2746.5149459999998</v>
      </c>
      <c r="W1363">
        <v>144738.75344100001</v>
      </c>
      <c r="X1363">
        <v>15.959089000000001</v>
      </c>
      <c r="Y1363">
        <v>2.9353120000000001</v>
      </c>
      <c r="Z1363">
        <v>62.145848000000001</v>
      </c>
      <c r="AA1363">
        <v>62.216811999999997</v>
      </c>
      <c r="AB1363">
        <v>0</v>
      </c>
    </row>
    <row r="1364" spans="1:28" x14ac:dyDescent="0.25">
      <c r="A1364" s="1" t="s">
        <v>2070</v>
      </c>
      <c r="B1364">
        <v>1988</v>
      </c>
      <c r="C1364" s="1" t="s">
        <v>4004</v>
      </c>
      <c r="D1364">
        <v>5.0999999999999996</v>
      </c>
      <c r="E1364">
        <v>0</v>
      </c>
      <c r="F1364">
        <v>1.65</v>
      </c>
      <c r="G1364">
        <v>2247</v>
      </c>
      <c r="H1364" s="1" t="s">
        <v>4090</v>
      </c>
      <c r="I1364">
        <v>24.41</v>
      </c>
      <c r="J1364">
        <v>16.46</v>
      </c>
      <c r="K1364">
        <v>259</v>
      </c>
      <c r="L1364">
        <v>1286.42</v>
      </c>
      <c r="M1364">
        <v>143</v>
      </c>
      <c r="N1364">
        <v>5</v>
      </c>
      <c r="O1364">
        <v>0</v>
      </c>
      <c r="P1364">
        <v>190.07</v>
      </c>
      <c r="Q1364">
        <v>0</v>
      </c>
      <c r="R1364" s="1" t="s">
        <v>6225</v>
      </c>
      <c r="S1364" s="1" t="s">
        <v>8156</v>
      </c>
      <c r="T1364">
        <v>1.39</v>
      </c>
      <c r="U1364" s="1"/>
      <c r="V1364">
        <v>29930.570009999999</v>
      </c>
      <c r="W1364">
        <v>872185.72727599996</v>
      </c>
      <c r="X1364">
        <v>157.144091</v>
      </c>
      <c r="Y1364">
        <v>19.844868000000002</v>
      </c>
      <c r="Z1364">
        <v>385.12875700000001</v>
      </c>
      <c r="AA1364">
        <v>374.92270500000001</v>
      </c>
      <c r="AB1364">
        <v>0</v>
      </c>
    </row>
    <row r="1365" spans="1:28" x14ac:dyDescent="0.25">
      <c r="A1365" s="1" t="s">
        <v>2071</v>
      </c>
      <c r="B1365">
        <v>2133</v>
      </c>
      <c r="C1365" s="1" t="s">
        <v>4002</v>
      </c>
      <c r="D1365">
        <v>5.0999999999999996</v>
      </c>
      <c r="E1365">
        <v>0</v>
      </c>
      <c r="F1365">
        <v>0.32</v>
      </c>
      <c r="G1365">
        <v>2248</v>
      </c>
      <c r="H1365" s="1" t="s">
        <v>4072</v>
      </c>
      <c r="I1365">
        <v>31.58</v>
      </c>
      <c r="J1365">
        <v>11.55</v>
      </c>
      <c r="K1365">
        <v>115</v>
      </c>
      <c r="L1365">
        <v>367.23</v>
      </c>
      <c r="M1365">
        <v>77</v>
      </c>
      <c r="N1365">
        <v>1</v>
      </c>
      <c r="O1365">
        <v>0</v>
      </c>
      <c r="P1365">
        <v>85.73</v>
      </c>
      <c r="Q1365">
        <v>0</v>
      </c>
      <c r="R1365" s="1" t="s">
        <v>6226</v>
      </c>
      <c r="S1365" s="1" t="s">
        <v>8156</v>
      </c>
      <c r="T1365">
        <v>0.91</v>
      </c>
      <c r="U1365" s="1"/>
      <c r="V1365">
        <v>13593.248151</v>
      </c>
      <c r="W1365">
        <v>306046.98048099998</v>
      </c>
      <c r="X1365">
        <v>69.114211999999995</v>
      </c>
      <c r="Y1365">
        <v>6.9730280000000002</v>
      </c>
      <c r="Z1365">
        <v>135.91100499999999</v>
      </c>
      <c r="AA1365">
        <v>131.56164799999999</v>
      </c>
      <c r="AB1365">
        <v>0</v>
      </c>
    </row>
    <row r="1366" spans="1:28" x14ac:dyDescent="0.25">
      <c r="A1366" s="1" t="s">
        <v>2072</v>
      </c>
      <c r="B1366">
        <v>2160</v>
      </c>
      <c r="C1366" s="1" t="s">
        <v>4004</v>
      </c>
      <c r="D1366">
        <v>5.0999999999999996</v>
      </c>
      <c r="E1366">
        <v>0</v>
      </c>
      <c r="F1366">
        <v>0</v>
      </c>
      <c r="G1366">
        <v>2248</v>
      </c>
      <c r="H1366" s="1" t="s">
        <v>4074</v>
      </c>
      <c r="I1366">
        <v>0.2</v>
      </c>
      <c r="J1366">
        <v>4.3099999999999996</v>
      </c>
      <c r="K1366">
        <v>88</v>
      </c>
      <c r="L1366">
        <v>420.4</v>
      </c>
      <c r="M1366">
        <v>0</v>
      </c>
      <c r="N1366">
        <v>0</v>
      </c>
      <c r="O1366">
        <v>0</v>
      </c>
      <c r="P1366">
        <v>18.510000000000002</v>
      </c>
      <c r="Q1366">
        <v>0</v>
      </c>
      <c r="R1366" s="1" t="s">
        <v>6227</v>
      </c>
      <c r="S1366" s="1" t="s">
        <v>8156</v>
      </c>
      <c r="T1366">
        <v>0.44</v>
      </c>
      <c r="U1366" s="1"/>
      <c r="V1366">
        <v>4853.3117789999997</v>
      </c>
      <c r="W1366">
        <v>162959.76952199999</v>
      </c>
      <c r="X1366">
        <v>25.838132999999999</v>
      </c>
      <c r="Y1366">
        <v>2.8790749999999998</v>
      </c>
      <c r="Z1366">
        <v>68.072581</v>
      </c>
      <c r="AA1366">
        <v>70.051292000000004</v>
      </c>
      <c r="AB1366">
        <v>0</v>
      </c>
    </row>
    <row r="1367" spans="1:28" x14ac:dyDescent="0.25">
      <c r="A1367" s="1" t="s">
        <v>2073</v>
      </c>
      <c r="B1367">
        <v>2165</v>
      </c>
      <c r="C1367" s="1" t="s">
        <v>4002</v>
      </c>
      <c r="D1367">
        <v>5.0999999999999996</v>
      </c>
      <c r="E1367">
        <v>0</v>
      </c>
      <c r="F1367">
        <v>0.95</v>
      </c>
      <c r="G1367">
        <v>2249</v>
      </c>
      <c r="H1367" s="1" t="s">
        <v>4105</v>
      </c>
      <c r="I1367">
        <v>31.58</v>
      </c>
      <c r="J1367">
        <v>16.239999999999998</v>
      </c>
      <c r="K1367">
        <v>84</v>
      </c>
      <c r="L1367">
        <v>367.23</v>
      </c>
      <c r="M1367">
        <v>49</v>
      </c>
      <c r="N1367">
        <v>2</v>
      </c>
      <c r="O1367">
        <v>0</v>
      </c>
      <c r="P1367">
        <v>63.44</v>
      </c>
      <c r="Q1367">
        <v>0</v>
      </c>
      <c r="R1367" s="1" t="s">
        <v>6228</v>
      </c>
      <c r="S1367" s="1" t="s">
        <v>8156</v>
      </c>
      <c r="T1367">
        <v>1.3</v>
      </c>
      <c r="U1367" s="1"/>
      <c r="V1367">
        <v>10076.535217000001</v>
      </c>
      <c r="W1367">
        <v>275178.23690299998</v>
      </c>
      <c r="X1367">
        <v>52.418748999999998</v>
      </c>
      <c r="Y1367">
        <v>6.2591900000000003</v>
      </c>
      <c r="Z1367">
        <v>121.698779</v>
      </c>
      <c r="AA1367">
        <v>118.290198</v>
      </c>
      <c r="AB1367">
        <v>0</v>
      </c>
    </row>
    <row r="1368" spans="1:28" x14ac:dyDescent="0.25">
      <c r="A1368" s="1" t="s">
        <v>2074</v>
      </c>
      <c r="B1368">
        <v>2195</v>
      </c>
      <c r="C1368" s="1" t="s">
        <v>4004</v>
      </c>
      <c r="D1368">
        <v>5.0999999999999996</v>
      </c>
      <c r="E1368">
        <v>0</v>
      </c>
      <c r="F1368">
        <v>0.8</v>
      </c>
      <c r="G1368">
        <v>2250</v>
      </c>
      <c r="H1368" s="1" t="s">
        <v>4076</v>
      </c>
      <c r="I1368">
        <v>1.4</v>
      </c>
      <c r="J1368">
        <v>16.37</v>
      </c>
      <c r="K1368">
        <v>55</v>
      </c>
      <c r="L1368">
        <v>609.39</v>
      </c>
      <c r="M1368">
        <v>0</v>
      </c>
      <c r="N1368">
        <v>0</v>
      </c>
      <c r="O1368">
        <v>0</v>
      </c>
      <c r="P1368">
        <v>18.71</v>
      </c>
      <c r="Q1368">
        <v>0</v>
      </c>
      <c r="R1368" s="1" t="s">
        <v>6229</v>
      </c>
      <c r="S1368" s="1" t="s">
        <v>8156</v>
      </c>
      <c r="T1368">
        <v>1.21</v>
      </c>
      <c r="U1368" s="1"/>
      <c r="V1368">
        <v>3571.0896250000001</v>
      </c>
      <c r="W1368">
        <v>212410.897933</v>
      </c>
      <c r="X1368">
        <v>21.358359</v>
      </c>
      <c r="Y1368">
        <v>4.324071</v>
      </c>
      <c r="Z1368">
        <v>90.447806</v>
      </c>
      <c r="AA1368">
        <v>91.305756000000002</v>
      </c>
      <c r="AB1368">
        <v>0</v>
      </c>
    </row>
    <row r="1369" spans="1:28" x14ac:dyDescent="0.25">
      <c r="A1369" s="1" t="s">
        <v>2076</v>
      </c>
      <c r="B1369">
        <v>1085</v>
      </c>
      <c r="C1369" s="1" t="s">
        <v>4061</v>
      </c>
      <c r="D1369">
        <v>5.0999999999999996</v>
      </c>
      <c r="E1369">
        <v>0</v>
      </c>
      <c r="F1369">
        <v>0.72</v>
      </c>
      <c r="G1369">
        <v>2254</v>
      </c>
      <c r="H1369" s="1" t="s">
        <v>4145</v>
      </c>
      <c r="I1369">
        <v>168.74</v>
      </c>
      <c r="J1369">
        <v>14.81</v>
      </c>
      <c r="K1369">
        <v>1169</v>
      </c>
      <c r="L1369">
        <v>2615.73</v>
      </c>
      <c r="M1369">
        <v>813</v>
      </c>
      <c r="N1369">
        <v>18</v>
      </c>
      <c r="O1369">
        <v>0</v>
      </c>
      <c r="P1369">
        <v>1013.34</v>
      </c>
      <c r="Q1369">
        <v>0</v>
      </c>
      <c r="R1369" s="1" t="s">
        <v>6231</v>
      </c>
      <c r="S1369" s="1" t="s">
        <v>8156</v>
      </c>
      <c r="T1369">
        <v>1.22</v>
      </c>
      <c r="U1369" s="1"/>
      <c r="V1369">
        <v>144912.794219</v>
      </c>
      <c r="W1369">
        <v>3034419.5943200001</v>
      </c>
      <c r="X1369">
        <v>731.44242199999997</v>
      </c>
      <c r="Y1369">
        <v>71.508448000000001</v>
      </c>
      <c r="Z1369">
        <v>1361.3535159999999</v>
      </c>
      <c r="AA1369">
        <v>1304.4233529999999</v>
      </c>
      <c r="AB1369">
        <v>0</v>
      </c>
    </row>
    <row r="1370" spans="1:28" x14ac:dyDescent="0.25">
      <c r="A1370" s="1" t="s">
        <v>2078</v>
      </c>
      <c r="B1370">
        <v>1547</v>
      </c>
      <c r="C1370" s="1" t="s">
        <v>4005</v>
      </c>
      <c r="D1370">
        <v>5.0999999999999996</v>
      </c>
      <c r="E1370">
        <v>0</v>
      </c>
      <c r="F1370">
        <v>0.47</v>
      </c>
      <c r="G1370">
        <v>2255</v>
      </c>
      <c r="H1370" s="1" t="s">
        <v>4075</v>
      </c>
      <c r="I1370">
        <v>89.74</v>
      </c>
      <c r="J1370">
        <v>10.49</v>
      </c>
      <c r="K1370">
        <v>708</v>
      </c>
      <c r="L1370">
        <v>698.34</v>
      </c>
      <c r="M1370">
        <v>557</v>
      </c>
      <c r="N1370">
        <v>7</v>
      </c>
      <c r="O1370">
        <v>0</v>
      </c>
      <c r="P1370">
        <v>641.9</v>
      </c>
      <c r="Q1370">
        <v>0</v>
      </c>
      <c r="R1370" s="1" t="s">
        <v>6233</v>
      </c>
      <c r="S1370" s="1" t="s">
        <v>8156</v>
      </c>
      <c r="T1370">
        <v>0.78</v>
      </c>
      <c r="U1370" s="1"/>
      <c r="V1370">
        <v>95375.984618000002</v>
      </c>
      <c r="W1370">
        <v>1694128.8421680001</v>
      </c>
      <c r="X1370">
        <v>474.07493299999999</v>
      </c>
      <c r="Y1370">
        <v>40.939413999999999</v>
      </c>
      <c r="Z1370">
        <v>767.92442800000003</v>
      </c>
      <c r="AA1370">
        <v>728.27558999999997</v>
      </c>
      <c r="AB1370">
        <v>0</v>
      </c>
    </row>
    <row r="1371" spans="1:28" x14ac:dyDescent="0.25">
      <c r="A1371" s="1" t="s">
        <v>2079</v>
      </c>
      <c r="B1371">
        <v>1944</v>
      </c>
      <c r="C1371" s="1" t="s">
        <v>4001</v>
      </c>
      <c r="D1371">
        <v>0.2</v>
      </c>
      <c r="E1371">
        <v>0</v>
      </c>
      <c r="F1371">
        <v>144</v>
      </c>
      <c r="G1371">
        <v>2255</v>
      </c>
      <c r="H1371" s="1" t="s">
        <v>4085</v>
      </c>
      <c r="I1371">
        <v>50.59</v>
      </c>
      <c r="J1371">
        <v>16.29</v>
      </c>
      <c r="K1371">
        <v>311</v>
      </c>
      <c r="L1371">
        <v>796.83</v>
      </c>
      <c r="M1371">
        <v>202</v>
      </c>
      <c r="N1371">
        <v>9</v>
      </c>
      <c r="O1371">
        <v>0</v>
      </c>
      <c r="P1371">
        <v>266.61</v>
      </c>
      <c r="Q1371">
        <v>0</v>
      </c>
      <c r="R1371" s="1" t="s">
        <v>6234</v>
      </c>
      <c r="S1371" s="1" t="s">
        <v>8156</v>
      </c>
      <c r="T1371">
        <v>1.31</v>
      </c>
      <c r="U1371" s="1"/>
      <c r="V1371">
        <v>36090.989777000003</v>
      </c>
      <c r="W1371">
        <v>804861.73145600001</v>
      </c>
      <c r="X1371">
        <v>183.332627</v>
      </c>
      <c r="Y1371">
        <v>18.824078</v>
      </c>
      <c r="Z1371">
        <v>359.66637300000002</v>
      </c>
      <c r="AA1371">
        <v>345.98878300000001</v>
      </c>
      <c r="AB1371">
        <v>0</v>
      </c>
    </row>
    <row r="1372" spans="1:28" x14ac:dyDescent="0.25">
      <c r="A1372" s="1" t="s">
        <v>2080</v>
      </c>
      <c r="B1372">
        <v>2144</v>
      </c>
      <c r="C1372" s="1" t="s">
        <v>4004</v>
      </c>
      <c r="D1372">
        <v>5.0999999999999996</v>
      </c>
      <c r="E1372">
        <v>0</v>
      </c>
      <c r="F1372">
        <v>0.85</v>
      </c>
      <c r="G1372">
        <v>2257</v>
      </c>
      <c r="H1372" s="1" t="s">
        <v>4073</v>
      </c>
      <c r="I1372">
        <v>40.79</v>
      </c>
      <c r="J1372">
        <v>10.57</v>
      </c>
      <c r="K1372">
        <v>113</v>
      </c>
      <c r="L1372">
        <v>475.89</v>
      </c>
      <c r="M1372">
        <v>47</v>
      </c>
      <c r="N1372">
        <v>3</v>
      </c>
      <c r="O1372">
        <v>0</v>
      </c>
      <c r="P1372">
        <v>73.53</v>
      </c>
      <c r="Q1372">
        <v>0</v>
      </c>
      <c r="R1372" s="1" t="s">
        <v>6235</v>
      </c>
      <c r="S1372" s="1" t="s">
        <v>8156</v>
      </c>
      <c r="T1372">
        <v>0.88</v>
      </c>
      <c r="U1372" s="1"/>
      <c r="V1372">
        <v>10541.779103000001</v>
      </c>
      <c r="W1372">
        <v>284843.82308300002</v>
      </c>
      <c r="X1372">
        <v>54.708854000000002</v>
      </c>
      <c r="Y1372">
        <v>6.1273499999999999</v>
      </c>
      <c r="Z1372">
        <v>124.48708499999999</v>
      </c>
      <c r="AA1372">
        <v>122.44567499999999</v>
      </c>
      <c r="AB1372">
        <v>0</v>
      </c>
    </row>
    <row r="1373" spans="1:28" x14ac:dyDescent="0.25">
      <c r="A1373" s="1" t="s">
        <v>2081</v>
      </c>
      <c r="B1373">
        <v>1449</v>
      </c>
      <c r="C1373" s="1" t="s">
        <v>4050</v>
      </c>
      <c r="D1373">
        <v>5.0999999999999996</v>
      </c>
      <c r="E1373">
        <v>0</v>
      </c>
      <c r="F1373">
        <v>0</v>
      </c>
      <c r="G1373">
        <v>2259</v>
      </c>
      <c r="H1373" s="1" t="s">
        <v>4095</v>
      </c>
      <c r="I1373">
        <v>63.59</v>
      </c>
      <c r="J1373">
        <v>8.2899999999999991</v>
      </c>
      <c r="K1373">
        <v>810</v>
      </c>
      <c r="L1373">
        <v>1628.87</v>
      </c>
      <c r="M1373">
        <v>544</v>
      </c>
      <c r="N1373">
        <v>7</v>
      </c>
      <c r="O1373">
        <v>0</v>
      </c>
      <c r="P1373">
        <v>611.29999999999995</v>
      </c>
      <c r="Q1373">
        <v>0</v>
      </c>
      <c r="R1373" s="1" t="s">
        <v>6236</v>
      </c>
      <c r="S1373" s="1" t="s">
        <v>8156</v>
      </c>
      <c r="T1373">
        <v>0.61</v>
      </c>
      <c r="U1373" s="1"/>
      <c r="V1373">
        <v>97366.127324999994</v>
      </c>
      <c r="W1373">
        <v>1906986.121998</v>
      </c>
      <c r="X1373">
        <v>488.02108299999998</v>
      </c>
      <c r="Y1373">
        <v>44.047186000000004</v>
      </c>
      <c r="Z1373">
        <v>853.04420800000003</v>
      </c>
      <c r="AA1373">
        <v>819.77348800000004</v>
      </c>
      <c r="AB1373">
        <v>0</v>
      </c>
    </row>
    <row r="1374" spans="1:28" x14ac:dyDescent="0.25">
      <c r="A1374" s="1" t="s">
        <v>2082</v>
      </c>
      <c r="B1374">
        <v>2057</v>
      </c>
      <c r="C1374" s="1" t="s">
        <v>4016</v>
      </c>
      <c r="D1374">
        <v>5.0999999999999996</v>
      </c>
      <c r="E1374">
        <v>0</v>
      </c>
      <c r="F1374">
        <v>0.27</v>
      </c>
      <c r="G1374">
        <v>2259</v>
      </c>
      <c r="H1374" s="1" t="s">
        <v>4092</v>
      </c>
      <c r="I1374">
        <v>182.21</v>
      </c>
      <c r="J1374">
        <v>5.87</v>
      </c>
      <c r="K1374">
        <v>202</v>
      </c>
      <c r="L1374">
        <v>905.52</v>
      </c>
      <c r="M1374">
        <v>13</v>
      </c>
      <c r="N1374">
        <v>1</v>
      </c>
      <c r="O1374">
        <v>0</v>
      </c>
      <c r="P1374">
        <v>52.96</v>
      </c>
      <c r="Q1374">
        <v>0</v>
      </c>
      <c r="R1374" s="1" t="s">
        <v>6237</v>
      </c>
      <c r="S1374" s="1" t="s">
        <v>8156</v>
      </c>
      <c r="T1374">
        <v>0.44</v>
      </c>
      <c r="U1374" s="1"/>
      <c r="V1374">
        <v>10425.575996</v>
      </c>
      <c r="W1374">
        <v>335170.44829600002</v>
      </c>
      <c r="X1374">
        <v>55.20485</v>
      </c>
      <c r="Y1374">
        <v>6.2005290000000004</v>
      </c>
      <c r="Z1374">
        <v>141.65626</v>
      </c>
      <c r="AA1374">
        <v>144.079229</v>
      </c>
      <c r="AB1374">
        <v>0</v>
      </c>
    </row>
    <row r="1375" spans="1:28" x14ac:dyDescent="0.25">
      <c r="A1375" s="1" t="s">
        <v>2083</v>
      </c>
      <c r="B1375">
        <v>2197</v>
      </c>
      <c r="C1375" s="1" t="s">
        <v>4004</v>
      </c>
      <c r="D1375">
        <v>5.0999999999999996</v>
      </c>
      <c r="E1375">
        <v>0</v>
      </c>
      <c r="F1375">
        <v>1.58</v>
      </c>
      <c r="G1375">
        <v>2259</v>
      </c>
      <c r="H1375" s="1" t="s">
        <v>4073</v>
      </c>
      <c r="I1375">
        <v>40.79</v>
      </c>
      <c r="J1375">
        <v>18.89</v>
      </c>
      <c r="K1375">
        <v>62</v>
      </c>
      <c r="L1375">
        <v>475.89</v>
      </c>
      <c r="M1375">
        <v>7</v>
      </c>
      <c r="N1375">
        <v>2</v>
      </c>
      <c r="O1375">
        <v>0</v>
      </c>
      <c r="P1375">
        <v>36.409999999999997</v>
      </c>
      <c r="Q1375">
        <v>0</v>
      </c>
      <c r="R1375" s="1" t="s">
        <v>6238</v>
      </c>
      <c r="S1375" s="1" t="s">
        <v>8156</v>
      </c>
      <c r="T1375">
        <v>1.45</v>
      </c>
      <c r="U1375" s="1"/>
      <c r="V1375">
        <v>4029.5042560000002</v>
      </c>
      <c r="W1375">
        <v>216575.87390499999</v>
      </c>
      <c r="X1375">
        <v>23.531689</v>
      </c>
      <c r="Y1375">
        <v>4.4476680000000002</v>
      </c>
      <c r="Z1375">
        <v>93.108609999999999</v>
      </c>
      <c r="AA1375">
        <v>93.096295999999995</v>
      </c>
      <c r="AB1375">
        <v>0</v>
      </c>
    </row>
    <row r="1376" spans="1:28" x14ac:dyDescent="0.25">
      <c r="A1376" s="1" t="s">
        <v>2084</v>
      </c>
      <c r="B1376">
        <v>1272</v>
      </c>
      <c r="C1376" s="1" t="s">
        <v>4053</v>
      </c>
      <c r="D1376">
        <v>5.0999999999999996</v>
      </c>
      <c r="E1376">
        <v>0</v>
      </c>
      <c r="F1376">
        <v>0.95</v>
      </c>
      <c r="G1376">
        <v>2261</v>
      </c>
      <c r="H1376" s="1" t="s">
        <v>4153</v>
      </c>
      <c r="I1376">
        <v>204.71</v>
      </c>
      <c r="J1376">
        <v>13.92</v>
      </c>
      <c r="K1376">
        <v>989</v>
      </c>
      <c r="L1376">
        <v>1496.48</v>
      </c>
      <c r="M1376">
        <v>803</v>
      </c>
      <c r="N1376">
        <v>11</v>
      </c>
      <c r="O1376">
        <v>0</v>
      </c>
      <c r="P1376">
        <v>884.76</v>
      </c>
      <c r="Q1376">
        <v>0</v>
      </c>
      <c r="R1376" s="1" t="s">
        <v>6239</v>
      </c>
      <c r="S1376" s="1" t="s">
        <v>8156</v>
      </c>
      <c r="T1376">
        <v>1.05</v>
      </c>
      <c r="U1376" s="1"/>
      <c r="V1376">
        <v>134555.60543699999</v>
      </c>
      <c r="W1376">
        <v>2527537.487518</v>
      </c>
      <c r="X1376">
        <v>672.22067700000002</v>
      </c>
      <c r="Y1376">
        <v>60.707140000000003</v>
      </c>
      <c r="Z1376">
        <v>1141.653137</v>
      </c>
      <c r="AA1376">
        <v>1086.5371250000001</v>
      </c>
      <c r="AB1376">
        <v>0</v>
      </c>
    </row>
    <row r="1377" spans="1:28" x14ac:dyDescent="0.25">
      <c r="A1377" s="1" t="s">
        <v>2085</v>
      </c>
      <c r="B1377">
        <v>986</v>
      </c>
      <c r="C1377" s="1" t="s">
        <v>4061</v>
      </c>
      <c r="D1377">
        <v>5.0999999999999996</v>
      </c>
      <c r="E1377">
        <v>0</v>
      </c>
      <c r="F1377">
        <v>0.28999999999999998</v>
      </c>
      <c r="G1377">
        <v>2262</v>
      </c>
      <c r="H1377" s="1" t="s">
        <v>4145</v>
      </c>
      <c r="I1377">
        <v>168.74</v>
      </c>
      <c r="J1377">
        <v>11.82</v>
      </c>
      <c r="K1377">
        <v>1276</v>
      </c>
      <c r="L1377">
        <v>2615.73</v>
      </c>
      <c r="M1377">
        <v>907</v>
      </c>
      <c r="N1377">
        <v>20</v>
      </c>
      <c r="O1377">
        <v>0</v>
      </c>
      <c r="P1377">
        <v>1070.44</v>
      </c>
      <c r="Q1377">
        <v>0</v>
      </c>
      <c r="R1377" s="1" t="s">
        <v>6240</v>
      </c>
      <c r="S1377" s="1" t="s">
        <v>8156</v>
      </c>
      <c r="T1377">
        <v>0.93</v>
      </c>
      <c r="U1377" s="1"/>
      <c r="V1377">
        <v>154759.03995999999</v>
      </c>
      <c r="W1377">
        <v>3081142.214228</v>
      </c>
      <c r="X1377">
        <v>777.19017599999995</v>
      </c>
      <c r="Y1377">
        <v>72.180856000000006</v>
      </c>
      <c r="Z1377">
        <v>1381.0958230000001</v>
      </c>
      <c r="AA1377">
        <v>1324.5153110000001</v>
      </c>
      <c r="AB1377">
        <v>0</v>
      </c>
    </row>
    <row r="1378" spans="1:28" x14ac:dyDescent="0.25">
      <c r="A1378" s="1" t="s">
        <v>2086</v>
      </c>
      <c r="B1378">
        <v>1483</v>
      </c>
      <c r="C1378" s="1" t="s">
        <v>4001</v>
      </c>
      <c r="D1378">
        <v>0.2</v>
      </c>
      <c r="E1378">
        <v>0</v>
      </c>
      <c r="F1378">
        <v>0.65</v>
      </c>
      <c r="G1378">
        <v>2262</v>
      </c>
      <c r="H1378" s="1" t="s">
        <v>4128</v>
      </c>
      <c r="I1378">
        <v>116.2</v>
      </c>
      <c r="J1378">
        <v>11.33</v>
      </c>
      <c r="K1378">
        <v>779</v>
      </c>
      <c r="L1378">
        <v>2118.0100000000002</v>
      </c>
      <c r="M1378">
        <v>514</v>
      </c>
      <c r="N1378">
        <v>9</v>
      </c>
      <c r="O1378">
        <v>0</v>
      </c>
      <c r="P1378">
        <v>616.38</v>
      </c>
      <c r="Q1378">
        <v>0</v>
      </c>
      <c r="R1378" s="1" t="s">
        <v>6241</v>
      </c>
      <c r="S1378" s="1" t="s">
        <v>8156</v>
      </c>
      <c r="T1378">
        <v>0.93</v>
      </c>
      <c r="U1378" s="1"/>
      <c r="V1378">
        <v>90119.674008000002</v>
      </c>
      <c r="W1378">
        <v>1930655.8759649999</v>
      </c>
      <c r="X1378">
        <v>455.81868400000002</v>
      </c>
      <c r="Y1378">
        <v>44.331636000000003</v>
      </c>
      <c r="Z1378">
        <v>859.82790299999999</v>
      </c>
      <c r="AA1378">
        <v>829.94200699999999</v>
      </c>
      <c r="AB1378">
        <v>0</v>
      </c>
    </row>
    <row r="1379" spans="1:28" x14ac:dyDescent="0.25">
      <c r="A1379" s="1" t="s">
        <v>2092</v>
      </c>
      <c r="B1379">
        <v>1695</v>
      </c>
      <c r="C1379" s="1" t="s">
        <v>4001</v>
      </c>
      <c r="D1379">
        <v>0.2</v>
      </c>
      <c r="E1379">
        <v>0</v>
      </c>
      <c r="F1379">
        <v>0.89</v>
      </c>
      <c r="G1379">
        <v>2266</v>
      </c>
      <c r="H1379" s="1" t="s">
        <v>4128</v>
      </c>
      <c r="I1379">
        <v>116.2</v>
      </c>
      <c r="J1379">
        <v>9.76</v>
      </c>
      <c r="K1379">
        <v>571</v>
      </c>
      <c r="L1379">
        <v>2118.0100000000002</v>
      </c>
      <c r="M1379">
        <v>294</v>
      </c>
      <c r="N1379">
        <v>7</v>
      </c>
      <c r="O1379">
        <v>0</v>
      </c>
      <c r="P1379">
        <v>377.38</v>
      </c>
      <c r="Q1379">
        <v>0</v>
      </c>
      <c r="R1379" s="1" t="s">
        <v>6247</v>
      </c>
      <c r="S1379" s="1" t="s">
        <v>8156</v>
      </c>
      <c r="T1379">
        <v>0.77</v>
      </c>
      <c r="U1379" s="1"/>
      <c r="V1379">
        <v>53636.218111000002</v>
      </c>
      <c r="W1379">
        <v>1293772.8821670001</v>
      </c>
      <c r="X1379">
        <v>274.59048999999999</v>
      </c>
      <c r="Y1379">
        <v>28.160888</v>
      </c>
      <c r="Z1379">
        <v>567.06447600000001</v>
      </c>
      <c r="AA1379">
        <v>556.15798900000004</v>
      </c>
      <c r="AB1379">
        <v>0</v>
      </c>
    </row>
    <row r="1380" spans="1:28" x14ac:dyDescent="0.25">
      <c r="A1380" s="1" t="s">
        <v>2094</v>
      </c>
      <c r="B1380">
        <v>1523</v>
      </c>
      <c r="C1380" s="1" t="s">
        <v>4038</v>
      </c>
      <c r="D1380">
        <v>5.0999999999999996</v>
      </c>
      <c r="E1380">
        <v>0</v>
      </c>
      <c r="F1380">
        <v>0.95</v>
      </c>
      <c r="G1380">
        <v>2267</v>
      </c>
      <c r="H1380" s="1" t="s">
        <v>4130</v>
      </c>
      <c r="I1380">
        <v>14.85</v>
      </c>
      <c r="J1380">
        <v>12.59</v>
      </c>
      <c r="K1380">
        <v>744</v>
      </c>
      <c r="L1380">
        <v>1683.59</v>
      </c>
      <c r="M1380">
        <v>546</v>
      </c>
      <c r="N1380">
        <v>7</v>
      </c>
      <c r="O1380">
        <v>0</v>
      </c>
      <c r="P1380">
        <v>622.44000000000005</v>
      </c>
      <c r="Q1380">
        <v>0</v>
      </c>
      <c r="R1380" s="1" t="s">
        <v>6249</v>
      </c>
      <c r="S1380" s="1" t="s">
        <v>8156</v>
      </c>
      <c r="T1380">
        <v>1.02</v>
      </c>
      <c r="U1380" s="1"/>
      <c r="V1380">
        <v>94904.008782000004</v>
      </c>
      <c r="W1380">
        <v>1948543.66291</v>
      </c>
      <c r="X1380">
        <v>478.067566</v>
      </c>
      <c r="Y1380">
        <v>45.583140999999998</v>
      </c>
      <c r="Z1380">
        <v>872.20370800000001</v>
      </c>
      <c r="AA1380">
        <v>837.63373000000001</v>
      </c>
      <c r="AB1380">
        <v>0</v>
      </c>
    </row>
    <row r="1381" spans="1:28" x14ac:dyDescent="0.25">
      <c r="A1381" s="1" t="s">
        <v>2095</v>
      </c>
      <c r="B1381">
        <v>2070</v>
      </c>
      <c r="C1381" s="1" t="s">
        <v>4022</v>
      </c>
      <c r="D1381">
        <v>5.0999999999999996</v>
      </c>
      <c r="E1381">
        <v>0</v>
      </c>
      <c r="F1381">
        <v>0</v>
      </c>
      <c r="G1381">
        <v>2267</v>
      </c>
      <c r="H1381" s="1" t="s">
        <v>4098</v>
      </c>
      <c r="I1381">
        <v>66.290000000000006</v>
      </c>
      <c r="J1381">
        <v>13.49</v>
      </c>
      <c r="K1381">
        <v>197</v>
      </c>
      <c r="L1381">
        <v>1849.52</v>
      </c>
      <c r="M1381">
        <v>0</v>
      </c>
      <c r="N1381">
        <v>0</v>
      </c>
      <c r="O1381">
        <v>0</v>
      </c>
      <c r="P1381">
        <v>64.61</v>
      </c>
      <c r="Q1381">
        <v>0</v>
      </c>
      <c r="R1381" s="1" t="s">
        <v>6250</v>
      </c>
      <c r="S1381" s="1" t="s">
        <v>8156</v>
      </c>
      <c r="T1381">
        <v>1</v>
      </c>
      <c r="U1381" s="1"/>
      <c r="V1381">
        <v>10828.379905</v>
      </c>
      <c r="W1381">
        <v>626933.20993799996</v>
      </c>
      <c r="X1381">
        <v>64.205462999999995</v>
      </c>
      <c r="Y1381">
        <v>12.205705</v>
      </c>
      <c r="Z1381">
        <v>264.47520700000001</v>
      </c>
      <c r="AA1381">
        <v>269.49096900000001</v>
      </c>
      <c r="AB1381">
        <v>0</v>
      </c>
    </row>
    <row r="1382" spans="1:28" x14ac:dyDescent="0.25">
      <c r="A1382" s="1" t="s">
        <v>2096</v>
      </c>
      <c r="B1382">
        <v>1840</v>
      </c>
      <c r="C1382" s="1" t="s">
        <v>4030</v>
      </c>
      <c r="D1382">
        <v>5.0999999999999996</v>
      </c>
      <c r="E1382">
        <v>0</v>
      </c>
      <c r="F1382">
        <v>0</v>
      </c>
      <c r="G1382">
        <v>2269</v>
      </c>
      <c r="H1382" s="1" t="s">
        <v>4152</v>
      </c>
      <c r="I1382">
        <v>144.80000000000001</v>
      </c>
      <c r="J1382">
        <v>15.27</v>
      </c>
      <c r="K1382">
        <v>429</v>
      </c>
      <c r="L1382">
        <v>3263.57</v>
      </c>
      <c r="M1382">
        <v>159</v>
      </c>
      <c r="N1382">
        <v>6</v>
      </c>
      <c r="O1382">
        <v>0</v>
      </c>
      <c r="P1382">
        <v>216.9</v>
      </c>
      <c r="Q1382">
        <v>0</v>
      </c>
      <c r="R1382" s="1" t="s">
        <v>6251</v>
      </c>
      <c r="S1382" s="1" t="s">
        <v>8156</v>
      </c>
      <c r="T1382">
        <v>1.1000000000000001</v>
      </c>
      <c r="U1382" s="1"/>
      <c r="V1382">
        <v>33893.903652000001</v>
      </c>
      <c r="W1382">
        <v>1214749.9467490001</v>
      </c>
      <c r="X1382">
        <v>183.11468600000001</v>
      </c>
      <c r="Y1382">
        <v>25.001961000000001</v>
      </c>
      <c r="Z1382">
        <v>517.24939800000004</v>
      </c>
      <c r="AA1382">
        <v>522.17687899999999</v>
      </c>
      <c r="AB1382">
        <v>0</v>
      </c>
    </row>
    <row r="1383" spans="1:28" x14ac:dyDescent="0.25">
      <c r="A1383" s="1" t="s">
        <v>2097</v>
      </c>
      <c r="B1383">
        <v>2023</v>
      </c>
      <c r="C1383" s="1" t="s">
        <v>4001</v>
      </c>
      <c r="D1383">
        <v>0.2</v>
      </c>
      <c r="E1383">
        <v>0</v>
      </c>
      <c r="F1383">
        <v>73</v>
      </c>
      <c r="G1383">
        <v>2270</v>
      </c>
      <c r="H1383" s="1" t="s">
        <v>4085</v>
      </c>
      <c r="I1383">
        <v>50.59</v>
      </c>
      <c r="J1383">
        <v>14.4</v>
      </c>
      <c r="K1383">
        <v>247</v>
      </c>
      <c r="L1383">
        <v>796.83</v>
      </c>
      <c r="M1383">
        <v>118</v>
      </c>
      <c r="N1383">
        <v>6</v>
      </c>
      <c r="O1383">
        <v>0</v>
      </c>
      <c r="P1383">
        <v>198.46</v>
      </c>
      <c r="Q1383">
        <v>0</v>
      </c>
      <c r="R1383" s="1" t="s">
        <v>6252</v>
      </c>
      <c r="S1383" s="1" t="s">
        <v>8156</v>
      </c>
      <c r="T1383">
        <v>1.19</v>
      </c>
      <c r="U1383" s="1"/>
      <c r="V1383">
        <v>20215.383196999999</v>
      </c>
      <c r="W1383">
        <v>533874.82125399995</v>
      </c>
      <c r="X1383">
        <v>104.6427</v>
      </c>
      <c r="Y1383">
        <v>11.900396000000001</v>
      </c>
      <c r="Z1383">
        <v>234.79774</v>
      </c>
      <c r="AA1383">
        <v>229.49637899999999</v>
      </c>
      <c r="AB1383">
        <v>0</v>
      </c>
    </row>
    <row r="1384" spans="1:28" x14ac:dyDescent="0.25">
      <c r="A1384" s="1" t="s">
        <v>2099</v>
      </c>
      <c r="B1384">
        <v>1727</v>
      </c>
      <c r="C1384" s="1" t="s">
        <v>4044</v>
      </c>
      <c r="D1384">
        <v>5.0999999999999996</v>
      </c>
      <c r="E1384">
        <v>0</v>
      </c>
      <c r="F1384">
        <v>2</v>
      </c>
      <c r="G1384">
        <v>2272</v>
      </c>
      <c r="H1384" s="1" t="s">
        <v>4149</v>
      </c>
      <c r="I1384">
        <v>0.69</v>
      </c>
      <c r="J1384">
        <v>6.56</v>
      </c>
      <c r="K1384">
        <v>545</v>
      </c>
      <c r="L1384">
        <v>2187.13</v>
      </c>
      <c r="M1384">
        <v>131</v>
      </c>
      <c r="N1384">
        <v>5</v>
      </c>
      <c r="O1384">
        <v>0</v>
      </c>
      <c r="P1384">
        <v>216.11</v>
      </c>
      <c r="Q1384">
        <v>0</v>
      </c>
      <c r="R1384" s="1" t="s">
        <v>6254</v>
      </c>
      <c r="S1384" s="1" t="s">
        <v>8156</v>
      </c>
      <c r="T1384">
        <v>0.48</v>
      </c>
      <c r="U1384" s="1"/>
      <c r="V1384">
        <v>38683.538828999997</v>
      </c>
      <c r="W1384">
        <v>1044561.535501</v>
      </c>
      <c r="X1384">
        <v>200.358205</v>
      </c>
      <c r="Y1384">
        <v>20.762281999999999</v>
      </c>
      <c r="Z1384">
        <v>448.92322899999999</v>
      </c>
      <c r="AA1384">
        <v>449.02742899999998</v>
      </c>
      <c r="AB1384">
        <v>0</v>
      </c>
    </row>
    <row r="1385" spans="1:28" x14ac:dyDescent="0.25">
      <c r="A1385" s="1" t="s">
        <v>2100</v>
      </c>
      <c r="B1385">
        <v>2070</v>
      </c>
      <c r="C1385" s="1" t="s">
        <v>4034</v>
      </c>
      <c r="D1385">
        <v>5.0999999999999996</v>
      </c>
      <c r="E1385">
        <v>0</v>
      </c>
      <c r="F1385">
        <v>0</v>
      </c>
      <c r="G1385">
        <v>2273</v>
      </c>
      <c r="H1385" s="1" t="s">
        <v>4150</v>
      </c>
      <c r="I1385">
        <v>82</v>
      </c>
      <c r="J1385">
        <v>11.63</v>
      </c>
      <c r="K1385">
        <v>203</v>
      </c>
      <c r="L1385">
        <v>1808.36</v>
      </c>
      <c r="M1385">
        <v>1</v>
      </c>
      <c r="N1385">
        <v>1</v>
      </c>
      <c r="O1385">
        <v>0</v>
      </c>
      <c r="P1385">
        <v>53.36</v>
      </c>
      <c r="Q1385">
        <v>0</v>
      </c>
      <c r="R1385" s="1" t="s">
        <v>6255</v>
      </c>
      <c r="S1385" s="1" t="s">
        <v>8156</v>
      </c>
      <c r="T1385">
        <v>0.86</v>
      </c>
      <c r="U1385" s="1"/>
      <c r="V1385">
        <v>9589.6033750000006</v>
      </c>
      <c r="W1385">
        <v>540834.29702099995</v>
      </c>
      <c r="X1385">
        <v>56.397008</v>
      </c>
      <c r="Y1385">
        <v>10.036231000000001</v>
      </c>
      <c r="Z1385">
        <v>225.468829</v>
      </c>
      <c r="AA1385">
        <v>232.48175000000001</v>
      </c>
      <c r="AB1385">
        <v>0</v>
      </c>
    </row>
    <row r="1386" spans="1:28" x14ac:dyDescent="0.25">
      <c r="A1386" s="1" t="s">
        <v>2101</v>
      </c>
      <c r="B1386">
        <v>2212</v>
      </c>
      <c r="C1386" s="1" t="s">
        <v>4004</v>
      </c>
      <c r="D1386">
        <v>5.0999999999999996</v>
      </c>
      <c r="E1386">
        <v>0</v>
      </c>
      <c r="F1386">
        <v>4</v>
      </c>
      <c r="G1386">
        <v>2273</v>
      </c>
      <c r="H1386" s="1" t="s">
        <v>4079</v>
      </c>
      <c r="I1386">
        <v>1.4</v>
      </c>
      <c r="J1386">
        <v>15.69</v>
      </c>
      <c r="K1386">
        <v>61</v>
      </c>
      <c r="L1386">
        <v>609.39</v>
      </c>
      <c r="M1386">
        <v>5</v>
      </c>
      <c r="N1386">
        <v>2</v>
      </c>
      <c r="O1386">
        <v>0</v>
      </c>
      <c r="P1386">
        <v>25.4</v>
      </c>
      <c r="Q1386">
        <v>0</v>
      </c>
      <c r="R1386" s="1" t="s">
        <v>6256</v>
      </c>
      <c r="S1386" s="1" t="s">
        <v>8156</v>
      </c>
      <c r="T1386">
        <v>1.24</v>
      </c>
      <c r="U1386" s="1"/>
      <c r="V1386">
        <v>3922.160292</v>
      </c>
      <c r="W1386">
        <v>217953.677149</v>
      </c>
      <c r="X1386">
        <v>23.107408</v>
      </c>
      <c r="Y1386">
        <v>4.5747999999999998</v>
      </c>
      <c r="Z1386">
        <v>93.783817999999997</v>
      </c>
      <c r="AA1386">
        <v>93.688344999999998</v>
      </c>
      <c r="AB1386">
        <v>0</v>
      </c>
    </row>
    <row r="1387" spans="1:28" x14ac:dyDescent="0.25">
      <c r="A1387" s="1" t="s">
        <v>2102</v>
      </c>
      <c r="B1387">
        <v>1492</v>
      </c>
      <c r="C1387" s="1" t="s">
        <v>4048</v>
      </c>
      <c r="D1387">
        <v>5.0999999999999996</v>
      </c>
      <c r="E1387">
        <v>0</v>
      </c>
      <c r="F1387">
        <v>0.11</v>
      </c>
      <c r="G1387">
        <v>2274</v>
      </c>
      <c r="H1387" s="1" t="s">
        <v>4141</v>
      </c>
      <c r="I1387">
        <v>72.8</v>
      </c>
      <c r="J1387">
        <v>11.04</v>
      </c>
      <c r="K1387">
        <v>782</v>
      </c>
      <c r="L1387">
        <v>1954.68</v>
      </c>
      <c r="M1387">
        <v>537</v>
      </c>
      <c r="N1387">
        <v>6</v>
      </c>
      <c r="O1387">
        <v>0</v>
      </c>
      <c r="P1387">
        <v>622.54999999999995</v>
      </c>
      <c r="Q1387">
        <v>0</v>
      </c>
      <c r="R1387" s="1" t="s">
        <v>6257</v>
      </c>
      <c r="S1387" s="1" t="s">
        <v>8156</v>
      </c>
      <c r="T1387">
        <v>0.88</v>
      </c>
      <c r="U1387" s="1"/>
      <c r="V1387">
        <v>95419.392166000005</v>
      </c>
      <c r="W1387">
        <v>1998018.4757079999</v>
      </c>
      <c r="X1387">
        <v>481.49737199999998</v>
      </c>
      <c r="Y1387">
        <v>46.031748</v>
      </c>
      <c r="Z1387">
        <v>891.03899699999999</v>
      </c>
      <c r="AA1387">
        <v>858.90113699999995</v>
      </c>
      <c r="AB1387">
        <v>0</v>
      </c>
    </row>
    <row r="1388" spans="1:28" x14ac:dyDescent="0.25">
      <c r="A1388" s="1" t="s">
        <v>2106</v>
      </c>
      <c r="B1388">
        <v>2196</v>
      </c>
      <c r="C1388" s="1" t="s">
        <v>4002</v>
      </c>
      <c r="D1388">
        <v>5.0999999999999996</v>
      </c>
      <c r="E1388">
        <v>0</v>
      </c>
      <c r="F1388">
        <v>0.59</v>
      </c>
      <c r="G1388">
        <v>2275</v>
      </c>
      <c r="H1388" s="1" t="s">
        <v>4105</v>
      </c>
      <c r="I1388">
        <v>31.58</v>
      </c>
      <c r="J1388">
        <v>15.95</v>
      </c>
      <c r="K1388">
        <v>79</v>
      </c>
      <c r="L1388">
        <v>367.23</v>
      </c>
      <c r="M1388">
        <v>21</v>
      </c>
      <c r="N1388">
        <v>1</v>
      </c>
      <c r="O1388">
        <v>0</v>
      </c>
      <c r="P1388">
        <v>55.85</v>
      </c>
      <c r="Q1388">
        <v>0</v>
      </c>
      <c r="R1388" s="1" t="s">
        <v>6261</v>
      </c>
      <c r="S1388" s="1" t="s">
        <v>8156</v>
      </c>
      <c r="T1388">
        <v>1.18</v>
      </c>
      <c r="U1388" s="1"/>
      <c r="V1388">
        <v>7261.0306529999998</v>
      </c>
      <c r="W1388">
        <v>233544.93007</v>
      </c>
      <c r="X1388">
        <v>38.594980999999997</v>
      </c>
      <c r="Y1388">
        <v>4.9819639999999996</v>
      </c>
      <c r="Z1388">
        <v>101.884429</v>
      </c>
      <c r="AA1388">
        <v>100.392717</v>
      </c>
      <c r="AB1388">
        <v>0</v>
      </c>
    </row>
    <row r="1389" spans="1:28" x14ac:dyDescent="0.25">
      <c r="A1389" s="1" t="s">
        <v>2107</v>
      </c>
      <c r="B1389">
        <v>1898</v>
      </c>
      <c r="C1389" s="1" t="s">
        <v>4003</v>
      </c>
      <c r="D1389">
        <v>5.0999999999999996</v>
      </c>
      <c r="E1389">
        <v>0</v>
      </c>
      <c r="F1389">
        <v>0.5</v>
      </c>
      <c r="G1389">
        <v>2277</v>
      </c>
      <c r="H1389" s="1" t="s">
        <v>4073</v>
      </c>
      <c r="I1389">
        <v>40.79</v>
      </c>
      <c r="J1389">
        <v>8.0399999999999991</v>
      </c>
      <c r="K1389">
        <v>379</v>
      </c>
      <c r="L1389">
        <v>604.41</v>
      </c>
      <c r="M1389">
        <v>240</v>
      </c>
      <c r="N1389">
        <v>12</v>
      </c>
      <c r="O1389">
        <v>0</v>
      </c>
      <c r="P1389">
        <v>320.76</v>
      </c>
      <c r="Q1389">
        <v>0</v>
      </c>
      <c r="R1389" s="1" t="s">
        <v>6262</v>
      </c>
      <c r="S1389" s="1" t="s">
        <v>8156</v>
      </c>
      <c r="T1389">
        <v>0.7</v>
      </c>
      <c r="U1389" s="1"/>
      <c r="V1389">
        <v>39290.379069000002</v>
      </c>
      <c r="W1389">
        <v>773981.21900100005</v>
      </c>
      <c r="X1389">
        <v>197.07747599999999</v>
      </c>
      <c r="Y1389">
        <v>18.041051</v>
      </c>
      <c r="Z1389">
        <v>347.12112500000001</v>
      </c>
      <c r="AA1389">
        <v>332.71792599999998</v>
      </c>
      <c r="AB1389">
        <v>0</v>
      </c>
    </row>
    <row r="1390" spans="1:28" x14ac:dyDescent="0.25">
      <c r="A1390" s="1" t="s">
        <v>2109</v>
      </c>
      <c r="B1390">
        <v>2185</v>
      </c>
      <c r="C1390" s="1" t="s">
        <v>4009</v>
      </c>
      <c r="D1390">
        <v>5.0999999999999996</v>
      </c>
      <c r="E1390">
        <v>0</v>
      </c>
      <c r="F1390">
        <v>0</v>
      </c>
      <c r="G1390">
        <v>2281</v>
      </c>
      <c r="H1390" s="1" t="s">
        <v>4081</v>
      </c>
      <c r="I1390">
        <v>19.239999999999998</v>
      </c>
      <c r="J1390">
        <v>12.98</v>
      </c>
      <c r="K1390">
        <v>96</v>
      </c>
      <c r="L1390">
        <v>738.31</v>
      </c>
      <c r="M1390">
        <v>15</v>
      </c>
      <c r="N1390">
        <v>1</v>
      </c>
      <c r="O1390">
        <v>0</v>
      </c>
      <c r="P1390">
        <v>43.58</v>
      </c>
      <c r="Q1390">
        <v>0</v>
      </c>
      <c r="R1390" s="1" t="s">
        <v>6264</v>
      </c>
      <c r="S1390" s="1" t="s">
        <v>8156</v>
      </c>
      <c r="T1390">
        <v>1.04</v>
      </c>
      <c r="U1390" s="1"/>
      <c r="V1390">
        <v>6155.7102679999998</v>
      </c>
      <c r="W1390">
        <v>268699.65239499998</v>
      </c>
      <c r="X1390">
        <v>34.396543999999999</v>
      </c>
      <c r="Y1390">
        <v>5.3460830000000001</v>
      </c>
      <c r="Z1390">
        <v>114.12396</v>
      </c>
      <c r="AA1390">
        <v>115.50326200000001</v>
      </c>
      <c r="AB1390">
        <v>0</v>
      </c>
    </row>
    <row r="1391" spans="1:28" x14ac:dyDescent="0.25">
      <c r="A1391" s="1" t="s">
        <v>2111</v>
      </c>
      <c r="B1391">
        <v>2223</v>
      </c>
      <c r="C1391" s="1" t="s">
        <v>4004</v>
      </c>
      <c r="D1391">
        <v>5.0999999999999996</v>
      </c>
      <c r="E1391">
        <v>0</v>
      </c>
      <c r="F1391">
        <v>1.2</v>
      </c>
      <c r="G1391">
        <v>2286</v>
      </c>
      <c r="H1391" s="1" t="s">
        <v>4076</v>
      </c>
      <c r="I1391">
        <v>1.4</v>
      </c>
      <c r="J1391">
        <v>9.94</v>
      </c>
      <c r="K1391">
        <v>63</v>
      </c>
      <c r="L1391">
        <v>609.39</v>
      </c>
      <c r="M1391">
        <v>0</v>
      </c>
      <c r="N1391">
        <v>0</v>
      </c>
      <c r="O1391">
        <v>0</v>
      </c>
      <c r="P1391">
        <v>9.8000000000000007</v>
      </c>
      <c r="Q1391">
        <v>0</v>
      </c>
      <c r="R1391" s="1" t="s">
        <v>6266</v>
      </c>
      <c r="S1391" s="1" t="s">
        <v>8156</v>
      </c>
      <c r="T1391">
        <v>0.79</v>
      </c>
      <c r="U1391" s="1"/>
      <c r="V1391">
        <v>3172.6866089999999</v>
      </c>
      <c r="W1391">
        <v>189592.98601399999</v>
      </c>
      <c r="X1391">
        <v>18.945972000000001</v>
      </c>
      <c r="Y1391">
        <v>3.643697</v>
      </c>
      <c r="Z1391">
        <v>79.964340000000007</v>
      </c>
      <c r="AA1391">
        <v>81.497628000000006</v>
      </c>
      <c r="AB1391">
        <v>0</v>
      </c>
    </row>
    <row r="1392" spans="1:28" x14ac:dyDescent="0.25">
      <c r="A1392" s="1" t="s">
        <v>2112</v>
      </c>
      <c r="B1392">
        <v>2227</v>
      </c>
      <c r="C1392" s="1" t="s">
        <v>4002</v>
      </c>
      <c r="D1392">
        <v>5.0999999999999996</v>
      </c>
      <c r="E1392">
        <v>0</v>
      </c>
      <c r="F1392">
        <v>0.23</v>
      </c>
      <c r="G1392">
        <v>2286</v>
      </c>
      <c r="H1392" s="1" t="s">
        <v>4072</v>
      </c>
      <c r="I1392">
        <v>31.58</v>
      </c>
      <c r="J1392">
        <v>8.51</v>
      </c>
      <c r="K1392">
        <v>59</v>
      </c>
      <c r="L1392">
        <v>367.23</v>
      </c>
      <c r="M1392">
        <v>0</v>
      </c>
      <c r="N1392">
        <v>0</v>
      </c>
      <c r="O1392">
        <v>0</v>
      </c>
      <c r="P1392">
        <v>18.66</v>
      </c>
      <c r="Q1392">
        <v>0</v>
      </c>
      <c r="R1392" s="1" t="s">
        <v>6267</v>
      </c>
      <c r="S1392" s="1" t="s">
        <v>8156</v>
      </c>
      <c r="T1392">
        <v>0.66</v>
      </c>
      <c r="U1392" s="1"/>
      <c r="V1392">
        <v>3079.5408510000002</v>
      </c>
      <c r="W1392">
        <v>136225.56796799999</v>
      </c>
      <c r="X1392">
        <v>17.204037</v>
      </c>
      <c r="Y1392">
        <v>2.519161</v>
      </c>
      <c r="Z1392">
        <v>57.333283000000002</v>
      </c>
      <c r="AA1392">
        <v>58.558120000000002</v>
      </c>
      <c r="AB1392">
        <v>0</v>
      </c>
    </row>
    <row r="1393" spans="1:28" x14ac:dyDescent="0.25">
      <c r="A1393" s="1" t="s">
        <v>2113</v>
      </c>
      <c r="B1393">
        <v>1274</v>
      </c>
      <c r="C1393" s="1" t="s">
        <v>4004</v>
      </c>
      <c r="D1393">
        <v>5.0999999999999996</v>
      </c>
      <c r="E1393">
        <v>0</v>
      </c>
      <c r="F1393">
        <v>2.95</v>
      </c>
      <c r="G1393">
        <v>2287</v>
      </c>
      <c r="H1393" s="1" t="s">
        <v>4108</v>
      </c>
      <c r="I1393">
        <v>122.01</v>
      </c>
      <c r="J1393">
        <v>10</v>
      </c>
      <c r="K1393">
        <v>1013</v>
      </c>
      <c r="L1393">
        <v>1425.91</v>
      </c>
      <c r="M1393">
        <v>734</v>
      </c>
      <c r="N1393">
        <v>15</v>
      </c>
      <c r="O1393">
        <v>0</v>
      </c>
      <c r="P1393">
        <v>920.76</v>
      </c>
      <c r="Q1393">
        <v>0</v>
      </c>
      <c r="R1393" s="1" t="s">
        <v>6268</v>
      </c>
      <c r="S1393" s="1" t="s">
        <v>8156</v>
      </c>
      <c r="T1393">
        <v>1.1200000000000001</v>
      </c>
      <c r="U1393" s="1"/>
      <c r="V1393">
        <v>129406.981789</v>
      </c>
      <c r="W1393">
        <v>2458110.9683960001</v>
      </c>
      <c r="X1393">
        <v>647.12483599999996</v>
      </c>
      <c r="Y1393">
        <v>58.793742000000002</v>
      </c>
      <c r="Z1393">
        <v>1109.31394</v>
      </c>
      <c r="AA1393">
        <v>1056.6911399999999</v>
      </c>
      <c r="AB1393">
        <v>0</v>
      </c>
    </row>
    <row r="1394" spans="1:28" x14ac:dyDescent="0.25">
      <c r="A1394" s="1" t="s">
        <v>2115</v>
      </c>
      <c r="B1394">
        <v>2236</v>
      </c>
      <c r="C1394" s="1" t="s">
        <v>4004</v>
      </c>
      <c r="D1394">
        <v>5.0999999999999996</v>
      </c>
      <c r="E1394">
        <v>0</v>
      </c>
      <c r="F1394">
        <v>0.4</v>
      </c>
      <c r="G1394">
        <v>2295</v>
      </c>
      <c r="H1394" s="1" t="s">
        <v>4076</v>
      </c>
      <c r="I1394">
        <v>1.4</v>
      </c>
      <c r="J1394">
        <v>12.32</v>
      </c>
      <c r="K1394">
        <v>59</v>
      </c>
      <c r="L1394">
        <v>609.39</v>
      </c>
      <c r="M1394">
        <v>0</v>
      </c>
      <c r="N1394">
        <v>0</v>
      </c>
      <c r="O1394">
        <v>0</v>
      </c>
      <c r="P1394">
        <v>16.11</v>
      </c>
      <c r="Q1394">
        <v>0</v>
      </c>
      <c r="R1394" s="1" t="s">
        <v>6270</v>
      </c>
      <c r="S1394" s="1" t="s">
        <v>8156</v>
      </c>
      <c r="T1394">
        <v>0.99</v>
      </c>
      <c r="U1394" s="1"/>
      <c r="V1394">
        <v>3187.2922619999999</v>
      </c>
      <c r="W1394">
        <v>195506.15298700001</v>
      </c>
      <c r="X1394">
        <v>19.168987999999999</v>
      </c>
      <c r="Y1394">
        <v>3.7877450000000001</v>
      </c>
      <c r="Z1394">
        <v>82.142518999999993</v>
      </c>
      <c r="AA1394">
        <v>84.039372</v>
      </c>
      <c r="AB1394">
        <v>0</v>
      </c>
    </row>
    <row r="1395" spans="1:28" x14ac:dyDescent="0.25">
      <c r="A1395" s="1" t="s">
        <v>2116</v>
      </c>
      <c r="B1395">
        <v>1695</v>
      </c>
      <c r="C1395" s="1" t="s">
        <v>4004</v>
      </c>
      <c r="D1395">
        <v>5.0999999999999996</v>
      </c>
      <c r="E1395">
        <v>0</v>
      </c>
      <c r="F1395">
        <v>0.27</v>
      </c>
      <c r="G1395">
        <v>2296</v>
      </c>
      <c r="H1395" s="1" t="s">
        <v>4108</v>
      </c>
      <c r="I1395">
        <v>122.01</v>
      </c>
      <c r="J1395">
        <v>5.88</v>
      </c>
      <c r="K1395">
        <v>601</v>
      </c>
      <c r="L1395">
        <v>1425.91</v>
      </c>
      <c r="M1395">
        <v>397</v>
      </c>
      <c r="N1395">
        <v>12</v>
      </c>
      <c r="O1395">
        <v>0</v>
      </c>
      <c r="P1395">
        <v>487.64</v>
      </c>
      <c r="Q1395">
        <v>0</v>
      </c>
      <c r="R1395" s="1" t="s">
        <v>6271</v>
      </c>
      <c r="S1395" s="1" t="s">
        <v>8156</v>
      </c>
      <c r="T1395">
        <v>0.92</v>
      </c>
      <c r="U1395" s="1"/>
      <c r="V1395">
        <v>70746.411527000004</v>
      </c>
      <c r="W1395">
        <v>1484067.0369259999</v>
      </c>
      <c r="X1395">
        <v>357.082247</v>
      </c>
      <c r="Y1395">
        <v>34.333224999999999</v>
      </c>
      <c r="Z1395">
        <v>663.21297700000002</v>
      </c>
      <c r="AA1395">
        <v>637.96513000000004</v>
      </c>
      <c r="AB1395">
        <v>0</v>
      </c>
    </row>
    <row r="1396" spans="1:28" x14ac:dyDescent="0.25">
      <c r="A1396" s="1" t="s">
        <v>2117</v>
      </c>
      <c r="B1396">
        <v>2070</v>
      </c>
      <c r="C1396" s="1" t="s">
        <v>4003</v>
      </c>
      <c r="D1396">
        <v>5.0999999999999996</v>
      </c>
      <c r="E1396">
        <v>0</v>
      </c>
      <c r="F1396">
        <v>0</v>
      </c>
      <c r="G1396">
        <v>2298</v>
      </c>
      <c r="H1396" s="1" t="s">
        <v>4073</v>
      </c>
      <c r="I1396">
        <v>40.79</v>
      </c>
      <c r="J1396">
        <v>18.38</v>
      </c>
      <c r="K1396">
        <v>228</v>
      </c>
      <c r="L1396">
        <v>604.41</v>
      </c>
      <c r="M1396">
        <v>145</v>
      </c>
      <c r="N1396">
        <v>6</v>
      </c>
      <c r="O1396">
        <v>0</v>
      </c>
      <c r="P1396">
        <v>196.74</v>
      </c>
      <c r="Q1396">
        <v>0</v>
      </c>
      <c r="R1396" s="1" t="s">
        <v>6272</v>
      </c>
      <c r="S1396" s="1" t="s">
        <v>8156</v>
      </c>
      <c r="T1396">
        <v>1.42</v>
      </c>
      <c r="U1396" s="1"/>
      <c r="V1396">
        <v>27182.241688999999</v>
      </c>
      <c r="W1396">
        <v>642686.24240800005</v>
      </c>
      <c r="X1396">
        <v>139.02087599999999</v>
      </c>
      <c r="Y1396">
        <v>15.023399</v>
      </c>
      <c r="Z1396">
        <v>287.21442200000001</v>
      </c>
      <c r="AA1396">
        <v>276.27243700000002</v>
      </c>
      <c r="AB1396">
        <v>0</v>
      </c>
    </row>
    <row r="1397" spans="1:28" x14ac:dyDescent="0.25">
      <c r="A1397" s="1" t="s">
        <v>2118</v>
      </c>
      <c r="B1397">
        <v>1978</v>
      </c>
      <c r="C1397" s="1" t="s">
        <v>4034</v>
      </c>
      <c r="D1397">
        <v>5.0999999999999996</v>
      </c>
      <c r="E1397">
        <v>0</v>
      </c>
      <c r="F1397">
        <v>0</v>
      </c>
      <c r="G1397">
        <v>2299</v>
      </c>
      <c r="H1397" s="1" t="s">
        <v>4115</v>
      </c>
      <c r="I1397">
        <v>82</v>
      </c>
      <c r="J1397">
        <v>7.32</v>
      </c>
      <c r="K1397">
        <v>321</v>
      </c>
      <c r="L1397">
        <v>1808.36</v>
      </c>
      <c r="M1397">
        <v>45</v>
      </c>
      <c r="N1397">
        <v>3</v>
      </c>
      <c r="O1397">
        <v>0</v>
      </c>
      <c r="P1397">
        <v>127.22</v>
      </c>
      <c r="Q1397">
        <v>0</v>
      </c>
      <c r="R1397" s="1" t="s">
        <v>6273</v>
      </c>
      <c r="S1397" s="1" t="s">
        <v>8156</v>
      </c>
      <c r="T1397">
        <v>0.66</v>
      </c>
      <c r="U1397" s="1"/>
      <c r="V1397">
        <v>19335.921275000001</v>
      </c>
      <c r="W1397">
        <v>694693.33205500001</v>
      </c>
      <c r="X1397">
        <v>104.275447</v>
      </c>
      <c r="Y1397">
        <v>13.412041</v>
      </c>
      <c r="Z1397">
        <v>295.511976</v>
      </c>
      <c r="AA1397">
        <v>298.62418200000002</v>
      </c>
      <c r="AB1397">
        <v>0</v>
      </c>
    </row>
    <row r="1398" spans="1:28" x14ac:dyDescent="0.25">
      <c r="A1398" s="1" t="s">
        <v>2123</v>
      </c>
      <c r="B1398">
        <v>2023</v>
      </c>
      <c r="C1398" s="1" t="s">
        <v>4024</v>
      </c>
      <c r="D1398">
        <v>5.0999999999999996</v>
      </c>
      <c r="E1398">
        <v>0</v>
      </c>
      <c r="F1398">
        <v>0.61</v>
      </c>
      <c r="G1398">
        <v>2301</v>
      </c>
      <c r="H1398" s="1" t="s">
        <v>4112</v>
      </c>
      <c r="I1398">
        <v>110.84</v>
      </c>
      <c r="J1398">
        <v>12.66</v>
      </c>
      <c r="K1398">
        <v>278</v>
      </c>
      <c r="L1398">
        <v>1744.16</v>
      </c>
      <c r="M1398">
        <v>108</v>
      </c>
      <c r="N1398">
        <v>4</v>
      </c>
      <c r="O1398">
        <v>0</v>
      </c>
      <c r="P1398">
        <v>158.61000000000001</v>
      </c>
      <c r="Q1398">
        <v>0</v>
      </c>
      <c r="R1398" s="1" t="s">
        <v>6278</v>
      </c>
      <c r="S1398" s="1" t="s">
        <v>8156</v>
      </c>
      <c r="T1398">
        <v>1.03</v>
      </c>
      <c r="U1398" s="1"/>
      <c r="V1398">
        <v>25561.671792000001</v>
      </c>
      <c r="W1398">
        <v>857430.27814900002</v>
      </c>
      <c r="X1398">
        <v>136.72711899999999</v>
      </c>
      <c r="Y1398">
        <v>18.161670999999998</v>
      </c>
      <c r="Z1398">
        <v>369.90900299999998</v>
      </c>
      <c r="AA1398">
        <v>368.57859200000001</v>
      </c>
      <c r="AB1398">
        <v>0</v>
      </c>
    </row>
    <row r="1399" spans="1:28" x14ac:dyDescent="0.25">
      <c r="A1399" s="1" t="s">
        <v>2124</v>
      </c>
      <c r="B1399">
        <v>1306</v>
      </c>
      <c r="C1399" s="1" t="s">
        <v>4048</v>
      </c>
      <c r="D1399">
        <v>5.0999999999999996</v>
      </c>
      <c r="E1399">
        <v>0</v>
      </c>
      <c r="F1399">
        <v>0.6</v>
      </c>
      <c r="G1399">
        <v>2302</v>
      </c>
      <c r="H1399" s="1" t="s">
        <v>4141</v>
      </c>
      <c r="I1399">
        <v>72.8</v>
      </c>
      <c r="J1399">
        <v>6.69</v>
      </c>
      <c r="K1399">
        <v>996</v>
      </c>
      <c r="L1399">
        <v>1956.19</v>
      </c>
      <c r="M1399">
        <v>639</v>
      </c>
      <c r="N1399">
        <v>6</v>
      </c>
      <c r="O1399">
        <v>0</v>
      </c>
      <c r="P1399">
        <v>717.69</v>
      </c>
      <c r="Q1399">
        <v>0</v>
      </c>
      <c r="R1399" s="1" t="s">
        <v>6279</v>
      </c>
      <c r="S1399" s="1" t="s">
        <v>8156</v>
      </c>
      <c r="T1399">
        <v>0.5</v>
      </c>
      <c r="U1399" s="1"/>
      <c r="V1399">
        <v>118130.79878500001</v>
      </c>
      <c r="W1399">
        <v>2275051.8785370002</v>
      </c>
      <c r="X1399">
        <v>591.08200199999999</v>
      </c>
      <c r="Y1399">
        <v>52.311695999999998</v>
      </c>
      <c r="Z1399">
        <v>1016.528335</v>
      </c>
      <c r="AA1399">
        <v>977.99927700000001</v>
      </c>
      <c r="AB1399">
        <v>0</v>
      </c>
    </row>
    <row r="1400" spans="1:28" x14ac:dyDescent="0.25">
      <c r="A1400" s="1" t="s">
        <v>2127</v>
      </c>
      <c r="B1400">
        <v>2070</v>
      </c>
      <c r="C1400" s="1" t="s">
        <v>4017</v>
      </c>
      <c r="D1400">
        <v>5.0999999999999996</v>
      </c>
      <c r="E1400">
        <v>0</v>
      </c>
      <c r="F1400">
        <v>0.04</v>
      </c>
      <c r="G1400">
        <v>2303</v>
      </c>
      <c r="H1400" s="1" t="s">
        <v>4091</v>
      </c>
      <c r="I1400">
        <v>93.18</v>
      </c>
      <c r="J1400">
        <v>8.9600000000000009</v>
      </c>
      <c r="K1400">
        <v>233</v>
      </c>
      <c r="L1400">
        <v>1018.45</v>
      </c>
      <c r="M1400">
        <v>70</v>
      </c>
      <c r="N1400">
        <v>6</v>
      </c>
      <c r="O1400">
        <v>0</v>
      </c>
      <c r="P1400">
        <v>137.51</v>
      </c>
      <c r="Q1400">
        <v>0</v>
      </c>
      <c r="R1400" s="1" t="s">
        <v>6282</v>
      </c>
      <c r="S1400" s="1" t="s">
        <v>8156</v>
      </c>
      <c r="T1400">
        <v>0.75</v>
      </c>
      <c r="U1400" s="1"/>
      <c r="V1400">
        <v>15435.828836999999</v>
      </c>
      <c r="W1400">
        <v>479981.86023699999</v>
      </c>
      <c r="X1400">
        <v>81.582459999999998</v>
      </c>
      <c r="Y1400">
        <v>9.9947409999999994</v>
      </c>
      <c r="Z1400">
        <v>208.53671700000001</v>
      </c>
      <c r="AA1400">
        <v>206.32798700000001</v>
      </c>
      <c r="AB1400">
        <v>0</v>
      </c>
    </row>
    <row r="1401" spans="1:28" x14ac:dyDescent="0.25">
      <c r="A1401" s="1" t="s">
        <v>2128</v>
      </c>
      <c r="B1401">
        <v>2252</v>
      </c>
      <c r="C1401" s="1" t="s">
        <v>4004</v>
      </c>
      <c r="D1401">
        <v>5.0999999999999996</v>
      </c>
      <c r="E1401">
        <v>0</v>
      </c>
      <c r="F1401">
        <v>2.6</v>
      </c>
      <c r="G1401">
        <v>2303</v>
      </c>
      <c r="H1401" s="1" t="s">
        <v>4076</v>
      </c>
      <c r="I1401">
        <v>1.4</v>
      </c>
      <c r="J1401">
        <v>15.42</v>
      </c>
      <c r="K1401">
        <v>51</v>
      </c>
      <c r="L1401">
        <v>609.39</v>
      </c>
      <c r="M1401">
        <v>1</v>
      </c>
      <c r="N1401">
        <v>1</v>
      </c>
      <c r="O1401">
        <v>0</v>
      </c>
      <c r="P1401">
        <v>14.5</v>
      </c>
      <c r="Q1401">
        <v>0</v>
      </c>
      <c r="R1401" s="1" t="s">
        <v>6283</v>
      </c>
      <c r="S1401" s="1" t="s">
        <v>8156</v>
      </c>
      <c r="T1401">
        <v>1.19</v>
      </c>
      <c r="U1401" s="1"/>
      <c r="V1401">
        <v>3499.2209979999998</v>
      </c>
      <c r="W1401">
        <v>215032.70459000001</v>
      </c>
      <c r="X1401">
        <v>21.075603000000001</v>
      </c>
      <c r="Y1401">
        <v>4.430911</v>
      </c>
      <c r="Z1401">
        <v>91.795822999999999</v>
      </c>
      <c r="AA1401">
        <v>92.432575999999997</v>
      </c>
      <c r="AB1401">
        <v>0</v>
      </c>
    </row>
    <row r="1402" spans="1:28" x14ac:dyDescent="0.25">
      <c r="A1402" s="1" t="s">
        <v>2129</v>
      </c>
      <c r="B1402">
        <v>2023</v>
      </c>
      <c r="C1402" s="1" t="s">
        <v>4013</v>
      </c>
      <c r="D1402">
        <v>5.0999999999999996</v>
      </c>
      <c r="E1402">
        <v>0</v>
      </c>
      <c r="F1402">
        <v>0.6</v>
      </c>
      <c r="G1402">
        <v>2304</v>
      </c>
      <c r="H1402" s="1" t="s">
        <v>4086</v>
      </c>
      <c r="I1402">
        <v>0.2</v>
      </c>
      <c r="J1402">
        <v>6.11</v>
      </c>
      <c r="K1402">
        <v>281</v>
      </c>
      <c r="L1402">
        <v>1241.6600000000001</v>
      </c>
      <c r="M1402">
        <v>147</v>
      </c>
      <c r="N1402">
        <v>6</v>
      </c>
      <c r="O1402">
        <v>0</v>
      </c>
      <c r="P1402">
        <v>202.72</v>
      </c>
      <c r="Q1402">
        <v>0</v>
      </c>
      <c r="R1402" s="1" t="s">
        <v>6284</v>
      </c>
      <c r="S1402" s="1" t="s">
        <v>8156</v>
      </c>
      <c r="T1402">
        <v>1.1399999999999999</v>
      </c>
      <c r="U1402" s="1"/>
      <c r="V1402">
        <v>30184.706254000001</v>
      </c>
      <c r="W1402">
        <v>862367.03307600005</v>
      </c>
      <c r="X1402">
        <v>157.96462099999999</v>
      </c>
      <c r="Y1402">
        <v>19.345824</v>
      </c>
      <c r="Z1402">
        <v>381.13230900000002</v>
      </c>
      <c r="AA1402">
        <v>370.70269200000001</v>
      </c>
      <c r="AB1402">
        <v>0</v>
      </c>
    </row>
    <row r="1403" spans="1:28" x14ac:dyDescent="0.25">
      <c r="A1403" s="1" t="s">
        <v>2130</v>
      </c>
      <c r="B1403">
        <v>2024</v>
      </c>
      <c r="C1403" s="1" t="s">
        <v>4034</v>
      </c>
      <c r="D1403">
        <v>5.0999999999999996</v>
      </c>
      <c r="E1403">
        <v>0</v>
      </c>
      <c r="F1403">
        <v>0</v>
      </c>
      <c r="G1403">
        <v>2304</v>
      </c>
      <c r="H1403" s="1" t="s">
        <v>4115</v>
      </c>
      <c r="I1403">
        <v>82</v>
      </c>
      <c r="J1403">
        <v>8.2899999999999991</v>
      </c>
      <c r="K1403">
        <v>280</v>
      </c>
      <c r="L1403">
        <v>1808.36</v>
      </c>
      <c r="M1403">
        <v>30</v>
      </c>
      <c r="N1403">
        <v>3</v>
      </c>
      <c r="O1403">
        <v>0</v>
      </c>
      <c r="P1403">
        <v>81.510000000000005</v>
      </c>
      <c r="Q1403">
        <v>0</v>
      </c>
      <c r="R1403" s="1" t="s">
        <v>6285</v>
      </c>
      <c r="S1403" s="1" t="s">
        <v>8156</v>
      </c>
      <c r="T1403">
        <v>0.64</v>
      </c>
      <c r="U1403" s="1"/>
      <c r="V1403">
        <v>14283.692152</v>
      </c>
      <c r="W1403">
        <v>586187.58773000003</v>
      </c>
      <c r="X1403">
        <v>78.646822999999998</v>
      </c>
      <c r="Y1403">
        <v>10.541684</v>
      </c>
      <c r="Z1403">
        <v>243.92291299999999</v>
      </c>
      <c r="AA1403">
        <v>251.980875</v>
      </c>
      <c r="AB1403">
        <v>0</v>
      </c>
    </row>
    <row r="1404" spans="1:28" x14ac:dyDescent="0.25">
      <c r="A1404" s="1" t="s">
        <v>2131</v>
      </c>
      <c r="B1404">
        <v>2017</v>
      </c>
      <c r="C1404" s="1" t="s">
        <v>4017</v>
      </c>
      <c r="D1404">
        <v>5.0999999999999996</v>
      </c>
      <c r="E1404">
        <v>0</v>
      </c>
      <c r="F1404">
        <v>0.11</v>
      </c>
      <c r="G1404">
        <v>2305</v>
      </c>
      <c r="H1404" s="1" t="s">
        <v>4091</v>
      </c>
      <c r="I1404">
        <v>93.18</v>
      </c>
      <c r="J1404">
        <v>10.93</v>
      </c>
      <c r="K1404">
        <v>288</v>
      </c>
      <c r="L1404">
        <v>1018.45</v>
      </c>
      <c r="M1404">
        <v>133</v>
      </c>
      <c r="N1404">
        <v>7</v>
      </c>
      <c r="O1404">
        <v>0</v>
      </c>
      <c r="P1404">
        <v>205.98</v>
      </c>
      <c r="Q1404">
        <v>0</v>
      </c>
      <c r="R1404" s="1" t="s">
        <v>6286</v>
      </c>
      <c r="S1404" s="1" t="s">
        <v>8156</v>
      </c>
      <c r="T1404">
        <v>0.88</v>
      </c>
      <c r="U1404" s="1"/>
      <c r="V1404">
        <v>26007.375004000001</v>
      </c>
      <c r="W1404">
        <v>681312.27599700005</v>
      </c>
      <c r="X1404">
        <v>134.51214999999999</v>
      </c>
      <c r="Y1404">
        <v>15.050805</v>
      </c>
      <c r="Z1404">
        <v>300.73262499999998</v>
      </c>
      <c r="AA1404">
        <v>292.875407</v>
      </c>
      <c r="AB1404">
        <v>0</v>
      </c>
    </row>
    <row r="1405" spans="1:28" x14ac:dyDescent="0.25">
      <c r="A1405" s="1" t="s">
        <v>2133</v>
      </c>
      <c r="B1405">
        <v>2072</v>
      </c>
      <c r="C1405" s="1" t="s">
        <v>4030</v>
      </c>
      <c r="D1405">
        <v>5.0999999999999996</v>
      </c>
      <c r="E1405">
        <v>0</v>
      </c>
      <c r="F1405">
        <v>2</v>
      </c>
      <c r="G1405">
        <v>2305</v>
      </c>
      <c r="H1405" s="1" t="s">
        <v>4139</v>
      </c>
      <c r="I1405">
        <v>77.290000000000006</v>
      </c>
      <c r="J1405">
        <v>10.92</v>
      </c>
      <c r="K1405">
        <v>233</v>
      </c>
      <c r="L1405">
        <v>2007.2</v>
      </c>
      <c r="M1405">
        <v>24</v>
      </c>
      <c r="N1405">
        <v>4</v>
      </c>
      <c r="O1405">
        <v>0</v>
      </c>
      <c r="P1405">
        <v>57.66</v>
      </c>
      <c r="Q1405">
        <v>0</v>
      </c>
      <c r="R1405" s="1" t="s">
        <v>6288</v>
      </c>
      <c r="S1405" s="1" t="s">
        <v>8156</v>
      </c>
      <c r="T1405">
        <v>0.83</v>
      </c>
      <c r="U1405" s="1"/>
      <c r="V1405">
        <v>10245.950873</v>
      </c>
      <c r="W1405">
        <v>549091.77246300003</v>
      </c>
      <c r="X1405">
        <v>59.555911000000002</v>
      </c>
      <c r="Y1405">
        <v>10.032588000000001</v>
      </c>
      <c r="Z1405">
        <v>228.001406</v>
      </c>
      <c r="AA1405">
        <v>236.031959</v>
      </c>
      <c r="AB1405">
        <v>0</v>
      </c>
    </row>
    <row r="1406" spans="1:28" x14ac:dyDescent="0.25">
      <c r="A1406" s="1" t="s">
        <v>2134</v>
      </c>
      <c r="B1406">
        <v>2220</v>
      </c>
      <c r="C1406" s="1" t="s">
        <v>4004</v>
      </c>
      <c r="D1406">
        <v>5.0999999999999996</v>
      </c>
      <c r="E1406">
        <v>0</v>
      </c>
      <c r="F1406">
        <v>0</v>
      </c>
      <c r="G1406">
        <v>2305</v>
      </c>
      <c r="H1406" s="1" t="s">
        <v>4074</v>
      </c>
      <c r="I1406">
        <v>0.2</v>
      </c>
      <c r="J1406">
        <v>6.4</v>
      </c>
      <c r="K1406">
        <v>85</v>
      </c>
      <c r="L1406">
        <v>420.4</v>
      </c>
      <c r="M1406">
        <v>1</v>
      </c>
      <c r="N1406">
        <v>1</v>
      </c>
      <c r="O1406">
        <v>0</v>
      </c>
      <c r="P1406">
        <v>26.29</v>
      </c>
      <c r="Q1406">
        <v>0</v>
      </c>
      <c r="R1406" s="1" t="s">
        <v>6289</v>
      </c>
      <c r="S1406" s="1" t="s">
        <v>8156</v>
      </c>
      <c r="T1406">
        <v>0.53</v>
      </c>
      <c r="U1406" s="1"/>
      <c r="V1406">
        <v>4181.0855160000001</v>
      </c>
      <c r="W1406">
        <v>156142.10459</v>
      </c>
      <c r="X1406">
        <v>22.666170000000001</v>
      </c>
      <c r="Y1406">
        <v>2.9107479999999999</v>
      </c>
      <c r="Z1406">
        <v>66.093503999999996</v>
      </c>
      <c r="AA1406">
        <v>67.119969999999995</v>
      </c>
      <c r="AB1406">
        <v>0</v>
      </c>
    </row>
    <row r="1407" spans="1:28" x14ac:dyDescent="0.25">
      <c r="A1407" s="1" t="s">
        <v>2136</v>
      </c>
      <c r="B1407">
        <v>1601</v>
      </c>
      <c r="C1407" s="1" t="s">
        <v>4020</v>
      </c>
      <c r="D1407">
        <v>5.0999999999999996</v>
      </c>
      <c r="E1407">
        <v>0</v>
      </c>
      <c r="F1407">
        <v>0.49</v>
      </c>
      <c r="G1407">
        <v>2309</v>
      </c>
      <c r="H1407" s="1" t="s">
        <v>4094</v>
      </c>
      <c r="I1407">
        <v>120.04</v>
      </c>
      <c r="J1407">
        <v>10.94</v>
      </c>
      <c r="K1407">
        <v>708</v>
      </c>
      <c r="L1407">
        <v>743.49</v>
      </c>
      <c r="M1407">
        <v>586</v>
      </c>
      <c r="N1407">
        <v>7</v>
      </c>
      <c r="O1407">
        <v>0</v>
      </c>
      <c r="P1407">
        <v>644.22</v>
      </c>
      <c r="Q1407">
        <v>0</v>
      </c>
      <c r="R1407" s="1" t="s">
        <v>6291</v>
      </c>
      <c r="S1407" s="1" t="s">
        <v>8156</v>
      </c>
      <c r="T1407">
        <v>0.85</v>
      </c>
      <c r="U1407" s="1"/>
      <c r="V1407">
        <v>95996.076065999994</v>
      </c>
      <c r="W1407">
        <v>1719799.4987009999</v>
      </c>
      <c r="X1407">
        <v>477.54758199999998</v>
      </c>
      <c r="Y1407">
        <v>41.651874999999997</v>
      </c>
      <c r="Z1407">
        <v>779.93964700000004</v>
      </c>
      <c r="AA1407">
        <v>739.31011999999998</v>
      </c>
      <c r="AB1407">
        <v>0</v>
      </c>
    </row>
    <row r="1408" spans="1:28" x14ac:dyDescent="0.25">
      <c r="A1408" s="1" t="s">
        <v>2137</v>
      </c>
      <c r="B1408">
        <v>2124</v>
      </c>
      <c r="C1408" s="1" t="s">
        <v>4017</v>
      </c>
      <c r="D1408">
        <v>5.0999999999999996</v>
      </c>
      <c r="E1408">
        <v>0</v>
      </c>
      <c r="F1408">
        <v>0.96</v>
      </c>
      <c r="G1408">
        <v>2309</v>
      </c>
      <c r="H1408" s="1" t="s">
        <v>4140</v>
      </c>
      <c r="I1408">
        <v>93.18</v>
      </c>
      <c r="J1408">
        <v>14.87</v>
      </c>
      <c r="K1408">
        <v>185</v>
      </c>
      <c r="L1408">
        <v>1018.45</v>
      </c>
      <c r="M1408">
        <v>41</v>
      </c>
      <c r="N1408">
        <v>5</v>
      </c>
      <c r="O1408">
        <v>0</v>
      </c>
      <c r="P1408">
        <v>132.36000000000001</v>
      </c>
      <c r="Q1408">
        <v>0</v>
      </c>
      <c r="R1408" s="1" t="s">
        <v>6292</v>
      </c>
      <c r="S1408" s="1" t="s">
        <v>8156</v>
      </c>
      <c r="T1408">
        <v>1.41</v>
      </c>
      <c r="U1408" s="1"/>
      <c r="V1408">
        <v>13790.516507</v>
      </c>
      <c r="W1408">
        <v>523314.51595600002</v>
      </c>
      <c r="X1408">
        <v>75.270379000000005</v>
      </c>
      <c r="Y1408">
        <v>11.124921000000001</v>
      </c>
      <c r="Z1408">
        <v>227.30215999999999</v>
      </c>
      <c r="AA1408">
        <v>224.95244299999999</v>
      </c>
      <c r="AB1408">
        <v>0</v>
      </c>
    </row>
    <row r="1409" spans="1:28" x14ac:dyDescent="0.25">
      <c r="A1409" s="1" t="s">
        <v>2139</v>
      </c>
      <c r="B1409">
        <v>1282</v>
      </c>
      <c r="C1409" s="1" t="s">
        <v>4040</v>
      </c>
      <c r="D1409">
        <v>5.0999999999999996</v>
      </c>
      <c r="E1409">
        <v>0</v>
      </c>
      <c r="F1409">
        <v>0.57999999999999996</v>
      </c>
      <c r="G1409">
        <v>2311</v>
      </c>
      <c r="H1409" s="1" t="s">
        <v>4096</v>
      </c>
      <c r="I1409">
        <v>121.36</v>
      </c>
      <c r="J1409">
        <v>8.68</v>
      </c>
      <c r="K1409">
        <v>1029</v>
      </c>
      <c r="L1409">
        <v>1561.24</v>
      </c>
      <c r="M1409">
        <v>750</v>
      </c>
      <c r="N1409">
        <v>12</v>
      </c>
      <c r="O1409">
        <v>0</v>
      </c>
      <c r="P1409">
        <v>870.33</v>
      </c>
      <c r="Q1409">
        <v>0</v>
      </c>
      <c r="R1409" s="1" t="s">
        <v>6294</v>
      </c>
      <c r="S1409" s="1" t="s">
        <v>8156</v>
      </c>
      <c r="T1409">
        <v>0.72</v>
      </c>
      <c r="U1409" s="1"/>
      <c r="V1409">
        <v>129771.42393800001</v>
      </c>
      <c r="W1409">
        <v>2430251.7863719999</v>
      </c>
      <c r="X1409">
        <v>647.94337700000005</v>
      </c>
      <c r="Y1409">
        <v>57.498750999999999</v>
      </c>
      <c r="Z1409">
        <v>1094.62895</v>
      </c>
      <c r="AA1409">
        <v>1044.717382</v>
      </c>
      <c r="AB1409">
        <v>0</v>
      </c>
    </row>
    <row r="1410" spans="1:28" x14ac:dyDescent="0.25">
      <c r="A1410" s="1" t="s">
        <v>2140</v>
      </c>
      <c r="B1410">
        <v>2039</v>
      </c>
      <c r="C1410" s="1" t="s">
        <v>4031</v>
      </c>
      <c r="D1410">
        <v>5.0999999999999996</v>
      </c>
      <c r="E1410">
        <v>0</v>
      </c>
      <c r="F1410">
        <v>0.37</v>
      </c>
      <c r="G1410">
        <v>2312</v>
      </c>
      <c r="H1410" s="1" t="s">
        <v>4086</v>
      </c>
      <c r="I1410">
        <v>0.2</v>
      </c>
      <c r="J1410">
        <v>4.3600000000000003</v>
      </c>
      <c r="K1410">
        <v>273</v>
      </c>
      <c r="L1410">
        <v>1365.91</v>
      </c>
      <c r="M1410">
        <v>109</v>
      </c>
      <c r="N1410">
        <v>3</v>
      </c>
      <c r="O1410">
        <v>0</v>
      </c>
      <c r="P1410">
        <v>161.30000000000001</v>
      </c>
      <c r="Q1410">
        <v>0</v>
      </c>
      <c r="R1410" s="1" t="s">
        <v>6295</v>
      </c>
      <c r="S1410" s="1" t="s">
        <v>8156</v>
      </c>
      <c r="T1410">
        <v>0.9</v>
      </c>
      <c r="U1410" s="1"/>
      <c r="V1410">
        <v>24466.053845999999</v>
      </c>
      <c r="W1410">
        <v>710901.94996600004</v>
      </c>
      <c r="X1410">
        <v>128.187388</v>
      </c>
      <c r="Y1410">
        <v>15.208107</v>
      </c>
      <c r="Z1410">
        <v>309.990026</v>
      </c>
      <c r="AA1410">
        <v>305.59364199999999</v>
      </c>
      <c r="AB1410">
        <v>0</v>
      </c>
    </row>
    <row r="1411" spans="1:28" x14ac:dyDescent="0.25">
      <c r="A1411" s="1" t="s">
        <v>2142</v>
      </c>
      <c r="B1411">
        <v>1380</v>
      </c>
      <c r="C1411" s="1" t="s">
        <v>4053</v>
      </c>
      <c r="D1411">
        <v>5.0999999999999996</v>
      </c>
      <c r="E1411">
        <v>0</v>
      </c>
      <c r="F1411">
        <v>0</v>
      </c>
      <c r="G1411">
        <v>2315</v>
      </c>
      <c r="H1411" s="1" t="s">
        <v>4117</v>
      </c>
      <c r="I1411">
        <v>120.04</v>
      </c>
      <c r="J1411">
        <v>7.59</v>
      </c>
      <c r="K1411">
        <v>935</v>
      </c>
      <c r="L1411">
        <v>947.15</v>
      </c>
      <c r="M1411">
        <v>716</v>
      </c>
      <c r="N1411">
        <v>10</v>
      </c>
      <c r="O1411">
        <v>0</v>
      </c>
      <c r="P1411">
        <v>817.46</v>
      </c>
      <c r="Q1411">
        <v>0</v>
      </c>
      <c r="R1411" s="1" t="s">
        <v>6297</v>
      </c>
      <c r="S1411" s="1" t="s">
        <v>8156</v>
      </c>
      <c r="T1411">
        <v>0.59</v>
      </c>
      <c r="U1411" s="1"/>
      <c r="V1411">
        <v>119868.78210300001</v>
      </c>
      <c r="W1411">
        <v>2110053.4207339999</v>
      </c>
      <c r="X1411">
        <v>595.26275699999997</v>
      </c>
      <c r="Y1411">
        <v>50.666493000000003</v>
      </c>
      <c r="Z1411">
        <v>955.101179</v>
      </c>
      <c r="AA1411">
        <v>907.07544299999995</v>
      </c>
      <c r="AB1411">
        <v>0</v>
      </c>
    </row>
    <row r="1412" spans="1:28" x14ac:dyDescent="0.25">
      <c r="A1412" s="1" t="s">
        <v>2144</v>
      </c>
      <c r="B1412">
        <v>2039</v>
      </c>
      <c r="C1412" s="1" t="s">
        <v>4032</v>
      </c>
      <c r="D1412">
        <v>5.0999999999999996</v>
      </c>
      <c r="E1412">
        <v>0</v>
      </c>
      <c r="F1412">
        <v>0.37</v>
      </c>
      <c r="G1412">
        <v>2315</v>
      </c>
      <c r="H1412" s="1" t="s">
        <v>4162</v>
      </c>
      <c r="I1412">
        <v>0.2</v>
      </c>
      <c r="J1412">
        <v>11.84</v>
      </c>
      <c r="K1412">
        <v>276</v>
      </c>
      <c r="L1412">
        <v>1269.6500000000001</v>
      </c>
      <c r="M1412">
        <v>153</v>
      </c>
      <c r="N1412">
        <v>3</v>
      </c>
      <c r="O1412">
        <v>0</v>
      </c>
      <c r="P1412">
        <v>182.47</v>
      </c>
      <c r="Q1412">
        <v>0</v>
      </c>
      <c r="R1412" s="1" t="s">
        <v>6299</v>
      </c>
      <c r="S1412" s="1" t="s">
        <v>8156</v>
      </c>
      <c r="T1412">
        <v>0.99</v>
      </c>
      <c r="U1412" s="1"/>
      <c r="V1412">
        <v>29301.380409000001</v>
      </c>
      <c r="W1412">
        <v>771981.29357500002</v>
      </c>
      <c r="X1412">
        <v>151.68859</v>
      </c>
      <c r="Y1412">
        <v>17.064378999999999</v>
      </c>
      <c r="Z1412">
        <v>338.89686399999999</v>
      </c>
      <c r="AA1412">
        <v>331.85129899999998</v>
      </c>
      <c r="AB1412">
        <v>0</v>
      </c>
    </row>
    <row r="1413" spans="1:28" x14ac:dyDescent="0.25">
      <c r="A1413" s="1" t="s">
        <v>2145</v>
      </c>
      <c r="B1413">
        <v>1587</v>
      </c>
      <c r="C1413" s="1" t="s">
        <v>4050</v>
      </c>
      <c r="D1413">
        <v>5.0999999999999996</v>
      </c>
      <c r="E1413">
        <v>0</v>
      </c>
      <c r="F1413">
        <v>0</v>
      </c>
      <c r="G1413">
        <v>2316</v>
      </c>
      <c r="H1413" s="1" t="s">
        <v>4095</v>
      </c>
      <c r="I1413">
        <v>63.59</v>
      </c>
      <c r="J1413">
        <v>11.98</v>
      </c>
      <c r="K1413">
        <v>729</v>
      </c>
      <c r="L1413">
        <v>1628.87</v>
      </c>
      <c r="M1413">
        <v>518</v>
      </c>
      <c r="N1413">
        <v>9</v>
      </c>
      <c r="O1413">
        <v>0</v>
      </c>
      <c r="P1413">
        <v>593.24</v>
      </c>
      <c r="Q1413">
        <v>0</v>
      </c>
      <c r="R1413" s="1" t="s">
        <v>6300</v>
      </c>
      <c r="S1413" s="1" t="s">
        <v>8156</v>
      </c>
      <c r="T1413">
        <v>0.89</v>
      </c>
      <c r="U1413" s="1"/>
      <c r="V1413">
        <v>87993.657793999999</v>
      </c>
      <c r="W1413">
        <v>1806480.5958169999</v>
      </c>
      <c r="X1413">
        <v>443.19939199999999</v>
      </c>
      <c r="Y1413">
        <v>42.012608</v>
      </c>
      <c r="Z1413">
        <v>808.30160999999998</v>
      </c>
      <c r="AA1413">
        <v>776.56436599999995</v>
      </c>
      <c r="AB1413">
        <v>0</v>
      </c>
    </row>
    <row r="1414" spans="1:28" x14ac:dyDescent="0.25">
      <c r="A1414" s="1" t="s">
        <v>2146</v>
      </c>
      <c r="B1414">
        <v>1998</v>
      </c>
      <c r="C1414" s="1" t="s">
        <v>4031</v>
      </c>
      <c r="D1414">
        <v>5.0999999999999996</v>
      </c>
      <c r="E1414">
        <v>0</v>
      </c>
      <c r="F1414">
        <v>0.64</v>
      </c>
      <c r="G1414">
        <v>2316</v>
      </c>
      <c r="H1414" s="1" t="s">
        <v>4140</v>
      </c>
      <c r="I1414">
        <v>93.18</v>
      </c>
      <c r="J1414">
        <v>6.73</v>
      </c>
      <c r="K1414">
        <v>318</v>
      </c>
      <c r="L1414">
        <v>1375.09</v>
      </c>
      <c r="M1414">
        <v>91</v>
      </c>
      <c r="N1414">
        <v>4</v>
      </c>
      <c r="O1414">
        <v>0</v>
      </c>
      <c r="P1414">
        <v>145.69</v>
      </c>
      <c r="Q1414">
        <v>0</v>
      </c>
      <c r="R1414" s="1" t="s">
        <v>6301</v>
      </c>
      <c r="S1414" s="1" t="s">
        <v>8156</v>
      </c>
      <c r="T1414">
        <v>0.56999999999999995</v>
      </c>
      <c r="U1414" s="1"/>
      <c r="V1414">
        <v>22302.789568</v>
      </c>
      <c r="W1414">
        <v>622998.530562</v>
      </c>
      <c r="X1414">
        <v>116.003865</v>
      </c>
      <c r="Y1414">
        <v>12.251217</v>
      </c>
      <c r="Z1414">
        <v>266.29593599999998</v>
      </c>
      <c r="AA1414">
        <v>267.80903499999999</v>
      </c>
      <c r="AB1414">
        <v>0</v>
      </c>
    </row>
    <row r="1415" spans="1:28" x14ac:dyDescent="0.25">
      <c r="A1415" s="1" t="s">
        <v>2147</v>
      </c>
      <c r="B1415">
        <v>2082</v>
      </c>
      <c r="C1415" s="1" t="s">
        <v>4024</v>
      </c>
      <c r="D1415">
        <v>5.0999999999999996</v>
      </c>
      <c r="E1415">
        <v>0</v>
      </c>
      <c r="F1415">
        <v>0.13</v>
      </c>
      <c r="G1415">
        <v>2316</v>
      </c>
      <c r="H1415" s="1" t="s">
        <v>4112</v>
      </c>
      <c r="I1415">
        <v>110.84</v>
      </c>
      <c r="J1415">
        <v>10.27</v>
      </c>
      <c r="K1415">
        <v>234</v>
      </c>
      <c r="L1415">
        <v>1746.22</v>
      </c>
      <c r="M1415">
        <v>32</v>
      </c>
      <c r="N1415">
        <v>2</v>
      </c>
      <c r="O1415">
        <v>0</v>
      </c>
      <c r="P1415">
        <v>82.8</v>
      </c>
      <c r="Q1415">
        <v>0</v>
      </c>
      <c r="R1415" s="1" t="s">
        <v>6302</v>
      </c>
      <c r="S1415" s="1" t="s">
        <v>8156</v>
      </c>
      <c r="T1415">
        <v>0.8</v>
      </c>
      <c r="U1415" s="1"/>
      <c r="V1415">
        <v>14276.216036</v>
      </c>
      <c r="W1415">
        <v>625876.84849600005</v>
      </c>
      <c r="X1415">
        <v>79.794047000000006</v>
      </c>
      <c r="Y1415">
        <v>12.277542</v>
      </c>
      <c r="Z1415">
        <v>265.37435399999998</v>
      </c>
      <c r="AA1415">
        <v>269.03963499999998</v>
      </c>
      <c r="AB1415">
        <v>0</v>
      </c>
    </row>
    <row r="1416" spans="1:28" x14ac:dyDescent="0.25">
      <c r="A1416" s="1" t="s">
        <v>2150</v>
      </c>
      <c r="B1416">
        <v>1518</v>
      </c>
      <c r="C1416" s="1" t="s">
        <v>4050</v>
      </c>
      <c r="D1416">
        <v>5.0999999999999996</v>
      </c>
      <c r="E1416">
        <v>0</v>
      </c>
      <c r="F1416">
        <v>0</v>
      </c>
      <c r="G1416">
        <v>2318</v>
      </c>
      <c r="H1416" s="1" t="s">
        <v>4095</v>
      </c>
      <c r="I1416">
        <v>63.59</v>
      </c>
      <c r="J1416">
        <v>13.22</v>
      </c>
      <c r="K1416">
        <v>800</v>
      </c>
      <c r="L1416">
        <v>1628.87</v>
      </c>
      <c r="M1416">
        <v>589</v>
      </c>
      <c r="N1416">
        <v>12</v>
      </c>
      <c r="O1416">
        <v>0</v>
      </c>
      <c r="P1416">
        <v>682.48</v>
      </c>
      <c r="Q1416">
        <v>0</v>
      </c>
      <c r="R1416" s="1" t="s">
        <v>6305</v>
      </c>
      <c r="S1416" s="1" t="s">
        <v>8156</v>
      </c>
      <c r="T1416">
        <v>1.03</v>
      </c>
      <c r="U1416" s="1"/>
      <c r="V1416">
        <v>102372.86975300001</v>
      </c>
      <c r="W1416">
        <v>2114108.9160040002</v>
      </c>
      <c r="X1416">
        <v>516.05974100000003</v>
      </c>
      <c r="Y1416">
        <v>49.866053999999998</v>
      </c>
      <c r="Z1416">
        <v>950.51744499999995</v>
      </c>
      <c r="AA1416">
        <v>908.80509600000005</v>
      </c>
      <c r="AB1416">
        <v>0</v>
      </c>
    </row>
    <row r="1417" spans="1:28" x14ac:dyDescent="0.25">
      <c r="A1417" s="1" t="s">
        <v>2151</v>
      </c>
      <c r="B1417">
        <v>2013</v>
      </c>
      <c r="C1417" s="1" t="s">
        <v>4031</v>
      </c>
      <c r="D1417">
        <v>5.0999999999999996</v>
      </c>
      <c r="E1417">
        <v>0</v>
      </c>
      <c r="F1417">
        <v>0.5</v>
      </c>
      <c r="G1417">
        <v>2319</v>
      </c>
      <c r="H1417" s="1" t="s">
        <v>4076</v>
      </c>
      <c r="I1417">
        <v>1.4</v>
      </c>
      <c r="J1417">
        <v>13.13</v>
      </c>
      <c r="K1417">
        <v>306</v>
      </c>
      <c r="L1417">
        <v>2407.63</v>
      </c>
      <c r="M1417">
        <v>70</v>
      </c>
      <c r="N1417">
        <v>4</v>
      </c>
      <c r="O1417">
        <v>0</v>
      </c>
      <c r="P1417">
        <v>129.09</v>
      </c>
      <c r="Q1417">
        <v>0</v>
      </c>
      <c r="R1417" s="1" t="s">
        <v>6306</v>
      </c>
      <c r="S1417" s="1" t="s">
        <v>8156</v>
      </c>
      <c r="T1417">
        <v>0.97</v>
      </c>
      <c r="U1417" s="1"/>
      <c r="V1417">
        <v>20330.236405</v>
      </c>
      <c r="W1417">
        <v>865844.05957200006</v>
      </c>
      <c r="X1417">
        <v>113.099383</v>
      </c>
      <c r="Y1417">
        <v>17.355661999999999</v>
      </c>
      <c r="Z1417">
        <v>367.94123200000001</v>
      </c>
      <c r="AA1417">
        <v>372.192114</v>
      </c>
      <c r="AB1417">
        <v>0</v>
      </c>
    </row>
    <row r="1418" spans="1:28" x14ac:dyDescent="0.25">
      <c r="A1418" s="1" t="s">
        <v>2154</v>
      </c>
      <c r="B1418">
        <v>2196</v>
      </c>
      <c r="C1418" s="1" t="s">
        <v>4032</v>
      </c>
      <c r="D1418">
        <v>5.0999999999999996</v>
      </c>
      <c r="E1418">
        <v>0</v>
      </c>
      <c r="F1418">
        <v>0.55000000000000004</v>
      </c>
      <c r="G1418">
        <v>2322</v>
      </c>
      <c r="H1418" s="1" t="s">
        <v>4113</v>
      </c>
      <c r="I1418">
        <v>0.2</v>
      </c>
      <c r="J1418">
        <v>12.82</v>
      </c>
      <c r="K1418">
        <v>126</v>
      </c>
      <c r="L1418">
        <v>1269.6500000000001</v>
      </c>
      <c r="M1418">
        <v>3</v>
      </c>
      <c r="N1418">
        <v>1</v>
      </c>
      <c r="O1418">
        <v>0</v>
      </c>
      <c r="P1418">
        <v>41.22</v>
      </c>
      <c r="Q1418">
        <v>0</v>
      </c>
      <c r="R1418" s="1" t="s">
        <v>6309</v>
      </c>
      <c r="S1418" s="1" t="s">
        <v>8156</v>
      </c>
      <c r="T1418">
        <v>1.08</v>
      </c>
      <c r="U1418" s="1"/>
      <c r="V1418">
        <v>6270.7151190000004</v>
      </c>
      <c r="W1418">
        <v>387235.520487</v>
      </c>
      <c r="X1418">
        <v>37.723402999999998</v>
      </c>
      <c r="Y1418">
        <v>7.323874</v>
      </c>
      <c r="Z1418">
        <v>161.46749500000001</v>
      </c>
      <c r="AA1418">
        <v>166.455513</v>
      </c>
      <c r="AB1418">
        <v>0</v>
      </c>
    </row>
    <row r="1419" spans="1:28" x14ac:dyDescent="0.25">
      <c r="A1419" s="1" t="s">
        <v>2155</v>
      </c>
      <c r="B1419">
        <v>2266</v>
      </c>
      <c r="C1419" s="1" t="s">
        <v>4002</v>
      </c>
      <c r="D1419">
        <v>5.0999999999999996</v>
      </c>
      <c r="E1419">
        <v>0</v>
      </c>
      <c r="F1419">
        <v>7.86</v>
      </c>
      <c r="G1419">
        <v>2326</v>
      </c>
      <c r="H1419" s="1" t="s">
        <v>4072</v>
      </c>
      <c r="I1419">
        <v>31.58</v>
      </c>
      <c r="J1419">
        <v>7.08</v>
      </c>
      <c r="K1419">
        <v>60</v>
      </c>
      <c r="L1419">
        <v>367.23</v>
      </c>
      <c r="M1419">
        <v>1</v>
      </c>
      <c r="N1419">
        <v>1</v>
      </c>
      <c r="O1419">
        <v>0</v>
      </c>
      <c r="P1419">
        <v>12.08</v>
      </c>
      <c r="Q1419">
        <v>0</v>
      </c>
      <c r="R1419" s="1" t="s">
        <v>6310</v>
      </c>
      <c r="S1419" s="1" t="s">
        <v>8156</v>
      </c>
      <c r="T1419">
        <v>0.56000000000000005</v>
      </c>
      <c r="U1419" s="1"/>
      <c r="V1419">
        <v>2984.3057060000001</v>
      </c>
      <c r="W1419">
        <v>127135.511767</v>
      </c>
      <c r="X1419">
        <v>16.550509000000002</v>
      </c>
      <c r="Y1419">
        <v>2.3397749999999999</v>
      </c>
      <c r="Z1419">
        <v>53.569592999999998</v>
      </c>
      <c r="AA1419">
        <v>54.650753000000002</v>
      </c>
      <c r="AB1419">
        <v>0</v>
      </c>
    </row>
    <row r="1420" spans="1:28" x14ac:dyDescent="0.25">
      <c r="A1420" s="1" t="s">
        <v>2157</v>
      </c>
      <c r="B1420">
        <v>2275</v>
      </c>
      <c r="C1420" s="1" t="s">
        <v>4004</v>
      </c>
      <c r="D1420">
        <v>5.0999999999999996</v>
      </c>
      <c r="E1420">
        <v>0</v>
      </c>
      <c r="F1420">
        <v>1.17</v>
      </c>
      <c r="G1420">
        <v>2327</v>
      </c>
      <c r="H1420" s="1" t="s">
        <v>4073</v>
      </c>
      <c r="I1420">
        <v>40.79</v>
      </c>
      <c r="J1420">
        <v>12.1</v>
      </c>
      <c r="K1420">
        <v>52</v>
      </c>
      <c r="L1420">
        <v>475.89</v>
      </c>
      <c r="M1420">
        <v>0</v>
      </c>
      <c r="N1420">
        <v>0</v>
      </c>
      <c r="O1420">
        <v>0</v>
      </c>
      <c r="P1420">
        <v>14.76</v>
      </c>
      <c r="Q1420">
        <v>0</v>
      </c>
      <c r="R1420" s="1" t="s">
        <v>6312</v>
      </c>
      <c r="S1420" s="1" t="s">
        <v>8156</v>
      </c>
      <c r="T1420">
        <v>0.95</v>
      </c>
      <c r="U1420" s="1"/>
      <c r="V1420">
        <v>2360.2499050000001</v>
      </c>
      <c r="W1420">
        <v>145842.63332699999</v>
      </c>
      <c r="X1420">
        <v>14.21528</v>
      </c>
      <c r="Y1420">
        <v>2.8152469999999998</v>
      </c>
      <c r="Z1420">
        <v>61.451749</v>
      </c>
      <c r="AA1420">
        <v>62.691215999999997</v>
      </c>
      <c r="AB1420">
        <v>0</v>
      </c>
    </row>
    <row r="1421" spans="1:28" x14ac:dyDescent="0.25">
      <c r="A1421" s="1" t="s">
        <v>2160</v>
      </c>
      <c r="B1421">
        <v>1637</v>
      </c>
      <c r="C1421" s="1" t="s">
        <v>4020</v>
      </c>
      <c r="D1421">
        <v>5.0999999999999996</v>
      </c>
      <c r="E1421">
        <v>0</v>
      </c>
      <c r="F1421">
        <v>0.92</v>
      </c>
      <c r="G1421">
        <v>2329</v>
      </c>
      <c r="H1421" s="1" t="s">
        <v>4094</v>
      </c>
      <c r="I1421">
        <v>120.04</v>
      </c>
      <c r="J1421">
        <v>6.97</v>
      </c>
      <c r="K1421">
        <v>692</v>
      </c>
      <c r="L1421">
        <v>743.49</v>
      </c>
      <c r="M1421">
        <v>542</v>
      </c>
      <c r="N1421">
        <v>9</v>
      </c>
      <c r="O1421">
        <v>0</v>
      </c>
      <c r="P1421">
        <v>596</v>
      </c>
      <c r="Q1421">
        <v>0</v>
      </c>
      <c r="R1421" s="1" t="s">
        <v>6315</v>
      </c>
      <c r="S1421" s="1" t="s">
        <v>8156</v>
      </c>
      <c r="T1421">
        <v>0.56000000000000005</v>
      </c>
      <c r="U1421" s="1"/>
      <c r="V1421">
        <v>94052.692007999998</v>
      </c>
      <c r="W1421">
        <v>1666833.0697349999</v>
      </c>
      <c r="X1421">
        <v>467.33870100000001</v>
      </c>
      <c r="Y1421">
        <v>40.002850000000002</v>
      </c>
      <c r="Z1421">
        <v>754.40525500000001</v>
      </c>
      <c r="AA1421">
        <v>716.54216599999995</v>
      </c>
      <c r="AB1421">
        <v>0</v>
      </c>
    </row>
    <row r="1422" spans="1:28" x14ac:dyDescent="0.25">
      <c r="A1422" s="1" t="s">
        <v>2161</v>
      </c>
      <c r="B1422">
        <v>1294</v>
      </c>
      <c r="C1422" s="1" t="s">
        <v>4039</v>
      </c>
      <c r="D1422">
        <v>5.0999999999999996</v>
      </c>
      <c r="E1422">
        <v>0</v>
      </c>
      <c r="F1422">
        <v>0.25</v>
      </c>
      <c r="G1422">
        <v>2330</v>
      </c>
      <c r="H1422" s="1" t="s">
        <v>4076</v>
      </c>
      <c r="I1422">
        <v>1.4</v>
      </c>
      <c r="J1422">
        <v>10.17</v>
      </c>
      <c r="K1422">
        <v>1036</v>
      </c>
      <c r="L1422">
        <v>1745.75</v>
      </c>
      <c r="M1422">
        <v>786</v>
      </c>
      <c r="N1422">
        <v>10</v>
      </c>
      <c r="O1422">
        <v>0</v>
      </c>
      <c r="P1422">
        <v>879.87</v>
      </c>
      <c r="Q1422">
        <v>0</v>
      </c>
      <c r="R1422" s="1" t="s">
        <v>6316</v>
      </c>
      <c r="S1422" s="1" t="s">
        <v>8156</v>
      </c>
      <c r="T1422">
        <v>0.79</v>
      </c>
      <c r="U1422" s="1"/>
      <c r="V1422">
        <v>135286.79793299999</v>
      </c>
      <c r="W1422">
        <v>2546855.937595</v>
      </c>
      <c r="X1422">
        <v>675.86194699999999</v>
      </c>
      <c r="Y1422">
        <v>60.390878999999998</v>
      </c>
      <c r="Z1422">
        <v>1146.650108</v>
      </c>
      <c r="AA1422">
        <v>1094.8425400000001</v>
      </c>
      <c r="AB1422">
        <v>0</v>
      </c>
    </row>
    <row r="1423" spans="1:28" x14ac:dyDescent="0.25">
      <c r="A1423" s="1" t="s">
        <v>2162</v>
      </c>
      <c r="B1423">
        <v>1428</v>
      </c>
      <c r="C1423" s="1" t="s">
        <v>4005</v>
      </c>
      <c r="D1423">
        <v>5.0999999999999996</v>
      </c>
      <c r="E1423">
        <v>0</v>
      </c>
      <c r="F1423">
        <v>0.43</v>
      </c>
      <c r="G1423">
        <v>2331</v>
      </c>
      <c r="H1423" s="1" t="s">
        <v>4075</v>
      </c>
      <c r="I1423">
        <v>89.74</v>
      </c>
      <c r="J1423">
        <v>7.97</v>
      </c>
      <c r="K1423">
        <v>903</v>
      </c>
      <c r="L1423">
        <v>698.35</v>
      </c>
      <c r="M1423">
        <v>752</v>
      </c>
      <c r="N1423">
        <v>12</v>
      </c>
      <c r="O1423">
        <v>0</v>
      </c>
      <c r="P1423">
        <v>832.81</v>
      </c>
      <c r="Q1423">
        <v>0</v>
      </c>
      <c r="R1423" s="1" t="s">
        <v>6317</v>
      </c>
      <c r="S1423" s="1" t="s">
        <v>8156</v>
      </c>
      <c r="T1423">
        <v>0.73</v>
      </c>
      <c r="U1423" s="1"/>
      <c r="V1423">
        <v>124663.079134</v>
      </c>
      <c r="W1423">
        <v>2136039.0731390002</v>
      </c>
      <c r="X1423">
        <v>617.745092</v>
      </c>
      <c r="Y1423">
        <v>51.945338</v>
      </c>
      <c r="Z1423">
        <v>969.916562</v>
      </c>
      <c r="AA1423">
        <v>918.24818600000003</v>
      </c>
      <c r="AB1423">
        <v>0</v>
      </c>
    </row>
    <row r="1424" spans="1:28" x14ac:dyDescent="0.25">
      <c r="A1424" s="1" t="s">
        <v>2166</v>
      </c>
      <c r="B1424">
        <v>2264</v>
      </c>
      <c r="C1424" s="1" t="s">
        <v>4004</v>
      </c>
      <c r="D1424">
        <v>5.0999999999999996</v>
      </c>
      <c r="E1424">
        <v>0</v>
      </c>
      <c r="F1424">
        <v>0.8</v>
      </c>
      <c r="G1424">
        <v>2335</v>
      </c>
      <c r="H1424" s="1" t="s">
        <v>4076</v>
      </c>
      <c r="I1424">
        <v>1.4</v>
      </c>
      <c r="J1424">
        <v>9.57</v>
      </c>
      <c r="K1424">
        <v>71</v>
      </c>
      <c r="L1424">
        <v>609.39</v>
      </c>
      <c r="M1424">
        <v>3</v>
      </c>
      <c r="N1424">
        <v>1</v>
      </c>
      <c r="O1424">
        <v>0</v>
      </c>
      <c r="P1424">
        <v>14.14</v>
      </c>
      <c r="Q1424">
        <v>0</v>
      </c>
      <c r="R1424" s="1" t="s">
        <v>6321</v>
      </c>
      <c r="S1424" s="1" t="s">
        <v>8156</v>
      </c>
      <c r="T1424">
        <v>0.72</v>
      </c>
      <c r="U1424" s="1"/>
      <c r="V1424">
        <v>3568.8142750000002</v>
      </c>
      <c r="W1424">
        <v>197643.74155499999</v>
      </c>
      <c r="X1424">
        <v>20.924267</v>
      </c>
      <c r="Y1424">
        <v>3.7706140000000001</v>
      </c>
      <c r="Z1424">
        <v>83.389347000000001</v>
      </c>
      <c r="AA1424">
        <v>84.958535999999995</v>
      </c>
      <c r="AB1424">
        <v>0</v>
      </c>
    </row>
    <row r="1425" spans="1:28" x14ac:dyDescent="0.25">
      <c r="A1425" s="1" t="s">
        <v>2167</v>
      </c>
      <c r="B1425">
        <v>2277</v>
      </c>
      <c r="C1425" s="1" t="s">
        <v>4004</v>
      </c>
      <c r="D1425">
        <v>5.0999999999999996</v>
      </c>
      <c r="E1425">
        <v>0</v>
      </c>
      <c r="F1425">
        <v>0</v>
      </c>
      <c r="G1425">
        <v>2337</v>
      </c>
      <c r="H1425" s="1" t="s">
        <v>4076</v>
      </c>
      <c r="I1425">
        <v>1.4</v>
      </c>
      <c r="J1425">
        <v>17.23</v>
      </c>
      <c r="K1425">
        <v>60</v>
      </c>
      <c r="L1425">
        <v>609.39</v>
      </c>
      <c r="M1425">
        <v>0</v>
      </c>
      <c r="N1425">
        <v>0</v>
      </c>
      <c r="O1425">
        <v>0</v>
      </c>
      <c r="P1425">
        <v>26.61</v>
      </c>
      <c r="Q1425">
        <v>0</v>
      </c>
      <c r="R1425" s="1" t="s">
        <v>6322</v>
      </c>
      <c r="S1425" s="1" t="s">
        <v>8156</v>
      </c>
      <c r="T1425">
        <v>1.35</v>
      </c>
      <c r="U1425" s="1"/>
      <c r="V1425">
        <v>4339.8781159999999</v>
      </c>
      <c r="W1425">
        <v>236247.137839</v>
      </c>
      <c r="X1425">
        <v>25.432742000000001</v>
      </c>
      <c r="Y1425">
        <v>4.9111459999999996</v>
      </c>
      <c r="Z1425">
        <v>101.699225</v>
      </c>
      <c r="AA1425">
        <v>101.551981</v>
      </c>
      <c r="AB1425">
        <v>0</v>
      </c>
    </row>
    <row r="1426" spans="1:28" x14ac:dyDescent="0.25">
      <c r="A1426" s="1" t="s">
        <v>2168</v>
      </c>
      <c r="B1426">
        <v>1350</v>
      </c>
      <c r="C1426" s="1" t="s">
        <v>4036</v>
      </c>
      <c r="D1426">
        <v>5.0999999999999996</v>
      </c>
      <c r="E1426">
        <v>0</v>
      </c>
      <c r="F1426">
        <v>0</v>
      </c>
      <c r="G1426">
        <v>2338</v>
      </c>
      <c r="H1426" s="1" t="s">
        <v>4120</v>
      </c>
      <c r="I1426">
        <v>34.18</v>
      </c>
      <c r="J1426">
        <v>8.94</v>
      </c>
      <c r="K1426">
        <v>988</v>
      </c>
      <c r="L1426">
        <v>2058.39</v>
      </c>
      <c r="M1426">
        <v>686</v>
      </c>
      <c r="N1426">
        <v>9</v>
      </c>
      <c r="O1426">
        <v>0</v>
      </c>
      <c r="P1426">
        <v>789.93</v>
      </c>
      <c r="Q1426">
        <v>0</v>
      </c>
      <c r="R1426" s="1" t="s">
        <v>6323</v>
      </c>
      <c r="S1426" s="1" t="s">
        <v>8156</v>
      </c>
      <c r="T1426">
        <v>0.74</v>
      </c>
      <c r="U1426" s="1"/>
      <c r="V1426">
        <v>122613.678409</v>
      </c>
      <c r="W1426">
        <v>2444640.4183319998</v>
      </c>
      <c r="X1426">
        <v>615.73797300000001</v>
      </c>
      <c r="Y1426">
        <v>56.844436999999999</v>
      </c>
      <c r="Z1426">
        <v>1094.7371310000001</v>
      </c>
      <c r="AA1426">
        <v>1050.8975029999999</v>
      </c>
      <c r="AB1426">
        <v>0</v>
      </c>
    </row>
    <row r="1427" spans="1:28" x14ac:dyDescent="0.25">
      <c r="A1427" s="1" t="s">
        <v>2170</v>
      </c>
      <c r="B1427">
        <v>2104</v>
      </c>
      <c r="C1427" s="1" t="s">
        <v>4001</v>
      </c>
      <c r="D1427">
        <v>0.2</v>
      </c>
      <c r="E1427">
        <v>0</v>
      </c>
      <c r="F1427">
        <v>74.599999999999994</v>
      </c>
      <c r="G1427">
        <v>2342</v>
      </c>
      <c r="H1427" s="1" t="s">
        <v>4148</v>
      </c>
      <c r="I1427">
        <v>108.49</v>
      </c>
      <c r="J1427">
        <v>5.96</v>
      </c>
      <c r="K1427">
        <v>238</v>
      </c>
      <c r="L1427">
        <v>419.77</v>
      </c>
      <c r="M1427">
        <v>111</v>
      </c>
      <c r="N1427">
        <v>10</v>
      </c>
      <c r="O1427">
        <v>0</v>
      </c>
      <c r="P1427">
        <v>194.18</v>
      </c>
      <c r="Q1427">
        <v>0</v>
      </c>
      <c r="R1427" s="1" t="s">
        <v>6325</v>
      </c>
      <c r="S1427" s="1" t="s">
        <v>8156</v>
      </c>
      <c r="T1427">
        <v>0.63</v>
      </c>
      <c r="U1427" s="1"/>
      <c r="V1427">
        <v>20657.262780000001</v>
      </c>
      <c r="W1427">
        <v>426137.32350200001</v>
      </c>
      <c r="X1427">
        <v>104.04442899999999</v>
      </c>
      <c r="Y1427">
        <v>9.6962539999999997</v>
      </c>
      <c r="Z1427">
        <v>189.97710599999999</v>
      </c>
      <c r="AA1427">
        <v>183.18678199999999</v>
      </c>
      <c r="AB1427">
        <v>0</v>
      </c>
    </row>
    <row r="1428" spans="1:28" x14ac:dyDescent="0.25">
      <c r="A1428" s="1" t="s">
        <v>2173</v>
      </c>
      <c r="B1428">
        <v>2124</v>
      </c>
      <c r="C1428" s="1" t="s">
        <v>4001</v>
      </c>
      <c r="D1428">
        <v>0.2</v>
      </c>
      <c r="E1428">
        <v>0</v>
      </c>
      <c r="F1428">
        <v>54.01</v>
      </c>
      <c r="G1428">
        <v>2344</v>
      </c>
      <c r="H1428" s="1" t="s">
        <v>4071</v>
      </c>
      <c r="I1428">
        <v>108.49</v>
      </c>
      <c r="J1428">
        <v>10.48</v>
      </c>
      <c r="K1428">
        <v>220</v>
      </c>
      <c r="L1428">
        <v>419.77</v>
      </c>
      <c r="M1428">
        <v>122</v>
      </c>
      <c r="N1428">
        <v>8</v>
      </c>
      <c r="O1428">
        <v>0</v>
      </c>
      <c r="P1428">
        <v>192.43</v>
      </c>
      <c r="Q1428">
        <v>0</v>
      </c>
      <c r="R1428" s="1" t="s">
        <v>6328</v>
      </c>
      <c r="S1428" s="1" t="s">
        <v>8156</v>
      </c>
      <c r="T1428">
        <v>1.08</v>
      </c>
      <c r="U1428" s="1"/>
      <c r="V1428">
        <v>19778.486026999999</v>
      </c>
      <c r="W1428">
        <v>441576.58152599999</v>
      </c>
      <c r="X1428">
        <v>100.49883</v>
      </c>
      <c r="Y1428">
        <v>10.23776</v>
      </c>
      <c r="Z1428">
        <v>197.57343299999999</v>
      </c>
      <c r="AA1428">
        <v>189.82213999999999</v>
      </c>
      <c r="AB1428">
        <v>0</v>
      </c>
    </row>
    <row r="1429" spans="1:28" x14ac:dyDescent="0.25">
      <c r="A1429" s="1" t="s">
        <v>2174</v>
      </c>
      <c r="B1429">
        <v>1553</v>
      </c>
      <c r="C1429" s="1" t="s">
        <v>4053</v>
      </c>
      <c r="D1429">
        <v>5.0999999999999996</v>
      </c>
      <c r="E1429">
        <v>0</v>
      </c>
      <c r="F1429">
        <v>0.5</v>
      </c>
      <c r="G1429">
        <v>2347</v>
      </c>
      <c r="H1429" s="1" t="s">
        <v>4117</v>
      </c>
      <c r="I1429">
        <v>120.04</v>
      </c>
      <c r="J1429">
        <v>11.17</v>
      </c>
      <c r="K1429">
        <v>794</v>
      </c>
      <c r="L1429">
        <v>947.15</v>
      </c>
      <c r="M1429">
        <v>622</v>
      </c>
      <c r="N1429">
        <v>10</v>
      </c>
      <c r="O1429">
        <v>0</v>
      </c>
      <c r="P1429">
        <v>707.28</v>
      </c>
      <c r="Q1429">
        <v>0</v>
      </c>
      <c r="R1429" s="1" t="s">
        <v>6329</v>
      </c>
      <c r="S1429" s="1" t="s">
        <v>8156</v>
      </c>
      <c r="T1429">
        <v>0.81</v>
      </c>
      <c r="U1429" s="1"/>
      <c r="V1429">
        <v>107217.1246</v>
      </c>
      <c r="W1429">
        <v>1942553.2825740001</v>
      </c>
      <c r="X1429">
        <v>533.818262</v>
      </c>
      <c r="Y1429">
        <v>46.552129000000001</v>
      </c>
      <c r="Z1429">
        <v>877.93468900000005</v>
      </c>
      <c r="AA1429">
        <v>835.06756800000005</v>
      </c>
      <c r="AB1429">
        <v>0</v>
      </c>
    </row>
    <row r="1430" spans="1:28" x14ac:dyDescent="0.25">
      <c r="A1430" s="1" t="s">
        <v>2175</v>
      </c>
      <c r="B1430">
        <v>2222</v>
      </c>
      <c r="C1430" s="1" t="s">
        <v>4004</v>
      </c>
      <c r="D1430">
        <v>5.0999999999999996</v>
      </c>
      <c r="E1430">
        <v>0</v>
      </c>
      <c r="F1430">
        <v>0.44</v>
      </c>
      <c r="G1430">
        <v>2347</v>
      </c>
      <c r="H1430" s="1" t="s">
        <v>4073</v>
      </c>
      <c r="I1430">
        <v>40.79</v>
      </c>
      <c r="J1430">
        <v>12.97</v>
      </c>
      <c r="K1430">
        <v>125</v>
      </c>
      <c r="L1430">
        <v>475.89</v>
      </c>
      <c r="M1430">
        <v>4</v>
      </c>
      <c r="N1430">
        <v>3</v>
      </c>
      <c r="O1430">
        <v>0</v>
      </c>
      <c r="P1430">
        <v>90.36</v>
      </c>
      <c r="Q1430">
        <v>0</v>
      </c>
      <c r="R1430" s="1" t="s">
        <v>6330</v>
      </c>
      <c r="S1430" s="1" t="s">
        <v>8156</v>
      </c>
      <c r="T1430">
        <v>1.02</v>
      </c>
      <c r="U1430" s="1"/>
      <c r="V1430">
        <v>8681.1481289999992</v>
      </c>
      <c r="W1430">
        <v>287477.25970699999</v>
      </c>
      <c r="X1430">
        <v>46.289558</v>
      </c>
      <c r="Y1430">
        <v>5.9091089999999999</v>
      </c>
      <c r="Z1430">
        <v>124.906909</v>
      </c>
      <c r="AA1430">
        <v>123.576345</v>
      </c>
      <c r="AB1430">
        <v>0</v>
      </c>
    </row>
    <row r="1431" spans="1:28" x14ac:dyDescent="0.25">
      <c r="A1431" s="1" t="s">
        <v>2176</v>
      </c>
      <c r="B1431">
        <v>1983</v>
      </c>
      <c r="C1431" s="1" t="s">
        <v>4001</v>
      </c>
      <c r="D1431">
        <v>0.2</v>
      </c>
      <c r="E1431">
        <v>0</v>
      </c>
      <c r="F1431">
        <v>83</v>
      </c>
      <c r="G1431">
        <v>2349</v>
      </c>
      <c r="H1431" s="1" t="s">
        <v>4085</v>
      </c>
      <c r="I1431">
        <v>50.59</v>
      </c>
      <c r="J1431">
        <v>12.35</v>
      </c>
      <c r="K1431">
        <v>366</v>
      </c>
      <c r="L1431">
        <v>796.83</v>
      </c>
      <c r="M1431">
        <v>246</v>
      </c>
      <c r="N1431">
        <v>12</v>
      </c>
      <c r="O1431">
        <v>0</v>
      </c>
      <c r="P1431">
        <v>309.14999999999998</v>
      </c>
      <c r="Q1431">
        <v>0</v>
      </c>
      <c r="R1431" s="1" t="s">
        <v>6331</v>
      </c>
      <c r="S1431" s="1" t="s">
        <v>8156</v>
      </c>
      <c r="T1431">
        <v>1.02</v>
      </c>
      <c r="U1431" s="1"/>
      <c r="V1431">
        <v>42001.167554</v>
      </c>
      <c r="W1431">
        <v>879912.81382000004</v>
      </c>
      <c r="X1431">
        <v>211.96863400000001</v>
      </c>
      <c r="Y1431">
        <v>20.331873999999999</v>
      </c>
      <c r="Z1431">
        <v>392.56852099999998</v>
      </c>
      <c r="AA1431">
        <v>378.25373200000001</v>
      </c>
      <c r="AB1431">
        <v>0</v>
      </c>
    </row>
    <row r="1432" spans="1:28" x14ac:dyDescent="0.25">
      <c r="A1432" s="1" t="s">
        <v>2177</v>
      </c>
      <c r="B1432">
        <v>2183</v>
      </c>
      <c r="C1432" s="1" t="s">
        <v>4001</v>
      </c>
      <c r="D1432">
        <v>0.2</v>
      </c>
      <c r="E1432">
        <v>0</v>
      </c>
      <c r="F1432">
        <v>72.42</v>
      </c>
      <c r="G1432">
        <v>2349</v>
      </c>
      <c r="H1432" s="1" t="s">
        <v>4148</v>
      </c>
      <c r="I1432">
        <v>108.49</v>
      </c>
      <c r="J1432">
        <v>8.6199999999999992</v>
      </c>
      <c r="K1432">
        <v>166</v>
      </c>
      <c r="L1432">
        <v>419.77</v>
      </c>
      <c r="M1432">
        <v>76</v>
      </c>
      <c r="N1432">
        <v>5</v>
      </c>
      <c r="O1432">
        <v>0</v>
      </c>
      <c r="P1432">
        <v>127.75</v>
      </c>
      <c r="Q1432">
        <v>0</v>
      </c>
      <c r="R1432" s="1" t="s">
        <v>6332</v>
      </c>
      <c r="S1432" s="1" t="s">
        <v>8156</v>
      </c>
      <c r="T1432">
        <v>0.74</v>
      </c>
      <c r="U1432" s="1"/>
      <c r="V1432">
        <v>13492.581416000001</v>
      </c>
      <c r="W1432">
        <v>320094.57354999997</v>
      </c>
      <c r="X1432">
        <v>68.937934999999996</v>
      </c>
      <c r="Y1432">
        <v>6.9793380000000003</v>
      </c>
      <c r="Z1432">
        <v>140.83701199999999</v>
      </c>
      <c r="AA1432">
        <v>137.60012800000001</v>
      </c>
      <c r="AB1432">
        <v>0</v>
      </c>
    </row>
    <row r="1433" spans="1:28" x14ac:dyDescent="0.25">
      <c r="A1433" s="1" t="s">
        <v>2178</v>
      </c>
      <c r="B1433">
        <v>2248</v>
      </c>
      <c r="C1433" s="1" t="s">
        <v>4004</v>
      </c>
      <c r="D1433">
        <v>5.0999999999999996</v>
      </c>
      <c r="E1433">
        <v>0</v>
      </c>
      <c r="F1433">
        <v>0.3</v>
      </c>
      <c r="G1433">
        <v>2350</v>
      </c>
      <c r="H1433" s="1" t="s">
        <v>4073</v>
      </c>
      <c r="I1433">
        <v>40.79</v>
      </c>
      <c r="J1433">
        <v>10.9</v>
      </c>
      <c r="K1433">
        <v>102</v>
      </c>
      <c r="L1433">
        <v>475.89</v>
      </c>
      <c r="M1433">
        <v>3</v>
      </c>
      <c r="N1433">
        <v>3</v>
      </c>
      <c r="O1433">
        <v>0</v>
      </c>
      <c r="P1433">
        <v>63.54</v>
      </c>
      <c r="Q1433">
        <v>0</v>
      </c>
      <c r="R1433" s="1" t="s">
        <v>6333</v>
      </c>
      <c r="S1433" s="1" t="s">
        <v>8156</v>
      </c>
      <c r="T1433">
        <v>0.91</v>
      </c>
      <c r="U1433" s="1"/>
      <c r="V1433">
        <v>6817.2247239999997</v>
      </c>
      <c r="W1433">
        <v>252394.62554499999</v>
      </c>
      <c r="X1433">
        <v>36.981006999999998</v>
      </c>
      <c r="Y1433">
        <v>5.0600120000000004</v>
      </c>
      <c r="Z1433">
        <v>108.581311</v>
      </c>
      <c r="AA1433">
        <v>108.49509</v>
      </c>
      <c r="AB1433">
        <v>0</v>
      </c>
    </row>
    <row r="1434" spans="1:28" x14ac:dyDescent="0.25">
      <c r="A1434" s="1" t="s">
        <v>2183</v>
      </c>
      <c r="B1434">
        <v>1973</v>
      </c>
      <c r="C1434" s="1" t="s">
        <v>4001</v>
      </c>
      <c r="D1434">
        <v>0.2</v>
      </c>
      <c r="E1434">
        <v>0</v>
      </c>
      <c r="F1434">
        <v>91.19</v>
      </c>
      <c r="G1434">
        <v>2358</v>
      </c>
      <c r="H1434" s="1" t="s">
        <v>4090</v>
      </c>
      <c r="I1434">
        <v>24.41</v>
      </c>
      <c r="J1434">
        <v>9.41</v>
      </c>
      <c r="K1434">
        <v>385</v>
      </c>
      <c r="L1434">
        <v>1066.78</v>
      </c>
      <c r="M1434">
        <v>208</v>
      </c>
      <c r="N1434">
        <v>7</v>
      </c>
      <c r="O1434">
        <v>0</v>
      </c>
      <c r="P1434">
        <v>289.62</v>
      </c>
      <c r="Q1434">
        <v>0</v>
      </c>
      <c r="R1434" s="1" t="s">
        <v>6338</v>
      </c>
      <c r="S1434" s="1" t="s">
        <v>8156</v>
      </c>
      <c r="T1434">
        <v>0.81</v>
      </c>
      <c r="U1434" s="1"/>
      <c r="V1434">
        <v>38866.399137</v>
      </c>
      <c r="W1434">
        <v>851881.78036400001</v>
      </c>
      <c r="X1434">
        <v>196.971645</v>
      </c>
      <c r="Y1434">
        <v>19.127139</v>
      </c>
      <c r="Z1434">
        <v>377.14960500000001</v>
      </c>
      <c r="AA1434">
        <v>366.20309500000002</v>
      </c>
      <c r="AB1434">
        <v>0</v>
      </c>
    </row>
    <row r="1435" spans="1:28" x14ac:dyDescent="0.25">
      <c r="A1435" s="1" t="s">
        <v>2184</v>
      </c>
      <c r="B1435">
        <v>1156</v>
      </c>
      <c r="C1435" s="1" t="s">
        <v>4004</v>
      </c>
      <c r="D1435">
        <v>5.0999999999999996</v>
      </c>
      <c r="E1435">
        <v>0</v>
      </c>
      <c r="F1435">
        <v>6</v>
      </c>
      <c r="G1435">
        <v>2359</v>
      </c>
      <c r="H1435" s="1" t="s">
        <v>4100</v>
      </c>
      <c r="I1435">
        <v>91.57</v>
      </c>
      <c r="J1435">
        <v>10.48</v>
      </c>
      <c r="K1435">
        <v>1203</v>
      </c>
      <c r="L1435">
        <v>2163.35</v>
      </c>
      <c r="M1435">
        <v>949</v>
      </c>
      <c r="N1435">
        <v>7</v>
      </c>
      <c r="O1435">
        <v>0</v>
      </c>
      <c r="P1435">
        <v>1002.5</v>
      </c>
      <c r="Q1435">
        <v>0</v>
      </c>
      <c r="R1435" s="1" t="s">
        <v>6339</v>
      </c>
      <c r="S1435" s="1" t="s">
        <v>8156</v>
      </c>
      <c r="T1435">
        <v>0.78</v>
      </c>
      <c r="U1435" s="1"/>
      <c r="V1435">
        <v>162689.05888200001</v>
      </c>
      <c r="W1435">
        <v>3024863.8533729999</v>
      </c>
      <c r="X1435">
        <v>811.75293399999998</v>
      </c>
      <c r="Y1435">
        <v>71.416146999999995</v>
      </c>
      <c r="Z1435">
        <v>1359.458466</v>
      </c>
      <c r="AA1435">
        <v>1300.3308380000001</v>
      </c>
      <c r="AB1435">
        <v>0</v>
      </c>
    </row>
    <row r="1436" spans="1:28" x14ac:dyDescent="0.25">
      <c r="A1436" s="1" t="s">
        <v>2185</v>
      </c>
      <c r="B1436">
        <v>2101</v>
      </c>
      <c r="C1436" s="1" t="s">
        <v>4004</v>
      </c>
      <c r="D1436">
        <v>5.0999999999999996</v>
      </c>
      <c r="E1436">
        <v>0</v>
      </c>
      <c r="F1436">
        <v>10.1</v>
      </c>
      <c r="G1436">
        <v>2360</v>
      </c>
      <c r="H1436" s="1" t="s">
        <v>4090</v>
      </c>
      <c r="I1436">
        <v>24.41</v>
      </c>
      <c r="J1436">
        <v>12.32</v>
      </c>
      <c r="K1436">
        <v>259</v>
      </c>
      <c r="L1436">
        <v>1286.42</v>
      </c>
      <c r="M1436">
        <v>106</v>
      </c>
      <c r="N1436">
        <v>4</v>
      </c>
      <c r="O1436">
        <v>0</v>
      </c>
      <c r="P1436">
        <v>152.69999999999999</v>
      </c>
      <c r="Q1436">
        <v>0</v>
      </c>
      <c r="R1436" s="1" t="s">
        <v>6340</v>
      </c>
      <c r="S1436" s="1" t="s">
        <v>8156</v>
      </c>
      <c r="T1436">
        <v>0.9</v>
      </c>
      <c r="U1436" s="1"/>
      <c r="V1436">
        <v>23400.266144000001</v>
      </c>
      <c r="W1436">
        <v>660787.34849500004</v>
      </c>
      <c r="X1436">
        <v>122.08869199999999</v>
      </c>
      <c r="Y1436">
        <v>13.891299</v>
      </c>
      <c r="Z1436">
        <v>286.24346000000003</v>
      </c>
      <c r="AA1436">
        <v>284.05197399999997</v>
      </c>
      <c r="AB1436">
        <v>0</v>
      </c>
    </row>
    <row r="1437" spans="1:28" x14ac:dyDescent="0.25">
      <c r="A1437" s="1" t="s">
        <v>2187</v>
      </c>
      <c r="B1437">
        <v>1380</v>
      </c>
      <c r="C1437" s="1" t="s">
        <v>4050</v>
      </c>
      <c r="D1437">
        <v>5.0999999999999996</v>
      </c>
      <c r="E1437">
        <v>0</v>
      </c>
      <c r="F1437">
        <v>0</v>
      </c>
      <c r="G1437">
        <v>2361</v>
      </c>
      <c r="H1437" s="1" t="s">
        <v>4125</v>
      </c>
      <c r="I1437">
        <v>87.33</v>
      </c>
      <c r="J1437">
        <v>10.4</v>
      </c>
      <c r="K1437">
        <v>981</v>
      </c>
      <c r="L1437">
        <v>2303.04</v>
      </c>
      <c r="M1437">
        <v>706</v>
      </c>
      <c r="N1437">
        <v>12</v>
      </c>
      <c r="O1437">
        <v>0</v>
      </c>
      <c r="P1437">
        <v>787.29</v>
      </c>
      <c r="Q1437">
        <v>0</v>
      </c>
      <c r="R1437" s="1" t="s">
        <v>6342</v>
      </c>
      <c r="S1437" s="1" t="s">
        <v>8156</v>
      </c>
      <c r="T1437">
        <v>0.87</v>
      </c>
      <c r="U1437" s="1"/>
      <c r="V1437">
        <v>120822.31991999999</v>
      </c>
      <c r="W1437">
        <v>2447522.060172</v>
      </c>
      <c r="X1437">
        <v>607.65434700000003</v>
      </c>
      <c r="Y1437">
        <v>56.480395000000001</v>
      </c>
      <c r="Z1437">
        <v>1091.2842869999999</v>
      </c>
      <c r="AA1437">
        <v>1052.135464</v>
      </c>
      <c r="AB1437">
        <v>0</v>
      </c>
    </row>
    <row r="1438" spans="1:28" x14ac:dyDescent="0.25">
      <c r="A1438" s="1" t="s">
        <v>2188</v>
      </c>
      <c r="B1438">
        <v>1610</v>
      </c>
      <c r="C1438" s="1" t="s">
        <v>4023</v>
      </c>
      <c r="D1438">
        <v>5.0999999999999996</v>
      </c>
      <c r="E1438">
        <v>0</v>
      </c>
      <c r="F1438">
        <v>0</v>
      </c>
      <c r="G1438">
        <v>2361</v>
      </c>
      <c r="H1438" s="1" t="s">
        <v>4099</v>
      </c>
      <c r="I1438">
        <v>147.79</v>
      </c>
      <c r="J1438">
        <v>10.7</v>
      </c>
      <c r="K1438">
        <v>751</v>
      </c>
      <c r="L1438">
        <v>1435.85</v>
      </c>
      <c r="M1438">
        <v>503</v>
      </c>
      <c r="N1438">
        <v>5</v>
      </c>
      <c r="O1438">
        <v>0</v>
      </c>
      <c r="P1438">
        <v>628.77</v>
      </c>
      <c r="Q1438">
        <v>0</v>
      </c>
      <c r="R1438" s="1" t="s">
        <v>6343</v>
      </c>
      <c r="S1438" s="1" t="s">
        <v>8156</v>
      </c>
      <c r="T1438">
        <v>0.86</v>
      </c>
      <c r="U1438" s="1"/>
      <c r="V1438">
        <v>93025.395902999997</v>
      </c>
      <c r="W1438">
        <v>1835906.1770570001</v>
      </c>
      <c r="X1438">
        <v>466.71698300000003</v>
      </c>
      <c r="Y1438">
        <v>42.879483</v>
      </c>
      <c r="Z1438">
        <v>823.45252400000004</v>
      </c>
      <c r="AA1438">
        <v>789.21646099999998</v>
      </c>
      <c r="AB1438">
        <v>0</v>
      </c>
    </row>
    <row r="1439" spans="1:28" x14ac:dyDescent="0.25">
      <c r="A1439" s="1" t="s">
        <v>2189</v>
      </c>
      <c r="B1439">
        <v>2294</v>
      </c>
      <c r="C1439" s="1" t="s">
        <v>4004</v>
      </c>
      <c r="D1439">
        <v>5.0999999999999996</v>
      </c>
      <c r="E1439">
        <v>0</v>
      </c>
      <c r="F1439">
        <v>3.2</v>
      </c>
      <c r="G1439">
        <v>2361</v>
      </c>
      <c r="H1439" s="1" t="s">
        <v>4076</v>
      </c>
      <c r="I1439">
        <v>1.4</v>
      </c>
      <c r="J1439">
        <v>10.039999999999999</v>
      </c>
      <c r="K1439">
        <v>67</v>
      </c>
      <c r="L1439">
        <v>609.39</v>
      </c>
      <c r="M1439">
        <v>0</v>
      </c>
      <c r="N1439">
        <v>0</v>
      </c>
      <c r="O1439">
        <v>0</v>
      </c>
      <c r="P1439">
        <v>12.73</v>
      </c>
      <c r="Q1439">
        <v>0</v>
      </c>
      <c r="R1439" s="1" t="s">
        <v>6344</v>
      </c>
      <c r="S1439" s="1" t="s">
        <v>8156</v>
      </c>
      <c r="T1439">
        <v>0.76</v>
      </c>
      <c r="U1439" s="1"/>
      <c r="V1439">
        <v>3675.865022</v>
      </c>
      <c r="W1439">
        <v>203099.61077299999</v>
      </c>
      <c r="X1439">
        <v>21.558909</v>
      </c>
      <c r="Y1439">
        <v>3.9561039999999998</v>
      </c>
      <c r="Z1439">
        <v>86.036762999999993</v>
      </c>
      <c r="AA1439">
        <v>87.303680999999997</v>
      </c>
      <c r="AB1439">
        <v>0</v>
      </c>
    </row>
    <row r="1440" spans="1:28" x14ac:dyDescent="0.25">
      <c r="A1440" s="1" t="s">
        <v>2190</v>
      </c>
      <c r="B1440">
        <v>2250</v>
      </c>
      <c r="C1440" s="1" t="s">
        <v>4004</v>
      </c>
      <c r="D1440">
        <v>5.0999999999999996</v>
      </c>
      <c r="E1440">
        <v>0</v>
      </c>
      <c r="F1440">
        <v>0</v>
      </c>
      <c r="G1440">
        <v>2362</v>
      </c>
      <c r="H1440" s="1" t="s">
        <v>4074</v>
      </c>
      <c r="I1440">
        <v>0.2</v>
      </c>
      <c r="J1440">
        <v>4.58</v>
      </c>
      <c r="K1440">
        <v>112</v>
      </c>
      <c r="L1440">
        <v>420.4</v>
      </c>
      <c r="M1440">
        <v>2</v>
      </c>
      <c r="N1440">
        <v>1</v>
      </c>
      <c r="O1440">
        <v>0</v>
      </c>
      <c r="P1440">
        <v>45.17</v>
      </c>
      <c r="Q1440">
        <v>0</v>
      </c>
      <c r="R1440" s="1" t="s">
        <v>6345</v>
      </c>
      <c r="S1440" s="1" t="s">
        <v>8156</v>
      </c>
      <c r="T1440">
        <v>0.47</v>
      </c>
      <c r="U1440" s="1"/>
      <c r="V1440">
        <v>6614.4372430000003</v>
      </c>
      <c r="W1440">
        <v>203566.85974000001</v>
      </c>
      <c r="X1440">
        <v>34.851089999999999</v>
      </c>
      <c r="Y1440">
        <v>4.0000609999999996</v>
      </c>
      <c r="Z1440">
        <v>87.570509999999999</v>
      </c>
      <c r="AA1440">
        <v>87.506868999999995</v>
      </c>
      <c r="AB1440">
        <v>0</v>
      </c>
    </row>
    <row r="1441" spans="1:28" x14ac:dyDescent="0.25">
      <c r="A1441" s="1" t="s">
        <v>2191</v>
      </c>
      <c r="B1441">
        <v>1332</v>
      </c>
      <c r="C1441" s="1" t="s">
        <v>4004</v>
      </c>
      <c r="D1441">
        <v>5.0999999999999996</v>
      </c>
      <c r="E1441">
        <v>0</v>
      </c>
      <c r="F1441">
        <v>0.43</v>
      </c>
      <c r="G1441">
        <v>2363</v>
      </c>
      <c r="H1441" s="1" t="s">
        <v>4108</v>
      </c>
      <c r="I1441">
        <v>122.01</v>
      </c>
      <c r="J1441">
        <v>15.86</v>
      </c>
      <c r="K1441">
        <v>1031</v>
      </c>
      <c r="L1441">
        <v>1425.91</v>
      </c>
      <c r="M1441">
        <v>762</v>
      </c>
      <c r="N1441">
        <v>13</v>
      </c>
      <c r="O1441">
        <v>0</v>
      </c>
      <c r="P1441">
        <v>944.52</v>
      </c>
      <c r="Q1441">
        <v>0</v>
      </c>
      <c r="R1441" s="1" t="s">
        <v>6346</v>
      </c>
      <c r="S1441" s="1" t="s">
        <v>8156</v>
      </c>
      <c r="T1441">
        <v>1.21</v>
      </c>
      <c r="U1441" s="1"/>
      <c r="V1441">
        <v>133126.58186400001</v>
      </c>
      <c r="W1441">
        <v>2498776.251435</v>
      </c>
      <c r="X1441">
        <v>664.961229</v>
      </c>
      <c r="Y1441">
        <v>60.008194000000003</v>
      </c>
      <c r="Z1441">
        <v>1128.0046990000001</v>
      </c>
      <c r="AA1441">
        <v>1074.173401</v>
      </c>
      <c r="AB1441">
        <v>0</v>
      </c>
    </row>
    <row r="1442" spans="1:28" x14ac:dyDescent="0.25">
      <c r="A1442" s="1" t="s">
        <v>2193</v>
      </c>
      <c r="B1442">
        <v>1778</v>
      </c>
      <c r="C1442" s="1" t="s">
        <v>4001</v>
      </c>
      <c r="D1442">
        <v>0.2</v>
      </c>
      <c r="E1442">
        <v>0</v>
      </c>
      <c r="F1442">
        <v>0.74</v>
      </c>
      <c r="G1442">
        <v>2363</v>
      </c>
      <c r="H1442" s="1" t="s">
        <v>4090</v>
      </c>
      <c r="I1442">
        <v>24.41</v>
      </c>
      <c r="J1442">
        <v>10.77</v>
      </c>
      <c r="K1442">
        <v>585</v>
      </c>
      <c r="L1442">
        <v>1066.78</v>
      </c>
      <c r="M1442">
        <v>404</v>
      </c>
      <c r="N1442">
        <v>16</v>
      </c>
      <c r="O1442">
        <v>0</v>
      </c>
      <c r="P1442">
        <v>491.33</v>
      </c>
      <c r="Q1442">
        <v>0</v>
      </c>
      <c r="R1442" s="1" t="s">
        <v>6348</v>
      </c>
      <c r="S1442" s="1" t="s">
        <v>8156</v>
      </c>
      <c r="T1442">
        <v>0.82</v>
      </c>
      <c r="U1442" s="1"/>
      <c r="V1442">
        <v>66573.104701999997</v>
      </c>
      <c r="W1442">
        <v>1297830.0019779999</v>
      </c>
      <c r="X1442">
        <v>333.60202900000002</v>
      </c>
      <c r="Y1442">
        <v>30.279555999999999</v>
      </c>
      <c r="Z1442">
        <v>581.48894399999995</v>
      </c>
      <c r="AA1442">
        <v>557.90990899999997</v>
      </c>
      <c r="AB1442">
        <v>0</v>
      </c>
    </row>
    <row r="1443" spans="1:28" x14ac:dyDescent="0.25">
      <c r="A1443" s="1" t="s">
        <v>2195</v>
      </c>
      <c r="B1443">
        <v>1534</v>
      </c>
      <c r="C1443" s="1" t="s">
        <v>4062</v>
      </c>
      <c r="D1443">
        <v>5.0999999999999996</v>
      </c>
      <c r="E1443">
        <v>0</v>
      </c>
      <c r="F1443">
        <v>0.67</v>
      </c>
      <c r="G1443">
        <v>2364</v>
      </c>
      <c r="H1443" s="1" t="s">
        <v>4138</v>
      </c>
      <c r="I1443">
        <v>116.78</v>
      </c>
      <c r="J1443">
        <v>16.14</v>
      </c>
      <c r="K1443">
        <v>830</v>
      </c>
      <c r="L1443">
        <v>2761.62</v>
      </c>
      <c r="M1443">
        <v>532</v>
      </c>
      <c r="N1443">
        <v>24</v>
      </c>
      <c r="O1443">
        <v>0</v>
      </c>
      <c r="P1443">
        <v>672.67</v>
      </c>
      <c r="Q1443">
        <v>0</v>
      </c>
      <c r="R1443" s="1" t="s">
        <v>6350</v>
      </c>
      <c r="S1443" s="1" t="s">
        <v>8156</v>
      </c>
      <c r="T1443">
        <v>1.22</v>
      </c>
      <c r="U1443" s="1"/>
      <c r="V1443">
        <v>94736.607076</v>
      </c>
      <c r="W1443">
        <v>2235420.1572179999</v>
      </c>
      <c r="X1443">
        <v>484.31197200000003</v>
      </c>
      <c r="Y1443">
        <v>51.621639000000002</v>
      </c>
      <c r="Z1443">
        <v>993.35439099999996</v>
      </c>
      <c r="AA1443">
        <v>960.94449399999996</v>
      </c>
      <c r="AB1443">
        <v>0</v>
      </c>
    </row>
    <row r="1444" spans="1:28" x14ac:dyDescent="0.25">
      <c r="A1444" s="1" t="s">
        <v>2196</v>
      </c>
      <c r="B1444">
        <v>2280</v>
      </c>
      <c r="C1444" s="1" t="s">
        <v>4004</v>
      </c>
      <c r="D1444">
        <v>5.0999999999999996</v>
      </c>
      <c r="E1444">
        <v>0</v>
      </c>
      <c r="F1444">
        <v>0</v>
      </c>
      <c r="G1444">
        <v>2364</v>
      </c>
      <c r="H1444" s="1" t="s">
        <v>4074</v>
      </c>
      <c r="I1444">
        <v>0.2</v>
      </c>
      <c r="J1444">
        <v>8.8800000000000008</v>
      </c>
      <c r="K1444">
        <v>84</v>
      </c>
      <c r="L1444">
        <v>420.4</v>
      </c>
      <c r="M1444">
        <v>0</v>
      </c>
      <c r="N1444">
        <v>0</v>
      </c>
      <c r="O1444">
        <v>0</v>
      </c>
      <c r="P1444">
        <v>46.79</v>
      </c>
      <c r="Q1444">
        <v>0</v>
      </c>
      <c r="R1444" s="1" t="s">
        <v>6351</v>
      </c>
      <c r="S1444" s="1" t="s">
        <v>8156</v>
      </c>
      <c r="T1444">
        <v>0.84</v>
      </c>
      <c r="U1444" s="1"/>
      <c r="V1444">
        <v>6092.0856899999999</v>
      </c>
      <c r="W1444">
        <v>228748.265032</v>
      </c>
      <c r="X1444">
        <v>33.123761999999999</v>
      </c>
      <c r="Y1444">
        <v>4.6083499999999997</v>
      </c>
      <c r="Z1444">
        <v>98.943774000000005</v>
      </c>
      <c r="AA1444">
        <v>98.330247999999997</v>
      </c>
      <c r="AB1444">
        <v>0</v>
      </c>
    </row>
    <row r="1445" spans="1:28" x14ac:dyDescent="0.25">
      <c r="A1445" s="1" t="s">
        <v>2197</v>
      </c>
      <c r="B1445">
        <v>2027</v>
      </c>
      <c r="C1445" s="1" t="s">
        <v>4001</v>
      </c>
      <c r="D1445">
        <v>0.2</v>
      </c>
      <c r="E1445">
        <v>0</v>
      </c>
      <c r="F1445">
        <v>40.65</v>
      </c>
      <c r="G1445">
        <v>2365</v>
      </c>
      <c r="H1445" s="1" t="s">
        <v>4090</v>
      </c>
      <c r="I1445">
        <v>24.41</v>
      </c>
      <c r="J1445">
        <v>13.05</v>
      </c>
      <c r="K1445">
        <v>338</v>
      </c>
      <c r="L1445">
        <v>1066.78</v>
      </c>
      <c r="M1445">
        <v>158</v>
      </c>
      <c r="N1445">
        <v>12</v>
      </c>
      <c r="O1445">
        <v>0</v>
      </c>
      <c r="P1445">
        <v>270.27</v>
      </c>
      <c r="Q1445">
        <v>0</v>
      </c>
      <c r="R1445" s="1" t="s">
        <v>6352</v>
      </c>
      <c r="S1445" s="1" t="s">
        <v>8156</v>
      </c>
      <c r="T1445">
        <v>1.1599999999999999</v>
      </c>
      <c r="U1445" s="1"/>
      <c r="V1445">
        <v>28883.742709999999</v>
      </c>
      <c r="W1445">
        <v>755852.18625599996</v>
      </c>
      <c r="X1445">
        <v>149.35966099999999</v>
      </c>
      <c r="Y1445">
        <v>16.847996999999999</v>
      </c>
      <c r="Z1445">
        <v>333.12706500000002</v>
      </c>
      <c r="AA1445">
        <v>324.91778399999998</v>
      </c>
      <c r="AB1445">
        <v>0</v>
      </c>
    </row>
    <row r="1446" spans="1:28" x14ac:dyDescent="0.25">
      <c r="A1446" s="1" t="s">
        <v>2199</v>
      </c>
      <c r="B1446">
        <v>2085</v>
      </c>
      <c r="C1446" s="1" t="s">
        <v>4001</v>
      </c>
      <c r="D1446">
        <v>0.2</v>
      </c>
      <c r="E1446">
        <v>0</v>
      </c>
      <c r="F1446">
        <v>85</v>
      </c>
      <c r="G1446">
        <v>2366</v>
      </c>
      <c r="H1446" s="1" t="s">
        <v>4085</v>
      </c>
      <c r="I1446">
        <v>50.59</v>
      </c>
      <c r="J1446">
        <v>12.03</v>
      </c>
      <c r="K1446">
        <v>281</v>
      </c>
      <c r="L1446">
        <v>796.83</v>
      </c>
      <c r="M1446">
        <v>122</v>
      </c>
      <c r="N1446">
        <v>12</v>
      </c>
      <c r="O1446">
        <v>0</v>
      </c>
      <c r="P1446">
        <v>219.32</v>
      </c>
      <c r="Q1446">
        <v>0</v>
      </c>
      <c r="R1446" s="1" t="s">
        <v>6354</v>
      </c>
      <c r="S1446" s="1" t="s">
        <v>8156</v>
      </c>
      <c r="T1446">
        <v>0.93</v>
      </c>
      <c r="U1446" s="1"/>
      <c r="V1446">
        <v>23475.120552</v>
      </c>
      <c r="W1446">
        <v>586385.97947200004</v>
      </c>
      <c r="X1446">
        <v>120.70228899999999</v>
      </c>
      <c r="Y1446">
        <v>12.881261</v>
      </c>
      <c r="Z1446">
        <v>257.72775999999999</v>
      </c>
      <c r="AA1446">
        <v>252.070592</v>
      </c>
      <c r="AB1446">
        <v>0</v>
      </c>
    </row>
    <row r="1447" spans="1:28" x14ac:dyDescent="0.25">
      <c r="A1447" s="1" t="s">
        <v>2200</v>
      </c>
      <c r="B1447">
        <v>1769</v>
      </c>
      <c r="C1447" s="1" t="s">
        <v>4004</v>
      </c>
      <c r="D1447">
        <v>5.0999999999999996</v>
      </c>
      <c r="E1447">
        <v>0</v>
      </c>
      <c r="F1447">
        <v>1.93</v>
      </c>
      <c r="G1447">
        <v>2367</v>
      </c>
      <c r="H1447" s="1" t="s">
        <v>4104</v>
      </c>
      <c r="I1447">
        <v>0.2</v>
      </c>
      <c r="J1447">
        <v>12.88</v>
      </c>
      <c r="K1447">
        <v>598</v>
      </c>
      <c r="L1447">
        <v>1312.65</v>
      </c>
      <c r="M1447">
        <v>359</v>
      </c>
      <c r="N1447">
        <v>13</v>
      </c>
      <c r="O1447">
        <v>0</v>
      </c>
      <c r="P1447">
        <v>496.73</v>
      </c>
      <c r="Q1447">
        <v>0</v>
      </c>
      <c r="R1447" s="1" t="s">
        <v>6355</v>
      </c>
      <c r="S1447" s="1" t="s">
        <v>8156</v>
      </c>
      <c r="T1447">
        <v>0.93</v>
      </c>
      <c r="U1447" s="1"/>
      <c r="V1447">
        <v>63654.316594999997</v>
      </c>
      <c r="W1447">
        <v>1394392.6280350001</v>
      </c>
      <c r="X1447">
        <v>322.70091600000001</v>
      </c>
      <c r="Y1447">
        <v>32.003877000000003</v>
      </c>
      <c r="Z1447">
        <v>622.37696800000003</v>
      </c>
      <c r="AA1447">
        <v>599.41412000000003</v>
      </c>
      <c r="AB1447">
        <v>0</v>
      </c>
    </row>
    <row r="1448" spans="1:28" x14ac:dyDescent="0.25">
      <c r="A1448" s="1" t="s">
        <v>2204</v>
      </c>
      <c r="B1448">
        <v>2310</v>
      </c>
      <c r="C1448" s="1" t="s">
        <v>4004</v>
      </c>
      <c r="D1448">
        <v>5.0999999999999996</v>
      </c>
      <c r="E1448">
        <v>0</v>
      </c>
      <c r="F1448">
        <v>5.4</v>
      </c>
      <c r="G1448">
        <v>2369</v>
      </c>
      <c r="H1448" s="1" t="s">
        <v>4076</v>
      </c>
      <c r="I1448">
        <v>1.4</v>
      </c>
      <c r="J1448">
        <v>14.43</v>
      </c>
      <c r="K1448">
        <v>59</v>
      </c>
      <c r="L1448">
        <v>609.39</v>
      </c>
      <c r="M1448">
        <v>0</v>
      </c>
      <c r="N1448">
        <v>0</v>
      </c>
      <c r="O1448">
        <v>0</v>
      </c>
      <c r="P1448">
        <v>20.52</v>
      </c>
      <c r="Q1448">
        <v>0</v>
      </c>
      <c r="R1448" s="1" t="s">
        <v>6359</v>
      </c>
      <c r="S1448" s="1" t="s">
        <v>8156</v>
      </c>
      <c r="T1448">
        <v>1.1200000000000001</v>
      </c>
      <c r="U1448" s="1"/>
      <c r="V1448">
        <v>3856.4097230000002</v>
      </c>
      <c r="W1448">
        <v>215270.56273500001</v>
      </c>
      <c r="X1448">
        <v>22.724367999999998</v>
      </c>
      <c r="Y1448">
        <v>4.4241710000000003</v>
      </c>
      <c r="Z1448">
        <v>92.111202000000006</v>
      </c>
      <c r="AA1448">
        <v>92.535116000000002</v>
      </c>
      <c r="AB1448">
        <v>0</v>
      </c>
    </row>
    <row r="1449" spans="1:28" x14ac:dyDescent="0.25">
      <c r="A1449" s="1" t="s">
        <v>2205</v>
      </c>
      <c r="B1449">
        <v>2112</v>
      </c>
      <c r="C1449" s="1" t="s">
        <v>4001</v>
      </c>
      <c r="D1449">
        <v>0.2</v>
      </c>
      <c r="E1449">
        <v>0</v>
      </c>
      <c r="F1449">
        <v>62</v>
      </c>
      <c r="G1449">
        <v>2373</v>
      </c>
      <c r="H1449" s="1" t="s">
        <v>4085</v>
      </c>
      <c r="I1449">
        <v>50.59</v>
      </c>
      <c r="J1449">
        <v>14.4</v>
      </c>
      <c r="K1449">
        <v>261</v>
      </c>
      <c r="L1449">
        <v>796.83</v>
      </c>
      <c r="M1449">
        <v>115</v>
      </c>
      <c r="N1449">
        <v>7</v>
      </c>
      <c r="O1449">
        <v>0</v>
      </c>
      <c r="P1449">
        <v>206.95</v>
      </c>
      <c r="Q1449">
        <v>0</v>
      </c>
      <c r="R1449" s="1" t="s">
        <v>6360</v>
      </c>
      <c r="S1449" s="1" t="s">
        <v>8156</v>
      </c>
      <c r="T1449">
        <v>1.07</v>
      </c>
      <c r="U1449" s="1"/>
      <c r="V1449">
        <v>23180.200397000001</v>
      </c>
      <c r="W1449">
        <v>594462.48482300004</v>
      </c>
      <c r="X1449">
        <v>119.593084</v>
      </c>
      <c r="Y1449">
        <v>13.283801</v>
      </c>
      <c r="Z1449">
        <v>262.69673799999998</v>
      </c>
      <c r="AA1449">
        <v>255.54157900000001</v>
      </c>
      <c r="AB1449">
        <v>0</v>
      </c>
    </row>
    <row r="1450" spans="1:28" x14ac:dyDescent="0.25">
      <c r="A1450" s="1" t="s">
        <v>2206</v>
      </c>
      <c r="B1450">
        <v>2180</v>
      </c>
      <c r="C1450" s="1" t="s">
        <v>4001</v>
      </c>
      <c r="D1450">
        <v>0.2</v>
      </c>
      <c r="E1450">
        <v>0</v>
      </c>
      <c r="F1450">
        <v>80</v>
      </c>
      <c r="G1450">
        <v>2375</v>
      </c>
      <c r="H1450" s="1" t="s">
        <v>4085</v>
      </c>
      <c r="I1450">
        <v>50.59</v>
      </c>
      <c r="J1450">
        <v>13.97</v>
      </c>
      <c r="K1450">
        <v>195</v>
      </c>
      <c r="L1450">
        <v>796.83</v>
      </c>
      <c r="M1450">
        <v>69</v>
      </c>
      <c r="N1450">
        <v>5</v>
      </c>
      <c r="O1450">
        <v>0</v>
      </c>
      <c r="P1450">
        <v>139.1</v>
      </c>
      <c r="Q1450">
        <v>0</v>
      </c>
      <c r="R1450" s="1" t="s">
        <v>6361</v>
      </c>
      <c r="S1450" s="1" t="s">
        <v>8156</v>
      </c>
      <c r="T1450">
        <v>1.03</v>
      </c>
      <c r="U1450" s="1"/>
      <c r="V1450">
        <v>15421.545803999999</v>
      </c>
      <c r="W1450">
        <v>479814.99985600001</v>
      </c>
      <c r="X1450">
        <v>81.601309999999998</v>
      </c>
      <c r="Y1450">
        <v>10.383058</v>
      </c>
      <c r="Z1450">
        <v>210.20476500000001</v>
      </c>
      <c r="AA1450">
        <v>206.25573600000001</v>
      </c>
      <c r="AB1450">
        <v>0</v>
      </c>
    </row>
    <row r="1451" spans="1:28" x14ac:dyDescent="0.25">
      <c r="A1451" s="1" t="s">
        <v>2208</v>
      </c>
      <c r="B1451">
        <v>1726</v>
      </c>
      <c r="C1451" s="1" t="s">
        <v>4014</v>
      </c>
      <c r="D1451">
        <v>5.0999999999999996</v>
      </c>
      <c r="E1451">
        <v>0</v>
      </c>
      <c r="F1451">
        <v>1</v>
      </c>
      <c r="G1451">
        <v>2378</v>
      </c>
      <c r="H1451" s="1" t="s">
        <v>4087</v>
      </c>
      <c r="I1451">
        <v>59.72</v>
      </c>
      <c r="J1451">
        <v>13.38</v>
      </c>
      <c r="K1451">
        <v>652</v>
      </c>
      <c r="L1451">
        <v>1183.1099999999999</v>
      </c>
      <c r="M1451">
        <v>478</v>
      </c>
      <c r="N1451">
        <v>7</v>
      </c>
      <c r="O1451">
        <v>0</v>
      </c>
      <c r="P1451">
        <v>571.99</v>
      </c>
      <c r="Q1451">
        <v>0</v>
      </c>
      <c r="R1451" s="1" t="s">
        <v>6363</v>
      </c>
      <c r="S1451" s="1" t="s">
        <v>8156</v>
      </c>
      <c r="T1451">
        <v>1.0900000000000001</v>
      </c>
      <c r="U1451" s="1"/>
      <c r="V1451">
        <v>84455.224159999998</v>
      </c>
      <c r="W1451">
        <v>1699824.308917</v>
      </c>
      <c r="X1451">
        <v>424.62323400000002</v>
      </c>
      <c r="Y1451">
        <v>40.062175000000003</v>
      </c>
      <c r="Z1451">
        <v>764.336994</v>
      </c>
      <c r="AA1451">
        <v>730.71586000000002</v>
      </c>
      <c r="AB1451">
        <v>0</v>
      </c>
    </row>
    <row r="1452" spans="1:28" x14ac:dyDescent="0.25">
      <c r="A1452" s="1" t="s">
        <v>2209</v>
      </c>
      <c r="B1452">
        <v>2312</v>
      </c>
      <c r="C1452" s="1" t="s">
        <v>4004</v>
      </c>
      <c r="D1452">
        <v>5.0999999999999996</v>
      </c>
      <c r="E1452">
        <v>0</v>
      </c>
      <c r="F1452">
        <v>2</v>
      </c>
      <c r="G1452">
        <v>2381</v>
      </c>
      <c r="H1452" s="1" t="s">
        <v>4074</v>
      </c>
      <c r="I1452">
        <v>0.2</v>
      </c>
      <c r="J1452">
        <v>10.72</v>
      </c>
      <c r="K1452">
        <v>69</v>
      </c>
      <c r="L1452">
        <v>420.4</v>
      </c>
      <c r="M1452">
        <v>6</v>
      </c>
      <c r="N1452">
        <v>2</v>
      </c>
      <c r="O1452">
        <v>0</v>
      </c>
      <c r="P1452">
        <v>29.46</v>
      </c>
      <c r="Q1452">
        <v>0</v>
      </c>
      <c r="R1452" s="1" t="s">
        <v>6364</v>
      </c>
      <c r="S1452" s="1" t="s">
        <v>8156</v>
      </c>
      <c r="T1452">
        <v>0.8</v>
      </c>
      <c r="U1452" s="1"/>
      <c r="V1452">
        <v>4078.2981060000002</v>
      </c>
      <c r="W1452">
        <v>162949.72127400001</v>
      </c>
      <c r="X1452">
        <v>22.407551999999999</v>
      </c>
      <c r="Y1452">
        <v>3.2182879999999998</v>
      </c>
      <c r="Z1452">
        <v>69.633137000000005</v>
      </c>
      <c r="AA1452">
        <v>70.045856999999998</v>
      </c>
      <c r="AB1452">
        <v>0</v>
      </c>
    </row>
    <row r="1453" spans="1:28" x14ac:dyDescent="0.25">
      <c r="A1453" s="1" t="s">
        <v>2211</v>
      </c>
      <c r="B1453">
        <v>2124</v>
      </c>
      <c r="C1453" s="1" t="s">
        <v>4016</v>
      </c>
      <c r="D1453">
        <v>5.0999999999999996</v>
      </c>
      <c r="E1453">
        <v>0</v>
      </c>
      <c r="F1453">
        <v>0.93</v>
      </c>
      <c r="G1453">
        <v>2387</v>
      </c>
      <c r="H1453" s="1" t="s">
        <v>4092</v>
      </c>
      <c r="I1453">
        <v>182.21</v>
      </c>
      <c r="J1453">
        <v>5.66</v>
      </c>
      <c r="K1453">
        <v>263</v>
      </c>
      <c r="L1453">
        <v>905.52</v>
      </c>
      <c r="M1453">
        <v>121</v>
      </c>
      <c r="N1453">
        <v>2</v>
      </c>
      <c r="O1453">
        <v>0</v>
      </c>
      <c r="P1453">
        <v>170.68</v>
      </c>
      <c r="Q1453">
        <v>0</v>
      </c>
      <c r="R1453" s="1" t="s">
        <v>6366</v>
      </c>
      <c r="S1453" s="1" t="s">
        <v>8156</v>
      </c>
      <c r="T1453">
        <v>0.71</v>
      </c>
      <c r="U1453" s="1"/>
      <c r="V1453">
        <v>24448.470858000001</v>
      </c>
      <c r="W1453">
        <v>565998.05339100002</v>
      </c>
      <c r="X1453">
        <v>124.54439000000001</v>
      </c>
      <c r="Y1453">
        <v>12.192323</v>
      </c>
      <c r="Z1453">
        <v>247.784278</v>
      </c>
      <c r="AA1453">
        <v>243.308245</v>
      </c>
      <c r="AB1453">
        <v>0</v>
      </c>
    </row>
    <row r="1454" spans="1:28" x14ac:dyDescent="0.25">
      <c r="A1454" s="1" t="s">
        <v>2212</v>
      </c>
      <c r="B1454">
        <v>2157</v>
      </c>
      <c r="C1454" s="1" t="s">
        <v>4016</v>
      </c>
      <c r="D1454">
        <v>5.0999999999999996</v>
      </c>
      <c r="E1454">
        <v>0</v>
      </c>
      <c r="F1454">
        <v>0.76</v>
      </c>
      <c r="G1454">
        <v>2387</v>
      </c>
      <c r="H1454" s="1" t="s">
        <v>4089</v>
      </c>
      <c r="I1454">
        <v>182.21</v>
      </c>
      <c r="J1454">
        <v>5.37</v>
      </c>
      <c r="K1454">
        <v>230</v>
      </c>
      <c r="L1454">
        <v>905.52</v>
      </c>
      <c r="M1454">
        <v>107</v>
      </c>
      <c r="N1454">
        <v>4</v>
      </c>
      <c r="O1454">
        <v>0</v>
      </c>
      <c r="P1454">
        <v>160.19</v>
      </c>
      <c r="Q1454">
        <v>0</v>
      </c>
      <c r="R1454" s="1" t="s">
        <v>6367</v>
      </c>
      <c r="S1454" s="1" t="s">
        <v>8156</v>
      </c>
      <c r="T1454">
        <v>0.93</v>
      </c>
      <c r="U1454" s="1"/>
      <c r="V1454">
        <v>20745.110662999999</v>
      </c>
      <c r="W1454">
        <v>557388.79368100001</v>
      </c>
      <c r="X1454">
        <v>107.597545</v>
      </c>
      <c r="Y1454">
        <v>12.055344</v>
      </c>
      <c r="Z1454">
        <v>243.91888900000001</v>
      </c>
      <c r="AA1454">
        <v>239.60445999999999</v>
      </c>
      <c r="AB1454">
        <v>0</v>
      </c>
    </row>
    <row r="1455" spans="1:28" x14ac:dyDescent="0.25">
      <c r="A1455" s="1" t="s">
        <v>2213</v>
      </c>
      <c r="B1455">
        <v>2177</v>
      </c>
      <c r="C1455" s="1" t="s">
        <v>4017</v>
      </c>
      <c r="D1455">
        <v>5.0999999999999996</v>
      </c>
      <c r="E1455">
        <v>0</v>
      </c>
      <c r="F1455">
        <v>0.88</v>
      </c>
      <c r="G1455">
        <v>2387</v>
      </c>
      <c r="H1455" s="1" t="s">
        <v>4140</v>
      </c>
      <c r="I1455">
        <v>93.18</v>
      </c>
      <c r="J1455">
        <v>6.11</v>
      </c>
      <c r="K1455">
        <v>210</v>
      </c>
      <c r="L1455">
        <v>1018.45</v>
      </c>
      <c r="M1455">
        <v>76</v>
      </c>
      <c r="N1455">
        <v>3</v>
      </c>
      <c r="O1455">
        <v>0</v>
      </c>
      <c r="P1455">
        <v>131.97999999999999</v>
      </c>
      <c r="Q1455">
        <v>0</v>
      </c>
      <c r="R1455" s="1" t="s">
        <v>6368</v>
      </c>
      <c r="S1455" s="1" t="s">
        <v>8156</v>
      </c>
      <c r="T1455">
        <v>0.92</v>
      </c>
      <c r="U1455" s="1"/>
      <c r="V1455">
        <v>18335.03455</v>
      </c>
      <c r="W1455">
        <v>576731.46580999997</v>
      </c>
      <c r="X1455">
        <v>97.121684000000002</v>
      </c>
      <c r="Y1455">
        <v>12.22134</v>
      </c>
      <c r="Z1455">
        <v>251.04771099999999</v>
      </c>
      <c r="AA1455">
        <v>247.91696200000001</v>
      </c>
      <c r="AB1455">
        <v>0</v>
      </c>
    </row>
    <row r="1456" spans="1:28" x14ac:dyDescent="0.25">
      <c r="A1456" s="1" t="s">
        <v>2214</v>
      </c>
      <c r="B1456">
        <v>2327</v>
      </c>
      <c r="C1456" s="1" t="s">
        <v>4004</v>
      </c>
      <c r="D1456">
        <v>5.0999999999999996</v>
      </c>
      <c r="E1456">
        <v>0</v>
      </c>
      <c r="F1456">
        <v>0.9</v>
      </c>
      <c r="G1456">
        <v>2387</v>
      </c>
      <c r="H1456" s="1" t="s">
        <v>4073</v>
      </c>
      <c r="I1456">
        <v>40.79</v>
      </c>
      <c r="J1456">
        <v>17.03</v>
      </c>
      <c r="K1456">
        <v>60</v>
      </c>
      <c r="L1456">
        <v>475.89</v>
      </c>
      <c r="M1456">
        <v>5</v>
      </c>
      <c r="N1456">
        <v>2</v>
      </c>
      <c r="O1456">
        <v>0</v>
      </c>
      <c r="P1456">
        <v>33.020000000000003</v>
      </c>
      <c r="Q1456">
        <v>0</v>
      </c>
      <c r="R1456" s="1" t="s">
        <v>6369</v>
      </c>
      <c r="S1456" s="1" t="s">
        <v>8156</v>
      </c>
      <c r="T1456">
        <v>1.29</v>
      </c>
      <c r="U1456" s="1"/>
      <c r="V1456">
        <v>5041.4540919999999</v>
      </c>
      <c r="W1456">
        <v>234522.27460599999</v>
      </c>
      <c r="X1456">
        <v>28.587572999999999</v>
      </c>
      <c r="Y1456">
        <v>4.9607159999999997</v>
      </c>
      <c r="Z1456">
        <v>101.00819300000001</v>
      </c>
      <c r="AA1456">
        <v>100.81108999999999</v>
      </c>
      <c r="AB1456">
        <v>0</v>
      </c>
    </row>
    <row r="1457" spans="1:28" x14ac:dyDescent="0.25">
      <c r="A1457" s="1" t="s">
        <v>2215</v>
      </c>
      <c r="B1457">
        <v>2340</v>
      </c>
      <c r="C1457" s="1" t="s">
        <v>4004</v>
      </c>
      <c r="D1457">
        <v>5.0999999999999996</v>
      </c>
      <c r="E1457">
        <v>0</v>
      </c>
      <c r="F1457">
        <v>0</v>
      </c>
      <c r="G1457">
        <v>2387</v>
      </c>
      <c r="H1457" s="1" t="s">
        <v>4074</v>
      </c>
      <c r="I1457">
        <v>0.2</v>
      </c>
      <c r="J1457">
        <v>16.829999999999998</v>
      </c>
      <c r="K1457">
        <v>47</v>
      </c>
      <c r="L1457">
        <v>420.4</v>
      </c>
      <c r="M1457">
        <v>0</v>
      </c>
      <c r="N1457">
        <v>0</v>
      </c>
      <c r="O1457">
        <v>0</v>
      </c>
      <c r="P1457">
        <v>21.82</v>
      </c>
      <c r="Q1457">
        <v>0</v>
      </c>
      <c r="R1457" s="1" t="s">
        <v>6370</v>
      </c>
      <c r="S1457" s="1" t="s">
        <v>8156</v>
      </c>
      <c r="T1457">
        <v>1.23</v>
      </c>
      <c r="U1457" s="1"/>
      <c r="V1457">
        <v>4048.7377670000001</v>
      </c>
      <c r="W1457">
        <v>193134.39697500001</v>
      </c>
      <c r="X1457">
        <v>23.016000999999999</v>
      </c>
      <c r="Y1457">
        <v>3.9636089999999999</v>
      </c>
      <c r="Z1457">
        <v>82.462890999999999</v>
      </c>
      <c r="AA1457">
        <v>83.020296000000002</v>
      </c>
      <c r="AB1457">
        <v>0</v>
      </c>
    </row>
    <row r="1458" spans="1:28" x14ac:dyDescent="0.25">
      <c r="A1458" s="1" t="s">
        <v>2216</v>
      </c>
      <c r="B1458">
        <v>2230</v>
      </c>
      <c r="C1458" s="1" t="s">
        <v>4017</v>
      </c>
      <c r="D1458">
        <v>5.0999999999999996</v>
      </c>
      <c r="E1458">
        <v>0</v>
      </c>
      <c r="F1458">
        <v>0.81</v>
      </c>
      <c r="G1458">
        <v>2389</v>
      </c>
      <c r="H1458" s="1" t="s">
        <v>4140</v>
      </c>
      <c r="I1458">
        <v>93.18</v>
      </c>
      <c r="J1458">
        <v>7.97</v>
      </c>
      <c r="K1458">
        <v>159</v>
      </c>
      <c r="L1458">
        <v>1018.45</v>
      </c>
      <c r="M1458">
        <v>34</v>
      </c>
      <c r="N1458">
        <v>2</v>
      </c>
      <c r="O1458">
        <v>0</v>
      </c>
      <c r="P1458">
        <v>79.94</v>
      </c>
      <c r="Q1458">
        <v>0</v>
      </c>
      <c r="R1458" s="1" t="s">
        <v>6371</v>
      </c>
      <c r="S1458" s="1" t="s">
        <v>8156</v>
      </c>
      <c r="T1458">
        <v>0.91</v>
      </c>
      <c r="U1458" s="1"/>
      <c r="V1458">
        <v>11162.48704</v>
      </c>
      <c r="W1458">
        <v>445742.13005400001</v>
      </c>
      <c r="X1458">
        <v>61.384687</v>
      </c>
      <c r="Y1458">
        <v>9.0733259999999998</v>
      </c>
      <c r="Z1458">
        <v>191.664143</v>
      </c>
      <c r="AA1458">
        <v>191.60715500000001</v>
      </c>
      <c r="AB1458">
        <v>0</v>
      </c>
    </row>
    <row r="1459" spans="1:28" x14ac:dyDescent="0.25">
      <c r="A1459" s="1" t="s">
        <v>2218</v>
      </c>
      <c r="B1459">
        <v>2190</v>
      </c>
      <c r="C1459" s="1" t="s">
        <v>4016</v>
      </c>
      <c r="D1459">
        <v>5.0999999999999996</v>
      </c>
      <c r="E1459">
        <v>0</v>
      </c>
      <c r="F1459">
        <v>0.57999999999999996</v>
      </c>
      <c r="G1459">
        <v>2391</v>
      </c>
      <c r="H1459" s="1" t="s">
        <v>4089</v>
      </c>
      <c r="I1459">
        <v>182.21</v>
      </c>
      <c r="J1459">
        <v>10.48</v>
      </c>
      <c r="K1459">
        <v>201</v>
      </c>
      <c r="L1459">
        <v>905.52</v>
      </c>
      <c r="M1459">
        <v>90</v>
      </c>
      <c r="N1459">
        <v>3</v>
      </c>
      <c r="O1459">
        <v>0</v>
      </c>
      <c r="P1459">
        <v>136.91999999999999</v>
      </c>
      <c r="Q1459">
        <v>0</v>
      </c>
      <c r="R1459" s="1" t="s">
        <v>6373</v>
      </c>
      <c r="S1459" s="1" t="s">
        <v>8156</v>
      </c>
      <c r="T1459">
        <v>1.02</v>
      </c>
      <c r="U1459" s="1"/>
      <c r="V1459">
        <v>19712.242654999998</v>
      </c>
      <c r="W1459">
        <v>555188.32214800001</v>
      </c>
      <c r="X1459">
        <v>102.92579499999999</v>
      </c>
      <c r="Y1459">
        <v>12.261737</v>
      </c>
      <c r="Z1459">
        <v>244.254863</v>
      </c>
      <c r="AA1459">
        <v>238.65737799999999</v>
      </c>
      <c r="AB1459">
        <v>0</v>
      </c>
    </row>
    <row r="1460" spans="1:28" x14ac:dyDescent="0.25">
      <c r="A1460" s="1" t="s">
        <v>2220</v>
      </c>
      <c r="B1460">
        <v>988</v>
      </c>
      <c r="C1460" s="1" t="s">
        <v>4030</v>
      </c>
      <c r="D1460">
        <v>5.0999999999999996</v>
      </c>
      <c r="E1460">
        <v>0</v>
      </c>
      <c r="F1460">
        <v>2.29</v>
      </c>
      <c r="G1460">
        <v>2394</v>
      </c>
      <c r="H1460" s="1" t="s">
        <v>4155</v>
      </c>
      <c r="I1460">
        <v>81.98</v>
      </c>
      <c r="J1460">
        <v>11.99</v>
      </c>
      <c r="K1460">
        <v>1406</v>
      </c>
      <c r="L1460">
        <v>2803.89</v>
      </c>
      <c r="M1460">
        <v>1092</v>
      </c>
      <c r="N1460">
        <v>14</v>
      </c>
      <c r="O1460">
        <v>0</v>
      </c>
      <c r="P1460">
        <v>1182.21</v>
      </c>
      <c r="Q1460">
        <v>0</v>
      </c>
      <c r="R1460" s="1" t="s">
        <v>6375</v>
      </c>
      <c r="S1460" s="1" t="s">
        <v>8156</v>
      </c>
      <c r="T1460">
        <v>0.9</v>
      </c>
      <c r="U1460" s="1"/>
      <c r="V1460">
        <v>162701.525972</v>
      </c>
      <c r="W1460">
        <v>3185440.9025019999</v>
      </c>
      <c r="X1460">
        <v>815.73133199999995</v>
      </c>
      <c r="Y1460">
        <v>74.559642999999994</v>
      </c>
      <c r="Z1460">
        <v>1426.355419</v>
      </c>
      <c r="AA1460">
        <v>1369.3535489999999</v>
      </c>
      <c r="AB1460">
        <v>0</v>
      </c>
    </row>
    <row r="1461" spans="1:28" x14ac:dyDescent="0.25">
      <c r="A1461" s="1" t="s">
        <v>2221</v>
      </c>
      <c r="B1461">
        <v>1972</v>
      </c>
      <c r="C1461" s="1" t="s">
        <v>4016</v>
      </c>
      <c r="D1461">
        <v>5.0999999999999996</v>
      </c>
      <c r="E1461">
        <v>0</v>
      </c>
      <c r="F1461">
        <v>0.57999999999999996</v>
      </c>
      <c r="G1461">
        <v>2394</v>
      </c>
      <c r="H1461" s="1" t="s">
        <v>4125</v>
      </c>
      <c r="I1461">
        <v>87.33</v>
      </c>
      <c r="J1461">
        <v>13.12</v>
      </c>
      <c r="K1461">
        <v>422</v>
      </c>
      <c r="L1461">
        <v>2372.46</v>
      </c>
      <c r="M1461">
        <v>155</v>
      </c>
      <c r="N1461">
        <v>6</v>
      </c>
      <c r="O1461">
        <v>0</v>
      </c>
      <c r="P1461">
        <v>263.39999999999998</v>
      </c>
      <c r="Q1461">
        <v>0</v>
      </c>
      <c r="R1461" s="1" t="s">
        <v>6376</v>
      </c>
      <c r="S1461" s="1" t="s">
        <v>8156</v>
      </c>
      <c r="T1461">
        <v>1.07</v>
      </c>
      <c r="U1461" s="1"/>
      <c r="V1461">
        <v>34571.814301999999</v>
      </c>
      <c r="W1461">
        <v>1093165.2794270001</v>
      </c>
      <c r="X1461">
        <v>183.20141799999999</v>
      </c>
      <c r="Y1461">
        <v>23.079107</v>
      </c>
      <c r="Z1461">
        <v>473.19795399999998</v>
      </c>
      <c r="AA1461">
        <v>469.914221</v>
      </c>
      <c r="AB1461">
        <v>0</v>
      </c>
    </row>
    <row r="1462" spans="1:28" x14ac:dyDescent="0.25">
      <c r="A1462" s="1" t="s">
        <v>2222</v>
      </c>
      <c r="B1462">
        <v>2256</v>
      </c>
      <c r="C1462" s="1" t="s">
        <v>4016</v>
      </c>
      <c r="D1462">
        <v>5.0999999999999996</v>
      </c>
      <c r="E1462">
        <v>0</v>
      </c>
      <c r="F1462">
        <v>0.24</v>
      </c>
      <c r="G1462">
        <v>2395</v>
      </c>
      <c r="H1462" s="1" t="s">
        <v>4089</v>
      </c>
      <c r="I1462">
        <v>182.21</v>
      </c>
      <c r="J1462">
        <v>11.21</v>
      </c>
      <c r="K1462">
        <v>139</v>
      </c>
      <c r="L1462">
        <v>905.52</v>
      </c>
      <c r="M1462">
        <v>24</v>
      </c>
      <c r="N1462">
        <v>2</v>
      </c>
      <c r="O1462">
        <v>0</v>
      </c>
      <c r="P1462">
        <v>59.65</v>
      </c>
      <c r="Q1462">
        <v>0</v>
      </c>
      <c r="R1462" s="1" t="s">
        <v>6377</v>
      </c>
      <c r="S1462" s="1" t="s">
        <v>8156</v>
      </c>
      <c r="T1462">
        <v>0.83</v>
      </c>
      <c r="U1462" s="1"/>
      <c r="V1462">
        <v>8116.2457599999998</v>
      </c>
      <c r="W1462">
        <v>326840.95238799998</v>
      </c>
      <c r="X1462">
        <v>44.625883999999999</v>
      </c>
      <c r="Y1462">
        <v>6.2507469999999996</v>
      </c>
      <c r="Z1462">
        <v>137.69692900000001</v>
      </c>
      <c r="AA1462">
        <v>140.496758</v>
      </c>
      <c r="AB1462">
        <v>0</v>
      </c>
    </row>
    <row r="1463" spans="1:28" x14ac:dyDescent="0.25">
      <c r="A1463" s="1" t="s">
        <v>2223</v>
      </c>
      <c r="B1463">
        <v>1381</v>
      </c>
      <c r="C1463" s="1" t="s">
        <v>4011</v>
      </c>
      <c r="D1463">
        <v>5.0999999999999996</v>
      </c>
      <c r="E1463">
        <v>0</v>
      </c>
      <c r="F1463">
        <v>1</v>
      </c>
      <c r="G1463">
        <v>2396</v>
      </c>
      <c r="H1463" s="1" t="s">
        <v>4090</v>
      </c>
      <c r="I1463">
        <v>24.41</v>
      </c>
      <c r="J1463">
        <v>13.16</v>
      </c>
      <c r="K1463">
        <v>1015</v>
      </c>
      <c r="L1463">
        <v>1138.06</v>
      </c>
      <c r="M1463">
        <v>756</v>
      </c>
      <c r="N1463">
        <v>16</v>
      </c>
      <c r="O1463">
        <v>0</v>
      </c>
      <c r="P1463">
        <v>930.38</v>
      </c>
      <c r="Q1463">
        <v>0</v>
      </c>
      <c r="R1463" s="1" t="s">
        <v>6378</v>
      </c>
      <c r="S1463" s="1" t="s">
        <v>8156</v>
      </c>
      <c r="T1463">
        <v>0.99</v>
      </c>
      <c r="U1463" s="1"/>
      <c r="V1463">
        <v>131542.46042600001</v>
      </c>
      <c r="W1463">
        <v>2399104.2870769999</v>
      </c>
      <c r="X1463">
        <v>655.34974099999999</v>
      </c>
      <c r="Y1463">
        <v>57.617479000000003</v>
      </c>
      <c r="Z1463">
        <v>1085.2780319999999</v>
      </c>
      <c r="AA1463">
        <v>1031.329405</v>
      </c>
      <c r="AB1463">
        <v>0</v>
      </c>
    </row>
    <row r="1464" spans="1:28" x14ac:dyDescent="0.25">
      <c r="A1464" s="1" t="s">
        <v>2224</v>
      </c>
      <c r="B1464">
        <v>1534</v>
      </c>
      <c r="C1464" s="1" t="s">
        <v>4040</v>
      </c>
      <c r="D1464">
        <v>5.0999999999999996</v>
      </c>
      <c r="E1464">
        <v>0</v>
      </c>
      <c r="F1464">
        <v>0.67</v>
      </c>
      <c r="G1464">
        <v>2396</v>
      </c>
      <c r="H1464" s="1" t="s">
        <v>4153</v>
      </c>
      <c r="I1464">
        <v>204.71</v>
      </c>
      <c r="J1464">
        <v>12.88</v>
      </c>
      <c r="K1464">
        <v>862</v>
      </c>
      <c r="L1464">
        <v>1536.69</v>
      </c>
      <c r="M1464">
        <v>664</v>
      </c>
      <c r="N1464">
        <v>7</v>
      </c>
      <c r="O1464">
        <v>0</v>
      </c>
      <c r="P1464">
        <v>751.72</v>
      </c>
      <c r="Q1464">
        <v>0</v>
      </c>
      <c r="R1464" s="1" t="s">
        <v>6379</v>
      </c>
      <c r="S1464" s="1" t="s">
        <v>8156</v>
      </c>
      <c r="T1464">
        <v>1.01</v>
      </c>
      <c r="U1464" s="1"/>
      <c r="V1464">
        <v>114731.009366</v>
      </c>
      <c r="W1464">
        <v>2206681.388541</v>
      </c>
      <c r="X1464">
        <v>574.345596</v>
      </c>
      <c r="Y1464">
        <v>52.371662000000001</v>
      </c>
      <c r="Z1464">
        <v>992.472756</v>
      </c>
      <c r="AA1464">
        <v>948.606224</v>
      </c>
      <c r="AB1464">
        <v>0</v>
      </c>
    </row>
    <row r="1465" spans="1:28" x14ac:dyDescent="0.25">
      <c r="A1465" s="1" t="s">
        <v>2225</v>
      </c>
      <c r="B1465">
        <v>1213</v>
      </c>
      <c r="C1465" s="1" t="s">
        <v>4004</v>
      </c>
      <c r="D1465">
        <v>5.0999999999999996</v>
      </c>
      <c r="E1465">
        <v>0</v>
      </c>
      <c r="F1465">
        <v>0.84</v>
      </c>
      <c r="G1465">
        <v>2398</v>
      </c>
      <c r="H1465" s="1" t="s">
        <v>4122</v>
      </c>
      <c r="I1465">
        <v>159.35</v>
      </c>
      <c r="J1465">
        <v>10.53</v>
      </c>
      <c r="K1465">
        <v>1185</v>
      </c>
      <c r="L1465">
        <v>2021.57</v>
      </c>
      <c r="M1465">
        <v>816</v>
      </c>
      <c r="N1465">
        <v>18</v>
      </c>
      <c r="O1465">
        <v>0</v>
      </c>
      <c r="P1465">
        <v>997.81</v>
      </c>
      <c r="Q1465">
        <v>0</v>
      </c>
      <c r="R1465" s="1" t="s">
        <v>6380</v>
      </c>
      <c r="S1465" s="1" t="s">
        <v>8156</v>
      </c>
      <c r="T1465">
        <v>0.79</v>
      </c>
      <c r="U1465" s="1"/>
      <c r="V1465">
        <v>143693.27571399999</v>
      </c>
      <c r="W1465">
        <v>2772052.3524139998</v>
      </c>
      <c r="X1465">
        <v>719.37782800000002</v>
      </c>
      <c r="Y1465">
        <v>64.971935000000002</v>
      </c>
      <c r="Z1465">
        <v>1244.1921600000001</v>
      </c>
      <c r="AA1465">
        <v>1191.647991</v>
      </c>
      <c r="AB1465">
        <v>0</v>
      </c>
    </row>
    <row r="1466" spans="1:28" x14ac:dyDescent="0.25">
      <c r="A1466" s="1" t="s">
        <v>2226</v>
      </c>
      <c r="B1466">
        <v>2321</v>
      </c>
      <c r="C1466" s="1" t="s">
        <v>4002</v>
      </c>
      <c r="D1466">
        <v>5.0999999999999996</v>
      </c>
      <c r="E1466">
        <v>0</v>
      </c>
      <c r="F1466">
        <v>0.14000000000000001</v>
      </c>
      <c r="G1466">
        <v>2399</v>
      </c>
      <c r="H1466" s="1" t="s">
        <v>4105</v>
      </c>
      <c r="I1466">
        <v>31.58</v>
      </c>
      <c r="J1466">
        <v>13.27</v>
      </c>
      <c r="K1466">
        <v>78</v>
      </c>
      <c r="L1466">
        <v>367.23</v>
      </c>
      <c r="M1466">
        <v>39</v>
      </c>
      <c r="N1466">
        <v>2</v>
      </c>
      <c r="O1466">
        <v>0</v>
      </c>
      <c r="P1466">
        <v>50.15</v>
      </c>
      <c r="Q1466">
        <v>0</v>
      </c>
      <c r="R1466" s="1" t="s">
        <v>6381</v>
      </c>
      <c r="S1466" s="1" t="s">
        <v>8156</v>
      </c>
      <c r="T1466">
        <v>0.98</v>
      </c>
      <c r="U1466" s="1"/>
      <c r="V1466">
        <v>7597.5252769999997</v>
      </c>
      <c r="W1466">
        <v>221964.49855799999</v>
      </c>
      <c r="X1466">
        <v>39.842922999999999</v>
      </c>
      <c r="Y1466">
        <v>4.7583549999999999</v>
      </c>
      <c r="Z1466">
        <v>96.533349000000001</v>
      </c>
      <c r="AA1466">
        <v>95.415306000000001</v>
      </c>
      <c r="AB1466">
        <v>0</v>
      </c>
    </row>
    <row r="1467" spans="1:28" x14ac:dyDescent="0.25">
      <c r="A1467" s="1" t="s">
        <v>2227</v>
      </c>
      <c r="B1467">
        <v>2353</v>
      </c>
      <c r="C1467" s="1" t="s">
        <v>4004</v>
      </c>
      <c r="D1467">
        <v>5.0999999999999996</v>
      </c>
      <c r="E1467">
        <v>0</v>
      </c>
      <c r="F1467">
        <v>0.76</v>
      </c>
      <c r="G1467">
        <v>2400</v>
      </c>
      <c r="H1467" s="1" t="s">
        <v>4073</v>
      </c>
      <c r="I1467">
        <v>40.79</v>
      </c>
      <c r="J1467">
        <v>15.71</v>
      </c>
      <c r="K1467">
        <v>47</v>
      </c>
      <c r="L1467">
        <v>475.89</v>
      </c>
      <c r="M1467">
        <v>0</v>
      </c>
      <c r="N1467">
        <v>0</v>
      </c>
      <c r="O1467">
        <v>0</v>
      </c>
      <c r="P1467">
        <v>15.93</v>
      </c>
      <c r="Q1467">
        <v>0</v>
      </c>
      <c r="R1467" s="1" t="s">
        <v>6382</v>
      </c>
      <c r="S1467" s="1" t="s">
        <v>8156</v>
      </c>
      <c r="T1467">
        <v>1.1299999999999999</v>
      </c>
      <c r="U1467" s="1"/>
      <c r="V1467">
        <v>3327.3315769999999</v>
      </c>
      <c r="W1467">
        <v>190687.14775100001</v>
      </c>
      <c r="X1467">
        <v>19.720790000000001</v>
      </c>
      <c r="Y1467">
        <v>3.878123</v>
      </c>
      <c r="Z1467">
        <v>81.296637000000004</v>
      </c>
      <c r="AA1467">
        <v>81.967804000000001</v>
      </c>
      <c r="AB1467">
        <v>0</v>
      </c>
    </row>
    <row r="1468" spans="1:28" x14ac:dyDescent="0.25">
      <c r="A1468" s="1" t="s">
        <v>2228</v>
      </c>
      <c r="B1468">
        <v>1656</v>
      </c>
      <c r="C1468" s="1" t="s">
        <v>4050</v>
      </c>
      <c r="D1468">
        <v>5.0999999999999996</v>
      </c>
      <c r="E1468">
        <v>0</v>
      </c>
      <c r="F1468">
        <v>0</v>
      </c>
      <c r="G1468">
        <v>2401</v>
      </c>
      <c r="H1468" s="1" t="s">
        <v>4095</v>
      </c>
      <c r="I1468">
        <v>63.59</v>
      </c>
      <c r="J1468">
        <v>16.68</v>
      </c>
      <c r="K1468">
        <v>745</v>
      </c>
      <c r="L1468">
        <v>1628.87</v>
      </c>
      <c r="M1468">
        <v>552</v>
      </c>
      <c r="N1468">
        <v>12</v>
      </c>
      <c r="O1468">
        <v>0</v>
      </c>
      <c r="P1468">
        <v>654.33000000000004</v>
      </c>
      <c r="Q1468">
        <v>0</v>
      </c>
      <c r="R1468" s="1" t="s">
        <v>6383</v>
      </c>
      <c r="S1468" s="1" t="s">
        <v>8156</v>
      </c>
      <c r="T1468">
        <v>1.33</v>
      </c>
      <c r="U1468" s="1"/>
      <c r="V1468">
        <v>95400.811633000005</v>
      </c>
      <c r="W1468">
        <v>2054829.3341280001</v>
      </c>
      <c r="X1468">
        <v>483.06928199999999</v>
      </c>
      <c r="Y1468">
        <v>48.536104000000002</v>
      </c>
      <c r="Z1468">
        <v>923.71809399999995</v>
      </c>
      <c r="AA1468">
        <v>883.31866400000001</v>
      </c>
      <c r="AB1468">
        <v>0</v>
      </c>
    </row>
    <row r="1469" spans="1:28" x14ac:dyDescent="0.25">
      <c r="A1469" s="1" t="s">
        <v>2229</v>
      </c>
      <c r="B1469">
        <v>2293</v>
      </c>
      <c r="C1469" s="1" t="s">
        <v>4002</v>
      </c>
      <c r="D1469">
        <v>5.0999999999999996</v>
      </c>
      <c r="E1469">
        <v>0</v>
      </c>
      <c r="F1469">
        <v>3.5</v>
      </c>
      <c r="G1469">
        <v>2401</v>
      </c>
      <c r="H1469" s="1" t="s">
        <v>4072</v>
      </c>
      <c r="I1469">
        <v>31.58</v>
      </c>
      <c r="J1469">
        <v>8.83</v>
      </c>
      <c r="K1469">
        <v>108</v>
      </c>
      <c r="L1469">
        <v>367.23</v>
      </c>
      <c r="M1469">
        <v>66</v>
      </c>
      <c r="N1469">
        <v>1</v>
      </c>
      <c r="O1469">
        <v>0</v>
      </c>
      <c r="P1469">
        <v>74.59</v>
      </c>
      <c r="Q1469">
        <v>0</v>
      </c>
      <c r="R1469" s="1" t="s">
        <v>6384</v>
      </c>
      <c r="S1469" s="1" t="s">
        <v>8156</v>
      </c>
      <c r="T1469">
        <v>0.8</v>
      </c>
      <c r="U1469" s="1"/>
      <c r="V1469">
        <v>11855.805775999999</v>
      </c>
      <c r="W1469">
        <v>260233.87735600001</v>
      </c>
      <c r="X1469">
        <v>60.103194000000002</v>
      </c>
      <c r="Y1469">
        <v>5.886774</v>
      </c>
      <c r="Z1469">
        <v>115.417593</v>
      </c>
      <c r="AA1469">
        <v>111.86809100000001</v>
      </c>
      <c r="AB1469">
        <v>0</v>
      </c>
    </row>
    <row r="1470" spans="1:28" x14ac:dyDescent="0.25">
      <c r="A1470" s="1" t="s">
        <v>2230</v>
      </c>
      <c r="B1470">
        <v>1679</v>
      </c>
      <c r="C1470" s="1" t="s">
        <v>4048</v>
      </c>
      <c r="D1470">
        <v>5.0999999999999996</v>
      </c>
      <c r="E1470">
        <v>0</v>
      </c>
      <c r="F1470">
        <v>0.63</v>
      </c>
      <c r="G1470">
        <v>2402</v>
      </c>
      <c r="H1470" s="1" t="s">
        <v>4141</v>
      </c>
      <c r="I1470">
        <v>72.8</v>
      </c>
      <c r="J1470">
        <v>15.72</v>
      </c>
      <c r="K1470">
        <v>723</v>
      </c>
      <c r="L1470">
        <v>1954.68</v>
      </c>
      <c r="M1470">
        <v>532</v>
      </c>
      <c r="N1470">
        <v>6</v>
      </c>
      <c r="O1470">
        <v>0</v>
      </c>
      <c r="P1470">
        <v>599.85</v>
      </c>
      <c r="Q1470">
        <v>0</v>
      </c>
      <c r="R1470" s="1" t="s">
        <v>6385</v>
      </c>
      <c r="S1470" s="1" t="s">
        <v>8156</v>
      </c>
      <c r="T1470">
        <v>1.1499999999999999</v>
      </c>
      <c r="U1470" s="1"/>
      <c r="V1470">
        <v>93564.919120000006</v>
      </c>
      <c r="W1470">
        <v>1998319.005663</v>
      </c>
      <c r="X1470">
        <v>473.19231300000001</v>
      </c>
      <c r="Y1470">
        <v>46.686028999999998</v>
      </c>
      <c r="Z1470">
        <v>892.42493100000002</v>
      </c>
      <c r="AA1470">
        <v>859.02802699999995</v>
      </c>
      <c r="AB1470">
        <v>0</v>
      </c>
    </row>
    <row r="1471" spans="1:28" x14ac:dyDescent="0.25">
      <c r="A1471" s="1" t="s">
        <v>2232</v>
      </c>
      <c r="B1471">
        <v>1672</v>
      </c>
      <c r="C1471" s="1" t="s">
        <v>4020</v>
      </c>
      <c r="D1471">
        <v>5.0999999999999996</v>
      </c>
      <c r="E1471">
        <v>0</v>
      </c>
      <c r="F1471">
        <v>0.35</v>
      </c>
      <c r="G1471">
        <v>2403</v>
      </c>
      <c r="H1471" s="1" t="s">
        <v>4094</v>
      </c>
      <c r="I1471">
        <v>120.04</v>
      </c>
      <c r="J1471">
        <v>12.73</v>
      </c>
      <c r="K1471">
        <v>731</v>
      </c>
      <c r="L1471">
        <v>743.49</v>
      </c>
      <c r="M1471">
        <v>623</v>
      </c>
      <c r="N1471">
        <v>7</v>
      </c>
      <c r="O1471">
        <v>0</v>
      </c>
      <c r="P1471">
        <v>676.81</v>
      </c>
      <c r="Q1471">
        <v>0</v>
      </c>
      <c r="R1471" s="1" t="s">
        <v>6387</v>
      </c>
      <c r="S1471" s="1" t="s">
        <v>8156</v>
      </c>
      <c r="T1471">
        <v>1</v>
      </c>
      <c r="U1471" s="1"/>
      <c r="V1471">
        <v>104540.545468</v>
      </c>
      <c r="W1471">
        <v>1873388.326171</v>
      </c>
      <c r="X1471">
        <v>520.11311599999999</v>
      </c>
      <c r="Y1471">
        <v>45.580508000000002</v>
      </c>
      <c r="Z1471">
        <v>850.51120000000003</v>
      </c>
      <c r="AA1471">
        <v>805.33482900000001</v>
      </c>
      <c r="AB1471">
        <v>0</v>
      </c>
    </row>
    <row r="1472" spans="1:28" x14ac:dyDescent="0.25">
      <c r="A1472" s="1" t="s">
        <v>2233</v>
      </c>
      <c r="B1472">
        <v>1306</v>
      </c>
      <c r="C1472" s="1" t="s">
        <v>4004</v>
      </c>
      <c r="D1472">
        <v>5.0999999999999996</v>
      </c>
      <c r="E1472">
        <v>0</v>
      </c>
      <c r="F1472">
        <v>0.6</v>
      </c>
      <c r="G1472">
        <v>2405</v>
      </c>
      <c r="H1472" s="1" t="s">
        <v>4122</v>
      </c>
      <c r="I1472">
        <v>159.35</v>
      </c>
      <c r="J1472">
        <v>9.3699999999999992</v>
      </c>
      <c r="K1472">
        <v>1099</v>
      </c>
      <c r="L1472">
        <v>2021.57</v>
      </c>
      <c r="M1472">
        <v>720</v>
      </c>
      <c r="N1472">
        <v>16</v>
      </c>
      <c r="O1472">
        <v>0</v>
      </c>
      <c r="P1472">
        <v>912.33</v>
      </c>
      <c r="Q1472">
        <v>0</v>
      </c>
      <c r="R1472" s="1" t="s">
        <v>6388</v>
      </c>
      <c r="S1472" s="1" t="s">
        <v>8156</v>
      </c>
      <c r="T1472">
        <v>0.79</v>
      </c>
      <c r="U1472" s="1"/>
      <c r="V1472">
        <v>127939.998248</v>
      </c>
      <c r="W1472">
        <v>2460815.6390470001</v>
      </c>
      <c r="X1472">
        <v>640.26248399999997</v>
      </c>
      <c r="Y1472">
        <v>57.330511999999999</v>
      </c>
      <c r="Z1472">
        <v>1102.1529350000001</v>
      </c>
      <c r="AA1472">
        <v>1057.8546289999999</v>
      </c>
      <c r="AB1472">
        <v>0</v>
      </c>
    </row>
    <row r="1473" spans="1:28" x14ac:dyDescent="0.25">
      <c r="A1473" s="1" t="s">
        <v>2234</v>
      </c>
      <c r="B1473">
        <v>1593</v>
      </c>
      <c r="C1473" s="1" t="s">
        <v>4020</v>
      </c>
      <c r="D1473">
        <v>5.0999999999999996</v>
      </c>
      <c r="E1473">
        <v>0</v>
      </c>
      <c r="F1473">
        <v>0.7</v>
      </c>
      <c r="G1473">
        <v>2405</v>
      </c>
      <c r="H1473" s="1" t="s">
        <v>4125</v>
      </c>
      <c r="I1473">
        <v>87.33</v>
      </c>
      <c r="J1473">
        <v>12.21</v>
      </c>
      <c r="K1473">
        <v>812</v>
      </c>
      <c r="L1473">
        <v>1635.43</v>
      </c>
      <c r="M1473">
        <v>611</v>
      </c>
      <c r="N1473">
        <v>10</v>
      </c>
      <c r="O1473">
        <v>0</v>
      </c>
      <c r="P1473">
        <v>682.23</v>
      </c>
      <c r="Q1473">
        <v>0</v>
      </c>
      <c r="R1473" s="1" t="s">
        <v>6389</v>
      </c>
      <c r="S1473" s="1" t="s">
        <v>8156</v>
      </c>
      <c r="T1473">
        <v>0.92</v>
      </c>
      <c r="U1473" s="1"/>
      <c r="V1473">
        <v>105915.768224</v>
      </c>
      <c r="W1473">
        <v>2048498.5807419999</v>
      </c>
      <c r="X1473">
        <v>530.46546599999999</v>
      </c>
      <c r="Y1473">
        <v>48.334479999999999</v>
      </c>
      <c r="Z1473">
        <v>920.07285000000002</v>
      </c>
      <c r="AA1473">
        <v>880.60661200000004</v>
      </c>
      <c r="AB1473">
        <v>0</v>
      </c>
    </row>
    <row r="1474" spans="1:28" x14ac:dyDescent="0.25">
      <c r="A1474" s="1" t="s">
        <v>2235</v>
      </c>
      <c r="B1474">
        <v>1575</v>
      </c>
      <c r="C1474" s="1" t="s">
        <v>4036</v>
      </c>
      <c r="D1474">
        <v>5.0999999999999996</v>
      </c>
      <c r="E1474">
        <v>0</v>
      </c>
      <c r="F1474">
        <v>0</v>
      </c>
      <c r="G1474">
        <v>2406</v>
      </c>
      <c r="H1474" s="1" t="s">
        <v>4120</v>
      </c>
      <c r="I1474">
        <v>34.18</v>
      </c>
      <c r="J1474">
        <v>10.52</v>
      </c>
      <c r="K1474">
        <v>831</v>
      </c>
      <c r="L1474">
        <v>2058.39</v>
      </c>
      <c r="M1474">
        <v>521</v>
      </c>
      <c r="N1474">
        <v>12</v>
      </c>
      <c r="O1474">
        <v>0</v>
      </c>
      <c r="P1474">
        <v>651.67999999999995</v>
      </c>
      <c r="Q1474">
        <v>0</v>
      </c>
      <c r="R1474" s="1" t="s">
        <v>6390</v>
      </c>
      <c r="S1474" s="1" t="s">
        <v>8156</v>
      </c>
      <c r="T1474">
        <v>0.82</v>
      </c>
      <c r="U1474" s="1"/>
      <c r="V1474">
        <v>95220.636205999996</v>
      </c>
      <c r="W1474">
        <v>2031262.173806</v>
      </c>
      <c r="X1474">
        <v>481.33059400000002</v>
      </c>
      <c r="Y1474">
        <v>46.353997999999997</v>
      </c>
      <c r="Z1474">
        <v>903.85093300000005</v>
      </c>
      <c r="AA1474">
        <v>873.19088099999999</v>
      </c>
      <c r="AB1474">
        <v>0</v>
      </c>
    </row>
    <row r="1475" spans="1:28" x14ac:dyDescent="0.25">
      <c r="A1475" s="1" t="s">
        <v>2237</v>
      </c>
      <c r="B1475">
        <v>1482</v>
      </c>
      <c r="C1475" s="1" t="s">
        <v>4040</v>
      </c>
      <c r="D1475">
        <v>5.0999999999999996</v>
      </c>
      <c r="E1475">
        <v>0</v>
      </c>
      <c r="F1475">
        <v>3.44</v>
      </c>
      <c r="G1475">
        <v>2408</v>
      </c>
      <c r="H1475" s="1" t="s">
        <v>4161</v>
      </c>
      <c r="I1475">
        <v>168.74</v>
      </c>
      <c r="J1475">
        <v>9.49</v>
      </c>
      <c r="K1475">
        <v>926</v>
      </c>
      <c r="L1475">
        <v>1626.37</v>
      </c>
      <c r="M1475">
        <v>676</v>
      </c>
      <c r="N1475">
        <v>9</v>
      </c>
      <c r="O1475">
        <v>0</v>
      </c>
      <c r="P1475">
        <v>775.01</v>
      </c>
      <c r="Q1475">
        <v>0</v>
      </c>
      <c r="R1475" s="1" t="s">
        <v>6392</v>
      </c>
      <c r="S1475" s="1" t="s">
        <v>8156</v>
      </c>
      <c r="T1475">
        <v>0.78</v>
      </c>
      <c r="U1475" s="1"/>
      <c r="V1475">
        <v>115990.440453</v>
      </c>
      <c r="W1475">
        <v>2187324.1074399999</v>
      </c>
      <c r="X1475">
        <v>579.51934300000005</v>
      </c>
      <c r="Y1475">
        <v>51.708661999999997</v>
      </c>
      <c r="Z1475">
        <v>984.15699800000004</v>
      </c>
      <c r="AA1475">
        <v>940.28701100000001</v>
      </c>
      <c r="AB1475">
        <v>0</v>
      </c>
    </row>
    <row r="1476" spans="1:28" x14ac:dyDescent="0.25">
      <c r="A1476" s="1" t="s">
        <v>2238</v>
      </c>
      <c r="B1476">
        <v>1183</v>
      </c>
      <c r="C1476" s="1" t="s">
        <v>4061</v>
      </c>
      <c r="D1476">
        <v>5.0999999999999996</v>
      </c>
      <c r="E1476">
        <v>0</v>
      </c>
      <c r="F1476">
        <v>0.15</v>
      </c>
      <c r="G1476">
        <v>2410</v>
      </c>
      <c r="H1476" s="1" t="s">
        <v>4145</v>
      </c>
      <c r="I1476">
        <v>168.74</v>
      </c>
      <c r="J1476">
        <v>9.24</v>
      </c>
      <c r="K1476">
        <v>1227</v>
      </c>
      <c r="L1476">
        <v>2615.73</v>
      </c>
      <c r="M1476">
        <v>802</v>
      </c>
      <c r="N1476">
        <v>18</v>
      </c>
      <c r="O1476">
        <v>0</v>
      </c>
      <c r="P1476">
        <v>991.8</v>
      </c>
      <c r="Q1476">
        <v>0</v>
      </c>
      <c r="R1476" s="1" t="s">
        <v>6393</v>
      </c>
      <c r="S1476" s="1" t="s">
        <v>8156</v>
      </c>
      <c r="T1476">
        <v>0.81</v>
      </c>
      <c r="U1476" s="1"/>
      <c r="V1476">
        <v>142722.19502300001</v>
      </c>
      <c r="W1476">
        <v>2826212.8387790001</v>
      </c>
      <c r="X1476">
        <v>716.19580699999995</v>
      </c>
      <c r="Y1476">
        <v>65.432529000000002</v>
      </c>
      <c r="Z1476">
        <v>1262.686228</v>
      </c>
      <c r="AA1476">
        <v>1214.9285279999999</v>
      </c>
      <c r="AB1476">
        <v>0</v>
      </c>
    </row>
    <row r="1477" spans="1:28" x14ac:dyDescent="0.25">
      <c r="A1477" s="1" t="s">
        <v>2240</v>
      </c>
      <c r="B1477">
        <v>2142</v>
      </c>
      <c r="C1477" s="1" t="s">
        <v>4013</v>
      </c>
      <c r="D1477">
        <v>5.0999999999999996</v>
      </c>
      <c r="E1477">
        <v>0</v>
      </c>
      <c r="F1477">
        <v>0.63</v>
      </c>
      <c r="G1477">
        <v>2410</v>
      </c>
      <c r="H1477" s="1" t="s">
        <v>4086</v>
      </c>
      <c r="I1477">
        <v>0.2</v>
      </c>
      <c r="J1477">
        <v>2.81</v>
      </c>
      <c r="K1477">
        <v>268</v>
      </c>
      <c r="L1477">
        <v>1241.6600000000001</v>
      </c>
      <c r="M1477">
        <v>107</v>
      </c>
      <c r="N1477">
        <v>5</v>
      </c>
      <c r="O1477">
        <v>0</v>
      </c>
      <c r="P1477">
        <v>168.86</v>
      </c>
      <c r="Q1477">
        <v>0</v>
      </c>
      <c r="R1477" s="1" t="s">
        <v>6395</v>
      </c>
      <c r="S1477" s="1" t="s">
        <v>8156</v>
      </c>
      <c r="T1477">
        <v>0.91</v>
      </c>
      <c r="U1477" s="1"/>
      <c r="V1477">
        <v>23149.384802</v>
      </c>
      <c r="W1477">
        <v>680078.08655899996</v>
      </c>
      <c r="X1477">
        <v>121.45145100000001</v>
      </c>
      <c r="Y1477">
        <v>14.445423999999999</v>
      </c>
      <c r="Z1477">
        <v>295.93301200000002</v>
      </c>
      <c r="AA1477">
        <v>292.34339799999998</v>
      </c>
      <c r="AB1477">
        <v>0</v>
      </c>
    </row>
    <row r="1478" spans="1:28" x14ac:dyDescent="0.25">
      <c r="A1478" s="1" t="s">
        <v>2242</v>
      </c>
      <c r="B1478">
        <v>1892</v>
      </c>
      <c r="C1478" s="1" t="s">
        <v>4032</v>
      </c>
      <c r="D1478">
        <v>5.0999999999999996</v>
      </c>
      <c r="E1478">
        <v>0</v>
      </c>
      <c r="F1478">
        <v>7.0000000000000007E-2</v>
      </c>
      <c r="G1478">
        <v>2411</v>
      </c>
      <c r="H1478" s="1" t="s">
        <v>4093</v>
      </c>
      <c r="I1478">
        <v>2.0699999999999998</v>
      </c>
      <c r="J1478">
        <v>10.75</v>
      </c>
      <c r="K1478">
        <v>519</v>
      </c>
      <c r="L1478">
        <v>1444.44</v>
      </c>
      <c r="M1478">
        <v>321</v>
      </c>
      <c r="N1478">
        <v>8</v>
      </c>
      <c r="O1478">
        <v>0</v>
      </c>
      <c r="P1478">
        <v>387.4</v>
      </c>
      <c r="Q1478">
        <v>0</v>
      </c>
      <c r="R1478" s="1" t="s">
        <v>6397</v>
      </c>
      <c r="S1478" s="1" t="s">
        <v>8156</v>
      </c>
      <c r="T1478">
        <v>0.8</v>
      </c>
      <c r="U1478" s="1"/>
      <c r="V1478">
        <v>56474.619398000003</v>
      </c>
      <c r="W1478">
        <v>1227668.024437</v>
      </c>
      <c r="X1478">
        <v>285.99164999999999</v>
      </c>
      <c r="Y1478">
        <v>27.726884999999999</v>
      </c>
      <c r="Z1478">
        <v>544.28984600000001</v>
      </c>
      <c r="AA1478">
        <v>527.74456699999996</v>
      </c>
      <c r="AB1478">
        <v>0</v>
      </c>
    </row>
    <row r="1479" spans="1:28" x14ac:dyDescent="0.25">
      <c r="A1479" s="1" t="s">
        <v>2243</v>
      </c>
      <c r="B1479">
        <v>2074</v>
      </c>
      <c r="C1479" s="1" t="s">
        <v>4004</v>
      </c>
      <c r="D1479">
        <v>5.0999999999999996</v>
      </c>
      <c r="E1479">
        <v>0</v>
      </c>
      <c r="F1479">
        <v>4</v>
      </c>
      <c r="G1479">
        <v>2411</v>
      </c>
      <c r="H1479" s="1" t="s">
        <v>4104</v>
      </c>
      <c r="I1479">
        <v>0.2</v>
      </c>
      <c r="J1479">
        <v>13.49</v>
      </c>
      <c r="K1479">
        <v>337</v>
      </c>
      <c r="L1479">
        <v>1913.75</v>
      </c>
      <c r="M1479">
        <v>118</v>
      </c>
      <c r="N1479">
        <v>4</v>
      </c>
      <c r="O1479">
        <v>0</v>
      </c>
      <c r="P1479">
        <v>206.25</v>
      </c>
      <c r="Q1479">
        <v>0</v>
      </c>
      <c r="R1479" s="1" t="s">
        <v>6398</v>
      </c>
      <c r="S1479" s="1" t="s">
        <v>8156</v>
      </c>
      <c r="T1479">
        <v>1.05</v>
      </c>
      <c r="U1479" s="1"/>
      <c r="V1479">
        <v>31319.704436</v>
      </c>
      <c r="W1479">
        <v>1046461.605481</v>
      </c>
      <c r="X1479">
        <v>167.48434900000001</v>
      </c>
      <c r="Y1479">
        <v>22.499901000000001</v>
      </c>
      <c r="Z1479">
        <v>456.89009800000002</v>
      </c>
      <c r="AA1479">
        <v>449.83565700000003</v>
      </c>
      <c r="AB1479">
        <v>0</v>
      </c>
    </row>
    <row r="1480" spans="1:28" x14ac:dyDescent="0.25">
      <c r="A1480" s="1" t="s">
        <v>2246</v>
      </c>
      <c r="B1480">
        <v>1725</v>
      </c>
      <c r="C1480" s="1" t="s">
        <v>4062</v>
      </c>
      <c r="D1480">
        <v>5.0999999999999996</v>
      </c>
      <c r="E1480">
        <v>0</v>
      </c>
      <c r="F1480">
        <v>0</v>
      </c>
      <c r="G1480">
        <v>2414</v>
      </c>
      <c r="H1480" s="1" t="s">
        <v>4156</v>
      </c>
      <c r="I1480">
        <v>94.39</v>
      </c>
      <c r="J1480">
        <v>11.32</v>
      </c>
      <c r="K1480">
        <v>689</v>
      </c>
      <c r="L1480">
        <v>2589.1999999999998</v>
      </c>
      <c r="M1480">
        <v>393</v>
      </c>
      <c r="N1480">
        <v>14</v>
      </c>
      <c r="O1480">
        <v>0</v>
      </c>
      <c r="P1480">
        <v>501.8</v>
      </c>
      <c r="Q1480">
        <v>0</v>
      </c>
      <c r="R1480" s="1" t="s">
        <v>6401</v>
      </c>
      <c r="S1480" s="1" t="s">
        <v>8156</v>
      </c>
      <c r="T1480">
        <v>0.89</v>
      </c>
      <c r="U1480" s="1"/>
      <c r="V1480">
        <v>70498.819233000002</v>
      </c>
      <c r="W1480">
        <v>1704930.9496780001</v>
      </c>
      <c r="X1480">
        <v>361.23848299999997</v>
      </c>
      <c r="Y1480">
        <v>38.129905999999998</v>
      </c>
      <c r="Z1480">
        <v>750.65742299999999</v>
      </c>
      <c r="AA1480">
        <v>732.90234199999998</v>
      </c>
      <c r="AB1480">
        <v>0</v>
      </c>
    </row>
    <row r="1481" spans="1:28" x14ac:dyDescent="0.25">
      <c r="A1481" s="1" t="s">
        <v>2247</v>
      </c>
      <c r="B1481">
        <v>1457</v>
      </c>
      <c r="C1481" s="1" t="s">
        <v>4043</v>
      </c>
      <c r="D1481">
        <v>5.0999999999999996</v>
      </c>
      <c r="E1481">
        <v>0</v>
      </c>
      <c r="F1481">
        <v>0.35</v>
      </c>
      <c r="G1481">
        <v>2415</v>
      </c>
      <c r="H1481" s="1" t="s">
        <v>4165</v>
      </c>
      <c r="I1481">
        <v>135.09</v>
      </c>
      <c r="J1481">
        <v>14.31</v>
      </c>
      <c r="K1481">
        <v>958</v>
      </c>
      <c r="L1481">
        <v>2630.12</v>
      </c>
      <c r="M1481">
        <v>670</v>
      </c>
      <c r="N1481">
        <v>14</v>
      </c>
      <c r="O1481">
        <v>0</v>
      </c>
      <c r="P1481">
        <v>784.41</v>
      </c>
      <c r="Q1481">
        <v>0</v>
      </c>
      <c r="R1481" s="1" t="s">
        <v>6402</v>
      </c>
      <c r="S1481" s="1" t="s">
        <v>8156</v>
      </c>
      <c r="T1481">
        <v>1.1000000000000001</v>
      </c>
      <c r="U1481" s="1"/>
      <c r="V1481">
        <v>114707.823475</v>
      </c>
      <c r="W1481">
        <v>2490705.2885870002</v>
      </c>
      <c r="X1481">
        <v>581.13274899999999</v>
      </c>
      <c r="Y1481">
        <v>57.636471</v>
      </c>
      <c r="Z1481">
        <v>1109.666485</v>
      </c>
      <c r="AA1481">
        <v>1070.6918740000001</v>
      </c>
      <c r="AB1481">
        <v>0</v>
      </c>
    </row>
    <row r="1482" spans="1:28" x14ac:dyDescent="0.25">
      <c r="A1482" s="1" t="s">
        <v>2249</v>
      </c>
      <c r="B1482">
        <v>2136</v>
      </c>
      <c r="C1482" s="1" t="s">
        <v>4016</v>
      </c>
      <c r="D1482">
        <v>5.0999999999999996</v>
      </c>
      <c r="E1482">
        <v>0</v>
      </c>
      <c r="F1482">
        <v>0.3</v>
      </c>
      <c r="G1482">
        <v>2415</v>
      </c>
      <c r="H1482" s="1" t="s">
        <v>4116</v>
      </c>
      <c r="I1482">
        <v>87.33</v>
      </c>
      <c r="J1482">
        <v>7.84</v>
      </c>
      <c r="K1482">
        <v>279</v>
      </c>
      <c r="L1482">
        <v>2372.46</v>
      </c>
      <c r="M1482">
        <v>74</v>
      </c>
      <c r="N1482">
        <v>3</v>
      </c>
      <c r="O1482">
        <v>0</v>
      </c>
      <c r="P1482">
        <v>124.14</v>
      </c>
      <c r="Q1482">
        <v>0</v>
      </c>
      <c r="R1482" s="1" t="s">
        <v>6404</v>
      </c>
      <c r="S1482" s="1" t="s">
        <v>8156</v>
      </c>
      <c r="T1482">
        <v>1.1000000000000001</v>
      </c>
      <c r="U1482" s="1"/>
      <c r="V1482">
        <v>22639.154308000001</v>
      </c>
      <c r="W1482">
        <v>937005.97541499999</v>
      </c>
      <c r="X1482">
        <v>125.347553</v>
      </c>
      <c r="Y1482">
        <v>19.350767000000001</v>
      </c>
      <c r="Z1482">
        <v>400.63720499999999</v>
      </c>
      <c r="AA1482">
        <v>402.78160000000003</v>
      </c>
      <c r="AB1482">
        <v>0</v>
      </c>
    </row>
    <row r="1483" spans="1:28" x14ac:dyDescent="0.25">
      <c r="A1483" s="1" t="s">
        <v>2252</v>
      </c>
      <c r="B1483">
        <v>2004</v>
      </c>
      <c r="C1483" s="1" t="s">
        <v>4032</v>
      </c>
      <c r="D1483">
        <v>5.0999999999999996</v>
      </c>
      <c r="E1483">
        <v>0</v>
      </c>
      <c r="F1483">
        <v>0.78</v>
      </c>
      <c r="G1483">
        <v>2417</v>
      </c>
      <c r="H1483" s="1" t="s">
        <v>4093</v>
      </c>
      <c r="I1483">
        <v>2.0699999999999998</v>
      </c>
      <c r="J1483">
        <v>10.96</v>
      </c>
      <c r="K1483">
        <v>413</v>
      </c>
      <c r="L1483">
        <v>1444.44</v>
      </c>
      <c r="M1483">
        <v>232</v>
      </c>
      <c r="N1483">
        <v>6</v>
      </c>
      <c r="O1483">
        <v>0</v>
      </c>
      <c r="P1483">
        <v>296.05</v>
      </c>
      <c r="Q1483">
        <v>0</v>
      </c>
      <c r="R1483" s="1" t="s">
        <v>6407</v>
      </c>
      <c r="S1483" s="1" t="s">
        <v>8156</v>
      </c>
      <c r="T1483">
        <v>0.89</v>
      </c>
      <c r="U1483" s="1"/>
      <c r="V1483">
        <v>44759.852933000002</v>
      </c>
      <c r="W1483">
        <v>1046327.579052</v>
      </c>
      <c r="X1483">
        <v>228.45801800000001</v>
      </c>
      <c r="Y1483">
        <v>23.442885</v>
      </c>
      <c r="Z1483">
        <v>462.54880400000002</v>
      </c>
      <c r="AA1483">
        <v>449.78814299999999</v>
      </c>
      <c r="AB1483">
        <v>0</v>
      </c>
    </row>
    <row r="1484" spans="1:28" x14ac:dyDescent="0.25">
      <c r="A1484" s="1" t="s">
        <v>2255</v>
      </c>
      <c r="B1484">
        <v>1898</v>
      </c>
      <c r="C1484" s="1" t="s">
        <v>4062</v>
      </c>
      <c r="D1484">
        <v>5.0999999999999996</v>
      </c>
      <c r="E1484">
        <v>0</v>
      </c>
      <c r="F1484">
        <v>0.5</v>
      </c>
      <c r="G1484">
        <v>2424</v>
      </c>
      <c r="H1484" s="1" t="s">
        <v>4156</v>
      </c>
      <c r="I1484">
        <v>94.39</v>
      </c>
      <c r="J1484">
        <v>12.47</v>
      </c>
      <c r="K1484">
        <v>526</v>
      </c>
      <c r="L1484">
        <v>2589.1999999999998</v>
      </c>
      <c r="M1484">
        <v>277</v>
      </c>
      <c r="N1484">
        <v>10</v>
      </c>
      <c r="O1484">
        <v>0</v>
      </c>
      <c r="P1484">
        <v>352.91</v>
      </c>
      <c r="Q1484">
        <v>0</v>
      </c>
      <c r="R1484" s="1" t="s">
        <v>6410</v>
      </c>
      <c r="S1484" s="1" t="s">
        <v>8156</v>
      </c>
      <c r="T1484">
        <v>1</v>
      </c>
      <c r="U1484" s="1"/>
      <c r="V1484">
        <v>52979.968968000001</v>
      </c>
      <c r="W1484">
        <v>1452455.954008</v>
      </c>
      <c r="X1484">
        <v>275.62158699999998</v>
      </c>
      <c r="Y1484">
        <v>31.813144999999999</v>
      </c>
      <c r="Z1484">
        <v>633.42966699999999</v>
      </c>
      <c r="AA1484">
        <v>624.36551799999995</v>
      </c>
      <c r="AB1484">
        <v>0</v>
      </c>
    </row>
    <row r="1485" spans="1:28" x14ac:dyDescent="0.25">
      <c r="A1485" s="1" t="s">
        <v>2256</v>
      </c>
      <c r="B1485">
        <v>1757</v>
      </c>
      <c r="C1485" s="1" t="s">
        <v>4004</v>
      </c>
      <c r="D1485">
        <v>5.0999999999999996</v>
      </c>
      <c r="E1485">
        <v>0</v>
      </c>
      <c r="F1485">
        <v>1.75</v>
      </c>
      <c r="G1485">
        <v>2426</v>
      </c>
      <c r="H1485" s="1" t="s">
        <v>4167</v>
      </c>
      <c r="I1485">
        <v>122.01</v>
      </c>
      <c r="J1485">
        <v>6.59</v>
      </c>
      <c r="K1485">
        <v>669</v>
      </c>
      <c r="L1485">
        <v>1425.91</v>
      </c>
      <c r="M1485">
        <v>377</v>
      </c>
      <c r="N1485">
        <v>13</v>
      </c>
      <c r="O1485">
        <v>0</v>
      </c>
      <c r="P1485">
        <v>508.58</v>
      </c>
      <c r="Q1485">
        <v>0</v>
      </c>
      <c r="R1485" s="1" t="s">
        <v>6411</v>
      </c>
      <c r="S1485" s="1" t="s">
        <v>8156</v>
      </c>
      <c r="T1485">
        <v>0.65</v>
      </c>
      <c r="U1485" s="1"/>
      <c r="V1485">
        <v>71239.500715999995</v>
      </c>
      <c r="W1485">
        <v>1476160.691163</v>
      </c>
      <c r="X1485">
        <v>358.96657199999999</v>
      </c>
      <c r="Y1485">
        <v>33.521652000000003</v>
      </c>
      <c r="Z1485">
        <v>657.39905099999999</v>
      </c>
      <c r="AA1485">
        <v>634.56789900000001</v>
      </c>
      <c r="AB1485">
        <v>0</v>
      </c>
    </row>
    <row r="1486" spans="1:28" x14ac:dyDescent="0.25">
      <c r="A1486" s="1" t="s">
        <v>2259</v>
      </c>
      <c r="B1486">
        <v>1854</v>
      </c>
      <c r="C1486" s="1" t="s">
        <v>4004</v>
      </c>
      <c r="D1486">
        <v>5.0999999999999996</v>
      </c>
      <c r="E1486">
        <v>0</v>
      </c>
      <c r="F1486">
        <v>2.79</v>
      </c>
      <c r="G1486">
        <v>2427</v>
      </c>
      <c r="H1486" s="1" t="s">
        <v>4104</v>
      </c>
      <c r="I1486">
        <v>0.2</v>
      </c>
      <c r="J1486">
        <v>14.08</v>
      </c>
      <c r="K1486">
        <v>573</v>
      </c>
      <c r="L1486">
        <v>1312.65</v>
      </c>
      <c r="M1486">
        <v>373</v>
      </c>
      <c r="N1486">
        <v>8</v>
      </c>
      <c r="O1486">
        <v>0</v>
      </c>
      <c r="P1486">
        <v>493.98</v>
      </c>
      <c r="Q1486">
        <v>0</v>
      </c>
      <c r="R1486" s="1" t="s">
        <v>6414</v>
      </c>
      <c r="S1486" s="1" t="s">
        <v>8156</v>
      </c>
      <c r="T1486">
        <v>1.2</v>
      </c>
      <c r="U1486" s="1"/>
      <c r="V1486">
        <v>64864.289385999997</v>
      </c>
      <c r="W1486">
        <v>1426249.444137</v>
      </c>
      <c r="X1486">
        <v>329.03995200000003</v>
      </c>
      <c r="Y1486">
        <v>33.065069999999999</v>
      </c>
      <c r="Z1486">
        <v>638.21533799999997</v>
      </c>
      <c r="AA1486">
        <v>613.10789999999997</v>
      </c>
      <c r="AB1486">
        <v>0</v>
      </c>
    </row>
    <row r="1487" spans="1:28" x14ac:dyDescent="0.25">
      <c r="A1487" s="1" t="s">
        <v>2261</v>
      </c>
      <c r="B1487">
        <v>1393</v>
      </c>
      <c r="C1487" s="1" t="s">
        <v>4004</v>
      </c>
      <c r="D1487">
        <v>5.0999999999999996</v>
      </c>
      <c r="E1487">
        <v>0</v>
      </c>
      <c r="F1487">
        <v>0.9</v>
      </c>
      <c r="G1487">
        <v>2429</v>
      </c>
      <c r="H1487" s="1" t="s">
        <v>4108</v>
      </c>
      <c r="I1487">
        <v>122.01</v>
      </c>
      <c r="J1487">
        <v>12.22</v>
      </c>
      <c r="K1487">
        <v>1036</v>
      </c>
      <c r="L1487">
        <v>1425.91</v>
      </c>
      <c r="M1487">
        <v>725</v>
      </c>
      <c r="N1487">
        <v>17</v>
      </c>
      <c r="O1487">
        <v>0</v>
      </c>
      <c r="P1487">
        <v>921.23</v>
      </c>
      <c r="Q1487">
        <v>0</v>
      </c>
      <c r="R1487" s="1" t="s">
        <v>6416</v>
      </c>
      <c r="S1487" s="1" t="s">
        <v>8156</v>
      </c>
      <c r="T1487">
        <v>0.91</v>
      </c>
      <c r="U1487" s="1"/>
      <c r="V1487">
        <v>126662.100682</v>
      </c>
      <c r="W1487">
        <v>2344434.177933</v>
      </c>
      <c r="X1487">
        <v>631.81525699999997</v>
      </c>
      <c r="Y1487">
        <v>55.809207000000001</v>
      </c>
      <c r="Z1487">
        <v>1056.6342649999999</v>
      </c>
      <c r="AA1487">
        <v>1007.826983</v>
      </c>
      <c r="AB1487">
        <v>0</v>
      </c>
    </row>
    <row r="1488" spans="1:28" x14ac:dyDescent="0.25">
      <c r="A1488" s="1" t="s">
        <v>2262</v>
      </c>
      <c r="B1488">
        <v>1708</v>
      </c>
      <c r="C1488" s="1" t="s">
        <v>4020</v>
      </c>
      <c r="D1488">
        <v>5.0999999999999996</v>
      </c>
      <c r="E1488">
        <v>0</v>
      </c>
      <c r="F1488">
        <v>0.78</v>
      </c>
      <c r="G1488">
        <v>2429</v>
      </c>
      <c r="H1488" s="1" t="s">
        <v>4094</v>
      </c>
      <c r="I1488">
        <v>120.04</v>
      </c>
      <c r="J1488">
        <v>11.5</v>
      </c>
      <c r="K1488">
        <v>721</v>
      </c>
      <c r="L1488">
        <v>743.49</v>
      </c>
      <c r="M1488">
        <v>597</v>
      </c>
      <c r="N1488">
        <v>5</v>
      </c>
      <c r="O1488">
        <v>0</v>
      </c>
      <c r="P1488">
        <v>655.91</v>
      </c>
      <c r="Q1488">
        <v>0</v>
      </c>
      <c r="R1488" s="1" t="s">
        <v>6417</v>
      </c>
      <c r="S1488" s="1" t="s">
        <v>8156</v>
      </c>
      <c r="T1488">
        <v>0.83</v>
      </c>
      <c r="U1488" s="1"/>
      <c r="V1488">
        <v>101230.129623</v>
      </c>
      <c r="W1488">
        <v>1807868.798865</v>
      </c>
      <c r="X1488">
        <v>503.40567199999998</v>
      </c>
      <c r="Y1488">
        <v>43.608536999999998</v>
      </c>
      <c r="Z1488">
        <v>818.85826499999996</v>
      </c>
      <c r="AA1488">
        <v>777.17001900000002</v>
      </c>
      <c r="AB1488">
        <v>0</v>
      </c>
    </row>
    <row r="1489" spans="1:28" x14ac:dyDescent="0.25">
      <c r="A1489" s="1" t="s">
        <v>2266</v>
      </c>
      <c r="B1489">
        <v>2160</v>
      </c>
      <c r="C1489" s="1" t="s">
        <v>4011</v>
      </c>
      <c r="D1489">
        <v>5.0999999999999996</v>
      </c>
      <c r="E1489">
        <v>0</v>
      </c>
      <c r="F1489">
        <v>147.5</v>
      </c>
      <c r="G1489">
        <v>2435</v>
      </c>
      <c r="H1489" s="1" t="s">
        <v>4084</v>
      </c>
      <c r="I1489">
        <v>105.53</v>
      </c>
      <c r="J1489">
        <v>10.68</v>
      </c>
      <c r="K1489">
        <v>275</v>
      </c>
      <c r="L1489">
        <v>690.83</v>
      </c>
      <c r="M1489">
        <v>159</v>
      </c>
      <c r="N1489">
        <v>7</v>
      </c>
      <c r="O1489">
        <v>0</v>
      </c>
      <c r="P1489">
        <v>219.96</v>
      </c>
      <c r="Q1489">
        <v>0</v>
      </c>
      <c r="R1489" s="1" t="s">
        <v>6421</v>
      </c>
      <c r="S1489" s="1" t="s">
        <v>8156</v>
      </c>
      <c r="T1489">
        <v>0.93</v>
      </c>
      <c r="U1489" s="1"/>
      <c r="V1489">
        <v>30731.125284999998</v>
      </c>
      <c r="W1489">
        <v>674242.48938499996</v>
      </c>
      <c r="X1489">
        <v>155.81791100000001</v>
      </c>
      <c r="Y1489">
        <v>15.440778</v>
      </c>
      <c r="Z1489">
        <v>300.44564400000002</v>
      </c>
      <c r="AA1489">
        <v>289.839832</v>
      </c>
      <c r="AB1489">
        <v>0</v>
      </c>
    </row>
    <row r="1490" spans="1:28" x14ac:dyDescent="0.25">
      <c r="A1490" s="1" t="s">
        <v>2267</v>
      </c>
      <c r="B1490">
        <v>2333</v>
      </c>
      <c r="C1490" s="1" t="s">
        <v>4004</v>
      </c>
      <c r="D1490">
        <v>5.0999999999999996</v>
      </c>
      <c r="E1490">
        <v>0</v>
      </c>
      <c r="F1490">
        <v>0.8</v>
      </c>
      <c r="G1490">
        <v>2435</v>
      </c>
      <c r="H1490" s="1" t="s">
        <v>4079</v>
      </c>
      <c r="I1490">
        <v>1.4</v>
      </c>
      <c r="J1490">
        <v>10.36</v>
      </c>
      <c r="K1490">
        <v>102</v>
      </c>
      <c r="L1490">
        <v>609.39</v>
      </c>
      <c r="M1490">
        <v>0</v>
      </c>
      <c r="N1490">
        <v>0</v>
      </c>
      <c r="O1490">
        <v>0</v>
      </c>
      <c r="P1490">
        <v>52.8</v>
      </c>
      <c r="Q1490">
        <v>0</v>
      </c>
      <c r="R1490" s="1" t="s">
        <v>6422</v>
      </c>
      <c r="S1490" s="1" t="s">
        <v>8156</v>
      </c>
      <c r="T1490">
        <v>0.86</v>
      </c>
      <c r="U1490" s="1"/>
      <c r="V1490">
        <v>6176.6120780000001</v>
      </c>
      <c r="W1490">
        <v>252276.79073400001</v>
      </c>
      <c r="X1490">
        <v>34.088762000000003</v>
      </c>
      <c r="Y1490">
        <v>5.0894159999999999</v>
      </c>
      <c r="Z1490">
        <v>108.608349</v>
      </c>
      <c r="AA1490">
        <v>108.44385699999999</v>
      </c>
      <c r="AB1490">
        <v>0</v>
      </c>
    </row>
    <row r="1491" spans="1:28" x14ac:dyDescent="0.25">
      <c r="A1491" s="1" t="s">
        <v>2268</v>
      </c>
      <c r="B1491">
        <v>2199</v>
      </c>
      <c r="C1491" s="1" t="s">
        <v>4001</v>
      </c>
      <c r="D1491">
        <v>0.2</v>
      </c>
      <c r="E1491">
        <v>0</v>
      </c>
      <c r="F1491">
        <v>7.25</v>
      </c>
      <c r="G1491">
        <v>2436</v>
      </c>
      <c r="H1491" s="1" t="s">
        <v>4071</v>
      </c>
      <c r="I1491">
        <v>108.49</v>
      </c>
      <c r="J1491">
        <v>15.32</v>
      </c>
      <c r="K1491">
        <v>237</v>
      </c>
      <c r="L1491">
        <v>419.77</v>
      </c>
      <c r="M1491">
        <v>150</v>
      </c>
      <c r="N1491">
        <v>10</v>
      </c>
      <c r="O1491">
        <v>0</v>
      </c>
      <c r="P1491">
        <v>209.59</v>
      </c>
      <c r="Q1491">
        <v>0</v>
      </c>
      <c r="R1491" s="1" t="s">
        <v>6423</v>
      </c>
      <c r="S1491" s="1" t="s">
        <v>8156</v>
      </c>
      <c r="T1491">
        <v>1.1000000000000001</v>
      </c>
      <c r="U1491" s="1"/>
      <c r="V1491">
        <v>23715.033192999999</v>
      </c>
      <c r="W1491">
        <v>489385.09198899998</v>
      </c>
      <c r="X1491">
        <v>119.50828</v>
      </c>
      <c r="Y1491">
        <v>11.348003</v>
      </c>
      <c r="Z1491">
        <v>218.38631100000001</v>
      </c>
      <c r="AA1491">
        <v>210.37535399999999</v>
      </c>
      <c r="AB1491">
        <v>0</v>
      </c>
    </row>
    <row r="1492" spans="1:28" x14ac:dyDescent="0.25">
      <c r="A1492" s="1" t="s">
        <v>2270</v>
      </c>
      <c r="B1492">
        <v>1085</v>
      </c>
      <c r="C1492" s="1" t="s">
        <v>4040</v>
      </c>
      <c r="D1492">
        <v>5.0999999999999996</v>
      </c>
      <c r="E1492">
        <v>0</v>
      </c>
      <c r="F1492">
        <v>0.72</v>
      </c>
      <c r="G1492">
        <v>2437</v>
      </c>
      <c r="H1492" s="1" t="s">
        <v>4096</v>
      </c>
      <c r="I1492">
        <v>121.36</v>
      </c>
      <c r="J1492">
        <v>2.4500000000000002</v>
      </c>
      <c r="K1492">
        <v>1352</v>
      </c>
      <c r="L1492">
        <v>1554.42</v>
      </c>
      <c r="M1492">
        <v>786</v>
      </c>
      <c r="N1492">
        <v>11</v>
      </c>
      <c r="O1492">
        <v>0</v>
      </c>
      <c r="P1492">
        <v>951.04</v>
      </c>
      <c r="Q1492">
        <v>0</v>
      </c>
      <c r="R1492" s="1" t="s">
        <v>6425</v>
      </c>
      <c r="S1492" s="1" t="s">
        <v>8156</v>
      </c>
      <c r="T1492">
        <v>0.28000000000000003</v>
      </c>
      <c r="U1492" s="1"/>
      <c r="V1492">
        <v>154452.21890099999</v>
      </c>
      <c r="W1492">
        <v>2751788.3558789999</v>
      </c>
      <c r="X1492">
        <v>767.54275500000006</v>
      </c>
      <c r="Y1492">
        <v>64.788818000000006</v>
      </c>
      <c r="Z1492">
        <v>1239.9782290000001</v>
      </c>
      <c r="AA1492">
        <v>1182.946265</v>
      </c>
      <c r="AB1492">
        <v>0</v>
      </c>
    </row>
    <row r="1493" spans="1:28" x14ac:dyDescent="0.25">
      <c r="A1493" s="1" t="s">
        <v>2272</v>
      </c>
      <c r="B1493">
        <v>2208</v>
      </c>
      <c r="C1493" s="1" t="s">
        <v>4034</v>
      </c>
      <c r="D1493">
        <v>5.0999999999999996</v>
      </c>
      <c r="E1493">
        <v>0</v>
      </c>
      <c r="F1493">
        <v>0</v>
      </c>
      <c r="G1493">
        <v>2437</v>
      </c>
      <c r="H1493" s="1" t="s">
        <v>4150</v>
      </c>
      <c r="I1493">
        <v>82</v>
      </c>
      <c r="J1493">
        <v>18.45</v>
      </c>
      <c r="K1493">
        <v>229</v>
      </c>
      <c r="L1493">
        <v>1808.36</v>
      </c>
      <c r="M1493">
        <v>63</v>
      </c>
      <c r="N1493">
        <v>3</v>
      </c>
      <c r="O1493">
        <v>0</v>
      </c>
      <c r="P1493">
        <v>135.69999999999999</v>
      </c>
      <c r="Q1493">
        <v>0</v>
      </c>
      <c r="R1493" s="1" t="s">
        <v>6427</v>
      </c>
      <c r="S1493" s="1" t="s">
        <v>8156</v>
      </c>
      <c r="T1493">
        <v>1.42</v>
      </c>
      <c r="U1493" s="1"/>
      <c r="V1493">
        <v>21874.797649</v>
      </c>
      <c r="W1493">
        <v>888732.21370600001</v>
      </c>
      <c r="X1493">
        <v>120.971901</v>
      </c>
      <c r="Y1493">
        <v>19.583528000000001</v>
      </c>
      <c r="Z1493">
        <v>387.46181899999999</v>
      </c>
      <c r="AA1493">
        <v>382.02914800000002</v>
      </c>
      <c r="AB1493">
        <v>0</v>
      </c>
    </row>
    <row r="1494" spans="1:28" x14ac:dyDescent="0.25">
      <c r="A1494" s="1" t="s">
        <v>2273</v>
      </c>
      <c r="B1494">
        <v>2300</v>
      </c>
      <c r="C1494" s="1" t="s">
        <v>4009</v>
      </c>
      <c r="D1494">
        <v>5.0999999999999996</v>
      </c>
      <c r="E1494">
        <v>0</v>
      </c>
      <c r="F1494">
        <v>0</v>
      </c>
      <c r="G1494">
        <v>2437</v>
      </c>
      <c r="H1494" s="1" t="s">
        <v>4082</v>
      </c>
      <c r="I1494">
        <v>19.239999999999998</v>
      </c>
      <c r="J1494">
        <v>9.52</v>
      </c>
      <c r="K1494">
        <v>137</v>
      </c>
      <c r="L1494">
        <v>738.31</v>
      </c>
      <c r="M1494">
        <v>36</v>
      </c>
      <c r="N1494">
        <v>2</v>
      </c>
      <c r="O1494">
        <v>0</v>
      </c>
      <c r="P1494">
        <v>87.49</v>
      </c>
      <c r="Q1494">
        <v>0</v>
      </c>
      <c r="R1494" s="1" t="s">
        <v>6428</v>
      </c>
      <c r="S1494" s="1" t="s">
        <v>8156</v>
      </c>
      <c r="T1494">
        <v>1.0900000000000001</v>
      </c>
      <c r="U1494" s="1"/>
      <c r="V1494">
        <v>11356.969838000001</v>
      </c>
      <c r="W1494">
        <v>420260.55371900002</v>
      </c>
      <c r="X1494">
        <v>61.743392</v>
      </c>
      <c r="Y1494">
        <v>9.0894499999999994</v>
      </c>
      <c r="Z1494">
        <v>184.23701500000001</v>
      </c>
      <c r="AA1494">
        <v>180.65350699999999</v>
      </c>
      <c r="AB1494">
        <v>0</v>
      </c>
    </row>
    <row r="1495" spans="1:28" x14ac:dyDescent="0.25">
      <c r="A1495" s="1" t="s">
        <v>2275</v>
      </c>
      <c r="B1495">
        <v>1479</v>
      </c>
      <c r="C1495" s="1" t="s">
        <v>4043</v>
      </c>
      <c r="D1495">
        <v>5.0999999999999996</v>
      </c>
      <c r="E1495">
        <v>0</v>
      </c>
      <c r="F1495">
        <v>0.43</v>
      </c>
      <c r="G1495">
        <v>2438</v>
      </c>
      <c r="H1495" s="1" t="s">
        <v>4129</v>
      </c>
      <c r="I1495">
        <v>135.09</v>
      </c>
      <c r="J1495">
        <v>7.68</v>
      </c>
      <c r="K1495">
        <v>959</v>
      </c>
      <c r="L1495">
        <v>2630.12</v>
      </c>
      <c r="M1495">
        <v>569</v>
      </c>
      <c r="N1495">
        <v>11</v>
      </c>
      <c r="O1495">
        <v>0</v>
      </c>
      <c r="P1495">
        <v>690.16</v>
      </c>
      <c r="Q1495">
        <v>0</v>
      </c>
      <c r="R1495" s="1" t="s">
        <v>6430</v>
      </c>
      <c r="S1495" s="1" t="s">
        <v>8156</v>
      </c>
      <c r="T1495">
        <v>0.71</v>
      </c>
      <c r="U1495" s="1"/>
      <c r="V1495">
        <v>105696.278937</v>
      </c>
      <c r="W1495">
        <v>2234527.3108140002</v>
      </c>
      <c r="X1495">
        <v>533.57358799999997</v>
      </c>
      <c r="Y1495">
        <v>49.987600999999998</v>
      </c>
      <c r="Z1495">
        <v>988.63712099999998</v>
      </c>
      <c r="AA1495">
        <v>960.57194600000003</v>
      </c>
      <c r="AB1495">
        <v>0</v>
      </c>
    </row>
    <row r="1496" spans="1:28" x14ac:dyDescent="0.25">
      <c r="A1496" s="1" t="s">
        <v>2277</v>
      </c>
      <c r="B1496">
        <v>2115</v>
      </c>
      <c r="C1496" s="1" t="s">
        <v>4032</v>
      </c>
      <c r="D1496">
        <v>5.0999999999999996</v>
      </c>
      <c r="E1496">
        <v>0</v>
      </c>
      <c r="F1496">
        <v>0.49</v>
      </c>
      <c r="G1496">
        <v>2438</v>
      </c>
      <c r="H1496" s="1" t="s">
        <v>4093</v>
      </c>
      <c r="I1496">
        <v>2.0699999999999998</v>
      </c>
      <c r="J1496">
        <v>10.37</v>
      </c>
      <c r="K1496">
        <v>323</v>
      </c>
      <c r="L1496">
        <v>1444.44</v>
      </c>
      <c r="M1496">
        <v>137</v>
      </c>
      <c r="N1496">
        <v>5</v>
      </c>
      <c r="O1496">
        <v>0</v>
      </c>
      <c r="P1496">
        <v>199.27</v>
      </c>
      <c r="Q1496">
        <v>0</v>
      </c>
      <c r="R1496" s="1" t="s">
        <v>6432</v>
      </c>
      <c r="S1496" s="1" t="s">
        <v>8156</v>
      </c>
      <c r="T1496">
        <v>0.84</v>
      </c>
      <c r="U1496" s="1"/>
      <c r="V1496">
        <v>28531.11609</v>
      </c>
      <c r="W1496">
        <v>775250.61347500002</v>
      </c>
      <c r="X1496">
        <v>148.17419100000001</v>
      </c>
      <c r="Y1496">
        <v>16.663522</v>
      </c>
      <c r="Z1496">
        <v>338.62723899999997</v>
      </c>
      <c r="AA1496">
        <v>333.25649700000002</v>
      </c>
      <c r="AB1496">
        <v>0</v>
      </c>
    </row>
    <row r="1497" spans="1:28" x14ac:dyDescent="0.25">
      <c r="A1497" s="1" t="s">
        <v>2278</v>
      </c>
      <c r="B1497">
        <v>2346</v>
      </c>
      <c r="C1497" s="1" t="s">
        <v>4004</v>
      </c>
      <c r="D1497">
        <v>5.0999999999999996</v>
      </c>
      <c r="E1497">
        <v>0</v>
      </c>
      <c r="F1497">
        <v>0</v>
      </c>
      <c r="G1497">
        <v>2438</v>
      </c>
      <c r="H1497" s="1" t="s">
        <v>4079</v>
      </c>
      <c r="I1497">
        <v>1.4</v>
      </c>
      <c r="J1497">
        <v>9.9700000000000006</v>
      </c>
      <c r="K1497">
        <v>92</v>
      </c>
      <c r="L1497">
        <v>609.39</v>
      </c>
      <c r="M1497">
        <v>0</v>
      </c>
      <c r="N1497">
        <v>0</v>
      </c>
      <c r="O1497">
        <v>0</v>
      </c>
      <c r="P1497">
        <v>40.44</v>
      </c>
      <c r="Q1497">
        <v>0</v>
      </c>
      <c r="R1497" s="1" t="s">
        <v>6433</v>
      </c>
      <c r="S1497" s="1" t="s">
        <v>8156</v>
      </c>
      <c r="T1497">
        <v>0.81</v>
      </c>
      <c r="U1497" s="1"/>
      <c r="V1497">
        <v>5207.2920990000002</v>
      </c>
      <c r="W1497">
        <v>234631.84021600001</v>
      </c>
      <c r="X1497">
        <v>29.259530000000002</v>
      </c>
      <c r="Y1497">
        <v>4.6372450000000001</v>
      </c>
      <c r="Z1497">
        <v>100.139055</v>
      </c>
      <c r="AA1497">
        <v>100.858701</v>
      </c>
      <c r="AB1497">
        <v>0</v>
      </c>
    </row>
    <row r="1498" spans="1:28" x14ac:dyDescent="0.25">
      <c r="A1498" s="1" t="s">
        <v>2279</v>
      </c>
      <c r="B1498">
        <v>1438</v>
      </c>
      <c r="C1498" s="1" t="s">
        <v>4011</v>
      </c>
      <c r="D1498">
        <v>5.0999999999999996</v>
      </c>
      <c r="E1498">
        <v>0</v>
      </c>
      <c r="F1498">
        <v>0.5</v>
      </c>
      <c r="G1498">
        <v>2439</v>
      </c>
      <c r="H1498" s="1" t="s">
        <v>4084</v>
      </c>
      <c r="I1498">
        <v>105.53</v>
      </c>
      <c r="J1498">
        <v>13.53</v>
      </c>
      <c r="K1498">
        <v>1001</v>
      </c>
      <c r="L1498">
        <v>690.83</v>
      </c>
      <c r="M1498">
        <v>799</v>
      </c>
      <c r="N1498">
        <v>17</v>
      </c>
      <c r="O1498">
        <v>0</v>
      </c>
      <c r="P1498">
        <v>953.2</v>
      </c>
      <c r="Q1498">
        <v>0</v>
      </c>
      <c r="R1498" s="1" t="s">
        <v>6434</v>
      </c>
      <c r="S1498" s="1" t="s">
        <v>8156</v>
      </c>
      <c r="T1498">
        <v>1.07</v>
      </c>
      <c r="U1498" s="1"/>
      <c r="V1498">
        <v>132870.71126499999</v>
      </c>
      <c r="W1498">
        <v>2314596.3479599999</v>
      </c>
      <c r="X1498">
        <v>659.44613700000002</v>
      </c>
      <c r="Y1498">
        <v>56.637898999999997</v>
      </c>
      <c r="Z1498">
        <v>1052.928032</v>
      </c>
      <c r="AA1498">
        <v>995.004637</v>
      </c>
      <c r="AB1498">
        <v>0</v>
      </c>
    </row>
    <row r="1499" spans="1:28" x14ac:dyDescent="0.25">
      <c r="A1499" s="1" t="s">
        <v>2281</v>
      </c>
      <c r="B1499">
        <v>1926</v>
      </c>
      <c r="C1499" s="1" t="s">
        <v>4037</v>
      </c>
      <c r="D1499">
        <v>5.0999999999999996</v>
      </c>
      <c r="E1499">
        <v>0</v>
      </c>
      <c r="F1499">
        <v>0.43</v>
      </c>
      <c r="G1499">
        <v>2439</v>
      </c>
      <c r="H1499" s="1" t="s">
        <v>4096</v>
      </c>
      <c r="I1499">
        <v>121.36</v>
      </c>
      <c r="J1499">
        <v>7.34</v>
      </c>
      <c r="K1499">
        <v>513</v>
      </c>
      <c r="L1499">
        <v>1415.65</v>
      </c>
      <c r="M1499">
        <v>256</v>
      </c>
      <c r="N1499">
        <v>11</v>
      </c>
      <c r="O1499">
        <v>0</v>
      </c>
      <c r="P1499">
        <v>401.45</v>
      </c>
      <c r="Q1499">
        <v>0</v>
      </c>
      <c r="R1499" s="1" t="s">
        <v>6436</v>
      </c>
      <c r="S1499" s="1" t="s">
        <v>8156</v>
      </c>
      <c r="T1499">
        <v>0.91</v>
      </c>
      <c r="U1499" s="1"/>
      <c r="V1499">
        <v>50239.569190000002</v>
      </c>
      <c r="W1499">
        <v>1151661.3535160001</v>
      </c>
      <c r="X1499">
        <v>255.86603199999999</v>
      </c>
      <c r="Y1499">
        <v>25.898782000000001</v>
      </c>
      <c r="Z1499">
        <v>510.62687399999999</v>
      </c>
      <c r="AA1499">
        <v>495.06889999999999</v>
      </c>
      <c r="AB1499">
        <v>0</v>
      </c>
    </row>
    <row r="1500" spans="1:28" x14ac:dyDescent="0.25">
      <c r="A1500" s="1" t="s">
        <v>2283</v>
      </c>
      <c r="B1500">
        <v>2054</v>
      </c>
      <c r="C1500" s="1" t="s">
        <v>4004</v>
      </c>
      <c r="D1500">
        <v>5.0999999999999996</v>
      </c>
      <c r="E1500">
        <v>0</v>
      </c>
      <c r="F1500">
        <v>0.45</v>
      </c>
      <c r="G1500">
        <v>2441</v>
      </c>
      <c r="H1500" s="1" t="s">
        <v>4096</v>
      </c>
      <c r="I1500">
        <v>121.36</v>
      </c>
      <c r="J1500">
        <v>9.64</v>
      </c>
      <c r="K1500">
        <v>387</v>
      </c>
      <c r="L1500">
        <v>1417.41</v>
      </c>
      <c r="M1500">
        <v>125</v>
      </c>
      <c r="N1500">
        <v>3</v>
      </c>
      <c r="O1500">
        <v>0</v>
      </c>
      <c r="P1500">
        <v>271.17</v>
      </c>
      <c r="Q1500">
        <v>0</v>
      </c>
      <c r="R1500" s="1" t="s">
        <v>6438</v>
      </c>
      <c r="S1500" s="1" t="s">
        <v>8156</v>
      </c>
      <c r="T1500">
        <v>0.89</v>
      </c>
      <c r="U1500" s="1"/>
      <c r="V1500">
        <v>34035.159932000002</v>
      </c>
      <c r="W1500">
        <v>904762.14277599996</v>
      </c>
      <c r="X1500">
        <v>176.21778699999999</v>
      </c>
      <c r="Y1500">
        <v>19.304931</v>
      </c>
      <c r="Z1500">
        <v>395.54386399999999</v>
      </c>
      <c r="AA1500">
        <v>388.93025399999999</v>
      </c>
      <c r="AB1500">
        <v>0</v>
      </c>
    </row>
    <row r="1501" spans="1:28" x14ac:dyDescent="0.25">
      <c r="A1501" s="1" t="s">
        <v>2284</v>
      </c>
      <c r="B1501">
        <v>1607</v>
      </c>
      <c r="C1501" s="1" t="s">
        <v>4005</v>
      </c>
      <c r="D1501">
        <v>5.0999999999999996</v>
      </c>
      <c r="E1501">
        <v>0</v>
      </c>
      <c r="F1501">
        <v>0.99</v>
      </c>
      <c r="G1501">
        <v>2442</v>
      </c>
      <c r="H1501" s="1" t="s">
        <v>4075</v>
      </c>
      <c r="I1501">
        <v>89.74</v>
      </c>
      <c r="J1501">
        <v>13.12</v>
      </c>
      <c r="K1501">
        <v>835</v>
      </c>
      <c r="L1501">
        <v>698.35</v>
      </c>
      <c r="M1501">
        <v>657</v>
      </c>
      <c r="N1501">
        <v>10</v>
      </c>
      <c r="O1501">
        <v>0</v>
      </c>
      <c r="P1501">
        <v>782.1</v>
      </c>
      <c r="Q1501">
        <v>0</v>
      </c>
      <c r="R1501" s="1" t="s">
        <v>6439</v>
      </c>
      <c r="S1501" s="1" t="s">
        <v>8156</v>
      </c>
      <c r="T1501">
        <v>0.97</v>
      </c>
      <c r="U1501" s="1"/>
      <c r="V1501">
        <v>113448.001002</v>
      </c>
      <c r="W1501">
        <v>2014018.1735700001</v>
      </c>
      <c r="X1501">
        <v>563.93417399999998</v>
      </c>
      <c r="Y1501">
        <v>48.956561000000001</v>
      </c>
      <c r="Z1501">
        <v>914.54993100000002</v>
      </c>
      <c r="AA1501">
        <v>865.78991299999996</v>
      </c>
      <c r="AB1501">
        <v>0</v>
      </c>
    </row>
    <row r="1502" spans="1:28" x14ac:dyDescent="0.25">
      <c r="A1502" s="1" t="s">
        <v>2285</v>
      </c>
      <c r="B1502">
        <v>1278</v>
      </c>
      <c r="C1502" s="1" t="s">
        <v>4012</v>
      </c>
      <c r="D1502">
        <v>5.0999999999999996</v>
      </c>
      <c r="E1502">
        <v>0</v>
      </c>
      <c r="F1502">
        <v>0.23</v>
      </c>
      <c r="G1502">
        <v>2443</v>
      </c>
      <c r="H1502" s="1" t="s">
        <v>4096</v>
      </c>
      <c r="I1502">
        <v>121.36</v>
      </c>
      <c r="J1502">
        <v>12.07</v>
      </c>
      <c r="K1502">
        <v>1165</v>
      </c>
      <c r="L1502">
        <v>1363.57</v>
      </c>
      <c r="M1502">
        <v>791</v>
      </c>
      <c r="N1502">
        <v>15</v>
      </c>
      <c r="O1502">
        <v>0</v>
      </c>
      <c r="P1502">
        <v>1074.5899999999999</v>
      </c>
      <c r="Q1502">
        <v>0</v>
      </c>
      <c r="R1502" s="1" t="s">
        <v>6440</v>
      </c>
      <c r="S1502" s="1" t="s">
        <v>8156</v>
      </c>
      <c r="T1502">
        <v>1.1200000000000001</v>
      </c>
      <c r="U1502" s="1"/>
      <c r="V1502">
        <v>144280.52902300001</v>
      </c>
      <c r="W1502">
        <v>2733498.5577170001</v>
      </c>
      <c r="X1502">
        <v>721.23047599999995</v>
      </c>
      <c r="Y1502">
        <v>65.236481999999995</v>
      </c>
      <c r="Z1502">
        <v>1235.4778920000001</v>
      </c>
      <c r="AA1502">
        <v>1175.074822</v>
      </c>
      <c r="AB1502">
        <v>0</v>
      </c>
    </row>
    <row r="1503" spans="1:28" x14ac:dyDescent="0.25">
      <c r="A1503" s="1" t="s">
        <v>2287</v>
      </c>
      <c r="B1503">
        <v>2070</v>
      </c>
      <c r="C1503" s="1" t="s">
        <v>4044</v>
      </c>
      <c r="D1503">
        <v>5.0999999999999996</v>
      </c>
      <c r="E1503">
        <v>0</v>
      </c>
      <c r="F1503">
        <v>0</v>
      </c>
      <c r="G1503">
        <v>2443</v>
      </c>
      <c r="H1503" s="1" t="s">
        <v>4135</v>
      </c>
      <c r="I1503">
        <v>0.69</v>
      </c>
      <c r="J1503">
        <v>12.48</v>
      </c>
      <c r="K1503">
        <v>373</v>
      </c>
      <c r="L1503">
        <v>2187.13</v>
      </c>
      <c r="M1503">
        <v>144</v>
      </c>
      <c r="N1503">
        <v>6</v>
      </c>
      <c r="O1503">
        <v>0</v>
      </c>
      <c r="P1503">
        <v>201.61</v>
      </c>
      <c r="Q1503">
        <v>0</v>
      </c>
      <c r="R1503" s="1" t="s">
        <v>6442</v>
      </c>
      <c r="S1503" s="1" t="s">
        <v>8156</v>
      </c>
      <c r="T1503">
        <v>0.91</v>
      </c>
      <c r="U1503" s="1"/>
      <c r="V1503">
        <v>30527.564456</v>
      </c>
      <c r="W1503">
        <v>1014949.230547</v>
      </c>
      <c r="X1503">
        <v>162.99659800000001</v>
      </c>
      <c r="Y1503">
        <v>21.084410999999999</v>
      </c>
      <c r="Z1503">
        <v>437.35899599999999</v>
      </c>
      <c r="AA1503">
        <v>436.290998</v>
      </c>
      <c r="AB1503">
        <v>0</v>
      </c>
    </row>
    <row r="1504" spans="1:28" x14ac:dyDescent="0.25">
      <c r="A1504" s="1" t="s">
        <v>2289</v>
      </c>
      <c r="B1504">
        <v>1727</v>
      </c>
      <c r="C1504" s="1" t="s">
        <v>4011</v>
      </c>
      <c r="D1504">
        <v>5.0999999999999996</v>
      </c>
      <c r="E1504">
        <v>0</v>
      </c>
      <c r="F1504">
        <v>2</v>
      </c>
      <c r="G1504">
        <v>2444</v>
      </c>
      <c r="H1504" s="1" t="s">
        <v>4084</v>
      </c>
      <c r="I1504">
        <v>105.53</v>
      </c>
      <c r="J1504">
        <v>15.42</v>
      </c>
      <c r="K1504">
        <v>717</v>
      </c>
      <c r="L1504">
        <v>690.83</v>
      </c>
      <c r="M1504">
        <v>548</v>
      </c>
      <c r="N1504">
        <v>14</v>
      </c>
      <c r="O1504">
        <v>0</v>
      </c>
      <c r="P1504">
        <v>671.3</v>
      </c>
      <c r="Q1504">
        <v>0</v>
      </c>
      <c r="R1504" s="1" t="s">
        <v>6444</v>
      </c>
      <c r="S1504" s="1" t="s">
        <v>8156</v>
      </c>
      <c r="T1504">
        <v>1.1100000000000001</v>
      </c>
      <c r="U1504" s="1"/>
      <c r="V1504">
        <v>94713.718643999993</v>
      </c>
      <c r="W1504">
        <v>1741660.878607</v>
      </c>
      <c r="X1504">
        <v>472.29960699999998</v>
      </c>
      <c r="Y1504">
        <v>42.222123000000003</v>
      </c>
      <c r="Z1504">
        <v>790.02590899999996</v>
      </c>
      <c r="AA1504">
        <v>748.70572900000002</v>
      </c>
      <c r="AB1504">
        <v>0</v>
      </c>
    </row>
    <row r="1505" spans="1:28" x14ac:dyDescent="0.25">
      <c r="A1505" s="1" t="s">
        <v>2290</v>
      </c>
      <c r="B1505">
        <v>2116</v>
      </c>
      <c r="C1505" s="1" t="s">
        <v>4034</v>
      </c>
      <c r="D1505">
        <v>5.0999999999999996</v>
      </c>
      <c r="E1505">
        <v>0</v>
      </c>
      <c r="F1505">
        <v>0</v>
      </c>
      <c r="G1505">
        <v>2445</v>
      </c>
      <c r="H1505" s="1" t="s">
        <v>4115</v>
      </c>
      <c r="I1505">
        <v>82</v>
      </c>
      <c r="J1505">
        <v>10.45</v>
      </c>
      <c r="K1505">
        <v>329</v>
      </c>
      <c r="L1505">
        <v>1808.36</v>
      </c>
      <c r="M1505">
        <v>141</v>
      </c>
      <c r="N1505">
        <v>3</v>
      </c>
      <c r="O1505">
        <v>0</v>
      </c>
      <c r="P1505">
        <v>173.66</v>
      </c>
      <c r="Q1505">
        <v>0</v>
      </c>
      <c r="R1505" s="1" t="s">
        <v>6445</v>
      </c>
      <c r="S1505" s="1" t="s">
        <v>8156</v>
      </c>
      <c r="T1505">
        <v>0.82</v>
      </c>
      <c r="U1505" s="1"/>
      <c r="V1505">
        <v>29208.558859000001</v>
      </c>
      <c r="W1505">
        <v>855473.20745099999</v>
      </c>
      <c r="X1505">
        <v>153.137124</v>
      </c>
      <c r="Y1505">
        <v>17.89931</v>
      </c>
      <c r="Z1505">
        <v>369.61454400000002</v>
      </c>
      <c r="AA1505">
        <v>367.74062600000002</v>
      </c>
      <c r="AB1505">
        <v>0</v>
      </c>
    </row>
    <row r="1506" spans="1:28" x14ac:dyDescent="0.25">
      <c r="A1506" s="1" t="s">
        <v>2291</v>
      </c>
      <c r="B1506">
        <v>1766</v>
      </c>
      <c r="C1506" s="1" t="s">
        <v>4037</v>
      </c>
      <c r="D1506">
        <v>5.0999999999999996</v>
      </c>
      <c r="E1506">
        <v>0</v>
      </c>
      <c r="F1506">
        <v>0.9</v>
      </c>
      <c r="G1506">
        <v>2446</v>
      </c>
      <c r="H1506" s="1" t="s">
        <v>4096</v>
      </c>
      <c r="I1506">
        <v>121.36</v>
      </c>
      <c r="J1506">
        <v>11.63</v>
      </c>
      <c r="K1506">
        <v>680</v>
      </c>
      <c r="L1506">
        <v>1417.38</v>
      </c>
      <c r="M1506">
        <v>403</v>
      </c>
      <c r="N1506">
        <v>15</v>
      </c>
      <c r="O1506">
        <v>0</v>
      </c>
      <c r="P1506">
        <v>558.91</v>
      </c>
      <c r="Q1506">
        <v>0</v>
      </c>
      <c r="R1506" s="1" t="s">
        <v>6446</v>
      </c>
      <c r="S1506" s="1" t="s">
        <v>8156</v>
      </c>
      <c r="T1506">
        <v>0.84</v>
      </c>
      <c r="U1506" s="1"/>
      <c r="V1506">
        <v>75609.272075000001</v>
      </c>
      <c r="W1506">
        <v>1568843.8196419999</v>
      </c>
      <c r="X1506">
        <v>381.12185299999999</v>
      </c>
      <c r="Y1506">
        <v>35.973840000000003</v>
      </c>
      <c r="Z1506">
        <v>699.83940099999995</v>
      </c>
      <c r="AA1506">
        <v>674.409761</v>
      </c>
      <c r="AB1506">
        <v>0</v>
      </c>
    </row>
    <row r="1507" spans="1:28" x14ac:dyDescent="0.25">
      <c r="A1507" s="1" t="s">
        <v>2292</v>
      </c>
      <c r="B1507">
        <v>1438</v>
      </c>
      <c r="C1507" s="1" t="s">
        <v>4039</v>
      </c>
      <c r="D1507">
        <v>5.0999999999999996</v>
      </c>
      <c r="E1507">
        <v>0</v>
      </c>
      <c r="F1507">
        <v>0.5</v>
      </c>
      <c r="G1507">
        <v>2447</v>
      </c>
      <c r="H1507" s="1" t="s">
        <v>4111</v>
      </c>
      <c r="I1507">
        <v>13.29</v>
      </c>
      <c r="J1507">
        <v>12.85</v>
      </c>
      <c r="K1507">
        <v>1009</v>
      </c>
      <c r="L1507">
        <v>1792.38</v>
      </c>
      <c r="M1507">
        <v>708</v>
      </c>
      <c r="N1507">
        <v>14</v>
      </c>
      <c r="O1507">
        <v>0</v>
      </c>
      <c r="P1507">
        <v>873.14</v>
      </c>
      <c r="Q1507">
        <v>0</v>
      </c>
      <c r="R1507" s="1" t="s">
        <v>6447</v>
      </c>
      <c r="S1507" s="1" t="s">
        <v>8156</v>
      </c>
      <c r="T1507">
        <v>0.95</v>
      </c>
      <c r="U1507" s="1"/>
      <c r="V1507">
        <v>125050.507552</v>
      </c>
      <c r="W1507">
        <v>2499189.4706640001</v>
      </c>
      <c r="X1507">
        <v>628.29320399999995</v>
      </c>
      <c r="Y1507">
        <v>58.925046000000002</v>
      </c>
      <c r="Z1507">
        <v>1123.6121880000001</v>
      </c>
      <c r="AA1507">
        <v>1074.3455349999999</v>
      </c>
      <c r="AB1507">
        <v>0</v>
      </c>
    </row>
    <row r="1508" spans="1:28" x14ac:dyDescent="0.25">
      <c r="A1508" s="1" t="s">
        <v>2296</v>
      </c>
      <c r="B1508">
        <v>2136</v>
      </c>
      <c r="C1508" s="1" t="s">
        <v>4004</v>
      </c>
      <c r="D1508">
        <v>5.0999999999999996</v>
      </c>
      <c r="E1508">
        <v>0</v>
      </c>
      <c r="F1508">
        <v>0.31</v>
      </c>
      <c r="G1508">
        <v>2448</v>
      </c>
      <c r="H1508" s="1" t="s">
        <v>4096</v>
      </c>
      <c r="I1508">
        <v>121.36</v>
      </c>
      <c r="J1508">
        <v>14.07</v>
      </c>
      <c r="K1508">
        <v>312</v>
      </c>
      <c r="L1508">
        <v>1417.41</v>
      </c>
      <c r="M1508">
        <v>91</v>
      </c>
      <c r="N1508">
        <v>6</v>
      </c>
      <c r="O1508">
        <v>0</v>
      </c>
      <c r="P1508">
        <v>219.83</v>
      </c>
      <c r="Q1508">
        <v>0</v>
      </c>
      <c r="R1508" s="1" t="s">
        <v>6451</v>
      </c>
      <c r="S1508" s="1" t="s">
        <v>8156</v>
      </c>
      <c r="T1508">
        <v>1.1200000000000001</v>
      </c>
      <c r="U1508" s="1"/>
      <c r="V1508">
        <v>26357.034481999999</v>
      </c>
      <c r="W1508">
        <v>816986.73300400004</v>
      </c>
      <c r="X1508">
        <v>139.29453100000001</v>
      </c>
      <c r="Y1508">
        <v>17.515536999999998</v>
      </c>
      <c r="Z1508">
        <v>356.28087299999999</v>
      </c>
      <c r="AA1508">
        <v>351.19448699999998</v>
      </c>
      <c r="AB1508">
        <v>0</v>
      </c>
    </row>
    <row r="1509" spans="1:28" x14ac:dyDescent="0.25">
      <c r="A1509" s="1" t="s">
        <v>2299</v>
      </c>
      <c r="B1509">
        <v>1218</v>
      </c>
      <c r="C1509" s="1" t="s">
        <v>4031</v>
      </c>
      <c r="D1509">
        <v>5.0999999999999996</v>
      </c>
      <c r="E1509">
        <v>0</v>
      </c>
      <c r="F1509">
        <v>0.35</v>
      </c>
      <c r="G1509">
        <v>2450</v>
      </c>
      <c r="H1509" s="1" t="s">
        <v>4127</v>
      </c>
      <c r="I1509">
        <v>2.0699999999999998</v>
      </c>
      <c r="J1509">
        <v>7.79</v>
      </c>
      <c r="K1509">
        <v>1232</v>
      </c>
      <c r="L1509">
        <v>2268.7600000000002</v>
      </c>
      <c r="M1509">
        <v>791</v>
      </c>
      <c r="N1509">
        <v>17</v>
      </c>
      <c r="O1509">
        <v>0</v>
      </c>
      <c r="P1509">
        <v>1003.11</v>
      </c>
      <c r="Q1509">
        <v>0</v>
      </c>
      <c r="R1509" s="1" t="s">
        <v>6454</v>
      </c>
      <c r="S1509" s="1" t="s">
        <v>8156</v>
      </c>
      <c r="T1509">
        <v>0.72</v>
      </c>
      <c r="U1509" s="1"/>
      <c r="V1509">
        <v>141499.38710399999</v>
      </c>
      <c r="W1509">
        <v>2709586.8602339998</v>
      </c>
      <c r="X1509">
        <v>707.770084</v>
      </c>
      <c r="Y1509">
        <v>62.901777000000003</v>
      </c>
      <c r="Z1509">
        <v>1212.4176199999999</v>
      </c>
      <c r="AA1509">
        <v>1164.7971680000001</v>
      </c>
      <c r="AB1509">
        <v>0</v>
      </c>
    </row>
    <row r="1510" spans="1:28" x14ac:dyDescent="0.25">
      <c r="A1510" s="1" t="s">
        <v>2300</v>
      </c>
      <c r="B1510">
        <v>1428</v>
      </c>
      <c r="C1510" s="1" t="s">
        <v>4048</v>
      </c>
      <c r="D1510">
        <v>5.0999999999999996</v>
      </c>
      <c r="E1510">
        <v>0</v>
      </c>
      <c r="F1510">
        <v>0.42</v>
      </c>
      <c r="G1510">
        <v>2451</v>
      </c>
      <c r="H1510" s="1" t="s">
        <v>4096</v>
      </c>
      <c r="I1510">
        <v>121.36</v>
      </c>
      <c r="J1510">
        <v>8.09</v>
      </c>
      <c r="K1510">
        <v>1023</v>
      </c>
      <c r="L1510">
        <v>2440.69</v>
      </c>
      <c r="M1510">
        <v>611</v>
      </c>
      <c r="N1510">
        <v>8</v>
      </c>
      <c r="O1510">
        <v>0</v>
      </c>
      <c r="P1510">
        <v>767.6</v>
      </c>
      <c r="Q1510">
        <v>0</v>
      </c>
      <c r="R1510" s="1" t="s">
        <v>6455</v>
      </c>
      <c r="S1510" s="1" t="s">
        <v>8156</v>
      </c>
      <c r="T1510">
        <v>0.7</v>
      </c>
      <c r="U1510" s="1"/>
      <c r="V1510">
        <v>115803.19315000001</v>
      </c>
      <c r="W1510">
        <v>2396414.2972929999</v>
      </c>
      <c r="X1510">
        <v>583.47655699999996</v>
      </c>
      <c r="Y1510">
        <v>54.560834999999997</v>
      </c>
      <c r="Z1510">
        <v>1067.4398699999999</v>
      </c>
      <c r="AA1510">
        <v>1030.1639769999999</v>
      </c>
      <c r="AB1510">
        <v>0</v>
      </c>
    </row>
    <row r="1511" spans="1:28" x14ac:dyDescent="0.25">
      <c r="A1511" s="1" t="s">
        <v>2301</v>
      </c>
      <c r="B1511">
        <v>2006</v>
      </c>
      <c r="C1511" s="1" t="s">
        <v>4037</v>
      </c>
      <c r="D1511">
        <v>5.0999999999999996</v>
      </c>
      <c r="E1511">
        <v>0</v>
      </c>
      <c r="F1511">
        <v>0.2</v>
      </c>
      <c r="G1511">
        <v>2452</v>
      </c>
      <c r="H1511" s="1" t="s">
        <v>4096</v>
      </c>
      <c r="I1511">
        <v>121.36</v>
      </c>
      <c r="J1511">
        <v>10.32</v>
      </c>
      <c r="K1511">
        <v>446</v>
      </c>
      <c r="L1511">
        <v>1415.65</v>
      </c>
      <c r="M1511">
        <v>212</v>
      </c>
      <c r="N1511">
        <v>11</v>
      </c>
      <c r="O1511">
        <v>0</v>
      </c>
      <c r="P1511">
        <v>329.46</v>
      </c>
      <c r="Q1511">
        <v>0</v>
      </c>
      <c r="R1511" s="1" t="s">
        <v>6456</v>
      </c>
      <c r="S1511" s="1" t="s">
        <v>8156</v>
      </c>
      <c r="T1511">
        <v>0.87</v>
      </c>
      <c r="U1511" s="1"/>
      <c r="V1511">
        <v>40667.655531999997</v>
      </c>
      <c r="W1511">
        <v>990948.04040699999</v>
      </c>
      <c r="X1511">
        <v>208.445063</v>
      </c>
      <c r="Y1511">
        <v>21.562415999999999</v>
      </c>
      <c r="Z1511">
        <v>434.20423</v>
      </c>
      <c r="AA1511">
        <v>425.98144100000002</v>
      </c>
      <c r="AB1511">
        <v>0</v>
      </c>
    </row>
    <row r="1512" spans="1:28" x14ac:dyDescent="0.25">
      <c r="A1512" s="1" t="s">
        <v>2308</v>
      </c>
      <c r="B1512">
        <v>1380</v>
      </c>
      <c r="C1512" s="1" t="s">
        <v>4040</v>
      </c>
      <c r="D1512">
        <v>5.0999999999999996</v>
      </c>
      <c r="E1512">
        <v>0</v>
      </c>
      <c r="F1512">
        <v>0.01</v>
      </c>
      <c r="G1512">
        <v>2456</v>
      </c>
      <c r="H1512" s="1" t="s">
        <v>4096</v>
      </c>
      <c r="I1512">
        <v>121.36</v>
      </c>
      <c r="J1512">
        <v>10.43</v>
      </c>
      <c r="K1512">
        <v>1076</v>
      </c>
      <c r="L1512">
        <v>1561.24</v>
      </c>
      <c r="M1512">
        <v>755</v>
      </c>
      <c r="N1512">
        <v>14</v>
      </c>
      <c r="O1512">
        <v>0</v>
      </c>
      <c r="P1512">
        <v>945.84</v>
      </c>
      <c r="Q1512">
        <v>0</v>
      </c>
      <c r="R1512" s="1" t="s">
        <v>6463</v>
      </c>
      <c r="S1512" s="1" t="s">
        <v>8156</v>
      </c>
      <c r="T1512">
        <v>0.88</v>
      </c>
      <c r="U1512" s="1"/>
      <c r="V1512">
        <v>135349.16987000001</v>
      </c>
      <c r="W1512">
        <v>2540049.5642579999</v>
      </c>
      <c r="X1512">
        <v>675.96236599999997</v>
      </c>
      <c r="Y1512">
        <v>60.263137</v>
      </c>
      <c r="Z1512">
        <v>1144.942425</v>
      </c>
      <c r="AA1512">
        <v>1091.9168079999999</v>
      </c>
      <c r="AB1512">
        <v>0</v>
      </c>
    </row>
    <row r="1513" spans="1:28" x14ac:dyDescent="0.25">
      <c r="A1513" s="1" t="s">
        <v>2309</v>
      </c>
      <c r="B1513">
        <v>1666</v>
      </c>
      <c r="C1513" s="1" t="s">
        <v>4005</v>
      </c>
      <c r="D1513">
        <v>5.0999999999999996</v>
      </c>
      <c r="E1513">
        <v>0</v>
      </c>
      <c r="F1513">
        <v>0.5</v>
      </c>
      <c r="G1513">
        <v>2456</v>
      </c>
      <c r="H1513" s="1" t="s">
        <v>4075</v>
      </c>
      <c r="I1513">
        <v>89.74</v>
      </c>
      <c r="J1513">
        <v>10.72</v>
      </c>
      <c r="K1513">
        <v>790</v>
      </c>
      <c r="L1513">
        <v>698.35</v>
      </c>
      <c r="M1513">
        <v>593</v>
      </c>
      <c r="N1513">
        <v>10</v>
      </c>
      <c r="O1513">
        <v>0</v>
      </c>
      <c r="P1513">
        <v>728.28</v>
      </c>
      <c r="Q1513">
        <v>0</v>
      </c>
      <c r="R1513" s="1" t="s">
        <v>6464</v>
      </c>
      <c r="S1513" s="1" t="s">
        <v>8156</v>
      </c>
      <c r="T1513">
        <v>0.83</v>
      </c>
      <c r="U1513" s="1"/>
      <c r="V1513">
        <v>101383.375694</v>
      </c>
      <c r="W1513">
        <v>1783710.6113720001</v>
      </c>
      <c r="X1513">
        <v>503.51621399999999</v>
      </c>
      <c r="Y1513">
        <v>43.213220999999997</v>
      </c>
      <c r="Z1513">
        <v>809.791741</v>
      </c>
      <c r="AA1513">
        <v>766.78578500000003</v>
      </c>
      <c r="AB1513">
        <v>0</v>
      </c>
    </row>
    <row r="1514" spans="1:28" x14ac:dyDescent="0.25">
      <c r="A1514" s="1" t="s">
        <v>2310</v>
      </c>
      <c r="B1514">
        <v>2162</v>
      </c>
      <c r="C1514" s="1" t="s">
        <v>4034</v>
      </c>
      <c r="D1514">
        <v>5.0999999999999996</v>
      </c>
      <c r="E1514">
        <v>0</v>
      </c>
      <c r="F1514">
        <v>0</v>
      </c>
      <c r="G1514">
        <v>2456</v>
      </c>
      <c r="H1514" s="1" t="s">
        <v>4150</v>
      </c>
      <c r="I1514">
        <v>82</v>
      </c>
      <c r="J1514">
        <v>14.22</v>
      </c>
      <c r="K1514">
        <v>294</v>
      </c>
      <c r="L1514">
        <v>1808.36</v>
      </c>
      <c r="M1514">
        <v>90</v>
      </c>
      <c r="N1514">
        <v>3</v>
      </c>
      <c r="O1514">
        <v>0</v>
      </c>
      <c r="P1514">
        <v>170.54</v>
      </c>
      <c r="Q1514">
        <v>0</v>
      </c>
      <c r="R1514" s="1" t="s">
        <v>6465</v>
      </c>
      <c r="S1514" s="1" t="s">
        <v>8156</v>
      </c>
      <c r="T1514">
        <v>1.04</v>
      </c>
      <c r="U1514" s="1"/>
      <c r="V1514">
        <v>22629.608394999999</v>
      </c>
      <c r="W1514">
        <v>789498.51306799997</v>
      </c>
      <c r="X1514">
        <v>121.73168699999999</v>
      </c>
      <c r="Y1514">
        <v>16.477326000000001</v>
      </c>
      <c r="Z1514">
        <v>341.15049800000003</v>
      </c>
      <c r="AA1514">
        <v>339.37653699999998</v>
      </c>
      <c r="AB1514">
        <v>0</v>
      </c>
    </row>
    <row r="1515" spans="1:28" x14ac:dyDescent="0.25">
      <c r="A1515" s="1" t="s">
        <v>2311</v>
      </c>
      <c r="B1515">
        <v>2254</v>
      </c>
      <c r="C1515" s="1" t="s">
        <v>4034</v>
      </c>
      <c r="D1515">
        <v>5.0999999999999996</v>
      </c>
      <c r="E1515">
        <v>0</v>
      </c>
      <c r="F1515">
        <v>0</v>
      </c>
      <c r="G1515">
        <v>2458</v>
      </c>
      <c r="H1515" s="1" t="s">
        <v>4150</v>
      </c>
      <c r="I1515">
        <v>82</v>
      </c>
      <c r="J1515">
        <v>16.39</v>
      </c>
      <c r="K1515">
        <v>204</v>
      </c>
      <c r="L1515">
        <v>1808.36</v>
      </c>
      <c r="M1515">
        <v>0</v>
      </c>
      <c r="N1515">
        <v>0</v>
      </c>
      <c r="O1515">
        <v>0</v>
      </c>
      <c r="P1515">
        <v>100.24</v>
      </c>
      <c r="Q1515">
        <v>0</v>
      </c>
      <c r="R1515" s="1" t="s">
        <v>6466</v>
      </c>
      <c r="S1515" s="1" t="s">
        <v>8156</v>
      </c>
      <c r="T1515">
        <v>1.26</v>
      </c>
      <c r="U1515" s="1"/>
      <c r="V1515">
        <v>13901.291337000001</v>
      </c>
      <c r="W1515">
        <v>741186.50626499997</v>
      </c>
      <c r="X1515">
        <v>81.097862000000006</v>
      </c>
      <c r="Y1515">
        <v>15.500211</v>
      </c>
      <c r="Z1515">
        <v>319.85309999999998</v>
      </c>
      <c r="AA1515">
        <v>318.602709</v>
      </c>
      <c r="AB1515">
        <v>0</v>
      </c>
    </row>
    <row r="1516" spans="1:28" x14ac:dyDescent="0.25">
      <c r="A1516" s="1" t="s">
        <v>2312</v>
      </c>
      <c r="B1516">
        <v>2353</v>
      </c>
      <c r="C1516" s="1" t="s">
        <v>4002</v>
      </c>
      <c r="D1516">
        <v>5.0999999999999996</v>
      </c>
      <c r="E1516">
        <v>0</v>
      </c>
      <c r="F1516">
        <v>0.78</v>
      </c>
      <c r="G1516">
        <v>2462</v>
      </c>
      <c r="H1516" s="1" t="s">
        <v>4072</v>
      </c>
      <c r="I1516">
        <v>31.58</v>
      </c>
      <c r="J1516">
        <v>4.26</v>
      </c>
      <c r="K1516">
        <v>109</v>
      </c>
      <c r="L1516">
        <v>367.23</v>
      </c>
      <c r="M1516">
        <v>5</v>
      </c>
      <c r="N1516">
        <v>1</v>
      </c>
      <c r="O1516">
        <v>0</v>
      </c>
      <c r="P1516">
        <v>32.299999999999997</v>
      </c>
      <c r="Q1516">
        <v>0</v>
      </c>
      <c r="R1516" s="1" t="s">
        <v>6467</v>
      </c>
      <c r="S1516" s="1" t="s">
        <v>8156</v>
      </c>
      <c r="T1516">
        <v>0.35</v>
      </c>
      <c r="U1516" s="1"/>
      <c r="V1516">
        <v>6197.3000339999999</v>
      </c>
      <c r="W1516">
        <v>172499.37711</v>
      </c>
      <c r="X1516">
        <v>32.190905999999998</v>
      </c>
      <c r="Y1516">
        <v>3.2892929999999998</v>
      </c>
      <c r="Z1516">
        <v>73.628112000000002</v>
      </c>
      <c r="AA1516">
        <v>74.152607000000003</v>
      </c>
      <c r="AB1516">
        <v>0</v>
      </c>
    </row>
    <row r="1517" spans="1:28" x14ac:dyDescent="0.25">
      <c r="A1517" s="1" t="s">
        <v>2313</v>
      </c>
      <c r="B1517">
        <v>1725</v>
      </c>
      <c r="C1517" s="1" t="s">
        <v>4005</v>
      </c>
      <c r="D1517">
        <v>5.0999999999999996</v>
      </c>
      <c r="E1517">
        <v>0</v>
      </c>
      <c r="F1517">
        <v>0.02</v>
      </c>
      <c r="G1517">
        <v>2463</v>
      </c>
      <c r="H1517" s="1" t="s">
        <v>4075</v>
      </c>
      <c r="I1517">
        <v>89.74</v>
      </c>
      <c r="J1517">
        <v>7.61</v>
      </c>
      <c r="K1517">
        <v>738</v>
      </c>
      <c r="L1517">
        <v>698.34</v>
      </c>
      <c r="M1517">
        <v>537</v>
      </c>
      <c r="N1517">
        <v>11</v>
      </c>
      <c r="O1517">
        <v>0</v>
      </c>
      <c r="P1517">
        <v>664.52</v>
      </c>
      <c r="Q1517">
        <v>0</v>
      </c>
      <c r="R1517" s="1" t="s">
        <v>6468</v>
      </c>
      <c r="S1517" s="1" t="s">
        <v>8156</v>
      </c>
      <c r="T1517">
        <v>0.69</v>
      </c>
      <c r="U1517" s="1"/>
      <c r="V1517">
        <v>94252.028155000007</v>
      </c>
      <c r="W1517">
        <v>1686857.4350690001</v>
      </c>
      <c r="X1517">
        <v>468.77354300000002</v>
      </c>
      <c r="Y1517">
        <v>40.644126999999997</v>
      </c>
      <c r="Z1517">
        <v>764.61732900000004</v>
      </c>
      <c r="AA1517">
        <v>725.14923399999998</v>
      </c>
      <c r="AB1517">
        <v>0</v>
      </c>
    </row>
    <row r="1518" spans="1:28" x14ac:dyDescent="0.25">
      <c r="A1518" s="1" t="s">
        <v>2314</v>
      </c>
      <c r="B1518">
        <v>2415</v>
      </c>
      <c r="C1518" s="1" t="s">
        <v>4002</v>
      </c>
      <c r="D1518">
        <v>5.0999999999999996</v>
      </c>
      <c r="E1518">
        <v>0</v>
      </c>
      <c r="F1518">
        <v>0.05</v>
      </c>
      <c r="G1518">
        <v>2464</v>
      </c>
      <c r="H1518" s="1" t="s">
        <v>4105</v>
      </c>
      <c r="I1518">
        <v>31.58</v>
      </c>
      <c r="J1518">
        <v>8.09</v>
      </c>
      <c r="K1518">
        <v>49</v>
      </c>
      <c r="L1518">
        <v>367.23</v>
      </c>
      <c r="M1518">
        <v>0</v>
      </c>
      <c r="N1518">
        <v>0</v>
      </c>
      <c r="O1518">
        <v>0</v>
      </c>
      <c r="P1518">
        <v>6.99</v>
      </c>
      <c r="Q1518">
        <v>0</v>
      </c>
      <c r="R1518" s="1" t="s">
        <v>6469</v>
      </c>
      <c r="S1518" s="1" t="s">
        <v>8156</v>
      </c>
      <c r="T1518">
        <v>0.63</v>
      </c>
      <c r="U1518" s="1"/>
      <c r="V1518">
        <v>2260.203211</v>
      </c>
      <c r="W1518">
        <v>114129.928216</v>
      </c>
      <c r="X1518">
        <v>12.949328</v>
      </c>
      <c r="Y1518">
        <v>2.0155479999999999</v>
      </c>
      <c r="Z1518">
        <v>47.373607999999997</v>
      </c>
      <c r="AA1518">
        <v>49.059933000000001</v>
      </c>
      <c r="AB1518">
        <v>0</v>
      </c>
    </row>
    <row r="1519" spans="1:28" x14ac:dyDescent="0.25">
      <c r="A1519" s="1" t="s">
        <v>2315</v>
      </c>
      <c r="B1519">
        <v>2362</v>
      </c>
      <c r="C1519" s="1" t="s">
        <v>4004</v>
      </c>
      <c r="D1519">
        <v>5.0999999999999996</v>
      </c>
      <c r="E1519">
        <v>0</v>
      </c>
      <c r="F1519">
        <v>2.2000000000000002</v>
      </c>
      <c r="G1519">
        <v>2465</v>
      </c>
      <c r="H1519" s="1" t="s">
        <v>4079</v>
      </c>
      <c r="I1519">
        <v>1.4</v>
      </c>
      <c r="J1519">
        <v>14.3</v>
      </c>
      <c r="K1519">
        <v>103</v>
      </c>
      <c r="L1519">
        <v>609.39</v>
      </c>
      <c r="M1519">
        <v>17</v>
      </c>
      <c r="N1519">
        <v>6</v>
      </c>
      <c r="O1519">
        <v>0</v>
      </c>
      <c r="P1519">
        <v>61.95</v>
      </c>
      <c r="Q1519">
        <v>0</v>
      </c>
      <c r="R1519" s="1" t="s">
        <v>6470</v>
      </c>
      <c r="S1519" s="1" t="s">
        <v>8156</v>
      </c>
      <c r="T1519">
        <v>1.04</v>
      </c>
      <c r="U1519" s="1"/>
      <c r="V1519">
        <v>8219.5520209999995</v>
      </c>
      <c r="W1519">
        <v>332223.75512400002</v>
      </c>
      <c r="X1519">
        <v>45.351382999999998</v>
      </c>
      <c r="Y1519">
        <v>7.0119300000000004</v>
      </c>
      <c r="Z1519">
        <v>144.16021900000001</v>
      </c>
      <c r="AA1519">
        <v>142.80959899999999</v>
      </c>
      <c r="AB1519">
        <v>0</v>
      </c>
    </row>
    <row r="1520" spans="1:28" x14ac:dyDescent="0.25">
      <c r="A1520" s="1" t="s">
        <v>2317</v>
      </c>
      <c r="B1520">
        <v>2072</v>
      </c>
      <c r="C1520" s="1" t="s">
        <v>4018</v>
      </c>
      <c r="D1520">
        <v>5.0999999999999996</v>
      </c>
      <c r="E1520">
        <v>0</v>
      </c>
      <c r="F1520">
        <v>2</v>
      </c>
      <c r="G1520">
        <v>2466</v>
      </c>
      <c r="H1520" s="1" t="s">
        <v>4095</v>
      </c>
      <c r="I1520">
        <v>63.59</v>
      </c>
      <c r="J1520">
        <v>7.14</v>
      </c>
      <c r="K1520">
        <v>394</v>
      </c>
      <c r="L1520">
        <v>1936.73</v>
      </c>
      <c r="M1520">
        <v>132</v>
      </c>
      <c r="N1520">
        <v>3</v>
      </c>
      <c r="O1520">
        <v>0</v>
      </c>
      <c r="P1520">
        <v>181.06</v>
      </c>
      <c r="Q1520">
        <v>0</v>
      </c>
      <c r="R1520" s="1" t="s">
        <v>6472</v>
      </c>
      <c r="S1520" s="1" t="s">
        <v>8156</v>
      </c>
      <c r="T1520">
        <v>0.65</v>
      </c>
      <c r="U1520" s="1"/>
      <c r="V1520">
        <v>31667.902525000001</v>
      </c>
      <c r="W1520">
        <v>910165.70502999995</v>
      </c>
      <c r="X1520">
        <v>165.46371400000001</v>
      </c>
      <c r="Y1520">
        <v>18.461577999999999</v>
      </c>
      <c r="Z1520">
        <v>391.40049299999998</v>
      </c>
      <c r="AA1520">
        <v>391.25238100000001</v>
      </c>
      <c r="AB1520">
        <v>0</v>
      </c>
    </row>
    <row r="1521" spans="1:28" x14ac:dyDescent="0.25">
      <c r="A1521" s="1" t="s">
        <v>2318</v>
      </c>
      <c r="B1521">
        <v>2245</v>
      </c>
      <c r="C1521" s="1" t="s">
        <v>4018</v>
      </c>
      <c r="D1521">
        <v>5.0999999999999996</v>
      </c>
      <c r="E1521">
        <v>0</v>
      </c>
      <c r="F1521">
        <v>2.5</v>
      </c>
      <c r="G1521">
        <v>2467</v>
      </c>
      <c r="H1521" s="1" t="s">
        <v>4095</v>
      </c>
      <c r="I1521">
        <v>63.59</v>
      </c>
      <c r="J1521">
        <v>13.3</v>
      </c>
      <c r="K1521">
        <v>222</v>
      </c>
      <c r="L1521">
        <v>1936.73</v>
      </c>
      <c r="M1521">
        <v>22</v>
      </c>
      <c r="N1521">
        <v>2</v>
      </c>
      <c r="O1521">
        <v>0</v>
      </c>
      <c r="P1521">
        <v>112.69</v>
      </c>
      <c r="Q1521">
        <v>0</v>
      </c>
      <c r="R1521" s="1" t="s">
        <v>6473</v>
      </c>
      <c r="S1521" s="1" t="s">
        <v>8156</v>
      </c>
      <c r="T1521">
        <v>1.29</v>
      </c>
      <c r="U1521" s="1"/>
      <c r="V1521">
        <v>17099.49078</v>
      </c>
      <c r="W1521">
        <v>839418.26435499999</v>
      </c>
      <c r="X1521">
        <v>98.012281999999999</v>
      </c>
      <c r="Y1521">
        <v>17.800460999999999</v>
      </c>
      <c r="Z1521">
        <v>363.48510900000002</v>
      </c>
      <c r="AA1521">
        <v>360.828936</v>
      </c>
      <c r="AB1521">
        <v>0</v>
      </c>
    </row>
    <row r="1522" spans="1:28" x14ac:dyDescent="0.25">
      <c r="A1522" s="1" t="s">
        <v>2319</v>
      </c>
      <c r="B1522">
        <v>2379</v>
      </c>
      <c r="C1522" s="1" t="s">
        <v>4004</v>
      </c>
      <c r="D1522">
        <v>5.0999999999999996</v>
      </c>
      <c r="E1522">
        <v>0</v>
      </c>
      <c r="F1522">
        <v>0.62</v>
      </c>
      <c r="G1522">
        <v>2467</v>
      </c>
      <c r="H1522" s="1" t="s">
        <v>4073</v>
      </c>
      <c r="I1522">
        <v>40.79</v>
      </c>
      <c r="J1522">
        <v>11.86</v>
      </c>
      <c r="K1522">
        <v>88</v>
      </c>
      <c r="L1522">
        <v>475.89</v>
      </c>
      <c r="M1522">
        <v>14</v>
      </c>
      <c r="N1522">
        <v>2</v>
      </c>
      <c r="O1522">
        <v>0</v>
      </c>
      <c r="P1522">
        <v>51.28</v>
      </c>
      <c r="Q1522">
        <v>0</v>
      </c>
      <c r="R1522" s="1" t="s">
        <v>6474</v>
      </c>
      <c r="S1522" s="1" t="s">
        <v>8156</v>
      </c>
      <c r="T1522">
        <v>0.95</v>
      </c>
      <c r="U1522" s="1"/>
      <c r="V1522">
        <v>6109.2503889999998</v>
      </c>
      <c r="W1522">
        <v>236435.16564799999</v>
      </c>
      <c r="X1522">
        <v>33.404119999999999</v>
      </c>
      <c r="Y1522">
        <v>4.7929490000000001</v>
      </c>
      <c r="Z1522">
        <v>101.811075</v>
      </c>
      <c r="AA1522">
        <v>101.634418</v>
      </c>
      <c r="AB1522">
        <v>0</v>
      </c>
    </row>
    <row r="1523" spans="1:28" x14ac:dyDescent="0.25">
      <c r="A1523" s="1" t="s">
        <v>2321</v>
      </c>
      <c r="B1523">
        <v>1610</v>
      </c>
      <c r="C1523" s="1" t="s">
        <v>4014</v>
      </c>
      <c r="D1523">
        <v>5.0999999999999996</v>
      </c>
      <c r="E1523">
        <v>0</v>
      </c>
      <c r="F1523">
        <v>0</v>
      </c>
      <c r="G1523">
        <v>2469</v>
      </c>
      <c r="H1523" s="1" t="s">
        <v>4087</v>
      </c>
      <c r="I1523">
        <v>59.72</v>
      </c>
      <c r="J1523">
        <v>8.36</v>
      </c>
      <c r="K1523">
        <v>859</v>
      </c>
      <c r="L1523">
        <v>1183.1099999999999</v>
      </c>
      <c r="M1523">
        <v>674</v>
      </c>
      <c r="N1523">
        <v>5</v>
      </c>
      <c r="O1523">
        <v>0</v>
      </c>
      <c r="P1523">
        <v>737.68</v>
      </c>
      <c r="Q1523">
        <v>0</v>
      </c>
      <c r="R1523" s="1" t="s">
        <v>6476</v>
      </c>
      <c r="S1523" s="1" t="s">
        <v>8156</v>
      </c>
      <c r="T1523">
        <v>0.71</v>
      </c>
      <c r="U1523" s="1"/>
      <c r="V1523">
        <v>116702.19620999999</v>
      </c>
      <c r="W1523">
        <v>2141320.2712940001</v>
      </c>
      <c r="X1523">
        <v>581.65398300000004</v>
      </c>
      <c r="Y1523">
        <v>51.014870999999999</v>
      </c>
      <c r="Z1523">
        <v>966.38354400000003</v>
      </c>
      <c r="AA1523">
        <v>920.51293399999997</v>
      </c>
      <c r="AB1523">
        <v>0</v>
      </c>
    </row>
    <row r="1524" spans="1:28" x14ac:dyDescent="0.25">
      <c r="A1524" s="1" t="s">
        <v>2323</v>
      </c>
      <c r="B1524">
        <v>1816</v>
      </c>
      <c r="C1524" s="1" t="s">
        <v>4004</v>
      </c>
      <c r="D1524">
        <v>5.0999999999999996</v>
      </c>
      <c r="E1524">
        <v>0</v>
      </c>
      <c r="F1524">
        <v>0.22</v>
      </c>
      <c r="G1524">
        <v>2470</v>
      </c>
      <c r="H1524" s="1" t="s">
        <v>4108</v>
      </c>
      <c r="I1524">
        <v>122.01</v>
      </c>
      <c r="J1524">
        <v>11.24</v>
      </c>
      <c r="K1524">
        <v>654</v>
      </c>
      <c r="L1524">
        <v>1425.91</v>
      </c>
      <c r="M1524">
        <v>409</v>
      </c>
      <c r="N1524">
        <v>23</v>
      </c>
      <c r="O1524">
        <v>0</v>
      </c>
      <c r="P1524">
        <v>533.84</v>
      </c>
      <c r="Q1524">
        <v>0</v>
      </c>
      <c r="R1524" s="1" t="s">
        <v>6478</v>
      </c>
      <c r="S1524" s="1" t="s">
        <v>8156</v>
      </c>
      <c r="T1524">
        <v>0.87</v>
      </c>
      <c r="U1524" s="1"/>
      <c r="V1524">
        <v>73153.845816999994</v>
      </c>
      <c r="W1524">
        <v>1510175.315348</v>
      </c>
      <c r="X1524">
        <v>368.64151199999998</v>
      </c>
      <c r="Y1524">
        <v>35.081384999999997</v>
      </c>
      <c r="Z1524">
        <v>676.46553600000004</v>
      </c>
      <c r="AA1524">
        <v>649.189165</v>
      </c>
      <c r="AB1524">
        <v>0</v>
      </c>
    </row>
    <row r="1525" spans="1:28" x14ac:dyDescent="0.25">
      <c r="A1525" s="1" t="s">
        <v>2324</v>
      </c>
      <c r="B1525">
        <v>1840</v>
      </c>
      <c r="C1525" s="1" t="s">
        <v>4014</v>
      </c>
      <c r="D1525">
        <v>5.0999999999999996</v>
      </c>
      <c r="E1525">
        <v>0</v>
      </c>
      <c r="F1525">
        <v>0</v>
      </c>
      <c r="G1525">
        <v>2471</v>
      </c>
      <c r="H1525" s="1" t="s">
        <v>4087</v>
      </c>
      <c r="I1525">
        <v>59.72</v>
      </c>
      <c r="J1525">
        <v>9.0399999999999991</v>
      </c>
      <c r="K1525">
        <v>631</v>
      </c>
      <c r="L1525">
        <v>1183.1099999999999</v>
      </c>
      <c r="M1525">
        <v>433</v>
      </c>
      <c r="N1525">
        <v>7</v>
      </c>
      <c r="O1525">
        <v>0</v>
      </c>
      <c r="P1525">
        <v>520.71</v>
      </c>
      <c r="Q1525">
        <v>0</v>
      </c>
      <c r="R1525" s="1" t="s">
        <v>6479</v>
      </c>
      <c r="S1525" s="1" t="s">
        <v>8156</v>
      </c>
      <c r="T1525">
        <v>0.78</v>
      </c>
      <c r="U1525" s="1"/>
      <c r="V1525">
        <v>77059.106157000002</v>
      </c>
      <c r="W1525">
        <v>1556958.792683</v>
      </c>
      <c r="X1525">
        <v>387.54306600000001</v>
      </c>
      <c r="Y1525">
        <v>36.532859000000002</v>
      </c>
      <c r="Z1525">
        <v>699.91806899999995</v>
      </c>
      <c r="AA1525">
        <v>669.30112199999996</v>
      </c>
      <c r="AB1525">
        <v>0</v>
      </c>
    </row>
    <row r="1526" spans="1:28" x14ac:dyDescent="0.25">
      <c r="A1526" s="1" t="s">
        <v>2326</v>
      </c>
      <c r="B1526">
        <v>1593</v>
      </c>
      <c r="C1526" s="1" t="s">
        <v>4026</v>
      </c>
      <c r="D1526">
        <v>0.2</v>
      </c>
      <c r="E1526">
        <v>0</v>
      </c>
      <c r="F1526">
        <v>0.7</v>
      </c>
      <c r="G1526">
        <v>2473</v>
      </c>
      <c r="H1526" s="1" t="s">
        <v>4090</v>
      </c>
      <c r="I1526">
        <v>24.41</v>
      </c>
      <c r="J1526">
        <v>5.0999999999999996</v>
      </c>
      <c r="K1526">
        <v>880</v>
      </c>
      <c r="L1526">
        <v>1018.7</v>
      </c>
      <c r="M1526">
        <v>663</v>
      </c>
      <c r="N1526">
        <v>14</v>
      </c>
      <c r="O1526">
        <v>0</v>
      </c>
      <c r="P1526">
        <v>738.76</v>
      </c>
      <c r="Q1526">
        <v>0</v>
      </c>
      <c r="R1526" s="1" t="s">
        <v>6481</v>
      </c>
      <c r="S1526" s="1" t="s">
        <v>8156</v>
      </c>
      <c r="T1526">
        <v>0.53</v>
      </c>
      <c r="U1526" s="1"/>
      <c r="V1526">
        <v>110454.35731799999</v>
      </c>
      <c r="W1526">
        <v>1972778.302229</v>
      </c>
      <c r="X1526">
        <v>549.16175799999996</v>
      </c>
      <c r="Y1526">
        <v>47.064475000000002</v>
      </c>
      <c r="Z1526">
        <v>891.41208800000004</v>
      </c>
      <c r="AA1526">
        <v>848.06228599999997</v>
      </c>
      <c r="AB1526">
        <v>0</v>
      </c>
    </row>
    <row r="1527" spans="1:28" x14ac:dyDescent="0.25">
      <c r="A1527" s="1" t="s">
        <v>2329</v>
      </c>
      <c r="B1527">
        <v>2143</v>
      </c>
      <c r="C1527" s="1" t="s">
        <v>4011</v>
      </c>
      <c r="D1527">
        <v>5.0999999999999996</v>
      </c>
      <c r="E1527">
        <v>0</v>
      </c>
      <c r="F1527">
        <v>245.5</v>
      </c>
      <c r="G1527">
        <v>2475</v>
      </c>
      <c r="H1527" s="1" t="s">
        <v>4090</v>
      </c>
      <c r="I1527">
        <v>24.41</v>
      </c>
      <c r="J1527">
        <v>11.99</v>
      </c>
      <c r="K1527">
        <v>332</v>
      </c>
      <c r="L1527">
        <v>1138.06</v>
      </c>
      <c r="M1527">
        <v>134</v>
      </c>
      <c r="N1527">
        <v>8</v>
      </c>
      <c r="O1527">
        <v>0</v>
      </c>
      <c r="P1527">
        <v>249.48</v>
      </c>
      <c r="Q1527">
        <v>0</v>
      </c>
      <c r="R1527" s="1" t="s">
        <v>6484</v>
      </c>
      <c r="S1527" s="1" t="s">
        <v>8156</v>
      </c>
      <c r="T1527">
        <v>1.02</v>
      </c>
      <c r="U1527" s="1"/>
      <c r="V1527">
        <v>31083.22954</v>
      </c>
      <c r="W1527">
        <v>796088.48846999998</v>
      </c>
      <c r="X1527">
        <v>160.25111699999999</v>
      </c>
      <c r="Y1527">
        <v>17.277072</v>
      </c>
      <c r="Z1527">
        <v>349.40710200000001</v>
      </c>
      <c r="AA1527">
        <v>342.21527099999997</v>
      </c>
      <c r="AB1527">
        <v>0</v>
      </c>
    </row>
    <row r="1528" spans="1:28" x14ac:dyDescent="0.25">
      <c r="A1528" s="1" t="s">
        <v>2330</v>
      </c>
      <c r="B1528">
        <v>2370</v>
      </c>
      <c r="C1528" s="1" t="s">
        <v>4004</v>
      </c>
      <c r="D1528">
        <v>5.0999999999999996</v>
      </c>
      <c r="E1528">
        <v>0</v>
      </c>
      <c r="F1528">
        <v>0</v>
      </c>
      <c r="G1528">
        <v>2475</v>
      </c>
      <c r="H1528" s="1" t="s">
        <v>4074</v>
      </c>
      <c r="I1528">
        <v>0.2</v>
      </c>
      <c r="J1528">
        <v>11.03</v>
      </c>
      <c r="K1528">
        <v>105</v>
      </c>
      <c r="L1528">
        <v>420.4</v>
      </c>
      <c r="M1528">
        <v>11</v>
      </c>
      <c r="N1528">
        <v>5</v>
      </c>
      <c r="O1528">
        <v>0</v>
      </c>
      <c r="P1528">
        <v>74.040000000000006</v>
      </c>
      <c r="Q1528">
        <v>0</v>
      </c>
      <c r="R1528" s="1" t="s">
        <v>6485</v>
      </c>
      <c r="S1528" s="1" t="s">
        <v>8156</v>
      </c>
      <c r="T1528">
        <v>1</v>
      </c>
      <c r="U1528" s="1"/>
      <c r="V1528">
        <v>7766.7237919999998</v>
      </c>
      <c r="W1528">
        <v>258077.16954800001</v>
      </c>
      <c r="X1528">
        <v>41.457858000000002</v>
      </c>
      <c r="Y1528">
        <v>5.3909909999999996</v>
      </c>
      <c r="Z1528">
        <v>112.2912</v>
      </c>
      <c r="AA1528">
        <v>110.938169</v>
      </c>
      <c r="AB1528">
        <v>0</v>
      </c>
    </row>
    <row r="1529" spans="1:28" x14ac:dyDescent="0.25">
      <c r="A1529" s="1" t="s">
        <v>2332</v>
      </c>
      <c r="B1529">
        <v>2323</v>
      </c>
      <c r="C1529" s="1" t="s">
        <v>4016</v>
      </c>
      <c r="D1529">
        <v>5.0999999999999996</v>
      </c>
      <c r="E1529">
        <v>0</v>
      </c>
      <c r="F1529">
        <v>0.89</v>
      </c>
      <c r="G1529">
        <v>2477</v>
      </c>
      <c r="H1529" s="1" t="s">
        <v>4089</v>
      </c>
      <c r="I1529">
        <v>182.21</v>
      </c>
      <c r="J1529">
        <v>6.38</v>
      </c>
      <c r="K1529">
        <v>154</v>
      </c>
      <c r="L1529">
        <v>905.52</v>
      </c>
      <c r="M1529">
        <v>65</v>
      </c>
      <c r="N1529">
        <v>3</v>
      </c>
      <c r="O1529">
        <v>0</v>
      </c>
      <c r="P1529">
        <v>96.15</v>
      </c>
      <c r="Q1529">
        <v>0</v>
      </c>
      <c r="R1529" s="1" t="s">
        <v>6487</v>
      </c>
      <c r="S1529" s="1" t="s">
        <v>8156</v>
      </c>
      <c r="T1529">
        <v>1.1299999999999999</v>
      </c>
      <c r="U1529" s="1"/>
      <c r="V1529">
        <v>13766.773142</v>
      </c>
      <c r="W1529">
        <v>452331.47064800002</v>
      </c>
      <c r="X1529">
        <v>73.345782</v>
      </c>
      <c r="Y1529">
        <v>9.5789190000000008</v>
      </c>
      <c r="Z1529">
        <v>195.10732899999999</v>
      </c>
      <c r="AA1529">
        <v>194.44134700000001</v>
      </c>
      <c r="AB1529">
        <v>0</v>
      </c>
    </row>
    <row r="1530" spans="1:28" x14ac:dyDescent="0.25">
      <c r="A1530" s="1" t="s">
        <v>2334</v>
      </c>
      <c r="B1530">
        <v>2289</v>
      </c>
      <c r="C1530" s="1" t="s">
        <v>4016</v>
      </c>
      <c r="D1530">
        <v>5.0999999999999996</v>
      </c>
      <c r="E1530">
        <v>0</v>
      </c>
      <c r="F1530">
        <v>0.06</v>
      </c>
      <c r="G1530">
        <v>2479</v>
      </c>
      <c r="H1530" s="1" t="s">
        <v>4092</v>
      </c>
      <c r="I1530">
        <v>182.21</v>
      </c>
      <c r="J1530">
        <v>9.33</v>
      </c>
      <c r="K1530">
        <v>190</v>
      </c>
      <c r="L1530">
        <v>905.52</v>
      </c>
      <c r="M1530">
        <v>91</v>
      </c>
      <c r="N1530">
        <v>1</v>
      </c>
      <c r="O1530">
        <v>0</v>
      </c>
      <c r="P1530">
        <v>121.01</v>
      </c>
      <c r="Q1530">
        <v>0</v>
      </c>
      <c r="R1530" s="1" t="s">
        <v>6489</v>
      </c>
      <c r="S1530" s="1" t="s">
        <v>8156</v>
      </c>
      <c r="T1530">
        <v>0.95</v>
      </c>
      <c r="U1530" s="1"/>
      <c r="V1530">
        <v>19169.154461999999</v>
      </c>
      <c r="W1530">
        <v>503304.99312900001</v>
      </c>
      <c r="X1530">
        <v>99.120188999999996</v>
      </c>
      <c r="Y1530">
        <v>10.747094000000001</v>
      </c>
      <c r="Z1530">
        <v>218.474625</v>
      </c>
      <c r="AA1530">
        <v>216.35615899999999</v>
      </c>
      <c r="AB1530">
        <v>0</v>
      </c>
    </row>
    <row r="1531" spans="1:28" x14ac:dyDescent="0.25">
      <c r="A1531" s="1" t="s">
        <v>2335</v>
      </c>
      <c r="B1531">
        <v>2319</v>
      </c>
      <c r="C1531" s="1" t="s">
        <v>4004</v>
      </c>
      <c r="D1531">
        <v>5.0999999999999996</v>
      </c>
      <c r="E1531">
        <v>0</v>
      </c>
      <c r="F1531">
        <v>0.6</v>
      </c>
      <c r="G1531">
        <v>2483</v>
      </c>
      <c r="H1531" s="1" t="s">
        <v>4076</v>
      </c>
      <c r="I1531">
        <v>1.4</v>
      </c>
      <c r="J1531">
        <v>3.28</v>
      </c>
      <c r="K1531">
        <v>164</v>
      </c>
      <c r="L1531">
        <v>609.39</v>
      </c>
      <c r="M1531">
        <v>0</v>
      </c>
      <c r="N1531">
        <v>0</v>
      </c>
      <c r="O1531">
        <v>0</v>
      </c>
      <c r="P1531">
        <v>38.299999999999997</v>
      </c>
      <c r="Q1531">
        <v>0</v>
      </c>
      <c r="R1531" s="1" t="s">
        <v>6490</v>
      </c>
      <c r="S1531" s="1" t="s">
        <v>8156</v>
      </c>
      <c r="T1531">
        <v>0.32</v>
      </c>
      <c r="U1531" s="1"/>
      <c r="V1531">
        <v>9230.9059049999996</v>
      </c>
      <c r="W1531">
        <v>261368.652481</v>
      </c>
      <c r="X1531">
        <v>48.043111000000003</v>
      </c>
      <c r="Y1531">
        <v>4.9148240000000003</v>
      </c>
      <c r="Z1531">
        <v>111.042795</v>
      </c>
      <c r="AA1531">
        <v>112.354973</v>
      </c>
      <c r="AB1531">
        <v>0</v>
      </c>
    </row>
    <row r="1532" spans="1:28" x14ac:dyDescent="0.25">
      <c r="A1532" s="1" t="s">
        <v>2339</v>
      </c>
      <c r="B1532">
        <v>2142</v>
      </c>
      <c r="C1532" s="1" t="s">
        <v>4024</v>
      </c>
      <c r="D1532">
        <v>5.0999999999999996</v>
      </c>
      <c r="E1532">
        <v>0</v>
      </c>
      <c r="F1532">
        <v>0.65</v>
      </c>
      <c r="G1532">
        <v>2486</v>
      </c>
      <c r="H1532" s="1" t="s">
        <v>4112</v>
      </c>
      <c r="I1532">
        <v>110.84</v>
      </c>
      <c r="J1532">
        <v>11.18</v>
      </c>
      <c r="K1532">
        <v>344</v>
      </c>
      <c r="L1532">
        <v>1744.16</v>
      </c>
      <c r="M1532">
        <v>125</v>
      </c>
      <c r="N1532">
        <v>5</v>
      </c>
      <c r="O1532">
        <v>0</v>
      </c>
      <c r="P1532">
        <v>205.91</v>
      </c>
      <c r="Q1532">
        <v>0</v>
      </c>
      <c r="R1532" s="1" t="s">
        <v>6494</v>
      </c>
      <c r="S1532" s="1" t="s">
        <v>8156</v>
      </c>
      <c r="T1532">
        <v>0.88</v>
      </c>
      <c r="U1532" s="1"/>
      <c r="V1532">
        <v>30016.442998999999</v>
      </c>
      <c r="W1532">
        <v>921259.54756500002</v>
      </c>
      <c r="X1532">
        <v>158.48373799999999</v>
      </c>
      <c r="Y1532">
        <v>19.705176999999999</v>
      </c>
      <c r="Z1532">
        <v>401.302616</v>
      </c>
      <c r="AA1532">
        <v>396.01813600000003</v>
      </c>
      <c r="AB1532">
        <v>0</v>
      </c>
    </row>
    <row r="1533" spans="1:28" x14ac:dyDescent="0.25">
      <c r="A1533" s="1" t="s">
        <v>2340</v>
      </c>
      <c r="B1533">
        <v>2243</v>
      </c>
      <c r="C1533" s="1" t="s">
        <v>4018</v>
      </c>
      <c r="D1533">
        <v>5.0999999999999996</v>
      </c>
      <c r="E1533">
        <v>0</v>
      </c>
      <c r="F1533">
        <v>0.5</v>
      </c>
      <c r="G1533">
        <v>2489</v>
      </c>
      <c r="H1533" s="1" t="s">
        <v>4089</v>
      </c>
      <c r="I1533">
        <v>182.21</v>
      </c>
      <c r="J1533">
        <v>16.91</v>
      </c>
      <c r="K1533">
        <v>246</v>
      </c>
      <c r="L1533">
        <v>1351.38</v>
      </c>
      <c r="M1533">
        <v>23</v>
      </c>
      <c r="N1533">
        <v>1</v>
      </c>
      <c r="O1533">
        <v>0</v>
      </c>
      <c r="P1533">
        <v>167.32</v>
      </c>
      <c r="Q1533">
        <v>0</v>
      </c>
      <c r="R1533" s="1" t="s">
        <v>6495</v>
      </c>
      <c r="S1533" s="1" t="s">
        <v>8156</v>
      </c>
      <c r="T1533">
        <v>1.25</v>
      </c>
      <c r="U1533" s="1"/>
      <c r="V1533">
        <v>17707.289091999999</v>
      </c>
      <c r="W1533">
        <v>638076.55932400003</v>
      </c>
      <c r="X1533">
        <v>95.774677999999994</v>
      </c>
      <c r="Y1533">
        <v>13.495619</v>
      </c>
      <c r="Z1533">
        <v>277.337108</v>
      </c>
      <c r="AA1533">
        <v>274.28495700000002</v>
      </c>
      <c r="AB1533">
        <v>0</v>
      </c>
    </row>
    <row r="1534" spans="1:28" x14ac:dyDescent="0.25">
      <c r="A1534" s="1" t="s">
        <v>2342</v>
      </c>
      <c r="B1534">
        <v>1846</v>
      </c>
      <c r="C1534" s="1" t="s">
        <v>4037</v>
      </c>
      <c r="D1534">
        <v>5.0999999999999996</v>
      </c>
      <c r="E1534">
        <v>0</v>
      </c>
      <c r="F1534">
        <v>0.66</v>
      </c>
      <c r="G1534">
        <v>2495</v>
      </c>
      <c r="H1534" s="1" t="s">
        <v>4096</v>
      </c>
      <c r="I1534">
        <v>121.36</v>
      </c>
      <c r="J1534">
        <v>6.12</v>
      </c>
      <c r="K1534">
        <v>649</v>
      </c>
      <c r="L1534">
        <v>1417.38</v>
      </c>
      <c r="M1534">
        <v>372</v>
      </c>
      <c r="N1534">
        <v>15</v>
      </c>
      <c r="O1534">
        <v>0</v>
      </c>
      <c r="P1534">
        <v>479.99</v>
      </c>
      <c r="Q1534">
        <v>0</v>
      </c>
      <c r="R1534" s="1" t="s">
        <v>6497</v>
      </c>
      <c r="S1534" s="1" t="s">
        <v>8156</v>
      </c>
      <c r="T1534">
        <v>0.6</v>
      </c>
      <c r="U1534" s="1"/>
      <c r="V1534">
        <v>61721.820172</v>
      </c>
      <c r="W1534">
        <v>1264525.7762589999</v>
      </c>
      <c r="X1534">
        <v>310.61514099999999</v>
      </c>
      <c r="Y1534">
        <v>28.529675000000001</v>
      </c>
      <c r="Z1534">
        <v>561.82546400000001</v>
      </c>
      <c r="AA1534">
        <v>543.59175600000003</v>
      </c>
      <c r="AB1534">
        <v>0</v>
      </c>
    </row>
    <row r="1535" spans="1:28" x14ac:dyDescent="0.25">
      <c r="A1535" s="1" t="s">
        <v>2343</v>
      </c>
      <c r="B1535">
        <v>2384</v>
      </c>
      <c r="C1535" s="1" t="s">
        <v>4002</v>
      </c>
      <c r="D1535">
        <v>5.0999999999999996</v>
      </c>
      <c r="E1535">
        <v>0</v>
      </c>
      <c r="F1535">
        <v>0.41</v>
      </c>
      <c r="G1535">
        <v>2496</v>
      </c>
      <c r="H1535" s="1" t="s">
        <v>4072</v>
      </c>
      <c r="I1535">
        <v>31.58</v>
      </c>
      <c r="J1535">
        <v>3.46</v>
      </c>
      <c r="K1535">
        <v>112</v>
      </c>
      <c r="L1535">
        <v>367.23</v>
      </c>
      <c r="M1535">
        <v>0</v>
      </c>
      <c r="N1535">
        <v>0</v>
      </c>
      <c r="O1535">
        <v>0</v>
      </c>
      <c r="P1535">
        <v>31.95</v>
      </c>
      <c r="Q1535">
        <v>0</v>
      </c>
      <c r="R1535" s="1" t="s">
        <v>6498</v>
      </c>
      <c r="S1535" s="1" t="s">
        <v>8156</v>
      </c>
      <c r="T1535">
        <v>0.33</v>
      </c>
      <c r="U1535" s="1"/>
      <c r="V1535">
        <v>7070.4075400000002</v>
      </c>
      <c r="W1535">
        <v>183414.893048</v>
      </c>
      <c r="X1535">
        <v>36.406802999999996</v>
      </c>
      <c r="Y1535">
        <v>3.5142509999999998</v>
      </c>
      <c r="Z1535">
        <v>78.371938</v>
      </c>
      <c r="AA1535">
        <v>78.845267000000007</v>
      </c>
      <c r="AB1535">
        <v>0</v>
      </c>
    </row>
    <row r="1536" spans="1:28" x14ac:dyDescent="0.25">
      <c r="A1536" s="1" t="s">
        <v>2345</v>
      </c>
      <c r="B1536">
        <v>2302</v>
      </c>
      <c r="C1536" s="1" t="s">
        <v>4004</v>
      </c>
      <c r="D1536">
        <v>5.0999999999999996</v>
      </c>
      <c r="E1536">
        <v>0</v>
      </c>
      <c r="F1536">
        <v>2.02</v>
      </c>
      <c r="G1536">
        <v>2497</v>
      </c>
      <c r="H1536" s="1" t="s">
        <v>4096</v>
      </c>
      <c r="I1536">
        <v>121.36</v>
      </c>
      <c r="J1536">
        <v>12.66</v>
      </c>
      <c r="K1536">
        <v>195</v>
      </c>
      <c r="L1536">
        <v>1417.41</v>
      </c>
      <c r="M1536">
        <v>29</v>
      </c>
      <c r="N1536">
        <v>2</v>
      </c>
      <c r="O1536">
        <v>0</v>
      </c>
      <c r="P1536">
        <v>83.18</v>
      </c>
      <c r="Q1536">
        <v>0</v>
      </c>
      <c r="R1536" s="1" t="s">
        <v>6500</v>
      </c>
      <c r="S1536" s="1" t="s">
        <v>8156</v>
      </c>
      <c r="T1536">
        <v>0.93</v>
      </c>
      <c r="U1536" s="1"/>
      <c r="V1536">
        <v>11323.40229</v>
      </c>
      <c r="W1536">
        <v>503009.48537000001</v>
      </c>
      <c r="X1536">
        <v>63.450460999999997</v>
      </c>
      <c r="Y1536">
        <v>9.8880859999999995</v>
      </c>
      <c r="Z1536">
        <v>213.652243</v>
      </c>
      <c r="AA1536">
        <v>216.22364300000001</v>
      </c>
      <c r="AB1536">
        <v>0</v>
      </c>
    </row>
    <row r="1537" spans="1:28" x14ac:dyDescent="0.25">
      <c r="A1537" s="1" t="s">
        <v>2347</v>
      </c>
      <c r="B1537">
        <v>2356</v>
      </c>
      <c r="C1537" s="1" t="s">
        <v>4016</v>
      </c>
      <c r="D1537">
        <v>5.0999999999999996</v>
      </c>
      <c r="E1537">
        <v>0</v>
      </c>
      <c r="F1537">
        <v>0.72</v>
      </c>
      <c r="G1537">
        <v>2498</v>
      </c>
      <c r="H1537" s="1" t="s">
        <v>4089</v>
      </c>
      <c r="I1537">
        <v>182.21</v>
      </c>
      <c r="J1537">
        <v>10.94</v>
      </c>
      <c r="K1537">
        <v>142</v>
      </c>
      <c r="L1537">
        <v>905.52</v>
      </c>
      <c r="M1537">
        <v>36</v>
      </c>
      <c r="N1537">
        <v>3</v>
      </c>
      <c r="O1537">
        <v>0</v>
      </c>
      <c r="P1537">
        <v>64.069999999999993</v>
      </c>
      <c r="Q1537">
        <v>0</v>
      </c>
      <c r="R1537" s="1" t="s">
        <v>6502</v>
      </c>
      <c r="S1537" s="1" t="s">
        <v>8156</v>
      </c>
      <c r="T1537">
        <v>0.84</v>
      </c>
      <c r="U1537" s="1"/>
      <c r="V1537">
        <v>8358.2302330000002</v>
      </c>
      <c r="W1537">
        <v>323496.25121999998</v>
      </c>
      <c r="X1537">
        <v>45.660122999999999</v>
      </c>
      <c r="Y1537">
        <v>6.293024</v>
      </c>
      <c r="Z1537">
        <v>136.95545300000001</v>
      </c>
      <c r="AA1537">
        <v>139.059113</v>
      </c>
      <c r="AB1537">
        <v>0</v>
      </c>
    </row>
    <row r="1538" spans="1:28" x14ac:dyDescent="0.25">
      <c r="A1538" s="1" t="s">
        <v>2348</v>
      </c>
      <c r="B1538">
        <v>2243</v>
      </c>
      <c r="C1538" s="1" t="s">
        <v>4030</v>
      </c>
      <c r="D1538">
        <v>5.0999999999999996</v>
      </c>
      <c r="E1538">
        <v>0</v>
      </c>
      <c r="F1538">
        <v>0.5</v>
      </c>
      <c r="G1538">
        <v>2499</v>
      </c>
      <c r="H1538" s="1" t="s">
        <v>4139</v>
      </c>
      <c r="I1538">
        <v>77.290000000000006</v>
      </c>
      <c r="J1538">
        <v>9.85</v>
      </c>
      <c r="K1538">
        <v>256</v>
      </c>
      <c r="L1538">
        <v>2007.2</v>
      </c>
      <c r="M1538">
        <v>28</v>
      </c>
      <c r="N1538">
        <v>2</v>
      </c>
      <c r="O1538">
        <v>0</v>
      </c>
      <c r="P1538">
        <v>75.25</v>
      </c>
      <c r="Q1538">
        <v>0</v>
      </c>
      <c r="R1538" s="1" t="s">
        <v>6503</v>
      </c>
      <c r="S1538" s="1" t="s">
        <v>8156</v>
      </c>
      <c r="T1538">
        <v>0.81</v>
      </c>
      <c r="U1538" s="1"/>
      <c r="V1538">
        <v>13348.779199000001</v>
      </c>
      <c r="W1538">
        <v>615032.57623000001</v>
      </c>
      <c r="X1538">
        <v>75.141880999999998</v>
      </c>
      <c r="Y1538">
        <v>11.079250999999999</v>
      </c>
      <c r="Z1538">
        <v>254.64140399999999</v>
      </c>
      <c r="AA1538">
        <v>264.37901199999999</v>
      </c>
      <c r="AB1538">
        <v>0</v>
      </c>
    </row>
    <row r="1539" spans="1:28" x14ac:dyDescent="0.25">
      <c r="A1539" s="1" t="s">
        <v>2349</v>
      </c>
      <c r="B1539">
        <v>2405</v>
      </c>
      <c r="C1539" s="1" t="s">
        <v>4004</v>
      </c>
      <c r="D1539">
        <v>5.0999999999999996</v>
      </c>
      <c r="E1539">
        <v>0</v>
      </c>
      <c r="F1539">
        <v>0.49</v>
      </c>
      <c r="G1539">
        <v>2500</v>
      </c>
      <c r="H1539" s="1" t="s">
        <v>4073</v>
      </c>
      <c r="I1539">
        <v>40.79</v>
      </c>
      <c r="J1539">
        <v>11.83</v>
      </c>
      <c r="K1539">
        <v>95</v>
      </c>
      <c r="L1539">
        <v>475.89</v>
      </c>
      <c r="M1539">
        <v>28</v>
      </c>
      <c r="N1539">
        <v>3</v>
      </c>
      <c r="O1539">
        <v>0</v>
      </c>
      <c r="P1539">
        <v>60.26</v>
      </c>
      <c r="Q1539">
        <v>0</v>
      </c>
      <c r="R1539" s="1" t="s">
        <v>6504</v>
      </c>
      <c r="S1539" s="1" t="s">
        <v>8156</v>
      </c>
      <c r="T1539">
        <v>1</v>
      </c>
      <c r="U1539" s="1"/>
      <c r="V1539">
        <v>6776.7074000000002</v>
      </c>
      <c r="W1539">
        <v>231564.86069100001</v>
      </c>
      <c r="X1539">
        <v>36.371232999999997</v>
      </c>
      <c r="Y1539">
        <v>5.0172619999999997</v>
      </c>
      <c r="Z1539">
        <v>101.48024700000001</v>
      </c>
      <c r="AA1539">
        <v>99.541078999999996</v>
      </c>
      <c r="AB1539">
        <v>0</v>
      </c>
    </row>
    <row r="1540" spans="1:28" x14ac:dyDescent="0.25">
      <c r="A1540" s="1" t="s">
        <v>2350</v>
      </c>
      <c r="B1540">
        <v>2402</v>
      </c>
      <c r="C1540" s="1" t="s">
        <v>4004</v>
      </c>
      <c r="D1540">
        <v>5.0999999999999996</v>
      </c>
      <c r="E1540">
        <v>0</v>
      </c>
      <c r="F1540">
        <v>0.8</v>
      </c>
      <c r="G1540">
        <v>2503</v>
      </c>
      <c r="H1540" s="1" t="s">
        <v>4079</v>
      </c>
      <c r="I1540">
        <v>1.4</v>
      </c>
      <c r="J1540">
        <v>14.06</v>
      </c>
      <c r="K1540">
        <v>101</v>
      </c>
      <c r="L1540">
        <v>609.39</v>
      </c>
      <c r="M1540">
        <v>10</v>
      </c>
      <c r="N1540">
        <v>4</v>
      </c>
      <c r="O1540">
        <v>0</v>
      </c>
      <c r="P1540">
        <v>61.79</v>
      </c>
      <c r="Q1540">
        <v>0</v>
      </c>
      <c r="R1540" s="1" t="s">
        <v>6505</v>
      </c>
      <c r="S1540" s="1" t="s">
        <v>8156</v>
      </c>
      <c r="T1540">
        <v>1.0900000000000001</v>
      </c>
      <c r="U1540" s="1"/>
      <c r="V1540">
        <v>6960.2465890000003</v>
      </c>
      <c r="W1540">
        <v>262515.46254500002</v>
      </c>
      <c r="X1540">
        <v>37.939762999999999</v>
      </c>
      <c r="Y1540">
        <v>5.5263270000000002</v>
      </c>
      <c r="Z1540">
        <v>113.673892</v>
      </c>
      <c r="AA1540">
        <v>112.845249</v>
      </c>
      <c r="AB1540">
        <v>0</v>
      </c>
    </row>
    <row r="1541" spans="1:28" x14ac:dyDescent="0.25">
      <c r="A1541" s="1" t="s">
        <v>2351</v>
      </c>
      <c r="B1541">
        <v>1534</v>
      </c>
      <c r="C1541" s="1" t="s">
        <v>4039</v>
      </c>
      <c r="D1541">
        <v>5.0999999999999996</v>
      </c>
      <c r="E1541">
        <v>0</v>
      </c>
      <c r="F1541">
        <v>0.67</v>
      </c>
      <c r="G1541">
        <v>2504</v>
      </c>
      <c r="H1541" s="1" t="s">
        <v>4095</v>
      </c>
      <c r="I1541">
        <v>63.59</v>
      </c>
      <c r="J1541">
        <v>8.23</v>
      </c>
      <c r="K1541">
        <v>970</v>
      </c>
      <c r="L1541">
        <v>1608.01</v>
      </c>
      <c r="M1541">
        <v>664</v>
      </c>
      <c r="N1541">
        <v>10</v>
      </c>
      <c r="O1541">
        <v>0</v>
      </c>
      <c r="P1541">
        <v>797.55</v>
      </c>
      <c r="Q1541">
        <v>0</v>
      </c>
      <c r="R1541" s="1" t="s">
        <v>6506</v>
      </c>
      <c r="S1541" s="1" t="s">
        <v>8156</v>
      </c>
      <c r="T1541">
        <v>0.68</v>
      </c>
      <c r="U1541" s="1"/>
      <c r="V1541">
        <v>118465.54517500001</v>
      </c>
      <c r="W1541">
        <v>2227329.1319180001</v>
      </c>
      <c r="X1541">
        <v>591.597487</v>
      </c>
      <c r="Y1541">
        <v>52.094453999999999</v>
      </c>
      <c r="Z1541">
        <v>999.37820699999997</v>
      </c>
      <c r="AA1541">
        <v>957.48544300000003</v>
      </c>
      <c r="AB1541">
        <v>0</v>
      </c>
    </row>
    <row r="1542" spans="1:28" x14ac:dyDescent="0.25">
      <c r="A1542" s="1" t="s">
        <v>2353</v>
      </c>
      <c r="B1542">
        <v>1936</v>
      </c>
      <c r="C1542" s="1" t="s">
        <v>4004</v>
      </c>
      <c r="D1542">
        <v>5.0999999999999996</v>
      </c>
      <c r="E1542">
        <v>0</v>
      </c>
      <c r="F1542">
        <v>0.64</v>
      </c>
      <c r="G1542">
        <v>2507</v>
      </c>
      <c r="H1542" s="1" t="s">
        <v>4104</v>
      </c>
      <c r="I1542">
        <v>0.2</v>
      </c>
      <c r="J1542">
        <v>18.010000000000002</v>
      </c>
      <c r="K1542">
        <v>571</v>
      </c>
      <c r="L1542">
        <v>1312.65</v>
      </c>
      <c r="M1542">
        <v>360</v>
      </c>
      <c r="N1542">
        <v>13</v>
      </c>
      <c r="O1542">
        <v>0</v>
      </c>
      <c r="P1542">
        <v>501.06</v>
      </c>
      <c r="Q1542">
        <v>0</v>
      </c>
      <c r="R1542" s="1" t="s">
        <v>6508</v>
      </c>
      <c r="S1542" s="1" t="s">
        <v>8156</v>
      </c>
      <c r="T1542">
        <v>1.36</v>
      </c>
      <c r="U1542" s="1"/>
      <c r="V1542">
        <v>60602.352352000002</v>
      </c>
      <c r="W1542">
        <v>1385401.882064</v>
      </c>
      <c r="X1542">
        <v>308.71485100000001</v>
      </c>
      <c r="Y1542">
        <v>32.126251000000003</v>
      </c>
      <c r="Z1542">
        <v>619.11646900000005</v>
      </c>
      <c r="AA1542">
        <v>595.54659800000002</v>
      </c>
      <c r="AB1542">
        <v>0</v>
      </c>
    </row>
    <row r="1543" spans="1:28" x14ac:dyDescent="0.25">
      <c r="A1543" s="1" t="s">
        <v>2354</v>
      </c>
      <c r="B1543">
        <v>2201</v>
      </c>
      <c r="C1543" s="1" t="s">
        <v>4024</v>
      </c>
      <c r="D1543">
        <v>5.0999999999999996</v>
      </c>
      <c r="E1543">
        <v>0</v>
      </c>
      <c r="F1543">
        <v>0.17</v>
      </c>
      <c r="G1543">
        <v>2508</v>
      </c>
      <c r="H1543" s="1" t="s">
        <v>4112</v>
      </c>
      <c r="I1543">
        <v>110.84</v>
      </c>
      <c r="J1543">
        <v>9</v>
      </c>
      <c r="K1543">
        <v>307</v>
      </c>
      <c r="L1543">
        <v>1744.16</v>
      </c>
      <c r="M1543">
        <v>77</v>
      </c>
      <c r="N1543">
        <v>4</v>
      </c>
      <c r="O1543">
        <v>0</v>
      </c>
      <c r="P1543">
        <v>138.24</v>
      </c>
      <c r="Q1543">
        <v>0</v>
      </c>
      <c r="R1543" s="1" t="s">
        <v>6509</v>
      </c>
      <c r="S1543" s="1" t="s">
        <v>8156</v>
      </c>
      <c r="T1543">
        <v>0.71</v>
      </c>
      <c r="U1543" s="1"/>
      <c r="V1543">
        <v>21592.028646999999</v>
      </c>
      <c r="W1543">
        <v>717712.87617599999</v>
      </c>
      <c r="X1543">
        <v>115.187853</v>
      </c>
      <c r="Y1543">
        <v>14.507023999999999</v>
      </c>
      <c r="Z1543">
        <v>307.82999100000001</v>
      </c>
      <c r="AA1543">
        <v>308.520036</v>
      </c>
      <c r="AB1543">
        <v>0</v>
      </c>
    </row>
    <row r="1544" spans="1:28" x14ac:dyDescent="0.25">
      <c r="A1544" s="1" t="s">
        <v>2355</v>
      </c>
      <c r="B1544">
        <v>2389</v>
      </c>
      <c r="C1544" s="1" t="s">
        <v>4004</v>
      </c>
      <c r="D1544">
        <v>5.0999999999999996</v>
      </c>
      <c r="E1544">
        <v>0</v>
      </c>
      <c r="F1544">
        <v>1.6</v>
      </c>
      <c r="G1544">
        <v>2508</v>
      </c>
      <c r="H1544" s="1" t="s">
        <v>4079</v>
      </c>
      <c r="I1544">
        <v>1.4</v>
      </c>
      <c r="J1544">
        <v>11.02</v>
      </c>
      <c r="K1544">
        <v>119</v>
      </c>
      <c r="L1544">
        <v>609.39</v>
      </c>
      <c r="M1544">
        <v>14</v>
      </c>
      <c r="N1544">
        <v>4</v>
      </c>
      <c r="O1544">
        <v>0</v>
      </c>
      <c r="P1544">
        <v>68.7</v>
      </c>
      <c r="Q1544">
        <v>0</v>
      </c>
      <c r="R1544" s="1" t="s">
        <v>6510</v>
      </c>
      <c r="S1544" s="1" t="s">
        <v>8156</v>
      </c>
      <c r="T1544">
        <v>0.83</v>
      </c>
      <c r="U1544" s="1"/>
      <c r="V1544">
        <v>7640.3362150000003</v>
      </c>
      <c r="W1544">
        <v>278243.88363599998</v>
      </c>
      <c r="X1544">
        <v>41.367108000000002</v>
      </c>
      <c r="Y1544">
        <v>5.7038140000000004</v>
      </c>
      <c r="Z1544">
        <v>119.888987</v>
      </c>
      <c r="AA1544">
        <v>119.606708</v>
      </c>
      <c r="AB1544">
        <v>0</v>
      </c>
    </row>
    <row r="1545" spans="1:28" x14ac:dyDescent="0.25">
      <c r="A1545" s="1" t="s">
        <v>2356</v>
      </c>
      <c r="B1545">
        <v>2389</v>
      </c>
      <c r="C1545" s="1" t="s">
        <v>4016</v>
      </c>
      <c r="D1545">
        <v>5.0999999999999996</v>
      </c>
      <c r="E1545">
        <v>0</v>
      </c>
      <c r="F1545">
        <v>0.54</v>
      </c>
      <c r="G1545">
        <v>2508</v>
      </c>
      <c r="H1545" s="1" t="s">
        <v>4089</v>
      </c>
      <c r="I1545">
        <v>182.21</v>
      </c>
      <c r="J1545">
        <v>14.06</v>
      </c>
      <c r="K1545">
        <v>119</v>
      </c>
      <c r="L1545">
        <v>905.52</v>
      </c>
      <c r="M1545">
        <v>10</v>
      </c>
      <c r="N1545">
        <v>2</v>
      </c>
      <c r="O1545">
        <v>0</v>
      </c>
      <c r="P1545">
        <v>55.15</v>
      </c>
      <c r="Q1545">
        <v>0</v>
      </c>
      <c r="R1545" s="1" t="s">
        <v>6511</v>
      </c>
      <c r="S1545" s="1" t="s">
        <v>8156</v>
      </c>
      <c r="T1545">
        <v>1.03</v>
      </c>
      <c r="U1545" s="1"/>
      <c r="V1545">
        <v>6426.9850210000004</v>
      </c>
      <c r="W1545">
        <v>294185.36421099998</v>
      </c>
      <c r="X1545">
        <v>36.216371000000002</v>
      </c>
      <c r="Y1545">
        <v>5.703919</v>
      </c>
      <c r="Z1545">
        <v>123.56475399999999</v>
      </c>
      <c r="AA1545">
        <v>126.458556</v>
      </c>
      <c r="AB1545">
        <v>0</v>
      </c>
    </row>
    <row r="1546" spans="1:28" x14ac:dyDescent="0.25">
      <c r="A1546" s="1" t="s">
        <v>2358</v>
      </c>
      <c r="B1546">
        <v>2218</v>
      </c>
      <c r="C1546" s="1" t="s">
        <v>4004</v>
      </c>
      <c r="D1546">
        <v>5.0999999999999996</v>
      </c>
      <c r="E1546">
        <v>0</v>
      </c>
      <c r="F1546">
        <v>0.17</v>
      </c>
      <c r="G1546">
        <v>2509</v>
      </c>
      <c r="H1546" s="1" t="s">
        <v>4096</v>
      </c>
      <c r="I1546">
        <v>121.36</v>
      </c>
      <c r="J1546">
        <v>7.21</v>
      </c>
      <c r="K1546">
        <v>291</v>
      </c>
      <c r="L1546">
        <v>1417.41</v>
      </c>
      <c r="M1546">
        <v>3</v>
      </c>
      <c r="N1546">
        <v>2</v>
      </c>
      <c r="O1546">
        <v>0</v>
      </c>
      <c r="P1546">
        <v>98.3</v>
      </c>
      <c r="Q1546">
        <v>0</v>
      </c>
      <c r="R1546" s="1" t="s">
        <v>6513</v>
      </c>
      <c r="S1546" s="1" t="s">
        <v>8156</v>
      </c>
      <c r="T1546">
        <v>0.54</v>
      </c>
      <c r="U1546" s="1"/>
      <c r="V1546">
        <v>15273.76534</v>
      </c>
      <c r="W1546">
        <v>529303.84141200001</v>
      </c>
      <c r="X1546">
        <v>81.782991999999993</v>
      </c>
      <c r="Y1546">
        <v>9.7102210000000007</v>
      </c>
      <c r="Z1546">
        <v>222.98967999999999</v>
      </c>
      <c r="AA1546">
        <v>227.530192</v>
      </c>
      <c r="AB1546">
        <v>0</v>
      </c>
    </row>
    <row r="1547" spans="1:28" x14ac:dyDescent="0.25">
      <c r="A1547" s="1" t="s">
        <v>2359</v>
      </c>
      <c r="B1547">
        <v>2300</v>
      </c>
      <c r="C1547" s="1" t="s">
        <v>4034</v>
      </c>
      <c r="D1547">
        <v>5.0999999999999996</v>
      </c>
      <c r="E1547">
        <v>0</v>
      </c>
      <c r="F1547">
        <v>0</v>
      </c>
      <c r="G1547">
        <v>2510</v>
      </c>
      <c r="H1547" s="1" t="s">
        <v>4115</v>
      </c>
      <c r="I1547">
        <v>82</v>
      </c>
      <c r="J1547">
        <v>17.46</v>
      </c>
      <c r="K1547">
        <v>210</v>
      </c>
      <c r="L1547">
        <v>1808.36</v>
      </c>
      <c r="M1547">
        <v>87</v>
      </c>
      <c r="N1547">
        <v>3</v>
      </c>
      <c r="O1547">
        <v>0</v>
      </c>
      <c r="P1547">
        <v>115.49</v>
      </c>
      <c r="Q1547">
        <v>0</v>
      </c>
      <c r="R1547" s="1" t="s">
        <v>6514</v>
      </c>
      <c r="S1547" s="1" t="s">
        <v>8156</v>
      </c>
      <c r="T1547">
        <v>1.39</v>
      </c>
      <c r="U1547" s="1"/>
      <c r="V1547">
        <v>21505.058945000001</v>
      </c>
      <c r="W1547">
        <v>828471.08536400006</v>
      </c>
      <c r="X1547">
        <v>117.71262</v>
      </c>
      <c r="Y1547">
        <v>18.288639</v>
      </c>
      <c r="Z1547">
        <v>359.262156</v>
      </c>
      <c r="AA1547">
        <v>356.126487</v>
      </c>
      <c r="AB1547">
        <v>0</v>
      </c>
    </row>
    <row r="1548" spans="1:28" x14ac:dyDescent="0.25">
      <c r="A1548" s="1" t="s">
        <v>2360</v>
      </c>
      <c r="B1548">
        <v>2196</v>
      </c>
      <c r="C1548" s="1" t="s">
        <v>4031</v>
      </c>
      <c r="D1548">
        <v>5.0999999999999996</v>
      </c>
      <c r="E1548">
        <v>0</v>
      </c>
      <c r="F1548">
        <v>0.55000000000000004</v>
      </c>
      <c r="G1548">
        <v>2516</v>
      </c>
      <c r="H1548" s="1" t="s">
        <v>4086</v>
      </c>
      <c r="I1548">
        <v>0.2</v>
      </c>
      <c r="J1548">
        <v>2.97</v>
      </c>
      <c r="K1548">
        <v>320</v>
      </c>
      <c r="L1548">
        <v>1365.91</v>
      </c>
      <c r="M1548">
        <v>143</v>
      </c>
      <c r="N1548">
        <v>4</v>
      </c>
      <c r="O1548">
        <v>0</v>
      </c>
      <c r="P1548">
        <v>192.05</v>
      </c>
      <c r="Q1548">
        <v>0</v>
      </c>
      <c r="R1548" s="1" t="s">
        <v>6515</v>
      </c>
      <c r="S1548" s="1" t="s">
        <v>8156</v>
      </c>
      <c r="T1548">
        <v>0.78</v>
      </c>
      <c r="U1548" s="1"/>
      <c r="V1548">
        <v>28752.036521000002</v>
      </c>
      <c r="W1548">
        <v>752629.38222100004</v>
      </c>
      <c r="X1548">
        <v>148.58901700000001</v>
      </c>
      <c r="Y1548">
        <v>16.050706999999999</v>
      </c>
      <c r="Z1548">
        <v>328.04332399999998</v>
      </c>
      <c r="AA1548">
        <v>323.53340500000002</v>
      </c>
      <c r="AB1548">
        <v>0</v>
      </c>
    </row>
    <row r="1549" spans="1:28" x14ac:dyDescent="0.25">
      <c r="A1549" s="1" t="s">
        <v>2361</v>
      </c>
      <c r="B1549">
        <v>2374</v>
      </c>
      <c r="C1549" s="1" t="s">
        <v>4004</v>
      </c>
      <c r="D1549">
        <v>5.0999999999999996</v>
      </c>
      <c r="E1549">
        <v>0</v>
      </c>
      <c r="F1549">
        <v>0.4</v>
      </c>
      <c r="G1549">
        <v>2516</v>
      </c>
      <c r="H1549" s="1" t="s">
        <v>4076</v>
      </c>
      <c r="I1549">
        <v>1.4</v>
      </c>
      <c r="J1549">
        <v>6.04</v>
      </c>
      <c r="K1549">
        <v>142</v>
      </c>
      <c r="L1549">
        <v>609.39</v>
      </c>
      <c r="M1549">
        <v>12</v>
      </c>
      <c r="N1549">
        <v>5</v>
      </c>
      <c r="O1549">
        <v>0</v>
      </c>
      <c r="P1549">
        <v>57.35</v>
      </c>
      <c r="Q1549">
        <v>0</v>
      </c>
      <c r="R1549" s="1" t="s">
        <v>6516</v>
      </c>
      <c r="S1549" s="1" t="s">
        <v>8156</v>
      </c>
      <c r="T1549">
        <v>0.48</v>
      </c>
      <c r="U1549" s="1"/>
      <c r="V1549">
        <v>7596.223782</v>
      </c>
      <c r="W1549">
        <v>252633.561938</v>
      </c>
      <c r="X1549">
        <v>40.471913999999998</v>
      </c>
      <c r="Y1549">
        <v>4.8869850000000001</v>
      </c>
      <c r="Z1549">
        <v>107.7962</v>
      </c>
      <c r="AA1549">
        <v>108.59870600000001</v>
      </c>
      <c r="AB1549">
        <v>0</v>
      </c>
    </row>
    <row r="1550" spans="1:28" x14ac:dyDescent="0.25">
      <c r="A1550" s="1" t="s">
        <v>2362</v>
      </c>
      <c r="B1550">
        <v>1586</v>
      </c>
      <c r="C1550" s="1" t="s">
        <v>4048</v>
      </c>
      <c r="D1550">
        <v>5.0999999999999996</v>
      </c>
      <c r="E1550">
        <v>0</v>
      </c>
      <c r="F1550">
        <v>0.87</v>
      </c>
      <c r="G1550">
        <v>2517</v>
      </c>
      <c r="H1550" s="1" t="s">
        <v>4151</v>
      </c>
      <c r="I1550">
        <v>72.8</v>
      </c>
      <c r="J1550">
        <v>16.46</v>
      </c>
      <c r="K1550">
        <v>931</v>
      </c>
      <c r="L1550">
        <v>1954.68</v>
      </c>
      <c r="M1550">
        <v>698</v>
      </c>
      <c r="N1550">
        <v>8</v>
      </c>
      <c r="O1550">
        <v>0</v>
      </c>
      <c r="P1550">
        <v>815.01</v>
      </c>
      <c r="Q1550">
        <v>0</v>
      </c>
      <c r="R1550" s="1" t="s">
        <v>6517</v>
      </c>
      <c r="S1550" s="1" t="s">
        <v>8156</v>
      </c>
      <c r="T1550">
        <v>1.22</v>
      </c>
      <c r="U1550" s="1"/>
      <c r="V1550">
        <v>124890.020386</v>
      </c>
      <c r="W1550">
        <v>2536080.0326510002</v>
      </c>
      <c r="X1550">
        <v>628.50318700000003</v>
      </c>
      <c r="Y1550">
        <v>60.061537000000001</v>
      </c>
      <c r="Z1550">
        <v>1140.8368579999999</v>
      </c>
      <c r="AA1550">
        <v>1090.201939</v>
      </c>
      <c r="AB1550">
        <v>0</v>
      </c>
    </row>
    <row r="1551" spans="1:28" x14ac:dyDescent="0.25">
      <c r="A1551" s="1" t="s">
        <v>2363</v>
      </c>
      <c r="B1551">
        <v>2283</v>
      </c>
      <c r="C1551" s="1" t="s">
        <v>4017</v>
      </c>
      <c r="D1551">
        <v>5.0999999999999996</v>
      </c>
      <c r="E1551">
        <v>0</v>
      </c>
      <c r="F1551">
        <v>0.73</v>
      </c>
      <c r="G1551">
        <v>2517</v>
      </c>
      <c r="H1551" s="1" t="s">
        <v>4140</v>
      </c>
      <c r="I1551">
        <v>93.18</v>
      </c>
      <c r="J1551">
        <v>11.98</v>
      </c>
      <c r="K1551">
        <v>234</v>
      </c>
      <c r="L1551">
        <v>1018.45</v>
      </c>
      <c r="M1551">
        <v>81</v>
      </c>
      <c r="N1551">
        <v>3</v>
      </c>
      <c r="O1551">
        <v>0</v>
      </c>
      <c r="P1551">
        <v>159.09</v>
      </c>
      <c r="Q1551">
        <v>0</v>
      </c>
      <c r="R1551" s="1" t="s">
        <v>6518</v>
      </c>
      <c r="S1551" s="1" t="s">
        <v>8156</v>
      </c>
      <c r="T1551">
        <v>0.96</v>
      </c>
      <c r="U1551" s="1"/>
      <c r="V1551">
        <v>20571.850569999999</v>
      </c>
      <c r="W1551">
        <v>608024.94467700005</v>
      </c>
      <c r="X1551">
        <v>108.019513</v>
      </c>
      <c r="Y1551">
        <v>12.963229</v>
      </c>
      <c r="Z1551">
        <v>265.47264699999999</v>
      </c>
      <c r="AA1551">
        <v>261.36986000000002</v>
      </c>
      <c r="AB1551">
        <v>0</v>
      </c>
    </row>
    <row r="1552" spans="1:28" x14ac:dyDescent="0.25">
      <c r="A1552" s="1" t="s">
        <v>2366</v>
      </c>
      <c r="B1552">
        <v>1972</v>
      </c>
      <c r="C1552" s="1" t="s">
        <v>4052</v>
      </c>
      <c r="D1552">
        <v>5.0999999999999996</v>
      </c>
      <c r="E1552">
        <v>0</v>
      </c>
      <c r="F1552">
        <v>0.56999999999999995</v>
      </c>
      <c r="G1552">
        <v>2519</v>
      </c>
      <c r="H1552" s="1" t="s">
        <v>4076</v>
      </c>
      <c r="I1552">
        <v>1.4</v>
      </c>
      <c r="J1552">
        <v>8.4</v>
      </c>
      <c r="K1552">
        <v>547</v>
      </c>
      <c r="L1552">
        <v>2652.43</v>
      </c>
      <c r="M1552">
        <v>205</v>
      </c>
      <c r="N1552">
        <v>8</v>
      </c>
      <c r="O1552">
        <v>0</v>
      </c>
      <c r="P1552">
        <v>278.25</v>
      </c>
      <c r="Q1552">
        <v>0</v>
      </c>
      <c r="R1552" s="1" t="s">
        <v>6521</v>
      </c>
      <c r="S1552" s="1" t="s">
        <v>8156</v>
      </c>
      <c r="T1552">
        <v>0.69</v>
      </c>
      <c r="U1552" s="1"/>
      <c r="V1552">
        <v>43927.320833999998</v>
      </c>
      <c r="W1552">
        <v>1255743.2032260001</v>
      </c>
      <c r="X1552">
        <v>229.436635</v>
      </c>
      <c r="Y1552">
        <v>25.861511</v>
      </c>
      <c r="Z1552">
        <v>542.00654599999996</v>
      </c>
      <c r="AA1552">
        <v>539.80523100000005</v>
      </c>
      <c r="AB1552">
        <v>0</v>
      </c>
    </row>
    <row r="1553" spans="1:28" x14ac:dyDescent="0.25">
      <c r="A1553" s="1" t="s">
        <v>2367</v>
      </c>
      <c r="B1553">
        <v>2261</v>
      </c>
      <c r="C1553" s="1" t="s">
        <v>4013</v>
      </c>
      <c r="D1553">
        <v>5.0999999999999996</v>
      </c>
      <c r="E1553">
        <v>0</v>
      </c>
      <c r="F1553">
        <v>0.67</v>
      </c>
      <c r="G1553">
        <v>2519</v>
      </c>
      <c r="H1553" s="1" t="s">
        <v>4086</v>
      </c>
      <c r="I1553">
        <v>0.2</v>
      </c>
      <c r="J1553">
        <v>4.09</v>
      </c>
      <c r="K1553">
        <v>258</v>
      </c>
      <c r="L1553">
        <v>1241.6600000000001</v>
      </c>
      <c r="M1553">
        <v>114</v>
      </c>
      <c r="N1553">
        <v>4</v>
      </c>
      <c r="O1553">
        <v>0</v>
      </c>
      <c r="P1553">
        <v>168.48</v>
      </c>
      <c r="Q1553">
        <v>0</v>
      </c>
      <c r="R1553" s="1" t="s">
        <v>6522</v>
      </c>
      <c r="S1553" s="1" t="s">
        <v>8156</v>
      </c>
      <c r="T1553">
        <v>1</v>
      </c>
      <c r="U1553" s="1"/>
      <c r="V1553">
        <v>25022.220966000001</v>
      </c>
      <c r="W1553">
        <v>730838.51375699998</v>
      </c>
      <c r="X1553">
        <v>131.23018300000001</v>
      </c>
      <c r="Y1553">
        <v>15.902094999999999</v>
      </c>
      <c r="Z1553">
        <v>319.96702099999999</v>
      </c>
      <c r="AA1553">
        <v>314.16324500000002</v>
      </c>
      <c r="AB1553">
        <v>0</v>
      </c>
    </row>
    <row r="1554" spans="1:28" x14ac:dyDescent="0.25">
      <c r="A1554" s="1" t="s">
        <v>2368</v>
      </c>
      <c r="B1554">
        <v>1439</v>
      </c>
      <c r="C1554" s="1" t="s">
        <v>4004</v>
      </c>
      <c r="D1554">
        <v>5.0999999999999996</v>
      </c>
      <c r="E1554">
        <v>0</v>
      </c>
      <c r="F1554">
        <v>1.5</v>
      </c>
      <c r="G1554">
        <v>2520</v>
      </c>
      <c r="H1554" s="1" t="s">
        <v>4100</v>
      </c>
      <c r="I1554">
        <v>91.57</v>
      </c>
      <c r="J1554">
        <v>11.57</v>
      </c>
      <c r="K1554">
        <v>1081</v>
      </c>
      <c r="L1554">
        <v>2205.37</v>
      </c>
      <c r="M1554">
        <v>744</v>
      </c>
      <c r="N1554">
        <v>11</v>
      </c>
      <c r="O1554">
        <v>0</v>
      </c>
      <c r="P1554">
        <v>909.93</v>
      </c>
      <c r="Q1554">
        <v>0</v>
      </c>
      <c r="R1554" s="1" t="s">
        <v>6523</v>
      </c>
      <c r="S1554" s="1" t="s">
        <v>8156</v>
      </c>
      <c r="T1554">
        <v>0.93</v>
      </c>
      <c r="U1554" s="1"/>
      <c r="V1554">
        <v>133225.540538</v>
      </c>
      <c r="W1554">
        <v>2716838.2995190001</v>
      </c>
      <c r="X1554">
        <v>670.62245800000005</v>
      </c>
      <c r="Y1554">
        <v>63.603116</v>
      </c>
      <c r="Z1554">
        <v>1219.7703610000001</v>
      </c>
      <c r="AA1554">
        <v>1167.906129</v>
      </c>
      <c r="AB1554">
        <v>0</v>
      </c>
    </row>
    <row r="1555" spans="1:28" x14ac:dyDescent="0.25">
      <c r="A1555" s="1" t="s">
        <v>2370</v>
      </c>
      <c r="B1555">
        <v>1865</v>
      </c>
      <c r="C1555" s="1" t="s">
        <v>4048</v>
      </c>
      <c r="D1555">
        <v>5.0999999999999996</v>
      </c>
      <c r="E1555">
        <v>0</v>
      </c>
      <c r="F1555">
        <v>0.14000000000000001</v>
      </c>
      <c r="G1555">
        <v>2523</v>
      </c>
      <c r="H1555" s="1" t="s">
        <v>4151</v>
      </c>
      <c r="I1555">
        <v>72.8</v>
      </c>
      <c r="J1555">
        <v>13.86</v>
      </c>
      <c r="K1555">
        <v>658</v>
      </c>
      <c r="L1555">
        <v>1954.68</v>
      </c>
      <c r="M1555">
        <v>397</v>
      </c>
      <c r="N1555">
        <v>9</v>
      </c>
      <c r="O1555">
        <v>0</v>
      </c>
      <c r="P1555">
        <v>525.66</v>
      </c>
      <c r="Q1555">
        <v>0</v>
      </c>
      <c r="R1555" s="1" t="s">
        <v>6525</v>
      </c>
      <c r="S1555" s="1" t="s">
        <v>8156</v>
      </c>
      <c r="T1555">
        <v>1.07</v>
      </c>
      <c r="U1555" s="1"/>
      <c r="V1555">
        <v>74576.651975999994</v>
      </c>
      <c r="W1555">
        <v>1725243.602863</v>
      </c>
      <c r="X1555">
        <v>380.357055</v>
      </c>
      <c r="Y1555">
        <v>39.530698999999998</v>
      </c>
      <c r="Z1555">
        <v>768.848658</v>
      </c>
      <c r="AA1555">
        <v>741.63518999999997</v>
      </c>
      <c r="AB1555">
        <v>0</v>
      </c>
    </row>
    <row r="1556" spans="1:28" x14ac:dyDescent="0.25">
      <c r="A1556" s="1" t="s">
        <v>2374</v>
      </c>
      <c r="B1556">
        <v>2157</v>
      </c>
      <c r="C1556" s="1" t="s">
        <v>4019</v>
      </c>
      <c r="D1556">
        <v>5.0999999999999996</v>
      </c>
      <c r="E1556">
        <v>0</v>
      </c>
      <c r="F1556">
        <v>0.75</v>
      </c>
      <c r="G1556">
        <v>2526</v>
      </c>
      <c r="H1556" s="1" t="s">
        <v>4093</v>
      </c>
      <c r="I1556">
        <v>2.0699999999999998</v>
      </c>
      <c r="J1556">
        <v>15.29</v>
      </c>
      <c r="K1556">
        <v>369</v>
      </c>
      <c r="L1556">
        <v>1335.45</v>
      </c>
      <c r="M1556">
        <v>205</v>
      </c>
      <c r="N1556">
        <v>8</v>
      </c>
      <c r="O1556">
        <v>0</v>
      </c>
      <c r="P1556">
        <v>287.02999999999997</v>
      </c>
      <c r="Q1556">
        <v>0</v>
      </c>
      <c r="R1556" s="1" t="s">
        <v>6529</v>
      </c>
      <c r="S1556" s="1" t="s">
        <v>8156</v>
      </c>
      <c r="T1556">
        <v>1.18</v>
      </c>
      <c r="U1556" s="1"/>
      <c r="V1556">
        <v>38884.316041999999</v>
      </c>
      <c r="W1556">
        <v>978421.78507800004</v>
      </c>
      <c r="X1556">
        <v>200.18248500000001</v>
      </c>
      <c r="Y1556">
        <v>22.135141000000001</v>
      </c>
      <c r="Z1556">
        <v>433.79769199999998</v>
      </c>
      <c r="AA1556">
        <v>420.59439800000001</v>
      </c>
      <c r="AB1556">
        <v>0</v>
      </c>
    </row>
    <row r="1557" spans="1:28" x14ac:dyDescent="0.25">
      <c r="A1557" s="1" t="s">
        <v>2375</v>
      </c>
      <c r="B1557">
        <v>2279</v>
      </c>
      <c r="C1557" s="1" t="s">
        <v>4001</v>
      </c>
      <c r="D1557">
        <v>0.2</v>
      </c>
      <c r="E1557">
        <v>0</v>
      </c>
      <c r="F1557">
        <v>46.66</v>
      </c>
      <c r="G1557">
        <v>2526</v>
      </c>
      <c r="H1557" s="1" t="s">
        <v>4071</v>
      </c>
      <c r="I1557">
        <v>108.49</v>
      </c>
      <c r="J1557">
        <v>11.29</v>
      </c>
      <c r="K1557">
        <v>247</v>
      </c>
      <c r="L1557">
        <v>419.77</v>
      </c>
      <c r="M1557">
        <v>159</v>
      </c>
      <c r="N1557">
        <v>6</v>
      </c>
      <c r="O1557">
        <v>0</v>
      </c>
      <c r="P1557">
        <v>216.11</v>
      </c>
      <c r="Q1557">
        <v>0</v>
      </c>
      <c r="R1557" s="1" t="s">
        <v>6530</v>
      </c>
      <c r="S1557" s="1" t="s">
        <v>8156</v>
      </c>
      <c r="T1557">
        <v>0.94</v>
      </c>
      <c r="U1557" s="1"/>
      <c r="V1557">
        <v>26734.207424</v>
      </c>
      <c r="W1557">
        <v>512818.06019400002</v>
      </c>
      <c r="X1557">
        <v>133.757464</v>
      </c>
      <c r="Y1557">
        <v>11.950291</v>
      </c>
      <c r="Z1557">
        <v>229.49266900000001</v>
      </c>
      <c r="AA1557">
        <v>220.45014</v>
      </c>
      <c r="AB1557">
        <v>0</v>
      </c>
    </row>
    <row r="1558" spans="1:28" x14ac:dyDescent="0.25">
      <c r="A1558" s="1" t="s">
        <v>2378</v>
      </c>
      <c r="B1558">
        <v>2189</v>
      </c>
      <c r="C1558" s="1" t="s">
        <v>4001</v>
      </c>
      <c r="D1558">
        <v>0.2</v>
      </c>
      <c r="E1558">
        <v>0</v>
      </c>
      <c r="F1558">
        <v>39</v>
      </c>
      <c r="G1558">
        <v>2531</v>
      </c>
      <c r="H1558" s="1" t="s">
        <v>4085</v>
      </c>
      <c r="I1558">
        <v>50.59</v>
      </c>
      <c r="J1558">
        <v>7.43</v>
      </c>
      <c r="K1558">
        <v>342</v>
      </c>
      <c r="L1558">
        <v>796.83</v>
      </c>
      <c r="M1558">
        <v>171</v>
      </c>
      <c r="N1558">
        <v>11</v>
      </c>
      <c r="O1558">
        <v>0</v>
      </c>
      <c r="P1558">
        <v>244.64</v>
      </c>
      <c r="Q1558">
        <v>0</v>
      </c>
      <c r="R1558" s="1" t="s">
        <v>6533</v>
      </c>
      <c r="S1558" s="1" t="s">
        <v>8156</v>
      </c>
      <c r="T1558">
        <v>0.56999999999999995</v>
      </c>
      <c r="U1558" s="1"/>
      <c r="V1558">
        <v>28703.374728999999</v>
      </c>
      <c r="W1558">
        <v>611235.71097699995</v>
      </c>
      <c r="X1558">
        <v>144.955873</v>
      </c>
      <c r="Y1558">
        <v>13.45407</v>
      </c>
      <c r="Z1558">
        <v>269.75790999999998</v>
      </c>
      <c r="AA1558">
        <v>262.75626699999998</v>
      </c>
      <c r="AB1558">
        <v>0</v>
      </c>
    </row>
    <row r="1559" spans="1:28" x14ac:dyDescent="0.25">
      <c r="A1559" s="1" t="s">
        <v>2379</v>
      </c>
      <c r="B1559">
        <v>2226</v>
      </c>
      <c r="C1559" s="1" t="s">
        <v>4032</v>
      </c>
      <c r="D1559">
        <v>5.0999999999999996</v>
      </c>
      <c r="E1559">
        <v>0</v>
      </c>
      <c r="F1559">
        <v>0.2</v>
      </c>
      <c r="G1559">
        <v>2532</v>
      </c>
      <c r="H1559" s="1" t="s">
        <v>4093</v>
      </c>
      <c r="I1559">
        <v>2.0699999999999998</v>
      </c>
      <c r="J1559">
        <v>12.14</v>
      </c>
      <c r="K1559">
        <v>306</v>
      </c>
      <c r="L1559">
        <v>1444.44</v>
      </c>
      <c r="M1559">
        <v>134</v>
      </c>
      <c r="N1559">
        <v>6</v>
      </c>
      <c r="O1559">
        <v>0</v>
      </c>
      <c r="P1559">
        <v>194.63</v>
      </c>
      <c r="Q1559">
        <v>0</v>
      </c>
      <c r="R1559" s="1" t="s">
        <v>6534</v>
      </c>
      <c r="S1559" s="1" t="s">
        <v>8156</v>
      </c>
      <c r="T1559">
        <v>0.94</v>
      </c>
      <c r="U1559" s="1"/>
      <c r="V1559">
        <v>27342.721259000002</v>
      </c>
      <c r="W1559">
        <v>797969.51362099999</v>
      </c>
      <c r="X1559">
        <v>143.35855900000001</v>
      </c>
      <c r="Y1559">
        <v>17.086625000000002</v>
      </c>
      <c r="Z1559">
        <v>347.37988999999999</v>
      </c>
      <c r="AA1559">
        <v>343.02110099999999</v>
      </c>
      <c r="AB1559">
        <v>0</v>
      </c>
    </row>
    <row r="1560" spans="1:28" x14ac:dyDescent="0.25">
      <c r="A1560" s="1" t="s">
        <v>2380</v>
      </c>
      <c r="B1560">
        <v>2416</v>
      </c>
      <c r="C1560" s="1" t="s">
        <v>4004</v>
      </c>
      <c r="D1560">
        <v>5.0999999999999996</v>
      </c>
      <c r="E1560">
        <v>0</v>
      </c>
      <c r="F1560">
        <v>1</v>
      </c>
      <c r="G1560">
        <v>2532</v>
      </c>
      <c r="H1560" s="1" t="s">
        <v>4076</v>
      </c>
      <c r="I1560">
        <v>1.4</v>
      </c>
      <c r="J1560">
        <v>10.94</v>
      </c>
      <c r="K1560">
        <v>116</v>
      </c>
      <c r="L1560">
        <v>609.39</v>
      </c>
      <c r="M1560">
        <v>22</v>
      </c>
      <c r="N1560">
        <v>4</v>
      </c>
      <c r="O1560">
        <v>0</v>
      </c>
      <c r="P1560">
        <v>73.349999999999994</v>
      </c>
      <c r="Q1560">
        <v>0</v>
      </c>
      <c r="R1560" s="1" t="s">
        <v>6535</v>
      </c>
      <c r="S1560" s="1" t="s">
        <v>8156</v>
      </c>
      <c r="T1560">
        <v>1</v>
      </c>
      <c r="U1560" s="1"/>
      <c r="V1560">
        <v>8877.3048400000007</v>
      </c>
      <c r="W1560">
        <v>303630.35461500002</v>
      </c>
      <c r="X1560">
        <v>47.641058000000001</v>
      </c>
      <c r="Y1560">
        <v>6.4923580000000003</v>
      </c>
      <c r="Z1560">
        <v>132.15370799999999</v>
      </c>
      <c r="AA1560">
        <v>130.51950299999999</v>
      </c>
      <c r="AB1560">
        <v>0</v>
      </c>
    </row>
    <row r="1561" spans="1:28" x14ac:dyDescent="0.25">
      <c r="A1561" s="1" t="s">
        <v>2381</v>
      </c>
      <c r="B1561">
        <v>1727</v>
      </c>
      <c r="C1561" s="1" t="s">
        <v>4024</v>
      </c>
      <c r="D1561">
        <v>5.0999999999999996</v>
      </c>
      <c r="E1561">
        <v>0</v>
      </c>
      <c r="F1561">
        <v>2</v>
      </c>
      <c r="G1561">
        <v>2534</v>
      </c>
      <c r="H1561" s="1" t="s">
        <v>4159</v>
      </c>
      <c r="I1561">
        <v>26.09</v>
      </c>
      <c r="J1561">
        <v>14.21</v>
      </c>
      <c r="K1561">
        <v>807</v>
      </c>
      <c r="L1561">
        <v>2392.42</v>
      </c>
      <c r="M1561">
        <v>477</v>
      </c>
      <c r="N1561">
        <v>15</v>
      </c>
      <c r="O1561">
        <v>0</v>
      </c>
      <c r="P1561">
        <v>642.29</v>
      </c>
      <c r="Q1561">
        <v>0</v>
      </c>
      <c r="R1561" s="1" t="s">
        <v>6536</v>
      </c>
      <c r="S1561" s="1" t="s">
        <v>8156</v>
      </c>
      <c r="T1561">
        <v>1.05</v>
      </c>
      <c r="U1561" s="1"/>
      <c r="V1561">
        <v>81721.329180999994</v>
      </c>
      <c r="W1561">
        <v>1855437.0528849999</v>
      </c>
      <c r="X1561">
        <v>415.86730799999998</v>
      </c>
      <c r="Y1561">
        <v>42.219709999999999</v>
      </c>
      <c r="Z1561">
        <v>824.03269799999998</v>
      </c>
      <c r="AA1561">
        <v>797.60364800000002</v>
      </c>
      <c r="AB1561">
        <v>0</v>
      </c>
    </row>
    <row r="1562" spans="1:28" x14ac:dyDescent="0.25">
      <c r="A1562" s="1" t="s">
        <v>2382</v>
      </c>
      <c r="B1562">
        <v>1553</v>
      </c>
      <c r="C1562" s="1" t="s">
        <v>4024</v>
      </c>
      <c r="D1562">
        <v>5.0999999999999996</v>
      </c>
      <c r="E1562">
        <v>0</v>
      </c>
      <c r="F1562">
        <v>0.5</v>
      </c>
      <c r="G1562">
        <v>2536</v>
      </c>
      <c r="H1562" s="1" t="s">
        <v>4144</v>
      </c>
      <c r="I1562">
        <v>26.09</v>
      </c>
      <c r="J1562">
        <v>10.74</v>
      </c>
      <c r="K1562">
        <v>983</v>
      </c>
      <c r="L1562">
        <v>2392.42</v>
      </c>
      <c r="M1562">
        <v>615</v>
      </c>
      <c r="N1562">
        <v>16</v>
      </c>
      <c r="O1562">
        <v>0</v>
      </c>
      <c r="P1562">
        <v>779.39</v>
      </c>
      <c r="Q1562">
        <v>0</v>
      </c>
      <c r="R1562" s="1" t="s">
        <v>6537</v>
      </c>
      <c r="S1562" s="1" t="s">
        <v>8156</v>
      </c>
      <c r="T1562">
        <v>0.84</v>
      </c>
      <c r="U1562" s="1"/>
      <c r="V1562">
        <v>107224.504298</v>
      </c>
      <c r="W1562">
        <v>2297990.3910969999</v>
      </c>
      <c r="X1562">
        <v>542.26652200000001</v>
      </c>
      <c r="Y1562">
        <v>52.433000999999997</v>
      </c>
      <c r="Z1562">
        <v>1022.932047</v>
      </c>
      <c r="AA1562">
        <v>987.85048099999995</v>
      </c>
      <c r="AB1562">
        <v>0</v>
      </c>
    </row>
    <row r="1563" spans="1:28" x14ac:dyDescent="0.25">
      <c r="A1563" s="1" t="s">
        <v>2385</v>
      </c>
      <c r="B1563">
        <v>1772</v>
      </c>
      <c r="C1563" s="1" t="s">
        <v>4048</v>
      </c>
      <c r="D1563">
        <v>5.0999999999999996</v>
      </c>
      <c r="E1563">
        <v>0</v>
      </c>
      <c r="F1563">
        <v>0.38</v>
      </c>
      <c r="G1563">
        <v>2544</v>
      </c>
      <c r="H1563" s="1" t="s">
        <v>4141</v>
      </c>
      <c r="I1563">
        <v>72.8</v>
      </c>
      <c r="J1563">
        <v>8.98</v>
      </c>
      <c r="K1563">
        <v>772</v>
      </c>
      <c r="L1563">
        <v>1954.68</v>
      </c>
      <c r="M1563">
        <v>493</v>
      </c>
      <c r="N1563">
        <v>10</v>
      </c>
      <c r="O1563">
        <v>0</v>
      </c>
      <c r="P1563">
        <v>572.34</v>
      </c>
      <c r="Q1563">
        <v>0</v>
      </c>
      <c r="R1563" s="1" t="s">
        <v>6540</v>
      </c>
      <c r="S1563" s="1" t="s">
        <v>8156</v>
      </c>
      <c r="T1563">
        <v>0.7</v>
      </c>
      <c r="U1563" s="1"/>
      <c r="V1563">
        <v>88821.346573000003</v>
      </c>
      <c r="W1563">
        <v>1841714.946094</v>
      </c>
      <c r="X1563">
        <v>447.572405</v>
      </c>
      <c r="Y1563">
        <v>41.770156999999998</v>
      </c>
      <c r="Z1563">
        <v>818.03589099999999</v>
      </c>
      <c r="AA1563">
        <v>791.71157000000005</v>
      </c>
      <c r="AB1563">
        <v>0</v>
      </c>
    </row>
    <row r="1564" spans="1:28" x14ac:dyDescent="0.25">
      <c r="A1564" s="1" t="s">
        <v>2390</v>
      </c>
      <c r="B1564">
        <v>2447</v>
      </c>
      <c r="C1564" s="1" t="s">
        <v>4002</v>
      </c>
      <c r="D1564">
        <v>5.0999999999999996</v>
      </c>
      <c r="E1564">
        <v>0</v>
      </c>
      <c r="F1564">
        <v>0.69</v>
      </c>
      <c r="G1564">
        <v>2548</v>
      </c>
      <c r="H1564" s="1" t="s">
        <v>4072</v>
      </c>
      <c r="I1564">
        <v>31.58</v>
      </c>
      <c r="J1564">
        <v>11.02</v>
      </c>
      <c r="K1564">
        <v>101</v>
      </c>
      <c r="L1564">
        <v>367.23</v>
      </c>
      <c r="M1564">
        <v>59</v>
      </c>
      <c r="N1564">
        <v>1</v>
      </c>
      <c r="O1564">
        <v>0</v>
      </c>
      <c r="P1564">
        <v>67.59</v>
      </c>
      <c r="Q1564">
        <v>0</v>
      </c>
      <c r="R1564" s="1" t="s">
        <v>6545</v>
      </c>
      <c r="S1564" s="1" t="s">
        <v>8156</v>
      </c>
      <c r="T1564">
        <v>0.8</v>
      </c>
      <c r="U1564" s="1"/>
      <c r="V1564">
        <v>11036.377323999999</v>
      </c>
      <c r="W1564">
        <v>264433.99073399999</v>
      </c>
      <c r="X1564">
        <v>56.478898000000001</v>
      </c>
      <c r="Y1564">
        <v>5.8691709999999997</v>
      </c>
      <c r="Z1564">
        <v>116.61660000000001</v>
      </c>
      <c r="AA1564">
        <v>113.672916</v>
      </c>
      <c r="AB1564">
        <v>0</v>
      </c>
    </row>
    <row r="1565" spans="1:28" x14ac:dyDescent="0.25">
      <c r="A1565" s="1" t="s">
        <v>2391</v>
      </c>
      <c r="B1565">
        <v>2415</v>
      </c>
      <c r="C1565" s="1" t="s">
        <v>4009</v>
      </c>
      <c r="D1565">
        <v>5.0999999999999996</v>
      </c>
      <c r="E1565">
        <v>0</v>
      </c>
      <c r="F1565">
        <v>0</v>
      </c>
      <c r="G1565">
        <v>2549</v>
      </c>
      <c r="H1565" s="1" t="s">
        <v>4081</v>
      </c>
      <c r="I1565">
        <v>19.239999999999998</v>
      </c>
      <c r="J1565">
        <v>8.7100000000000009</v>
      </c>
      <c r="K1565">
        <v>134</v>
      </c>
      <c r="L1565">
        <v>738.31</v>
      </c>
      <c r="M1565">
        <v>21</v>
      </c>
      <c r="N1565">
        <v>5</v>
      </c>
      <c r="O1565">
        <v>0</v>
      </c>
      <c r="P1565">
        <v>64.010000000000005</v>
      </c>
      <c r="Q1565">
        <v>0</v>
      </c>
      <c r="R1565" s="1" t="s">
        <v>6546</v>
      </c>
      <c r="S1565" s="1" t="s">
        <v>8156</v>
      </c>
      <c r="T1565">
        <v>0.77</v>
      </c>
      <c r="U1565" s="1"/>
      <c r="V1565">
        <v>6873.7623590000003</v>
      </c>
      <c r="W1565">
        <v>274604.09574000002</v>
      </c>
      <c r="X1565">
        <v>37.744562000000002</v>
      </c>
      <c r="Y1565">
        <v>5.3136390000000002</v>
      </c>
      <c r="Z1565">
        <v>116.641105</v>
      </c>
      <c r="AA1565">
        <v>118.041973</v>
      </c>
      <c r="AB1565">
        <v>0</v>
      </c>
    </row>
    <row r="1566" spans="1:28" x14ac:dyDescent="0.25">
      <c r="A1566" s="1" t="s">
        <v>2392</v>
      </c>
      <c r="B1566">
        <v>1534</v>
      </c>
      <c r="C1566" s="1" t="s">
        <v>4043</v>
      </c>
      <c r="D1566">
        <v>5.0999999999999996</v>
      </c>
      <c r="E1566">
        <v>0</v>
      </c>
      <c r="F1566">
        <v>0.68</v>
      </c>
      <c r="G1566">
        <v>2550</v>
      </c>
      <c r="H1566" s="1" t="s">
        <v>4129</v>
      </c>
      <c r="I1566">
        <v>135.09</v>
      </c>
      <c r="J1566">
        <v>10.36</v>
      </c>
      <c r="K1566">
        <v>1016</v>
      </c>
      <c r="L1566">
        <v>2630.12</v>
      </c>
      <c r="M1566">
        <v>637</v>
      </c>
      <c r="N1566">
        <v>10</v>
      </c>
      <c r="O1566">
        <v>0</v>
      </c>
      <c r="P1566">
        <v>763.84</v>
      </c>
      <c r="Q1566">
        <v>0</v>
      </c>
      <c r="R1566" s="1" t="s">
        <v>6547</v>
      </c>
      <c r="S1566" s="1" t="s">
        <v>8156</v>
      </c>
      <c r="T1566">
        <v>0.76</v>
      </c>
      <c r="U1566" s="1"/>
      <c r="V1566">
        <v>116242.205548</v>
      </c>
      <c r="W1566">
        <v>2425307.606197</v>
      </c>
      <c r="X1566">
        <v>586.12016100000005</v>
      </c>
      <c r="Y1566">
        <v>54.760869999999997</v>
      </c>
      <c r="Z1566">
        <v>1075.6039020000001</v>
      </c>
      <c r="AA1566">
        <v>1042.584615</v>
      </c>
      <c r="AB1566">
        <v>0</v>
      </c>
    </row>
    <row r="1567" spans="1:28" x14ac:dyDescent="0.25">
      <c r="A1567" s="1" t="s">
        <v>2393</v>
      </c>
      <c r="B1567">
        <v>2003</v>
      </c>
      <c r="C1567" s="1" t="s">
        <v>4001</v>
      </c>
      <c r="D1567">
        <v>0.2</v>
      </c>
      <c r="E1567">
        <v>0</v>
      </c>
      <c r="F1567">
        <v>97.12</v>
      </c>
      <c r="G1567">
        <v>2550</v>
      </c>
      <c r="H1567" s="1" t="s">
        <v>4128</v>
      </c>
      <c r="I1567">
        <v>116.2</v>
      </c>
      <c r="J1567">
        <v>12.05</v>
      </c>
      <c r="K1567">
        <v>547</v>
      </c>
      <c r="L1567">
        <v>2118.0100000000002</v>
      </c>
      <c r="M1567">
        <v>276</v>
      </c>
      <c r="N1567">
        <v>9</v>
      </c>
      <c r="O1567">
        <v>0</v>
      </c>
      <c r="P1567">
        <v>376.85</v>
      </c>
      <c r="Q1567">
        <v>0</v>
      </c>
      <c r="R1567" s="1" t="s">
        <v>6548</v>
      </c>
      <c r="S1567" s="1" t="s">
        <v>8156</v>
      </c>
      <c r="T1567">
        <v>0.88</v>
      </c>
      <c r="U1567" s="1"/>
      <c r="V1567">
        <v>52032.589354999996</v>
      </c>
      <c r="W1567">
        <v>1293921.467403</v>
      </c>
      <c r="X1567">
        <v>267.40103199999999</v>
      </c>
      <c r="Y1567">
        <v>28.433266</v>
      </c>
      <c r="Z1567">
        <v>568.33908199999996</v>
      </c>
      <c r="AA1567">
        <v>556.22012900000004</v>
      </c>
      <c r="AB1567">
        <v>0</v>
      </c>
    </row>
    <row r="1568" spans="1:28" x14ac:dyDescent="0.25">
      <c r="A1568" s="1" t="s">
        <v>2394</v>
      </c>
      <c r="B1568">
        <v>2185</v>
      </c>
      <c r="C1568" s="1" t="s">
        <v>4014</v>
      </c>
      <c r="D1568">
        <v>5.0999999999999996</v>
      </c>
      <c r="E1568">
        <v>0</v>
      </c>
      <c r="F1568">
        <v>0</v>
      </c>
      <c r="G1568">
        <v>2551</v>
      </c>
      <c r="H1568" s="1" t="s">
        <v>4087</v>
      </c>
      <c r="I1568">
        <v>59.72</v>
      </c>
      <c r="J1568">
        <v>11.56</v>
      </c>
      <c r="K1568">
        <v>366</v>
      </c>
      <c r="L1568">
        <v>1183.1099999999999</v>
      </c>
      <c r="M1568">
        <v>178</v>
      </c>
      <c r="N1568">
        <v>4</v>
      </c>
      <c r="O1568">
        <v>0</v>
      </c>
      <c r="P1568">
        <v>263.06</v>
      </c>
      <c r="Q1568">
        <v>0</v>
      </c>
      <c r="R1568" s="1" t="s">
        <v>6549</v>
      </c>
      <c r="S1568" s="1" t="s">
        <v>8156</v>
      </c>
      <c r="T1568">
        <v>0.84</v>
      </c>
      <c r="U1568" s="1"/>
      <c r="V1568">
        <v>36239.715226</v>
      </c>
      <c r="W1568">
        <v>893402.50769899995</v>
      </c>
      <c r="X1568">
        <v>186.00500400000001</v>
      </c>
      <c r="Y1568">
        <v>19.532546</v>
      </c>
      <c r="Z1568">
        <v>393.26535899999999</v>
      </c>
      <c r="AA1568">
        <v>384.04865599999999</v>
      </c>
      <c r="AB1568">
        <v>0</v>
      </c>
    </row>
    <row r="1569" spans="1:28" x14ac:dyDescent="0.25">
      <c r="A1569" s="1" t="s">
        <v>2395</v>
      </c>
      <c r="B1569">
        <v>1335</v>
      </c>
      <c r="C1569" s="1" t="s">
        <v>4060</v>
      </c>
      <c r="D1569">
        <v>5.0999999999999996</v>
      </c>
      <c r="E1569">
        <v>0</v>
      </c>
      <c r="F1569">
        <v>0</v>
      </c>
      <c r="G1569">
        <v>2553</v>
      </c>
      <c r="H1569" s="1" t="s">
        <v>4174</v>
      </c>
      <c r="I1569">
        <v>144.80000000000001</v>
      </c>
      <c r="J1569">
        <v>11.5</v>
      </c>
      <c r="K1569">
        <v>1218</v>
      </c>
      <c r="L1569">
        <v>3593.05</v>
      </c>
      <c r="M1569">
        <v>777</v>
      </c>
      <c r="N1569">
        <v>13</v>
      </c>
      <c r="O1569">
        <v>0</v>
      </c>
      <c r="P1569">
        <v>951.43</v>
      </c>
      <c r="Q1569">
        <v>0</v>
      </c>
      <c r="R1569" s="1" t="s">
        <v>6550</v>
      </c>
      <c r="S1569" s="1" t="s">
        <v>8156</v>
      </c>
      <c r="T1569">
        <v>0.97</v>
      </c>
      <c r="U1569" s="1"/>
      <c r="V1569">
        <v>140244.18568699999</v>
      </c>
      <c r="W1569">
        <v>3076534.4866439998</v>
      </c>
      <c r="X1569">
        <v>711.09408499999995</v>
      </c>
      <c r="Y1569">
        <v>70.364528000000007</v>
      </c>
      <c r="Z1569">
        <v>1366.9925860000001</v>
      </c>
      <c r="AA1569">
        <v>1322.5250390000001</v>
      </c>
      <c r="AB1569">
        <v>0</v>
      </c>
    </row>
    <row r="1570" spans="1:28" x14ac:dyDescent="0.25">
      <c r="A1570" s="1" t="s">
        <v>2396</v>
      </c>
      <c r="B1570">
        <v>2460</v>
      </c>
      <c r="C1570" s="1" t="s">
        <v>4004</v>
      </c>
      <c r="D1570">
        <v>5.0999999999999996</v>
      </c>
      <c r="E1570">
        <v>0</v>
      </c>
      <c r="F1570">
        <v>0</v>
      </c>
      <c r="G1570">
        <v>2553</v>
      </c>
      <c r="H1570" s="1" t="s">
        <v>4074</v>
      </c>
      <c r="I1570">
        <v>0.2</v>
      </c>
      <c r="J1570">
        <v>12.84</v>
      </c>
      <c r="K1570">
        <v>93</v>
      </c>
      <c r="L1570">
        <v>420.4</v>
      </c>
      <c r="M1570">
        <v>13</v>
      </c>
      <c r="N1570">
        <v>2</v>
      </c>
      <c r="O1570">
        <v>0</v>
      </c>
      <c r="P1570">
        <v>60.2</v>
      </c>
      <c r="Q1570">
        <v>0</v>
      </c>
      <c r="R1570" s="1" t="s">
        <v>6551</v>
      </c>
      <c r="S1570" s="1" t="s">
        <v>8156</v>
      </c>
      <c r="T1570">
        <v>0.96</v>
      </c>
      <c r="U1570" s="1"/>
      <c r="V1570">
        <v>6191.7424449999999</v>
      </c>
      <c r="W1570">
        <v>227755.74266799999</v>
      </c>
      <c r="X1570">
        <v>33.561020999999997</v>
      </c>
      <c r="Y1570">
        <v>4.6028190000000002</v>
      </c>
      <c r="Z1570">
        <v>98.085184999999996</v>
      </c>
      <c r="AA1570">
        <v>97.903739999999999</v>
      </c>
      <c r="AB1570">
        <v>0</v>
      </c>
    </row>
    <row r="1571" spans="1:28" x14ac:dyDescent="0.25">
      <c r="A1571" s="1" t="s">
        <v>2398</v>
      </c>
      <c r="B1571">
        <v>2300</v>
      </c>
      <c r="C1571" s="1" t="s">
        <v>4014</v>
      </c>
      <c r="D1571">
        <v>5.0999999999999996</v>
      </c>
      <c r="E1571">
        <v>0</v>
      </c>
      <c r="F1571">
        <v>0</v>
      </c>
      <c r="G1571">
        <v>2555</v>
      </c>
      <c r="H1571" s="1" t="s">
        <v>4087</v>
      </c>
      <c r="I1571">
        <v>59.72</v>
      </c>
      <c r="J1571">
        <v>11.34</v>
      </c>
      <c r="K1571">
        <v>255</v>
      </c>
      <c r="L1571">
        <v>1183.1099999999999</v>
      </c>
      <c r="M1571">
        <v>94</v>
      </c>
      <c r="N1571">
        <v>5</v>
      </c>
      <c r="O1571">
        <v>0</v>
      </c>
      <c r="P1571">
        <v>151.38999999999999</v>
      </c>
      <c r="Q1571">
        <v>0</v>
      </c>
      <c r="R1571" s="1" t="s">
        <v>6553</v>
      </c>
      <c r="S1571" s="1" t="s">
        <v>8156</v>
      </c>
      <c r="T1571">
        <v>0.83</v>
      </c>
      <c r="U1571" s="1"/>
      <c r="V1571">
        <v>21529.723034999999</v>
      </c>
      <c r="W1571">
        <v>652150.52049400005</v>
      </c>
      <c r="X1571">
        <v>113.37125399999999</v>
      </c>
      <c r="Y1571">
        <v>13.554694</v>
      </c>
      <c r="Z1571">
        <v>282.48125599999997</v>
      </c>
      <c r="AA1571">
        <v>280.33806499999997</v>
      </c>
      <c r="AB1571">
        <v>0</v>
      </c>
    </row>
    <row r="1572" spans="1:28" x14ac:dyDescent="0.25">
      <c r="A1572" s="1" t="s">
        <v>2400</v>
      </c>
      <c r="B1572">
        <v>2291</v>
      </c>
      <c r="C1572" s="1" t="s">
        <v>4001</v>
      </c>
      <c r="D1572">
        <v>0.2</v>
      </c>
      <c r="E1572">
        <v>0</v>
      </c>
      <c r="F1572">
        <v>41</v>
      </c>
      <c r="G1572">
        <v>2556</v>
      </c>
      <c r="H1572" s="1" t="s">
        <v>4085</v>
      </c>
      <c r="I1572">
        <v>50.59</v>
      </c>
      <c r="J1572">
        <v>14.71</v>
      </c>
      <c r="K1572">
        <v>265</v>
      </c>
      <c r="L1572">
        <v>796.83</v>
      </c>
      <c r="M1572">
        <v>141</v>
      </c>
      <c r="N1572">
        <v>5</v>
      </c>
      <c r="O1572">
        <v>0</v>
      </c>
      <c r="P1572">
        <v>211.96</v>
      </c>
      <c r="Q1572">
        <v>0</v>
      </c>
      <c r="R1572" s="1" t="s">
        <v>6555</v>
      </c>
      <c r="S1572" s="1" t="s">
        <v>8156</v>
      </c>
      <c r="T1572">
        <v>1.0900000000000001</v>
      </c>
      <c r="U1572" s="1"/>
      <c r="V1572">
        <v>23437.029952000001</v>
      </c>
      <c r="W1572">
        <v>556163.20204400003</v>
      </c>
      <c r="X1572">
        <v>119.761832</v>
      </c>
      <c r="Y1572">
        <v>12.245816</v>
      </c>
      <c r="Z1572">
        <v>243.08997500000001</v>
      </c>
      <c r="AA1572">
        <v>239.07979399999999</v>
      </c>
      <c r="AB1572">
        <v>0</v>
      </c>
    </row>
    <row r="1573" spans="1:28" x14ac:dyDescent="0.25">
      <c r="A1573" s="1" t="s">
        <v>2402</v>
      </c>
      <c r="B1573">
        <v>2074</v>
      </c>
      <c r="C1573" s="1" t="s">
        <v>4030</v>
      </c>
      <c r="D1573">
        <v>5.0999999999999996</v>
      </c>
      <c r="E1573">
        <v>0</v>
      </c>
      <c r="F1573">
        <v>4</v>
      </c>
      <c r="G1573">
        <v>2558</v>
      </c>
      <c r="H1573" s="1" t="s">
        <v>4152</v>
      </c>
      <c r="I1573">
        <v>144.80000000000001</v>
      </c>
      <c r="J1573">
        <v>11.43</v>
      </c>
      <c r="K1573">
        <v>484</v>
      </c>
      <c r="L1573">
        <v>3263.57</v>
      </c>
      <c r="M1573">
        <v>112</v>
      </c>
      <c r="N1573">
        <v>5</v>
      </c>
      <c r="O1573">
        <v>0</v>
      </c>
      <c r="P1573">
        <v>206.17</v>
      </c>
      <c r="Q1573">
        <v>0</v>
      </c>
      <c r="R1573" s="1" t="s">
        <v>6557</v>
      </c>
      <c r="S1573" s="1" t="s">
        <v>8156</v>
      </c>
      <c r="T1573">
        <v>0.84</v>
      </c>
      <c r="U1573" s="1"/>
      <c r="V1573">
        <v>31528.655375999999</v>
      </c>
      <c r="W1573">
        <v>1185038.4010679999</v>
      </c>
      <c r="X1573">
        <v>171.40369799999999</v>
      </c>
      <c r="Y1573">
        <v>23.144992999999999</v>
      </c>
      <c r="Z1573">
        <v>502.018508</v>
      </c>
      <c r="AA1573">
        <v>509.404991</v>
      </c>
      <c r="AB1573">
        <v>0</v>
      </c>
    </row>
    <row r="1574" spans="1:28" x14ac:dyDescent="0.25">
      <c r="A1574" s="1" t="s">
        <v>2403</v>
      </c>
      <c r="B1574">
        <v>2294</v>
      </c>
      <c r="C1574" s="1" t="s">
        <v>4001</v>
      </c>
      <c r="D1574">
        <v>0.2</v>
      </c>
      <c r="E1574">
        <v>0</v>
      </c>
      <c r="F1574">
        <v>21.07</v>
      </c>
      <c r="G1574">
        <v>2558</v>
      </c>
      <c r="H1574" s="1" t="s">
        <v>4148</v>
      </c>
      <c r="I1574">
        <v>108.49</v>
      </c>
      <c r="J1574">
        <v>6.43</v>
      </c>
      <c r="K1574">
        <v>264</v>
      </c>
      <c r="L1574">
        <v>419.77</v>
      </c>
      <c r="M1574">
        <v>143</v>
      </c>
      <c r="N1574">
        <v>8</v>
      </c>
      <c r="O1574">
        <v>0</v>
      </c>
      <c r="P1574">
        <v>211.54</v>
      </c>
      <c r="Q1574">
        <v>0</v>
      </c>
      <c r="R1574" s="1" t="s">
        <v>6558</v>
      </c>
      <c r="S1574" s="1" t="s">
        <v>8156</v>
      </c>
      <c r="T1574">
        <v>0.53</v>
      </c>
      <c r="U1574" s="1"/>
      <c r="V1574">
        <v>22568.133596</v>
      </c>
      <c r="W1574">
        <v>454317.21341700002</v>
      </c>
      <c r="X1574">
        <v>113.371371</v>
      </c>
      <c r="Y1574">
        <v>10.25046</v>
      </c>
      <c r="Z1574">
        <v>202.032432</v>
      </c>
      <c r="AA1574">
        <v>195.30127200000001</v>
      </c>
      <c r="AB1574">
        <v>0</v>
      </c>
    </row>
    <row r="1575" spans="1:28" x14ac:dyDescent="0.25">
      <c r="A1575" s="1" t="s">
        <v>2405</v>
      </c>
      <c r="B1575">
        <v>2478</v>
      </c>
      <c r="C1575" s="1" t="s">
        <v>4002</v>
      </c>
      <c r="D1575">
        <v>5.0999999999999996</v>
      </c>
      <c r="E1575">
        <v>0</v>
      </c>
      <c r="F1575">
        <v>0.32</v>
      </c>
      <c r="G1575">
        <v>2561</v>
      </c>
      <c r="H1575" s="1" t="s">
        <v>4072</v>
      </c>
      <c r="I1575">
        <v>31.58</v>
      </c>
      <c r="J1575">
        <v>8.44</v>
      </c>
      <c r="K1575">
        <v>83</v>
      </c>
      <c r="L1575">
        <v>367.23</v>
      </c>
      <c r="M1575">
        <v>31</v>
      </c>
      <c r="N1575">
        <v>2</v>
      </c>
      <c r="O1575">
        <v>0</v>
      </c>
      <c r="P1575">
        <v>44.13</v>
      </c>
      <c r="Q1575">
        <v>0</v>
      </c>
      <c r="R1575" s="1" t="s">
        <v>6560</v>
      </c>
      <c r="S1575" s="1" t="s">
        <v>8156</v>
      </c>
      <c r="T1575">
        <v>0.68</v>
      </c>
      <c r="U1575" s="1"/>
      <c r="V1575">
        <v>6875.9398760000004</v>
      </c>
      <c r="W1575">
        <v>198576.834607</v>
      </c>
      <c r="X1575">
        <v>35.944423999999998</v>
      </c>
      <c r="Y1575">
        <v>4.008159</v>
      </c>
      <c r="Z1575">
        <v>85.377480000000006</v>
      </c>
      <c r="AA1575">
        <v>85.362093999999999</v>
      </c>
      <c r="AB1575">
        <v>0</v>
      </c>
    </row>
    <row r="1576" spans="1:28" x14ac:dyDescent="0.25">
      <c r="A1576" s="1" t="s">
        <v>2406</v>
      </c>
      <c r="B1576">
        <v>2510</v>
      </c>
      <c r="C1576" s="1" t="s">
        <v>4002</v>
      </c>
      <c r="D1576">
        <v>5.0999999999999996</v>
      </c>
      <c r="E1576">
        <v>0</v>
      </c>
      <c r="F1576">
        <v>0.96</v>
      </c>
      <c r="G1576">
        <v>2561</v>
      </c>
      <c r="H1576" s="1" t="s">
        <v>4105</v>
      </c>
      <c r="I1576">
        <v>31.58</v>
      </c>
      <c r="J1576">
        <v>10.01</v>
      </c>
      <c r="K1576">
        <v>51</v>
      </c>
      <c r="L1576">
        <v>367.23</v>
      </c>
      <c r="M1576">
        <v>4</v>
      </c>
      <c r="N1576">
        <v>2</v>
      </c>
      <c r="O1576">
        <v>0</v>
      </c>
      <c r="P1576">
        <v>20.09</v>
      </c>
      <c r="Q1576">
        <v>0</v>
      </c>
      <c r="R1576" s="1" t="s">
        <v>6561</v>
      </c>
      <c r="S1576" s="1" t="s">
        <v>8156</v>
      </c>
      <c r="T1576">
        <v>0.87</v>
      </c>
      <c r="U1576" s="1"/>
      <c r="V1576">
        <v>2987.2328379999999</v>
      </c>
      <c r="W1576">
        <v>144052.07478</v>
      </c>
      <c r="X1576">
        <v>17.000298000000001</v>
      </c>
      <c r="Y1576">
        <v>2.7705980000000001</v>
      </c>
      <c r="Z1576">
        <v>60.986773999999997</v>
      </c>
      <c r="AA1576">
        <v>61.922075</v>
      </c>
      <c r="AB1576">
        <v>0</v>
      </c>
    </row>
    <row r="1577" spans="1:28" x14ac:dyDescent="0.25">
      <c r="A1577" s="1" t="s">
        <v>2407</v>
      </c>
      <c r="B1577">
        <v>2443</v>
      </c>
      <c r="C1577" s="1" t="s">
        <v>4004</v>
      </c>
      <c r="D1577">
        <v>5.0999999999999996</v>
      </c>
      <c r="E1577">
        <v>0</v>
      </c>
      <c r="F1577">
        <v>0.4</v>
      </c>
      <c r="G1577">
        <v>2562</v>
      </c>
      <c r="H1577" s="1" t="s">
        <v>4079</v>
      </c>
      <c r="I1577">
        <v>1.4</v>
      </c>
      <c r="J1577">
        <v>9.93</v>
      </c>
      <c r="K1577">
        <v>119</v>
      </c>
      <c r="L1577">
        <v>609.39</v>
      </c>
      <c r="M1577">
        <v>14</v>
      </c>
      <c r="N1577">
        <v>2</v>
      </c>
      <c r="O1577">
        <v>0</v>
      </c>
      <c r="P1577">
        <v>69.03</v>
      </c>
      <c r="Q1577">
        <v>0</v>
      </c>
      <c r="R1577" s="1" t="s">
        <v>6562</v>
      </c>
      <c r="S1577" s="1" t="s">
        <v>8156</v>
      </c>
      <c r="T1577">
        <v>0.83</v>
      </c>
      <c r="U1577" s="1"/>
      <c r="V1577">
        <v>7846.5012260000003</v>
      </c>
      <c r="W1577">
        <v>284909.871598</v>
      </c>
      <c r="X1577">
        <v>42.453426999999998</v>
      </c>
      <c r="Y1577">
        <v>5.7910490000000001</v>
      </c>
      <c r="Z1577">
        <v>122.427064</v>
      </c>
      <c r="AA1577">
        <v>122.47226499999999</v>
      </c>
      <c r="AB1577">
        <v>0</v>
      </c>
    </row>
    <row r="1578" spans="1:28" x14ac:dyDescent="0.25">
      <c r="A1578" s="1" t="s">
        <v>2408</v>
      </c>
      <c r="B1578">
        <v>2490</v>
      </c>
      <c r="C1578" s="1" t="s">
        <v>4004</v>
      </c>
      <c r="D1578">
        <v>5.0999999999999996</v>
      </c>
      <c r="E1578">
        <v>0</v>
      </c>
      <c r="F1578">
        <v>0</v>
      </c>
      <c r="G1578">
        <v>2565</v>
      </c>
      <c r="H1578" s="1" t="s">
        <v>4074</v>
      </c>
      <c r="I1578">
        <v>0.2</v>
      </c>
      <c r="J1578">
        <v>12.71</v>
      </c>
      <c r="K1578">
        <v>75</v>
      </c>
      <c r="L1578">
        <v>420.4</v>
      </c>
      <c r="M1578">
        <v>1</v>
      </c>
      <c r="N1578">
        <v>1</v>
      </c>
      <c r="O1578">
        <v>0</v>
      </c>
      <c r="P1578">
        <v>44.78</v>
      </c>
      <c r="Q1578">
        <v>0</v>
      </c>
      <c r="R1578" s="1" t="s">
        <v>6563</v>
      </c>
      <c r="S1578" s="1" t="s">
        <v>8156</v>
      </c>
      <c r="T1578">
        <v>1.03</v>
      </c>
      <c r="U1578" s="1"/>
      <c r="V1578">
        <v>5867.6119570000001</v>
      </c>
      <c r="W1578">
        <v>225517.68032399999</v>
      </c>
      <c r="X1578">
        <v>32.076267999999999</v>
      </c>
      <c r="Y1578">
        <v>4.7251729999999998</v>
      </c>
      <c r="Z1578">
        <v>97.970783999999995</v>
      </c>
      <c r="AA1578">
        <v>96.941222999999994</v>
      </c>
      <c r="AB1578">
        <v>0</v>
      </c>
    </row>
    <row r="1579" spans="1:28" x14ac:dyDescent="0.25">
      <c r="A1579" s="1" t="s">
        <v>2409</v>
      </c>
      <c r="B1579">
        <v>2179</v>
      </c>
      <c r="C1579" s="1" t="s">
        <v>4031</v>
      </c>
      <c r="D1579">
        <v>5.0999999999999996</v>
      </c>
      <c r="E1579">
        <v>0</v>
      </c>
      <c r="F1579">
        <v>0.06</v>
      </c>
      <c r="G1579">
        <v>2567</v>
      </c>
      <c r="H1579" s="1" t="s">
        <v>4091</v>
      </c>
      <c r="I1579">
        <v>93.18</v>
      </c>
      <c r="J1579">
        <v>5.76</v>
      </c>
      <c r="K1579">
        <v>388</v>
      </c>
      <c r="L1579">
        <v>1375.09</v>
      </c>
      <c r="M1579">
        <v>69</v>
      </c>
      <c r="N1579">
        <v>5</v>
      </c>
      <c r="O1579">
        <v>0</v>
      </c>
      <c r="P1579">
        <v>154.56</v>
      </c>
      <c r="Q1579">
        <v>0</v>
      </c>
      <c r="R1579" s="1" t="s">
        <v>6564</v>
      </c>
      <c r="S1579" s="1" t="s">
        <v>8156</v>
      </c>
      <c r="T1579">
        <v>0.42</v>
      </c>
      <c r="U1579" s="1"/>
      <c r="V1579">
        <v>25185.32359</v>
      </c>
      <c r="W1579">
        <v>670684.35125900002</v>
      </c>
      <c r="X1579">
        <v>130.24016700000001</v>
      </c>
      <c r="Y1579">
        <v>13.482514999999999</v>
      </c>
      <c r="Z1579">
        <v>289.627411</v>
      </c>
      <c r="AA1579">
        <v>288.30823700000002</v>
      </c>
      <c r="AB1579">
        <v>0</v>
      </c>
    </row>
    <row r="1580" spans="1:28" x14ac:dyDescent="0.25">
      <c r="A1580" s="1" t="s">
        <v>2410</v>
      </c>
      <c r="B1580">
        <v>1785</v>
      </c>
      <c r="C1580" s="1" t="s">
        <v>4005</v>
      </c>
      <c r="D1580">
        <v>5.0999999999999996</v>
      </c>
      <c r="E1580">
        <v>0</v>
      </c>
      <c r="F1580">
        <v>0.54</v>
      </c>
      <c r="G1580">
        <v>2568</v>
      </c>
      <c r="H1580" s="1" t="s">
        <v>4075</v>
      </c>
      <c r="I1580">
        <v>89.74</v>
      </c>
      <c r="J1580">
        <v>7.91</v>
      </c>
      <c r="K1580">
        <v>783</v>
      </c>
      <c r="L1580">
        <v>698.35</v>
      </c>
      <c r="M1580">
        <v>570</v>
      </c>
      <c r="N1580">
        <v>13</v>
      </c>
      <c r="O1580">
        <v>0</v>
      </c>
      <c r="P1580">
        <v>701</v>
      </c>
      <c r="Q1580">
        <v>0</v>
      </c>
      <c r="R1580" s="1" t="s">
        <v>6565</v>
      </c>
      <c r="S1580" s="1" t="s">
        <v>8156</v>
      </c>
      <c r="T1580">
        <v>0.63</v>
      </c>
      <c r="U1580" s="1"/>
      <c r="V1580">
        <v>95929.482254999995</v>
      </c>
      <c r="W1580">
        <v>1691579.5972869999</v>
      </c>
      <c r="X1580">
        <v>476.47365300000001</v>
      </c>
      <c r="Y1580">
        <v>40.730528999999997</v>
      </c>
      <c r="Z1580">
        <v>766.613606</v>
      </c>
      <c r="AA1580">
        <v>727.18045400000005</v>
      </c>
      <c r="AB1580">
        <v>0</v>
      </c>
    </row>
    <row r="1581" spans="1:28" x14ac:dyDescent="0.25">
      <c r="A1581" s="1" t="s">
        <v>2411</v>
      </c>
      <c r="B1581">
        <v>2157</v>
      </c>
      <c r="C1581" s="1" t="s">
        <v>4006</v>
      </c>
      <c r="D1581">
        <v>5.0999999999999996</v>
      </c>
      <c r="E1581">
        <v>0</v>
      </c>
      <c r="F1581">
        <v>0.75</v>
      </c>
      <c r="G1581">
        <v>2568</v>
      </c>
      <c r="H1581" s="1" t="s">
        <v>4125</v>
      </c>
      <c r="I1581">
        <v>87.33</v>
      </c>
      <c r="J1581">
        <v>8.2799999999999994</v>
      </c>
      <c r="K1581">
        <v>411</v>
      </c>
      <c r="L1581">
        <v>2326.5700000000002</v>
      </c>
      <c r="M1581">
        <v>81</v>
      </c>
      <c r="N1581">
        <v>4</v>
      </c>
      <c r="O1581">
        <v>0</v>
      </c>
      <c r="P1581">
        <v>157.74</v>
      </c>
      <c r="Q1581">
        <v>0</v>
      </c>
      <c r="R1581" s="1" t="s">
        <v>6566</v>
      </c>
      <c r="S1581" s="1" t="s">
        <v>8156</v>
      </c>
      <c r="T1581">
        <v>0.66</v>
      </c>
      <c r="U1581" s="1"/>
      <c r="V1581">
        <v>24457.963477000001</v>
      </c>
      <c r="W1581">
        <v>888078.61243700003</v>
      </c>
      <c r="X1581">
        <v>132.08557500000001</v>
      </c>
      <c r="Y1581">
        <v>16.908981000000001</v>
      </c>
      <c r="Z1581">
        <v>375.79918700000002</v>
      </c>
      <c r="AA1581">
        <v>381.75388400000003</v>
      </c>
      <c r="AB1581">
        <v>0</v>
      </c>
    </row>
    <row r="1582" spans="1:28" x14ac:dyDescent="0.25">
      <c r="A1582" s="1" t="s">
        <v>2412</v>
      </c>
      <c r="B1582">
        <v>2458</v>
      </c>
      <c r="C1582" s="1" t="s">
        <v>4004</v>
      </c>
      <c r="D1582">
        <v>5.0999999999999996</v>
      </c>
      <c r="E1582">
        <v>0</v>
      </c>
      <c r="F1582">
        <v>1.6</v>
      </c>
      <c r="G1582">
        <v>2568</v>
      </c>
      <c r="H1582" s="1" t="s">
        <v>4079</v>
      </c>
      <c r="I1582">
        <v>1.4</v>
      </c>
      <c r="J1582">
        <v>9.25</v>
      </c>
      <c r="K1582">
        <v>110</v>
      </c>
      <c r="L1582">
        <v>609.39</v>
      </c>
      <c r="M1582">
        <v>15</v>
      </c>
      <c r="N1582">
        <v>2</v>
      </c>
      <c r="O1582">
        <v>0</v>
      </c>
      <c r="P1582">
        <v>56.66</v>
      </c>
      <c r="Q1582">
        <v>0</v>
      </c>
      <c r="R1582" s="1" t="s">
        <v>6567</v>
      </c>
      <c r="S1582" s="1" t="s">
        <v>8156</v>
      </c>
      <c r="T1582">
        <v>0.78</v>
      </c>
      <c r="U1582" s="1"/>
      <c r="V1582">
        <v>6236.0605020000003</v>
      </c>
      <c r="W1582">
        <v>242576.383707</v>
      </c>
      <c r="X1582">
        <v>34.127665999999998</v>
      </c>
      <c r="Y1582">
        <v>4.8936669999999998</v>
      </c>
      <c r="Z1582">
        <v>103.99442999999999</v>
      </c>
      <c r="AA1582">
        <v>104.274334</v>
      </c>
      <c r="AB1582">
        <v>0</v>
      </c>
    </row>
    <row r="1583" spans="1:28" x14ac:dyDescent="0.25">
      <c r="A1583" s="1" t="s">
        <v>2413</v>
      </c>
      <c r="B1583">
        <v>1844</v>
      </c>
      <c r="C1583" s="1" t="s">
        <v>4005</v>
      </c>
      <c r="D1583">
        <v>5.0999999999999996</v>
      </c>
      <c r="E1583">
        <v>0</v>
      </c>
      <c r="F1583">
        <v>0.06</v>
      </c>
      <c r="G1583">
        <v>2569</v>
      </c>
      <c r="H1583" s="1" t="s">
        <v>4075</v>
      </c>
      <c r="I1583">
        <v>89.74</v>
      </c>
      <c r="J1583">
        <v>11.13</v>
      </c>
      <c r="K1583">
        <v>725</v>
      </c>
      <c r="L1583">
        <v>698.35</v>
      </c>
      <c r="M1583">
        <v>514</v>
      </c>
      <c r="N1583">
        <v>16</v>
      </c>
      <c r="O1583">
        <v>0</v>
      </c>
      <c r="P1583">
        <v>675.7</v>
      </c>
      <c r="Q1583">
        <v>0</v>
      </c>
      <c r="R1583" s="1" t="s">
        <v>6568</v>
      </c>
      <c r="S1583" s="1" t="s">
        <v>8156</v>
      </c>
      <c r="T1583">
        <v>1.04</v>
      </c>
      <c r="U1583" s="1"/>
      <c r="V1583">
        <v>89981.996671000001</v>
      </c>
      <c r="W1583">
        <v>1651482.507031</v>
      </c>
      <c r="X1583">
        <v>448.56891400000001</v>
      </c>
      <c r="Y1583">
        <v>39.807338000000001</v>
      </c>
      <c r="Z1583">
        <v>748.93637000000001</v>
      </c>
      <c r="AA1583">
        <v>709.94018600000004</v>
      </c>
      <c r="AB1583">
        <v>0</v>
      </c>
    </row>
    <row r="1584" spans="1:28" x14ac:dyDescent="0.25">
      <c r="A1584" s="1" t="s">
        <v>2414</v>
      </c>
      <c r="B1584">
        <v>2336</v>
      </c>
      <c r="C1584" s="1" t="s">
        <v>4017</v>
      </c>
      <c r="D1584">
        <v>5.0999999999999996</v>
      </c>
      <c r="E1584">
        <v>0</v>
      </c>
      <c r="F1584">
        <v>0.66</v>
      </c>
      <c r="G1584">
        <v>2569</v>
      </c>
      <c r="H1584" s="1" t="s">
        <v>4091</v>
      </c>
      <c r="I1584">
        <v>93.18</v>
      </c>
      <c r="J1584">
        <v>8.08</v>
      </c>
      <c r="K1584">
        <v>233</v>
      </c>
      <c r="L1584">
        <v>1018.45</v>
      </c>
      <c r="M1584">
        <v>48</v>
      </c>
      <c r="N1584">
        <v>5</v>
      </c>
      <c r="O1584">
        <v>0</v>
      </c>
      <c r="P1584">
        <v>117.99</v>
      </c>
      <c r="Q1584">
        <v>0</v>
      </c>
      <c r="R1584" s="1" t="s">
        <v>6569</v>
      </c>
      <c r="S1584" s="1" t="s">
        <v>8156</v>
      </c>
      <c r="T1584">
        <v>0.62</v>
      </c>
      <c r="U1584" s="1"/>
      <c r="V1584">
        <v>15735.193399</v>
      </c>
      <c r="W1584">
        <v>499219.15333900001</v>
      </c>
      <c r="X1584">
        <v>83.324185</v>
      </c>
      <c r="Y1584">
        <v>10.008668999999999</v>
      </c>
      <c r="Z1584">
        <v>215.01268300000001</v>
      </c>
      <c r="AA1584">
        <v>214.597703</v>
      </c>
      <c r="AB1584">
        <v>0</v>
      </c>
    </row>
    <row r="1585" spans="1:28" x14ac:dyDescent="0.25">
      <c r="A1585" s="1" t="s">
        <v>2415</v>
      </c>
      <c r="B1585">
        <v>1451</v>
      </c>
      <c r="C1585" s="1" t="s">
        <v>4069</v>
      </c>
      <c r="D1585">
        <v>0.2</v>
      </c>
      <c r="E1585">
        <v>0</v>
      </c>
      <c r="F1585">
        <v>1</v>
      </c>
      <c r="G1585">
        <v>2571</v>
      </c>
      <c r="H1585" s="1" t="s">
        <v>4119</v>
      </c>
      <c r="I1585">
        <v>17.75</v>
      </c>
      <c r="J1585">
        <v>8.84</v>
      </c>
      <c r="K1585">
        <v>1120</v>
      </c>
      <c r="L1585">
        <v>2672.61</v>
      </c>
      <c r="M1585">
        <v>750</v>
      </c>
      <c r="N1585">
        <v>13</v>
      </c>
      <c r="O1585">
        <v>0</v>
      </c>
      <c r="P1585">
        <v>916</v>
      </c>
      <c r="Q1585">
        <v>0</v>
      </c>
      <c r="R1585" s="1" t="s">
        <v>6570</v>
      </c>
      <c r="S1585" s="1" t="s">
        <v>8156</v>
      </c>
      <c r="T1585">
        <v>0.96</v>
      </c>
      <c r="U1585" s="1"/>
      <c r="V1585">
        <v>133582.70015799999</v>
      </c>
      <c r="W1585">
        <v>2728210.0539589999</v>
      </c>
      <c r="X1585">
        <v>672.47517800000003</v>
      </c>
      <c r="Y1585">
        <v>63.398116000000002</v>
      </c>
      <c r="Z1585">
        <v>1218.9598169999999</v>
      </c>
      <c r="AA1585">
        <v>1172.7954319999999</v>
      </c>
      <c r="AB1585">
        <v>0</v>
      </c>
    </row>
    <row r="1586" spans="1:28" x14ac:dyDescent="0.25">
      <c r="A1586" s="1" t="s">
        <v>2416</v>
      </c>
      <c r="B1586">
        <v>2261</v>
      </c>
      <c r="C1586" s="1" t="s">
        <v>4024</v>
      </c>
      <c r="D1586">
        <v>5.0999999999999996</v>
      </c>
      <c r="E1586">
        <v>0</v>
      </c>
      <c r="F1586">
        <v>0.68</v>
      </c>
      <c r="G1586">
        <v>2571</v>
      </c>
      <c r="H1586" s="1" t="s">
        <v>4112</v>
      </c>
      <c r="I1586">
        <v>110.84</v>
      </c>
      <c r="J1586">
        <v>5.86</v>
      </c>
      <c r="K1586">
        <v>310</v>
      </c>
      <c r="L1586">
        <v>1744.16</v>
      </c>
      <c r="M1586">
        <v>17</v>
      </c>
      <c r="N1586">
        <v>2</v>
      </c>
      <c r="O1586">
        <v>0</v>
      </c>
      <c r="P1586">
        <v>83.92</v>
      </c>
      <c r="Q1586">
        <v>0</v>
      </c>
      <c r="R1586" s="1" t="s">
        <v>6571</v>
      </c>
      <c r="S1586" s="1" t="s">
        <v>8156</v>
      </c>
      <c r="T1586">
        <v>0.53</v>
      </c>
      <c r="U1586" s="1"/>
      <c r="V1586">
        <v>16171.856147</v>
      </c>
      <c r="W1586">
        <v>605596.97269199998</v>
      </c>
      <c r="X1586">
        <v>87.706314000000006</v>
      </c>
      <c r="Y1586">
        <v>11.206460999999999</v>
      </c>
      <c r="Z1586">
        <v>254.93906799999999</v>
      </c>
      <c r="AA1586">
        <v>260.324905</v>
      </c>
      <c r="AB1586">
        <v>0</v>
      </c>
    </row>
    <row r="1587" spans="1:28" x14ac:dyDescent="0.25">
      <c r="A1587" s="1" t="s">
        <v>2417</v>
      </c>
      <c r="B1587">
        <v>2541</v>
      </c>
      <c r="C1587" s="1" t="s">
        <v>4002</v>
      </c>
      <c r="D1587">
        <v>5.0999999999999996</v>
      </c>
      <c r="E1587">
        <v>0</v>
      </c>
      <c r="F1587">
        <v>0.6</v>
      </c>
      <c r="G1587">
        <v>2571</v>
      </c>
      <c r="H1587" s="1" t="s">
        <v>4105</v>
      </c>
      <c r="I1587">
        <v>31.58</v>
      </c>
      <c r="J1587">
        <v>18.89</v>
      </c>
      <c r="K1587">
        <v>30</v>
      </c>
      <c r="L1587">
        <v>367.23</v>
      </c>
      <c r="M1587">
        <v>0</v>
      </c>
      <c r="N1587">
        <v>0</v>
      </c>
      <c r="O1587">
        <v>0</v>
      </c>
      <c r="P1587">
        <v>9.6999999999999993</v>
      </c>
      <c r="Q1587">
        <v>0</v>
      </c>
      <c r="R1587" s="1" t="s">
        <v>6572</v>
      </c>
      <c r="S1587" s="1" t="s">
        <v>8156</v>
      </c>
      <c r="T1587">
        <v>1.37</v>
      </c>
      <c r="U1587" s="1"/>
      <c r="V1587">
        <v>2569.1460870000001</v>
      </c>
      <c r="W1587">
        <v>160613.02719200001</v>
      </c>
      <c r="X1587">
        <v>15.578715000000001</v>
      </c>
      <c r="Y1587">
        <v>3.37643</v>
      </c>
      <c r="Z1587">
        <v>69.007283999999999</v>
      </c>
      <c r="AA1587">
        <v>69.039946999999998</v>
      </c>
      <c r="AB1587">
        <v>0</v>
      </c>
    </row>
    <row r="1588" spans="1:28" x14ac:dyDescent="0.25">
      <c r="A1588" s="1" t="s">
        <v>2418</v>
      </c>
      <c r="B1588">
        <v>1342</v>
      </c>
      <c r="C1588" s="1" t="s">
        <v>4040</v>
      </c>
      <c r="D1588">
        <v>5.0999999999999996</v>
      </c>
      <c r="E1588">
        <v>0</v>
      </c>
      <c r="F1588">
        <v>0.34</v>
      </c>
      <c r="G1588">
        <v>2572</v>
      </c>
      <c r="H1588" s="1" t="s">
        <v>4153</v>
      </c>
      <c r="I1588">
        <v>204.71</v>
      </c>
      <c r="J1588">
        <v>7.83</v>
      </c>
      <c r="K1588">
        <v>1230</v>
      </c>
      <c r="L1588">
        <v>1536.69</v>
      </c>
      <c r="M1588">
        <v>906</v>
      </c>
      <c r="N1588">
        <v>15</v>
      </c>
      <c r="O1588">
        <v>0</v>
      </c>
      <c r="P1588">
        <v>1049.69</v>
      </c>
      <c r="Q1588">
        <v>0</v>
      </c>
      <c r="R1588" s="1" t="s">
        <v>6573</v>
      </c>
      <c r="S1588" s="1" t="s">
        <v>8156</v>
      </c>
      <c r="T1588">
        <v>0.62</v>
      </c>
      <c r="U1588" s="1"/>
      <c r="V1588">
        <v>156488.42059299999</v>
      </c>
      <c r="W1588">
        <v>2820164.2266950002</v>
      </c>
      <c r="X1588">
        <v>778.65877999999998</v>
      </c>
      <c r="Y1588">
        <v>67.178359999999998</v>
      </c>
      <c r="Z1588">
        <v>1273.0271969999999</v>
      </c>
      <c r="AA1588">
        <v>1212.3374289999999</v>
      </c>
      <c r="AB1588">
        <v>0</v>
      </c>
    </row>
    <row r="1589" spans="1:28" x14ac:dyDescent="0.25">
      <c r="A1589" s="1" t="s">
        <v>2419</v>
      </c>
      <c r="B1589">
        <v>1827</v>
      </c>
      <c r="C1589" s="1" t="s">
        <v>4031</v>
      </c>
      <c r="D1589">
        <v>5.0999999999999996</v>
      </c>
      <c r="E1589">
        <v>0</v>
      </c>
      <c r="F1589">
        <v>0.53</v>
      </c>
      <c r="G1589">
        <v>2572</v>
      </c>
      <c r="H1589" s="1" t="s">
        <v>4127</v>
      </c>
      <c r="I1589">
        <v>2.0699999999999998</v>
      </c>
      <c r="J1589">
        <v>9.67</v>
      </c>
      <c r="K1589">
        <v>745</v>
      </c>
      <c r="L1589">
        <v>2268.7600000000002</v>
      </c>
      <c r="M1589">
        <v>411</v>
      </c>
      <c r="N1589">
        <v>15</v>
      </c>
      <c r="O1589">
        <v>0</v>
      </c>
      <c r="P1589">
        <v>547.70000000000005</v>
      </c>
      <c r="Q1589">
        <v>0</v>
      </c>
      <c r="R1589" s="1" t="s">
        <v>6574</v>
      </c>
      <c r="S1589" s="1" t="s">
        <v>8156</v>
      </c>
      <c r="T1589">
        <v>0.83</v>
      </c>
      <c r="U1589" s="1"/>
      <c r="V1589">
        <v>70981.320420999997</v>
      </c>
      <c r="W1589">
        <v>1659906.4541539999</v>
      </c>
      <c r="X1589">
        <v>362.21424100000002</v>
      </c>
      <c r="Y1589">
        <v>36.782744999999998</v>
      </c>
      <c r="Z1589">
        <v>732.28582200000005</v>
      </c>
      <c r="AA1589">
        <v>713.54971599999999</v>
      </c>
      <c r="AB1589">
        <v>0</v>
      </c>
    </row>
    <row r="1590" spans="1:28" x14ac:dyDescent="0.25">
      <c r="A1590" s="1" t="s">
        <v>2420</v>
      </c>
      <c r="B1590">
        <v>2320</v>
      </c>
      <c r="C1590" s="1" t="s">
        <v>4024</v>
      </c>
      <c r="D1590">
        <v>5.0999999999999996</v>
      </c>
      <c r="E1590">
        <v>0</v>
      </c>
      <c r="F1590">
        <v>0.2</v>
      </c>
      <c r="G1590">
        <v>2572</v>
      </c>
      <c r="H1590" s="1" t="s">
        <v>4112</v>
      </c>
      <c r="I1590">
        <v>110.84</v>
      </c>
      <c r="J1590">
        <v>11.77</v>
      </c>
      <c r="K1590">
        <v>252</v>
      </c>
      <c r="L1590">
        <v>1744.16</v>
      </c>
      <c r="M1590">
        <v>85</v>
      </c>
      <c r="N1590">
        <v>4</v>
      </c>
      <c r="O1590">
        <v>0</v>
      </c>
      <c r="P1590">
        <v>144.01</v>
      </c>
      <c r="Q1590">
        <v>0</v>
      </c>
      <c r="R1590" s="1" t="s">
        <v>6575</v>
      </c>
      <c r="S1590" s="1" t="s">
        <v>8156</v>
      </c>
      <c r="T1590">
        <v>1.1599999999999999</v>
      </c>
      <c r="U1590" s="1"/>
      <c r="V1590">
        <v>23536.340410000001</v>
      </c>
      <c r="W1590">
        <v>833068.31378199998</v>
      </c>
      <c r="X1590">
        <v>127.007181</v>
      </c>
      <c r="Y1590">
        <v>17.850787</v>
      </c>
      <c r="Z1590">
        <v>361.02298000000002</v>
      </c>
      <c r="AA1590">
        <v>358.10480000000001</v>
      </c>
      <c r="AB1590">
        <v>0</v>
      </c>
    </row>
    <row r="1591" spans="1:28" x14ac:dyDescent="0.25">
      <c r="A1591" s="1" t="s">
        <v>2423</v>
      </c>
      <c r="B1591">
        <v>2145</v>
      </c>
      <c r="C1591" s="1" t="s">
        <v>4048</v>
      </c>
      <c r="D1591">
        <v>5.0999999999999996</v>
      </c>
      <c r="E1591">
        <v>0</v>
      </c>
      <c r="F1591">
        <v>0.41</v>
      </c>
      <c r="G1591">
        <v>2573</v>
      </c>
      <c r="H1591" s="1" t="s">
        <v>4141</v>
      </c>
      <c r="I1591">
        <v>72.8</v>
      </c>
      <c r="J1591">
        <v>9.42</v>
      </c>
      <c r="K1591">
        <v>428</v>
      </c>
      <c r="L1591">
        <v>1956.19</v>
      </c>
      <c r="M1591">
        <v>187</v>
      </c>
      <c r="N1591">
        <v>5</v>
      </c>
      <c r="O1591">
        <v>0</v>
      </c>
      <c r="P1591">
        <v>244.57</v>
      </c>
      <c r="Q1591">
        <v>0</v>
      </c>
      <c r="R1591" s="1" t="s">
        <v>6578</v>
      </c>
      <c r="S1591" s="1" t="s">
        <v>8156</v>
      </c>
      <c r="T1591">
        <v>0.76</v>
      </c>
      <c r="U1591" s="1"/>
      <c r="V1591">
        <v>39519.951043000001</v>
      </c>
      <c r="W1591">
        <v>1057984.353505</v>
      </c>
      <c r="X1591">
        <v>204.777332</v>
      </c>
      <c r="Y1591">
        <v>22.365880000000001</v>
      </c>
      <c r="Z1591">
        <v>459.89769799999999</v>
      </c>
      <c r="AA1591">
        <v>454.79612400000002</v>
      </c>
      <c r="AB1591">
        <v>0</v>
      </c>
    </row>
    <row r="1592" spans="1:28" x14ac:dyDescent="0.25">
      <c r="A1592" s="1" t="s">
        <v>2424</v>
      </c>
      <c r="B1592">
        <v>1454</v>
      </c>
      <c r="C1592" s="1" t="s">
        <v>4004</v>
      </c>
      <c r="D1592">
        <v>5.0999999999999996</v>
      </c>
      <c r="E1592">
        <v>0</v>
      </c>
      <c r="F1592">
        <v>1.38</v>
      </c>
      <c r="G1592">
        <v>2574</v>
      </c>
      <c r="H1592" s="1" t="s">
        <v>4108</v>
      </c>
      <c r="I1592">
        <v>122.01</v>
      </c>
      <c r="J1592">
        <v>11.32</v>
      </c>
      <c r="K1592">
        <v>1120</v>
      </c>
      <c r="L1592">
        <v>1425.91</v>
      </c>
      <c r="M1592">
        <v>836</v>
      </c>
      <c r="N1592">
        <v>17</v>
      </c>
      <c r="O1592">
        <v>0</v>
      </c>
      <c r="P1592">
        <v>999.03</v>
      </c>
      <c r="Q1592">
        <v>0</v>
      </c>
      <c r="R1592" s="1" t="s">
        <v>6579</v>
      </c>
      <c r="S1592" s="1" t="s">
        <v>8156</v>
      </c>
      <c r="T1592">
        <v>0.86</v>
      </c>
      <c r="U1592" s="1"/>
      <c r="V1592">
        <v>137617.62351899999</v>
      </c>
      <c r="W1592">
        <v>2523652.7997340001</v>
      </c>
      <c r="X1592">
        <v>685.86393199999998</v>
      </c>
      <c r="Y1592">
        <v>60.021915999999997</v>
      </c>
      <c r="Z1592">
        <v>1136.8624629999999</v>
      </c>
      <c r="AA1592">
        <v>1084.870799</v>
      </c>
      <c r="AB1592">
        <v>0</v>
      </c>
    </row>
    <row r="1593" spans="1:28" x14ac:dyDescent="0.25">
      <c r="A1593" s="1" t="s">
        <v>2425</v>
      </c>
      <c r="B1593">
        <v>1578</v>
      </c>
      <c r="C1593" s="1" t="s">
        <v>4040</v>
      </c>
      <c r="D1593">
        <v>5.0999999999999996</v>
      </c>
      <c r="E1593">
        <v>0</v>
      </c>
      <c r="F1593">
        <v>0.86</v>
      </c>
      <c r="G1593">
        <v>2578</v>
      </c>
      <c r="H1593" s="1" t="s">
        <v>4096</v>
      </c>
      <c r="I1593">
        <v>121.36</v>
      </c>
      <c r="J1593">
        <v>10</v>
      </c>
      <c r="K1593">
        <v>1000</v>
      </c>
      <c r="L1593">
        <v>1561.25</v>
      </c>
      <c r="M1593">
        <v>709</v>
      </c>
      <c r="N1593">
        <v>14</v>
      </c>
      <c r="O1593">
        <v>0</v>
      </c>
      <c r="P1593">
        <v>869.86</v>
      </c>
      <c r="Q1593">
        <v>0</v>
      </c>
      <c r="R1593" s="1" t="s">
        <v>6580</v>
      </c>
      <c r="S1593" s="1" t="s">
        <v>8156</v>
      </c>
      <c r="T1593">
        <v>0.87</v>
      </c>
      <c r="U1593" s="1"/>
      <c r="V1593">
        <v>124700.82414700001</v>
      </c>
      <c r="W1593">
        <v>2406884.4433129998</v>
      </c>
      <c r="X1593">
        <v>624.40718800000002</v>
      </c>
      <c r="Y1593">
        <v>56.858946000000003</v>
      </c>
      <c r="Z1593">
        <v>1083.479092</v>
      </c>
      <c r="AA1593">
        <v>1034.669089</v>
      </c>
      <c r="AB1593">
        <v>0</v>
      </c>
    </row>
    <row r="1594" spans="1:28" x14ac:dyDescent="0.25">
      <c r="A1594" s="1" t="s">
        <v>2426</v>
      </c>
      <c r="B1594">
        <v>1635</v>
      </c>
      <c r="C1594" s="1" t="s">
        <v>4053</v>
      </c>
      <c r="D1594">
        <v>5.0999999999999996</v>
      </c>
      <c r="E1594">
        <v>0</v>
      </c>
      <c r="F1594">
        <v>0.8</v>
      </c>
      <c r="G1594">
        <v>2578</v>
      </c>
      <c r="H1594" s="1" t="s">
        <v>4102</v>
      </c>
      <c r="I1594">
        <v>204.71</v>
      </c>
      <c r="J1594">
        <v>10.02</v>
      </c>
      <c r="K1594">
        <v>943</v>
      </c>
      <c r="L1594">
        <v>1496.49</v>
      </c>
      <c r="M1594">
        <v>645</v>
      </c>
      <c r="N1594">
        <v>11</v>
      </c>
      <c r="O1594">
        <v>0</v>
      </c>
      <c r="P1594">
        <v>791.88</v>
      </c>
      <c r="Q1594">
        <v>0</v>
      </c>
      <c r="R1594" s="1" t="s">
        <v>6581</v>
      </c>
      <c r="S1594" s="1" t="s">
        <v>8156</v>
      </c>
      <c r="T1594">
        <v>0.72</v>
      </c>
      <c r="U1594" s="1"/>
      <c r="V1594">
        <v>114701.98764399999</v>
      </c>
      <c r="W1594">
        <v>2200097.4111589999</v>
      </c>
      <c r="X1594">
        <v>573.94643099999996</v>
      </c>
      <c r="Y1594">
        <v>51.779074999999999</v>
      </c>
      <c r="Z1594">
        <v>989.81909599999994</v>
      </c>
      <c r="AA1594">
        <v>945.77652399999999</v>
      </c>
      <c r="AB1594">
        <v>0</v>
      </c>
    </row>
    <row r="1595" spans="1:28" x14ac:dyDescent="0.25">
      <c r="A1595" s="1" t="s">
        <v>2427</v>
      </c>
      <c r="B1595">
        <v>2070</v>
      </c>
      <c r="C1595" s="1" t="s">
        <v>4014</v>
      </c>
      <c r="D1595">
        <v>5.0999999999999996</v>
      </c>
      <c r="E1595">
        <v>0</v>
      </c>
      <c r="F1595">
        <v>0</v>
      </c>
      <c r="G1595">
        <v>2579</v>
      </c>
      <c r="H1595" s="1" t="s">
        <v>4087</v>
      </c>
      <c r="I1595">
        <v>59.72</v>
      </c>
      <c r="J1595">
        <v>10</v>
      </c>
      <c r="K1595">
        <v>509</v>
      </c>
      <c r="L1595">
        <v>1184.6199999999999</v>
      </c>
      <c r="M1595">
        <v>287</v>
      </c>
      <c r="N1595">
        <v>9</v>
      </c>
      <c r="O1595">
        <v>0</v>
      </c>
      <c r="P1595">
        <v>394.35</v>
      </c>
      <c r="Q1595">
        <v>0</v>
      </c>
      <c r="R1595" s="1" t="s">
        <v>6582</v>
      </c>
      <c r="S1595" s="1" t="s">
        <v>8156</v>
      </c>
      <c r="T1595">
        <v>0.76</v>
      </c>
      <c r="U1595" s="1"/>
      <c r="V1595">
        <v>54068.189134</v>
      </c>
      <c r="W1595">
        <v>1202596.535128</v>
      </c>
      <c r="X1595">
        <v>274.47327899999999</v>
      </c>
      <c r="Y1595">
        <v>27.236336000000001</v>
      </c>
      <c r="Z1595">
        <v>535.30316800000003</v>
      </c>
      <c r="AA1595">
        <v>516.96558600000003</v>
      </c>
      <c r="AB1595">
        <v>0</v>
      </c>
    </row>
    <row r="1596" spans="1:28" x14ac:dyDescent="0.25">
      <c r="A1596" s="1" t="s">
        <v>2428</v>
      </c>
      <c r="B1596">
        <v>2353</v>
      </c>
      <c r="C1596" s="1" t="s">
        <v>4032</v>
      </c>
      <c r="D1596">
        <v>5.0999999999999996</v>
      </c>
      <c r="E1596">
        <v>0</v>
      </c>
      <c r="F1596">
        <v>0.73</v>
      </c>
      <c r="G1596">
        <v>2579</v>
      </c>
      <c r="H1596" s="1" t="s">
        <v>4162</v>
      </c>
      <c r="I1596">
        <v>0.2</v>
      </c>
      <c r="J1596">
        <v>11.39</v>
      </c>
      <c r="K1596">
        <v>226</v>
      </c>
      <c r="L1596">
        <v>1269.6500000000001</v>
      </c>
      <c r="M1596">
        <v>96</v>
      </c>
      <c r="N1596">
        <v>4</v>
      </c>
      <c r="O1596">
        <v>0</v>
      </c>
      <c r="P1596">
        <v>130.61000000000001</v>
      </c>
      <c r="Q1596">
        <v>0</v>
      </c>
      <c r="R1596" s="1" t="s">
        <v>6583</v>
      </c>
      <c r="S1596" s="1" t="s">
        <v>8156</v>
      </c>
      <c r="T1596">
        <v>0.96</v>
      </c>
      <c r="U1596" s="1"/>
      <c r="V1596">
        <v>19782.321854000002</v>
      </c>
      <c r="W1596">
        <v>612408.684136</v>
      </c>
      <c r="X1596">
        <v>104.58497699999999</v>
      </c>
      <c r="Y1596">
        <v>13.091106</v>
      </c>
      <c r="Z1596">
        <v>266.164627</v>
      </c>
      <c r="AA1596">
        <v>263.253581</v>
      </c>
      <c r="AB1596">
        <v>0</v>
      </c>
    </row>
    <row r="1597" spans="1:28" x14ac:dyDescent="0.25">
      <c r="A1597" s="1" t="s">
        <v>2429</v>
      </c>
      <c r="B1597">
        <v>2471</v>
      </c>
      <c r="C1597" s="1" t="s">
        <v>4004</v>
      </c>
      <c r="D1597">
        <v>5.0999999999999996</v>
      </c>
      <c r="E1597">
        <v>0</v>
      </c>
      <c r="F1597">
        <v>0.8</v>
      </c>
      <c r="G1597">
        <v>2579</v>
      </c>
      <c r="H1597" s="1" t="s">
        <v>4079</v>
      </c>
      <c r="I1597">
        <v>1.4</v>
      </c>
      <c r="J1597">
        <v>8.73</v>
      </c>
      <c r="K1597">
        <v>108</v>
      </c>
      <c r="L1597">
        <v>609.39</v>
      </c>
      <c r="M1597">
        <v>11</v>
      </c>
      <c r="N1597">
        <v>2</v>
      </c>
      <c r="O1597">
        <v>0</v>
      </c>
      <c r="P1597">
        <v>50.46</v>
      </c>
      <c r="Q1597">
        <v>0</v>
      </c>
      <c r="R1597" s="1" t="s">
        <v>6584</v>
      </c>
      <c r="S1597" s="1" t="s">
        <v>8156</v>
      </c>
      <c r="T1597">
        <v>0.71</v>
      </c>
      <c r="U1597" s="1"/>
      <c r="V1597">
        <v>5989.1962370000001</v>
      </c>
      <c r="W1597">
        <v>241943.29733999999</v>
      </c>
      <c r="X1597">
        <v>32.963321000000001</v>
      </c>
      <c r="Y1597">
        <v>4.7270469999999998</v>
      </c>
      <c r="Z1597">
        <v>102.905115</v>
      </c>
      <c r="AA1597">
        <v>104.002213</v>
      </c>
      <c r="AB1597">
        <v>0</v>
      </c>
    </row>
    <row r="1598" spans="1:28" x14ac:dyDescent="0.25">
      <c r="A1598" s="1" t="s">
        <v>2430</v>
      </c>
      <c r="B1598">
        <v>2429</v>
      </c>
      <c r="C1598" s="1" t="s">
        <v>4004</v>
      </c>
      <c r="D1598">
        <v>5.0999999999999996</v>
      </c>
      <c r="E1598">
        <v>0</v>
      </c>
      <c r="F1598">
        <v>0.2</v>
      </c>
      <c r="G1598">
        <v>2580</v>
      </c>
      <c r="H1598" s="1" t="s">
        <v>4076</v>
      </c>
      <c r="I1598">
        <v>1.4</v>
      </c>
      <c r="J1598">
        <v>5.03</v>
      </c>
      <c r="K1598">
        <v>151</v>
      </c>
      <c r="L1598">
        <v>609.39</v>
      </c>
      <c r="M1598">
        <v>14</v>
      </c>
      <c r="N1598">
        <v>2</v>
      </c>
      <c r="O1598">
        <v>0</v>
      </c>
      <c r="P1598">
        <v>57.32</v>
      </c>
      <c r="Q1598">
        <v>0</v>
      </c>
      <c r="R1598" s="1" t="s">
        <v>6585</v>
      </c>
      <c r="S1598" s="1" t="s">
        <v>8156</v>
      </c>
      <c r="T1598">
        <v>0.44</v>
      </c>
      <c r="U1598" s="1"/>
      <c r="V1598">
        <v>7935.051633</v>
      </c>
      <c r="W1598">
        <v>252252.72805000001</v>
      </c>
      <c r="X1598">
        <v>41.969788999999999</v>
      </c>
      <c r="Y1598">
        <v>4.7574529999999999</v>
      </c>
      <c r="Z1598">
        <v>106.965022</v>
      </c>
      <c r="AA1598">
        <v>108.435472</v>
      </c>
      <c r="AB1598">
        <v>0</v>
      </c>
    </row>
    <row r="1599" spans="1:28" x14ac:dyDescent="0.25">
      <c r="A1599" s="1" t="s">
        <v>2431</v>
      </c>
      <c r="B1599">
        <v>1399</v>
      </c>
      <c r="C1599" s="1" t="s">
        <v>4004</v>
      </c>
      <c r="D1599">
        <v>5.0999999999999996</v>
      </c>
      <c r="E1599">
        <v>0</v>
      </c>
      <c r="F1599">
        <v>0.36</v>
      </c>
      <c r="G1599">
        <v>2581</v>
      </c>
      <c r="H1599" s="1" t="s">
        <v>4114</v>
      </c>
      <c r="I1599">
        <v>159.35</v>
      </c>
      <c r="J1599">
        <v>14.61</v>
      </c>
      <c r="K1599">
        <v>1182</v>
      </c>
      <c r="L1599">
        <v>2021.57</v>
      </c>
      <c r="M1599">
        <v>827</v>
      </c>
      <c r="N1599">
        <v>20</v>
      </c>
      <c r="O1599">
        <v>0</v>
      </c>
      <c r="P1599">
        <v>1056.75</v>
      </c>
      <c r="Q1599">
        <v>0</v>
      </c>
      <c r="R1599" s="1" t="s">
        <v>6586</v>
      </c>
      <c r="S1599" s="1" t="s">
        <v>8156</v>
      </c>
      <c r="T1599">
        <v>1.18</v>
      </c>
      <c r="U1599" s="1"/>
      <c r="V1599">
        <v>146078.77577899999</v>
      </c>
      <c r="W1599">
        <v>2824080.3589360001</v>
      </c>
      <c r="X1599">
        <v>731.64795500000002</v>
      </c>
      <c r="Y1599">
        <v>67.309191999999996</v>
      </c>
      <c r="Z1599">
        <v>1272.1469039999999</v>
      </c>
      <c r="AA1599">
        <v>1214.012039</v>
      </c>
      <c r="AB1599">
        <v>0</v>
      </c>
    </row>
    <row r="1600" spans="1:28" x14ac:dyDescent="0.25">
      <c r="A1600" s="1" t="s">
        <v>2432</v>
      </c>
      <c r="B1600">
        <v>1725</v>
      </c>
      <c r="C1600" s="1" t="s">
        <v>4050</v>
      </c>
      <c r="D1600">
        <v>5.0999999999999996</v>
      </c>
      <c r="E1600">
        <v>0</v>
      </c>
      <c r="F1600">
        <v>0</v>
      </c>
      <c r="G1600">
        <v>2581</v>
      </c>
      <c r="H1600" s="1" t="s">
        <v>4095</v>
      </c>
      <c r="I1600">
        <v>63.59</v>
      </c>
      <c r="J1600">
        <v>8.93</v>
      </c>
      <c r="K1600">
        <v>856</v>
      </c>
      <c r="L1600">
        <v>1631.79</v>
      </c>
      <c r="M1600">
        <v>591</v>
      </c>
      <c r="N1600">
        <v>13</v>
      </c>
      <c r="O1600">
        <v>0</v>
      </c>
      <c r="P1600">
        <v>693.34</v>
      </c>
      <c r="Q1600">
        <v>0</v>
      </c>
      <c r="R1600" s="1" t="s">
        <v>6587</v>
      </c>
      <c r="S1600" s="1" t="s">
        <v>8156</v>
      </c>
      <c r="T1600">
        <v>0.74</v>
      </c>
      <c r="U1600" s="1"/>
      <c r="V1600">
        <v>100003.634857</v>
      </c>
      <c r="W1600">
        <v>1948852.6808199999</v>
      </c>
      <c r="X1600">
        <v>501.07104600000002</v>
      </c>
      <c r="Y1600">
        <v>45.345249000000003</v>
      </c>
      <c r="Z1600">
        <v>873.18834000000004</v>
      </c>
      <c r="AA1600">
        <v>837.77104399999996</v>
      </c>
      <c r="AB1600">
        <v>0</v>
      </c>
    </row>
    <row r="1601" spans="1:28" x14ac:dyDescent="0.25">
      <c r="A1601" s="1" t="s">
        <v>2433</v>
      </c>
      <c r="B1601">
        <v>1514</v>
      </c>
      <c r="C1601" s="1" t="s">
        <v>4004</v>
      </c>
      <c r="D1601">
        <v>5.0999999999999996</v>
      </c>
      <c r="E1601">
        <v>0</v>
      </c>
      <c r="F1601">
        <v>0.85</v>
      </c>
      <c r="G1601">
        <v>2582</v>
      </c>
      <c r="H1601" s="1" t="s">
        <v>4108</v>
      </c>
      <c r="I1601">
        <v>122.01</v>
      </c>
      <c r="J1601">
        <v>10.4</v>
      </c>
      <c r="K1601">
        <v>1068</v>
      </c>
      <c r="L1601">
        <v>1425.91</v>
      </c>
      <c r="M1601">
        <v>703</v>
      </c>
      <c r="N1601">
        <v>22</v>
      </c>
      <c r="O1601">
        <v>0</v>
      </c>
      <c r="P1601">
        <v>938.1</v>
      </c>
      <c r="Q1601">
        <v>0</v>
      </c>
      <c r="R1601" s="1" t="s">
        <v>6588</v>
      </c>
      <c r="S1601" s="1" t="s">
        <v>8156</v>
      </c>
      <c r="T1601">
        <v>0.81</v>
      </c>
      <c r="U1601" s="1"/>
      <c r="V1601">
        <v>126159.027183</v>
      </c>
      <c r="W1601">
        <v>2391138.1220920002</v>
      </c>
      <c r="X1601">
        <v>630.64274799999998</v>
      </c>
      <c r="Y1601">
        <v>56.705398000000002</v>
      </c>
      <c r="Z1601">
        <v>1078.2502139999999</v>
      </c>
      <c r="AA1601">
        <v>1027.901642</v>
      </c>
      <c r="AB1601">
        <v>0</v>
      </c>
    </row>
    <row r="1602" spans="1:28" x14ac:dyDescent="0.25">
      <c r="A1602" s="1" t="s">
        <v>2435</v>
      </c>
      <c r="B1602">
        <v>2485</v>
      </c>
      <c r="C1602" s="1" t="s">
        <v>4004</v>
      </c>
      <c r="D1602">
        <v>5.0999999999999996</v>
      </c>
      <c r="E1602">
        <v>0</v>
      </c>
      <c r="F1602">
        <v>1</v>
      </c>
      <c r="G1602">
        <v>2582</v>
      </c>
      <c r="H1602" s="1" t="s">
        <v>4076</v>
      </c>
      <c r="I1602">
        <v>1.4</v>
      </c>
      <c r="J1602">
        <v>10.199999999999999</v>
      </c>
      <c r="K1602">
        <v>97</v>
      </c>
      <c r="L1602">
        <v>609.39</v>
      </c>
      <c r="M1602">
        <v>1</v>
      </c>
      <c r="N1602">
        <v>1</v>
      </c>
      <c r="O1602">
        <v>0</v>
      </c>
      <c r="P1602">
        <v>41.58</v>
      </c>
      <c r="Q1602">
        <v>0</v>
      </c>
      <c r="R1602" s="1" t="s">
        <v>6590</v>
      </c>
      <c r="S1602" s="1" t="s">
        <v>8156</v>
      </c>
      <c r="T1602">
        <v>0.74</v>
      </c>
      <c r="U1602" s="1"/>
      <c r="V1602">
        <v>6169.1277319999999</v>
      </c>
      <c r="W1602">
        <v>239353.51058100001</v>
      </c>
      <c r="X1602">
        <v>33.704354000000002</v>
      </c>
      <c r="Y1602">
        <v>4.6214690000000003</v>
      </c>
      <c r="Z1602">
        <v>101.401251</v>
      </c>
      <c r="AA1602">
        <v>102.88925999999999</v>
      </c>
      <c r="AB1602">
        <v>0</v>
      </c>
    </row>
    <row r="1603" spans="1:28" x14ac:dyDescent="0.25">
      <c r="A1603" s="1" t="s">
        <v>2437</v>
      </c>
      <c r="B1603">
        <v>2498</v>
      </c>
      <c r="C1603" s="1" t="s">
        <v>4004</v>
      </c>
      <c r="D1603">
        <v>5.0999999999999996</v>
      </c>
      <c r="E1603">
        <v>0</v>
      </c>
      <c r="F1603">
        <v>0.2</v>
      </c>
      <c r="G1603">
        <v>2584</v>
      </c>
      <c r="H1603" s="1" t="s">
        <v>4076</v>
      </c>
      <c r="I1603">
        <v>1.4</v>
      </c>
      <c r="J1603">
        <v>12.13</v>
      </c>
      <c r="K1603">
        <v>86</v>
      </c>
      <c r="L1603">
        <v>609.39</v>
      </c>
      <c r="M1603">
        <v>0</v>
      </c>
      <c r="N1603">
        <v>0</v>
      </c>
      <c r="O1603">
        <v>0</v>
      </c>
      <c r="P1603">
        <v>42.27</v>
      </c>
      <c r="Q1603">
        <v>0</v>
      </c>
      <c r="R1603" s="1" t="s">
        <v>6592</v>
      </c>
      <c r="S1603" s="1" t="s">
        <v>8156</v>
      </c>
      <c r="T1603">
        <v>0.98</v>
      </c>
      <c r="U1603" s="1"/>
      <c r="V1603">
        <v>6068.8555269999997</v>
      </c>
      <c r="W1603">
        <v>253050.15625900001</v>
      </c>
      <c r="X1603">
        <v>33.651999000000004</v>
      </c>
      <c r="Y1603">
        <v>5.211538</v>
      </c>
      <c r="Z1603">
        <v>108.88844</v>
      </c>
      <c r="AA1603">
        <v>108.77610199999999</v>
      </c>
      <c r="AB1603">
        <v>0</v>
      </c>
    </row>
    <row r="1604" spans="1:28" x14ac:dyDescent="0.25">
      <c r="A1604" s="1" t="s">
        <v>2438</v>
      </c>
      <c r="B1604">
        <v>1928</v>
      </c>
      <c r="C1604" s="1" t="s">
        <v>4038</v>
      </c>
      <c r="D1604">
        <v>5.0999999999999996</v>
      </c>
      <c r="E1604">
        <v>0</v>
      </c>
      <c r="F1604">
        <v>7.0000000000000007E-2</v>
      </c>
      <c r="G1604">
        <v>2585</v>
      </c>
      <c r="H1604" s="1" t="s">
        <v>4121</v>
      </c>
      <c r="I1604">
        <v>14.85</v>
      </c>
      <c r="J1604">
        <v>10.08</v>
      </c>
      <c r="K1604">
        <v>657</v>
      </c>
      <c r="L1604">
        <v>1683.59</v>
      </c>
      <c r="M1604">
        <v>397</v>
      </c>
      <c r="N1604">
        <v>18</v>
      </c>
      <c r="O1604">
        <v>0</v>
      </c>
      <c r="P1604">
        <v>508.98</v>
      </c>
      <c r="Q1604">
        <v>0</v>
      </c>
      <c r="R1604" s="1" t="s">
        <v>6593</v>
      </c>
      <c r="S1604" s="1" t="s">
        <v>8156</v>
      </c>
      <c r="T1604">
        <v>0.83</v>
      </c>
      <c r="U1604" s="1"/>
      <c r="V1604">
        <v>67019.200263999999</v>
      </c>
      <c r="W1604">
        <v>1474855.867473</v>
      </c>
      <c r="X1604">
        <v>339.87187899999998</v>
      </c>
      <c r="Y1604">
        <v>33.546571</v>
      </c>
      <c r="Z1604">
        <v>656.15807299999994</v>
      </c>
      <c r="AA1604">
        <v>634.00345000000004</v>
      </c>
      <c r="AB1604">
        <v>0</v>
      </c>
    </row>
    <row r="1605" spans="1:28" x14ac:dyDescent="0.25">
      <c r="A1605" s="1" t="s">
        <v>2439</v>
      </c>
      <c r="B1605">
        <v>2513</v>
      </c>
      <c r="C1605" s="1" t="s">
        <v>4004</v>
      </c>
      <c r="D1605">
        <v>5.0999999999999996</v>
      </c>
      <c r="E1605">
        <v>0</v>
      </c>
      <c r="F1605">
        <v>1.4</v>
      </c>
      <c r="G1605">
        <v>2585</v>
      </c>
      <c r="H1605" s="1" t="s">
        <v>4076</v>
      </c>
      <c r="I1605">
        <v>1.4</v>
      </c>
      <c r="J1605">
        <v>15.28</v>
      </c>
      <c r="K1605">
        <v>72</v>
      </c>
      <c r="L1605">
        <v>609.39</v>
      </c>
      <c r="M1605">
        <v>0</v>
      </c>
      <c r="N1605">
        <v>0</v>
      </c>
      <c r="O1605">
        <v>0</v>
      </c>
      <c r="P1605">
        <v>36.409999999999997</v>
      </c>
      <c r="Q1605">
        <v>0</v>
      </c>
      <c r="R1605" s="1" t="s">
        <v>6594</v>
      </c>
      <c r="S1605" s="1" t="s">
        <v>8156</v>
      </c>
      <c r="T1605">
        <v>1.22</v>
      </c>
      <c r="U1605" s="1"/>
      <c r="V1605">
        <v>5560.0823209999999</v>
      </c>
      <c r="W1605">
        <v>257851.20176200001</v>
      </c>
      <c r="X1605">
        <v>31.422305999999999</v>
      </c>
      <c r="Y1605">
        <v>5.3516820000000003</v>
      </c>
      <c r="Z1605">
        <v>110.780928</v>
      </c>
      <c r="AA1605">
        <v>110.839316</v>
      </c>
      <c r="AB1605">
        <v>0</v>
      </c>
    </row>
    <row r="1606" spans="1:28" x14ac:dyDescent="0.25">
      <c r="A1606" s="1" t="s">
        <v>2440</v>
      </c>
      <c r="B1606">
        <v>1483</v>
      </c>
      <c r="C1606" s="1" t="s">
        <v>4040</v>
      </c>
      <c r="D1606">
        <v>5.0999999999999996</v>
      </c>
      <c r="E1606">
        <v>0</v>
      </c>
      <c r="F1606">
        <v>4.4400000000000004</v>
      </c>
      <c r="G1606">
        <v>2586</v>
      </c>
      <c r="H1606" s="1" t="s">
        <v>4096</v>
      </c>
      <c r="I1606">
        <v>121.36</v>
      </c>
      <c r="J1606">
        <v>7.8</v>
      </c>
      <c r="K1606">
        <v>1103</v>
      </c>
      <c r="L1606">
        <v>1561.24</v>
      </c>
      <c r="M1606">
        <v>789</v>
      </c>
      <c r="N1606">
        <v>14</v>
      </c>
      <c r="O1606">
        <v>0</v>
      </c>
      <c r="P1606">
        <v>929.26</v>
      </c>
      <c r="Q1606">
        <v>0</v>
      </c>
      <c r="R1606" s="1" t="s">
        <v>6595</v>
      </c>
      <c r="S1606" s="1" t="s">
        <v>8156</v>
      </c>
      <c r="T1606">
        <v>0.66</v>
      </c>
      <c r="U1606" s="1"/>
      <c r="V1606">
        <v>138613.16352</v>
      </c>
      <c r="W1606">
        <v>2549519.3748929999</v>
      </c>
      <c r="X1606">
        <v>690.928991</v>
      </c>
      <c r="Y1606">
        <v>60.353991999999998</v>
      </c>
      <c r="Z1606">
        <v>1148.8836269999999</v>
      </c>
      <c r="AA1606">
        <v>1095.9902010000001</v>
      </c>
      <c r="AB1606">
        <v>0</v>
      </c>
    </row>
    <row r="1607" spans="1:28" x14ac:dyDescent="0.25">
      <c r="A1607" s="1" t="s">
        <v>2441</v>
      </c>
      <c r="B1607">
        <v>1409</v>
      </c>
      <c r="C1607" s="1" t="s">
        <v>4012</v>
      </c>
      <c r="D1607">
        <v>5.0999999999999996</v>
      </c>
      <c r="E1607">
        <v>0</v>
      </c>
      <c r="F1607">
        <v>3.45</v>
      </c>
      <c r="G1607">
        <v>2587</v>
      </c>
      <c r="H1607" s="1" t="s">
        <v>4096</v>
      </c>
      <c r="I1607">
        <v>121.36</v>
      </c>
      <c r="J1607">
        <v>12.15</v>
      </c>
      <c r="K1607">
        <v>1178</v>
      </c>
      <c r="L1607">
        <v>1363.57</v>
      </c>
      <c r="M1607">
        <v>863</v>
      </c>
      <c r="N1607">
        <v>23</v>
      </c>
      <c r="O1607">
        <v>0</v>
      </c>
      <c r="P1607">
        <v>1086.5</v>
      </c>
      <c r="Q1607">
        <v>0</v>
      </c>
      <c r="R1607" s="1" t="s">
        <v>6596</v>
      </c>
      <c r="S1607" s="1" t="s">
        <v>8156</v>
      </c>
      <c r="T1607">
        <v>1.1000000000000001</v>
      </c>
      <c r="U1607" s="1"/>
      <c r="V1607">
        <v>147509.33979599999</v>
      </c>
      <c r="W1607">
        <v>2767723.009997</v>
      </c>
      <c r="X1607">
        <v>736.80936599999995</v>
      </c>
      <c r="Y1607">
        <v>66.443438</v>
      </c>
      <c r="Z1607">
        <v>1251.997879</v>
      </c>
      <c r="AA1607">
        <v>1189.787988</v>
      </c>
      <c r="AB1607">
        <v>0</v>
      </c>
    </row>
    <row r="1608" spans="1:28" x14ac:dyDescent="0.25">
      <c r="A1608" s="1" t="s">
        <v>2442</v>
      </c>
      <c r="B1608">
        <v>1479</v>
      </c>
      <c r="C1608" s="1" t="s">
        <v>4011</v>
      </c>
      <c r="D1608">
        <v>5.0999999999999996</v>
      </c>
      <c r="E1608">
        <v>0</v>
      </c>
      <c r="F1608">
        <v>0.43</v>
      </c>
      <c r="G1608">
        <v>2587</v>
      </c>
      <c r="H1608" s="1" t="s">
        <v>4102</v>
      </c>
      <c r="I1608">
        <v>204.71</v>
      </c>
      <c r="J1608">
        <v>7.08</v>
      </c>
      <c r="K1608">
        <v>1108</v>
      </c>
      <c r="L1608">
        <v>1204.51</v>
      </c>
      <c r="M1608">
        <v>772</v>
      </c>
      <c r="N1608">
        <v>18</v>
      </c>
      <c r="O1608">
        <v>0</v>
      </c>
      <c r="P1608">
        <v>961.62</v>
      </c>
      <c r="Q1608">
        <v>0</v>
      </c>
      <c r="R1608" s="1" t="s">
        <v>6597</v>
      </c>
      <c r="S1608" s="1" t="s">
        <v>8156</v>
      </c>
      <c r="T1608">
        <v>0.6</v>
      </c>
      <c r="U1608" s="1"/>
      <c r="V1608">
        <v>134418.98886700001</v>
      </c>
      <c r="W1608">
        <v>2396095.0197290001</v>
      </c>
      <c r="X1608">
        <v>668.21187399999997</v>
      </c>
      <c r="Y1608">
        <v>57.248913000000002</v>
      </c>
      <c r="Z1608">
        <v>1083.009157</v>
      </c>
      <c r="AA1608">
        <v>1030.0387290000001</v>
      </c>
      <c r="AB1608">
        <v>0</v>
      </c>
    </row>
    <row r="1609" spans="1:28" x14ac:dyDescent="0.25">
      <c r="A1609" s="1" t="s">
        <v>2443</v>
      </c>
      <c r="B1609">
        <v>2198</v>
      </c>
      <c r="C1609" s="1" t="s">
        <v>4004</v>
      </c>
      <c r="D1609">
        <v>5.0999999999999996</v>
      </c>
      <c r="E1609">
        <v>0</v>
      </c>
      <c r="F1609">
        <v>2.56</v>
      </c>
      <c r="G1609">
        <v>2587</v>
      </c>
      <c r="H1609" s="1" t="s">
        <v>4090</v>
      </c>
      <c r="I1609">
        <v>24.41</v>
      </c>
      <c r="J1609">
        <v>5.25</v>
      </c>
      <c r="K1609">
        <v>389</v>
      </c>
      <c r="L1609">
        <v>1286.42</v>
      </c>
      <c r="M1609">
        <v>94</v>
      </c>
      <c r="N1609">
        <v>5</v>
      </c>
      <c r="O1609">
        <v>0</v>
      </c>
      <c r="P1609">
        <v>167.84</v>
      </c>
      <c r="Q1609">
        <v>0</v>
      </c>
      <c r="R1609" s="1" t="s">
        <v>6598</v>
      </c>
      <c r="S1609" s="1" t="s">
        <v>8156</v>
      </c>
      <c r="T1609">
        <v>0.43</v>
      </c>
      <c r="U1609" s="1"/>
      <c r="V1609">
        <v>27158.426685999999</v>
      </c>
      <c r="W1609">
        <v>673644.66801200004</v>
      </c>
      <c r="X1609">
        <v>139.27398700000001</v>
      </c>
      <c r="Y1609">
        <v>13.709553</v>
      </c>
      <c r="Z1609">
        <v>291.63987300000002</v>
      </c>
      <c r="AA1609">
        <v>289.58216700000003</v>
      </c>
      <c r="AB1609">
        <v>0</v>
      </c>
    </row>
    <row r="1610" spans="1:28" x14ac:dyDescent="0.25">
      <c r="A1610" s="1" t="s">
        <v>2444</v>
      </c>
      <c r="B1610">
        <v>1725</v>
      </c>
      <c r="C1610" s="1" t="s">
        <v>4007</v>
      </c>
      <c r="D1610">
        <v>5.0999999999999996</v>
      </c>
      <c r="E1610">
        <v>0</v>
      </c>
      <c r="F1610">
        <v>0</v>
      </c>
      <c r="G1610">
        <v>2588</v>
      </c>
      <c r="H1610" s="1" t="s">
        <v>4075</v>
      </c>
      <c r="I1610">
        <v>89.74</v>
      </c>
      <c r="J1610">
        <v>12.53</v>
      </c>
      <c r="K1610">
        <v>863</v>
      </c>
      <c r="L1610">
        <v>569.77</v>
      </c>
      <c r="M1610">
        <v>731</v>
      </c>
      <c r="N1610">
        <v>9</v>
      </c>
      <c r="O1610">
        <v>0</v>
      </c>
      <c r="P1610">
        <v>815.66</v>
      </c>
      <c r="Q1610">
        <v>0</v>
      </c>
      <c r="R1610" s="1" t="s">
        <v>6599</v>
      </c>
      <c r="S1610" s="1" t="s">
        <v>8156</v>
      </c>
      <c r="T1610">
        <v>0.9</v>
      </c>
      <c r="U1610" s="1"/>
      <c r="V1610">
        <v>121655.611581</v>
      </c>
      <c r="W1610">
        <v>2122596.5676719998</v>
      </c>
      <c r="X1610">
        <v>603.85474199999999</v>
      </c>
      <c r="Y1610">
        <v>51.896424000000003</v>
      </c>
      <c r="Z1610">
        <v>965.75797499999999</v>
      </c>
      <c r="AA1610">
        <v>912.46713099999999</v>
      </c>
      <c r="AB1610">
        <v>0</v>
      </c>
    </row>
    <row r="1611" spans="1:28" x14ac:dyDescent="0.25">
      <c r="A1611" s="1" t="s">
        <v>2445</v>
      </c>
      <c r="B1611">
        <v>1676</v>
      </c>
      <c r="C1611" s="1" t="s">
        <v>4040</v>
      </c>
      <c r="D1611">
        <v>5.0999999999999996</v>
      </c>
      <c r="E1611">
        <v>0</v>
      </c>
      <c r="F1611">
        <v>0.28999999999999998</v>
      </c>
      <c r="G1611">
        <v>2589</v>
      </c>
      <c r="H1611" s="1" t="s">
        <v>4096</v>
      </c>
      <c r="I1611">
        <v>121.36</v>
      </c>
      <c r="J1611">
        <v>11.33</v>
      </c>
      <c r="K1611">
        <v>913</v>
      </c>
      <c r="L1611">
        <v>1561.24</v>
      </c>
      <c r="M1611">
        <v>622</v>
      </c>
      <c r="N1611">
        <v>17</v>
      </c>
      <c r="O1611">
        <v>0</v>
      </c>
      <c r="P1611">
        <v>796.14</v>
      </c>
      <c r="Q1611">
        <v>0</v>
      </c>
      <c r="R1611" s="1" t="s">
        <v>6600</v>
      </c>
      <c r="S1611" s="1" t="s">
        <v>8156</v>
      </c>
      <c r="T1611">
        <v>0.97</v>
      </c>
      <c r="U1611" s="1"/>
      <c r="V1611">
        <v>107446.69222</v>
      </c>
      <c r="W1611">
        <v>2148284.8878680002</v>
      </c>
      <c r="X1611">
        <v>539.82476999999994</v>
      </c>
      <c r="Y1611">
        <v>50.477497999999997</v>
      </c>
      <c r="Z1611">
        <v>965.43245000000002</v>
      </c>
      <c r="AA1611">
        <v>923.49967400000003</v>
      </c>
      <c r="AB1611">
        <v>0</v>
      </c>
    </row>
    <row r="1612" spans="1:28" x14ac:dyDescent="0.25">
      <c r="A1612" s="1" t="s">
        <v>2446</v>
      </c>
      <c r="B1612">
        <v>2304</v>
      </c>
      <c r="C1612" s="1" t="s">
        <v>4004</v>
      </c>
      <c r="D1612">
        <v>5.0999999999999996</v>
      </c>
      <c r="E1612">
        <v>0</v>
      </c>
      <c r="F1612">
        <v>4.01</v>
      </c>
      <c r="G1612">
        <v>2589</v>
      </c>
      <c r="H1612" s="1" t="s">
        <v>4090</v>
      </c>
      <c r="I1612">
        <v>24.41</v>
      </c>
      <c r="J1612">
        <v>12.38</v>
      </c>
      <c r="K1612">
        <v>285</v>
      </c>
      <c r="L1612">
        <v>1286.42</v>
      </c>
      <c r="M1612">
        <v>127</v>
      </c>
      <c r="N1612">
        <v>3</v>
      </c>
      <c r="O1612">
        <v>0</v>
      </c>
      <c r="P1612">
        <v>201.88</v>
      </c>
      <c r="Q1612">
        <v>0</v>
      </c>
      <c r="R1612" s="1" t="s">
        <v>6601</v>
      </c>
      <c r="S1612" s="1" t="s">
        <v>8156</v>
      </c>
      <c r="T1612">
        <v>1.1499999999999999</v>
      </c>
      <c r="U1612" s="1"/>
      <c r="V1612">
        <v>29063.211654999999</v>
      </c>
      <c r="W1612">
        <v>797270.82840700005</v>
      </c>
      <c r="X1612">
        <v>151.14410699999999</v>
      </c>
      <c r="Y1612">
        <v>17.469583</v>
      </c>
      <c r="Z1612">
        <v>349.78702800000002</v>
      </c>
      <c r="AA1612">
        <v>342.72161899999998</v>
      </c>
      <c r="AB1612">
        <v>0</v>
      </c>
    </row>
    <row r="1613" spans="1:28" x14ac:dyDescent="0.25">
      <c r="A1613" s="1" t="s">
        <v>2447</v>
      </c>
      <c r="B1613">
        <v>1725</v>
      </c>
      <c r="C1613" s="1" t="s">
        <v>4011</v>
      </c>
      <c r="D1613">
        <v>5.0999999999999996</v>
      </c>
      <c r="E1613">
        <v>0</v>
      </c>
      <c r="F1613">
        <v>0</v>
      </c>
      <c r="G1613">
        <v>2590</v>
      </c>
      <c r="H1613" s="1" t="s">
        <v>4090</v>
      </c>
      <c r="I1613">
        <v>24.41</v>
      </c>
      <c r="J1613">
        <v>10.39</v>
      </c>
      <c r="K1613">
        <v>865</v>
      </c>
      <c r="L1613">
        <v>1138.06</v>
      </c>
      <c r="M1613">
        <v>650</v>
      </c>
      <c r="N1613">
        <v>14</v>
      </c>
      <c r="O1613">
        <v>0</v>
      </c>
      <c r="P1613">
        <v>796.02</v>
      </c>
      <c r="Q1613">
        <v>0</v>
      </c>
      <c r="R1613" s="1" t="s">
        <v>6602</v>
      </c>
      <c r="S1613" s="1" t="s">
        <v>8156</v>
      </c>
      <c r="T1613">
        <v>1.21</v>
      </c>
      <c r="U1613" s="1"/>
      <c r="V1613">
        <v>112450.42700500001</v>
      </c>
      <c r="W1613">
        <v>2150702.8270749999</v>
      </c>
      <c r="X1613">
        <v>562.72254499999997</v>
      </c>
      <c r="Y1613">
        <v>51.736452</v>
      </c>
      <c r="Z1613">
        <v>973.24350300000003</v>
      </c>
      <c r="AA1613">
        <v>924.54153399999996</v>
      </c>
      <c r="AB1613">
        <v>0</v>
      </c>
    </row>
    <row r="1614" spans="1:28" x14ac:dyDescent="0.25">
      <c r="A1614" s="1" t="s">
        <v>2448</v>
      </c>
      <c r="B1614">
        <v>1725</v>
      </c>
      <c r="C1614" s="1" t="s">
        <v>4040</v>
      </c>
      <c r="D1614">
        <v>5.0999999999999996</v>
      </c>
      <c r="E1614">
        <v>0</v>
      </c>
      <c r="F1614">
        <v>0.01</v>
      </c>
      <c r="G1614">
        <v>2591</v>
      </c>
      <c r="H1614" s="1" t="s">
        <v>4153</v>
      </c>
      <c r="I1614">
        <v>204.71</v>
      </c>
      <c r="J1614">
        <v>11.99</v>
      </c>
      <c r="K1614">
        <v>866</v>
      </c>
      <c r="L1614">
        <v>1536.69</v>
      </c>
      <c r="M1614">
        <v>629</v>
      </c>
      <c r="N1614">
        <v>10</v>
      </c>
      <c r="O1614">
        <v>0</v>
      </c>
      <c r="P1614">
        <v>756.42</v>
      </c>
      <c r="Q1614">
        <v>0</v>
      </c>
      <c r="R1614" s="1" t="s">
        <v>6603</v>
      </c>
      <c r="S1614" s="1" t="s">
        <v>8156</v>
      </c>
      <c r="T1614">
        <v>1.02</v>
      </c>
      <c r="U1614" s="1"/>
      <c r="V1614">
        <v>107978.44071900001</v>
      </c>
      <c r="W1614">
        <v>2110285.6098290002</v>
      </c>
      <c r="X1614">
        <v>541.33856200000002</v>
      </c>
      <c r="Y1614">
        <v>49.940784999999998</v>
      </c>
      <c r="Z1614">
        <v>948.84234400000003</v>
      </c>
      <c r="AA1614">
        <v>907.16635299999996</v>
      </c>
      <c r="AB1614">
        <v>0</v>
      </c>
    </row>
    <row r="1615" spans="1:28" x14ac:dyDescent="0.25">
      <c r="A1615" s="1" t="s">
        <v>2450</v>
      </c>
      <c r="B1615">
        <v>1814</v>
      </c>
      <c r="C1615" s="1" t="s">
        <v>4020</v>
      </c>
      <c r="D1615">
        <v>5.0999999999999996</v>
      </c>
      <c r="E1615">
        <v>0</v>
      </c>
      <c r="F1615">
        <v>0.08</v>
      </c>
      <c r="G1615">
        <v>2591</v>
      </c>
      <c r="H1615" s="1" t="s">
        <v>4094</v>
      </c>
      <c r="I1615">
        <v>120.04</v>
      </c>
      <c r="J1615">
        <v>9.33</v>
      </c>
      <c r="K1615">
        <v>777</v>
      </c>
      <c r="L1615">
        <v>743.49</v>
      </c>
      <c r="M1615">
        <v>651</v>
      </c>
      <c r="N1615">
        <v>10</v>
      </c>
      <c r="O1615">
        <v>0</v>
      </c>
      <c r="P1615">
        <v>728.04</v>
      </c>
      <c r="Q1615">
        <v>0</v>
      </c>
      <c r="R1615" s="1" t="s">
        <v>6605</v>
      </c>
      <c r="S1615" s="1" t="s">
        <v>8156</v>
      </c>
      <c r="T1615">
        <v>1.1100000000000001</v>
      </c>
      <c r="U1615" s="1"/>
      <c r="V1615">
        <v>108888.77319000001</v>
      </c>
      <c r="W1615">
        <v>1938475.694567</v>
      </c>
      <c r="X1615">
        <v>541.44063200000005</v>
      </c>
      <c r="Y1615">
        <v>47.252813000000003</v>
      </c>
      <c r="Z1615">
        <v>880.57327399999997</v>
      </c>
      <c r="AA1615">
        <v>833.31516299999998</v>
      </c>
      <c r="AB1615">
        <v>0</v>
      </c>
    </row>
    <row r="1616" spans="1:28" x14ac:dyDescent="0.25">
      <c r="A1616" s="1" t="s">
        <v>2451</v>
      </c>
      <c r="B1616">
        <v>1453</v>
      </c>
      <c r="C1616" s="1" t="s">
        <v>4053</v>
      </c>
      <c r="D1616">
        <v>5.0999999999999996</v>
      </c>
      <c r="E1616">
        <v>0</v>
      </c>
      <c r="F1616">
        <v>0.38</v>
      </c>
      <c r="G1616">
        <v>2592</v>
      </c>
      <c r="H1616" s="1" t="s">
        <v>4102</v>
      </c>
      <c r="I1616">
        <v>204.71</v>
      </c>
      <c r="J1616">
        <v>3.99</v>
      </c>
      <c r="K1616">
        <v>1139</v>
      </c>
      <c r="L1616">
        <v>1496.49</v>
      </c>
      <c r="M1616">
        <v>764</v>
      </c>
      <c r="N1616">
        <v>13</v>
      </c>
      <c r="O1616">
        <v>0</v>
      </c>
      <c r="P1616">
        <v>894.93</v>
      </c>
      <c r="Q1616">
        <v>0</v>
      </c>
      <c r="R1616" s="1" t="s">
        <v>6606</v>
      </c>
      <c r="S1616" s="1" t="s">
        <v>8156</v>
      </c>
      <c r="T1616">
        <v>0.45</v>
      </c>
      <c r="U1616" s="1"/>
      <c r="V1616">
        <v>136903.359257</v>
      </c>
      <c r="W1616">
        <v>2466862.6479730001</v>
      </c>
      <c r="X1616">
        <v>681.06866600000001</v>
      </c>
      <c r="Y1616">
        <v>58.207059000000001</v>
      </c>
      <c r="Z1616">
        <v>1111.4395959999999</v>
      </c>
      <c r="AA1616">
        <v>1060.4602010000001</v>
      </c>
      <c r="AB1616">
        <v>0</v>
      </c>
    </row>
    <row r="1617" spans="1:28" x14ac:dyDescent="0.25">
      <c r="A1617" s="1" t="s">
        <v>2452</v>
      </c>
      <c r="B1617">
        <v>1534</v>
      </c>
      <c r="C1617" s="1" t="s">
        <v>4012</v>
      </c>
      <c r="D1617">
        <v>5.0999999999999996</v>
      </c>
      <c r="E1617">
        <v>0</v>
      </c>
      <c r="F1617">
        <v>0.68</v>
      </c>
      <c r="G1617">
        <v>2593</v>
      </c>
      <c r="H1617" s="1" t="s">
        <v>4096</v>
      </c>
      <c r="I1617">
        <v>121.36</v>
      </c>
      <c r="J1617">
        <v>15.12</v>
      </c>
      <c r="K1617">
        <v>1059</v>
      </c>
      <c r="L1617">
        <v>1363.57</v>
      </c>
      <c r="M1617">
        <v>766</v>
      </c>
      <c r="N1617">
        <v>22</v>
      </c>
      <c r="O1617">
        <v>0</v>
      </c>
      <c r="P1617">
        <v>987.13</v>
      </c>
      <c r="Q1617">
        <v>0</v>
      </c>
      <c r="R1617" s="1" t="s">
        <v>6607</v>
      </c>
      <c r="S1617" s="1" t="s">
        <v>8156</v>
      </c>
      <c r="T1617">
        <v>1.52</v>
      </c>
      <c r="U1617" s="1"/>
      <c r="V1617">
        <v>132594.90702000001</v>
      </c>
      <c r="W1617">
        <v>2500249.8777060001</v>
      </c>
      <c r="X1617">
        <v>662.76403400000004</v>
      </c>
      <c r="Y1617">
        <v>60.585203999999997</v>
      </c>
      <c r="Z1617">
        <v>1132.852531</v>
      </c>
      <c r="AA1617">
        <v>1074.805476</v>
      </c>
      <c r="AB1617">
        <v>0</v>
      </c>
    </row>
    <row r="1618" spans="1:28" x14ac:dyDescent="0.25">
      <c r="A1618" s="1" t="s">
        <v>2453</v>
      </c>
      <c r="B1618">
        <v>1850</v>
      </c>
      <c r="C1618" s="1" t="s">
        <v>4020</v>
      </c>
      <c r="D1618">
        <v>5.0999999999999996</v>
      </c>
      <c r="E1618">
        <v>0</v>
      </c>
      <c r="F1618">
        <v>0.52</v>
      </c>
      <c r="G1618">
        <v>2593</v>
      </c>
      <c r="H1618" s="1" t="s">
        <v>4094</v>
      </c>
      <c r="I1618">
        <v>120.04</v>
      </c>
      <c r="J1618">
        <v>12</v>
      </c>
      <c r="K1618">
        <v>743</v>
      </c>
      <c r="L1618">
        <v>743.49</v>
      </c>
      <c r="M1618">
        <v>610</v>
      </c>
      <c r="N1618">
        <v>12</v>
      </c>
      <c r="O1618">
        <v>0</v>
      </c>
      <c r="P1618">
        <v>689.05</v>
      </c>
      <c r="Q1618">
        <v>0</v>
      </c>
      <c r="R1618" s="1" t="s">
        <v>6608</v>
      </c>
      <c r="S1618" s="1" t="s">
        <v>8156</v>
      </c>
      <c r="T1618">
        <v>1.01</v>
      </c>
      <c r="U1618" s="1"/>
      <c r="V1618">
        <v>100612.977069</v>
      </c>
      <c r="W1618">
        <v>1819179.4563770001</v>
      </c>
      <c r="X1618">
        <v>500.97834599999999</v>
      </c>
      <c r="Y1618">
        <v>44.253794999999997</v>
      </c>
      <c r="Z1618">
        <v>825.91407800000002</v>
      </c>
      <c r="AA1618">
        <v>782.03067599999997</v>
      </c>
      <c r="AB1618">
        <v>0</v>
      </c>
    </row>
    <row r="1619" spans="1:28" x14ac:dyDescent="0.25">
      <c r="A1619" s="1" t="s">
        <v>2454</v>
      </c>
      <c r="B1619">
        <v>2167</v>
      </c>
      <c r="C1619" s="1" t="s">
        <v>4011</v>
      </c>
      <c r="D1619">
        <v>5.0999999999999996</v>
      </c>
      <c r="E1619">
        <v>0</v>
      </c>
      <c r="F1619">
        <v>97</v>
      </c>
      <c r="G1619">
        <v>2593</v>
      </c>
      <c r="H1619" s="1" t="s">
        <v>4090</v>
      </c>
      <c r="I1619">
        <v>24.41</v>
      </c>
      <c r="J1619">
        <v>12.03</v>
      </c>
      <c r="K1619">
        <v>426</v>
      </c>
      <c r="L1619">
        <v>1138.06</v>
      </c>
      <c r="M1619">
        <v>212</v>
      </c>
      <c r="N1619">
        <v>12</v>
      </c>
      <c r="O1619">
        <v>0</v>
      </c>
      <c r="P1619">
        <v>336.83</v>
      </c>
      <c r="Q1619">
        <v>0</v>
      </c>
      <c r="R1619" s="1" t="s">
        <v>6609</v>
      </c>
      <c r="S1619" s="1" t="s">
        <v>8156</v>
      </c>
      <c r="T1619">
        <v>0.95</v>
      </c>
      <c r="U1619" s="1"/>
      <c r="V1619">
        <v>42402.877973000002</v>
      </c>
      <c r="W1619">
        <v>989144.19547799998</v>
      </c>
      <c r="X1619">
        <v>216.40173899999999</v>
      </c>
      <c r="Y1619">
        <v>22.402750000000001</v>
      </c>
      <c r="Z1619">
        <v>440.20014400000002</v>
      </c>
      <c r="AA1619">
        <v>425.20610699999997</v>
      </c>
      <c r="AB1619">
        <v>0</v>
      </c>
    </row>
    <row r="1620" spans="1:28" x14ac:dyDescent="0.25">
      <c r="A1620" s="1" t="s">
        <v>2456</v>
      </c>
      <c r="B1620">
        <v>1421</v>
      </c>
      <c r="C1620" s="1" t="s">
        <v>4031</v>
      </c>
      <c r="D1620">
        <v>5.0999999999999996</v>
      </c>
      <c r="E1620">
        <v>0</v>
      </c>
      <c r="F1620">
        <v>0.41</v>
      </c>
      <c r="G1620">
        <v>2594</v>
      </c>
      <c r="H1620" s="1" t="s">
        <v>4093</v>
      </c>
      <c r="I1620">
        <v>2.0699999999999998</v>
      </c>
      <c r="J1620">
        <v>12.6</v>
      </c>
      <c r="K1620">
        <v>1173</v>
      </c>
      <c r="L1620">
        <v>2268.7600000000002</v>
      </c>
      <c r="M1620">
        <v>783</v>
      </c>
      <c r="N1620">
        <v>20</v>
      </c>
      <c r="O1620">
        <v>0</v>
      </c>
      <c r="P1620">
        <v>1000.81</v>
      </c>
      <c r="Q1620">
        <v>0</v>
      </c>
      <c r="R1620" s="1" t="s">
        <v>6611</v>
      </c>
      <c r="S1620" s="1" t="s">
        <v>8156</v>
      </c>
      <c r="T1620">
        <v>0.96</v>
      </c>
      <c r="U1620" s="1"/>
      <c r="V1620">
        <v>134556.094189</v>
      </c>
      <c r="W1620">
        <v>2710375.7746540001</v>
      </c>
      <c r="X1620">
        <v>676.42587500000002</v>
      </c>
      <c r="Y1620">
        <v>63.106692000000002</v>
      </c>
      <c r="Z1620">
        <v>1213.717382</v>
      </c>
      <c r="AA1620">
        <v>1165.1300719999999</v>
      </c>
      <c r="AB1620">
        <v>0</v>
      </c>
    </row>
    <row r="1621" spans="1:28" x14ac:dyDescent="0.25">
      <c r="A1621" s="1" t="s">
        <v>2457</v>
      </c>
      <c r="B1621">
        <v>2001</v>
      </c>
      <c r="C1621" s="1" t="s">
        <v>4050</v>
      </c>
      <c r="D1621">
        <v>5.0999999999999996</v>
      </c>
      <c r="E1621">
        <v>0</v>
      </c>
      <c r="F1621">
        <v>0</v>
      </c>
      <c r="G1621">
        <v>2594</v>
      </c>
      <c r="H1621" s="1" t="s">
        <v>4095</v>
      </c>
      <c r="I1621">
        <v>63.59</v>
      </c>
      <c r="J1621">
        <v>11.08</v>
      </c>
      <c r="K1621">
        <v>593</v>
      </c>
      <c r="L1621">
        <v>1628.87</v>
      </c>
      <c r="M1621">
        <v>383</v>
      </c>
      <c r="N1621">
        <v>8</v>
      </c>
      <c r="O1621">
        <v>0</v>
      </c>
      <c r="P1621">
        <v>450.62</v>
      </c>
      <c r="Q1621">
        <v>0</v>
      </c>
      <c r="R1621" s="1" t="s">
        <v>6612</v>
      </c>
      <c r="S1621" s="1" t="s">
        <v>8156</v>
      </c>
      <c r="T1621">
        <v>0.84</v>
      </c>
      <c r="U1621" s="1"/>
      <c r="V1621">
        <v>67434.503481000007</v>
      </c>
      <c r="W1621">
        <v>1471524.2546039999</v>
      </c>
      <c r="X1621">
        <v>341.69491900000003</v>
      </c>
      <c r="Y1621">
        <v>33.559117000000001</v>
      </c>
      <c r="Z1621">
        <v>654.54237799999999</v>
      </c>
      <c r="AA1621">
        <v>632.57169699999997</v>
      </c>
      <c r="AB1621">
        <v>0</v>
      </c>
    </row>
    <row r="1622" spans="1:28" x14ac:dyDescent="0.25">
      <c r="A1622" s="1" t="s">
        <v>2458</v>
      </c>
      <c r="B1622">
        <v>1315</v>
      </c>
      <c r="C1622" s="1" t="s">
        <v>4040</v>
      </c>
      <c r="D1622">
        <v>5.0999999999999996</v>
      </c>
      <c r="E1622">
        <v>0</v>
      </c>
      <c r="F1622">
        <v>0.72</v>
      </c>
      <c r="G1622">
        <v>2596</v>
      </c>
      <c r="H1622" s="1" t="s">
        <v>4145</v>
      </c>
      <c r="I1622">
        <v>168.74</v>
      </c>
      <c r="J1622">
        <v>9.86</v>
      </c>
      <c r="K1622">
        <v>1281</v>
      </c>
      <c r="L1622">
        <v>1626.37</v>
      </c>
      <c r="M1622">
        <v>1015</v>
      </c>
      <c r="N1622">
        <v>17</v>
      </c>
      <c r="O1622">
        <v>0</v>
      </c>
      <c r="P1622">
        <v>1142.3800000000001</v>
      </c>
      <c r="Q1622">
        <v>0</v>
      </c>
      <c r="R1622" s="1" t="s">
        <v>6613</v>
      </c>
      <c r="S1622" s="1" t="s">
        <v>8156</v>
      </c>
      <c r="T1622">
        <v>0.85</v>
      </c>
      <c r="U1622" s="1"/>
      <c r="V1622">
        <v>169173.75022099999</v>
      </c>
      <c r="W1622">
        <v>3075108.4709979999</v>
      </c>
      <c r="X1622">
        <v>842.54891299999997</v>
      </c>
      <c r="Y1622">
        <v>73.676081999999994</v>
      </c>
      <c r="Z1622">
        <v>1389.10878</v>
      </c>
      <c r="AA1622">
        <v>1321.9316160000001</v>
      </c>
      <c r="AB1622">
        <v>0</v>
      </c>
    </row>
    <row r="1623" spans="1:28" x14ac:dyDescent="0.25">
      <c r="A1623" s="1" t="s">
        <v>2461</v>
      </c>
      <c r="B1623">
        <v>1643</v>
      </c>
      <c r="C1623" s="1" t="s">
        <v>4040</v>
      </c>
      <c r="D1623">
        <v>5.0999999999999996</v>
      </c>
      <c r="E1623">
        <v>0</v>
      </c>
      <c r="F1623">
        <v>0.15</v>
      </c>
      <c r="G1623">
        <v>2597</v>
      </c>
      <c r="H1623" s="1" t="s">
        <v>4145</v>
      </c>
      <c r="I1623">
        <v>168.74</v>
      </c>
      <c r="J1623">
        <v>13.62</v>
      </c>
      <c r="K1623">
        <v>954</v>
      </c>
      <c r="L1623">
        <v>1626.36</v>
      </c>
      <c r="M1623">
        <v>706</v>
      </c>
      <c r="N1623">
        <v>9</v>
      </c>
      <c r="O1623">
        <v>0</v>
      </c>
      <c r="P1623">
        <v>859.99</v>
      </c>
      <c r="Q1623">
        <v>0</v>
      </c>
      <c r="R1623" s="1" t="s">
        <v>6616</v>
      </c>
      <c r="S1623" s="1" t="s">
        <v>8156</v>
      </c>
      <c r="T1623">
        <v>1.25</v>
      </c>
      <c r="U1623" s="1"/>
      <c r="V1623">
        <v>124866.694322</v>
      </c>
      <c r="W1623">
        <v>2482590.0133489999</v>
      </c>
      <c r="X1623">
        <v>627.11421600000006</v>
      </c>
      <c r="Y1623">
        <v>59.121169999999999</v>
      </c>
      <c r="Z1623">
        <v>1118.85319</v>
      </c>
      <c r="AA1623">
        <v>1067.2095589999999</v>
      </c>
      <c r="AB1623">
        <v>0</v>
      </c>
    </row>
    <row r="1624" spans="1:28" x14ac:dyDescent="0.25">
      <c r="A1624" s="1" t="s">
        <v>2462</v>
      </c>
      <c r="B1624">
        <v>2510</v>
      </c>
      <c r="C1624" s="1" t="s">
        <v>4004</v>
      </c>
      <c r="D1624">
        <v>5.0999999999999996</v>
      </c>
      <c r="E1624">
        <v>0</v>
      </c>
      <c r="F1624">
        <v>0.94</v>
      </c>
      <c r="G1624">
        <v>2597</v>
      </c>
      <c r="H1624" s="1" t="s">
        <v>4073</v>
      </c>
      <c r="I1624">
        <v>40.79</v>
      </c>
      <c r="J1624">
        <v>7.64</v>
      </c>
      <c r="K1624">
        <v>87</v>
      </c>
      <c r="L1624">
        <v>475.89</v>
      </c>
      <c r="M1624">
        <v>0</v>
      </c>
      <c r="N1624">
        <v>0</v>
      </c>
      <c r="O1624">
        <v>0</v>
      </c>
      <c r="P1624">
        <v>30.63</v>
      </c>
      <c r="Q1624">
        <v>0</v>
      </c>
      <c r="R1624" s="1" t="s">
        <v>6617</v>
      </c>
      <c r="S1624" s="1" t="s">
        <v>8156</v>
      </c>
      <c r="T1624">
        <v>0.62</v>
      </c>
      <c r="U1624" s="1"/>
      <c r="V1624">
        <v>5171.3308919999999</v>
      </c>
      <c r="W1624">
        <v>189835.46952399999</v>
      </c>
      <c r="X1624">
        <v>27.955552000000001</v>
      </c>
      <c r="Y1624">
        <v>3.5236499999999999</v>
      </c>
      <c r="Z1624">
        <v>80.04965</v>
      </c>
      <c r="AA1624">
        <v>81.603675999999993</v>
      </c>
      <c r="AB1624">
        <v>0</v>
      </c>
    </row>
    <row r="1625" spans="1:28" x14ac:dyDescent="0.25">
      <c r="A1625" s="1" t="s">
        <v>2463</v>
      </c>
      <c r="B1625">
        <v>1499</v>
      </c>
      <c r="C1625" s="1" t="s">
        <v>4004</v>
      </c>
      <c r="D1625">
        <v>5.0999999999999996</v>
      </c>
      <c r="E1625">
        <v>0</v>
      </c>
      <c r="F1625">
        <v>7.11</v>
      </c>
      <c r="G1625">
        <v>2598</v>
      </c>
      <c r="H1625" s="1" t="s">
        <v>4114</v>
      </c>
      <c r="I1625">
        <v>159.35</v>
      </c>
      <c r="J1625">
        <v>12.57</v>
      </c>
      <c r="K1625">
        <v>1099</v>
      </c>
      <c r="L1625">
        <v>2021.57</v>
      </c>
      <c r="M1625">
        <v>713</v>
      </c>
      <c r="N1625">
        <v>24</v>
      </c>
      <c r="O1625">
        <v>0</v>
      </c>
      <c r="P1625">
        <v>953.67</v>
      </c>
      <c r="Q1625">
        <v>0</v>
      </c>
      <c r="R1625" s="1" t="s">
        <v>6618</v>
      </c>
      <c r="S1625" s="1" t="s">
        <v>8156</v>
      </c>
      <c r="T1625">
        <v>1.01</v>
      </c>
      <c r="U1625" s="1"/>
      <c r="V1625">
        <v>128935.246902</v>
      </c>
      <c r="W1625">
        <v>2546668.0420880001</v>
      </c>
      <c r="X1625">
        <v>647.00212399999998</v>
      </c>
      <c r="Y1625">
        <v>59.771783999999997</v>
      </c>
      <c r="Z1625">
        <v>1143.1930769999999</v>
      </c>
      <c r="AA1625">
        <v>1094.7572170000001</v>
      </c>
      <c r="AB1625">
        <v>0</v>
      </c>
    </row>
    <row r="1626" spans="1:28" x14ac:dyDescent="0.25">
      <c r="A1626" s="1" t="s">
        <v>2464</v>
      </c>
      <c r="B1626">
        <v>1730</v>
      </c>
      <c r="C1626" s="1" t="s">
        <v>4004</v>
      </c>
      <c r="D1626">
        <v>5.0999999999999996</v>
      </c>
      <c r="E1626">
        <v>0</v>
      </c>
      <c r="F1626">
        <v>5</v>
      </c>
      <c r="G1626">
        <v>2600</v>
      </c>
      <c r="H1626" s="1" t="s">
        <v>4100</v>
      </c>
      <c r="I1626">
        <v>91.57</v>
      </c>
      <c r="J1626">
        <v>18.59</v>
      </c>
      <c r="K1626">
        <v>870</v>
      </c>
      <c r="L1626">
        <v>2205.37</v>
      </c>
      <c r="M1626">
        <v>548</v>
      </c>
      <c r="N1626">
        <v>15</v>
      </c>
      <c r="O1626">
        <v>0</v>
      </c>
      <c r="P1626">
        <v>750.88</v>
      </c>
      <c r="Q1626">
        <v>0</v>
      </c>
      <c r="R1626" s="1" t="s">
        <v>6619</v>
      </c>
      <c r="S1626" s="1" t="s">
        <v>8156</v>
      </c>
      <c r="T1626">
        <v>1.35</v>
      </c>
      <c r="U1626" s="1"/>
      <c r="V1626">
        <v>102724.86793399999</v>
      </c>
      <c r="W1626">
        <v>2228250.0699539999</v>
      </c>
      <c r="X1626">
        <v>520.28983900000003</v>
      </c>
      <c r="Y1626">
        <v>51.704341999999997</v>
      </c>
      <c r="Z1626">
        <v>994.01524900000004</v>
      </c>
      <c r="AA1626">
        <v>957.86875999999995</v>
      </c>
      <c r="AB1626">
        <v>0</v>
      </c>
    </row>
    <row r="1627" spans="1:28" x14ac:dyDescent="0.25">
      <c r="A1627" s="1" t="s">
        <v>2465</v>
      </c>
      <c r="B1627">
        <v>1743</v>
      </c>
      <c r="C1627" s="1" t="s">
        <v>4020</v>
      </c>
      <c r="D1627">
        <v>5.0999999999999996</v>
      </c>
      <c r="E1627">
        <v>0</v>
      </c>
      <c r="F1627">
        <v>0.22</v>
      </c>
      <c r="G1627">
        <v>2602</v>
      </c>
      <c r="H1627" s="1" t="s">
        <v>4094</v>
      </c>
      <c r="I1627">
        <v>120.04</v>
      </c>
      <c r="J1627">
        <v>9.74</v>
      </c>
      <c r="K1627">
        <v>859</v>
      </c>
      <c r="L1627">
        <v>743.49</v>
      </c>
      <c r="M1627">
        <v>700</v>
      </c>
      <c r="N1627">
        <v>11</v>
      </c>
      <c r="O1627">
        <v>0</v>
      </c>
      <c r="P1627">
        <v>783.61</v>
      </c>
      <c r="Q1627">
        <v>0</v>
      </c>
      <c r="R1627" s="1" t="s">
        <v>6620</v>
      </c>
      <c r="S1627" s="1" t="s">
        <v>8156</v>
      </c>
      <c r="T1627">
        <v>0.72</v>
      </c>
      <c r="U1627" s="1"/>
      <c r="V1627">
        <v>118047.011534</v>
      </c>
      <c r="W1627">
        <v>2070083.674476</v>
      </c>
      <c r="X1627">
        <v>586.13924799999995</v>
      </c>
      <c r="Y1627">
        <v>50.288310000000003</v>
      </c>
      <c r="Z1627">
        <v>940.10687600000006</v>
      </c>
      <c r="AA1627">
        <v>889.89270499999998</v>
      </c>
      <c r="AB1627">
        <v>0</v>
      </c>
    </row>
    <row r="1628" spans="1:28" x14ac:dyDescent="0.25">
      <c r="A1628" s="1" t="s">
        <v>2466</v>
      </c>
      <c r="B1628">
        <v>2520</v>
      </c>
      <c r="C1628" s="1" t="s">
        <v>4004</v>
      </c>
      <c r="D1628">
        <v>5.0999999999999996</v>
      </c>
      <c r="E1628">
        <v>0</v>
      </c>
      <c r="F1628">
        <v>0</v>
      </c>
      <c r="G1628">
        <v>2603</v>
      </c>
      <c r="H1628" s="1" t="s">
        <v>4074</v>
      </c>
      <c r="I1628">
        <v>0.2</v>
      </c>
      <c r="J1628">
        <v>14.01</v>
      </c>
      <c r="K1628">
        <v>83</v>
      </c>
      <c r="L1628">
        <v>420.4</v>
      </c>
      <c r="M1628">
        <v>13</v>
      </c>
      <c r="N1628">
        <v>2</v>
      </c>
      <c r="O1628">
        <v>0</v>
      </c>
      <c r="P1628">
        <v>52.81</v>
      </c>
      <c r="Q1628">
        <v>0</v>
      </c>
      <c r="R1628" s="1" t="s">
        <v>6621</v>
      </c>
      <c r="S1628" s="1" t="s">
        <v>8156</v>
      </c>
      <c r="T1628">
        <v>1.01</v>
      </c>
      <c r="U1628" s="1"/>
      <c r="V1628">
        <v>6369.997652</v>
      </c>
      <c r="W1628">
        <v>227547.17309900001</v>
      </c>
      <c r="X1628">
        <v>34.402512999999999</v>
      </c>
      <c r="Y1628">
        <v>4.8011489999999997</v>
      </c>
      <c r="Z1628">
        <v>99.220016999999999</v>
      </c>
      <c r="AA1628">
        <v>97.813941</v>
      </c>
      <c r="AB1628">
        <v>0</v>
      </c>
    </row>
    <row r="1629" spans="1:28" x14ac:dyDescent="0.25">
      <c r="A1629" s="1" t="s">
        <v>2468</v>
      </c>
      <c r="B1629">
        <v>2157</v>
      </c>
      <c r="C1629" s="1" t="s">
        <v>4031</v>
      </c>
      <c r="D1629">
        <v>5.0999999999999996</v>
      </c>
      <c r="E1629">
        <v>0</v>
      </c>
      <c r="F1629">
        <v>0.75</v>
      </c>
      <c r="G1629">
        <v>2605</v>
      </c>
      <c r="H1629" s="1" t="s">
        <v>4079</v>
      </c>
      <c r="I1629">
        <v>1.4</v>
      </c>
      <c r="J1629">
        <v>12.28</v>
      </c>
      <c r="K1629">
        <v>448</v>
      </c>
      <c r="L1629">
        <v>2407.63</v>
      </c>
      <c r="M1629">
        <v>194</v>
      </c>
      <c r="N1629">
        <v>8</v>
      </c>
      <c r="O1629">
        <v>0</v>
      </c>
      <c r="P1629">
        <v>274.2</v>
      </c>
      <c r="Q1629">
        <v>0</v>
      </c>
      <c r="R1629" s="1" t="s">
        <v>6623</v>
      </c>
      <c r="S1629" s="1" t="s">
        <v>8156</v>
      </c>
      <c r="T1629">
        <v>0.99</v>
      </c>
      <c r="U1629" s="1"/>
      <c r="V1629">
        <v>41016.129109000001</v>
      </c>
      <c r="W1629">
        <v>1243828.8683460001</v>
      </c>
      <c r="X1629">
        <v>216.21538000000001</v>
      </c>
      <c r="Y1629">
        <v>26.735240999999998</v>
      </c>
      <c r="Z1629">
        <v>541.79242499999998</v>
      </c>
      <c r="AA1629">
        <v>534.68002000000001</v>
      </c>
      <c r="AB1629">
        <v>0</v>
      </c>
    </row>
    <row r="1630" spans="1:28" x14ac:dyDescent="0.25">
      <c r="A1630" s="1" t="s">
        <v>2469</v>
      </c>
      <c r="B1630">
        <v>2400</v>
      </c>
      <c r="C1630" s="1" t="s">
        <v>4004</v>
      </c>
      <c r="D1630">
        <v>5.0999999999999996</v>
      </c>
      <c r="E1630">
        <v>0</v>
      </c>
      <c r="F1630">
        <v>0</v>
      </c>
      <c r="G1630">
        <v>2606</v>
      </c>
      <c r="H1630" s="1" t="s">
        <v>4074</v>
      </c>
      <c r="I1630">
        <v>0.2</v>
      </c>
      <c r="J1630">
        <v>15.49</v>
      </c>
      <c r="K1630">
        <v>206</v>
      </c>
      <c r="L1630">
        <v>420.4</v>
      </c>
      <c r="M1630">
        <v>132</v>
      </c>
      <c r="N1630">
        <v>7</v>
      </c>
      <c r="O1630">
        <v>0</v>
      </c>
      <c r="P1630">
        <v>179.04</v>
      </c>
      <c r="Q1630">
        <v>0</v>
      </c>
      <c r="R1630" s="1" t="s">
        <v>6624</v>
      </c>
      <c r="S1630" s="1" t="s">
        <v>8156</v>
      </c>
      <c r="T1630">
        <v>1.17</v>
      </c>
      <c r="U1630" s="1"/>
      <c r="V1630">
        <v>25645.289691000002</v>
      </c>
      <c r="W1630">
        <v>560939.48140799999</v>
      </c>
      <c r="X1630">
        <v>130.04268300000001</v>
      </c>
      <c r="Y1630">
        <v>13.170807</v>
      </c>
      <c r="Z1630">
        <v>251.84200200000001</v>
      </c>
      <c r="AA1630">
        <v>241.133319</v>
      </c>
      <c r="AB1630">
        <v>0</v>
      </c>
    </row>
    <row r="1631" spans="1:28" x14ac:dyDescent="0.25">
      <c r="A1631" s="1" t="s">
        <v>2470</v>
      </c>
      <c r="B1631">
        <v>2572</v>
      </c>
      <c r="C1631" s="1" t="s">
        <v>4002</v>
      </c>
      <c r="D1631">
        <v>5.0999999999999996</v>
      </c>
      <c r="E1631">
        <v>0</v>
      </c>
      <c r="F1631">
        <v>0.23</v>
      </c>
      <c r="G1631">
        <v>2606</v>
      </c>
      <c r="H1631" s="1" t="s">
        <v>4105</v>
      </c>
      <c r="I1631">
        <v>31.58</v>
      </c>
      <c r="J1631">
        <v>12.17</v>
      </c>
      <c r="K1631">
        <v>34</v>
      </c>
      <c r="L1631">
        <v>367.23</v>
      </c>
      <c r="M1631">
        <v>0</v>
      </c>
      <c r="N1631">
        <v>0</v>
      </c>
      <c r="O1631">
        <v>0</v>
      </c>
      <c r="P1631">
        <v>3.92</v>
      </c>
      <c r="Q1631">
        <v>0</v>
      </c>
      <c r="R1631" s="1" t="s">
        <v>6625</v>
      </c>
      <c r="S1631" s="1" t="s">
        <v>8156</v>
      </c>
      <c r="T1631">
        <v>0.9</v>
      </c>
      <c r="U1631" s="1"/>
      <c r="V1631">
        <v>1612.9708209999999</v>
      </c>
      <c r="W1631">
        <v>107356.903565</v>
      </c>
      <c r="X1631">
        <v>9.8881879999999995</v>
      </c>
      <c r="Y1631">
        <v>1.999017</v>
      </c>
      <c r="Z1631">
        <v>44.688495000000003</v>
      </c>
      <c r="AA1631">
        <v>46.147938000000003</v>
      </c>
      <c r="AB1631">
        <v>0</v>
      </c>
    </row>
    <row r="1632" spans="1:28" x14ac:dyDescent="0.25">
      <c r="A1632" s="1" t="s">
        <v>2471</v>
      </c>
      <c r="B1632">
        <v>1779</v>
      </c>
      <c r="C1632" s="1" t="s">
        <v>4020</v>
      </c>
      <c r="D1632">
        <v>5.0999999999999996</v>
      </c>
      <c r="E1632">
        <v>0</v>
      </c>
      <c r="F1632">
        <v>0.65</v>
      </c>
      <c r="G1632">
        <v>2608</v>
      </c>
      <c r="H1632" s="1" t="s">
        <v>4117</v>
      </c>
      <c r="I1632">
        <v>120.04</v>
      </c>
      <c r="J1632">
        <v>3.04</v>
      </c>
      <c r="K1632">
        <v>829</v>
      </c>
      <c r="L1632">
        <v>743.49</v>
      </c>
      <c r="M1632">
        <v>595</v>
      </c>
      <c r="N1632">
        <v>9</v>
      </c>
      <c r="O1632">
        <v>0</v>
      </c>
      <c r="P1632">
        <v>677.41</v>
      </c>
      <c r="Q1632">
        <v>0</v>
      </c>
      <c r="R1632" s="1" t="s">
        <v>6626</v>
      </c>
      <c r="S1632" s="1" t="s">
        <v>8156</v>
      </c>
      <c r="T1632">
        <v>0.36</v>
      </c>
      <c r="U1632" s="1"/>
      <c r="V1632">
        <v>105143.60772</v>
      </c>
      <c r="W1632">
        <v>1811781.4982710001</v>
      </c>
      <c r="X1632">
        <v>521.15362500000003</v>
      </c>
      <c r="Y1632">
        <v>43.535566000000003</v>
      </c>
      <c r="Z1632">
        <v>820.78274399999998</v>
      </c>
      <c r="AA1632">
        <v>778.85530600000004</v>
      </c>
      <c r="AB1632">
        <v>0</v>
      </c>
    </row>
    <row r="1633" spans="1:28" x14ac:dyDescent="0.25">
      <c r="A1633" s="1" t="s">
        <v>2472</v>
      </c>
      <c r="B1633">
        <v>2361</v>
      </c>
      <c r="C1633" s="1" t="s">
        <v>4031</v>
      </c>
      <c r="D1633">
        <v>5.0999999999999996</v>
      </c>
      <c r="E1633">
        <v>0</v>
      </c>
      <c r="F1633">
        <v>0.49</v>
      </c>
      <c r="G1633">
        <v>2608</v>
      </c>
      <c r="H1633" s="1" t="s">
        <v>4140</v>
      </c>
      <c r="I1633">
        <v>93.18</v>
      </c>
      <c r="J1633">
        <v>8.0399999999999991</v>
      </c>
      <c r="K1633">
        <v>247</v>
      </c>
      <c r="L1633">
        <v>1375.09</v>
      </c>
      <c r="M1633">
        <v>33</v>
      </c>
      <c r="N1633">
        <v>6</v>
      </c>
      <c r="O1633">
        <v>0</v>
      </c>
      <c r="P1633">
        <v>100.72</v>
      </c>
      <c r="Q1633">
        <v>0</v>
      </c>
      <c r="R1633" s="1" t="s">
        <v>6627</v>
      </c>
      <c r="S1633" s="1" t="s">
        <v>8156</v>
      </c>
      <c r="T1633">
        <v>0.68</v>
      </c>
      <c r="U1633" s="1"/>
      <c r="V1633">
        <v>13353.598738999999</v>
      </c>
      <c r="W1633">
        <v>513257.02775399998</v>
      </c>
      <c r="X1633">
        <v>72.809360999999996</v>
      </c>
      <c r="Y1633">
        <v>9.8375459999999997</v>
      </c>
      <c r="Z1633">
        <v>217.974717</v>
      </c>
      <c r="AA1633">
        <v>220.63040899999999</v>
      </c>
      <c r="AB1633">
        <v>0</v>
      </c>
    </row>
    <row r="1634" spans="1:28" x14ac:dyDescent="0.25">
      <c r="A1634" s="1" t="s">
        <v>2473</v>
      </c>
      <c r="B1634">
        <v>1869</v>
      </c>
      <c r="C1634" s="1" t="s">
        <v>4007</v>
      </c>
      <c r="D1634">
        <v>5.0999999999999996</v>
      </c>
      <c r="E1634">
        <v>0</v>
      </c>
      <c r="F1634">
        <v>0.25</v>
      </c>
      <c r="G1634">
        <v>2609</v>
      </c>
      <c r="H1634" s="1" t="s">
        <v>4075</v>
      </c>
      <c r="I1634">
        <v>89.74</v>
      </c>
      <c r="J1634">
        <v>11.27</v>
      </c>
      <c r="K1634">
        <v>740</v>
      </c>
      <c r="L1634">
        <v>569.77</v>
      </c>
      <c r="M1634">
        <v>636</v>
      </c>
      <c r="N1634">
        <v>7</v>
      </c>
      <c r="O1634">
        <v>0</v>
      </c>
      <c r="P1634">
        <v>691.49</v>
      </c>
      <c r="Q1634">
        <v>0</v>
      </c>
      <c r="R1634" s="1" t="s">
        <v>6628</v>
      </c>
      <c r="S1634" s="1" t="s">
        <v>8156</v>
      </c>
      <c r="T1634">
        <v>0.87</v>
      </c>
      <c r="U1634" s="1"/>
      <c r="V1634">
        <v>104325.41757400001</v>
      </c>
      <c r="W1634">
        <v>1828804.2355559999</v>
      </c>
      <c r="X1634">
        <v>518.04837999999995</v>
      </c>
      <c r="Y1634">
        <v>44.706428000000002</v>
      </c>
      <c r="Z1634">
        <v>832.09714499999995</v>
      </c>
      <c r="AA1634">
        <v>786.17053099999998</v>
      </c>
      <c r="AB1634">
        <v>0</v>
      </c>
    </row>
    <row r="1635" spans="1:28" x14ac:dyDescent="0.25">
      <c r="A1635" s="1" t="s">
        <v>2474</v>
      </c>
      <c r="B1635">
        <v>1725</v>
      </c>
      <c r="C1635" s="1" t="s">
        <v>4053</v>
      </c>
      <c r="D1635">
        <v>5.0999999999999996</v>
      </c>
      <c r="E1635">
        <v>0</v>
      </c>
      <c r="F1635">
        <v>0</v>
      </c>
      <c r="G1635">
        <v>2610</v>
      </c>
      <c r="H1635" s="1" t="s">
        <v>4117</v>
      </c>
      <c r="I1635">
        <v>120.04</v>
      </c>
      <c r="J1635">
        <v>8.59</v>
      </c>
      <c r="K1635">
        <v>885</v>
      </c>
      <c r="L1635">
        <v>947.15</v>
      </c>
      <c r="M1635">
        <v>619</v>
      </c>
      <c r="N1635">
        <v>13</v>
      </c>
      <c r="O1635">
        <v>0</v>
      </c>
      <c r="P1635">
        <v>787.56</v>
      </c>
      <c r="Q1635">
        <v>0</v>
      </c>
      <c r="R1635" s="1" t="s">
        <v>6629</v>
      </c>
      <c r="S1635" s="1" t="s">
        <v>8156</v>
      </c>
      <c r="T1635">
        <v>0.71</v>
      </c>
      <c r="U1635" s="1"/>
      <c r="V1635">
        <v>106088.19858</v>
      </c>
      <c r="W1635">
        <v>1930858.4387109999</v>
      </c>
      <c r="X1635">
        <v>528.36650099999997</v>
      </c>
      <c r="Y1635">
        <v>46.107790000000001</v>
      </c>
      <c r="Z1635">
        <v>872.89775499999996</v>
      </c>
      <c r="AA1635">
        <v>830.03987299999994</v>
      </c>
      <c r="AB1635">
        <v>0</v>
      </c>
    </row>
    <row r="1636" spans="1:28" x14ac:dyDescent="0.25">
      <c r="A1636" s="1" t="s">
        <v>2476</v>
      </c>
      <c r="B1636">
        <v>2389</v>
      </c>
      <c r="C1636" s="1" t="s">
        <v>4017</v>
      </c>
      <c r="D1636">
        <v>5.0999999999999996</v>
      </c>
      <c r="E1636">
        <v>0</v>
      </c>
      <c r="F1636">
        <v>0.57999999999999996</v>
      </c>
      <c r="G1636">
        <v>2611</v>
      </c>
      <c r="H1636" s="1" t="s">
        <v>4091</v>
      </c>
      <c r="I1636">
        <v>93.18</v>
      </c>
      <c r="J1636">
        <v>5.26</v>
      </c>
      <c r="K1636">
        <v>222</v>
      </c>
      <c r="L1636">
        <v>1018.45</v>
      </c>
      <c r="M1636">
        <v>56</v>
      </c>
      <c r="N1636">
        <v>1</v>
      </c>
      <c r="O1636">
        <v>0</v>
      </c>
      <c r="P1636">
        <v>84.79</v>
      </c>
      <c r="Q1636">
        <v>0</v>
      </c>
      <c r="R1636" s="1" t="s">
        <v>6631</v>
      </c>
      <c r="S1636" s="1" t="s">
        <v>8156</v>
      </c>
      <c r="T1636">
        <v>0.52</v>
      </c>
      <c r="U1636" s="1"/>
      <c r="V1636">
        <v>15573.621797</v>
      </c>
      <c r="W1636">
        <v>428245.95528599998</v>
      </c>
      <c r="X1636">
        <v>80.826601999999994</v>
      </c>
      <c r="Y1636">
        <v>8.3666490000000007</v>
      </c>
      <c r="Z1636">
        <v>182.792248</v>
      </c>
      <c r="AA1636">
        <v>184.090822</v>
      </c>
      <c r="AB1636">
        <v>0</v>
      </c>
    </row>
    <row r="1637" spans="1:28" x14ac:dyDescent="0.25">
      <c r="A1637" s="1" t="s">
        <v>2477</v>
      </c>
      <c r="B1637">
        <v>1380</v>
      </c>
      <c r="C1637" s="1" t="s">
        <v>4043</v>
      </c>
      <c r="D1637">
        <v>5.0999999999999996</v>
      </c>
      <c r="E1637">
        <v>0</v>
      </c>
      <c r="F1637">
        <v>0.01</v>
      </c>
      <c r="G1637">
        <v>2616</v>
      </c>
      <c r="H1637" s="1" t="s">
        <v>4129</v>
      </c>
      <c r="I1637">
        <v>135.09</v>
      </c>
      <c r="J1637">
        <v>8.3000000000000007</v>
      </c>
      <c r="K1637">
        <v>1236</v>
      </c>
      <c r="L1637">
        <v>2630.12</v>
      </c>
      <c r="M1637">
        <v>810</v>
      </c>
      <c r="N1637">
        <v>11</v>
      </c>
      <c r="O1637">
        <v>0</v>
      </c>
      <c r="P1637">
        <v>958.08</v>
      </c>
      <c r="Q1637">
        <v>0</v>
      </c>
      <c r="R1637" s="1" t="s">
        <v>6632</v>
      </c>
      <c r="S1637" s="1" t="s">
        <v>8156</v>
      </c>
      <c r="T1637">
        <v>0.69</v>
      </c>
      <c r="U1637" s="1"/>
      <c r="V1637">
        <v>144480.486102</v>
      </c>
      <c r="W1637">
        <v>2821099.7739289999</v>
      </c>
      <c r="X1637">
        <v>723.92751199999998</v>
      </c>
      <c r="Y1637">
        <v>64.955309999999997</v>
      </c>
      <c r="Z1637">
        <v>1259.657213</v>
      </c>
      <c r="AA1637">
        <v>1212.7326399999999</v>
      </c>
      <c r="AB1637">
        <v>0</v>
      </c>
    </row>
    <row r="1638" spans="1:28" x14ac:dyDescent="0.25">
      <c r="A1638" s="1" t="s">
        <v>2479</v>
      </c>
      <c r="B1638">
        <v>2052</v>
      </c>
      <c r="C1638" s="1" t="s">
        <v>4048</v>
      </c>
      <c r="D1638">
        <v>5.0999999999999996</v>
      </c>
      <c r="E1638">
        <v>0</v>
      </c>
      <c r="F1638">
        <v>0.65</v>
      </c>
      <c r="G1638">
        <v>2618</v>
      </c>
      <c r="H1638" s="1" t="s">
        <v>4151</v>
      </c>
      <c r="I1638">
        <v>72.8</v>
      </c>
      <c r="J1638">
        <v>12.56</v>
      </c>
      <c r="K1638">
        <v>566</v>
      </c>
      <c r="L1638">
        <v>1956.19</v>
      </c>
      <c r="M1638">
        <v>317</v>
      </c>
      <c r="N1638">
        <v>8</v>
      </c>
      <c r="O1638">
        <v>0</v>
      </c>
      <c r="P1638">
        <v>429.11</v>
      </c>
      <c r="Q1638">
        <v>0</v>
      </c>
      <c r="R1638" s="1" t="s">
        <v>6634</v>
      </c>
      <c r="S1638" s="1" t="s">
        <v>8156</v>
      </c>
      <c r="T1638">
        <v>1.03</v>
      </c>
      <c r="U1638" s="1"/>
      <c r="V1638">
        <v>61352.475618999997</v>
      </c>
      <c r="W1638">
        <v>1529512.4156790001</v>
      </c>
      <c r="X1638">
        <v>315.58800200000002</v>
      </c>
      <c r="Y1638">
        <v>34.698360000000001</v>
      </c>
      <c r="Z1638">
        <v>678.96423000000004</v>
      </c>
      <c r="AA1638">
        <v>657.49218499999995</v>
      </c>
      <c r="AB1638">
        <v>0</v>
      </c>
    </row>
    <row r="1639" spans="1:28" x14ac:dyDescent="0.25">
      <c r="A1639" s="1" t="s">
        <v>2480</v>
      </c>
      <c r="B1639">
        <v>2300</v>
      </c>
      <c r="C1639" s="1" t="s">
        <v>4019</v>
      </c>
      <c r="D1639">
        <v>5.0999999999999996</v>
      </c>
      <c r="E1639">
        <v>0</v>
      </c>
      <c r="F1639">
        <v>0</v>
      </c>
      <c r="G1639">
        <v>2619</v>
      </c>
      <c r="H1639" s="1" t="s">
        <v>4093</v>
      </c>
      <c r="I1639">
        <v>2.0699999999999998</v>
      </c>
      <c r="J1639">
        <v>9.5299999999999994</v>
      </c>
      <c r="K1639">
        <v>319</v>
      </c>
      <c r="L1639">
        <v>1335.45</v>
      </c>
      <c r="M1639">
        <v>143</v>
      </c>
      <c r="N1639">
        <v>5</v>
      </c>
      <c r="O1639">
        <v>0</v>
      </c>
      <c r="P1639">
        <v>193.01</v>
      </c>
      <c r="Q1639">
        <v>0</v>
      </c>
      <c r="R1639" s="1" t="s">
        <v>6635</v>
      </c>
      <c r="S1639" s="1" t="s">
        <v>8156</v>
      </c>
      <c r="T1639">
        <v>0.76</v>
      </c>
      <c r="U1639" s="1"/>
      <c r="V1639">
        <v>29800.053378000001</v>
      </c>
      <c r="W1639">
        <v>797283.50882999995</v>
      </c>
      <c r="X1639">
        <v>154.45091400000001</v>
      </c>
      <c r="Y1639">
        <v>17.141145999999999</v>
      </c>
      <c r="Z1639">
        <v>348.74327499999998</v>
      </c>
      <c r="AA1639">
        <v>342.72810099999998</v>
      </c>
      <c r="AB1639">
        <v>0</v>
      </c>
    </row>
    <row r="1640" spans="1:28" x14ac:dyDescent="0.25">
      <c r="A1640" s="1" t="s">
        <v>2482</v>
      </c>
      <c r="B1640">
        <v>2106</v>
      </c>
      <c r="C1640" s="1" t="s">
        <v>4004</v>
      </c>
      <c r="D1640">
        <v>5.0999999999999996</v>
      </c>
      <c r="E1640">
        <v>0</v>
      </c>
      <c r="F1640">
        <v>2.35</v>
      </c>
      <c r="G1640">
        <v>2620</v>
      </c>
      <c r="H1640" s="1" t="s">
        <v>4110</v>
      </c>
      <c r="I1640">
        <v>0.2</v>
      </c>
      <c r="J1640">
        <v>11.31</v>
      </c>
      <c r="K1640">
        <v>514</v>
      </c>
      <c r="L1640">
        <v>1312.65</v>
      </c>
      <c r="M1640">
        <v>258</v>
      </c>
      <c r="N1640">
        <v>10</v>
      </c>
      <c r="O1640">
        <v>0</v>
      </c>
      <c r="P1640">
        <v>398.98</v>
      </c>
      <c r="Q1640">
        <v>0</v>
      </c>
      <c r="R1640" s="1" t="s">
        <v>6637</v>
      </c>
      <c r="S1640" s="1" t="s">
        <v>8156</v>
      </c>
      <c r="T1640">
        <v>0.82</v>
      </c>
      <c r="U1640" s="1"/>
      <c r="V1640">
        <v>47898.323944999996</v>
      </c>
      <c r="W1640">
        <v>1125750.7128590001</v>
      </c>
      <c r="X1640">
        <v>244.576402</v>
      </c>
      <c r="Y1640">
        <v>25.107261999999999</v>
      </c>
      <c r="Z1640">
        <v>498.83578799999998</v>
      </c>
      <c r="AA1640">
        <v>483.92977100000002</v>
      </c>
      <c r="AB1640">
        <v>0</v>
      </c>
    </row>
    <row r="1641" spans="1:28" x14ac:dyDescent="0.25">
      <c r="A1641" s="1" t="s">
        <v>2485</v>
      </c>
      <c r="B1641">
        <v>1937</v>
      </c>
      <c r="C1641" s="1" t="s">
        <v>4004</v>
      </c>
      <c r="D1641">
        <v>5.0999999999999996</v>
      </c>
      <c r="E1641">
        <v>0</v>
      </c>
      <c r="F1641">
        <v>0.17</v>
      </c>
      <c r="G1641">
        <v>2622</v>
      </c>
      <c r="H1641" s="1" t="s">
        <v>4167</v>
      </c>
      <c r="I1641">
        <v>122.01</v>
      </c>
      <c r="J1641">
        <v>10.49</v>
      </c>
      <c r="K1641">
        <v>685</v>
      </c>
      <c r="L1641">
        <v>1425.91</v>
      </c>
      <c r="M1641">
        <v>408</v>
      </c>
      <c r="N1641">
        <v>19</v>
      </c>
      <c r="O1641">
        <v>0</v>
      </c>
      <c r="P1641">
        <v>553.47</v>
      </c>
      <c r="Q1641">
        <v>0</v>
      </c>
      <c r="R1641" s="1" t="s">
        <v>6640</v>
      </c>
      <c r="S1641" s="1" t="s">
        <v>8156</v>
      </c>
      <c r="T1641">
        <v>0.8</v>
      </c>
      <c r="U1641" s="1"/>
      <c r="V1641">
        <v>74585.966428</v>
      </c>
      <c r="W1641">
        <v>1551085.4990719999</v>
      </c>
      <c r="X1641">
        <v>376.07307900000001</v>
      </c>
      <c r="Y1641">
        <v>35.701422999999998</v>
      </c>
      <c r="Z1641">
        <v>693.00902399999995</v>
      </c>
      <c r="AA1641">
        <v>666.77549699999997</v>
      </c>
      <c r="AB1641">
        <v>0</v>
      </c>
    </row>
    <row r="1642" spans="1:28" x14ac:dyDescent="0.25">
      <c r="A1642" s="1" t="s">
        <v>2486</v>
      </c>
      <c r="B1642">
        <v>2188</v>
      </c>
      <c r="C1642" s="1" t="s">
        <v>4004</v>
      </c>
      <c r="D1642">
        <v>5.0999999999999996</v>
      </c>
      <c r="E1642">
        <v>0</v>
      </c>
      <c r="F1642">
        <v>0.2</v>
      </c>
      <c r="G1642">
        <v>2623</v>
      </c>
      <c r="H1642" s="1" t="s">
        <v>4110</v>
      </c>
      <c r="I1642">
        <v>0.2</v>
      </c>
      <c r="J1642">
        <v>12.99</v>
      </c>
      <c r="K1642">
        <v>435</v>
      </c>
      <c r="L1642">
        <v>1312.65</v>
      </c>
      <c r="M1642">
        <v>234</v>
      </c>
      <c r="N1642">
        <v>10</v>
      </c>
      <c r="O1642">
        <v>0</v>
      </c>
      <c r="P1642">
        <v>337.07</v>
      </c>
      <c r="Q1642">
        <v>0</v>
      </c>
      <c r="R1642" s="1" t="s">
        <v>6641</v>
      </c>
      <c r="S1642" s="1" t="s">
        <v>8156</v>
      </c>
      <c r="T1642">
        <v>0.96</v>
      </c>
      <c r="U1642" s="1"/>
      <c r="V1642">
        <v>43158.850523000001</v>
      </c>
      <c r="W1642">
        <v>1062345.980248</v>
      </c>
      <c r="X1642">
        <v>221.633689</v>
      </c>
      <c r="Y1642">
        <v>23.927347999999999</v>
      </c>
      <c r="Z1642">
        <v>470.81325800000002</v>
      </c>
      <c r="AA1642">
        <v>456.67183699999998</v>
      </c>
      <c r="AB1642">
        <v>0</v>
      </c>
    </row>
    <row r="1643" spans="1:28" x14ac:dyDescent="0.25">
      <c r="A1643" s="1" t="s">
        <v>2487</v>
      </c>
      <c r="B1643">
        <v>2238</v>
      </c>
      <c r="C1643" s="1" t="s">
        <v>4048</v>
      </c>
      <c r="D1643">
        <v>5.0999999999999996</v>
      </c>
      <c r="E1643">
        <v>0</v>
      </c>
      <c r="F1643">
        <v>0.17</v>
      </c>
      <c r="G1643">
        <v>2623</v>
      </c>
      <c r="H1643" s="1" t="s">
        <v>4151</v>
      </c>
      <c r="I1643">
        <v>72.8</v>
      </c>
      <c r="J1643">
        <v>11.45</v>
      </c>
      <c r="K1643">
        <v>385</v>
      </c>
      <c r="L1643">
        <v>1954.68</v>
      </c>
      <c r="M1643">
        <v>136</v>
      </c>
      <c r="N1643">
        <v>9</v>
      </c>
      <c r="O1643">
        <v>0</v>
      </c>
      <c r="P1643">
        <v>230.08</v>
      </c>
      <c r="Q1643">
        <v>0</v>
      </c>
      <c r="R1643" s="1" t="s">
        <v>6642</v>
      </c>
      <c r="S1643" s="1" t="s">
        <v>8156</v>
      </c>
      <c r="T1643">
        <v>0.91</v>
      </c>
      <c r="U1643" s="1"/>
      <c r="V1643">
        <v>33696.482580000004</v>
      </c>
      <c r="W1643">
        <v>1059599.4649420001</v>
      </c>
      <c r="X1643">
        <v>178.50720200000001</v>
      </c>
      <c r="Y1643">
        <v>22.573305000000001</v>
      </c>
      <c r="Z1643">
        <v>462.00438000000003</v>
      </c>
      <c r="AA1643">
        <v>455.48508399999997</v>
      </c>
      <c r="AB1643">
        <v>0</v>
      </c>
    </row>
    <row r="1644" spans="1:28" x14ac:dyDescent="0.25">
      <c r="A1644" s="1" t="s">
        <v>2488</v>
      </c>
      <c r="B1644">
        <v>2314</v>
      </c>
      <c r="C1644" s="1" t="s">
        <v>4001</v>
      </c>
      <c r="D1644">
        <v>0.2</v>
      </c>
      <c r="E1644">
        <v>0</v>
      </c>
      <c r="F1644">
        <v>0.48</v>
      </c>
      <c r="G1644">
        <v>2624</v>
      </c>
      <c r="H1644" s="1" t="s">
        <v>4071</v>
      </c>
      <c r="I1644">
        <v>108.49</v>
      </c>
      <c r="J1644">
        <v>9.31</v>
      </c>
      <c r="K1644">
        <v>310</v>
      </c>
      <c r="L1644">
        <v>419.77</v>
      </c>
      <c r="M1644">
        <v>184</v>
      </c>
      <c r="N1644">
        <v>13</v>
      </c>
      <c r="O1644">
        <v>0</v>
      </c>
      <c r="P1644">
        <v>268.89999999999998</v>
      </c>
      <c r="Q1644">
        <v>0</v>
      </c>
      <c r="R1644" s="1" t="s">
        <v>6643</v>
      </c>
      <c r="S1644" s="1" t="s">
        <v>8156</v>
      </c>
      <c r="T1644">
        <v>0.67</v>
      </c>
      <c r="U1644" s="1"/>
      <c r="V1644">
        <v>26533.012847000002</v>
      </c>
      <c r="W1644">
        <v>520183.21210200002</v>
      </c>
      <c r="X1644">
        <v>132.980797</v>
      </c>
      <c r="Y1644">
        <v>11.904949</v>
      </c>
      <c r="Z1644">
        <v>231.99882199999999</v>
      </c>
      <c r="AA1644">
        <v>223.616038</v>
      </c>
      <c r="AB1644">
        <v>0</v>
      </c>
    </row>
    <row r="1645" spans="1:28" x14ac:dyDescent="0.25">
      <c r="A1645" s="1" t="s">
        <v>2489</v>
      </c>
      <c r="B1645">
        <v>2307</v>
      </c>
      <c r="C1645" s="1" t="s">
        <v>4004</v>
      </c>
      <c r="D1645">
        <v>5.0999999999999996</v>
      </c>
      <c r="E1645">
        <v>0</v>
      </c>
      <c r="F1645">
        <v>7</v>
      </c>
      <c r="G1645">
        <v>2625</v>
      </c>
      <c r="H1645" s="1" t="s">
        <v>4110</v>
      </c>
      <c r="I1645">
        <v>0.2</v>
      </c>
      <c r="J1645">
        <v>12.64</v>
      </c>
      <c r="K1645">
        <v>318</v>
      </c>
      <c r="L1645">
        <v>1913.75</v>
      </c>
      <c r="M1645">
        <v>97</v>
      </c>
      <c r="N1645">
        <v>4</v>
      </c>
      <c r="O1645">
        <v>0</v>
      </c>
      <c r="P1645">
        <v>168.57</v>
      </c>
      <c r="Q1645">
        <v>0</v>
      </c>
      <c r="R1645" s="1" t="s">
        <v>6644</v>
      </c>
      <c r="S1645" s="1" t="s">
        <v>8156</v>
      </c>
      <c r="T1645">
        <v>0.92</v>
      </c>
      <c r="U1645" s="1"/>
      <c r="V1645">
        <v>24378.263892999999</v>
      </c>
      <c r="W1645">
        <v>834898.83742200001</v>
      </c>
      <c r="X1645">
        <v>130.734712</v>
      </c>
      <c r="Y1645">
        <v>17.253802</v>
      </c>
      <c r="Z1645">
        <v>359.87793799999997</v>
      </c>
      <c r="AA1645">
        <v>358.893101</v>
      </c>
      <c r="AB1645">
        <v>0</v>
      </c>
    </row>
    <row r="1646" spans="1:28" x14ac:dyDescent="0.25">
      <c r="A1646" s="1" t="s">
        <v>2491</v>
      </c>
      <c r="B1646">
        <v>2422</v>
      </c>
      <c r="C1646" s="1" t="s">
        <v>4016</v>
      </c>
      <c r="D1646">
        <v>5.0999999999999996</v>
      </c>
      <c r="E1646">
        <v>0</v>
      </c>
      <c r="F1646">
        <v>0.37</v>
      </c>
      <c r="G1646">
        <v>2626</v>
      </c>
      <c r="H1646" s="1" t="s">
        <v>4089</v>
      </c>
      <c r="I1646">
        <v>182.21</v>
      </c>
      <c r="J1646">
        <v>14.44</v>
      </c>
      <c r="K1646">
        <v>204</v>
      </c>
      <c r="L1646">
        <v>905.52</v>
      </c>
      <c r="M1646">
        <v>120</v>
      </c>
      <c r="N1646">
        <v>2</v>
      </c>
      <c r="O1646">
        <v>0</v>
      </c>
      <c r="P1646">
        <v>144.46</v>
      </c>
      <c r="Q1646">
        <v>0</v>
      </c>
      <c r="R1646" s="1" t="s">
        <v>6646</v>
      </c>
      <c r="S1646" s="1" t="s">
        <v>8156</v>
      </c>
      <c r="T1646">
        <v>1.1000000000000001</v>
      </c>
      <c r="U1646" s="1"/>
      <c r="V1646">
        <v>22592.509345999999</v>
      </c>
      <c r="W1646">
        <v>580102.79860400001</v>
      </c>
      <c r="X1646">
        <v>116.639376</v>
      </c>
      <c r="Y1646">
        <v>13.109972000000001</v>
      </c>
      <c r="Z1646">
        <v>256.412398</v>
      </c>
      <c r="AA1646">
        <v>249.368628</v>
      </c>
      <c r="AB1646">
        <v>0</v>
      </c>
    </row>
    <row r="1647" spans="1:28" x14ac:dyDescent="0.25">
      <c r="A1647" s="1" t="s">
        <v>2492</v>
      </c>
      <c r="B1647">
        <v>2536</v>
      </c>
      <c r="C1647" s="1" t="s">
        <v>4004</v>
      </c>
      <c r="D1647">
        <v>5.0999999999999996</v>
      </c>
      <c r="E1647">
        <v>0</v>
      </c>
      <c r="F1647">
        <v>0.81</v>
      </c>
      <c r="G1647">
        <v>2628</v>
      </c>
      <c r="H1647" s="1" t="s">
        <v>4073</v>
      </c>
      <c r="I1647">
        <v>40.79</v>
      </c>
      <c r="J1647">
        <v>17.63</v>
      </c>
      <c r="K1647">
        <v>92</v>
      </c>
      <c r="L1647">
        <v>475.89</v>
      </c>
      <c r="M1647">
        <v>9</v>
      </c>
      <c r="N1647">
        <v>2</v>
      </c>
      <c r="O1647">
        <v>0</v>
      </c>
      <c r="P1647">
        <v>65.56</v>
      </c>
      <c r="Q1647">
        <v>0</v>
      </c>
      <c r="R1647" s="1" t="s">
        <v>6647</v>
      </c>
      <c r="S1647" s="1" t="s">
        <v>8156</v>
      </c>
      <c r="T1647">
        <v>1.32</v>
      </c>
      <c r="U1647" s="1"/>
      <c r="V1647">
        <v>7745.0996340000002</v>
      </c>
      <c r="W1647">
        <v>306090.21103800001</v>
      </c>
      <c r="X1647">
        <v>42.593949000000002</v>
      </c>
      <c r="Y1647">
        <v>6.6549170000000002</v>
      </c>
      <c r="Z1647">
        <v>134.474051</v>
      </c>
      <c r="AA1647">
        <v>131.57565</v>
      </c>
      <c r="AB1647">
        <v>0</v>
      </c>
    </row>
    <row r="1648" spans="1:28" x14ac:dyDescent="0.25">
      <c r="A1648" s="1" t="s">
        <v>2494</v>
      </c>
      <c r="B1648">
        <v>2444</v>
      </c>
      <c r="C1648" s="1" t="s">
        <v>4019</v>
      </c>
      <c r="D1648">
        <v>5.0999999999999996</v>
      </c>
      <c r="E1648">
        <v>0</v>
      </c>
      <c r="F1648">
        <v>0.25</v>
      </c>
      <c r="G1648">
        <v>2630</v>
      </c>
      <c r="H1648" s="1" t="s">
        <v>4093</v>
      </c>
      <c r="I1648">
        <v>2.0699999999999998</v>
      </c>
      <c r="J1648">
        <v>8.59</v>
      </c>
      <c r="K1648">
        <v>186</v>
      </c>
      <c r="L1648">
        <v>1335.45</v>
      </c>
      <c r="M1648">
        <v>19</v>
      </c>
      <c r="N1648">
        <v>2</v>
      </c>
      <c r="O1648">
        <v>0</v>
      </c>
      <c r="P1648">
        <v>62.12</v>
      </c>
      <c r="Q1648">
        <v>0</v>
      </c>
      <c r="R1648" s="1" t="s">
        <v>6649</v>
      </c>
      <c r="S1648" s="1" t="s">
        <v>8156</v>
      </c>
      <c r="T1648">
        <v>0.77</v>
      </c>
      <c r="U1648" s="1"/>
      <c r="V1648">
        <v>9775.7577149999997</v>
      </c>
      <c r="W1648">
        <v>435989.188456</v>
      </c>
      <c r="X1648">
        <v>54.745697</v>
      </c>
      <c r="Y1648">
        <v>8.231382</v>
      </c>
      <c r="Z1648">
        <v>183.60153</v>
      </c>
      <c r="AA1648">
        <v>187.41472200000001</v>
      </c>
      <c r="AB1648">
        <v>0</v>
      </c>
    </row>
    <row r="1649" spans="1:28" x14ac:dyDescent="0.25">
      <c r="A1649" s="1" t="s">
        <v>2496</v>
      </c>
      <c r="B1649">
        <v>2527</v>
      </c>
      <c r="C1649" s="1" t="s">
        <v>4004</v>
      </c>
      <c r="D1649">
        <v>5.0999999999999996</v>
      </c>
      <c r="E1649">
        <v>0</v>
      </c>
      <c r="F1649">
        <v>1.6</v>
      </c>
      <c r="G1649">
        <v>2632</v>
      </c>
      <c r="H1649" s="1" t="s">
        <v>4076</v>
      </c>
      <c r="I1649">
        <v>1.4</v>
      </c>
      <c r="J1649">
        <v>9.65</v>
      </c>
      <c r="K1649">
        <v>105</v>
      </c>
      <c r="L1649">
        <v>609.39</v>
      </c>
      <c r="M1649">
        <v>10</v>
      </c>
      <c r="N1649">
        <v>1</v>
      </c>
      <c r="O1649">
        <v>0</v>
      </c>
      <c r="P1649">
        <v>49.76</v>
      </c>
      <c r="Q1649">
        <v>0</v>
      </c>
      <c r="R1649" s="1" t="s">
        <v>6651</v>
      </c>
      <c r="S1649" s="1" t="s">
        <v>8156</v>
      </c>
      <c r="T1649">
        <v>0.74</v>
      </c>
      <c r="U1649" s="1"/>
      <c r="V1649">
        <v>6215.7278690000003</v>
      </c>
      <c r="W1649">
        <v>260566.788902</v>
      </c>
      <c r="X1649">
        <v>34.458407000000001</v>
      </c>
      <c r="Y1649">
        <v>5.1748560000000001</v>
      </c>
      <c r="Z1649">
        <v>111.229474</v>
      </c>
      <c r="AA1649">
        <v>112.007429</v>
      </c>
      <c r="AB1649">
        <v>0</v>
      </c>
    </row>
    <row r="1650" spans="1:28" x14ac:dyDescent="0.25">
      <c r="A1650" s="1" t="s">
        <v>2498</v>
      </c>
      <c r="B1650">
        <v>1959</v>
      </c>
      <c r="C1650" s="1" t="s">
        <v>4048</v>
      </c>
      <c r="D1650">
        <v>5.0999999999999996</v>
      </c>
      <c r="E1650">
        <v>0</v>
      </c>
      <c r="F1650">
        <v>0.9</v>
      </c>
      <c r="G1650">
        <v>2634</v>
      </c>
      <c r="H1650" s="1" t="s">
        <v>4141</v>
      </c>
      <c r="I1650">
        <v>72.8</v>
      </c>
      <c r="J1650">
        <v>7.87</v>
      </c>
      <c r="K1650">
        <v>675</v>
      </c>
      <c r="L1650">
        <v>1954.68</v>
      </c>
      <c r="M1650">
        <v>339</v>
      </c>
      <c r="N1650">
        <v>8</v>
      </c>
      <c r="O1650">
        <v>0</v>
      </c>
      <c r="P1650">
        <v>431.33</v>
      </c>
      <c r="Q1650">
        <v>0</v>
      </c>
      <c r="R1650" s="1" t="s">
        <v>6653</v>
      </c>
      <c r="S1650" s="1" t="s">
        <v>8156</v>
      </c>
      <c r="T1650">
        <v>0.56999999999999995</v>
      </c>
      <c r="U1650" s="1"/>
      <c r="V1650">
        <v>65555.291836000004</v>
      </c>
      <c r="W1650">
        <v>1457157.2970090001</v>
      </c>
      <c r="X1650">
        <v>332.53207300000003</v>
      </c>
      <c r="Y1650">
        <v>31.818759</v>
      </c>
      <c r="Z1650">
        <v>641.17621799999995</v>
      </c>
      <c r="AA1650">
        <v>626.39658799999995</v>
      </c>
      <c r="AB1650">
        <v>0</v>
      </c>
    </row>
    <row r="1651" spans="1:28" x14ac:dyDescent="0.25">
      <c r="A1651" s="1" t="s">
        <v>2500</v>
      </c>
      <c r="B1651">
        <v>2380</v>
      </c>
      <c r="C1651" s="1" t="s">
        <v>4013</v>
      </c>
      <c r="D1651">
        <v>5.0999999999999996</v>
      </c>
      <c r="E1651">
        <v>0</v>
      </c>
      <c r="F1651">
        <v>0.7</v>
      </c>
      <c r="G1651">
        <v>2634</v>
      </c>
      <c r="H1651" s="1" t="s">
        <v>4086</v>
      </c>
      <c r="I1651">
        <v>0.2</v>
      </c>
      <c r="J1651">
        <v>3.4</v>
      </c>
      <c r="K1651">
        <v>254</v>
      </c>
      <c r="L1651">
        <v>1241.6600000000001</v>
      </c>
      <c r="M1651">
        <v>74</v>
      </c>
      <c r="N1651">
        <v>2</v>
      </c>
      <c r="O1651">
        <v>0</v>
      </c>
      <c r="P1651">
        <v>118.24</v>
      </c>
      <c r="Q1651">
        <v>0</v>
      </c>
      <c r="R1651" s="1" t="s">
        <v>6655</v>
      </c>
      <c r="S1651" s="1" t="s">
        <v>8156</v>
      </c>
      <c r="T1651">
        <v>0.66</v>
      </c>
      <c r="U1651" s="1"/>
      <c r="V1651">
        <v>19123.416055000002</v>
      </c>
      <c r="W1651">
        <v>569738.15331199998</v>
      </c>
      <c r="X1651">
        <v>100.396697</v>
      </c>
      <c r="Y1651">
        <v>11.520061999999999</v>
      </c>
      <c r="Z1651">
        <v>245.22001900000001</v>
      </c>
      <c r="AA1651">
        <v>244.91240500000001</v>
      </c>
      <c r="AB1651">
        <v>0</v>
      </c>
    </row>
    <row r="1652" spans="1:28" x14ac:dyDescent="0.25">
      <c r="A1652" s="1" t="s">
        <v>2502</v>
      </c>
      <c r="B1652">
        <v>2338</v>
      </c>
      <c r="C1652" s="1" t="s">
        <v>4032</v>
      </c>
      <c r="D1652">
        <v>5.0999999999999996</v>
      </c>
      <c r="E1652">
        <v>0</v>
      </c>
      <c r="F1652">
        <v>0.91</v>
      </c>
      <c r="G1652">
        <v>2635</v>
      </c>
      <c r="H1652" s="1" t="s">
        <v>4093</v>
      </c>
      <c r="I1652">
        <v>2.0699999999999998</v>
      </c>
      <c r="J1652">
        <v>12.54</v>
      </c>
      <c r="K1652">
        <v>297</v>
      </c>
      <c r="L1652">
        <v>1444.44</v>
      </c>
      <c r="M1652">
        <v>124</v>
      </c>
      <c r="N1652">
        <v>7</v>
      </c>
      <c r="O1652">
        <v>0</v>
      </c>
      <c r="P1652">
        <v>185.98</v>
      </c>
      <c r="Q1652">
        <v>0</v>
      </c>
      <c r="R1652" s="1" t="s">
        <v>6657</v>
      </c>
      <c r="S1652" s="1" t="s">
        <v>8156</v>
      </c>
      <c r="T1652">
        <v>0.94</v>
      </c>
      <c r="U1652" s="1"/>
      <c r="V1652">
        <v>24855.557631</v>
      </c>
      <c r="W1652">
        <v>751534.13298999995</v>
      </c>
      <c r="X1652">
        <v>130.961263</v>
      </c>
      <c r="Y1652">
        <v>16.115092000000001</v>
      </c>
      <c r="Z1652">
        <v>327.75474600000001</v>
      </c>
      <c r="AA1652">
        <v>323.05919599999999</v>
      </c>
      <c r="AB1652">
        <v>0</v>
      </c>
    </row>
    <row r="1653" spans="1:28" x14ac:dyDescent="0.25">
      <c r="A1653" s="1" t="s">
        <v>2503</v>
      </c>
      <c r="B1653">
        <v>2540</v>
      </c>
      <c r="C1653" s="1" t="s">
        <v>4004</v>
      </c>
      <c r="D1653">
        <v>5.0999999999999996</v>
      </c>
      <c r="E1653">
        <v>0</v>
      </c>
      <c r="F1653">
        <v>0.8</v>
      </c>
      <c r="G1653">
        <v>2636</v>
      </c>
      <c r="H1653" s="1" t="s">
        <v>4076</v>
      </c>
      <c r="I1653">
        <v>1.4</v>
      </c>
      <c r="J1653">
        <v>13.03</v>
      </c>
      <c r="K1653">
        <v>96</v>
      </c>
      <c r="L1653">
        <v>609.39</v>
      </c>
      <c r="M1653">
        <v>8</v>
      </c>
      <c r="N1653">
        <v>2</v>
      </c>
      <c r="O1653">
        <v>0</v>
      </c>
      <c r="P1653">
        <v>53.91</v>
      </c>
      <c r="Q1653">
        <v>0</v>
      </c>
      <c r="R1653" s="1" t="s">
        <v>6658</v>
      </c>
      <c r="S1653" s="1" t="s">
        <v>8156</v>
      </c>
      <c r="T1653">
        <v>1.02</v>
      </c>
      <c r="U1653" s="1"/>
      <c r="V1653">
        <v>6803.2464739999996</v>
      </c>
      <c r="W1653">
        <v>280770.29758399999</v>
      </c>
      <c r="X1653">
        <v>37.647894000000001</v>
      </c>
      <c r="Y1653">
        <v>5.7424540000000004</v>
      </c>
      <c r="Z1653">
        <v>120.392028</v>
      </c>
      <c r="AA1653">
        <v>120.692016</v>
      </c>
      <c r="AB1653">
        <v>0</v>
      </c>
    </row>
    <row r="1654" spans="1:28" x14ac:dyDescent="0.25">
      <c r="A1654" s="1" t="s">
        <v>2505</v>
      </c>
      <c r="B1654">
        <v>2353</v>
      </c>
      <c r="C1654" s="1" t="s">
        <v>4031</v>
      </c>
      <c r="D1654">
        <v>5.0999999999999996</v>
      </c>
      <c r="E1654">
        <v>0</v>
      </c>
      <c r="F1654">
        <v>0.73</v>
      </c>
      <c r="G1654">
        <v>2638</v>
      </c>
      <c r="H1654" s="1" t="s">
        <v>4086</v>
      </c>
      <c r="I1654">
        <v>0.2</v>
      </c>
      <c r="J1654">
        <v>2.97</v>
      </c>
      <c r="K1654">
        <v>285</v>
      </c>
      <c r="L1654">
        <v>1365.91</v>
      </c>
      <c r="M1654">
        <v>57</v>
      </c>
      <c r="N1654">
        <v>5</v>
      </c>
      <c r="O1654">
        <v>0</v>
      </c>
      <c r="P1654">
        <v>133.03</v>
      </c>
      <c r="Q1654">
        <v>0</v>
      </c>
      <c r="R1654" s="1" t="s">
        <v>6660</v>
      </c>
      <c r="S1654" s="1" t="s">
        <v>8156</v>
      </c>
      <c r="T1654">
        <v>0.66</v>
      </c>
      <c r="U1654" s="1"/>
      <c r="V1654">
        <v>17971.108885000001</v>
      </c>
      <c r="W1654">
        <v>594946.87714400003</v>
      </c>
      <c r="X1654">
        <v>95.746532000000002</v>
      </c>
      <c r="Y1654">
        <v>11.801494999999999</v>
      </c>
      <c r="Z1654">
        <v>255.22448700000001</v>
      </c>
      <c r="AA1654">
        <v>255.747411</v>
      </c>
      <c r="AB1654">
        <v>0</v>
      </c>
    </row>
    <row r="1655" spans="1:28" x14ac:dyDescent="0.25">
      <c r="A1655" s="1" t="s">
        <v>2506</v>
      </c>
      <c r="B1655">
        <v>1955</v>
      </c>
      <c r="C1655" s="1" t="s">
        <v>4014</v>
      </c>
      <c r="D1655">
        <v>5.0999999999999996</v>
      </c>
      <c r="E1655">
        <v>0</v>
      </c>
      <c r="F1655">
        <v>0</v>
      </c>
      <c r="G1655">
        <v>2640</v>
      </c>
      <c r="H1655" s="1" t="s">
        <v>4087</v>
      </c>
      <c r="I1655">
        <v>59.72</v>
      </c>
      <c r="J1655">
        <v>9.3800000000000008</v>
      </c>
      <c r="K1655">
        <v>685</v>
      </c>
      <c r="L1655">
        <v>1184.6199999999999</v>
      </c>
      <c r="M1655">
        <v>465</v>
      </c>
      <c r="N1655">
        <v>15</v>
      </c>
      <c r="O1655">
        <v>0</v>
      </c>
      <c r="P1655">
        <v>574.73</v>
      </c>
      <c r="Q1655">
        <v>0</v>
      </c>
      <c r="R1655" s="1" t="s">
        <v>6661</v>
      </c>
      <c r="S1655" s="1" t="s">
        <v>8156</v>
      </c>
      <c r="T1655">
        <v>0.79</v>
      </c>
      <c r="U1655" s="1"/>
      <c r="V1655">
        <v>79651.827101999996</v>
      </c>
      <c r="W1655">
        <v>1556393.8988109999</v>
      </c>
      <c r="X1655">
        <v>399.25319200000001</v>
      </c>
      <c r="Y1655">
        <v>36.476197999999997</v>
      </c>
      <c r="Z1655">
        <v>698.98503700000003</v>
      </c>
      <c r="AA1655">
        <v>669.06063700000004</v>
      </c>
      <c r="AB1655">
        <v>0</v>
      </c>
    </row>
    <row r="1656" spans="1:28" x14ac:dyDescent="0.25">
      <c r="A1656" s="1" t="s">
        <v>2507</v>
      </c>
      <c r="B1656">
        <v>2300</v>
      </c>
      <c r="C1656" s="1" t="s">
        <v>4016</v>
      </c>
      <c r="D1656">
        <v>5.0999999999999996</v>
      </c>
      <c r="E1656">
        <v>0</v>
      </c>
      <c r="F1656">
        <v>0.01</v>
      </c>
      <c r="G1656">
        <v>2640</v>
      </c>
      <c r="H1656" s="1" t="s">
        <v>4125</v>
      </c>
      <c r="I1656">
        <v>87.33</v>
      </c>
      <c r="J1656">
        <v>8.9600000000000009</v>
      </c>
      <c r="K1656">
        <v>340</v>
      </c>
      <c r="L1656">
        <v>2369.54</v>
      </c>
      <c r="M1656">
        <v>52</v>
      </c>
      <c r="N1656">
        <v>3</v>
      </c>
      <c r="O1656">
        <v>0</v>
      </c>
      <c r="P1656">
        <v>118.47</v>
      </c>
      <c r="Q1656">
        <v>0</v>
      </c>
      <c r="R1656" s="1" t="s">
        <v>6662</v>
      </c>
      <c r="S1656" s="1" t="s">
        <v>8156</v>
      </c>
      <c r="T1656">
        <v>0.77</v>
      </c>
      <c r="U1656" s="1"/>
      <c r="V1656">
        <v>19017.783535999999</v>
      </c>
      <c r="W1656">
        <v>816534.98519100004</v>
      </c>
      <c r="X1656">
        <v>105.727614</v>
      </c>
      <c r="Y1656">
        <v>15.343253000000001</v>
      </c>
      <c r="Z1656">
        <v>343.15634899999998</v>
      </c>
      <c r="AA1656">
        <v>350.99723699999998</v>
      </c>
      <c r="AB1656">
        <v>0</v>
      </c>
    </row>
    <row r="1657" spans="1:28" x14ac:dyDescent="0.25">
      <c r="A1657" s="1" t="s">
        <v>2510</v>
      </c>
      <c r="B1657">
        <v>1898</v>
      </c>
      <c r="C1657" s="1" t="s">
        <v>4024</v>
      </c>
      <c r="D1657">
        <v>5.0999999999999996</v>
      </c>
      <c r="E1657">
        <v>0</v>
      </c>
      <c r="F1657">
        <v>0.5</v>
      </c>
      <c r="G1657">
        <v>2644</v>
      </c>
      <c r="H1657" s="1" t="s">
        <v>4159</v>
      </c>
      <c r="I1657">
        <v>26.09</v>
      </c>
      <c r="J1657">
        <v>13</v>
      </c>
      <c r="K1657">
        <v>746</v>
      </c>
      <c r="L1657">
        <v>2392.42</v>
      </c>
      <c r="M1657">
        <v>396</v>
      </c>
      <c r="N1657">
        <v>18</v>
      </c>
      <c r="O1657">
        <v>0</v>
      </c>
      <c r="P1657">
        <v>587.95000000000005</v>
      </c>
      <c r="Q1657">
        <v>0</v>
      </c>
      <c r="R1657" s="1" t="s">
        <v>6665</v>
      </c>
      <c r="S1657" s="1" t="s">
        <v>8156</v>
      </c>
      <c r="T1657">
        <v>1.0900000000000001</v>
      </c>
      <c r="U1657" s="1"/>
      <c r="V1657">
        <v>72529.346279999998</v>
      </c>
      <c r="W1657">
        <v>1757043.415519</v>
      </c>
      <c r="X1657">
        <v>371.76906000000002</v>
      </c>
      <c r="Y1657">
        <v>39.591107000000001</v>
      </c>
      <c r="Z1657">
        <v>777.87440700000002</v>
      </c>
      <c r="AA1657">
        <v>755.30324099999996</v>
      </c>
      <c r="AB1657">
        <v>0</v>
      </c>
    </row>
    <row r="1658" spans="1:28" x14ac:dyDescent="0.25">
      <c r="A1658" s="1" t="s">
        <v>2511</v>
      </c>
      <c r="B1658">
        <v>2346</v>
      </c>
      <c r="C1658" s="1" t="s">
        <v>4034</v>
      </c>
      <c r="D1658">
        <v>5.0999999999999996</v>
      </c>
      <c r="E1658">
        <v>0</v>
      </c>
      <c r="F1658">
        <v>0</v>
      </c>
      <c r="G1658">
        <v>2646</v>
      </c>
      <c r="H1658" s="1" t="s">
        <v>4115</v>
      </c>
      <c r="I1658">
        <v>82</v>
      </c>
      <c r="J1658">
        <v>8.1</v>
      </c>
      <c r="K1658">
        <v>300</v>
      </c>
      <c r="L1658">
        <v>1808.36</v>
      </c>
      <c r="M1658">
        <v>52</v>
      </c>
      <c r="N1658">
        <v>4</v>
      </c>
      <c r="O1658">
        <v>0</v>
      </c>
      <c r="P1658">
        <v>116.68</v>
      </c>
      <c r="Q1658">
        <v>0</v>
      </c>
      <c r="R1658" s="1" t="s">
        <v>6666</v>
      </c>
      <c r="S1658" s="1" t="s">
        <v>8156</v>
      </c>
      <c r="T1658">
        <v>0.69</v>
      </c>
      <c r="U1658" s="1"/>
      <c r="V1658">
        <v>17247.417391999999</v>
      </c>
      <c r="W1658">
        <v>645982.15400700003</v>
      </c>
      <c r="X1658">
        <v>93.652056000000002</v>
      </c>
      <c r="Y1658">
        <v>12.399258</v>
      </c>
      <c r="Z1658">
        <v>273.25539400000002</v>
      </c>
      <c r="AA1658">
        <v>277.68455799999998</v>
      </c>
      <c r="AB1658">
        <v>0</v>
      </c>
    </row>
    <row r="1659" spans="1:28" x14ac:dyDescent="0.25">
      <c r="A1659" s="1" t="s">
        <v>2513</v>
      </c>
      <c r="B1659">
        <v>2550</v>
      </c>
      <c r="C1659" s="1" t="s">
        <v>4004</v>
      </c>
      <c r="D1659">
        <v>5.0999999999999996</v>
      </c>
      <c r="E1659">
        <v>0</v>
      </c>
      <c r="F1659">
        <v>0</v>
      </c>
      <c r="G1659">
        <v>2648</v>
      </c>
      <c r="H1659" s="1" t="s">
        <v>4074</v>
      </c>
      <c r="I1659">
        <v>0.2</v>
      </c>
      <c r="J1659">
        <v>8.68</v>
      </c>
      <c r="K1659">
        <v>98</v>
      </c>
      <c r="L1659">
        <v>420.4</v>
      </c>
      <c r="M1659">
        <v>7</v>
      </c>
      <c r="N1659">
        <v>2</v>
      </c>
      <c r="O1659">
        <v>0</v>
      </c>
      <c r="P1659">
        <v>49.31</v>
      </c>
      <c r="Q1659">
        <v>0</v>
      </c>
      <c r="R1659" s="1" t="s">
        <v>6668</v>
      </c>
      <c r="S1659" s="1" t="s">
        <v>8156</v>
      </c>
      <c r="T1659">
        <v>0.64</v>
      </c>
      <c r="U1659" s="1"/>
      <c r="V1659">
        <v>6337.6418970000004</v>
      </c>
      <c r="W1659">
        <v>208632.22199600001</v>
      </c>
      <c r="X1659">
        <v>33.726554999999998</v>
      </c>
      <c r="Y1659">
        <v>4.1019389999999998</v>
      </c>
      <c r="Z1659">
        <v>89.490399999999994</v>
      </c>
      <c r="AA1659">
        <v>89.683953000000002</v>
      </c>
      <c r="AB1659">
        <v>0</v>
      </c>
    </row>
    <row r="1660" spans="1:28" x14ac:dyDescent="0.25">
      <c r="A1660" s="1" t="s">
        <v>2514</v>
      </c>
      <c r="B1660">
        <v>2499</v>
      </c>
      <c r="C1660" s="1" t="s">
        <v>4013</v>
      </c>
      <c r="D1660">
        <v>5.0999999999999996</v>
      </c>
      <c r="E1660">
        <v>0</v>
      </c>
      <c r="F1660">
        <v>0.74</v>
      </c>
      <c r="G1660">
        <v>2649</v>
      </c>
      <c r="H1660" s="1" t="s">
        <v>4086</v>
      </c>
      <c r="I1660">
        <v>0.2</v>
      </c>
      <c r="J1660">
        <v>4.2300000000000004</v>
      </c>
      <c r="K1660">
        <v>150</v>
      </c>
      <c r="L1660">
        <v>1241.6600000000001</v>
      </c>
      <c r="M1660">
        <v>0</v>
      </c>
      <c r="N1660">
        <v>0</v>
      </c>
      <c r="O1660">
        <v>0</v>
      </c>
      <c r="P1660">
        <v>34.28</v>
      </c>
      <c r="Q1660">
        <v>0</v>
      </c>
      <c r="R1660" s="1" t="s">
        <v>6669</v>
      </c>
      <c r="S1660" s="1" t="s">
        <v>8156</v>
      </c>
      <c r="T1660">
        <v>0.78</v>
      </c>
      <c r="U1660" s="1"/>
      <c r="V1660">
        <v>6380.4704739999997</v>
      </c>
      <c r="W1660">
        <v>348170.56306499999</v>
      </c>
      <c r="X1660">
        <v>37.180515999999997</v>
      </c>
      <c r="Y1660">
        <v>6.1098999999999997</v>
      </c>
      <c r="Z1660">
        <v>143.49428599999999</v>
      </c>
      <c r="AA1660">
        <v>149.66442599999999</v>
      </c>
      <c r="AB1660">
        <v>0</v>
      </c>
    </row>
    <row r="1661" spans="1:28" x14ac:dyDescent="0.25">
      <c r="A1661" s="1" t="s">
        <v>2515</v>
      </c>
      <c r="B1661">
        <v>1882</v>
      </c>
      <c r="C1661" s="1" t="s">
        <v>4030</v>
      </c>
      <c r="D1661">
        <v>5.0999999999999996</v>
      </c>
      <c r="E1661">
        <v>0</v>
      </c>
      <c r="F1661">
        <v>0.18</v>
      </c>
      <c r="G1661">
        <v>2651</v>
      </c>
      <c r="H1661" s="1" t="s">
        <v>4147</v>
      </c>
      <c r="I1661">
        <v>23.77</v>
      </c>
      <c r="J1661">
        <v>9</v>
      </c>
      <c r="K1661">
        <v>769</v>
      </c>
      <c r="L1661">
        <v>2694.53</v>
      </c>
      <c r="M1661">
        <v>384</v>
      </c>
      <c r="N1661">
        <v>14</v>
      </c>
      <c r="O1661">
        <v>0</v>
      </c>
      <c r="P1661">
        <v>487.8</v>
      </c>
      <c r="Q1661">
        <v>0</v>
      </c>
      <c r="R1661" s="1" t="s">
        <v>6670</v>
      </c>
      <c r="S1661" s="1" t="s">
        <v>8156</v>
      </c>
      <c r="T1661">
        <v>0.69</v>
      </c>
      <c r="U1661" s="1"/>
      <c r="V1661">
        <v>67869.366943000001</v>
      </c>
      <c r="W1661">
        <v>1637234.1171520001</v>
      </c>
      <c r="X1661">
        <v>347.28890200000001</v>
      </c>
      <c r="Y1661">
        <v>34.851249000000003</v>
      </c>
      <c r="Z1661">
        <v>713.85559499999999</v>
      </c>
      <c r="AA1661">
        <v>703.80374700000004</v>
      </c>
      <c r="AB1661">
        <v>0</v>
      </c>
    </row>
    <row r="1662" spans="1:28" x14ac:dyDescent="0.25">
      <c r="A1662" s="1" t="s">
        <v>2516</v>
      </c>
      <c r="B1662">
        <v>2431</v>
      </c>
      <c r="C1662" s="1" t="s">
        <v>4004</v>
      </c>
      <c r="D1662">
        <v>5.0999999999999996</v>
      </c>
      <c r="E1662">
        <v>0</v>
      </c>
      <c r="F1662">
        <v>1</v>
      </c>
      <c r="G1662">
        <v>2651</v>
      </c>
      <c r="H1662" s="1" t="s">
        <v>4074</v>
      </c>
      <c r="I1662">
        <v>0.2</v>
      </c>
      <c r="J1662">
        <v>12.28</v>
      </c>
      <c r="K1662">
        <v>220</v>
      </c>
      <c r="L1662">
        <v>420.4</v>
      </c>
      <c r="M1662">
        <v>147</v>
      </c>
      <c r="N1662">
        <v>4</v>
      </c>
      <c r="O1662">
        <v>0</v>
      </c>
      <c r="P1662">
        <v>190.23</v>
      </c>
      <c r="Q1662">
        <v>0</v>
      </c>
      <c r="R1662" s="1" t="s">
        <v>6671</v>
      </c>
      <c r="S1662" s="1" t="s">
        <v>8156</v>
      </c>
      <c r="T1662">
        <v>1.03</v>
      </c>
      <c r="U1662" s="1"/>
      <c r="V1662">
        <v>25898.873699</v>
      </c>
      <c r="W1662">
        <v>548013.45513000002</v>
      </c>
      <c r="X1662">
        <v>130.868066</v>
      </c>
      <c r="Y1662">
        <v>12.834669</v>
      </c>
      <c r="Z1662">
        <v>245.98615799999999</v>
      </c>
      <c r="AA1662">
        <v>235.57751400000001</v>
      </c>
      <c r="AB1662">
        <v>0</v>
      </c>
    </row>
    <row r="1663" spans="1:28" x14ac:dyDescent="0.25">
      <c r="A1663" s="1" t="s">
        <v>2518</v>
      </c>
      <c r="B1663">
        <v>1625</v>
      </c>
      <c r="C1663" s="1" t="s">
        <v>4054</v>
      </c>
      <c r="D1663">
        <v>5.0999999999999996</v>
      </c>
      <c r="E1663">
        <v>0</v>
      </c>
      <c r="F1663">
        <v>1.47</v>
      </c>
      <c r="G1663">
        <v>2658</v>
      </c>
      <c r="H1663" s="1" t="s">
        <v>4076</v>
      </c>
      <c r="I1663">
        <v>1.4</v>
      </c>
      <c r="J1663">
        <v>12.64</v>
      </c>
      <c r="K1663">
        <v>1033</v>
      </c>
      <c r="L1663">
        <v>2323.91</v>
      </c>
      <c r="M1663">
        <v>687</v>
      </c>
      <c r="N1663">
        <v>12</v>
      </c>
      <c r="O1663">
        <v>0</v>
      </c>
      <c r="P1663">
        <v>864.34</v>
      </c>
      <c r="Q1663">
        <v>0</v>
      </c>
      <c r="R1663" s="1" t="s">
        <v>6673</v>
      </c>
      <c r="S1663" s="1" t="s">
        <v>8156</v>
      </c>
      <c r="T1663">
        <v>0.98</v>
      </c>
      <c r="U1663" s="1"/>
      <c r="V1663">
        <v>125803.481797</v>
      </c>
      <c r="W1663">
        <v>2659650.6735669998</v>
      </c>
      <c r="X1663">
        <v>635.55176100000006</v>
      </c>
      <c r="Y1663">
        <v>61.761121000000003</v>
      </c>
      <c r="Z1663">
        <v>1188.9085540000001</v>
      </c>
      <c r="AA1663">
        <v>1143.3195069999999</v>
      </c>
      <c r="AB1663">
        <v>0</v>
      </c>
    </row>
    <row r="1664" spans="1:28" x14ac:dyDescent="0.25">
      <c r="A1664" s="1" t="s">
        <v>2520</v>
      </c>
      <c r="B1664">
        <v>2223</v>
      </c>
      <c r="C1664" s="1" t="s">
        <v>4016</v>
      </c>
      <c r="D1664">
        <v>5.0999999999999996</v>
      </c>
      <c r="E1664">
        <v>0</v>
      </c>
      <c r="F1664">
        <v>0.41</v>
      </c>
      <c r="G1664">
        <v>2658</v>
      </c>
      <c r="H1664" s="1" t="s">
        <v>4092</v>
      </c>
      <c r="I1664">
        <v>182.21</v>
      </c>
      <c r="J1664">
        <v>1.7</v>
      </c>
      <c r="K1664">
        <v>435</v>
      </c>
      <c r="L1664">
        <v>905.52</v>
      </c>
      <c r="M1664">
        <v>40</v>
      </c>
      <c r="N1664">
        <v>2</v>
      </c>
      <c r="O1664">
        <v>0</v>
      </c>
      <c r="P1664">
        <v>140.58000000000001</v>
      </c>
      <c r="Q1664">
        <v>0</v>
      </c>
      <c r="R1664" s="1" t="s">
        <v>6675</v>
      </c>
      <c r="S1664" s="1" t="s">
        <v>8156</v>
      </c>
      <c r="T1664">
        <v>0.22</v>
      </c>
      <c r="U1664" s="1"/>
      <c r="V1664">
        <v>29032.762941000001</v>
      </c>
      <c r="W1664">
        <v>603984.32556599996</v>
      </c>
      <c r="X1664">
        <v>146.110895</v>
      </c>
      <c r="Y1664">
        <v>12.614646</v>
      </c>
      <c r="Z1664">
        <v>263.75870099999997</v>
      </c>
      <c r="AA1664">
        <v>259.64050800000001</v>
      </c>
      <c r="AB1664">
        <v>0</v>
      </c>
    </row>
    <row r="1665" spans="1:28" x14ac:dyDescent="0.25">
      <c r="A1665" s="1" t="s">
        <v>2521</v>
      </c>
      <c r="B1665">
        <v>2442</v>
      </c>
      <c r="C1665" s="1" t="s">
        <v>4017</v>
      </c>
      <c r="D1665">
        <v>5.0999999999999996</v>
      </c>
      <c r="E1665">
        <v>0</v>
      </c>
      <c r="F1665">
        <v>0.5</v>
      </c>
      <c r="G1665">
        <v>2659</v>
      </c>
      <c r="H1665" s="1" t="s">
        <v>4140</v>
      </c>
      <c r="I1665">
        <v>93.18</v>
      </c>
      <c r="J1665">
        <v>9.2899999999999991</v>
      </c>
      <c r="K1665">
        <v>217</v>
      </c>
      <c r="L1665">
        <v>1018.45</v>
      </c>
      <c r="M1665">
        <v>85</v>
      </c>
      <c r="N1665">
        <v>3</v>
      </c>
      <c r="O1665">
        <v>0</v>
      </c>
      <c r="P1665">
        <v>137.88999999999999</v>
      </c>
      <c r="Q1665">
        <v>0</v>
      </c>
      <c r="R1665" s="1" t="s">
        <v>6676</v>
      </c>
      <c r="S1665" s="1" t="s">
        <v>8156</v>
      </c>
      <c r="T1665">
        <v>0.91</v>
      </c>
      <c r="U1665" s="1"/>
      <c r="V1665">
        <v>19761.700981000002</v>
      </c>
      <c r="W1665">
        <v>573699.23195000004</v>
      </c>
      <c r="X1665">
        <v>103.514357</v>
      </c>
      <c r="Y1665">
        <v>12.226599</v>
      </c>
      <c r="Z1665">
        <v>250.096867</v>
      </c>
      <c r="AA1665">
        <v>246.61471399999999</v>
      </c>
      <c r="AB1665">
        <v>0</v>
      </c>
    </row>
    <row r="1666" spans="1:28" x14ac:dyDescent="0.25">
      <c r="A1666" s="1" t="s">
        <v>2523</v>
      </c>
      <c r="B1666">
        <v>2187</v>
      </c>
      <c r="C1666" s="1" t="s">
        <v>4001</v>
      </c>
      <c r="D1666">
        <v>0.2</v>
      </c>
      <c r="E1666">
        <v>0</v>
      </c>
      <c r="F1666">
        <v>69.36</v>
      </c>
      <c r="G1666">
        <v>2660</v>
      </c>
      <c r="H1666" s="1" t="s">
        <v>4163</v>
      </c>
      <c r="I1666">
        <v>116.2</v>
      </c>
      <c r="J1666">
        <v>14.92</v>
      </c>
      <c r="K1666">
        <v>473</v>
      </c>
      <c r="L1666">
        <v>2118.0100000000002</v>
      </c>
      <c r="M1666">
        <v>248</v>
      </c>
      <c r="N1666">
        <v>12</v>
      </c>
      <c r="O1666">
        <v>0</v>
      </c>
      <c r="P1666">
        <v>337.21</v>
      </c>
      <c r="Q1666">
        <v>0</v>
      </c>
      <c r="R1666" s="1" t="s">
        <v>6678</v>
      </c>
      <c r="S1666" s="1" t="s">
        <v>8156</v>
      </c>
      <c r="T1666">
        <v>1.1200000000000001</v>
      </c>
      <c r="U1666" s="1"/>
      <c r="V1666">
        <v>48107.873853999998</v>
      </c>
      <c r="W1666">
        <v>1350329.2273049999</v>
      </c>
      <c r="X1666">
        <v>251.08088000000001</v>
      </c>
      <c r="Y1666">
        <v>30.293049</v>
      </c>
      <c r="Z1666">
        <v>595.96372599999995</v>
      </c>
      <c r="AA1666">
        <v>580.46207800000002</v>
      </c>
      <c r="AB1666">
        <v>0</v>
      </c>
    </row>
    <row r="1667" spans="1:28" x14ac:dyDescent="0.25">
      <c r="A1667" s="1" t="s">
        <v>2526</v>
      </c>
      <c r="B1667">
        <v>2301</v>
      </c>
      <c r="C1667" s="1" t="s">
        <v>4004</v>
      </c>
      <c r="D1667">
        <v>5.0999999999999996</v>
      </c>
      <c r="E1667">
        <v>0</v>
      </c>
      <c r="F1667">
        <v>1.03</v>
      </c>
      <c r="G1667">
        <v>2661</v>
      </c>
      <c r="H1667" s="1" t="s">
        <v>4073</v>
      </c>
      <c r="I1667">
        <v>40.79</v>
      </c>
      <c r="J1667">
        <v>10.82</v>
      </c>
      <c r="K1667">
        <v>360</v>
      </c>
      <c r="L1667">
        <v>475.89</v>
      </c>
      <c r="M1667">
        <v>291</v>
      </c>
      <c r="N1667">
        <v>2</v>
      </c>
      <c r="O1667">
        <v>0</v>
      </c>
      <c r="P1667">
        <v>315.69</v>
      </c>
      <c r="Q1667">
        <v>0</v>
      </c>
      <c r="R1667" s="1" t="s">
        <v>6681</v>
      </c>
      <c r="S1667" s="1" t="s">
        <v>8156</v>
      </c>
      <c r="T1667">
        <v>0.79</v>
      </c>
      <c r="U1667" s="1"/>
      <c r="V1667">
        <v>50997.177360000001</v>
      </c>
      <c r="W1667">
        <v>944366.76190899999</v>
      </c>
      <c r="X1667">
        <v>254.43739400000001</v>
      </c>
      <c r="Y1667">
        <v>22.740196000000001</v>
      </c>
      <c r="Z1667">
        <v>427.80911900000001</v>
      </c>
      <c r="AA1667">
        <v>405.96456599999999</v>
      </c>
      <c r="AB1667">
        <v>0</v>
      </c>
    </row>
    <row r="1668" spans="1:28" x14ac:dyDescent="0.25">
      <c r="A1668" s="1" t="s">
        <v>2528</v>
      </c>
      <c r="B1668">
        <v>1624</v>
      </c>
      <c r="C1668" s="1" t="s">
        <v>4031</v>
      </c>
      <c r="D1668">
        <v>5.0999999999999996</v>
      </c>
      <c r="E1668">
        <v>0</v>
      </c>
      <c r="F1668">
        <v>0.47</v>
      </c>
      <c r="G1668">
        <v>2662</v>
      </c>
      <c r="H1668" s="1" t="s">
        <v>4127</v>
      </c>
      <c r="I1668">
        <v>2.0699999999999998</v>
      </c>
      <c r="J1668">
        <v>7.42</v>
      </c>
      <c r="K1668">
        <v>1038</v>
      </c>
      <c r="L1668">
        <v>2268.7600000000002</v>
      </c>
      <c r="M1668">
        <v>569</v>
      </c>
      <c r="N1668">
        <v>18</v>
      </c>
      <c r="O1668">
        <v>0</v>
      </c>
      <c r="P1668">
        <v>759.38</v>
      </c>
      <c r="Q1668">
        <v>0</v>
      </c>
      <c r="R1668" s="1" t="s">
        <v>6683</v>
      </c>
      <c r="S1668" s="1" t="s">
        <v>8156</v>
      </c>
      <c r="T1668">
        <v>0.59</v>
      </c>
      <c r="U1668" s="1"/>
      <c r="V1668">
        <v>101369.178392</v>
      </c>
      <c r="W1668">
        <v>2102798.665912</v>
      </c>
      <c r="X1668">
        <v>510.75692600000002</v>
      </c>
      <c r="Y1668">
        <v>47.316549000000002</v>
      </c>
      <c r="Z1668">
        <v>933.84939099999997</v>
      </c>
      <c r="AA1668">
        <v>903.94585800000004</v>
      </c>
      <c r="AB1668">
        <v>0</v>
      </c>
    </row>
    <row r="1669" spans="1:28" x14ac:dyDescent="0.25">
      <c r="A1669" s="1" t="s">
        <v>2529</v>
      </c>
      <c r="B1669">
        <v>2415</v>
      </c>
      <c r="C1669" s="1" t="s">
        <v>4018</v>
      </c>
      <c r="D1669">
        <v>5.0999999999999996</v>
      </c>
      <c r="E1669">
        <v>0</v>
      </c>
      <c r="F1669">
        <v>0</v>
      </c>
      <c r="G1669">
        <v>2662</v>
      </c>
      <c r="H1669" s="1" t="s">
        <v>4089</v>
      </c>
      <c r="I1669">
        <v>182.21</v>
      </c>
      <c r="J1669">
        <v>10.85</v>
      </c>
      <c r="K1669">
        <v>247</v>
      </c>
      <c r="L1669">
        <v>1351.38</v>
      </c>
      <c r="M1669">
        <v>95</v>
      </c>
      <c r="N1669">
        <v>2</v>
      </c>
      <c r="O1669">
        <v>0</v>
      </c>
      <c r="P1669">
        <v>160.57</v>
      </c>
      <c r="Q1669">
        <v>0</v>
      </c>
      <c r="R1669" s="1" t="s">
        <v>6684</v>
      </c>
      <c r="S1669" s="1" t="s">
        <v>8156</v>
      </c>
      <c r="T1669">
        <v>1.1200000000000001</v>
      </c>
      <c r="U1669" s="1"/>
      <c r="V1669">
        <v>22929.461171999999</v>
      </c>
      <c r="W1669">
        <v>711011.01384200004</v>
      </c>
      <c r="X1669">
        <v>121.24067599999999</v>
      </c>
      <c r="Y1669">
        <v>15.465217000000001</v>
      </c>
      <c r="Z1669">
        <v>311.009412</v>
      </c>
      <c r="AA1669">
        <v>305.63887699999998</v>
      </c>
      <c r="AB1669">
        <v>0</v>
      </c>
    </row>
    <row r="1670" spans="1:28" x14ac:dyDescent="0.25">
      <c r="A1670" s="1" t="s">
        <v>2530</v>
      </c>
      <c r="B1670">
        <v>2554</v>
      </c>
      <c r="C1670" s="1" t="s">
        <v>4004</v>
      </c>
      <c r="D1670">
        <v>5.0999999999999996</v>
      </c>
      <c r="E1670">
        <v>0</v>
      </c>
      <c r="F1670">
        <v>1</v>
      </c>
      <c r="G1670">
        <v>2663</v>
      </c>
      <c r="H1670" s="1" t="s">
        <v>4076</v>
      </c>
      <c r="I1670">
        <v>1.4</v>
      </c>
      <c r="J1670">
        <v>10.44</v>
      </c>
      <c r="K1670">
        <v>109</v>
      </c>
      <c r="L1670">
        <v>609.39</v>
      </c>
      <c r="M1670">
        <v>11</v>
      </c>
      <c r="N1670">
        <v>2</v>
      </c>
      <c r="O1670">
        <v>0</v>
      </c>
      <c r="P1670">
        <v>60.93</v>
      </c>
      <c r="Q1670">
        <v>0</v>
      </c>
      <c r="R1670" s="1" t="s">
        <v>6685</v>
      </c>
      <c r="S1670" s="1" t="s">
        <v>8156</v>
      </c>
      <c r="T1670">
        <v>0.87</v>
      </c>
      <c r="U1670" s="1"/>
      <c r="V1670">
        <v>6719.4242089999998</v>
      </c>
      <c r="W1670">
        <v>271008.01513800002</v>
      </c>
      <c r="X1670">
        <v>37.028956000000001</v>
      </c>
      <c r="Y1670">
        <v>5.5989779999999998</v>
      </c>
      <c r="Z1670">
        <v>117.332429</v>
      </c>
      <c r="AA1670">
        <v>116.495563</v>
      </c>
      <c r="AB1670">
        <v>0</v>
      </c>
    </row>
    <row r="1671" spans="1:28" x14ac:dyDescent="0.25">
      <c r="A1671" s="1" t="s">
        <v>2532</v>
      </c>
      <c r="B1671">
        <v>2432</v>
      </c>
      <c r="C1671" s="1" t="s">
        <v>4004</v>
      </c>
      <c r="D1671">
        <v>5.0999999999999996</v>
      </c>
      <c r="E1671">
        <v>0</v>
      </c>
      <c r="F1671">
        <v>1.35</v>
      </c>
      <c r="G1671">
        <v>2664</v>
      </c>
      <c r="H1671" s="1" t="s">
        <v>4073</v>
      </c>
      <c r="I1671">
        <v>40.79</v>
      </c>
      <c r="J1671">
        <v>10.8</v>
      </c>
      <c r="K1671">
        <v>232</v>
      </c>
      <c r="L1671">
        <v>475.89</v>
      </c>
      <c r="M1671">
        <v>156</v>
      </c>
      <c r="N1671">
        <v>4</v>
      </c>
      <c r="O1671">
        <v>0</v>
      </c>
      <c r="P1671">
        <v>190.75</v>
      </c>
      <c r="Q1671">
        <v>0</v>
      </c>
      <c r="R1671" s="1" t="s">
        <v>6687</v>
      </c>
      <c r="S1671" s="1" t="s">
        <v>8156</v>
      </c>
      <c r="T1671">
        <v>0.86</v>
      </c>
      <c r="U1671" s="1"/>
      <c r="V1671">
        <v>27164.083287000001</v>
      </c>
      <c r="W1671">
        <v>564209.22942400002</v>
      </c>
      <c r="X1671">
        <v>136.98563799999999</v>
      </c>
      <c r="Y1671">
        <v>13.170216999999999</v>
      </c>
      <c r="Z1671">
        <v>253.117255</v>
      </c>
      <c r="AA1671">
        <v>242.54015799999999</v>
      </c>
      <c r="AB1671">
        <v>0</v>
      </c>
    </row>
    <row r="1672" spans="1:28" x14ac:dyDescent="0.25">
      <c r="A1672" s="1" t="s">
        <v>2533</v>
      </c>
      <c r="B1672">
        <v>2455</v>
      </c>
      <c r="C1672" s="1" t="s">
        <v>4016</v>
      </c>
      <c r="D1672">
        <v>5.0999999999999996</v>
      </c>
      <c r="E1672">
        <v>0</v>
      </c>
      <c r="F1672">
        <v>0.2</v>
      </c>
      <c r="G1672">
        <v>2664</v>
      </c>
      <c r="H1672" s="1" t="s">
        <v>4089</v>
      </c>
      <c r="I1672">
        <v>182.21</v>
      </c>
      <c r="J1672">
        <v>11.33</v>
      </c>
      <c r="K1672">
        <v>209</v>
      </c>
      <c r="L1672">
        <v>905.52</v>
      </c>
      <c r="M1672">
        <v>95</v>
      </c>
      <c r="N1672">
        <v>2</v>
      </c>
      <c r="O1672">
        <v>0</v>
      </c>
      <c r="P1672">
        <v>139.75</v>
      </c>
      <c r="Q1672">
        <v>0</v>
      </c>
      <c r="R1672" s="1" t="s">
        <v>6688</v>
      </c>
      <c r="S1672" s="1" t="s">
        <v>8156</v>
      </c>
      <c r="T1672">
        <v>0.95</v>
      </c>
      <c r="U1672" s="1"/>
      <c r="V1672">
        <v>20397.262015</v>
      </c>
      <c r="W1672">
        <v>545644.37672099995</v>
      </c>
      <c r="X1672">
        <v>105.74574800000001</v>
      </c>
      <c r="Y1672">
        <v>11.860651000000001</v>
      </c>
      <c r="Z1672">
        <v>239.15138899999999</v>
      </c>
      <c r="AA1672">
        <v>234.55588</v>
      </c>
      <c r="AB1672">
        <v>0</v>
      </c>
    </row>
    <row r="1673" spans="1:28" x14ac:dyDescent="0.25">
      <c r="A1673" s="1" t="s">
        <v>2536</v>
      </c>
      <c r="B1673">
        <v>2490</v>
      </c>
      <c r="C1673" s="1" t="s">
        <v>4016</v>
      </c>
      <c r="D1673">
        <v>5.0999999999999996</v>
      </c>
      <c r="E1673">
        <v>0</v>
      </c>
      <c r="F1673">
        <v>2.0299999999999998</v>
      </c>
      <c r="G1673">
        <v>2665</v>
      </c>
      <c r="H1673" s="1" t="s">
        <v>4089</v>
      </c>
      <c r="I1673">
        <v>182.21</v>
      </c>
      <c r="J1673">
        <v>12.61</v>
      </c>
      <c r="K1673">
        <v>175</v>
      </c>
      <c r="L1673">
        <v>905.52</v>
      </c>
      <c r="M1673">
        <v>60</v>
      </c>
      <c r="N1673">
        <v>4</v>
      </c>
      <c r="O1673">
        <v>0</v>
      </c>
      <c r="P1673">
        <v>112.97</v>
      </c>
      <c r="Q1673">
        <v>0</v>
      </c>
      <c r="R1673" s="1" t="s">
        <v>6691</v>
      </c>
      <c r="S1673" s="1" t="s">
        <v>8156</v>
      </c>
      <c r="T1673">
        <v>1.05</v>
      </c>
      <c r="U1673" s="1"/>
      <c r="V1673">
        <v>14138.434088</v>
      </c>
      <c r="W1673">
        <v>447167.474521</v>
      </c>
      <c r="X1673">
        <v>74.956389999999999</v>
      </c>
      <c r="Y1673">
        <v>9.4653480000000005</v>
      </c>
      <c r="Z1673">
        <v>194.16659100000001</v>
      </c>
      <c r="AA1673">
        <v>192.22186400000001</v>
      </c>
      <c r="AB1673">
        <v>0</v>
      </c>
    </row>
    <row r="1674" spans="1:28" x14ac:dyDescent="0.25">
      <c r="A1674" s="1" t="s">
        <v>2537</v>
      </c>
      <c r="B1674">
        <v>1547</v>
      </c>
      <c r="C1674" s="1" t="s">
        <v>4048</v>
      </c>
      <c r="D1674">
        <v>5.0999999999999996</v>
      </c>
      <c r="E1674">
        <v>0</v>
      </c>
      <c r="F1674">
        <v>0.46</v>
      </c>
      <c r="G1674">
        <v>2666</v>
      </c>
      <c r="H1674" s="1" t="s">
        <v>4096</v>
      </c>
      <c r="I1674">
        <v>121.36</v>
      </c>
      <c r="J1674">
        <v>13.65</v>
      </c>
      <c r="K1674">
        <v>1119</v>
      </c>
      <c r="L1674">
        <v>2440.69</v>
      </c>
      <c r="M1674">
        <v>800</v>
      </c>
      <c r="N1674">
        <v>15</v>
      </c>
      <c r="O1674">
        <v>0</v>
      </c>
      <c r="P1674">
        <v>951.42</v>
      </c>
      <c r="Q1674">
        <v>0</v>
      </c>
      <c r="R1674" s="1" t="s">
        <v>6692</v>
      </c>
      <c r="S1674" s="1" t="s">
        <v>8156</v>
      </c>
      <c r="T1674">
        <v>1.06</v>
      </c>
      <c r="U1674" s="1"/>
      <c r="V1674">
        <v>137724.082429</v>
      </c>
      <c r="W1674">
        <v>2841538.2742070002</v>
      </c>
      <c r="X1674">
        <v>694.11965499999997</v>
      </c>
      <c r="Y1674">
        <v>66.540469000000002</v>
      </c>
      <c r="Z1674">
        <v>1273.446054</v>
      </c>
      <c r="AA1674">
        <v>1221.510612</v>
      </c>
      <c r="AB1674">
        <v>0</v>
      </c>
    </row>
    <row r="1675" spans="1:28" x14ac:dyDescent="0.25">
      <c r="A1675" s="1" t="s">
        <v>2539</v>
      </c>
      <c r="B1675">
        <v>2142</v>
      </c>
      <c r="C1675" s="1" t="s">
        <v>4048</v>
      </c>
      <c r="D1675">
        <v>5.0999999999999996</v>
      </c>
      <c r="E1675">
        <v>0</v>
      </c>
      <c r="F1675">
        <v>0.63</v>
      </c>
      <c r="G1675">
        <v>2668</v>
      </c>
      <c r="H1675" s="1" t="s">
        <v>4096</v>
      </c>
      <c r="I1675">
        <v>121.36</v>
      </c>
      <c r="J1675">
        <v>13.95</v>
      </c>
      <c r="K1675">
        <v>526</v>
      </c>
      <c r="L1675">
        <v>2440.69</v>
      </c>
      <c r="M1675">
        <v>233</v>
      </c>
      <c r="N1675">
        <v>10</v>
      </c>
      <c r="O1675">
        <v>0</v>
      </c>
      <c r="P1675">
        <v>370.72</v>
      </c>
      <c r="Q1675">
        <v>0</v>
      </c>
      <c r="R1675" s="1" t="s">
        <v>6694</v>
      </c>
      <c r="S1675" s="1" t="s">
        <v>8156</v>
      </c>
      <c r="T1675">
        <v>1.1499999999999999</v>
      </c>
      <c r="U1675" s="1"/>
      <c r="V1675">
        <v>50639.853137999999</v>
      </c>
      <c r="W1675">
        <v>1553405.1089369999</v>
      </c>
      <c r="X1675">
        <v>267.469404</v>
      </c>
      <c r="Y1675">
        <v>34.277707999999997</v>
      </c>
      <c r="Z1675">
        <v>682.92091200000004</v>
      </c>
      <c r="AA1675">
        <v>667.75446099999999</v>
      </c>
      <c r="AB1675">
        <v>0</v>
      </c>
    </row>
    <row r="1676" spans="1:28" x14ac:dyDescent="0.25">
      <c r="A1676" s="1" t="s">
        <v>2540</v>
      </c>
      <c r="B1676">
        <v>2522</v>
      </c>
      <c r="C1676" s="1" t="s">
        <v>4016</v>
      </c>
      <c r="D1676">
        <v>5.0999999999999996</v>
      </c>
      <c r="E1676">
        <v>0</v>
      </c>
      <c r="F1676">
        <v>0.85</v>
      </c>
      <c r="G1676">
        <v>2670</v>
      </c>
      <c r="H1676" s="1" t="s">
        <v>4089</v>
      </c>
      <c r="I1676">
        <v>182.21</v>
      </c>
      <c r="J1676">
        <v>13.28</v>
      </c>
      <c r="K1676">
        <v>148</v>
      </c>
      <c r="L1676">
        <v>905.52</v>
      </c>
      <c r="M1676">
        <v>32</v>
      </c>
      <c r="N1676">
        <v>4</v>
      </c>
      <c r="O1676">
        <v>0</v>
      </c>
      <c r="P1676">
        <v>84.71</v>
      </c>
      <c r="Q1676">
        <v>0</v>
      </c>
      <c r="R1676" s="1" t="s">
        <v>6695</v>
      </c>
      <c r="S1676" s="1" t="s">
        <v>8156</v>
      </c>
      <c r="T1676">
        <v>1.04</v>
      </c>
      <c r="U1676" s="1"/>
      <c r="V1676">
        <v>10711.920291</v>
      </c>
      <c r="W1676">
        <v>410261.736783</v>
      </c>
      <c r="X1676">
        <v>58.526421999999997</v>
      </c>
      <c r="Y1676">
        <v>8.5666010000000004</v>
      </c>
      <c r="Z1676">
        <v>177.43788000000001</v>
      </c>
      <c r="AA1676">
        <v>176.355602</v>
      </c>
      <c r="AB1676">
        <v>0</v>
      </c>
    </row>
    <row r="1677" spans="1:28" x14ac:dyDescent="0.25">
      <c r="A1677" s="1" t="s">
        <v>2545</v>
      </c>
      <c r="B1677">
        <v>2358</v>
      </c>
      <c r="C1677" s="1" t="s">
        <v>4011</v>
      </c>
      <c r="D1677">
        <v>5.0999999999999996</v>
      </c>
      <c r="E1677">
        <v>0</v>
      </c>
      <c r="F1677">
        <v>58</v>
      </c>
      <c r="G1677">
        <v>2675</v>
      </c>
      <c r="H1677" s="1" t="s">
        <v>4084</v>
      </c>
      <c r="I1677">
        <v>105.53</v>
      </c>
      <c r="J1677">
        <v>13.62</v>
      </c>
      <c r="K1677">
        <v>317</v>
      </c>
      <c r="L1677">
        <v>690.83</v>
      </c>
      <c r="M1677">
        <v>191</v>
      </c>
      <c r="N1677">
        <v>13</v>
      </c>
      <c r="O1677">
        <v>0</v>
      </c>
      <c r="P1677">
        <v>266.86</v>
      </c>
      <c r="Q1677">
        <v>0</v>
      </c>
      <c r="R1677" s="1" t="s">
        <v>6700</v>
      </c>
      <c r="S1677" s="1" t="s">
        <v>8156</v>
      </c>
      <c r="T1677">
        <v>1.02</v>
      </c>
      <c r="U1677" s="1"/>
      <c r="V1677">
        <v>37261.974749000001</v>
      </c>
      <c r="W1677">
        <v>843824.86910699995</v>
      </c>
      <c r="X1677">
        <v>189.661067</v>
      </c>
      <c r="Y1677">
        <v>19.716861999999999</v>
      </c>
      <c r="Z1677">
        <v>378.711547</v>
      </c>
      <c r="AA1677">
        <v>362.73737499999999</v>
      </c>
      <c r="AB1677">
        <v>0</v>
      </c>
    </row>
    <row r="1678" spans="1:28" x14ac:dyDescent="0.25">
      <c r="A1678" s="1" t="s">
        <v>2546</v>
      </c>
      <c r="B1678">
        <v>2383</v>
      </c>
      <c r="C1678" s="1" t="s">
        <v>4004</v>
      </c>
      <c r="D1678">
        <v>5.0999999999999996</v>
      </c>
      <c r="E1678">
        <v>0</v>
      </c>
      <c r="F1678">
        <v>0.88</v>
      </c>
      <c r="G1678">
        <v>2675</v>
      </c>
      <c r="H1678" s="1" t="s">
        <v>4096</v>
      </c>
      <c r="I1678">
        <v>121.36</v>
      </c>
      <c r="J1678">
        <v>10.31</v>
      </c>
      <c r="K1678">
        <v>292</v>
      </c>
      <c r="L1678">
        <v>1417.41</v>
      </c>
      <c r="M1678">
        <v>100</v>
      </c>
      <c r="N1678">
        <v>6</v>
      </c>
      <c r="O1678">
        <v>0</v>
      </c>
      <c r="P1678">
        <v>156.22</v>
      </c>
      <c r="Q1678">
        <v>0</v>
      </c>
      <c r="R1678" s="1" t="s">
        <v>6701</v>
      </c>
      <c r="S1678" s="1" t="s">
        <v>8156</v>
      </c>
      <c r="T1678">
        <v>0.76</v>
      </c>
      <c r="U1678" s="1"/>
      <c r="V1678">
        <v>20461.733133999998</v>
      </c>
      <c r="W1678">
        <v>611860.02898599999</v>
      </c>
      <c r="X1678">
        <v>107.48592600000001</v>
      </c>
      <c r="Y1678">
        <v>12.358169</v>
      </c>
      <c r="Z1678">
        <v>262.54212999999999</v>
      </c>
      <c r="AA1678">
        <v>263.01929799999999</v>
      </c>
      <c r="AB1678">
        <v>0</v>
      </c>
    </row>
    <row r="1679" spans="1:28" x14ac:dyDescent="0.25">
      <c r="A1679" s="1" t="s">
        <v>2547</v>
      </c>
      <c r="B1679">
        <v>2580</v>
      </c>
      <c r="C1679" s="1" t="s">
        <v>4004</v>
      </c>
      <c r="D1679">
        <v>5.0999999999999996</v>
      </c>
      <c r="E1679">
        <v>0</v>
      </c>
      <c r="F1679">
        <v>0</v>
      </c>
      <c r="G1679">
        <v>2675</v>
      </c>
      <c r="H1679" s="1" t="s">
        <v>4074</v>
      </c>
      <c r="I1679">
        <v>0.2</v>
      </c>
      <c r="J1679">
        <v>14.2</v>
      </c>
      <c r="K1679">
        <v>95</v>
      </c>
      <c r="L1679">
        <v>420.4</v>
      </c>
      <c r="M1679">
        <v>7</v>
      </c>
      <c r="N1679">
        <v>3</v>
      </c>
      <c r="O1679">
        <v>0</v>
      </c>
      <c r="P1679">
        <v>66.44</v>
      </c>
      <c r="Q1679">
        <v>0</v>
      </c>
      <c r="R1679" s="1" t="s">
        <v>6702</v>
      </c>
      <c r="S1679" s="1" t="s">
        <v>8156</v>
      </c>
      <c r="T1679">
        <v>1.1100000000000001</v>
      </c>
      <c r="U1679" s="1"/>
      <c r="V1679">
        <v>7145.1576109999996</v>
      </c>
      <c r="W1679">
        <v>245411.83882500001</v>
      </c>
      <c r="X1679">
        <v>38.357992000000003</v>
      </c>
      <c r="Y1679">
        <v>5.2175500000000001</v>
      </c>
      <c r="Z1679">
        <v>107.073255</v>
      </c>
      <c r="AA1679">
        <v>105.493481</v>
      </c>
      <c r="AB1679">
        <v>0</v>
      </c>
    </row>
    <row r="1680" spans="1:28" x14ac:dyDescent="0.25">
      <c r="A1680" s="1" t="s">
        <v>2548</v>
      </c>
      <c r="B1680">
        <v>2380</v>
      </c>
      <c r="C1680" s="1" t="s">
        <v>4024</v>
      </c>
      <c r="D1680">
        <v>5.0999999999999996</v>
      </c>
      <c r="E1680">
        <v>0</v>
      </c>
      <c r="F1680">
        <v>0.72</v>
      </c>
      <c r="G1680">
        <v>2676</v>
      </c>
      <c r="H1680" s="1" t="s">
        <v>4112</v>
      </c>
      <c r="I1680">
        <v>110.84</v>
      </c>
      <c r="J1680">
        <v>15.22</v>
      </c>
      <c r="K1680">
        <v>296</v>
      </c>
      <c r="L1680">
        <v>1746.22</v>
      </c>
      <c r="M1680">
        <v>122</v>
      </c>
      <c r="N1680">
        <v>5</v>
      </c>
      <c r="O1680">
        <v>0</v>
      </c>
      <c r="P1680">
        <v>184.53</v>
      </c>
      <c r="Q1680">
        <v>0</v>
      </c>
      <c r="R1680" s="1" t="s">
        <v>6703</v>
      </c>
      <c r="S1680" s="1" t="s">
        <v>8156</v>
      </c>
      <c r="T1680">
        <v>1.1299999999999999</v>
      </c>
      <c r="U1680" s="1"/>
      <c r="V1680">
        <v>27581.463612</v>
      </c>
      <c r="W1680">
        <v>926158.74757899996</v>
      </c>
      <c r="X1680">
        <v>147.66941399999999</v>
      </c>
      <c r="Y1680">
        <v>20.283971999999999</v>
      </c>
      <c r="Z1680">
        <v>404.42030299999999</v>
      </c>
      <c r="AA1680">
        <v>398.121399</v>
      </c>
      <c r="AB1680">
        <v>0</v>
      </c>
    </row>
    <row r="1681" spans="1:28" x14ac:dyDescent="0.25">
      <c r="A1681" s="1" t="s">
        <v>2549</v>
      </c>
      <c r="B1681">
        <v>2555</v>
      </c>
      <c r="C1681" s="1" t="s">
        <v>4016</v>
      </c>
      <c r="D1681">
        <v>5.0999999999999996</v>
      </c>
      <c r="E1681">
        <v>0</v>
      </c>
      <c r="F1681">
        <v>0.68</v>
      </c>
      <c r="G1681">
        <v>2678</v>
      </c>
      <c r="H1681" s="1" t="s">
        <v>4089</v>
      </c>
      <c r="I1681">
        <v>182.21</v>
      </c>
      <c r="J1681">
        <v>9.32</v>
      </c>
      <c r="K1681">
        <v>123</v>
      </c>
      <c r="L1681">
        <v>905.52</v>
      </c>
      <c r="M1681">
        <v>0</v>
      </c>
      <c r="N1681">
        <v>0</v>
      </c>
      <c r="O1681">
        <v>0</v>
      </c>
      <c r="P1681">
        <v>42.54</v>
      </c>
      <c r="Q1681">
        <v>0</v>
      </c>
      <c r="R1681" s="1" t="s">
        <v>6704</v>
      </c>
      <c r="S1681" s="1" t="s">
        <v>8156</v>
      </c>
      <c r="T1681">
        <v>0.81</v>
      </c>
      <c r="U1681" s="1"/>
      <c r="V1681">
        <v>6133.5605180000002</v>
      </c>
      <c r="W1681">
        <v>289766.25653999997</v>
      </c>
      <c r="X1681">
        <v>34.715375000000002</v>
      </c>
      <c r="Y1681">
        <v>5.3337779999999997</v>
      </c>
      <c r="Z1681">
        <v>121.055409</v>
      </c>
      <c r="AA1681">
        <v>124.559102</v>
      </c>
      <c r="AB1681">
        <v>0</v>
      </c>
    </row>
    <row r="1682" spans="1:28" x14ac:dyDescent="0.25">
      <c r="A1682" s="1" t="s">
        <v>2551</v>
      </c>
      <c r="B1682">
        <v>1900</v>
      </c>
      <c r="C1682" s="1" t="s">
        <v>4018</v>
      </c>
      <c r="D1682">
        <v>5.0999999999999996</v>
      </c>
      <c r="E1682">
        <v>0</v>
      </c>
      <c r="F1682">
        <v>2.5</v>
      </c>
      <c r="G1682">
        <v>2681</v>
      </c>
      <c r="H1682" s="1" t="s">
        <v>4095</v>
      </c>
      <c r="I1682">
        <v>63.59</v>
      </c>
      <c r="J1682">
        <v>2.36</v>
      </c>
      <c r="K1682">
        <v>781</v>
      </c>
      <c r="L1682">
        <v>1936.73</v>
      </c>
      <c r="M1682">
        <v>124</v>
      </c>
      <c r="N1682">
        <v>4</v>
      </c>
      <c r="O1682">
        <v>0</v>
      </c>
      <c r="P1682">
        <v>287.52999999999997</v>
      </c>
      <c r="Q1682">
        <v>0</v>
      </c>
      <c r="R1682" s="1" t="s">
        <v>6706</v>
      </c>
      <c r="S1682" s="1" t="s">
        <v>8156</v>
      </c>
      <c r="T1682">
        <v>0.28000000000000003</v>
      </c>
      <c r="U1682" s="1"/>
      <c r="V1682">
        <v>57025.687716</v>
      </c>
      <c r="W1682">
        <v>1243685.6606630001</v>
      </c>
      <c r="X1682">
        <v>288.38054299999999</v>
      </c>
      <c r="Y1682">
        <v>25.893567999999998</v>
      </c>
      <c r="Z1682">
        <v>542.42222900000002</v>
      </c>
      <c r="AA1682">
        <v>534.63280999999995</v>
      </c>
      <c r="AB1682">
        <v>0</v>
      </c>
    </row>
    <row r="1683" spans="1:28" x14ac:dyDescent="0.25">
      <c r="A1683" s="1" t="s">
        <v>2552</v>
      </c>
      <c r="B1683">
        <v>1898</v>
      </c>
      <c r="C1683" s="1" t="s">
        <v>4053</v>
      </c>
      <c r="D1683">
        <v>5.0999999999999996</v>
      </c>
      <c r="E1683">
        <v>0</v>
      </c>
      <c r="F1683">
        <v>0.5</v>
      </c>
      <c r="G1683">
        <v>2681</v>
      </c>
      <c r="H1683" s="1" t="s">
        <v>4094</v>
      </c>
      <c r="I1683">
        <v>120.04</v>
      </c>
      <c r="J1683">
        <v>14.81</v>
      </c>
      <c r="K1683">
        <v>783</v>
      </c>
      <c r="L1683">
        <v>947.15</v>
      </c>
      <c r="M1683">
        <v>576</v>
      </c>
      <c r="N1683">
        <v>11</v>
      </c>
      <c r="O1683">
        <v>0</v>
      </c>
      <c r="P1683">
        <v>721.84</v>
      </c>
      <c r="Q1683">
        <v>0</v>
      </c>
      <c r="R1683" s="1" t="s">
        <v>6707</v>
      </c>
      <c r="S1683" s="1" t="s">
        <v>8156</v>
      </c>
      <c r="T1683">
        <v>1.1499999999999999</v>
      </c>
      <c r="U1683" s="1"/>
      <c r="V1683">
        <v>97834.680932999996</v>
      </c>
      <c r="W1683">
        <v>1852841.8316830001</v>
      </c>
      <c r="X1683">
        <v>489.161945</v>
      </c>
      <c r="Y1683">
        <v>44.616042999999998</v>
      </c>
      <c r="Z1683">
        <v>839.03760199999999</v>
      </c>
      <c r="AA1683">
        <v>796.49813600000004</v>
      </c>
      <c r="AB1683">
        <v>0</v>
      </c>
    </row>
    <row r="1684" spans="1:28" x14ac:dyDescent="0.25">
      <c r="A1684" s="1" t="s">
        <v>2556</v>
      </c>
      <c r="B1684">
        <v>1963</v>
      </c>
      <c r="C1684" s="1" t="s">
        <v>4005</v>
      </c>
      <c r="D1684">
        <v>5.0999999999999996</v>
      </c>
      <c r="E1684">
        <v>0</v>
      </c>
      <c r="F1684">
        <v>0.09</v>
      </c>
      <c r="G1684">
        <v>2684</v>
      </c>
      <c r="H1684" s="1" t="s">
        <v>4075</v>
      </c>
      <c r="I1684">
        <v>89.74</v>
      </c>
      <c r="J1684">
        <v>11.07</v>
      </c>
      <c r="K1684">
        <v>721</v>
      </c>
      <c r="L1684">
        <v>698.35</v>
      </c>
      <c r="M1684">
        <v>518</v>
      </c>
      <c r="N1684">
        <v>12</v>
      </c>
      <c r="O1684">
        <v>0</v>
      </c>
      <c r="P1684">
        <v>682.28</v>
      </c>
      <c r="Q1684">
        <v>0</v>
      </c>
      <c r="R1684" s="1" t="s">
        <v>6711</v>
      </c>
      <c r="S1684" s="1" t="s">
        <v>8156</v>
      </c>
      <c r="T1684">
        <v>1.31</v>
      </c>
      <c r="U1684" s="1"/>
      <c r="V1684">
        <v>84597.677586999998</v>
      </c>
      <c r="W1684">
        <v>1567999.873537</v>
      </c>
      <c r="X1684">
        <v>422.08845700000001</v>
      </c>
      <c r="Y1684">
        <v>37.672699000000001</v>
      </c>
      <c r="Z1684">
        <v>710.40325600000006</v>
      </c>
      <c r="AA1684">
        <v>674.05208600000003</v>
      </c>
      <c r="AB1684">
        <v>0</v>
      </c>
    </row>
    <row r="1685" spans="1:28" x14ac:dyDescent="0.25">
      <c r="A1685" s="1" t="s">
        <v>2558</v>
      </c>
      <c r="B1685">
        <v>2567</v>
      </c>
      <c r="C1685" s="1" t="s">
        <v>4004</v>
      </c>
      <c r="D1685">
        <v>5.0999999999999996</v>
      </c>
      <c r="E1685">
        <v>0</v>
      </c>
      <c r="F1685">
        <v>0.2</v>
      </c>
      <c r="G1685">
        <v>2685</v>
      </c>
      <c r="H1685" s="1" t="s">
        <v>4076</v>
      </c>
      <c r="I1685">
        <v>1.4</v>
      </c>
      <c r="J1685">
        <v>7.89</v>
      </c>
      <c r="K1685">
        <v>118</v>
      </c>
      <c r="L1685">
        <v>609.39</v>
      </c>
      <c r="M1685">
        <v>12</v>
      </c>
      <c r="N1685">
        <v>5</v>
      </c>
      <c r="O1685">
        <v>0</v>
      </c>
      <c r="P1685">
        <v>54.69</v>
      </c>
      <c r="Q1685">
        <v>0</v>
      </c>
      <c r="R1685" s="1" t="s">
        <v>6713</v>
      </c>
      <c r="S1685" s="1" t="s">
        <v>8156</v>
      </c>
      <c r="T1685">
        <v>0.65</v>
      </c>
      <c r="U1685" s="1"/>
      <c r="V1685">
        <v>6438.1726740000004</v>
      </c>
      <c r="W1685">
        <v>245396.14680700001</v>
      </c>
      <c r="X1685">
        <v>35.107007000000003</v>
      </c>
      <c r="Y1685">
        <v>4.960083</v>
      </c>
      <c r="Z1685">
        <v>105.627416</v>
      </c>
      <c r="AA1685">
        <v>105.486501</v>
      </c>
      <c r="AB1685">
        <v>0</v>
      </c>
    </row>
    <row r="1686" spans="1:28" x14ac:dyDescent="0.25">
      <c r="A1686" s="1" t="s">
        <v>2561</v>
      </c>
      <c r="B1686">
        <v>1421</v>
      </c>
      <c r="C1686" s="1" t="s">
        <v>4054</v>
      </c>
      <c r="D1686">
        <v>5.0999999999999996</v>
      </c>
      <c r="E1686">
        <v>0</v>
      </c>
      <c r="F1686">
        <v>0.41</v>
      </c>
      <c r="G1686">
        <v>2686</v>
      </c>
      <c r="H1686" s="1" t="s">
        <v>4076</v>
      </c>
      <c r="I1686">
        <v>1.4</v>
      </c>
      <c r="J1686">
        <v>10.18</v>
      </c>
      <c r="K1686">
        <v>1265</v>
      </c>
      <c r="L1686">
        <v>2323.92</v>
      </c>
      <c r="M1686">
        <v>888</v>
      </c>
      <c r="N1686">
        <v>18</v>
      </c>
      <c r="O1686">
        <v>0</v>
      </c>
      <c r="P1686">
        <v>1079.17</v>
      </c>
      <c r="Q1686">
        <v>0</v>
      </c>
      <c r="R1686" s="1" t="s">
        <v>6716</v>
      </c>
      <c r="S1686" s="1" t="s">
        <v>8156</v>
      </c>
      <c r="T1686">
        <v>0.89</v>
      </c>
      <c r="U1686" s="1"/>
      <c r="V1686">
        <v>156531.256314</v>
      </c>
      <c r="W1686">
        <v>3087547.4623799999</v>
      </c>
      <c r="X1686">
        <v>785.50813500000004</v>
      </c>
      <c r="Y1686">
        <v>73.158466000000004</v>
      </c>
      <c r="Z1686">
        <v>1390.493966</v>
      </c>
      <c r="AA1686">
        <v>1327.26864</v>
      </c>
      <c r="AB1686">
        <v>0</v>
      </c>
    </row>
    <row r="1687" spans="1:28" x14ac:dyDescent="0.25">
      <c r="A1687" s="1" t="s">
        <v>2562</v>
      </c>
      <c r="B1687">
        <v>1904</v>
      </c>
      <c r="C1687" s="1" t="s">
        <v>4005</v>
      </c>
      <c r="D1687">
        <v>5.0999999999999996</v>
      </c>
      <c r="E1687">
        <v>0</v>
      </c>
      <c r="F1687">
        <v>0.57999999999999996</v>
      </c>
      <c r="G1687">
        <v>2686</v>
      </c>
      <c r="H1687" s="1" t="s">
        <v>4075</v>
      </c>
      <c r="I1687">
        <v>89.74</v>
      </c>
      <c r="J1687">
        <v>12.41</v>
      </c>
      <c r="K1687">
        <v>782</v>
      </c>
      <c r="L1687">
        <v>698.35</v>
      </c>
      <c r="M1687">
        <v>585</v>
      </c>
      <c r="N1687">
        <v>12</v>
      </c>
      <c r="O1687">
        <v>0</v>
      </c>
      <c r="P1687">
        <v>732.19</v>
      </c>
      <c r="Q1687">
        <v>0</v>
      </c>
      <c r="R1687" s="1" t="s">
        <v>6717</v>
      </c>
      <c r="S1687" s="1" t="s">
        <v>8156</v>
      </c>
      <c r="T1687">
        <v>1.03</v>
      </c>
      <c r="U1687" s="1"/>
      <c r="V1687">
        <v>96856.213686000003</v>
      </c>
      <c r="W1687">
        <v>1776902.528769</v>
      </c>
      <c r="X1687">
        <v>482.830083</v>
      </c>
      <c r="Y1687">
        <v>42.848787000000002</v>
      </c>
      <c r="Z1687">
        <v>805.41689499999995</v>
      </c>
      <c r="AA1687">
        <v>763.85587199999998</v>
      </c>
      <c r="AB1687">
        <v>0</v>
      </c>
    </row>
    <row r="1688" spans="1:28" x14ac:dyDescent="0.25">
      <c r="A1688" s="1" t="s">
        <v>2566</v>
      </c>
      <c r="B1688">
        <v>1687</v>
      </c>
      <c r="C1688" s="1" t="s">
        <v>4043</v>
      </c>
      <c r="D1688">
        <v>5.0999999999999996</v>
      </c>
      <c r="E1688">
        <v>0</v>
      </c>
      <c r="F1688">
        <v>0.35</v>
      </c>
      <c r="G1688">
        <v>2689</v>
      </c>
      <c r="H1688" s="1" t="s">
        <v>4129</v>
      </c>
      <c r="I1688">
        <v>135.09</v>
      </c>
      <c r="J1688">
        <v>13.14</v>
      </c>
      <c r="K1688">
        <v>1002</v>
      </c>
      <c r="L1688">
        <v>2630.12</v>
      </c>
      <c r="M1688">
        <v>668</v>
      </c>
      <c r="N1688">
        <v>12</v>
      </c>
      <c r="O1688">
        <v>0</v>
      </c>
      <c r="P1688">
        <v>802.89</v>
      </c>
      <c r="Q1688">
        <v>0</v>
      </c>
      <c r="R1688" s="1" t="s">
        <v>6721</v>
      </c>
      <c r="S1688" s="1" t="s">
        <v>8156</v>
      </c>
      <c r="T1688">
        <v>0.96</v>
      </c>
      <c r="U1688" s="1"/>
      <c r="V1688">
        <v>120595.427436</v>
      </c>
      <c r="W1688">
        <v>2570030.3270780002</v>
      </c>
      <c r="X1688">
        <v>609.67971</v>
      </c>
      <c r="Y1688">
        <v>59.298898000000001</v>
      </c>
      <c r="Z1688">
        <v>1146.4738299999999</v>
      </c>
      <c r="AA1688">
        <v>1104.793631</v>
      </c>
      <c r="AB1688">
        <v>0</v>
      </c>
    </row>
    <row r="1689" spans="1:28" x14ac:dyDescent="0.25">
      <c r="A1689" s="1" t="s">
        <v>2568</v>
      </c>
      <c r="B1689">
        <v>1773</v>
      </c>
      <c r="C1689" s="1" t="s">
        <v>4004</v>
      </c>
      <c r="D1689">
        <v>5.0999999999999996</v>
      </c>
      <c r="E1689">
        <v>0</v>
      </c>
      <c r="F1689">
        <v>1.38</v>
      </c>
      <c r="G1689">
        <v>2690</v>
      </c>
      <c r="H1689" s="1" t="s">
        <v>4114</v>
      </c>
      <c r="I1689">
        <v>159.35</v>
      </c>
      <c r="J1689">
        <v>8.5500000000000007</v>
      </c>
      <c r="K1689">
        <v>917</v>
      </c>
      <c r="L1689">
        <v>2021.57</v>
      </c>
      <c r="M1689">
        <v>557</v>
      </c>
      <c r="N1689">
        <v>19</v>
      </c>
      <c r="O1689">
        <v>0</v>
      </c>
      <c r="P1689">
        <v>716</v>
      </c>
      <c r="Q1689">
        <v>0</v>
      </c>
      <c r="R1689" s="1" t="s">
        <v>6723</v>
      </c>
      <c r="S1689" s="1" t="s">
        <v>8156</v>
      </c>
      <c r="T1689">
        <v>0.73</v>
      </c>
      <c r="U1689" s="1"/>
      <c r="V1689">
        <v>100346.168603</v>
      </c>
      <c r="W1689">
        <v>2105231.529929</v>
      </c>
      <c r="X1689">
        <v>506.34251</v>
      </c>
      <c r="Y1689">
        <v>48.058061000000002</v>
      </c>
      <c r="Z1689">
        <v>938.07139199999995</v>
      </c>
      <c r="AA1689">
        <v>904.98980200000005</v>
      </c>
      <c r="AB1689">
        <v>0</v>
      </c>
    </row>
    <row r="1690" spans="1:28" x14ac:dyDescent="0.25">
      <c r="A1690" s="1" t="s">
        <v>2570</v>
      </c>
      <c r="B1690">
        <v>2139</v>
      </c>
      <c r="C1690" s="1" t="s">
        <v>4050</v>
      </c>
      <c r="D1690">
        <v>5.0999999999999996</v>
      </c>
      <c r="E1690">
        <v>0</v>
      </c>
      <c r="F1690">
        <v>0</v>
      </c>
      <c r="G1690">
        <v>2692</v>
      </c>
      <c r="H1690" s="1" t="s">
        <v>4095</v>
      </c>
      <c r="I1690">
        <v>63.59</v>
      </c>
      <c r="J1690">
        <v>14.07</v>
      </c>
      <c r="K1690">
        <v>553</v>
      </c>
      <c r="L1690">
        <v>1628.87</v>
      </c>
      <c r="M1690">
        <v>342</v>
      </c>
      <c r="N1690">
        <v>9</v>
      </c>
      <c r="O1690">
        <v>0</v>
      </c>
      <c r="P1690">
        <v>445.64</v>
      </c>
      <c r="Q1690">
        <v>0</v>
      </c>
      <c r="R1690" s="1" t="s">
        <v>6725</v>
      </c>
      <c r="S1690" s="1" t="s">
        <v>8156</v>
      </c>
      <c r="T1690">
        <v>1.1200000000000001</v>
      </c>
      <c r="U1690" s="1"/>
      <c r="V1690">
        <v>61381.391935</v>
      </c>
      <c r="W1690">
        <v>1462376.746398</v>
      </c>
      <c r="X1690">
        <v>314.10927600000002</v>
      </c>
      <c r="Y1690">
        <v>33.464615000000002</v>
      </c>
      <c r="Z1690">
        <v>650.97739799999999</v>
      </c>
      <c r="AA1690">
        <v>628.63443900000004</v>
      </c>
      <c r="AB1690">
        <v>0</v>
      </c>
    </row>
    <row r="1691" spans="1:28" x14ac:dyDescent="0.25">
      <c r="A1691" s="1" t="s">
        <v>2571</v>
      </c>
      <c r="B1691">
        <v>2208</v>
      </c>
      <c r="C1691" s="1" t="s">
        <v>4001</v>
      </c>
      <c r="D1691">
        <v>0.2</v>
      </c>
      <c r="E1691">
        <v>0</v>
      </c>
      <c r="F1691">
        <v>12.56</v>
      </c>
      <c r="G1691">
        <v>2692</v>
      </c>
      <c r="H1691" s="1" t="s">
        <v>4090</v>
      </c>
      <c r="I1691">
        <v>24.41</v>
      </c>
      <c r="J1691">
        <v>15.18</v>
      </c>
      <c r="K1691">
        <v>484</v>
      </c>
      <c r="L1691">
        <v>1066.78</v>
      </c>
      <c r="M1691">
        <v>326</v>
      </c>
      <c r="N1691">
        <v>14</v>
      </c>
      <c r="O1691">
        <v>0</v>
      </c>
      <c r="P1691">
        <v>421.33</v>
      </c>
      <c r="Q1691">
        <v>0</v>
      </c>
      <c r="R1691" s="1" t="s">
        <v>6726</v>
      </c>
      <c r="S1691" s="1" t="s">
        <v>8156</v>
      </c>
      <c r="T1691">
        <v>1.26</v>
      </c>
      <c r="U1691" s="1"/>
      <c r="V1691">
        <v>55595.015225000003</v>
      </c>
      <c r="W1691">
        <v>1178463.4878720001</v>
      </c>
      <c r="X1691">
        <v>280.95325500000001</v>
      </c>
      <c r="Y1691">
        <v>27.571808999999998</v>
      </c>
      <c r="Z1691">
        <v>527.48406599999998</v>
      </c>
      <c r="AA1691">
        <v>506.59257400000001</v>
      </c>
      <c r="AB1691">
        <v>0</v>
      </c>
    </row>
    <row r="1692" spans="1:28" x14ac:dyDescent="0.25">
      <c r="A1692" s="1" t="s">
        <v>2572</v>
      </c>
      <c r="B1692">
        <v>1727</v>
      </c>
      <c r="C1692" s="1" t="s">
        <v>4039</v>
      </c>
      <c r="D1692">
        <v>5.0999999999999996</v>
      </c>
      <c r="E1692">
        <v>0</v>
      </c>
      <c r="F1692">
        <v>2</v>
      </c>
      <c r="G1692">
        <v>2693</v>
      </c>
      <c r="H1692" s="1" t="s">
        <v>4076</v>
      </c>
      <c r="I1692">
        <v>1.4</v>
      </c>
      <c r="J1692">
        <v>9.2100000000000009</v>
      </c>
      <c r="K1692">
        <v>966</v>
      </c>
      <c r="L1692">
        <v>1742.4</v>
      </c>
      <c r="M1692">
        <v>639</v>
      </c>
      <c r="N1692">
        <v>14</v>
      </c>
      <c r="O1692">
        <v>0</v>
      </c>
      <c r="P1692">
        <v>789.02</v>
      </c>
      <c r="Q1692">
        <v>0</v>
      </c>
      <c r="R1692" s="1" t="s">
        <v>6727</v>
      </c>
      <c r="S1692" s="1" t="s">
        <v>8156</v>
      </c>
      <c r="T1692">
        <v>0.7</v>
      </c>
      <c r="U1692" s="1"/>
      <c r="V1692">
        <v>110173.269978</v>
      </c>
      <c r="W1692">
        <v>2150272.0799230002</v>
      </c>
      <c r="X1692">
        <v>552.09135700000002</v>
      </c>
      <c r="Y1692">
        <v>50.236896999999999</v>
      </c>
      <c r="Z1692">
        <v>964.48357499999997</v>
      </c>
      <c r="AA1692">
        <v>924.35659699999997</v>
      </c>
      <c r="AB1692">
        <v>0</v>
      </c>
    </row>
    <row r="1693" spans="1:28" x14ac:dyDescent="0.25">
      <c r="A1693" s="1" t="s">
        <v>2573</v>
      </c>
      <c r="B1693">
        <v>1886</v>
      </c>
      <c r="C1693" s="1" t="s">
        <v>4020</v>
      </c>
      <c r="D1693">
        <v>5.0999999999999996</v>
      </c>
      <c r="E1693">
        <v>0</v>
      </c>
      <c r="F1693">
        <v>0.95</v>
      </c>
      <c r="G1693">
        <v>2693</v>
      </c>
      <c r="H1693" s="1" t="s">
        <v>4094</v>
      </c>
      <c r="I1693">
        <v>120.04</v>
      </c>
      <c r="J1693">
        <v>14.07</v>
      </c>
      <c r="K1693">
        <v>807</v>
      </c>
      <c r="L1693">
        <v>743.49</v>
      </c>
      <c r="M1693">
        <v>632</v>
      </c>
      <c r="N1693">
        <v>13</v>
      </c>
      <c r="O1693">
        <v>0</v>
      </c>
      <c r="P1693">
        <v>763.63</v>
      </c>
      <c r="Q1693">
        <v>0</v>
      </c>
      <c r="R1693" s="1" t="s">
        <v>6728</v>
      </c>
      <c r="S1693" s="1" t="s">
        <v>8156</v>
      </c>
      <c r="T1693">
        <v>1.25</v>
      </c>
      <c r="U1693" s="1"/>
      <c r="V1693">
        <v>106170.959269</v>
      </c>
      <c r="W1693">
        <v>1911066.362979</v>
      </c>
      <c r="X1693">
        <v>528.41274999999996</v>
      </c>
      <c r="Y1693">
        <v>46.359032999999997</v>
      </c>
      <c r="Z1693">
        <v>866.65367900000001</v>
      </c>
      <c r="AA1693">
        <v>821.53173100000004</v>
      </c>
      <c r="AB1693">
        <v>0</v>
      </c>
    </row>
    <row r="1694" spans="1:28" x14ac:dyDescent="0.25">
      <c r="A1694" s="1" t="s">
        <v>2574</v>
      </c>
      <c r="B1694">
        <v>1800</v>
      </c>
      <c r="C1694" s="1" t="s">
        <v>4036</v>
      </c>
      <c r="D1694">
        <v>5.0999999999999996</v>
      </c>
      <c r="E1694">
        <v>0</v>
      </c>
      <c r="F1694">
        <v>0</v>
      </c>
      <c r="G1694">
        <v>2695</v>
      </c>
      <c r="H1694" s="1" t="s">
        <v>4120</v>
      </c>
      <c r="I1694">
        <v>34.18</v>
      </c>
      <c r="J1694">
        <v>8.48</v>
      </c>
      <c r="K1694">
        <v>895</v>
      </c>
      <c r="L1694">
        <v>2056.66</v>
      </c>
      <c r="M1694">
        <v>586</v>
      </c>
      <c r="N1694">
        <v>15</v>
      </c>
      <c r="O1694">
        <v>0</v>
      </c>
      <c r="P1694">
        <v>686.34</v>
      </c>
      <c r="Q1694">
        <v>0</v>
      </c>
      <c r="R1694" s="1" t="s">
        <v>6729</v>
      </c>
      <c r="S1694" s="1" t="s">
        <v>8156</v>
      </c>
      <c r="T1694">
        <v>0.71</v>
      </c>
      <c r="U1694" s="1"/>
      <c r="V1694">
        <v>102499.612783</v>
      </c>
      <c r="W1694">
        <v>2098365.4227359998</v>
      </c>
      <c r="X1694">
        <v>515.98015399999997</v>
      </c>
      <c r="Y1694">
        <v>48.220323</v>
      </c>
      <c r="Z1694">
        <v>936.57982500000003</v>
      </c>
      <c r="AA1694">
        <v>902.03990999999996</v>
      </c>
      <c r="AB1694">
        <v>0</v>
      </c>
    </row>
    <row r="1695" spans="1:28" x14ac:dyDescent="0.25">
      <c r="A1695" s="1" t="s">
        <v>2575</v>
      </c>
      <c r="B1695">
        <v>2595</v>
      </c>
      <c r="C1695" s="1" t="s">
        <v>4004</v>
      </c>
      <c r="D1695">
        <v>5.0999999999999996</v>
      </c>
      <c r="E1695">
        <v>0</v>
      </c>
      <c r="F1695">
        <v>0.6</v>
      </c>
      <c r="G1695">
        <v>2696</v>
      </c>
      <c r="H1695" s="1" t="s">
        <v>4079</v>
      </c>
      <c r="I1695">
        <v>1.4</v>
      </c>
      <c r="J1695">
        <v>11.23</v>
      </c>
      <c r="K1695">
        <v>101</v>
      </c>
      <c r="L1695">
        <v>609.39</v>
      </c>
      <c r="M1695">
        <v>0</v>
      </c>
      <c r="N1695">
        <v>0</v>
      </c>
      <c r="O1695">
        <v>0</v>
      </c>
      <c r="P1695">
        <v>57.22</v>
      </c>
      <c r="Q1695">
        <v>0</v>
      </c>
      <c r="R1695" s="1" t="s">
        <v>6730</v>
      </c>
      <c r="S1695" s="1" t="s">
        <v>8156</v>
      </c>
      <c r="T1695">
        <v>0.97</v>
      </c>
      <c r="U1695" s="1"/>
      <c r="V1695">
        <v>6741.4299279999996</v>
      </c>
      <c r="W1695">
        <v>274981.48316100001</v>
      </c>
      <c r="X1695">
        <v>37.239455</v>
      </c>
      <c r="Y1695">
        <v>5.7078189999999998</v>
      </c>
      <c r="Z1695">
        <v>118.66370999999999</v>
      </c>
      <c r="AA1695">
        <v>118.203551</v>
      </c>
      <c r="AB1695">
        <v>0</v>
      </c>
    </row>
    <row r="1696" spans="1:28" x14ac:dyDescent="0.25">
      <c r="A1696" s="1" t="s">
        <v>2576</v>
      </c>
      <c r="B1696">
        <v>2332</v>
      </c>
      <c r="C1696" s="1" t="s">
        <v>4048</v>
      </c>
      <c r="D1696">
        <v>5.0999999999999996</v>
      </c>
      <c r="E1696">
        <v>0</v>
      </c>
      <c r="F1696">
        <v>0.93</v>
      </c>
      <c r="G1696">
        <v>2697</v>
      </c>
      <c r="H1696" s="1" t="s">
        <v>4151</v>
      </c>
      <c r="I1696">
        <v>72.8</v>
      </c>
      <c r="J1696">
        <v>18.149999999999999</v>
      </c>
      <c r="K1696">
        <v>365</v>
      </c>
      <c r="L1696">
        <v>1956.19</v>
      </c>
      <c r="M1696">
        <v>149</v>
      </c>
      <c r="N1696">
        <v>7</v>
      </c>
      <c r="O1696">
        <v>0</v>
      </c>
      <c r="P1696">
        <v>263.29000000000002</v>
      </c>
      <c r="Q1696">
        <v>0</v>
      </c>
      <c r="R1696" s="1" t="s">
        <v>6731</v>
      </c>
      <c r="S1696" s="1" t="s">
        <v>8156</v>
      </c>
      <c r="T1696">
        <v>1.53</v>
      </c>
      <c r="U1696" s="1"/>
      <c r="V1696">
        <v>35174.622730000003</v>
      </c>
      <c r="W1696">
        <v>1151974.201042</v>
      </c>
      <c r="X1696">
        <v>187.70396400000001</v>
      </c>
      <c r="Y1696">
        <v>25.696584000000001</v>
      </c>
      <c r="Z1696">
        <v>507.40391799999998</v>
      </c>
      <c r="AA1696">
        <v>495.19100700000001</v>
      </c>
      <c r="AB1696">
        <v>0</v>
      </c>
    </row>
    <row r="1697" spans="1:28" x14ac:dyDescent="0.25">
      <c r="A1697" s="1" t="s">
        <v>2577</v>
      </c>
      <c r="B1697">
        <v>2406</v>
      </c>
      <c r="C1697" s="1" t="s">
        <v>4004</v>
      </c>
      <c r="D1697">
        <v>5.0999999999999996</v>
      </c>
      <c r="E1697">
        <v>0</v>
      </c>
      <c r="F1697">
        <v>1.47</v>
      </c>
      <c r="G1697">
        <v>2697</v>
      </c>
      <c r="H1697" s="1" t="s">
        <v>4090</v>
      </c>
      <c r="I1697">
        <v>24.41</v>
      </c>
      <c r="J1697">
        <v>9.36</v>
      </c>
      <c r="K1697">
        <v>291</v>
      </c>
      <c r="L1697">
        <v>1286.42</v>
      </c>
      <c r="M1697">
        <v>89</v>
      </c>
      <c r="N1697">
        <v>7</v>
      </c>
      <c r="O1697">
        <v>0</v>
      </c>
      <c r="P1697">
        <v>157.71</v>
      </c>
      <c r="Q1697">
        <v>0</v>
      </c>
      <c r="R1697" s="1" t="s">
        <v>6732</v>
      </c>
      <c r="S1697" s="1" t="s">
        <v>8156</v>
      </c>
      <c r="T1697">
        <v>0.71</v>
      </c>
      <c r="U1697" s="1"/>
      <c r="V1697">
        <v>21182.890016000001</v>
      </c>
      <c r="W1697">
        <v>604620.45001300005</v>
      </c>
      <c r="X1697">
        <v>110.583062</v>
      </c>
      <c r="Y1697">
        <v>12.304334000000001</v>
      </c>
      <c r="Z1697">
        <v>260.40658000000002</v>
      </c>
      <c r="AA1697">
        <v>259.90787599999999</v>
      </c>
      <c r="AB1697">
        <v>0</v>
      </c>
    </row>
    <row r="1698" spans="1:28" x14ac:dyDescent="0.25">
      <c r="A1698" s="1" t="s">
        <v>2578</v>
      </c>
      <c r="B1698">
        <v>2581</v>
      </c>
      <c r="C1698" s="1" t="s">
        <v>4004</v>
      </c>
      <c r="D1698">
        <v>5.0999999999999996</v>
      </c>
      <c r="E1698">
        <v>0</v>
      </c>
      <c r="F1698">
        <v>0.4</v>
      </c>
      <c r="G1698">
        <v>2698</v>
      </c>
      <c r="H1698" s="1" t="s">
        <v>4076</v>
      </c>
      <c r="I1698">
        <v>1.4</v>
      </c>
      <c r="J1698">
        <v>9.4</v>
      </c>
      <c r="K1698">
        <v>117</v>
      </c>
      <c r="L1698">
        <v>609.39</v>
      </c>
      <c r="M1698">
        <v>5</v>
      </c>
      <c r="N1698">
        <v>1</v>
      </c>
      <c r="O1698">
        <v>0</v>
      </c>
      <c r="P1698">
        <v>62.13</v>
      </c>
      <c r="Q1698">
        <v>0</v>
      </c>
      <c r="R1698" s="1" t="s">
        <v>6733</v>
      </c>
      <c r="S1698" s="1" t="s">
        <v>8156</v>
      </c>
      <c r="T1698">
        <v>0.75</v>
      </c>
      <c r="U1698" s="1"/>
      <c r="V1698">
        <v>7496.4823829999996</v>
      </c>
      <c r="W1698">
        <v>275621.33240800002</v>
      </c>
      <c r="X1698">
        <v>40.618186999999999</v>
      </c>
      <c r="Y1698">
        <v>5.4900849999999997</v>
      </c>
      <c r="Z1698">
        <v>117.93894899999999</v>
      </c>
      <c r="AA1698">
        <v>118.47953099999999</v>
      </c>
      <c r="AB1698">
        <v>0</v>
      </c>
    </row>
    <row r="1699" spans="1:28" x14ac:dyDescent="0.25">
      <c r="A1699" s="1" t="s">
        <v>2580</v>
      </c>
      <c r="B1699">
        <v>2300</v>
      </c>
      <c r="C1699" s="1" t="s">
        <v>4001</v>
      </c>
      <c r="D1699">
        <v>0.2</v>
      </c>
      <c r="E1699">
        <v>0</v>
      </c>
      <c r="F1699">
        <v>0.01</v>
      </c>
      <c r="G1699">
        <v>2699</v>
      </c>
      <c r="H1699" s="1" t="s">
        <v>4090</v>
      </c>
      <c r="I1699">
        <v>24.41</v>
      </c>
      <c r="J1699">
        <v>14.28</v>
      </c>
      <c r="K1699">
        <v>399</v>
      </c>
      <c r="L1699">
        <v>1066.78</v>
      </c>
      <c r="M1699">
        <v>231</v>
      </c>
      <c r="N1699">
        <v>11</v>
      </c>
      <c r="O1699">
        <v>0</v>
      </c>
      <c r="P1699">
        <v>342.51</v>
      </c>
      <c r="Q1699">
        <v>0</v>
      </c>
      <c r="R1699" s="1" t="s">
        <v>6735</v>
      </c>
      <c r="S1699" s="1" t="s">
        <v>8156</v>
      </c>
      <c r="T1699">
        <v>1.44</v>
      </c>
      <c r="U1699" s="1"/>
      <c r="V1699">
        <v>39048.341005000002</v>
      </c>
      <c r="W1699">
        <v>907915.23329500004</v>
      </c>
      <c r="X1699">
        <v>199.31388100000001</v>
      </c>
      <c r="Y1699">
        <v>20.846411</v>
      </c>
      <c r="Z1699">
        <v>402.48464000000001</v>
      </c>
      <c r="AA1699">
        <v>390.28802200000001</v>
      </c>
      <c r="AB1699">
        <v>0</v>
      </c>
    </row>
    <row r="1700" spans="1:28" x14ac:dyDescent="0.25">
      <c r="A1700" s="1" t="s">
        <v>2581</v>
      </c>
      <c r="B1700">
        <v>2438</v>
      </c>
      <c r="C1700" s="1" t="s">
        <v>4034</v>
      </c>
      <c r="D1700">
        <v>5.0999999999999996</v>
      </c>
      <c r="E1700">
        <v>0</v>
      </c>
      <c r="F1700">
        <v>0</v>
      </c>
      <c r="G1700">
        <v>2701</v>
      </c>
      <c r="H1700" s="1" t="s">
        <v>4150</v>
      </c>
      <c r="I1700">
        <v>82</v>
      </c>
      <c r="J1700">
        <v>14.61</v>
      </c>
      <c r="K1700">
        <v>263</v>
      </c>
      <c r="L1700">
        <v>1808.36</v>
      </c>
      <c r="M1700">
        <v>97</v>
      </c>
      <c r="N1700">
        <v>2</v>
      </c>
      <c r="O1700">
        <v>0</v>
      </c>
      <c r="P1700">
        <v>141.75</v>
      </c>
      <c r="Q1700">
        <v>0</v>
      </c>
      <c r="R1700" s="1" t="s">
        <v>6736</v>
      </c>
      <c r="S1700" s="1" t="s">
        <v>8156</v>
      </c>
      <c r="T1700">
        <v>1.07</v>
      </c>
      <c r="U1700" s="1"/>
      <c r="V1700">
        <v>23516.923664999998</v>
      </c>
      <c r="W1700">
        <v>823733.54874100001</v>
      </c>
      <c r="X1700">
        <v>126.690119</v>
      </c>
      <c r="Y1700">
        <v>17.533080000000002</v>
      </c>
      <c r="Z1700">
        <v>356.60184600000002</v>
      </c>
      <c r="AA1700">
        <v>354.092489</v>
      </c>
      <c r="AB1700">
        <v>0</v>
      </c>
    </row>
    <row r="1701" spans="1:28" x14ac:dyDescent="0.25">
      <c r="A1701" s="1" t="s">
        <v>2583</v>
      </c>
      <c r="B1701">
        <v>2392</v>
      </c>
      <c r="C1701" s="1" t="s">
        <v>4034</v>
      </c>
      <c r="D1701">
        <v>5.0999999999999996</v>
      </c>
      <c r="E1701">
        <v>0</v>
      </c>
      <c r="F1701">
        <v>0</v>
      </c>
      <c r="G1701">
        <v>2702</v>
      </c>
      <c r="H1701" s="1" t="s">
        <v>4150</v>
      </c>
      <c r="I1701">
        <v>82</v>
      </c>
      <c r="J1701">
        <v>17.649999999999999</v>
      </c>
      <c r="K1701">
        <v>310</v>
      </c>
      <c r="L1701">
        <v>1808.36</v>
      </c>
      <c r="M1701">
        <v>147</v>
      </c>
      <c r="N1701">
        <v>3</v>
      </c>
      <c r="O1701">
        <v>0</v>
      </c>
      <c r="P1701">
        <v>210.18</v>
      </c>
      <c r="Q1701">
        <v>0</v>
      </c>
      <c r="R1701" s="1" t="s">
        <v>6738</v>
      </c>
      <c r="S1701" s="1" t="s">
        <v>8156</v>
      </c>
      <c r="T1701">
        <v>1.31</v>
      </c>
      <c r="U1701" s="1"/>
      <c r="V1701">
        <v>32910.469346999998</v>
      </c>
      <c r="W1701">
        <v>1039408.244762</v>
      </c>
      <c r="X1701">
        <v>174.65789899999999</v>
      </c>
      <c r="Y1701">
        <v>22.917940000000002</v>
      </c>
      <c r="Z1701">
        <v>454.48063500000001</v>
      </c>
      <c r="AA1701">
        <v>446.80465900000002</v>
      </c>
      <c r="AB1701">
        <v>0</v>
      </c>
    </row>
    <row r="1702" spans="1:28" x14ac:dyDescent="0.25">
      <c r="A1702" s="1" t="s">
        <v>2584</v>
      </c>
      <c r="B1702">
        <v>2071</v>
      </c>
      <c r="C1702" s="1" t="s">
        <v>4050</v>
      </c>
      <c r="D1702">
        <v>5.0999999999999996</v>
      </c>
      <c r="E1702">
        <v>0</v>
      </c>
      <c r="F1702">
        <v>1</v>
      </c>
      <c r="G1702">
        <v>2703</v>
      </c>
      <c r="H1702" s="1" t="s">
        <v>4095</v>
      </c>
      <c r="I1702">
        <v>63.59</v>
      </c>
      <c r="J1702">
        <v>10.37</v>
      </c>
      <c r="K1702">
        <v>632</v>
      </c>
      <c r="L1702">
        <v>1631.79</v>
      </c>
      <c r="M1702">
        <v>397</v>
      </c>
      <c r="N1702">
        <v>10</v>
      </c>
      <c r="O1702">
        <v>0</v>
      </c>
      <c r="P1702">
        <v>478.23</v>
      </c>
      <c r="Q1702">
        <v>0</v>
      </c>
      <c r="R1702" s="1" t="s">
        <v>6739</v>
      </c>
      <c r="S1702" s="1" t="s">
        <v>8156</v>
      </c>
      <c r="T1702">
        <v>0.79</v>
      </c>
      <c r="U1702" s="1"/>
      <c r="V1702">
        <v>68368.638921000005</v>
      </c>
      <c r="W1702">
        <v>1476962.023114</v>
      </c>
      <c r="X1702">
        <v>346.04657700000001</v>
      </c>
      <c r="Y1702">
        <v>33.674416000000001</v>
      </c>
      <c r="Z1702">
        <v>657.38594899999998</v>
      </c>
      <c r="AA1702">
        <v>634.909808</v>
      </c>
      <c r="AB1702">
        <v>0</v>
      </c>
    </row>
    <row r="1703" spans="1:28" x14ac:dyDescent="0.25">
      <c r="A1703" s="1" t="s">
        <v>2585</v>
      </c>
      <c r="B1703">
        <v>2048</v>
      </c>
      <c r="C1703" s="1" t="s">
        <v>4026</v>
      </c>
      <c r="D1703">
        <v>0.2</v>
      </c>
      <c r="E1703">
        <v>0</v>
      </c>
      <c r="F1703">
        <v>190.31</v>
      </c>
      <c r="G1703">
        <v>2704</v>
      </c>
      <c r="H1703" s="1" t="s">
        <v>4090</v>
      </c>
      <c r="I1703">
        <v>24.41</v>
      </c>
      <c r="J1703">
        <v>9.31</v>
      </c>
      <c r="K1703">
        <v>656</v>
      </c>
      <c r="L1703">
        <v>1018.7</v>
      </c>
      <c r="M1703">
        <v>447</v>
      </c>
      <c r="N1703">
        <v>12</v>
      </c>
      <c r="O1703">
        <v>0</v>
      </c>
      <c r="P1703">
        <v>553.41999999999996</v>
      </c>
      <c r="Q1703">
        <v>0</v>
      </c>
      <c r="R1703" s="1" t="s">
        <v>6740</v>
      </c>
      <c r="S1703" s="1" t="s">
        <v>8156</v>
      </c>
      <c r="T1703">
        <v>0.73</v>
      </c>
      <c r="U1703" s="1"/>
      <c r="V1703">
        <v>77106.183818000005</v>
      </c>
      <c r="W1703">
        <v>1470321.0945319999</v>
      </c>
      <c r="X1703">
        <v>385.57955800000002</v>
      </c>
      <c r="Y1703">
        <v>34.448447000000002</v>
      </c>
      <c r="Z1703">
        <v>660.35025399999995</v>
      </c>
      <c r="AA1703">
        <v>632.06136700000002</v>
      </c>
      <c r="AB1703">
        <v>0</v>
      </c>
    </row>
    <row r="1704" spans="1:28" x14ac:dyDescent="0.25">
      <c r="A1704" s="1" t="s">
        <v>2586</v>
      </c>
      <c r="B1704">
        <v>2457</v>
      </c>
      <c r="C1704" s="1" t="s">
        <v>4004</v>
      </c>
      <c r="D1704">
        <v>5.0999999999999996</v>
      </c>
      <c r="E1704">
        <v>0</v>
      </c>
      <c r="F1704">
        <v>0.22</v>
      </c>
      <c r="G1704">
        <v>2704</v>
      </c>
      <c r="H1704" s="1" t="s">
        <v>4073</v>
      </c>
      <c r="I1704">
        <v>40.79</v>
      </c>
      <c r="J1704">
        <v>4.62</v>
      </c>
      <c r="K1704">
        <v>247</v>
      </c>
      <c r="L1704">
        <v>475.89</v>
      </c>
      <c r="M1704">
        <v>137</v>
      </c>
      <c r="N1704">
        <v>3</v>
      </c>
      <c r="O1704">
        <v>0</v>
      </c>
      <c r="P1704">
        <v>169.8</v>
      </c>
      <c r="Q1704">
        <v>0</v>
      </c>
      <c r="R1704" s="1" t="s">
        <v>6741</v>
      </c>
      <c r="S1704" s="1" t="s">
        <v>8156</v>
      </c>
      <c r="T1704">
        <v>0.45</v>
      </c>
      <c r="U1704" s="1"/>
      <c r="V1704">
        <v>25813.984863999998</v>
      </c>
      <c r="W1704">
        <v>508584.39498300001</v>
      </c>
      <c r="X1704">
        <v>129.40007</v>
      </c>
      <c r="Y1704">
        <v>11.473189</v>
      </c>
      <c r="Z1704">
        <v>226.230728</v>
      </c>
      <c r="AA1704">
        <v>218.63004000000001</v>
      </c>
      <c r="AB1704">
        <v>0</v>
      </c>
    </row>
    <row r="1705" spans="1:28" x14ac:dyDescent="0.25">
      <c r="A1705" s="1" t="s">
        <v>2587</v>
      </c>
      <c r="B1705">
        <v>2531</v>
      </c>
      <c r="C1705" s="1" t="s">
        <v>4009</v>
      </c>
      <c r="D1705">
        <v>5.0999999999999996</v>
      </c>
      <c r="E1705">
        <v>0</v>
      </c>
      <c r="F1705">
        <v>1</v>
      </c>
      <c r="G1705">
        <v>2705</v>
      </c>
      <c r="H1705" s="1" t="s">
        <v>4082</v>
      </c>
      <c r="I1705">
        <v>19.239999999999998</v>
      </c>
      <c r="J1705">
        <v>7.25</v>
      </c>
      <c r="K1705">
        <v>174</v>
      </c>
      <c r="L1705">
        <v>738.31</v>
      </c>
      <c r="M1705">
        <v>38</v>
      </c>
      <c r="N1705">
        <v>4</v>
      </c>
      <c r="O1705">
        <v>0</v>
      </c>
      <c r="P1705">
        <v>91.03</v>
      </c>
      <c r="Q1705">
        <v>0</v>
      </c>
      <c r="R1705" s="1" t="s">
        <v>6742</v>
      </c>
      <c r="S1705" s="1" t="s">
        <v>8156</v>
      </c>
      <c r="T1705">
        <v>0.65</v>
      </c>
      <c r="U1705" s="1"/>
      <c r="V1705">
        <v>11691.702791</v>
      </c>
      <c r="W1705">
        <v>371798.86621800001</v>
      </c>
      <c r="X1705">
        <v>61.947190999999997</v>
      </c>
      <c r="Y1705">
        <v>7.5229759999999999</v>
      </c>
      <c r="Z1705">
        <v>160.54067699999999</v>
      </c>
      <c r="AA1705">
        <v>159.823836</v>
      </c>
      <c r="AB1705">
        <v>0</v>
      </c>
    </row>
    <row r="1706" spans="1:28" x14ac:dyDescent="0.25">
      <c r="A1706" s="1" t="s">
        <v>2588</v>
      </c>
      <c r="B1706">
        <v>2124</v>
      </c>
      <c r="C1706" s="1" t="s">
        <v>4026</v>
      </c>
      <c r="D1706">
        <v>0.2</v>
      </c>
      <c r="E1706">
        <v>0</v>
      </c>
      <c r="F1706">
        <v>0.93</v>
      </c>
      <c r="G1706">
        <v>2706</v>
      </c>
      <c r="H1706" s="1" t="s">
        <v>4090</v>
      </c>
      <c r="I1706">
        <v>24.41</v>
      </c>
      <c r="J1706">
        <v>16.32</v>
      </c>
      <c r="K1706">
        <v>582</v>
      </c>
      <c r="L1706">
        <v>1018.7</v>
      </c>
      <c r="M1706">
        <v>407</v>
      </c>
      <c r="N1706">
        <v>13</v>
      </c>
      <c r="O1706">
        <v>0</v>
      </c>
      <c r="P1706">
        <v>528.35</v>
      </c>
      <c r="Q1706">
        <v>0</v>
      </c>
      <c r="R1706" s="1" t="s">
        <v>6743</v>
      </c>
      <c r="S1706" s="1" t="s">
        <v>8156</v>
      </c>
      <c r="T1706">
        <v>1.46</v>
      </c>
      <c r="U1706" s="1"/>
      <c r="V1706">
        <v>74156.097240000003</v>
      </c>
      <c r="W1706">
        <v>1556169.083409</v>
      </c>
      <c r="X1706">
        <v>374.54719599999999</v>
      </c>
      <c r="Y1706">
        <v>37.198850999999998</v>
      </c>
      <c r="Z1706">
        <v>702.53764699999999</v>
      </c>
      <c r="AA1706">
        <v>668.95829800000001</v>
      </c>
      <c r="AB1706">
        <v>0</v>
      </c>
    </row>
    <row r="1707" spans="1:28" x14ac:dyDescent="0.25">
      <c r="A1707" s="1" t="s">
        <v>2589</v>
      </c>
      <c r="B1707">
        <v>2588</v>
      </c>
      <c r="C1707" s="1" t="s">
        <v>4004</v>
      </c>
      <c r="D1707">
        <v>5.0999999999999996</v>
      </c>
      <c r="E1707">
        <v>0</v>
      </c>
      <c r="F1707">
        <v>0.54</v>
      </c>
      <c r="G1707">
        <v>2706</v>
      </c>
      <c r="H1707" s="1" t="s">
        <v>4073</v>
      </c>
      <c r="I1707">
        <v>40.79</v>
      </c>
      <c r="J1707">
        <v>10.11</v>
      </c>
      <c r="K1707">
        <v>118</v>
      </c>
      <c r="L1707">
        <v>475.89</v>
      </c>
      <c r="M1707">
        <v>5</v>
      </c>
      <c r="N1707">
        <v>2</v>
      </c>
      <c r="O1707">
        <v>0</v>
      </c>
      <c r="P1707">
        <v>74.78</v>
      </c>
      <c r="Q1707">
        <v>0</v>
      </c>
      <c r="R1707" s="1" t="s">
        <v>6744</v>
      </c>
      <c r="S1707" s="1" t="s">
        <v>8156</v>
      </c>
      <c r="T1707">
        <v>0.82</v>
      </c>
      <c r="U1707" s="1"/>
      <c r="V1707">
        <v>7882.6881450000001</v>
      </c>
      <c r="W1707">
        <v>284195.3615</v>
      </c>
      <c r="X1707">
        <v>42.630668</v>
      </c>
      <c r="Y1707">
        <v>6.007053</v>
      </c>
      <c r="Z1707">
        <v>124.499224</v>
      </c>
      <c r="AA1707">
        <v>122.164727</v>
      </c>
      <c r="AB1707">
        <v>0</v>
      </c>
    </row>
    <row r="1708" spans="1:28" x14ac:dyDescent="0.25">
      <c r="A1708" s="1" t="s">
        <v>2590</v>
      </c>
      <c r="B1708">
        <v>2415</v>
      </c>
      <c r="C1708" s="1" t="s">
        <v>4022</v>
      </c>
      <c r="D1708">
        <v>5.0999999999999996</v>
      </c>
      <c r="E1708">
        <v>0</v>
      </c>
      <c r="F1708">
        <v>0</v>
      </c>
      <c r="G1708">
        <v>2707</v>
      </c>
      <c r="H1708" s="1" t="s">
        <v>4098</v>
      </c>
      <c r="I1708">
        <v>66.290000000000006</v>
      </c>
      <c r="J1708">
        <v>9.76</v>
      </c>
      <c r="K1708">
        <v>292</v>
      </c>
      <c r="L1708">
        <v>1849.52</v>
      </c>
      <c r="M1708">
        <v>50</v>
      </c>
      <c r="N1708">
        <v>2</v>
      </c>
      <c r="O1708">
        <v>0</v>
      </c>
      <c r="P1708">
        <v>108.14</v>
      </c>
      <c r="Q1708">
        <v>0</v>
      </c>
      <c r="R1708" s="1" t="s">
        <v>6745</v>
      </c>
      <c r="S1708" s="1" t="s">
        <v>8156</v>
      </c>
      <c r="T1708">
        <v>0.71</v>
      </c>
      <c r="U1708" s="1"/>
      <c r="V1708">
        <v>17618.897305999999</v>
      </c>
      <c r="W1708">
        <v>663084.59098700003</v>
      </c>
      <c r="X1708">
        <v>95.708447000000007</v>
      </c>
      <c r="Y1708">
        <v>12.558967000000001</v>
      </c>
      <c r="Z1708">
        <v>279.49353300000001</v>
      </c>
      <c r="AA1708">
        <v>285.03645699999998</v>
      </c>
      <c r="AB1708">
        <v>0</v>
      </c>
    </row>
    <row r="1709" spans="1:28" x14ac:dyDescent="0.25">
      <c r="A1709" s="1" t="s">
        <v>2591</v>
      </c>
      <c r="B1709">
        <v>2604</v>
      </c>
      <c r="C1709" s="1" t="s">
        <v>4002</v>
      </c>
      <c r="D1709">
        <v>5.0999999999999996</v>
      </c>
      <c r="E1709">
        <v>0</v>
      </c>
      <c r="F1709">
        <v>0.87</v>
      </c>
      <c r="G1709">
        <v>2707</v>
      </c>
      <c r="H1709" s="1" t="s">
        <v>4105</v>
      </c>
      <c r="I1709">
        <v>31.58</v>
      </c>
      <c r="J1709">
        <v>11.56</v>
      </c>
      <c r="K1709">
        <v>103</v>
      </c>
      <c r="L1709">
        <v>367.23</v>
      </c>
      <c r="M1709">
        <v>59</v>
      </c>
      <c r="N1709">
        <v>2</v>
      </c>
      <c r="O1709">
        <v>0</v>
      </c>
      <c r="P1709">
        <v>75.2</v>
      </c>
      <c r="Q1709">
        <v>0</v>
      </c>
      <c r="R1709" s="1" t="s">
        <v>6746</v>
      </c>
      <c r="S1709" s="1" t="s">
        <v>8156</v>
      </c>
      <c r="T1709">
        <v>0.96</v>
      </c>
      <c r="U1709" s="1"/>
      <c r="V1709">
        <v>11764.018188</v>
      </c>
      <c r="W1709">
        <v>298832.70995699998</v>
      </c>
      <c r="X1709">
        <v>60.630132000000003</v>
      </c>
      <c r="Y1709">
        <v>6.6697470000000001</v>
      </c>
      <c r="Z1709">
        <v>132.068501</v>
      </c>
      <c r="AA1709">
        <v>128.459315</v>
      </c>
      <c r="AB1709">
        <v>0</v>
      </c>
    </row>
    <row r="1710" spans="1:28" x14ac:dyDescent="0.25">
      <c r="A1710" s="1" t="s">
        <v>2592</v>
      </c>
      <c r="B1710">
        <v>2484</v>
      </c>
      <c r="C1710" s="1" t="s">
        <v>4004</v>
      </c>
      <c r="D1710">
        <v>5.0999999999999996</v>
      </c>
      <c r="E1710">
        <v>0</v>
      </c>
      <c r="F1710">
        <v>1.08</v>
      </c>
      <c r="G1710">
        <v>2708</v>
      </c>
      <c r="H1710" s="1" t="s">
        <v>4073</v>
      </c>
      <c r="I1710">
        <v>40.79</v>
      </c>
      <c r="J1710">
        <v>11.1</v>
      </c>
      <c r="K1710">
        <v>224</v>
      </c>
      <c r="L1710">
        <v>475.89</v>
      </c>
      <c r="M1710">
        <v>129</v>
      </c>
      <c r="N1710">
        <v>4</v>
      </c>
      <c r="O1710">
        <v>0</v>
      </c>
      <c r="P1710">
        <v>198.19</v>
      </c>
      <c r="Q1710">
        <v>0</v>
      </c>
      <c r="R1710" s="1" t="s">
        <v>6747</v>
      </c>
      <c r="S1710" s="1" t="s">
        <v>8156</v>
      </c>
      <c r="T1710">
        <v>1.37</v>
      </c>
      <c r="U1710" s="1"/>
      <c r="V1710">
        <v>25414.287371999999</v>
      </c>
      <c r="W1710">
        <v>574224.37912299996</v>
      </c>
      <c r="X1710">
        <v>129.2765</v>
      </c>
      <c r="Y1710">
        <v>13.196932</v>
      </c>
      <c r="Z1710">
        <v>256.65327500000001</v>
      </c>
      <c r="AA1710">
        <v>246.84379999999999</v>
      </c>
      <c r="AB1710">
        <v>0</v>
      </c>
    </row>
    <row r="1711" spans="1:28" x14ac:dyDescent="0.25">
      <c r="A1711" s="1" t="s">
        <v>2594</v>
      </c>
      <c r="B1711">
        <v>1921</v>
      </c>
      <c r="C1711" s="1" t="s">
        <v>4020</v>
      </c>
      <c r="D1711">
        <v>5.0999999999999996</v>
      </c>
      <c r="E1711">
        <v>0</v>
      </c>
      <c r="F1711">
        <v>0.38</v>
      </c>
      <c r="G1711">
        <v>2709</v>
      </c>
      <c r="H1711" s="1" t="s">
        <v>4117</v>
      </c>
      <c r="I1711">
        <v>120.04</v>
      </c>
      <c r="J1711">
        <v>10.26</v>
      </c>
      <c r="K1711">
        <v>788</v>
      </c>
      <c r="L1711">
        <v>743.49</v>
      </c>
      <c r="M1711">
        <v>595</v>
      </c>
      <c r="N1711">
        <v>14</v>
      </c>
      <c r="O1711">
        <v>0</v>
      </c>
      <c r="P1711">
        <v>724.43</v>
      </c>
      <c r="Q1711">
        <v>0</v>
      </c>
      <c r="R1711" s="1" t="s">
        <v>6749</v>
      </c>
      <c r="S1711" s="1" t="s">
        <v>8156</v>
      </c>
      <c r="T1711">
        <v>0.86</v>
      </c>
      <c r="U1711" s="1"/>
      <c r="V1711">
        <v>97731.112668000002</v>
      </c>
      <c r="W1711">
        <v>1751466.9664449999</v>
      </c>
      <c r="X1711">
        <v>486.13967500000001</v>
      </c>
      <c r="Y1711">
        <v>42.149918</v>
      </c>
      <c r="Z1711">
        <v>792.69300999999996</v>
      </c>
      <c r="AA1711">
        <v>752.92375100000004</v>
      </c>
      <c r="AB1711">
        <v>0</v>
      </c>
    </row>
    <row r="1712" spans="1:28" x14ac:dyDescent="0.25">
      <c r="A1712" s="1" t="s">
        <v>2595</v>
      </c>
      <c r="B1712">
        <v>2611</v>
      </c>
      <c r="C1712" s="1" t="s">
        <v>4004</v>
      </c>
      <c r="D1712">
        <v>5.0999999999999996</v>
      </c>
      <c r="E1712">
        <v>0</v>
      </c>
      <c r="F1712">
        <v>2.8</v>
      </c>
      <c r="G1712">
        <v>2709</v>
      </c>
      <c r="H1712" s="1" t="s">
        <v>4076</v>
      </c>
      <c r="I1712">
        <v>1.4</v>
      </c>
      <c r="J1712">
        <v>9.3699999999999992</v>
      </c>
      <c r="K1712">
        <v>98</v>
      </c>
      <c r="L1712">
        <v>609.39</v>
      </c>
      <c r="M1712">
        <v>0</v>
      </c>
      <c r="N1712">
        <v>0</v>
      </c>
      <c r="O1712">
        <v>0</v>
      </c>
      <c r="P1712">
        <v>47.08</v>
      </c>
      <c r="Q1712">
        <v>0</v>
      </c>
      <c r="R1712" s="1" t="s">
        <v>6750</v>
      </c>
      <c r="S1712" s="1" t="s">
        <v>8156</v>
      </c>
      <c r="T1712">
        <v>0.82</v>
      </c>
      <c r="U1712" s="1"/>
      <c r="V1712">
        <v>5885.8187980000002</v>
      </c>
      <c r="W1712">
        <v>245813.11136499999</v>
      </c>
      <c r="X1712">
        <v>32.583061000000001</v>
      </c>
      <c r="Y1712">
        <v>4.7478009999999999</v>
      </c>
      <c r="Z1712">
        <v>103.936778</v>
      </c>
      <c r="AA1712">
        <v>105.66564</v>
      </c>
      <c r="AB1712">
        <v>0</v>
      </c>
    </row>
    <row r="1713" spans="1:28" x14ac:dyDescent="0.25">
      <c r="A1713" s="1" t="s">
        <v>2596</v>
      </c>
      <c r="B1713">
        <v>2433</v>
      </c>
      <c r="C1713" s="1" t="s">
        <v>4001</v>
      </c>
      <c r="D1713">
        <v>0.2</v>
      </c>
      <c r="E1713">
        <v>0</v>
      </c>
      <c r="F1713">
        <v>78.900000000000006</v>
      </c>
      <c r="G1713">
        <v>2710</v>
      </c>
      <c r="H1713" s="1" t="s">
        <v>4148</v>
      </c>
      <c r="I1713">
        <v>108.49</v>
      </c>
      <c r="J1713">
        <v>7.05</v>
      </c>
      <c r="K1713">
        <v>277</v>
      </c>
      <c r="L1713">
        <v>419.77</v>
      </c>
      <c r="M1713">
        <v>164</v>
      </c>
      <c r="N1713">
        <v>11</v>
      </c>
      <c r="O1713">
        <v>0</v>
      </c>
      <c r="P1713">
        <v>234.61</v>
      </c>
      <c r="Q1713">
        <v>0</v>
      </c>
      <c r="R1713" s="1" t="s">
        <v>6751</v>
      </c>
      <c r="S1713" s="1" t="s">
        <v>8156</v>
      </c>
      <c r="T1713">
        <v>0.65</v>
      </c>
      <c r="U1713" s="1"/>
      <c r="V1713">
        <v>25960.768348000001</v>
      </c>
      <c r="W1713">
        <v>518463.23281199997</v>
      </c>
      <c r="X1713">
        <v>130.362109</v>
      </c>
      <c r="Y1713">
        <v>11.945819</v>
      </c>
      <c r="Z1713">
        <v>231.95266699999999</v>
      </c>
      <c r="AA1713">
        <v>222.87609599999999</v>
      </c>
      <c r="AB1713">
        <v>0</v>
      </c>
    </row>
    <row r="1714" spans="1:28" x14ac:dyDescent="0.25">
      <c r="A1714" s="1" t="s">
        <v>2597</v>
      </c>
      <c r="B1714">
        <v>1282</v>
      </c>
      <c r="C1714" s="1" t="s">
        <v>4061</v>
      </c>
      <c r="D1714">
        <v>5.0999999999999996</v>
      </c>
      <c r="E1714">
        <v>0</v>
      </c>
      <c r="F1714">
        <v>0.57999999999999996</v>
      </c>
      <c r="G1714">
        <v>2711</v>
      </c>
      <c r="H1714" s="1" t="s">
        <v>4145</v>
      </c>
      <c r="I1714">
        <v>168.74</v>
      </c>
      <c r="J1714">
        <v>10.69</v>
      </c>
      <c r="K1714">
        <v>1429</v>
      </c>
      <c r="L1714">
        <v>2615.73</v>
      </c>
      <c r="M1714">
        <v>946</v>
      </c>
      <c r="N1714">
        <v>21</v>
      </c>
      <c r="O1714">
        <v>0</v>
      </c>
      <c r="P1714">
        <v>1191.54</v>
      </c>
      <c r="Q1714">
        <v>0</v>
      </c>
      <c r="R1714" s="1" t="s">
        <v>6752</v>
      </c>
      <c r="S1714" s="1" t="s">
        <v>8156</v>
      </c>
      <c r="T1714">
        <v>0.8</v>
      </c>
      <c r="U1714" s="1"/>
      <c r="V1714">
        <v>166024.48555300001</v>
      </c>
      <c r="W1714">
        <v>3225821.2930640001</v>
      </c>
      <c r="X1714">
        <v>831.67439400000001</v>
      </c>
      <c r="Y1714">
        <v>75.182120999999995</v>
      </c>
      <c r="Z1714">
        <v>1444.75485</v>
      </c>
      <c r="AA1714">
        <v>1386.713544</v>
      </c>
      <c r="AB1714">
        <v>0</v>
      </c>
    </row>
    <row r="1715" spans="1:28" x14ac:dyDescent="0.25">
      <c r="A1715" s="1" t="s">
        <v>2598</v>
      </c>
      <c r="B1715">
        <v>1610</v>
      </c>
      <c r="C1715" s="1" t="s">
        <v>4043</v>
      </c>
      <c r="D1715">
        <v>5.0999999999999996</v>
      </c>
      <c r="E1715">
        <v>0</v>
      </c>
      <c r="F1715">
        <v>0.01</v>
      </c>
      <c r="G1715">
        <v>2712</v>
      </c>
      <c r="H1715" s="1" t="s">
        <v>4129</v>
      </c>
      <c r="I1715">
        <v>135.09</v>
      </c>
      <c r="J1715">
        <v>6.39</v>
      </c>
      <c r="K1715">
        <v>1102</v>
      </c>
      <c r="L1715">
        <v>2630.12</v>
      </c>
      <c r="M1715">
        <v>668</v>
      </c>
      <c r="N1715">
        <v>10</v>
      </c>
      <c r="O1715">
        <v>0</v>
      </c>
      <c r="P1715">
        <v>780.21</v>
      </c>
      <c r="Q1715">
        <v>0</v>
      </c>
      <c r="R1715" s="1" t="s">
        <v>6753</v>
      </c>
      <c r="S1715" s="1" t="s">
        <v>8156</v>
      </c>
      <c r="T1715">
        <v>0.59</v>
      </c>
      <c r="U1715" s="1"/>
      <c r="V1715">
        <v>120482.37502599999</v>
      </c>
      <c r="W1715">
        <v>2422108.1036629998</v>
      </c>
      <c r="X1715">
        <v>605.27357900000004</v>
      </c>
      <c r="Y1715">
        <v>55.100853999999998</v>
      </c>
      <c r="Z1715">
        <v>1078.4613079999999</v>
      </c>
      <c r="AA1715">
        <v>1041.212184</v>
      </c>
      <c r="AB1715">
        <v>0</v>
      </c>
    </row>
    <row r="1716" spans="1:28" x14ac:dyDescent="0.25">
      <c r="A1716" s="1" t="s">
        <v>2600</v>
      </c>
      <c r="B1716">
        <v>2439</v>
      </c>
      <c r="C1716" s="1" t="s">
        <v>4024</v>
      </c>
      <c r="D1716">
        <v>5.0999999999999996</v>
      </c>
      <c r="E1716">
        <v>0</v>
      </c>
      <c r="F1716">
        <v>0.24</v>
      </c>
      <c r="G1716">
        <v>2712</v>
      </c>
      <c r="H1716" s="1" t="s">
        <v>4112</v>
      </c>
      <c r="I1716">
        <v>110.84</v>
      </c>
      <c r="J1716">
        <v>10.65</v>
      </c>
      <c r="K1716">
        <v>273</v>
      </c>
      <c r="L1716">
        <v>1744.16</v>
      </c>
      <c r="M1716">
        <v>61</v>
      </c>
      <c r="N1716">
        <v>3</v>
      </c>
      <c r="O1716">
        <v>0</v>
      </c>
      <c r="P1716">
        <v>125.64</v>
      </c>
      <c r="Q1716">
        <v>0</v>
      </c>
      <c r="R1716" s="1" t="s">
        <v>6755</v>
      </c>
      <c r="S1716" s="1" t="s">
        <v>8156</v>
      </c>
      <c r="T1716">
        <v>0.82</v>
      </c>
      <c r="U1716" s="1"/>
      <c r="V1716">
        <v>19633.847874999999</v>
      </c>
      <c r="W1716">
        <v>732279.125351</v>
      </c>
      <c r="X1716">
        <v>106.71984999999999</v>
      </c>
      <c r="Y1716">
        <v>14.952329000000001</v>
      </c>
      <c r="Z1716">
        <v>314.80132600000002</v>
      </c>
      <c r="AA1716">
        <v>314.77931000000001</v>
      </c>
      <c r="AB1716">
        <v>0</v>
      </c>
    </row>
    <row r="1717" spans="1:28" x14ac:dyDescent="0.25">
      <c r="A1717" s="1" t="s">
        <v>2602</v>
      </c>
      <c r="B1717">
        <v>2511</v>
      </c>
      <c r="C1717" s="1" t="s">
        <v>4001</v>
      </c>
      <c r="D1717">
        <v>0.2</v>
      </c>
      <c r="E1717">
        <v>0</v>
      </c>
      <c r="F1717">
        <v>116.31</v>
      </c>
      <c r="G1717">
        <v>2714</v>
      </c>
      <c r="H1717" s="1" t="s">
        <v>4148</v>
      </c>
      <c r="I1717">
        <v>108.49</v>
      </c>
      <c r="J1717">
        <v>15.52</v>
      </c>
      <c r="K1717">
        <v>203</v>
      </c>
      <c r="L1717">
        <v>419.77</v>
      </c>
      <c r="M1717">
        <v>96</v>
      </c>
      <c r="N1717">
        <v>10</v>
      </c>
      <c r="O1717">
        <v>0</v>
      </c>
      <c r="P1717">
        <v>176.53</v>
      </c>
      <c r="Q1717">
        <v>0</v>
      </c>
      <c r="R1717" s="1" t="s">
        <v>6757</v>
      </c>
      <c r="S1717" s="1" t="s">
        <v>8156</v>
      </c>
      <c r="T1717">
        <v>1.1499999999999999</v>
      </c>
      <c r="U1717" s="1"/>
      <c r="V1717">
        <v>17758.611406</v>
      </c>
      <c r="W1717">
        <v>427964.12022099999</v>
      </c>
      <c r="X1717">
        <v>90.943550000000002</v>
      </c>
      <c r="Y1717">
        <v>9.7220879999999994</v>
      </c>
      <c r="Z1717">
        <v>190.130956</v>
      </c>
      <c r="AA1717">
        <v>183.96959899999999</v>
      </c>
      <c r="AB1717">
        <v>0</v>
      </c>
    </row>
    <row r="1718" spans="1:28" x14ac:dyDescent="0.25">
      <c r="A1718" s="1" t="s">
        <v>2603</v>
      </c>
      <c r="B1718">
        <v>2013</v>
      </c>
      <c r="C1718" s="1" t="s">
        <v>4007</v>
      </c>
      <c r="D1718">
        <v>5.0999999999999996</v>
      </c>
      <c r="E1718">
        <v>0</v>
      </c>
      <c r="F1718">
        <v>0.5</v>
      </c>
      <c r="G1718">
        <v>2715</v>
      </c>
      <c r="H1718" s="1" t="s">
        <v>4075</v>
      </c>
      <c r="I1718">
        <v>89.74</v>
      </c>
      <c r="J1718">
        <v>13.05</v>
      </c>
      <c r="K1718">
        <v>702</v>
      </c>
      <c r="L1718">
        <v>569.77</v>
      </c>
      <c r="M1718">
        <v>564</v>
      </c>
      <c r="N1718">
        <v>14</v>
      </c>
      <c r="O1718">
        <v>0</v>
      </c>
      <c r="P1718">
        <v>662.47</v>
      </c>
      <c r="Q1718">
        <v>0</v>
      </c>
      <c r="R1718" s="1" t="s">
        <v>6758</v>
      </c>
      <c r="S1718" s="1" t="s">
        <v>8156</v>
      </c>
      <c r="T1718">
        <v>1.08</v>
      </c>
      <c r="U1718" s="1"/>
      <c r="V1718">
        <v>91334.503779000006</v>
      </c>
      <c r="W1718">
        <v>1640626.2494959999</v>
      </c>
      <c r="X1718">
        <v>454.45011299999999</v>
      </c>
      <c r="Y1718">
        <v>39.71472</v>
      </c>
      <c r="Z1718">
        <v>744.79382199999998</v>
      </c>
      <c r="AA1718">
        <v>705.27472899999998</v>
      </c>
      <c r="AB1718">
        <v>0</v>
      </c>
    </row>
    <row r="1719" spans="1:28" x14ac:dyDescent="0.25">
      <c r="A1719" s="1" t="s">
        <v>2606</v>
      </c>
      <c r="B1719">
        <v>2635</v>
      </c>
      <c r="C1719" s="1" t="s">
        <v>4002</v>
      </c>
      <c r="D1719">
        <v>5.0999999999999996</v>
      </c>
      <c r="E1719">
        <v>0</v>
      </c>
      <c r="F1719">
        <v>0.51</v>
      </c>
      <c r="G1719">
        <v>2716</v>
      </c>
      <c r="H1719" s="1" t="s">
        <v>4105</v>
      </c>
      <c r="I1719">
        <v>31.58</v>
      </c>
      <c r="J1719">
        <v>15.12</v>
      </c>
      <c r="K1719">
        <v>81</v>
      </c>
      <c r="L1719">
        <v>367.23</v>
      </c>
      <c r="M1719">
        <v>31</v>
      </c>
      <c r="N1719">
        <v>1</v>
      </c>
      <c r="O1719">
        <v>0</v>
      </c>
      <c r="P1719">
        <v>56.98</v>
      </c>
      <c r="Q1719">
        <v>0</v>
      </c>
      <c r="R1719" s="1" t="s">
        <v>6761</v>
      </c>
      <c r="S1719" s="1" t="s">
        <v>8156</v>
      </c>
      <c r="T1719">
        <v>1.1100000000000001</v>
      </c>
      <c r="U1719" s="1"/>
      <c r="V1719">
        <v>7258.2584029999998</v>
      </c>
      <c r="W1719">
        <v>211064.61571700001</v>
      </c>
      <c r="X1719">
        <v>38.049624000000001</v>
      </c>
      <c r="Y1719">
        <v>4.5566069999999996</v>
      </c>
      <c r="Z1719">
        <v>91.726518999999996</v>
      </c>
      <c r="AA1719">
        <v>90.729810000000001</v>
      </c>
      <c r="AB1719">
        <v>0</v>
      </c>
    </row>
    <row r="1720" spans="1:28" x14ac:dyDescent="0.25">
      <c r="A1720" s="1" t="s">
        <v>2608</v>
      </c>
      <c r="B1720">
        <v>1727</v>
      </c>
      <c r="C1720" s="1" t="s">
        <v>4020</v>
      </c>
      <c r="D1720">
        <v>5.0999999999999996</v>
      </c>
      <c r="E1720">
        <v>0</v>
      </c>
      <c r="F1720">
        <v>2</v>
      </c>
      <c r="G1720">
        <v>2718</v>
      </c>
      <c r="H1720" s="1" t="s">
        <v>4146</v>
      </c>
      <c r="I1720">
        <v>61.94</v>
      </c>
      <c r="J1720">
        <v>17.55</v>
      </c>
      <c r="K1720">
        <v>991</v>
      </c>
      <c r="L1720">
        <v>1358.76</v>
      </c>
      <c r="M1720">
        <v>794</v>
      </c>
      <c r="N1720">
        <v>9</v>
      </c>
      <c r="O1720">
        <v>0</v>
      </c>
      <c r="P1720">
        <v>920.07</v>
      </c>
      <c r="Q1720">
        <v>0</v>
      </c>
      <c r="R1720" s="1" t="s">
        <v>6763</v>
      </c>
      <c r="S1720" s="1" t="s">
        <v>8156</v>
      </c>
      <c r="T1720">
        <v>1.45</v>
      </c>
      <c r="U1720" s="1"/>
      <c r="V1720">
        <v>139425.99955199999</v>
      </c>
      <c r="W1720">
        <v>2657572.7740460001</v>
      </c>
      <c r="X1720">
        <v>697.59946100000002</v>
      </c>
      <c r="Y1720">
        <v>64.383088999999998</v>
      </c>
      <c r="Z1720">
        <v>1204.1648110000001</v>
      </c>
      <c r="AA1720">
        <v>1142.434031</v>
      </c>
      <c r="AB1720">
        <v>0</v>
      </c>
    </row>
    <row r="1721" spans="1:28" x14ac:dyDescent="0.25">
      <c r="A1721" s="1" t="s">
        <v>2609</v>
      </c>
      <c r="B1721">
        <v>2563</v>
      </c>
      <c r="C1721" s="1" t="s">
        <v>4004</v>
      </c>
      <c r="D1721">
        <v>5.0999999999999996</v>
      </c>
      <c r="E1721">
        <v>0</v>
      </c>
      <c r="F1721">
        <v>1.67</v>
      </c>
      <c r="G1721">
        <v>2718</v>
      </c>
      <c r="H1721" s="1" t="s">
        <v>4073</v>
      </c>
      <c r="I1721">
        <v>40.79</v>
      </c>
      <c r="J1721">
        <v>12.33</v>
      </c>
      <c r="K1721">
        <v>155</v>
      </c>
      <c r="L1721">
        <v>475.89</v>
      </c>
      <c r="M1721">
        <v>62</v>
      </c>
      <c r="N1721">
        <v>5</v>
      </c>
      <c r="O1721">
        <v>0</v>
      </c>
      <c r="P1721">
        <v>118.94</v>
      </c>
      <c r="Q1721">
        <v>0</v>
      </c>
      <c r="R1721" s="1" t="s">
        <v>6764</v>
      </c>
      <c r="S1721" s="1" t="s">
        <v>8156</v>
      </c>
      <c r="T1721">
        <v>0.97</v>
      </c>
      <c r="U1721" s="1"/>
      <c r="V1721">
        <v>12895.110891</v>
      </c>
      <c r="W1721">
        <v>349403.61850799999</v>
      </c>
      <c r="X1721">
        <v>66.960597000000007</v>
      </c>
      <c r="Y1721">
        <v>7.5883000000000003</v>
      </c>
      <c r="Z1721">
        <v>153.121489</v>
      </c>
      <c r="AA1721">
        <v>150.19782699999999</v>
      </c>
      <c r="AB1721">
        <v>0</v>
      </c>
    </row>
    <row r="1722" spans="1:28" x14ac:dyDescent="0.25">
      <c r="A1722" s="1" t="s">
        <v>2610</v>
      </c>
      <c r="B1722">
        <v>2626</v>
      </c>
      <c r="C1722" s="1" t="s">
        <v>4004</v>
      </c>
      <c r="D1722">
        <v>5.0999999999999996</v>
      </c>
      <c r="E1722">
        <v>0</v>
      </c>
      <c r="F1722">
        <v>4</v>
      </c>
      <c r="G1722">
        <v>2720</v>
      </c>
      <c r="H1722" s="1" t="s">
        <v>4076</v>
      </c>
      <c r="I1722">
        <v>1.4</v>
      </c>
      <c r="J1722">
        <v>11.72</v>
      </c>
      <c r="K1722">
        <v>94</v>
      </c>
      <c r="L1722">
        <v>609.39</v>
      </c>
      <c r="M1722">
        <v>0</v>
      </c>
      <c r="N1722">
        <v>0</v>
      </c>
      <c r="O1722">
        <v>0</v>
      </c>
      <c r="P1722">
        <v>48.09</v>
      </c>
      <c r="Q1722">
        <v>0</v>
      </c>
      <c r="R1722" s="1" t="s">
        <v>6765</v>
      </c>
      <c r="S1722" s="1" t="s">
        <v>8156</v>
      </c>
      <c r="T1722">
        <v>0.91</v>
      </c>
      <c r="U1722" s="1"/>
      <c r="V1722">
        <v>6358.741959</v>
      </c>
      <c r="W1722">
        <v>273396.27191000001</v>
      </c>
      <c r="X1722">
        <v>35.434024000000001</v>
      </c>
      <c r="Y1722">
        <v>5.5130340000000002</v>
      </c>
      <c r="Z1722">
        <v>117.227</v>
      </c>
      <c r="AA1722">
        <v>117.52205499999999</v>
      </c>
      <c r="AB1722">
        <v>0</v>
      </c>
    </row>
    <row r="1723" spans="1:28" x14ac:dyDescent="0.25">
      <c r="A1723" s="1" t="s">
        <v>2612</v>
      </c>
      <c r="B1723">
        <v>2636</v>
      </c>
      <c r="C1723" s="1" t="s">
        <v>4004</v>
      </c>
      <c r="D1723">
        <v>5.0999999999999996</v>
      </c>
      <c r="E1723">
        <v>0</v>
      </c>
      <c r="F1723">
        <v>0.2</v>
      </c>
      <c r="G1723">
        <v>2721</v>
      </c>
      <c r="H1723" s="1" t="s">
        <v>4076</v>
      </c>
      <c r="I1723">
        <v>1.4</v>
      </c>
      <c r="J1723">
        <v>15.66</v>
      </c>
      <c r="K1723">
        <v>85</v>
      </c>
      <c r="L1723">
        <v>609.39</v>
      </c>
      <c r="M1723">
        <v>1</v>
      </c>
      <c r="N1723">
        <v>1</v>
      </c>
      <c r="O1723">
        <v>0</v>
      </c>
      <c r="P1723">
        <v>48.32</v>
      </c>
      <c r="Q1723">
        <v>0</v>
      </c>
      <c r="R1723" s="1" t="s">
        <v>6767</v>
      </c>
      <c r="S1723" s="1" t="s">
        <v>8156</v>
      </c>
      <c r="T1723">
        <v>1.17</v>
      </c>
      <c r="U1723" s="1"/>
      <c r="V1723">
        <v>6074.3241770000004</v>
      </c>
      <c r="W1723">
        <v>264756.92408099998</v>
      </c>
      <c r="X1723">
        <v>33.957262999999998</v>
      </c>
      <c r="Y1723">
        <v>5.598465</v>
      </c>
      <c r="Z1723">
        <v>114.72349</v>
      </c>
      <c r="AA1723">
        <v>113.807922</v>
      </c>
      <c r="AB1723">
        <v>0</v>
      </c>
    </row>
    <row r="1724" spans="1:28" x14ac:dyDescent="0.25">
      <c r="A1724" s="1" t="s">
        <v>2613</v>
      </c>
      <c r="B1724">
        <v>1809</v>
      </c>
      <c r="C1724" s="1" t="s">
        <v>4040</v>
      </c>
      <c r="D1724">
        <v>5.0999999999999996</v>
      </c>
      <c r="E1724">
        <v>0</v>
      </c>
      <c r="F1724">
        <v>1.87</v>
      </c>
      <c r="G1724">
        <v>2723</v>
      </c>
      <c r="H1724" s="1" t="s">
        <v>4161</v>
      </c>
      <c r="I1724">
        <v>168.74</v>
      </c>
      <c r="J1724">
        <v>14.43</v>
      </c>
      <c r="K1724">
        <v>914</v>
      </c>
      <c r="L1724">
        <v>1626.37</v>
      </c>
      <c r="M1724">
        <v>643</v>
      </c>
      <c r="N1724">
        <v>19</v>
      </c>
      <c r="O1724">
        <v>0</v>
      </c>
      <c r="P1724">
        <v>804.34</v>
      </c>
      <c r="Q1724">
        <v>0</v>
      </c>
      <c r="R1724" s="1" t="s">
        <v>6768</v>
      </c>
      <c r="S1724" s="1" t="s">
        <v>8156</v>
      </c>
      <c r="T1724">
        <v>1.08</v>
      </c>
      <c r="U1724" s="1"/>
      <c r="V1724">
        <v>114150.19515299999</v>
      </c>
      <c r="W1724">
        <v>2238132.1497050002</v>
      </c>
      <c r="X1724">
        <v>572.43339300000002</v>
      </c>
      <c r="Y1724">
        <v>52.993698999999999</v>
      </c>
      <c r="Z1724">
        <v>1006.284386</v>
      </c>
      <c r="AA1724">
        <v>962.12448500000005</v>
      </c>
      <c r="AB1724">
        <v>0</v>
      </c>
    </row>
    <row r="1725" spans="1:28" x14ac:dyDescent="0.25">
      <c r="A1725" s="1" t="s">
        <v>2614</v>
      </c>
      <c r="B1725">
        <v>2613</v>
      </c>
      <c r="C1725" s="1" t="s">
        <v>4004</v>
      </c>
      <c r="D1725">
        <v>5.0999999999999996</v>
      </c>
      <c r="E1725">
        <v>0</v>
      </c>
      <c r="F1725">
        <v>3</v>
      </c>
      <c r="G1725">
        <v>2723</v>
      </c>
      <c r="H1725" s="1" t="s">
        <v>4074</v>
      </c>
      <c r="I1725">
        <v>0.2</v>
      </c>
      <c r="J1725">
        <v>7.25</v>
      </c>
      <c r="K1725">
        <v>110</v>
      </c>
      <c r="L1725">
        <v>420.4</v>
      </c>
      <c r="M1725">
        <v>2</v>
      </c>
      <c r="N1725">
        <v>1</v>
      </c>
      <c r="O1725">
        <v>0</v>
      </c>
      <c r="P1725">
        <v>51.19</v>
      </c>
      <c r="Q1725">
        <v>0</v>
      </c>
      <c r="R1725" s="1" t="s">
        <v>6769</v>
      </c>
      <c r="S1725" s="1" t="s">
        <v>8156</v>
      </c>
      <c r="T1725">
        <v>0.53</v>
      </c>
      <c r="U1725" s="1"/>
      <c r="V1725">
        <v>7194.6142229999996</v>
      </c>
      <c r="W1725">
        <v>218633.989114</v>
      </c>
      <c r="X1725">
        <v>37.865464000000003</v>
      </c>
      <c r="Y1725">
        <v>4.4097140000000001</v>
      </c>
      <c r="Z1725">
        <v>94.578491</v>
      </c>
      <c r="AA1725">
        <v>93.983671000000001</v>
      </c>
      <c r="AB1725">
        <v>0</v>
      </c>
    </row>
    <row r="1726" spans="1:28" x14ac:dyDescent="0.25">
      <c r="A1726" s="1" t="s">
        <v>2615</v>
      </c>
      <c r="B1726">
        <v>2616</v>
      </c>
      <c r="C1726" s="1" t="s">
        <v>4004</v>
      </c>
      <c r="D1726">
        <v>5.0999999999999996</v>
      </c>
      <c r="E1726">
        <v>0</v>
      </c>
      <c r="F1726">
        <v>2.4</v>
      </c>
      <c r="G1726">
        <v>2723</v>
      </c>
      <c r="H1726" s="1" t="s">
        <v>4073</v>
      </c>
      <c r="I1726">
        <v>40.79</v>
      </c>
      <c r="J1726">
        <v>11.42</v>
      </c>
      <c r="K1726">
        <v>107</v>
      </c>
      <c r="L1726">
        <v>475.89</v>
      </c>
      <c r="M1726">
        <v>13</v>
      </c>
      <c r="N1726">
        <v>3</v>
      </c>
      <c r="O1726">
        <v>0</v>
      </c>
      <c r="P1726">
        <v>68.67</v>
      </c>
      <c r="Q1726">
        <v>0</v>
      </c>
      <c r="R1726" s="1" t="s">
        <v>6770</v>
      </c>
      <c r="S1726" s="1" t="s">
        <v>8156</v>
      </c>
      <c r="T1726">
        <v>0.91</v>
      </c>
      <c r="U1726" s="1"/>
      <c r="V1726">
        <v>6839.9038700000001</v>
      </c>
      <c r="W1726">
        <v>255365.60074600001</v>
      </c>
      <c r="X1726">
        <v>37.167616000000002</v>
      </c>
      <c r="Y1726">
        <v>5.1686189999999996</v>
      </c>
      <c r="Z1726">
        <v>110.030092</v>
      </c>
      <c r="AA1726">
        <v>109.772094</v>
      </c>
      <c r="AB1726">
        <v>0</v>
      </c>
    </row>
    <row r="1727" spans="1:28" x14ac:dyDescent="0.25">
      <c r="A1727" s="1" t="s">
        <v>2616</v>
      </c>
      <c r="B1727">
        <v>2510</v>
      </c>
      <c r="C1727" s="1" t="s">
        <v>4031</v>
      </c>
      <c r="D1727">
        <v>5.0999999999999996</v>
      </c>
      <c r="E1727">
        <v>0</v>
      </c>
      <c r="F1727">
        <v>0.91</v>
      </c>
      <c r="G1727">
        <v>2724</v>
      </c>
      <c r="H1727" s="1" t="s">
        <v>4086</v>
      </c>
      <c r="I1727">
        <v>0.2</v>
      </c>
      <c r="J1727">
        <v>3.37</v>
      </c>
      <c r="K1727">
        <v>214</v>
      </c>
      <c r="L1727">
        <v>1365.91</v>
      </c>
      <c r="M1727">
        <v>37</v>
      </c>
      <c r="N1727">
        <v>3</v>
      </c>
      <c r="O1727">
        <v>0</v>
      </c>
      <c r="P1727">
        <v>99.51</v>
      </c>
      <c r="Q1727">
        <v>0</v>
      </c>
      <c r="R1727" s="1" t="s">
        <v>6771</v>
      </c>
      <c r="S1727" s="1" t="s">
        <v>8156</v>
      </c>
      <c r="T1727">
        <v>0.88</v>
      </c>
      <c r="U1727" s="1"/>
      <c r="V1727">
        <v>13376.966098000001</v>
      </c>
      <c r="W1727">
        <v>536742.11765399994</v>
      </c>
      <c r="X1727">
        <v>73.583155000000005</v>
      </c>
      <c r="Y1727">
        <v>10.698267</v>
      </c>
      <c r="Z1727">
        <v>229.21555000000001</v>
      </c>
      <c r="AA1727">
        <v>230.72480400000001</v>
      </c>
      <c r="AB1727">
        <v>0</v>
      </c>
    </row>
    <row r="1728" spans="1:28" x14ac:dyDescent="0.25">
      <c r="A1728" s="1" t="s">
        <v>2617</v>
      </c>
      <c r="B1728">
        <v>2641</v>
      </c>
      <c r="C1728" s="1" t="s">
        <v>4004</v>
      </c>
      <c r="D1728">
        <v>5.0999999999999996</v>
      </c>
      <c r="E1728">
        <v>0</v>
      </c>
      <c r="F1728">
        <v>1.26</v>
      </c>
      <c r="G1728">
        <v>2725</v>
      </c>
      <c r="H1728" s="1" t="s">
        <v>4073</v>
      </c>
      <c r="I1728">
        <v>40.79</v>
      </c>
      <c r="J1728">
        <v>15.57</v>
      </c>
      <c r="K1728">
        <v>84</v>
      </c>
      <c r="L1728">
        <v>475.89</v>
      </c>
      <c r="M1728">
        <v>3</v>
      </c>
      <c r="N1728">
        <v>2</v>
      </c>
      <c r="O1728">
        <v>0</v>
      </c>
      <c r="P1728">
        <v>52.84</v>
      </c>
      <c r="Q1728">
        <v>0</v>
      </c>
      <c r="R1728" s="1" t="s">
        <v>6772</v>
      </c>
      <c r="S1728" s="1" t="s">
        <v>8156</v>
      </c>
      <c r="T1728">
        <v>1.1399999999999999</v>
      </c>
      <c r="U1728" s="1"/>
      <c r="V1728">
        <v>6698.9088490000004</v>
      </c>
      <c r="W1728">
        <v>271084.13142300001</v>
      </c>
      <c r="X1728">
        <v>36.967453999999996</v>
      </c>
      <c r="Y1728">
        <v>5.744478</v>
      </c>
      <c r="Z1728">
        <v>118.18588800000001</v>
      </c>
      <c r="AA1728">
        <v>116.52805499999999</v>
      </c>
      <c r="AB1728">
        <v>0</v>
      </c>
    </row>
    <row r="1729" spans="1:28" x14ac:dyDescent="0.25">
      <c r="A1729" s="1" t="s">
        <v>2618</v>
      </c>
      <c r="B1729">
        <v>1725</v>
      </c>
      <c r="C1729" s="1" t="s">
        <v>4039</v>
      </c>
      <c r="D1729">
        <v>5.0999999999999996</v>
      </c>
      <c r="E1729">
        <v>0</v>
      </c>
      <c r="F1729">
        <v>0</v>
      </c>
      <c r="G1729">
        <v>2727</v>
      </c>
      <c r="H1729" s="1" t="s">
        <v>4111</v>
      </c>
      <c r="I1729">
        <v>13.29</v>
      </c>
      <c r="J1729">
        <v>19.03</v>
      </c>
      <c r="K1729">
        <v>1002</v>
      </c>
      <c r="L1729">
        <v>1792.38</v>
      </c>
      <c r="M1729">
        <v>710</v>
      </c>
      <c r="N1729">
        <v>14</v>
      </c>
      <c r="O1729">
        <v>0</v>
      </c>
      <c r="P1729">
        <v>909.08</v>
      </c>
      <c r="Q1729">
        <v>0</v>
      </c>
      <c r="R1729" s="1" t="s">
        <v>6773</v>
      </c>
      <c r="S1729" s="1" t="s">
        <v>8156</v>
      </c>
      <c r="T1729">
        <v>1.45</v>
      </c>
      <c r="U1729" s="1"/>
      <c r="V1729">
        <v>126044.13989999999</v>
      </c>
      <c r="W1729">
        <v>2549463.3569550002</v>
      </c>
      <c r="X1729">
        <v>634.16034200000001</v>
      </c>
      <c r="Y1729">
        <v>60.607036999999998</v>
      </c>
      <c r="Z1729">
        <v>1148.3714440000001</v>
      </c>
      <c r="AA1729">
        <v>1095.955201</v>
      </c>
      <c r="AB1729">
        <v>0</v>
      </c>
    </row>
    <row r="1730" spans="1:28" x14ac:dyDescent="0.25">
      <c r="A1730" s="1" t="s">
        <v>2619</v>
      </c>
      <c r="B1730">
        <v>1816</v>
      </c>
      <c r="C1730" s="1" t="s">
        <v>4053</v>
      </c>
      <c r="D1730">
        <v>5.0999999999999996</v>
      </c>
      <c r="E1730">
        <v>0</v>
      </c>
      <c r="F1730">
        <v>0.22</v>
      </c>
      <c r="G1730">
        <v>2727</v>
      </c>
      <c r="H1730" s="1" t="s">
        <v>4153</v>
      </c>
      <c r="I1730">
        <v>204.71</v>
      </c>
      <c r="J1730">
        <v>13.12</v>
      </c>
      <c r="K1730">
        <v>911</v>
      </c>
      <c r="L1730">
        <v>1496.49</v>
      </c>
      <c r="M1730">
        <v>663</v>
      </c>
      <c r="N1730">
        <v>13</v>
      </c>
      <c r="O1730">
        <v>0</v>
      </c>
      <c r="P1730">
        <v>799.07</v>
      </c>
      <c r="Q1730">
        <v>0</v>
      </c>
      <c r="R1730" s="1" t="s">
        <v>6774</v>
      </c>
      <c r="S1730" s="1" t="s">
        <v>8156</v>
      </c>
      <c r="T1730">
        <v>0.97</v>
      </c>
      <c r="U1730" s="1"/>
      <c r="V1730">
        <v>112221.11959</v>
      </c>
      <c r="W1730">
        <v>2172089.2017859998</v>
      </c>
      <c r="X1730">
        <v>562.08829300000002</v>
      </c>
      <c r="Y1730">
        <v>51.286394999999999</v>
      </c>
      <c r="Z1730">
        <v>976.13054499999998</v>
      </c>
      <c r="AA1730">
        <v>933.73546999999996</v>
      </c>
      <c r="AB1730">
        <v>0</v>
      </c>
    </row>
    <row r="1731" spans="1:28" x14ac:dyDescent="0.25">
      <c r="A1731" s="1" t="s">
        <v>2620</v>
      </c>
      <c r="B1731">
        <v>2650</v>
      </c>
      <c r="C1731" s="1" t="s">
        <v>4004</v>
      </c>
      <c r="D1731">
        <v>5.0999999999999996</v>
      </c>
      <c r="E1731">
        <v>0</v>
      </c>
      <c r="F1731">
        <v>0.4</v>
      </c>
      <c r="G1731">
        <v>2728</v>
      </c>
      <c r="H1731" s="1" t="s">
        <v>4076</v>
      </c>
      <c r="I1731">
        <v>1.4</v>
      </c>
      <c r="J1731">
        <v>13.26</v>
      </c>
      <c r="K1731">
        <v>78</v>
      </c>
      <c r="L1731">
        <v>609.39</v>
      </c>
      <c r="M1731">
        <v>1</v>
      </c>
      <c r="N1731">
        <v>1</v>
      </c>
      <c r="O1731">
        <v>0</v>
      </c>
      <c r="P1731">
        <v>35.19</v>
      </c>
      <c r="Q1731">
        <v>0</v>
      </c>
      <c r="R1731" s="1" t="s">
        <v>6775</v>
      </c>
      <c r="S1731" s="1" t="s">
        <v>8156</v>
      </c>
      <c r="T1731">
        <v>0.99</v>
      </c>
      <c r="U1731" s="1"/>
      <c r="V1731">
        <v>5169.7309850000001</v>
      </c>
      <c r="W1731">
        <v>235553.254812</v>
      </c>
      <c r="X1731">
        <v>29.074738</v>
      </c>
      <c r="Y1731">
        <v>4.7375660000000002</v>
      </c>
      <c r="Z1731">
        <v>100.453864</v>
      </c>
      <c r="AA1731">
        <v>101.254656</v>
      </c>
      <c r="AB1731">
        <v>0</v>
      </c>
    </row>
    <row r="1732" spans="1:28" x14ac:dyDescent="0.25">
      <c r="A1732" s="1" t="s">
        <v>2623</v>
      </c>
      <c r="B1732">
        <v>1998</v>
      </c>
      <c r="C1732" s="1" t="s">
        <v>4053</v>
      </c>
      <c r="D1732">
        <v>5.0999999999999996</v>
      </c>
      <c r="E1732">
        <v>0</v>
      </c>
      <c r="F1732">
        <v>0.64</v>
      </c>
      <c r="G1732">
        <v>2731</v>
      </c>
      <c r="H1732" s="1" t="s">
        <v>4153</v>
      </c>
      <c r="I1732">
        <v>204.71</v>
      </c>
      <c r="J1732">
        <v>11.85</v>
      </c>
      <c r="K1732">
        <v>733</v>
      </c>
      <c r="L1732">
        <v>1496.48</v>
      </c>
      <c r="M1732">
        <v>452</v>
      </c>
      <c r="N1732">
        <v>21</v>
      </c>
      <c r="O1732">
        <v>0</v>
      </c>
      <c r="P1732">
        <v>625.37</v>
      </c>
      <c r="Q1732">
        <v>0</v>
      </c>
      <c r="R1732" s="1" t="s">
        <v>6778</v>
      </c>
      <c r="S1732" s="1" t="s">
        <v>8156</v>
      </c>
      <c r="T1732">
        <v>1.01</v>
      </c>
      <c r="U1732" s="1"/>
      <c r="V1732">
        <v>73443.663050000003</v>
      </c>
      <c r="W1732">
        <v>1553788.431814</v>
      </c>
      <c r="X1732">
        <v>370.98900500000002</v>
      </c>
      <c r="Y1732">
        <v>35.766455999999998</v>
      </c>
      <c r="Z1732">
        <v>692.68278199999997</v>
      </c>
      <c r="AA1732">
        <v>667.93649200000004</v>
      </c>
      <c r="AB1732">
        <v>0</v>
      </c>
    </row>
    <row r="1733" spans="1:28" x14ac:dyDescent="0.25">
      <c r="A1733" s="1" t="s">
        <v>2625</v>
      </c>
      <c r="B1733">
        <v>2484</v>
      </c>
      <c r="C1733" s="1" t="s">
        <v>4034</v>
      </c>
      <c r="D1733">
        <v>5.0999999999999996</v>
      </c>
      <c r="E1733">
        <v>0</v>
      </c>
      <c r="F1733">
        <v>0</v>
      </c>
      <c r="G1733">
        <v>2738</v>
      </c>
      <c r="H1733" s="1" t="s">
        <v>4115</v>
      </c>
      <c r="I1733">
        <v>82</v>
      </c>
      <c r="J1733">
        <v>10.45</v>
      </c>
      <c r="K1733">
        <v>254</v>
      </c>
      <c r="L1733">
        <v>1808.36</v>
      </c>
      <c r="M1733">
        <v>40</v>
      </c>
      <c r="N1733">
        <v>4</v>
      </c>
      <c r="O1733">
        <v>0</v>
      </c>
      <c r="P1733">
        <v>133.88</v>
      </c>
      <c r="Q1733">
        <v>0</v>
      </c>
      <c r="R1733" s="1" t="s">
        <v>6780</v>
      </c>
      <c r="S1733" s="1" t="s">
        <v>8156</v>
      </c>
      <c r="T1733">
        <v>1.08</v>
      </c>
      <c r="U1733" s="1"/>
      <c r="V1733">
        <v>18249.583112</v>
      </c>
      <c r="W1733">
        <v>792670.17602500005</v>
      </c>
      <c r="X1733">
        <v>101.96831299999999</v>
      </c>
      <c r="Y1733">
        <v>16.341456000000001</v>
      </c>
      <c r="Z1733">
        <v>341.66642400000001</v>
      </c>
      <c r="AA1733">
        <v>340.736358</v>
      </c>
      <c r="AB1733">
        <v>0</v>
      </c>
    </row>
    <row r="1734" spans="1:28" x14ac:dyDescent="0.25">
      <c r="A1734" s="1" t="s">
        <v>2626</v>
      </c>
      <c r="B1734">
        <v>2665</v>
      </c>
      <c r="C1734" s="1" t="s">
        <v>4004</v>
      </c>
      <c r="D1734">
        <v>5.0999999999999996</v>
      </c>
      <c r="E1734">
        <v>0</v>
      </c>
      <c r="F1734">
        <v>1.6</v>
      </c>
      <c r="G1734">
        <v>2740</v>
      </c>
      <c r="H1734" s="1" t="s">
        <v>4076</v>
      </c>
      <c r="I1734">
        <v>1.4</v>
      </c>
      <c r="J1734">
        <v>13.84</v>
      </c>
      <c r="K1734">
        <v>75</v>
      </c>
      <c r="L1734">
        <v>609.39</v>
      </c>
      <c r="M1734">
        <v>3</v>
      </c>
      <c r="N1734">
        <v>2</v>
      </c>
      <c r="O1734">
        <v>0</v>
      </c>
      <c r="P1734">
        <v>36.18</v>
      </c>
      <c r="Q1734">
        <v>0</v>
      </c>
      <c r="R1734" s="1" t="s">
        <v>6781</v>
      </c>
      <c r="S1734" s="1" t="s">
        <v>8156</v>
      </c>
      <c r="T1734">
        <v>1.1100000000000001</v>
      </c>
      <c r="U1734" s="1"/>
      <c r="V1734">
        <v>5344.2097990000002</v>
      </c>
      <c r="W1734">
        <v>263712.71931100002</v>
      </c>
      <c r="X1734">
        <v>30.644345000000001</v>
      </c>
      <c r="Y1734">
        <v>5.4439989999999998</v>
      </c>
      <c r="Z1734">
        <v>113.16310799999999</v>
      </c>
      <c r="AA1734">
        <v>113.358693</v>
      </c>
      <c r="AB1734">
        <v>0</v>
      </c>
    </row>
    <row r="1735" spans="1:28" x14ac:dyDescent="0.25">
      <c r="A1735" s="1" t="s">
        <v>2629</v>
      </c>
      <c r="B1735">
        <v>2208</v>
      </c>
      <c r="C1735" s="1" t="s">
        <v>4050</v>
      </c>
      <c r="D1735">
        <v>5.0999999999999996</v>
      </c>
      <c r="E1735">
        <v>0</v>
      </c>
      <c r="F1735">
        <v>0</v>
      </c>
      <c r="G1735">
        <v>2743</v>
      </c>
      <c r="H1735" s="1" t="s">
        <v>4095</v>
      </c>
      <c r="I1735">
        <v>63.59</v>
      </c>
      <c r="J1735">
        <v>14.55</v>
      </c>
      <c r="K1735">
        <v>535</v>
      </c>
      <c r="L1735">
        <v>1631.79</v>
      </c>
      <c r="M1735">
        <v>361</v>
      </c>
      <c r="N1735">
        <v>9</v>
      </c>
      <c r="O1735">
        <v>0</v>
      </c>
      <c r="P1735">
        <v>421.59</v>
      </c>
      <c r="Q1735">
        <v>0</v>
      </c>
      <c r="R1735" s="1" t="s">
        <v>6784</v>
      </c>
      <c r="S1735" s="1" t="s">
        <v>8156</v>
      </c>
      <c r="T1735">
        <v>1.06</v>
      </c>
      <c r="U1735" s="1"/>
      <c r="V1735">
        <v>62224.423501999998</v>
      </c>
      <c r="W1735">
        <v>1417908.0161280001</v>
      </c>
      <c r="X1735">
        <v>316.75632300000001</v>
      </c>
      <c r="Y1735">
        <v>32.584139</v>
      </c>
      <c r="Z1735">
        <v>630.50033199999996</v>
      </c>
      <c r="AA1735">
        <v>609.52084000000002</v>
      </c>
      <c r="AB1735">
        <v>0</v>
      </c>
    </row>
    <row r="1736" spans="1:28" x14ac:dyDescent="0.25">
      <c r="A1736" s="1" t="s">
        <v>2630</v>
      </c>
      <c r="B1736">
        <v>2640</v>
      </c>
      <c r="C1736" s="1" t="s">
        <v>4004</v>
      </c>
      <c r="D1736">
        <v>5.0999999999999996</v>
      </c>
      <c r="E1736">
        <v>0</v>
      </c>
      <c r="F1736">
        <v>0</v>
      </c>
      <c r="G1736">
        <v>2745</v>
      </c>
      <c r="H1736" s="1" t="s">
        <v>4074</v>
      </c>
      <c r="I1736">
        <v>0.2</v>
      </c>
      <c r="J1736">
        <v>7.81</v>
      </c>
      <c r="K1736">
        <v>105</v>
      </c>
      <c r="L1736">
        <v>420.4</v>
      </c>
      <c r="M1736">
        <v>12</v>
      </c>
      <c r="N1736">
        <v>5</v>
      </c>
      <c r="O1736">
        <v>0</v>
      </c>
      <c r="P1736">
        <v>55.17</v>
      </c>
      <c r="Q1736">
        <v>0</v>
      </c>
      <c r="R1736" s="1" t="s">
        <v>6785</v>
      </c>
      <c r="S1736" s="1" t="s">
        <v>8156</v>
      </c>
      <c r="T1736">
        <v>0.62</v>
      </c>
      <c r="U1736" s="1"/>
      <c r="V1736">
        <v>6202.2070389999999</v>
      </c>
      <c r="W1736">
        <v>204007.05055300001</v>
      </c>
      <c r="X1736">
        <v>33.030670000000001</v>
      </c>
      <c r="Y1736">
        <v>4.1543520000000003</v>
      </c>
      <c r="Z1736">
        <v>88.350905999999995</v>
      </c>
      <c r="AA1736">
        <v>87.695542000000003</v>
      </c>
      <c r="AB1736">
        <v>0</v>
      </c>
    </row>
    <row r="1737" spans="1:28" x14ac:dyDescent="0.25">
      <c r="A1737" s="1" t="s">
        <v>2631</v>
      </c>
      <c r="B1737">
        <v>1858</v>
      </c>
      <c r="C1737" s="1" t="s">
        <v>4020</v>
      </c>
      <c r="D1737">
        <v>5.0999999999999996</v>
      </c>
      <c r="E1737">
        <v>0</v>
      </c>
      <c r="F1737">
        <v>0.31</v>
      </c>
      <c r="G1737">
        <v>2747</v>
      </c>
      <c r="H1737" s="1" t="s">
        <v>4116</v>
      </c>
      <c r="I1737">
        <v>87.33</v>
      </c>
      <c r="J1737">
        <v>9.64</v>
      </c>
      <c r="K1737">
        <v>889</v>
      </c>
      <c r="L1737">
        <v>1635.43</v>
      </c>
      <c r="M1737">
        <v>617</v>
      </c>
      <c r="N1737">
        <v>11</v>
      </c>
      <c r="O1737">
        <v>0</v>
      </c>
      <c r="P1737">
        <v>724.1</v>
      </c>
      <c r="Q1737">
        <v>0</v>
      </c>
      <c r="R1737" s="1" t="s">
        <v>6786</v>
      </c>
      <c r="S1737" s="1" t="s">
        <v>8156</v>
      </c>
      <c r="T1737">
        <v>0.72</v>
      </c>
      <c r="U1737" s="1"/>
      <c r="V1737">
        <v>105682.892156</v>
      </c>
      <c r="W1737">
        <v>2037366.3909209999</v>
      </c>
      <c r="X1737">
        <v>528.97494200000006</v>
      </c>
      <c r="Y1737">
        <v>47.364165999999997</v>
      </c>
      <c r="Z1737">
        <v>911.90976000000001</v>
      </c>
      <c r="AA1737">
        <v>875.82234400000004</v>
      </c>
      <c r="AB1737">
        <v>0</v>
      </c>
    </row>
    <row r="1738" spans="1:28" x14ac:dyDescent="0.25">
      <c r="A1738" s="1" t="s">
        <v>2634</v>
      </c>
      <c r="B1738">
        <v>1586</v>
      </c>
      <c r="C1738" s="1" t="s">
        <v>4004</v>
      </c>
      <c r="D1738">
        <v>5.0999999999999996</v>
      </c>
      <c r="E1738">
        <v>0</v>
      </c>
      <c r="F1738">
        <v>0.87</v>
      </c>
      <c r="G1738">
        <v>2751</v>
      </c>
      <c r="H1738" s="1" t="s">
        <v>4122</v>
      </c>
      <c r="I1738">
        <v>159.35</v>
      </c>
      <c r="J1738">
        <v>9.1</v>
      </c>
      <c r="K1738">
        <v>1165</v>
      </c>
      <c r="L1738">
        <v>2021.57</v>
      </c>
      <c r="M1738">
        <v>753</v>
      </c>
      <c r="N1738">
        <v>24</v>
      </c>
      <c r="O1738">
        <v>0</v>
      </c>
      <c r="P1738">
        <v>962.04</v>
      </c>
      <c r="Q1738">
        <v>0</v>
      </c>
      <c r="R1738" s="1" t="s">
        <v>6789</v>
      </c>
      <c r="S1738" s="1" t="s">
        <v>8156</v>
      </c>
      <c r="T1738">
        <v>0.73</v>
      </c>
      <c r="U1738" s="1"/>
      <c r="V1738">
        <v>127873.279028</v>
      </c>
      <c r="W1738">
        <v>2486068.1321470002</v>
      </c>
      <c r="X1738">
        <v>640.58096599999999</v>
      </c>
      <c r="Y1738">
        <v>57.929014000000002</v>
      </c>
      <c r="Z1738">
        <v>1114.446835</v>
      </c>
      <c r="AA1738">
        <v>1068.7088699999999</v>
      </c>
      <c r="AB1738">
        <v>0</v>
      </c>
    </row>
    <row r="1739" spans="1:28" x14ac:dyDescent="0.25">
      <c r="A1739" s="1" t="s">
        <v>2636</v>
      </c>
      <c r="B1739">
        <v>1481</v>
      </c>
      <c r="C1739" s="1" t="s">
        <v>4030</v>
      </c>
      <c r="D1739">
        <v>5.0999999999999996</v>
      </c>
      <c r="E1739">
        <v>0</v>
      </c>
      <c r="F1739">
        <v>2.4300000000000002</v>
      </c>
      <c r="G1739">
        <v>2753</v>
      </c>
      <c r="H1739" s="1" t="s">
        <v>4155</v>
      </c>
      <c r="I1739">
        <v>81.98</v>
      </c>
      <c r="J1739">
        <v>15.74</v>
      </c>
      <c r="K1739">
        <v>1272</v>
      </c>
      <c r="L1739">
        <v>2801.78</v>
      </c>
      <c r="M1739">
        <v>954</v>
      </c>
      <c r="N1739">
        <v>13</v>
      </c>
      <c r="O1739">
        <v>0</v>
      </c>
      <c r="P1739">
        <v>1101.8399999999999</v>
      </c>
      <c r="Q1739">
        <v>0</v>
      </c>
      <c r="R1739" s="1" t="s">
        <v>6791</v>
      </c>
      <c r="S1739" s="1" t="s">
        <v>8156</v>
      </c>
      <c r="T1739">
        <v>1.1599999999999999</v>
      </c>
      <c r="U1739" s="1"/>
      <c r="V1739">
        <v>163248.870479</v>
      </c>
      <c r="W1739">
        <v>3284479.2362819999</v>
      </c>
      <c r="X1739">
        <v>820.60447899999997</v>
      </c>
      <c r="Y1739">
        <v>77.377005999999994</v>
      </c>
      <c r="Z1739">
        <v>1471.836796</v>
      </c>
      <c r="AA1739">
        <v>1411.923585</v>
      </c>
      <c r="AB1739">
        <v>0</v>
      </c>
    </row>
    <row r="1740" spans="1:28" x14ac:dyDescent="0.25">
      <c r="A1740" s="1" t="s">
        <v>2637</v>
      </c>
      <c r="B1740">
        <v>2499</v>
      </c>
      <c r="C1740" s="1" t="s">
        <v>4024</v>
      </c>
      <c r="D1740">
        <v>5.0999999999999996</v>
      </c>
      <c r="E1740">
        <v>0</v>
      </c>
      <c r="F1740">
        <v>0.76</v>
      </c>
      <c r="G1740">
        <v>2753</v>
      </c>
      <c r="H1740" s="1" t="s">
        <v>4112</v>
      </c>
      <c r="I1740">
        <v>110.84</v>
      </c>
      <c r="J1740">
        <v>12.65</v>
      </c>
      <c r="K1740">
        <v>254</v>
      </c>
      <c r="L1740">
        <v>1744.16</v>
      </c>
      <c r="M1740">
        <v>80</v>
      </c>
      <c r="N1740">
        <v>4</v>
      </c>
      <c r="O1740">
        <v>0</v>
      </c>
      <c r="P1740">
        <v>129.82</v>
      </c>
      <c r="Q1740">
        <v>0</v>
      </c>
      <c r="R1740" s="1" t="s">
        <v>6792</v>
      </c>
      <c r="S1740" s="1" t="s">
        <v>8156</v>
      </c>
      <c r="T1740">
        <v>0.99</v>
      </c>
      <c r="U1740" s="1"/>
      <c r="V1740">
        <v>19646.457740000002</v>
      </c>
      <c r="W1740">
        <v>710608.16012599994</v>
      </c>
      <c r="X1740">
        <v>106.354913</v>
      </c>
      <c r="Y1740">
        <v>14.947079</v>
      </c>
      <c r="Z1740">
        <v>306.726742</v>
      </c>
      <c r="AA1740">
        <v>305.46377999999999</v>
      </c>
      <c r="AB1740">
        <v>0</v>
      </c>
    </row>
    <row r="1741" spans="1:28" x14ac:dyDescent="0.25">
      <c r="A1741" s="1" t="s">
        <v>2638</v>
      </c>
      <c r="B1741">
        <v>2678</v>
      </c>
      <c r="C1741" s="1" t="s">
        <v>4004</v>
      </c>
      <c r="D1741">
        <v>5.0999999999999996</v>
      </c>
      <c r="E1741">
        <v>0</v>
      </c>
      <c r="F1741">
        <v>0.8</v>
      </c>
      <c r="G1741">
        <v>2753</v>
      </c>
      <c r="H1741" s="1" t="s">
        <v>4076</v>
      </c>
      <c r="I1741">
        <v>1.4</v>
      </c>
      <c r="J1741">
        <v>9.85</v>
      </c>
      <c r="K1741">
        <v>75</v>
      </c>
      <c r="L1741">
        <v>609.39</v>
      </c>
      <c r="M1741">
        <v>1</v>
      </c>
      <c r="N1741">
        <v>1</v>
      </c>
      <c r="O1741">
        <v>0</v>
      </c>
      <c r="P1741">
        <v>21.53</v>
      </c>
      <c r="Q1741">
        <v>0</v>
      </c>
      <c r="R1741" s="1" t="s">
        <v>6793</v>
      </c>
      <c r="S1741" s="1" t="s">
        <v>8156</v>
      </c>
      <c r="T1741">
        <v>0.77</v>
      </c>
      <c r="U1741" s="1"/>
      <c r="V1741">
        <v>4210.2344679999997</v>
      </c>
      <c r="W1741">
        <v>222336.83553499999</v>
      </c>
      <c r="X1741">
        <v>24.441555999999999</v>
      </c>
      <c r="Y1741">
        <v>4.3221449999999999</v>
      </c>
      <c r="Z1741">
        <v>94.120493999999994</v>
      </c>
      <c r="AA1741">
        <v>95.573099999999997</v>
      </c>
      <c r="AB1741">
        <v>0</v>
      </c>
    </row>
    <row r="1742" spans="1:28" x14ac:dyDescent="0.25">
      <c r="A1742" s="1" t="s">
        <v>2640</v>
      </c>
      <c r="B1742">
        <v>1917</v>
      </c>
      <c r="C1742" s="1" t="s">
        <v>4039</v>
      </c>
      <c r="D1742">
        <v>5.0999999999999996</v>
      </c>
      <c r="E1742">
        <v>0</v>
      </c>
      <c r="F1742">
        <v>0.34</v>
      </c>
      <c r="G1742">
        <v>2754</v>
      </c>
      <c r="H1742" s="1" t="s">
        <v>4095</v>
      </c>
      <c r="I1742">
        <v>63.59</v>
      </c>
      <c r="J1742">
        <v>11.22</v>
      </c>
      <c r="K1742">
        <v>837</v>
      </c>
      <c r="L1742">
        <v>1608.01</v>
      </c>
      <c r="M1742">
        <v>556</v>
      </c>
      <c r="N1742">
        <v>13</v>
      </c>
      <c r="O1742">
        <v>0</v>
      </c>
      <c r="P1742">
        <v>712.32</v>
      </c>
      <c r="Q1742">
        <v>0</v>
      </c>
      <c r="R1742" s="1" t="s">
        <v>6795</v>
      </c>
      <c r="S1742" s="1" t="s">
        <v>8156</v>
      </c>
      <c r="T1742">
        <v>0.94</v>
      </c>
      <c r="U1742" s="1"/>
      <c r="V1742">
        <v>95248.464942999999</v>
      </c>
      <c r="W1742">
        <v>1916300.617074</v>
      </c>
      <c r="X1742">
        <v>478.80228199999999</v>
      </c>
      <c r="Y1742">
        <v>44.793323000000001</v>
      </c>
      <c r="Z1742">
        <v>859.05132100000003</v>
      </c>
      <c r="AA1742">
        <v>823.77472999999998</v>
      </c>
      <c r="AB1742">
        <v>0</v>
      </c>
    </row>
    <row r="1743" spans="1:28" x14ac:dyDescent="0.25">
      <c r="A1743" s="1" t="s">
        <v>2641</v>
      </c>
      <c r="B1743">
        <v>2645</v>
      </c>
      <c r="C1743" s="1" t="s">
        <v>4009</v>
      </c>
      <c r="D1743">
        <v>5.0999999999999996</v>
      </c>
      <c r="E1743">
        <v>0</v>
      </c>
      <c r="F1743">
        <v>0</v>
      </c>
      <c r="G1743">
        <v>2754</v>
      </c>
      <c r="H1743" s="1" t="s">
        <v>4081</v>
      </c>
      <c r="I1743">
        <v>19.239999999999998</v>
      </c>
      <c r="J1743">
        <v>16.170000000000002</v>
      </c>
      <c r="K1743">
        <v>109</v>
      </c>
      <c r="L1743">
        <v>738.31</v>
      </c>
      <c r="M1743">
        <v>6</v>
      </c>
      <c r="N1743">
        <v>5</v>
      </c>
      <c r="O1743">
        <v>0</v>
      </c>
      <c r="P1743">
        <v>64.489999999999995</v>
      </c>
      <c r="Q1743">
        <v>0</v>
      </c>
      <c r="R1743" s="1" t="s">
        <v>6796</v>
      </c>
      <c r="S1743" s="1" t="s">
        <v>8156</v>
      </c>
      <c r="T1743">
        <v>1.21</v>
      </c>
      <c r="U1743" s="1"/>
      <c r="V1743">
        <v>8448.1614329999993</v>
      </c>
      <c r="W1743">
        <v>357387.27865200001</v>
      </c>
      <c r="X1743">
        <v>47.017325999999997</v>
      </c>
      <c r="Y1743">
        <v>7.6566130000000001</v>
      </c>
      <c r="Z1743">
        <v>155.90246200000001</v>
      </c>
      <c r="AA1743">
        <v>153.62586200000001</v>
      </c>
      <c r="AB1743">
        <v>0</v>
      </c>
    </row>
    <row r="1744" spans="1:28" x14ac:dyDescent="0.25">
      <c r="A1744" s="1" t="s">
        <v>2642</v>
      </c>
      <c r="B1744">
        <v>2691</v>
      </c>
      <c r="C1744" s="1" t="s">
        <v>4004</v>
      </c>
      <c r="D1744">
        <v>5.0999999999999996</v>
      </c>
      <c r="E1744">
        <v>0</v>
      </c>
      <c r="F1744">
        <v>0</v>
      </c>
      <c r="G1744">
        <v>2754</v>
      </c>
      <c r="H1744" s="1" t="s">
        <v>4076</v>
      </c>
      <c r="I1744">
        <v>1.4</v>
      </c>
      <c r="J1744">
        <v>12.81</v>
      </c>
      <c r="K1744">
        <v>63</v>
      </c>
      <c r="L1744">
        <v>609.39</v>
      </c>
      <c r="M1744">
        <v>0</v>
      </c>
      <c r="N1744">
        <v>0</v>
      </c>
      <c r="O1744">
        <v>0</v>
      </c>
      <c r="P1744">
        <v>23.62</v>
      </c>
      <c r="Q1744">
        <v>0</v>
      </c>
      <c r="R1744" s="1" t="s">
        <v>6797</v>
      </c>
      <c r="S1744" s="1" t="s">
        <v>8156</v>
      </c>
      <c r="T1744">
        <v>1.08</v>
      </c>
      <c r="U1744" s="1"/>
      <c r="V1744">
        <v>4559.0278200000002</v>
      </c>
      <c r="W1744">
        <v>246572.99872900001</v>
      </c>
      <c r="X1744">
        <v>26.634005999999999</v>
      </c>
      <c r="Y1744">
        <v>5.0036180000000003</v>
      </c>
      <c r="Z1744">
        <v>105.315307</v>
      </c>
      <c r="AA1744">
        <v>105.990815</v>
      </c>
      <c r="AB1744">
        <v>0</v>
      </c>
    </row>
    <row r="1745" spans="1:28" x14ac:dyDescent="0.25">
      <c r="A1745" s="1" t="s">
        <v>2644</v>
      </c>
      <c r="B1745">
        <v>1779</v>
      </c>
      <c r="C1745" s="1" t="s">
        <v>4040</v>
      </c>
      <c r="D1745">
        <v>5.0999999999999996</v>
      </c>
      <c r="E1745">
        <v>0</v>
      </c>
      <c r="F1745">
        <v>4.72</v>
      </c>
      <c r="G1745">
        <v>2755</v>
      </c>
      <c r="H1745" s="1" t="s">
        <v>4096</v>
      </c>
      <c r="I1745">
        <v>121.36</v>
      </c>
      <c r="J1745">
        <v>14.4</v>
      </c>
      <c r="K1745">
        <v>976</v>
      </c>
      <c r="L1745">
        <v>1561.24</v>
      </c>
      <c r="M1745">
        <v>665</v>
      </c>
      <c r="N1745">
        <v>18</v>
      </c>
      <c r="O1745">
        <v>0</v>
      </c>
      <c r="P1745">
        <v>871.53</v>
      </c>
      <c r="Q1745">
        <v>0</v>
      </c>
      <c r="R1745" s="1" t="s">
        <v>6799</v>
      </c>
      <c r="S1745" s="1" t="s">
        <v>8156</v>
      </c>
      <c r="T1745">
        <v>1.0900000000000001</v>
      </c>
      <c r="U1745" s="1"/>
      <c r="V1745">
        <v>116737.497957</v>
      </c>
      <c r="W1745">
        <v>2314381.262745</v>
      </c>
      <c r="X1745">
        <v>586.04779599999995</v>
      </c>
      <c r="Y1745">
        <v>54.942059999999998</v>
      </c>
      <c r="Z1745">
        <v>1043.383231</v>
      </c>
      <c r="AA1745">
        <v>994.90079600000001</v>
      </c>
      <c r="AB1745">
        <v>0</v>
      </c>
    </row>
    <row r="1746" spans="1:28" x14ac:dyDescent="0.25">
      <c r="A1746" s="1" t="s">
        <v>2645</v>
      </c>
      <c r="B1746">
        <v>2672</v>
      </c>
      <c r="C1746" s="1" t="s">
        <v>4004</v>
      </c>
      <c r="D1746">
        <v>5.0999999999999996</v>
      </c>
      <c r="E1746">
        <v>0</v>
      </c>
      <c r="F1746">
        <v>2</v>
      </c>
      <c r="G1746">
        <v>2755</v>
      </c>
      <c r="H1746" s="1" t="s">
        <v>4168</v>
      </c>
      <c r="I1746">
        <v>0.2</v>
      </c>
      <c r="J1746">
        <v>12.3</v>
      </c>
      <c r="K1746">
        <v>83</v>
      </c>
      <c r="L1746">
        <v>420.4</v>
      </c>
      <c r="M1746">
        <v>1</v>
      </c>
      <c r="N1746">
        <v>1</v>
      </c>
      <c r="O1746">
        <v>0</v>
      </c>
      <c r="P1746">
        <v>49.3</v>
      </c>
      <c r="Q1746">
        <v>0</v>
      </c>
      <c r="R1746" s="1" t="s">
        <v>6800</v>
      </c>
      <c r="S1746" s="1" t="s">
        <v>8156</v>
      </c>
      <c r="T1746">
        <v>0.93</v>
      </c>
      <c r="U1746" s="1"/>
      <c r="V1746">
        <v>6182.6105740000003</v>
      </c>
      <c r="W1746">
        <v>224748.88732400001</v>
      </c>
      <c r="X1746">
        <v>33.454844999999999</v>
      </c>
      <c r="Y1746">
        <v>4.6036440000000001</v>
      </c>
      <c r="Z1746">
        <v>97.413343999999995</v>
      </c>
      <c r="AA1746">
        <v>96.611148999999997</v>
      </c>
      <c r="AB1746">
        <v>0</v>
      </c>
    </row>
    <row r="1747" spans="1:28" x14ac:dyDescent="0.25">
      <c r="A1747" s="1" t="s">
        <v>2647</v>
      </c>
      <c r="B1747">
        <v>2706</v>
      </c>
      <c r="C1747" s="1" t="s">
        <v>4004</v>
      </c>
      <c r="D1747">
        <v>5.0999999999999996</v>
      </c>
      <c r="E1747">
        <v>0</v>
      </c>
      <c r="F1747">
        <v>1.2</v>
      </c>
      <c r="G1747">
        <v>2756</v>
      </c>
      <c r="H1747" s="1" t="s">
        <v>4076</v>
      </c>
      <c r="I1747">
        <v>1.4</v>
      </c>
      <c r="J1747">
        <v>14.89</v>
      </c>
      <c r="K1747">
        <v>50</v>
      </c>
      <c r="L1747">
        <v>609.39</v>
      </c>
      <c r="M1747">
        <v>0</v>
      </c>
      <c r="N1747">
        <v>0</v>
      </c>
      <c r="O1747">
        <v>0</v>
      </c>
      <c r="P1747">
        <v>15.67</v>
      </c>
      <c r="Q1747">
        <v>0</v>
      </c>
      <c r="R1747" s="1" t="s">
        <v>6802</v>
      </c>
      <c r="S1747" s="1" t="s">
        <v>8156</v>
      </c>
      <c r="T1747">
        <v>1.29</v>
      </c>
      <c r="U1747" s="1"/>
      <c r="V1747">
        <v>3714.85826</v>
      </c>
      <c r="W1747">
        <v>234414.81450000001</v>
      </c>
      <c r="X1747">
        <v>22.549811999999999</v>
      </c>
      <c r="Y1747">
        <v>4.81595</v>
      </c>
      <c r="Z1747">
        <v>100.032297</v>
      </c>
      <c r="AA1747">
        <v>100.763981</v>
      </c>
      <c r="AB1747">
        <v>0</v>
      </c>
    </row>
    <row r="1748" spans="1:28" x14ac:dyDescent="0.25">
      <c r="A1748" s="1" t="s">
        <v>2649</v>
      </c>
      <c r="B1748">
        <v>2670</v>
      </c>
      <c r="C1748" s="1" t="s">
        <v>4004</v>
      </c>
      <c r="D1748">
        <v>5.0999999999999996</v>
      </c>
      <c r="E1748">
        <v>0</v>
      </c>
      <c r="F1748">
        <v>4.13</v>
      </c>
      <c r="G1748">
        <v>2758</v>
      </c>
      <c r="H1748" s="1" t="s">
        <v>4073</v>
      </c>
      <c r="I1748">
        <v>40.79</v>
      </c>
      <c r="J1748">
        <v>7.11</v>
      </c>
      <c r="K1748">
        <v>88</v>
      </c>
      <c r="L1748">
        <v>475.89</v>
      </c>
      <c r="M1748">
        <v>2</v>
      </c>
      <c r="N1748">
        <v>2</v>
      </c>
      <c r="O1748">
        <v>0</v>
      </c>
      <c r="P1748">
        <v>30.56</v>
      </c>
      <c r="Q1748">
        <v>0</v>
      </c>
      <c r="R1748" s="1" t="s">
        <v>6804</v>
      </c>
      <c r="S1748" s="1" t="s">
        <v>8156</v>
      </c>
      <c r="T1748">
        <v>0.61</v>
      </c>
      <c r="U1748" s="1"/>
      <c r="V1748">
        <v>5000.5484779999997</v>
      </c>
      <c r="W1748">
        <v>195333.54723699999</v>
      </c>
      <c r="X1748">
        <v>27.333528000000001</v>
      </c>
      <c r="Y1748">
        <v>3.7253569999999998</v>
      </c>
      <c r="Z1748">
        <v>83.082393999999994</v>
      </c>
      <c r="AA1748">
        <v>83.966674999999995</v>
      </c>
      <c r="AB1748">
        <v>0</v>
      </c>
    </row>
    <row r="1749" spans="1:28" x14ac:dyDescent="0.25">
      <c r="A1749" s="1" t="s">
        <v>2650</v>
      </c>
      <c r="B1749">
        <v>2070</v>
      </c>
      <c r="C1749" s="1" t="s">
        <v>4024</v>
      </c>
      <c r="D1749">
        <v>5.0999999999999996</v>
      </c>
      <c r="E1749">
        <v>0</v>
      </c>
      <c r="F1749">
        <v>0</v>
      </c>
      <c r="G1749">
        <v>2759</v>
      </c>
      <c r="H1749" s="1" t="s">
        <v>4144</v>
      </c>
      <c r="I1749">
        <v>26.09</v>
      </c>
      <c r="J1749">
        <v>9.8800000000000008</v>
      </c>
      <c r="K1749">
        <v>689</v>
      </c>
      <c r="L1749">
        <v>2392.42</v>
      </c>
      <c r="M1749">
        <v>360</v>
      </c>
      <c r="N1749">
        <v>18</v>
      </c>
      <c r="O1749">
        <v>0</v>
      </c>
      <c r="P1749">
        <v>508.49</v>
      </c>
      <c r="Q1749">
        <v>0</v>
      </c>
      <c r="R1749" s="1" t="s">
        <v>6805</v>
      </c>
      <c r="S1749" s="1" t="s">
        <v>8156</v>
      </c>
      <c r="T1749">
        <v>0.96</v>
      </c>
      <c r="U1749" s="1"/>
      <c r="V1749">
        <v>61296.547047</v>
      </c>
      <c r="W1749">
        <v>1550665.814519</v>
      </c>
      <c r="X1749">
        <v>315.75848100000002</v>
      </c>
      <c r="Y1749">
        <v>34.568125000000002</v>
      </c>
      <c r="Z1749">
        <v>684.27286600000002</v>
      </c>
      <c r="AA1749">
        <v>666.58558100000005</v>
      </c>
      <c r="AB1749">
        <v>0</v>
      </c>
    </row>
    <row r="1750" spans="1:28" x14ac:dyDescent="0.25">
      <c r="A1750" s="1" t="s">
        <v>2651</v>
      </c>
      <c r="B1750">
        <v>1957</v>
      </c>
      <c r="C1750" s="1" t="s">
        <v>4020</v>
      </c>
      <c r="D1750">
        <v>5.0999999999999996</v>
      </c>
      <c r="E1750">
        <v>0</v>
      </c>
      <c r="F1750">
        <v>0.82</v>
      </c>
      <c r="G1750">
        <v>2761</v>
      </c>
      <c r="H1750" s="1" t="s">
        <v>4094</v>
      </c>
      <c r="I1750">
        <v>120.04</v>
      </c>
      <c r="J1750">
        <v>10.68</v>
      </c>
      <c r="K1750">
        <v>804</v>
      </c>
      <c r="L1750">
        <v>743.49</v>
      </c>
      <c r="M1750">
        <v>611</v>
      </c>
      <c r="N1750">
        <v>17</v>
      </c>
      <c r="O1750">
        <v>0</v>
      </c>
      <c r="P1750">
        <v>743.76</v>
      </c>
      <c r="Q1750">
        <v>0</v>
      </c>
      <c r="R1750" s="1" t="s">
        <v>6806</v>
      </c>
      <c r="S1750" s="1" t="s">
        <v>8156</v>
      </c>
      <c r="T1750">
        <v>0.91</v>
      </c>
      <c r="U1750" s="1"/>
      <c r="V1750">
        <v>102684.76995</v>
      </c>
      <c r="W1750">
        <v>1850267.38136</v>
      </c>
      <c r="X1750">
        <v>511.06847699999997</v>
      </c>
      <c r="Y1750">
        <v>44.739601999999998</v>
      </c>
      <c r="Z1750">
        <v>839.13187500000004</v>
      </c>
      <c r="AA1750">
        <v>795.39540999999997</v>
      </c>
      <c r="AB1750">
        <v>0</v>
      </c>
    </row>
    <row r="1751" spans="1:28" x14ac:dyDescent="0.25">
      <c r="A1751" s="1" t="s">
        <v>2652</v>
      </c>
      <c r="B1751">
        <v>1662</v>
      </c>
      <c r="C1751" s="1" t="s">
        <v>4012</v>
      </c>
      <c r="D1751">
        <v>5.0999999999999996</v>
      </c>
      <c r="E1751">
        <v>0</v>
      </c>
      <c r="F1751">
        <v>0.9</v>
      </c>
      <c r="G1751">
        <v>2762</v>
      </c>
      <c r="H1751" s="1" t="s">
        <v>4096</v>
      </c>
      <c r="I1751">
        <v>121.36</v>
      </c>
      <c r="J1751">
        <v>12.32</v>
      </c>
      <c r="K1751">
        <v>1100</v>
      </c>
      <c r="L1751">
        <v>1363.57</v>
      </c>
      <c r="M1751">
        <v>820</v>
      </c>
      <c r="N1751">
        <v>26</v>
      </c>
      <c r="O1751">
        <v>0</v>
      </c>
      <c r="P1751">
        <v>989.27</v>
      </c>
      <c r="Q1751">
        <v>0</v>
      </c>
      <c r="R1751" s="1" t="s">
        <v>6807</v>
      </c>
      <c r="S1751" s="1" t="s">
        <v>8156</v>
      </c>
      <c r="T1751">
        <v>0.9</v>
      </c>
      <c r="U1751" s="1"/>
      <c r="V1751">
        <v>138531.533318</v>
      </c>
      <c r="W1751">
        <v>2582293.319656</v>
      </c>
      <c r="X1751">
        <v>691.55280900000002</v>
      </c>
      <c r="Y1751">
        <v>61.963012999999997</v>
      </c>
      <c r="Z1751">
        <v>1168.398981</v>
      </c>
      <c r="AA1751">
        <v>1110.0762990000001</v>
      </c>
      <c r="AB1751">
        <v>0</v>
      </c>
    </row>
    <row r="1752" spans="1:28" x14ac:dyDescent="0.25">
      <c r="A1752" s="1" t="s">
        <v>2653</v>
      </c>
      <c r="B1752">
        <v>1794</v>
      </c>
      <c r="C1752" s="1" t="s">
        <v>4050</v>
      </c>
      <c r="D1752">
        <v>5.0999999999999996</v>
      </c>
      <c r="E1752">
        <v>0</v>
      </c>
      <c r="F1752">
        <v>0</v>
      </c>
      <c r="G1752">
        <v>2762</v>
      </c>
      <c r="H1752" s="1" t="s">
        <v>4095</v>
      </c>
      <c r="I1752">
        <v>63.59</v>
      </c>
      <c r="J1752">
        <v>18.28</v>
      </c>
      <c r="K1752">
        <v>968</v>
      </c>
      <c r="L1752">
        <v>1626.59</v>
      </c>
      <c r="M1752">
        <v>778</v>
      </c>
      <c r="N1752">
        <v>13</v>
      </c>
      <c r="O1752">
        <v>0</v>
      </c>
      <c r="P1752">
        <v>877.32</v>
      </c>
      <c r="Q1752">
        <v>0</v>
      </c>
      <c r="R1752" s="1" t="s">
        <v>6808</v>
      </c>
      <c r="S1752" s="1" t="s">
        <v>8156</v>
      </c>
      <c r="T1752">
        <v>1.32</v>
      </c>
      <c r="U1752" s="1"/>
      <c r="V1752">
        <v>133314.50935400001</v>
      </c>
      <c r="W1752">
        <v>2649098.196153</v>
      </c>
      <c r="X1752">
        <v>669.63642100000004</v>
      </c>
      <c r="Y1752">
        <v>63.622540000000001</v>
      </c>
      <c r="Z1752">
        <v>1196.6595199999999</v>
      </c>
      <c r="AA1752">
        <v>1138.786998</v>
      </c>
      <c r="AB1752">
        <v>0</v>
      </c>
    </row>
    <row r="1753" spans="1:28" x14ac:dyDescent="0.25">
      <c r="A1753" s="1" t="s">
        <v>2655</v>
      </c>
      <c r="B1753">
        <v>2444</v>
      </c>
      <c r="C1753" s="1" t="s">
        <v>4031</v>
      </c>
      <c r="D1753">
        <v>5.0999999999999996</v>
      </c>
      <c r="E1753">
        <v>0</v>
      </c>
      <c r="F1753">
        <v>0.25</v>
      </c>
      <c r="G1753">
        <v>2763</v>
      </c>
      <c r="H1753" s="1" t="s">
        <v>4076</v>
      </c>
      <c r="I1753">
        <v>1.4</v>
      </c>
      <c r="J1753">
        <v>12.01</v>
      </c>
      <c r="K1753">
        <v>319</v>
      </c>
      <c r="L1753">
        <v>2407.63</v>
      </c>
      <c r="M1753">
        <v>42</v>
      </c>
      <c r="N1753">
        <v>6</v>
      </c>
      <c r="O1753">
        <v>0</v>
      </c>
      <c r="P1753">
        <v>129.52000000000001</v>
      </c>
      <c r="Q1753">
        <v>0</v>
      </c>
      <c r="R1753" s="1" t="s">
        <v>6810</v>
      </c>
      <c r="S1753" s="1" t="s">
        <v>8156</v>
      </c>
      <c r="T1753">
        <v>0.9</v>
      </c>
      <c r="U1753" s="1"/>
      <c r="V1753">
        <v>17501.540534</v>
      </c>
      <c r="W1753">
        <v>825624.46604199999</v>
      </c>
      <c r="X1753">
        <v>99.173023000000001</v>
      </c>
      <c r="Y1753">
        <v>15.980429000000001</v>
      </c>
      <c r="Z1753">
        <v>349.10065100000003</v>
      </c>
      <c r="AA1753">
        <v>354.902356</v>
      </c>
      <c r="AB1753">
        <v>0</v>
      </c>
    </row>
    <row r="1754" spans="1:28" x14ac:dyDescent="0.25">
      <c r="A1754" s="1" t="s">
        <v>2656</v>
      </c>
      <c r="B1754">
        <v>2666</v>
      </c>
      <c r="C1754" s="1" t="s">
        <v>4002</v>
      </c>
      <c r="D1754">
        <v>5.0999999999999996</v>
      </c>
      <c r="E1754">
        <v>0</v>
      </c>
      <c r="F1754">
        <v>0.15</v>
      </c>
      <c r="G1754">
        <v>2763</v>
      </c>
      <c r="H1754" s="1" t="s">
        <v>4072</v>
      </c>
      <c r="I1754">
        <v>31.58</v>
      </c>
      <c r="J1754">
        <v>5.04</v>
      </c>
      <c r="K1754">
        <v>97</v>
      </c>
      <c r="L1754">
        <v>367.23</v>
      </c>
      <c r="M1754">
        <v>4</v>
      </c>
      <c r="N1754">
        <v>2</v>
      </c>
      <c r="O1754">
        <v>0</v>
      </c>
      <c r="P1754">
        <v>33.14</v>
      </c>
      <c r="Q1754">
        <v>0</v>
      </c>
      <c r="R1754" s="1" t="s">
        <v>6811</v>
      </c>
      <c r="S1754" s="1" t="s">
        <v>8156</v>
      </c>
      <c r="T1754">
        <v>0.42</v>
      </c>
      <c r="U1754" s="1"/>
      <c r="V1754">
        <v>5751.5296820000003</v>
      </c>
      <c r="W1754">
        <v>168794.325989</v>
      </c>
      <c r="X1754">
        <v>30.081457</v>
      </c>
      <c r="Y1754">
        <v>3.1936659999999999</v>
      </c>
      <c r="Z1754">
        <v>71.824219999999997</v>
      </c>
      <c r="AA1754">
        <v>72.559686999999997</v>
      </c>
      <c r="AB1754">
        <v>0</v>
      </c>
    </row>
    <row r="1755" spans="1:28" x14ac:dyDescent="0.25">
      <c r="A1755" s="1" t="s">
        <v>2657</v>
      </c>
      <c r="B1755">
        <v>1904</v>
      </c>
      <c r="C1755" s="1" t="s">
        <v>4048</v>
      </c>
      <c r="D1755">
        <v>5.0999999999999996</v>
      </c>
      <c r="E1755">
        <v>0</v>
      </c>
      <c r="F1755">
        <v>0.56000000000000005</v>
      </c>
      <c r="G1755">
        <v>2765</v>
      </c>
      <c r="H1755" s="1" t="s">
        <v>4096</v>
      </c>
      <c r="I1755">
        <v>121.36</v>
      </c>
      <c r="J1755">
        <v>13.96</v>
      </c>
      <c r="K1755">
        <v>861</v>
      </c>
      <c r="L1755">
        <v>2440.69</v>
      </c>
      <c r="M1755">
        <v>587</v>
      </c>
      <c r="N1755">
        <v>11</v>
      </c>
      <c r="O1755">
        <v>0</v>
      </c>
      <c r="P1755">
        <v>693.56</v>
      </c>
      <c r="Q1755">
        <v>0</v>
      </c>
      <c r="R1755" s="1" t="s">
        <v>6812</v>
      </c>
      <c r="S1755" s="1" t="s">
        <v>8156</v>
      </c>
      <c r="T1755">
        <v>1.07</v>
      </c>
      <c r="U1755" s="1"/>
      <c r="V1755">
        <v>102268.014885</v>
      </c>
      <c r="W1755">
        <v>2263506.5230479999</v>
      </c>
      <c r="X1755">
        <v>519.14740600000005</v>
      </c>
      <c r="Y1755">
        <v>52.327416999999997</v>
      </c>
      <c r="Z1755">
        <v>1009.27926</v>
      </c>
      <c r="AA1755">
        <v>973.02307399999995</v>
      </c>
      <c r="AB1755">
        <v>0</v>
      </c>
    </row>
    <row r="1756" spans="1:28" x14ac:dyDescent="0.25">
      <c r="A1756" s="1" t="s">
        <v>2658</v>
      </c>
      <c r="B1756">
        <v>2700</v>
      </c>
      <c r="C1756" s="1" t="s">
        <v>4004</v>
      </c>
      <c r="D1756">
        <v>5.0999999999999996</v>
      </c>
      <c r="E1756">
        <v>0</v>
      </c>
      <c r="F1756">
        <v>0</v>
      </c>
      <c r="G1756">
        <v>2765</v>
      </c>
      <c r="H1756" s="1" t="s">
        <v>4074</v>
      </c>
      <c r="I1756">
        <v>0.2</v>
      </c>
      <c r="J1756">
        <v>6.78</v>
      </c>
      <c r="K1756">
        <v>65</v>
      </c>
      <c r="L1756">
        <v>420.4</v>
      </c>
      <c r="M1756">
        <v>1</v>
      </c>
      <c r="N1756">
        <v>1</v>
      </c>
      <c r="O1756">
        <v>0</v>
      </c>
      <c r="P1756">
        <v>27.37</v>
      </c>
      <c r="Q1756">
        <v>0</v>
      </c>
      <c r="R1756" s="1" t="s">
        <v>6813</v>
      </c>
      <c r="S1756" s="1" t="s">
        <v>8156</v>
      </c>
      <c r="T1756">
        <v>0.82</v>
      </c>
      <c r="U1756" s="1"/>
      <c r="V1756">
        <v>3818.4752309999999</v>
      </c>
      <c r="W1756">
        <v>165920.06009399999</v>
      </c>
      <c r="X1756">
        <v>21.299226000000001</v>
      </c>
      <c r="Y1756">
        <v>3.2648679999999999</v>
      </c>
      <c r="Z1756">
        <v>71.026770999999997</v>
      </c>
      <c r="AA1756">
        <v>71.322402999999994</v>
      </c>
      <c r="AB1756">
        <v>0</v>
      </c>
    </row>
    <row r="1757" spans="1:28" x14ac:dyDescent="0.25">
      <c r="A1757" s="1" t="s">
        <v>2659</v>
      </c>
      <c r="B1757">
        <v>2087</v>
      </c>
      <c r="C1757" s="1" t="s">
        <v>4037</v>
      </c>
      <c r="D1757">
        <v>5.0999999999999996</v>
      </c>
      <c r="E1757">
        <v>0</v>
      </c>
      <c r="F1757">
        <v>0.97</v>
      </c>
      <c r="G1757">
        <v>2766</v>
      </c>
      <c r="H1757" s="1" t="s">
        <v>4096</v>
      </c>
      <c r="I1757">
        <v>121.36</v>
      </c>
      <c r="J1757">
        <v>16.690000000000001</v>
      </c>
      <c r="K1757">
        <v>679</v>
      </c>
      <c r="L1757">
        <v>1417.38</v>
      </c>
      <c r="M1757">
        <v>500</v>
      </c>
      <c r="N1757">
        <v>21</v>
      </c>
      <c r="O1757">
        <v>0</v>
      </c>
      <c r="P1757">
        <v>595.86</v>
      </c>
      <c r="Q1757">
        <v>0</v>
      </c>
      <c r="R1757" s="1" t="s">
        <v>6814</v>
      </c>
      <c r="S1757" s="1" t="s">
        <v>8156</v>
      </c>
      <c r="T1757">
        <v>1.24</v>
      </c>
      <c r="U1757" s="1"/>
      <c r="V1757">
        <v>86580.787056999994</v>
      </c>
      <c r="W1757">
        <v>1794048.039377</v>
      </c>
      <c r="X1757">
        <v>436.64700699999997</v>
      </c>
      <c r="Y1757">
        <v>42.507007000000002</v>
      </c>
      <c r="Z1757">
        <v>805.85784999999998</v>
      </c>
      <c r="AA1757">
        <v>771.21820500000001</v>
      </c>
      <c r="AB1757">
        <v>0</v>
      </c>
    </row>
    <row r="1758" spans="1:28" x14ac:dyDescent="0.25">
      <c r="A1758" s="1" t="s">
        <v>2660</v>
      </c>
      <c r="B1758">
        <v>2530</v>
      </c>
      <c r="C1758" s="1" t="s">
        <v>4034</v>
      </c>
      <c r="D1758">
        <v>5.0999999999999996</v>
      </c>
      <c r="E1758">
        <v>0</v>
      </c>
      <c r="F1758">
        <v>0</v>
      </c>
      <c r="G1758">
        <v>2766</v>
      </c>
      <c r="H1758" s="1" t="s">
        <v>4115</v>
      </c>
      <c r="I1758">
        <v>82</v>
      </c>
      <c r="J1758">
        <v>9.3800000000000008</v>
      </c>
      <c r="K1758">
        <v>236</v>
      </c>
      <c r="L1758">
        <v>1808.36</v>
      </c>
      <c r="M1758">
        <v>2</v>
      </c>
      <c r="N1758">
        <v>1</v>
      </c>
      <c r="O1758">
        <v>0</v>
      </c>
      <c r="P1758">
        <v>51.12</v>
      </c>
      <c r="Q1758">
        <v>0</v>
      </c>
      <c r="R1758" s="1" t="s">
        <v>6815</v>
      </c>
      <c r="S1758" s="1" t="s">
        <v>8156</v>
      </c>
      <c r="T1758">
        <v>0.69</v>
      </c>
      <c r="U1758" s="1"/>
      <c r="V1758">
        <v>10313.948565000001</v>
      </c>
      <c r="W1758">
        <v>526819.07389899995</v>
      </c>
      <c r="X1758">
        <v>59.247388999999998</v>
      </c>
      <c r="Y1758">
        <v>9.3019549999999995</v>
      </c>
      <c r="Z1758">
        <v>217.82679300000001</v>
      </c>
      <c r="AA1758">
        <v>226.458629</v>
      </c>
      <c r="AB1758">
        <v>0</v>
      </c>
    </row>
    <row r="1759" spans="1:28" x14ac:dyDescent="0.25">
      <c r="A1759" s="1" t="s">
        <v>2661</v>
      </c>
      <c r="B1759">
        <v>2495</v>
      </c>
      <c r="C1759" s="1" t="s">
        <v>4017</v>
      </c>
      <c r="D1759">
        <v>5.0999999999999996</v>
      </c>
      <c r="E1759">
        <v>0</v>
      </c>
      <c r="F1759">
        <v>0.43</v>
      </c>
      <c r="G1759">
        <v>2767</v>
      </c>
      <c r="H1759" s="1" t="s">
        <v>4091</v>
      </c>
      <c r="I1759">
        <v>93.18</v>
      </c>
      <c r="J1759">
        <v>6.77</v>
      </c>
      <c r="K1759">
        <v>272</v>
      </c>
      <c r="L1759">
        <v>1018.45</v>
      </c>
      <c r="M1759">
        <v>90</v>
      </c>
      <c r="N1759">
        <v>5</v>
      </c>
      <c r="O1759">
        <v>0</v>
      </c>
      <c r="P1759">
        <v>140.80000000000001</v>
      </c>
      <c r="Q1759">
        <v>0</v>
      </c>
      <c r="R1759" s="1" t="s">
        <v>6816</v>
      </c>
      <c r="S1759" s="1" t="s">
        <v>8156</v>
      </c>
      <c r="T1759">
        <v>0.55000000000000004</v>
      </c>
      <c r="U1759" s="1"/>
      <c r="V1759">
        <v>20073.956612000002</v>
      </c>
      <c r="W1759">
        <v>543093.00267399999</v>
      </c>
      <c r="X1759">
        <v>104.049618</v>
      </c>
      <c r="Y1759">
        <v>11.034575</v>
      </c>
      <c r="Z1759">
        <v>234.51580799999999</v>
      </c>
      <c r="AA1759">
        <v>233.45995199999999</v>
      </c>
      <c r="AB1759">
        <v>0</v>
      </c>
    </row>
    <row r="1760" spans="1:28" x14ac:dyDescent="0.25">
      <c r="A1760" s="1" t="s">
        <v>2662</v>
      </c>
      <c r="B1760">
        <v>2543</v>
      </c>
      <c r="C1760" s="1" t="s">
        <v>4031</v>
      </c>
      <c r="D1760">
        <v>5.0999999999999996</v>
      </c>
      <c r="E1760">
        <v>0</v>
      </c>
      <c r="F1760">
        <v>0.91</v>
      </c>
      <c r="G1760">
        <v>2767</v>
      </c>
      <c r="H1760" s="1" t="s">
        <v>4140</v>
      </c>
      <c r="I1760">
        <v>93.18</v>
      </c>
      <c r="J1760">
        <v>6.99</v>
      </c>
      <c r="K1760">
        <v>224</v>
      </c>
      <c r="L1760">
        <v>1375.09</v>
      </c>
      <c r="M1760">
        <v>8</v>
      </c>
      <c r="N1760">
        <v>5</v>
      </c>
      <c r="O1760">
        <v>0</v>
      </c>
      <c r="P1760">
        <v>90.92</v>
      </c>
      <c r="Q1760">
        <v>0</v>
      </c>
      <c r="R1760" s="1" t="s">
        <v>6817</v>
      </c>
      <c r="S1760" s="1" t="s">
        <v>8156</v>
      </c>
      <c r="T1760">
        <v>0.74</v>
      </c>
      <c r="U1760" s="1"/>
      <c r="V1760">
        <v>10775.931907</v>
      </c>
      <c r="W1760">
        <v>464626.26112899999</v>
      </c>
      <c r="X1760">
        <v>59.915612000000003</v>
      </c>
      <c r="Y1760">
        <v>8.5762370000000008</v>
      </c>
      <c r="Z1760">
        <v>194.90540799999999</v>
      </c>
      <c r="AA1760">
        <v>199.725233</v>
      </c>
      <c r="AB1760">
        <v>0</v>
      </c>
    </row>
    <row r="1761" spans="1:28" x14ac:dyDescent="0.25">
      <c r="A1761" s="1" t="s">
        <v>2663</v>
      </c>
      <c r="B1761">
        <v>2028</v>
      </c>
      <c r="C1761" s="1" t="s">
        <v>4020</v>
      </c>
      <c r="D1761">
        <v>5.0999999999999996</v>
      </c>
      <c r="E1761">
        <v>0</v>
      </c>
      <c r="F1761">
        <v>0.68</v>
      </c>
      <c r="G1761">
        <v>2768</v>
      </c>
      <c r="H1761" s="1" t="s">
        <v>4094</v>
      </c>
      <c r="I1761">
        <v>120.04</v>
      </c>
      <c r="J1761">
        <v>13.71</v>
      </c>
      <c r="K1761">
        <v>740</v>
      </c>
      <c r="L1761">
        <v>743.49</v>
      </c>
      <c r="M1761">
        <v>537</v>
      </c>
      <c r="N1761">
        <v>16</v>
      </c>
      <c r="O1761">
        <v>0</v>
      </c>
      <c r="P1761">
        <v>692.95</v>
      </c>
      <c r="Q1761">
        <v>0</v>
      </c>
      <c r="R1761" s="1" t="s">
        <v>6818</v>
      </c>
      <c r="S1761" s="1" t="s">
        <v>8156</v>
      </c>
      <c r="T1761">
        <v>1.1599999999999999</v>
      </c>
      <c r="U1761" s="1"/>
      <c r="V1761">
        <v>92033.384185000003</v>
      </c>
      <c r="W1761">
        <v>1710326.5018279999</v>
      </c>
      <c r="X1761">
        <v>459.34579200000002</v>
      </c>
      <c r="Y1761">
        <v>41.257714999999997</v>
      </c>
      <c r="Z1761">
        <v>774.54970500000002</v>
      </c>
      <c r="AA1761">
        <v>735.23516800000004</v>
      </c>
      <c r="AB1761">
        <v>0</v>
      </c>
    </row>
    <row r="1762" spans="1:28" x14ac:dyDescent="0.25">
      <c r="A1762" s="1" t="s">
        <v>2664</v>
      </c>
      <c r="B1762">
        <v>2167</v>
      </c>
      <c r="C1762" s="1" t="s">
        <v>4037</v>
      </c>
      <c r="D1762">
        <v>5.0999999999999996</v>
      </c>
      <c r="E1762">
        <v>0</v>
      </c>
      <c r="F1762">
        <v>0.74</v>
      </c>
      <c r="G1762">
        <v>2768</v>
      </c>
      <c r="H1762" s="1" t="s">
        <v>4096</v>
      </c>
      <c r="I1762">
        <v>121.36</v>
      </c>
      <c r="J1762">
        <v>19.14</v>
      </c>
      <c r="K1762">
        <v>601</v>
      </c>
      <c r="L1762">
        <v>1415.65</v>
      </c>
      <c r="M1762">
        <v>389</v>
      </c>
      <c r="N1762">
        <v>21</v>
      </c>
      <c r="O1762">
        <v>0</v>
      </c>
      <c r="P1762">
        <v>526.16</v>
      </c>
      <c r="Q1762">
        <v>0</v>
      </c>
      <c r="R1762" s="1" t="s">
        <v>6819</v>
      </c>
      <c r="S1762" s="1" t="s">
        <v>8156</v>
      </c>
      <c r="T1762">
        <v>1.45</v>
      </c>
      <c r="U1762" s="1"/>
      <c r="V1762">
        <v>64242.079189999997</v>
      </c>
      <c r="W1762">
        <v>1481440.343233</v>
      </c>
      <c r="X1762">
        <v>327.70816400000001</v>
      </c>
      <c r="Y1762">
        <v>34.734566000000001</v>
      </c>
      <c r="Z1762">
        <v>663.22977300000002</v>
      </c>
      <c r="AA1762">
        <v>636.82999800000005</v>
      </c>
      <c r="AB1762">
        <v>0</v>
      </c>
    </row>
    <row r="1763" spans="1:28" x14ac:dyDescent="0.25">
      <c r="A1763" s="1" t="s">
        <v>2668</v>
      </c>
      <c r="B1763">
        <v>1764</v>
      </c>
      <c r="C1763" s="1" t="s">
        <v>4043</v>
      </c>
      <c r="D1763">
        <v>5.0999999999999996</v>
      </c>
      <c r="E1763">
        <v>0</v>
      </c>
      <c r="F1763">
        <v>0.68</v>
      </c>
      <c r="G1763">
        <v>2775</v>
      </c>
      <c r="H1763" s="1" t="s">
        <v>4129</v>
      </c>
      <c r="I1763">
        <v>135.09</v>
      </c>
      <c r="J1763">
        <v>12.77</v>
      </c>
      <c r="K1763">
        <v>1011</v>
      </c>
      <c r="L1763">
        <v>2630.12</v>
      </c>
      <c r="M1763">
        <v>703</v>
      </c>
      <c r="N1763">
        <v>12</v>
      </c>
      <c r="O1763">
        <v>0</v>
      </c>
      <c r="P1763">
        <v>834.52</v>
      </c>
      <c r="Q1763">
        <v>0</v>
      </c>
      <c r="R1763" s="1" t="s">
        <v>6823</v>
      </c>
      <c r="S1763" s="1" t="s">
        <v>8156</v>
      </c>
      <c r="T1763">
        <v>1.08</v>
      </c>
      <c r="U1763" s="1"/>
      <c r="V1763">
        <v>126423.89333200001</v>
      </c>
      <c r="W1763">
        <v>2674241.9148960002</v>
      </c>
      <c r="X1763">
        <v>638.74800400000004</v>
      </c>
      <c r="Y1763">
        <v>62.261949999999999</v>
      </c>
      <c r="Z1763">
        <v>1195.007251</v>
      </c>
      <c r="AA1763">
        <v>1149.5917690000001</v>
      </c>
      <c r="AB1763">
        <v>0</v>
      </c>
    </row>
    <row r="1764" spans="1:28" x14ac:dyDescent="0.25">
      <c r="A1764" s="1" t="s">
        <v>2669</v>
      </c>
      <c r="B1764">
        <v>2588</v>
      </c>
      <c r="C1764" s="1" t="s">
        <v>4018</v>
      </c>
      <c r="D1764">
        <v>5.0999999999999996</v>
      </c>
      <c r="E1764">
        <v>0</v>
      </c>
      <c r="F1764">
        <v>0.5</v>
      </c>
      <c r="G1764">
        <v>2777</v>
      </c>
      <c r="H1764" s="1" t="s">
        <v>4089</v>
      </c>
      <c r="I1764">
        <v>182.21</v>
      </c>
      <c r="J1764">
        <v>12.72</v>
      </c>
      <c r="K1764">
        <v>189</v>
      </c>
      <c r="L1764">
        <v>1351.38</v>
      </c>
      <c r="M1764">
        <v>71</v>
      </c>
      <c r="N1764">
        <v>3</v>
      </c>
      <c r="O1764">
        <v>0</v>
      </c>
      <c r="P1764">
        <v>98.08</v>
      </c>
      <c r="Q1764">
        <v>0</v>
      </c>
      <c r="R1764" s="1" t="s">
        <v>6824</v>
      </c>
      <c r="S1764" s="1" t="s">
        <v>8156</v>
      </c>
      <c r="T1764">
        <v>1.06</v>
      </c>
      <c r="U1764" s="1"/>
      <c r="V1764">
        <v>16359.546888000001</v>
      </c>
      <c r="W1764">
        <v>580219.55954299995</v>
      </c>
      <c r="X1764">
        <v>88.240474000000006</v>
      </c>
      <c r="Y1764">
        <v>12.189864999999999</v>
      </c>
      <c r="Z1764">
        <v>249.567476</v>
      </c>
      <c r="AA1764">
        <v>249.41498100000001</v>
      </c>
      <c r="AB1764">
        <v>0</v>
      </c>
    </row>
    <row r="1765" spans="1:28" x14ac:dyDescent="0.25">
      <c r="A1765" s="1" t="s">
        <v>2671</v>
      </c>
      <c r="B1765">
        <v>2063</v>
      </c>
      <c r="C1765" s="1" t="s">
        <v>4020</v>
      </c>
      <c r="D1765">
        <v>5.0999999999999996</v>
      </c>
      <c r="E1765">
        <v>0</v>
      </c>
      <c r="F1765">
        <v>0.11</v>
      </c>
      <c r="G1765">
        <v>2787</v>
      </c>
      <c r="H1765" s="1" t="s">
        <v>4094</v>
      </c>
      <c r="I1765">
        <v>120.04</v>
      </c>
      <c r="J1765">
        <v>13.74</v>
      </c>
      <c r="K1765">
        <v>724</v>
      </c>
      <c r="L1765">
        <v>743.49</v>
      </c>
      <c r="M1765">
        <v>520</v>
      </c>
      <c r="N1765">
        <v>13</v>
      </c>
      <c r="O1765">
        <v>0</v>
      </c>
      <c r="P1765">
        <v>669.13</v>
      </c>
      <c r="Q1765">
        <v>0</v>
      </c>
      <c r="R1765" s="1" t="s">
        <v>6826</v>
      </c>
      <c r="S1765" s="1" t="s">
        <v>8156</v>
      </c>
      <c r="T1765">
        <v>1</v>
      </c>
      <c r="U1765" s="1"/>
      <c r="V1765">
        <v>89967.377806000004</v>
      </c>
      <c r="W1765">
        <v>1643959.533631</v>
      </c>
      <c r="X1765">
        <v>448.33107999999999</v>
      </c>
      <c r="Y1765">
        <v>39.625546</v>
      </c>
      <c r="Z1765">
        <v>744.34204199999999</v>
      </c>
      <c r="AA1765">
        <v>706.70666800000004</v>
      </c>
      <c r="AB1765">
        <v>0</v>
      </c>
    </row>
    <row r="1766" spans="1:28" x14ac:dyDescent="0.25">
      <c r="A1766" s="1" t="s">
        <v>2672</v>
      </c>
      <c r="B1766">
        <v>2023</v>
      </c>
      <c r="C1766" s="1" t="s">
        <v>4048</v>
      </c>
      <c r="D1766">
        <v>5.0999999999999996</v>
      </c>
      <c r="E1766">
        <v>0</v>
      </c>
      <c r="F1766">
        <v>0.6</v>
      </c>
      <c r="G1766">
        <v>2788</v>
      </c>
      <c r="H1766" s="1" t="s">
        <v>4096</v>
      </c>
      <c r="I1766">
        <v>121.36</v>
      </c>
      <c r="J1766">
        <v>6.73</v>
      </c>
      <c r="K1766">
        <v>765</v>
      </c>
      <c r="L1766">
        <v>2440.69</v>
      </c>
      <c r="M1766">
        <v>370</v>
      </c>
      <c r="N1766">
        <v>10</v>
      </c>
      <c r="O1766">
        <v>0</v>
      </c>
      <c r="P1766">
        <v>484.35</v>
      </c>
      <c r="Q1766">
        <v>0</v>
      </c>
      <c r="R1766" s="1" t="s">
        <v>6827</v>
      </c>
      <c r="S1766" s="1" t="s">
        <v>8156</v>
      </c>
      <c r="T1766">
        <v>0.63</v>
      </c>
      <c r="U1766" s="1"/>
      <c r="V1766">
        <v>71954.953057999999</v>
      </c>
      <c r="W1766">
        <v>1668242.399062</v>
      </c>
      <c r="X1766">
        <v>366.62634100000002</v>
      </c>
      <c r="Y1766">
        <v>36.078499999999998</v>
      </c>
      <c r="Z1766">
        <v>731.99311399999999</v>
      </c>
      <c r="AA1766">
        <v>717.13481899999999</v>
      </c>
      <c r="AB1766">
        <v>0</v>
      </c>
    </row>
    <row r="1767" spans="1:28" x14ac:dyDescent="0.25">
      <c r="A1767" s="1" t="s">
        <v>2674</v>
      </c>
      <c r="B1767">
        <v>1992</v>
      </c>
      <c r="C1767" s="1" t="s">
        <v>4020</v>
      </c>
      <c r="D1767">
        <v>5.0999999999999996</v>
      </c>
      <c r="E1767">
        <v>0</v>
      </c>
      <c r="F1767">
        <v>0.25</v>
      </c>
      <c r="G1767">
        <v>2790</v>
      </c>
      <c r="H1767" s="1" t="s">
        <v>4094</v>
      </c>
      <c r="I1767">
        <v>120.04</v>
      </c>
      <c r="J1767">
        <v>14.89</v>
      </c>
      <c r="K1767">
        <v>798</v>
      </c>
      <c r="L1767">
        <v>743.49</v>
      </c>
      <c r="M1767">
        <v>609</v>
      </c>
      <c r="N1767">
        <v>17</v>
      </c>
      <c r="O1767">
        <v>0</v>
      </c>
      <c r="P1767">
        <v>752.34</v>
      </c>
      <c r="Q1767">
        <v>0</v>
      </c>
      <c r="R1767" s="1" t="s">
        <v>6829</v>
      </c>
      <c r="S1767" s="1" t="s">
        <v>8156</v>
      </c>
      <c r="T1767">
        <v>1.19</v>
      </c>
      <c r="U1767" s="1"/>
      <c r="V1767">
        <v>100595.81892000001</v>
      </c>
      <c r="W1767">
        <v>1815982.7995869999</v>
      </c>
      <c r="X1767">
        <v>500.75861900000001</v>
      </c>
      <c r="Y1767">
        <v>44.035949000000002</v>
      </c>
      <c r="Z1767">
        <v>823.56093499999997</v>
      </c>
      <c r="AA1767">
        <v>780.65683799999999</v>
      </c>
      <c r="AB1767">
        <v>0</v>
      </c>
    </row>
    <row r="1768" spans="1:28" x14ac:dyDescent="0.25">
      <c r="A1768" s="1" t="s">
        <v>2676</v>
      </c>
      <c r="B1768">
        <v>2730</v>
      </c>
      <c r="C1768" s="1" t="s">
        <v>4004</v>
      </c>
      <c r="D1768">
        <v>5.0999999999999996</v>
      </c>
      <c r="E1768">
        <v>0</v>
      </c>
      <c r="F1768">
        <v>0</v>
      </c>
      <c r="G1768">
        <v>2791</v>
      </c>
      <c r="H1768" s="1" t="s">
        <v>4074</v>
      </c>
      <c r="I1768">
        <v>0.2</v>
      </c>
      <c r="J1768">
        <v>14.58</v>
      </c>
      <c r="K1768">
        <v>61</v>
      </c>
      <c r="L1768">
        <v>420.4</v>
      </c>
      <c r="M1768">
        <v>6</v>
      </c>
      <c r="N1768">
        <v>1</v>
      </c>
      <c r="O1768">
        <v>0</v>
      </c>
      <c r="P1768">
        <v>32.03</v>
      </c>
      <c r="Q1768">
        <v>0</v>
      </c>
      <c r="R1768" s="1" t="s">
        <v>6831</v>
      </c>
      <c r="S1768" s="1" t="s">
        <v>8156</v>
      </c>
      <c r="T1768">
        <v>1.08</v>
      </c>
      <c r="U1768" s="1"/>
      <c r="V1768">
        <v>4243.1906669999998</v>
      </c>
      <c r="W1768">
        <v>197067.00531000001</v>
      </c>
      <c r="X1768">
        <v>23.995051</v>
      </c>
      <c r="Y1768">
        <v>3.9998420000000001</v>
      </c>
      <c r="Z1768">
        <v>84.618365999999995</v>
      </c>
      <c r="AA1768">
        <v>84.710847000000001</v>
      </c>
      <c r="AB1768">
        <v>0</v>
      </c>
    </row>
    <row r="1769" spans="1:28" x14ac:dyDescent="0.25">
      <c r="A1769" s="1" t="s">
        <v>2677</v>
      </c>
      <c r="B1769">
        <v>2621</v>
      </c>
      <c r="C1769" s="1" t="s">
        <v>4016</v>
      </c>
      <c r="D1769">
        <v>5.0999999999999996</v>
      </c>
      <c r="E1769">
        <v>0</v>
      </c>
      <c r="F1769">
        <v>0.33</v>
      </c>
      <c r="G1769">
        <v>2792</v>
      </c>
      <c r="H1769" s="1" t="s">
        <v>4089</v>
      </c>
      <c r="I1769">
        <v>182.21</v>
      </c>
      <c r="J1769">
        <v>11.43</v>
      </c>
      <c r="K1769">
        <v>171</v>
      </c>
      <c r="L1769">
        <v>905.52</v>
      </c>
      <c r="M1769">
        <v>61</v>
      </c>
      <c r="N1769">
        <v>4</v>
      </c>
      <c r="O1769">
        <v>0</v>
      </c>
      <c r="P1769">
        <v>93.9</v>
      </c>
      <c r="Q1769">
        <v>0</v>
      </c>
      <c r="R1769" s="1" t="s">
        <v>6832</v>
      </c>
      <c r="S1769" s="1" t="s">
        <v>8156</v>
      </c>
      <c r="T1769">
        <v>0.85</v>
      </c>
      <c r="U1769" s="1"/>
      <c r="V1769">
        <v>12926.450148</v>
      </c>
      <c r="W1769">
        <v>408048.854987</v>
      </c>
      <c r="X1769">
        <v>68.432068000000001</v>
      </c>
      <c r="Y1769">
        <v>8.2352679999999996</v>
      </c>
      <c r="Z1769">
        <v>174.71103099999999</v>
      </c>
      <c r="AA1769">
        <v>175.40674200000001</v>
      </c>
      <c r="AB1769">
        <v>0</v>
      </c>
    </row>
    <row r="1770" spans="1:28" x14ac:dyDescent="0.25">
      <c r="A1770" s="1" t="s">
        <v>2684</v>
      </c>
      <c r="B1770">
        <v>1666</v>
      </c>
      <c r="C1770" s="1" t="s">
        <v>4048</v>
      </c>
      <c r="D1770">
        <v>5.0999999999999996</v>
      </c>
      <c r="E1770">
        <v>0</v>
      </c>
      <c r="F1770">
        <v>0.49</v>
      </c>
      <c r="G1770">
        <v>2797</v>
      </c>
      <c r="H1770" s="1" t="s">
        <v>4096</v>
      </c>
      <c r="I1770">
        <v>121.36</v>
      </c>
      <c r="J1770">
        <v>7.86</v>
      </c>
      <c r="K1770">
        <v>1131</v>
      </c>
      <c r="L1770">
        <v>2440.69</v>
      </c>
      <c r="M1770">
        <v>720</v>
      </c>
      <c r="N1770">
        <v>10</v>
      </c>
      <c r="O1770">
        <v>0</v>
      </c>
      <c r="P1770">
        <v>819.18</v>
      </c>
      <c r="Q1770">
        <v>0</v>
      </c>
      <c r="R1770" s="1" t="s">
        <v>6839</v>
      </c>
      <c r="S1770" s="1" t="s">
        <v>8156</v>
      </c>
      <c r="T1770">
        <v>0.56999999999999995</v>
      </c>
      <c r="U1770" s="1"/>
      <c r="V1770">
        <v>130903.72554</v>
      </c>
      <c r="W1770">
        <v>2565321.9963090001</v>
      </c>
      <c r="X1770">
        <v>655.96667200000002</v>
      </c>
      <c r="Y1770">
        <v>58.303911999999997</v>
      </c>
      <c r="Z1770">
        <v>1141.8105929999999</v>
      </c>
      <c r="AA1770">
        <v>1102.7796679999999</v>
      </c>
      <c r="AB1770">
        <v>0</v>
      </c>
    </row>
    <row r="1771" spans="1:28" x14ac:dyDescent="0.25">
      <c r="A1771" s="1" t="s">
        <v>2686</v>
      </c>
      <c r="B1771">
        <v>2099</v>
      </c>
      <c r="C1771" s="1" t="s">
        <v>4020</v>
      </c>
      <c r="D1771">
        <v>5.0999999999999996</v>
      </c>
      <c r="E1771">
        <v>0</v>
      </c>
      <c r="F1771">
        <v>0.55000000000000004</v>
      </c>
      <c r="G1771">
        <v>2797</v>
      </c>
      <c r="H1771" s="1" t="s">
        <v>4094</v>
      </c>
      <c r="I1771">
        <v>120.04</v>
      </c>
      <c r="J1771">
        <v>11.29</v>
      </c>
      <c r="K1771">
        <v>698</v>
      </c>
      <c r="L1771">
        <v>743.49</v>
      </c>
      <c r="M1771">
        <v>489</v>
      </c>
      <c r="N1771">
        <v>12</v>
      </c>
      <c r="O1771">
        <v>0</v>
      </c>
      <c r="P1771">
        <v>634.04</v>
      </c>
      <c r="Q1771">
        <v>0</v>
      </c>
      <c r="R1771" s="1" t="s">
        <v>6841</v>
      </c>
      <c r="S1771" s="1" t="s">
        <v>8156</v>
      </c>
      <c r="T1771">
        <v>0.85</v>
      </c>
      <c r="U1771" s="1"/>
      <c r="V1771">
        <v>82199.217074999993</v>
      </c>
      <c r="W1771">
        <v>1502237.240332</v>
      </c>
      <c r="X1771">
        <v>409.576212</v>
      </c>
      <c r="Y1771">
        <v>35.986469999999997</v>
      </c>
      <c r="Z1771">
        <v>679.17577500000004</v>
      </c>
      <c r="AA1771">
        <v>645.78325600000005</v>
      </c>
      <c r="AB1771">
        <v>0</v>
      </c>
    </row>
    <row r="1772" spans="1:28" x14ac:dyDescent="0.25">
      <c r="A1772" s="1" t="s">
        <v>2687</v>
      </c>
      <c r="B1772">
        <v>2070</v>
      </c>
      <c r="C1772" s="1" t="s">
        <v>4050</v>
      </c>
      <c r="D1772">
        <v>5.0999999999999996</v>
      </c>
      <c r="E1772">
        <v>0</v>
      </c>
      <c r="F1772">
        <v>0</v>
      </c>
      <c r="G1772">
        <v>2798</v>
      </c>
      <c r="H1772" s="1" t="s">
        <v>4125</v>
      </c>
      <c r="I1772">
        <v>87.33</v>
      </c>
      <c r="J1772">
        <v>13.39</v>
      </c>
      <c r="K1772">
        <v>728</v>
      </c>
      <c r="L1772">
        <v>2303.04</v>
      </c>
      <c r="M1772">
        <v>468</v>
      </c>
      <c r="N1772">
        <v>13</v>
      </c>
      <c r="O1772">
        <v>0</v>
      </c>
      <c r="P1772">
        <v>575.11</v>
      </c>
      <c r="Q1772">
        <v>0</v>
      </c>
      <c r="R1772" s="1" t="s">
        <v>6842</v>
      </c>
      <c r="S1772" s="1" t="s">
        <v>8156</v>
      </c>
      <c r="T1772">
        <v>1.1000000000000001</v>
      </c>
      <c r="U1772" s="1"/>
      <c r="V1772">
        <v>83916.155337999997</v>
      </c>
      <c r="W1772">
        <v>1888062.7396239999</v>
      </c>
      <c r="X1772">
        <v>426.67537399999998</v>
      </c>
      <c r="Y1772">
        <v>43.470657000000003</v>
      </c>
      <c r="Z1772">
        <v>839.68543099999999</v>
      </c>
      <c r="AA1772">
        <v>811.62865399999998</v>
      </c>
      <c r="AB1772">
        <v>0</v>
      </c>
    </row>
    <row r="1773" spans="1:28" x14ac:dyDescent="0.25">
      <c r="A1773" s="1" t="s">
        <v>2691</v>
      </c>
      <c r="B1773">
        <v>2510</v>
      </c>
      <c r="C1773" s="1" t="s">
        <v>4032</v>
      </c>
      <c r="D1773">
        <v>5.0999999999999996</v>
      </c>
      <c r="E1773">
        <v>0</v>
      </c>
      <c r="F1773">
        <v>0.91</v>
      </c>
      <c r="G1773">
        <v>2800</v>
      </c>
      <c r="H1773" s="1" t="s">
        <v>4113</v>
      </c>
      <c r="I1773">
        <v>0.2</v>
      </c>
      <c r="J1773">
        <v>17.3</v>
      </c>
      <c r="K1773">
        <v>290</v>
      </c>
      <c r="L1773">
        <v>1269.6500000000001</v>
      </c>
      <c r="M1773">
        <v>168</v>
      </c>
      <c r="N1773">
        <v>3</v>
      </c>
      <c r="O1773">
        <v>0</v>
      </c>
      <c r="P1773">
        <v>216.79</v>
      </c>
      <c r="Q1773">
        <v>0</v>
      </c>
      <c r="R1773" s="1" t="s">
        <v>6846</v>
      </c>
      <c r="S1773" s="1" t="s">
        <v>8156</v>
      </c>
      <c r="T1773">
        <v>1.26</v>
      </c>
      <c r="U1773" s="1"/>
      <c r="V1773">
        <v>31957.672651000001</v>
      </c>
      <c r="W1773">
        <v>825282.40173899999</v>
      </c>
      <c r="X1773">
        <v>165.09870100000001</v>
      </c>
      <c r="Y1773">
        <v>18.589545000000001</v>
      </c>
      <c r="Z1773">
        <v>364.13844599999999</v>
      </c>
      <c r="AA1773">
        <v>354.76387899999997</v>
      </c>
      <c r="AB1773">
        <v>0</v>
      </c>
    </row>
    <row r="1774" spans="1:28" x14ac:dyDescent="0.25">
      <c r="A1774" s="1" t="s">
        <v>2693</v>
      </c>
      <c r="B1774">
        <v>2157</v>
      </c>
      <c r="C1774" s="1" t="s">
        <v>4007</v>
      </c>
      <c r="D1774">
        <v>5.0999999999999996</v>
      </c>
      <c r="E1774">
        <v>0</v>
      </c>
      <c r="F1774">
        <v>0.75</v>
      </c>
      <c r="G1774">
        <v>2801</v>
      </c>
      <c r="H1774" s="1" t="s">
        <v>4075</v>
      </c>
      <c r="I1774">
        <v>89.74</v>
      </c>
      <c r="J1774">
        <v>15.32</v>
      </c>
      <c r="K1774">
        <v>644</v>
      </c>
      <c r="L1774">
        <v>569.77</v>
      </c>
      <c r="M1774">
        <v>499</v>
      </c>
      <c r="N1774">
        <v>14</v>
      </c>
      <c r="O1774">
        <v>0</v>
      </c>
      <c r="P1774">
        <v>606.55999999999995</v>
      </c>
      <c r="Q1774">
        <v>0</v>
      </c>
      <c r="R1774" s="1" t="s">
        <v>6848</v>
      </c>
      <c r="S1774" s="1" t="s">
        <v>8156</v>
      </c>
      <c r="T1774">
        <v>1.1200000000000001</v>
      </c>
      <c r="U1774" s="1"/>
      <c r="V1774">
        <v>83697.686971999996</v>
      </c>
      <c r="W1774">
        <v>1536605.713245</v>
      </c>
      <c r="X1774">
        <v>417.28621299999998</v>
      </c>
      <c r="Y1774">
        <v>37.163912000000003</v>
      </c>
      <c r="Z1774">
        <v>697.03463299999999</v>
      </c>
      <c r="AA1774">
        <v>660.55673899999999</v>
      </c>
      <c r="AB1774">
        <v>0</v>
      </c>
    </row>
    <row r="1775" spans="1:28" x14ac:dyDescent="0.25">
      <c r="A1775" s="1" t="s">
        <v>2694</v>
      </c>
      <c r="B1775">
        <v>1785</v>
      </c>
      <c r="C1775" s="1" t="s">
        <v>4048</v>
      </c>
      <c r="D1775">
        <v>5.0999999999999996</v>
      </c>
      <c r="E1775">
        <v>0</v>
      </c>
      <c r="F1775">
        <v>0.53</v>
      </c>
      <c r="G1775">
        <v>2802</v>
      </c>
      <c r="H1775" s="1" t="s">
        <v>4096</v>
      </c>
      <c r="I1775">
        <v>121.36</v>
      </c>
      <c r="J1775">
        <v>12.71</v>
      </c>
      <c r="K1775">
        <v>1017</v>
      </c>
      <c r="L1775">
        <v>2440.69</v>
      </c>
      <c r="M1775">
        <v>669</v>
      </c>
      <c r="N1775">
        <v>7</v>
      </c>
      <c r="O1775">
        <v>0</v>
      </c>
      <c r="P1775">
        <v>822.46</v>
      </c>
      <c r="Q1775">
        <v>0</v>
      </c>
      <c r="R1775" s="1" t="s">
        <v>6849</v>
      </c>
      <c r="S1775" s="1" t="s">
        <v>8156</v>
      </c>
      <c r="T1775">
        <v>0.92</v>
      </c>
      <c r="U1775" s="1"/>
      <c r="V1775">
        <v>125423.37744</v>
      </c>
      <c r="W1775">
        <v>2659835.1147949998</v>
      </c>
      <c r="X1775">
        <v>633.74650399999996</v>
      </c>
      <c r="Y1775">
        <v>61.432555000000001</v>
      </c>
      <c r="Z1775">
        <v>1188.662</v>
      </c>
      <c r="AA1775">
        <v>1143.39878</v>
      </c>
      <c r="AB1775">
        <v>0</v>
      </c>
    </row>
    <row r="1776" spans="1:28" x14ac:dyDescent="0.25">
      <c r="A1776" s="1" t="s">
        <v>2697</v>
      </c>
      <c r="B1776">
        <v>2019</v>
      </c>
      <c r="C1776" s="1" t="s">
        <v>4004</v>
      </c>
      <c r="D1776">
        <v>5.0999999999999996</v>
      </c>
      <c r="E1776">
        <v>0</v>
      </c>
      <c r="F1776">
        <v>6.5</v>
      </c>
      <c r="G1776">
        <v>2803</v>
      </c>
      <c r="H1776" s="1" t="s">
        <v>4100</v>
      </c>
      <c r="I1776">
        <v>91.57</v>
      </c>
      <c r="J1776">
        <v>10.06</v>
      </c>
      <c r="K1776">
        <v>784</v>
      </c>
      <c r="L1776">
        <v>2205.37</v>
      </c>
      <c r="M1776">
        <v>479</v>
      </c>
      <c r="N1776">
        <v>10</v>
      </c>
      <c r="O1776">
        <v>0</v>
      </c>
      <c r="P1776">
        <v>569.45000000000005</v>
      </c>
      <c r="Q1776">
        <v>0</v>
      </c>
      <c r="R1776" s="1" t="s">
        <v>6852</v>
      </c>
      <c r="S1776" s="1" t="s">
        <v>8156</v>
      </c>
      <c r="T1776">
        <v>0.75</v>
      </c>
      <c r="U1776" s="1"/>
      <c r="V1776">
        <v>83474.077953</v>
      </c>
      <c r="W1776">
        <v>1804799.832311</v>
      </c>
      <c r="X1776">
        <v>422.393124</v>
      </c>
      <c r="Y1776">
        <v>40.370672999999996</v>
      </c>
      <c r="Z1776">
        <v>798.07445700000005</v>
      </c>
      <c r="AA1776">
        <v>775.84040400000004</v>
      </c>
      <c r="AB1776">
        <v>0</v>
      </c>
    </row>
    <row r="1777" spans="1:28" x14ac:dyDescent="0.25">
      <c r="A1777" s="1" t="s">
        <v>2698</v>
      </c>
      <c r="B1777">
        <v>2300</v>
      </c>
      <c r="C1777" s="1" t="s">
        <v>4007</v>
      </c>
      <c r="D1777">
        <v>5.0999999999999996</v>
      </c>
      <c r="E1777">
        <v>0</v>
      </c>
      <c r="F1777">
        <v>0</v>
      </c>
      <c r="G1777">
        <v>2804</v>
      </c>
      <c r="H1777" s="1" t="s">
        <v>4075</v>
      </c>
      <c r="I1777">
        <v>89.74</v>
      </c>
      <c r="J1777">
        <v>14.91</v>
      </c>
      <c r="K1777">
        <v>504</v>
      </c>
      <c r="L1777">
        <v>569.77</v>
      </c>
      <c r="M1777">
        <v>361</v>
      </c>
      <c r="N1777">
        <v>12</v>
      </c>
      <c r="O1777">
        <v>0</v>
      </c>
      <c r="P1777">
        <v>465.09</v>
      </c>
      <c r="Q1777">
        <v>0</v>
      </c>
      <c r="R1777" s="1" t="s">
        <v>6853</v>
      </c>
      <c r="S1777" s="1" t="s">
        <v>8156</v>
      </c>
      <c r="T1777">
        <v>1.1000000000000001</v>
      </c>
      <c r="U1777" s="1"/>
      <c r="V1777">
        <v>61334.041219999999</v>
      </c>
      <c r="W1777">
        <v>1172098.637202</v>
      </c>
      <c r="X1777">
        <v>306.81855000000002</v>
      </c>
      <c r="Y1777">
        <v>28.019261</v>
      </c>
      <c r="Z1777">
        <v>529.70313699999997</v>
      </c>
      <c r="AA1777">
        <v>503.86060500000002</v>
      </c>
      <c r="AB1777">
        <v>0</v>
      </c>
    </row>
    <row r="1778" spans="1:28" x14ac:dyDescent="0.25">
      <c r="A1778" s="1" t="s">
        <v>2701</v>
      </c>
      <c r="B1778">
        <v>2511</v>
      </c>
      <c r="C1778" s="1" t="s">
        <v>4004</v>
      </c>
      <c r="D1778">
        <v>5.0999999999999996</v>
      </c>
      <c r="E1778">
        <v>0</v>
      </c>
      <c r="F1778">
        <v>1.92</v>
      </c>
      <c r="G1778">
        <v>2806</v>
      </c>
      <c r="H1778" s="1" t="s">
        <v>4090</v>
      </c>
      <c r="I1778">
        <v>24.41</v>
      </c>
      <c r="J1778">
        <v>13.49</v>
      </c>
      <c r="K1778">
        <v>295</v>
      </c>
      <c r="L1778">
        <v>1286.42</v>
      </c>
      <c r="M1778">
        <v>153</v>
      </c>
      <c r="N1778">
        <v>3</v>
      </c>
      <c r="O1778">
        <v>0</v>
      </c>
      <c r="P1778">
        <v>219.69</v>
      </c>
      <c r="Q1778">
        <v>0</v>
      </c>
      <c r="R1778" s="1" t="s">
        <v>6856</v>
      </c>
      <c r="S1778" s="1" t="s">
        <v>8156</v>
      </c>
      <c r="T1778">
        <v>1.26</v>
      </c>
      <c r="U1778" s="1"/>
      <c r="V1778">
        <v>32588.067584</v>
      </c>
      <c r="W1778">
        <v>876609.12859700003</v>
      </c>
      <c r="X1778">
        <v>169.168386</v>
      </c>
      <c r="Y1778">
        <v>19.762557999999999</v>
      </c>
      <c r="Z1778">
        <v>387.25415299999997</v>
      </c>
      <c r="AA1778">
        <v>376.82644599999998</v>
      </c>
      <c r="AB1778">
        <v>0</v>
      </c>
    </row>
    <row r="1779" spans="1:28" x14ac:dyDescent="0.25">
      <c r="A1779" s="1" t="s">
        <v>2703</v>
      </c>
      <c r="B1779">
        <v>1725</v>
      </c>
      <c r="C1779" s="1" t="s">
        <v>4064</v>
      </c>
      <c r="D1779">
        <v>5.0999999999999996</v>
      </c>
      <c r="E1779">
        <v>0</v>
      </c>
      <c r="F1779">
        <v>0</v>
      </c>
      <c r="G1779">
        <v>2807</v>
      </c>
      <c r="H1779" s="1" t="s">
        <v>4154</v>
      </c>
      <c r="I1779">
        <v>4.38</v>
      </c>
      <c r="J1779">
        <v>18.350000000000001</v>
      </c>
      <c r="K1779">
        <v>1082</v>
      </c>
      <c r="L1779">
        <v>2419.79</v>
      </c>
      <c r="M1779">
        <v>791</v>
      </c>
      <c r="N1779">
        <v>13</v>
      </c>
      <c r="O1779">
        <v>0</v>
      </c>
      <c r="P1779">
        <v>932.42</v>
      </c>
      <c r="Q1779">
        <v>0</v>
      </c>
      <c r="R1779" s="1" t="s">
        <v>6858</v>
      </c>
      <c r="S1779" s="1" t="s">
        <v>8156</v>
      </c>
      <c r="T1779">
        <v>1.17</v>
      </c>
      <c r="U1779" s="1"/>
      <c r="V1779">
        <v>137787.966625</v>
      </c>
      <c r="W1779">
        <v>2813681.9474519999</v>
      </c>
      <c r="X1779">
        <v>693.74356899999998</v>
      </c>
      <c r="Y1779">
        <v>66.299604000000002</v>
      </c>
      <c r="Z1779">
        <v>1261.3876680000001</v>
      </c>
      <c r="AA1779">
        <v>1209.5366300000001</v>
      </c>
      <c r="AB1779">
        <v>0</v>
      </c>
    </row>
    <row r="1780" spans="1:28" x14ac:dyDescent="0.25">
      <c r="A1780" s="1" t="s">
        <v>2704</v>
      </c>
      <c r="B1780">
        <v>2026</v>
      </c>
      <c r="C1780" s="1" t="s">
        <v>4004</v>
      </c>
      <c r="D1780">
        <v>5.0999999999999996</v>
      </c>
      <c r="E1780">
        <v>0</v>
      </c>
      <c r="F1780">
        <v>6.5</v>
      </c>
      <c r="G1780">
        <v>2809</v>
      </c>
      <c r="H1780" s="1" t="s">
        <v>4104</v>
      </c>
      <c r="I1780">
        <v>0.2</v>
      </c>
      <c r="J1780">
        <v>6.22</v>
      </c>
      <c r="K1780">
        <v>783</v>
      </c>
      <c r="L1780">
        <v>1312.65</v>
      </c>
      <c r="M1780">
        <v>499</v>
      </c>
      <c r="N1780">
        <v>23</v>
      </c>
      <c r="O1780">
        <v>0</v>
      </c>
      <c r="P1780">
        <v>616.17999999999995</v>
      </c>
      <c r="Q1780">
        <v>0</v>
      </c>
      <c r="R1780" s="1" t="s">
        <v>6859</v>
      </c>
      <c r="S1780" s="1" t="s">
        <v>8156</v>
      </c>
      <c r="T1780">
        <v>0.56000000000000005</v>
      </c>
      <c r="U1780" s="1"/>
      <c r="V1780">
        <v>77669.877422000005</v>
      </c>
      <c r="W1780">
        <v>1528746.126862</v>
      </c>
      <c r="X1780">
        <v>389.44767000000002</v>
      </c>
      <c r="Y1780">
        <v>35.138261</v>
      </c>
      <c r="Z1780">
        <v>683.13685799999996</v>
      </c>
      <c r="AA1780">
        <v>657.17591000000004</v>
      </c>
      <c r="AB1780">
        <v>0</v>
      </c>
    </row>
    <row r="1781" spans="1:28" x14ac:dyDescent="0.25">
      <c r="A1781" s="1" t="s">
        <v>2706</v>
      </c>
      <c r="B1781">
        <v>2146</v>
      </c>
      <c r="C1781" s="1" t="s">
        <v>4001</v>
      </c>
      <c r="D1781">
        <v>0.2</v>
      </c>
      <c r="E1781">
        <v>0</v>
      </c>
      <c r="F1781">
        <v>55.1</v>
      </c>
      <c r="G1781">
        <v>2812</v>
      </c>
      <c r="H1781" s="1" t="s">
        <v>4090</v>
      </c>
      <c r="I1781">
        <v>24.41</v>
      </c>
      <c r="J1781">
        <v>8.75</v>
      </c>
      <c r="K1781">
        <v>666</v>
      </c>
      <c r="L1781">
        <v>1066.78</v>
      </c>
      <c r="M1781">
        <v>464</v>
      </c>
      <c r="N1781">
        <v>15</v>
      </c>
      <c r="O1781">
        <v>0</v>
      </c>
      <c r="P1781">
        <v>566.5</v>
      </c>
      <c r="Q1781">
        <v>0</v>
      </c>
      <c r="R1781" s="1" t="s">
        <v>6861</v>
      </c>
      <c r="S1781" s="1" t="s">
        <v>8156</v>
      </c>
      <c r="T1781">
        <v>0.76</v>
      </c>
      <c r="U1781" s="1"/>
      <c r="V1781">
        <v>80070.813678999999</v>
      </c>
      <c r="W1781">
        <v>1528607.1614369999</v>
      </c>
      <c r="X1781">
        <v>400.50428599999998</v>
      </c>
      <c r="Y1781">
        <v>36.084035</v>
      </c>
      <c r="Z1781">
        <v>688.02927399999999</v>
      </c>
      <c r="AA1781">
        <v>657.11690499999997</v>
      </c>
      <c r="AB1781">
        <v>0</v>
      </c>
    </row>
    <row r="1782" spans="1:28" x14ac:dyDescent="0.25">
      <c r="A1782" s="1" t="s">
        <v>2707</v>
      </c>
      <c r="B1782">
        <v>2745</v>
      </c>
      <c r="C1782" s="1" t="s">
        <v>4004</v>
      </c>
      <c r="D1782">
        <v>5.0999999999999996</v>
      </c>
      <c r="E1782">
        <v>0</v>
      </c>
      <c r="F1782">
        <v>0.72</v>
      </c>
      <c r="G1782">
        <v>2812</v>
      </c>
      <c r="H1782" s="1" t="s">
        <v>4073</v>
      </c>
      <c r="I1782">
        <v>40.79</v>
      </c>
      <c r="J1782">
        <v>9.5399999999999991</v>
      </c>
      <c r="K1782">
        <v>67</v>
      </c>
      <c r="L1782">
        <v>475.89</v>
      </c>
      <c r="M1782">
        <v>3</v>
      </c>
      <c r="N1782">
        <v>1</v>
      </c>
      <c r="O1782">
        <v>0</v>
      </c>
      <c r="P1782">
        <v>19.43</v>
      </c>
      <c r="Q1782">
        <v>0</v>
      </c>
      <c r="R1782" s="1" t="s">
        <v>6862</v>
      </c>
      <c r="S1782" s="1" t="s">
        <v>8156</v>
      </c>
      <c r="T1782">
        <v>0.74</v>
      </c>
      <c r="U1782" s="1"/>
      <c r="V1782">
        <v>3543.9714100000001</v>
      </c>
      <c r="W1782">
        <v>165725.12676899999</v>
      </c>
      <c r="X1782">
        <v>20.005638000000001</v>
      </c>
      <c r="Y1782">
        <v>3.0030619999999999</v>
      </c>
      <c r="Z1782">
        <v>69.112803</v>
      </c>
      <c r="AA1782">
        <v>71.238788999999997</v>
      </c>
      <c r="AB1782">
        <v>0</v>
      </c>
    </row>
    <row r="1783" spans="1:28" x14ac:dyDescent="0.25">
      <c r="A1783" s="1" t="s">
        <v>2711</v>
      </c>
      <c r="B1783">
        <v>2425</v>
      </c>
      <c r="C1783" s="1" t="s">
        <v>4048</v>
      </c>
      <c r="D1783">
        <v>5.0999999999999996</v>
      </c>
      <c r="E1783">
        <v>0</v>
      </c>
      <c r="F1783">
        <v>0.68</v>
      </c>
      <c r="G1783">
        <v>2817</v>
      </c>
      <c r="H1783" s="1" t="s">
        <v>4141</v>
      </c>
      <c r="I1783">
        <v>72.8</v>
      </c>
      <c r="J1783">
        <v>8.76</v>
      </c>
      <c r="K1783">
        <v>392</v>
      </c>
      <c r="L1783">
        <v>1956.19</v>
      </c>
      <c r="M1783">
        <v>143</v>
      </c>
      <c r="N1783">
        <v>6</v>
      </c>
      <c r="O1783">
        <v>0</v>
      </c>
      <c r="P1783">
        <v>196.85</v>
      </c>
      <c r="Q1783">
        <v>0</v>
      </c>
      <c r="R1783" s="1" t="s">
        <v>6866</v>
      </c>
      <c r="S1783" s="1" t="s">
        <v>8156</v>
      </c>
      <c r="T1783">
        <v>0.71</v>
      </c>
      <c r="U1783" s="1"/>
      <c r="V1783">
        <v>30260.503509999999</v>
      </c>
      <c r="W1783">
        <v>898832.99035500002</v>
      </c>
      <c r="X1783">
        <v>158.87477000000001</v>
      </c>
      <c r="Y1783">
        <v>18.481612999999999</v>
      </c>
      <c r="Z1783">
        <v>387.79767500000003</v>
      </c>
      <c r="AA1783">
        <v>386.37958099999997</v>
      </c>
      <c r="AB1783">
        <v>0</v>
      </c>
    </row>
    <row r="1784" spans="1:28" x14ac:dyDescent="0.25">
      <c r="A1784" s="1" t="s">
        <v>2713</v>
      </c>
      <c r="B1784">
        <v>2733</v>
      </c>
      <c r="C1784" s="1" t="s">
        <v>4004</v>
      </c>
      <c r="D1784">
        <v>5.0999999999999996</v>
      </c>
      <c r="E1784">
        <v>0</v>
      </c>
      <c r="F1784">
        <v>0.6</v>
      </c>
      <c r="G1784">
        <v>2818</v>
      </c>
      <c r="H1784" s="1" t="s">
        <v>4079</v>
      </c>
      <c r="I1784">
        <v>1.4</v>
      </c>
      <c r="J1784">
        <v>17.61</v>
      </c>
      <c r="K1784">
        <v>85</v>
      </c>
      <c r="L1784">
        <v>609.39</v>
      </c>
      <c r="M1784">
        <v>0</v>
      </c>
      <c r="N1784">
        <v>0</v>
      </c>
      <c r="O1784">
        <v>0</v>
      </c>
      <c r="P1784">
        <v>50.8</v>
      </c>
      <c r="Q1784">
        <v>0</v>
      </c>
      <c r="R1784" s="1" t="s">
        <v>6868</v>
      </c>
      <c r="S1784" s="1" t="s">
        <v>8156</v>
      </c>
      <c r="T1784">
        <v>1.28</v>
      </c>
      <c r="U1784" s="1"/>
      <c r="V1784">
        <v>5518.2742909999997</v>
      </c>
      <c r="W1784">
        <v>257923.07498500001</v>
      </c>
      <c r="X1784">
        <v>31.232430000000001</v>
      </c>
      <c r="Y1784">
        <v>5.2596400000000001</v>
      </c>
      <c r="Z1784">
        <v>110.441855</v>
      </c>
      <c r="AA1784">
        <v>110.87029699999999</v>
      </c>
      <c r="AB1784">
        <v>0</v>
      </c>
    </row>
    <row r="1785" spans="1:28" x14ac:dyDescent="0.25">
      <c r="A1785" s="1" t="s">
        <v>2714</v>
      </c>
      <c r="B1785">
        <v>2592</v>
      </c>
      <c r="C1785" s="1" t="s">
        <v>4030</v>
      </c>
      <c r="D1785">
        <v>5.0999999999999996</v>
      </c>
      <c r="E1785">
        <v>0</v>
      </c>
      <c r="F1785">
        <v>4.5</v>
      </c>
      <c r="G1785">
        <v>2822</v>
      </c>
      <c r="H1785" s="1" t="s">
        <v>4139</v>
      </c>
      <c r="I1785">
        <v>77.290000000000006</v>
      </c>
      <c r="J1785">
        <v>18.47</v>
      </c>
      <c r="K1785">
        <v>230</v>
      </c>
      <c r="L1785">
        <v>2007.2</v>
      </c>
      <c r="M1785">
        <v>71</v>
      </c>
      <c r="N1785">
        <v>3</v>
      </c>
      <c r="O1785">
        <v>0</v>
      </c>
      <c r="P1785">
        <v>125.99</v>
      </c>
      <c r="Q1785">
        <v>0</v>
      </c>
      <c r="R1785" s="1" t="s">
        <v>6869</v>
      </c>
      <c r="S1785" s="1" t="s">
        <v>8156</v>
      </c>
      <c r="T1785">
        <v>1.54</v>
      </c>
      <c r="U1785" s="1"/>
      <c r="V1785">
        <v>19524.755183000001</v>
      </c>
      <c r="W1785">
        <v>806336.22924400005</v>
      </c>
      <c r="X1785">
        <v>108.244551</v>
      </c>
      <c r="Y1785">
        <v>17.440041999999998</v>
      </c>
      <c r="Z1785">
        <v>348.08234499999998</v>
      </c>
      <c r="AA1785">
        <v>346.61089199999998</v>
      </c>
      <c r="AB1785">
        <v>0</v>
      </c>
    </row>
    <row r="1786" spans="1:28" x14ac:dyDescent="0.25">
      <c r="A1786" s="1" t="s">
        <v>2715</v>
      </c>
      <c r="B1786">
        <v>1998</v>
      </c>
      <c r="C1786" s="1" t="s">
        <v>4004</v>
      </c>
      <c r="D1786">
        <v>5.0999999999999996</v>
      </c>
      <c r="E1786">
        <v>0</v>
      </c>
      <c r="F1786">
        <v>0.64</v>
      </c>
      <c r="G1786">
        <v>2824</v>
      </c>
      <c r="H1786" s="1" t="s">
        <v>4108</v>
      </c>
      <c r="I1786">
        <v>122.01</v>
      </c>
      <c r="J1786">
        <v>11.08</v>
      </c>
      <c r="K1786">
        <v>826</v>
      </c>
      <c r="L1786">
        <v>1425.91</v>
      </c>
      <c r="M1786">
        <v>545</v>
      </c>
      <c r="N1786">
        <v>24</v>
      </c>
      <c r="O1786">
        <v>0</v>
      </c>
      <c r="P1786">
        <v>715.26</v>
      </c>
      <c r="Q1786">
        <v>0</v>
      </c>
      <c r="R1786" s="1" t="s">
        <v>6870</v>
      </c>
      <c r="S1786" s="1" t="s">
        <v>8156</v>
      </c>
      <c r="T1786">
        <v>0.94</v>
      </c>
      <c r="U1786" s="1"/>
      <c r="V1786">
        <v>91213.424530999997</v>
      </c>
      <c r="W1786">
        <v>1846685.1518939999</v>
      </c>
      <c r="X1786">
        <v>458.84881000000001</v>
      </c>
      <c r="Y1786">
        <v>43.428305000000002</v>
      </c>
      <c r="Z1786">
        <v>830.20818099999997</v>
      </c>
      <c r="AA1786">
        <v>793.84763799999996</v>
      </c>
      <c r="AB1786">
        <v>0</v>
      </c>
    </row>
    <row r="1787" spans="1:28" x14ac:dyDescent="0.25">
      <c r="A1787" s="1" t="s">
        <v>2716</v>
      </c>
      <c r="B1787">
        <v>2273</v>
      </c>
      <c r="C1787" s="1" t="s">
        <v>4004</v>
      </c>
      <c r="D1787">
        <v>5.0999999999999996</v>
      </c>
      <c r="E1787">
        <v>0</v>
      </c>
      <c r="F1787">
        <v>1.06</v>
      </c>
      <c r="G1787">
        <v>2826</v>
      </c>
      <c r="H1787" s="1" t="s">
        <v>4104</v>
      </c>
      <c r="I1787">
        <v>0.2</v>
      </c>
      <c r="J1787">
        <v>15.58</v>
      </c>
      <c r="K1787">
        <v>553</v>
      </c>
      <c r="L1787">
        <v>1312.65</v>
      </c>
      <c r="M1787">
        <v>355</v>
      </c>
      <c r="N1787">
        <v>15</v>
      </c>
      <c r="O1787">
        <v>0</v>
      </c>
      <c r="P1787">
        <v>474.13</v>
      </c>
      <c r="Q1787">
        <v>0</v>
      </c>
      <c r="R1787" s="1" t="s">
        <v>6871</v>
      </c>
      <c r="S1787" s="1" t="s">
        <v>8156</v>
      </c>
      <c r="T1787">
        <v>1.2</v>
      </c>
      <c r="U1787" s="1"/>
      <c r="V1787">
        <v>54849.069900000002</v>
      </c>
      <c r="W1787">
        <v>1265170.4039129999</v>
      </c>
      <c r="X1787">
        <v>279.64547099999999</v>
      </c>
      <c r="Y1787">
        <v>29.159127000000002</v>
      </c>
      <c r="Z1787">
        <v>564.70782799999995</v>
      </c>
      <c r="AA1787">
        <v>543.86215600000003</v>
      </c>
      <c r="AB1787">
        <v>0</v>
      </c>
    </row>
    <row r="1788" spans="1:28" x14ac:dyDescent="0.25">
      <c r="A1788" s="1" t="s">
        <v>2718</v>
      </c>
      <c r="B1788">
        <v>2747</v>
      </c>
      <c r="C1788" s="1" t="s">
        <v>4004</v>
      </c>
      <c r="D1788">
        <v>5.0999999999999996</v>
      </c>
      <c r="E1788">
        <v>0</v>
      </c>
      <c r="F1788">
        <v>0.8</v>
      </c>
      <c r="G1788">
        <v>2827</v>
      </c>
      <c r="H1788" s="1" t="s">
        <v>4079</v>
      </c>
      <c r="I1788">
        <v>1.4</v>
      </c>
      <c r="J1788">
        <v>10.98</v>
      </c>
      <c r="K1788">
        <v>80</v>
      </c>
      <c r="L1788">
        <v>609.39</v>
      </c>
      <c r="M1788">
        <v>0</v>
      </c>
      <c r="N1788">
        <v>0</v>
      </c>
      <c r="O1788">
        <v>0</v>
      </c>
      <c r="P1788">
        <v>32.450000000000003</v>
      </c>
      <c r="Q1788">
        <v>0</v>
      </c>
      <c r="R1788" s="1" t="s">
        <v>6873</v>
      </c>
      <c r="S1788" s="1" t="s">
        <v>8156</v>
      </c>
      <c r="T1788">
        <v>0.87</v>
      </c>
      <c r="U1788" s="1"/>
      <c r="V1788">
        <v>4557.9149390000002</v>
      </c>
      <c r="W1788">
        <v>218698.72599599999</v>
      </c>
      <c r="X1788">
        <v>25.919820999999999</v>
      </c>
      <c r="Y1788">
        <v>4.2359400000000003</v>
      </c>
      <c r="Z1788">
        <v>92.674166999999997</v>
      </c>
      <c r="AA1788">
        <v>94.009591999999998</v>
      </c>
      <c r="AB1788">
        <v>0</v>
      </c>
    </row>
    <row r="1789" spans="1:28" x14ac:dyDescent="0.25">
      <c r="A1789" s="1" t="s">
        <v>2724</v>
      </c>
      <c r="B1789">
        <v>2719</v>
      </c>
      <c r="C1789" s="1" t="s">
        <v>4004</v>
      </c>
      <c r="D1789">
        <v>5.0999999999999996</v>
      </c>
      <c r="E1789">
        <v>0</v>
      </c>
      <c r="F1789">
        <v>0.86</v>
      </c>
      <c r="G1789">
        <v>2833</v>
      </c>
      <c r="H1789" s="1" t="s">
        <v>4073</v>
      </c>
      <c r="I1789">
        <v>40.79</v>
      </c>
      <c r="J1789">
        <v>7.56</v>
      </c>
      <c r="K1789">
        <v>114</v>
      </c>
      <c r="L1789">
        <v>475.89</v>
      </c>
      <c r="M1789">
        <v>47</v>
      </c>
      <c r="N1789">
        <v>1</v>
      </c>
      <c r="O1789">
        <v>0</v>
      </c>
      <c r="P1789">
        <v>61.73</v>
      </c>
      <c r="Q1789">
        <v>0</v>
      </c>
      <c r="R1789" s="1" t="s">
        <v>6879</v>
      </c>
      <c r="S1789" s="1" t="s">
        <v>8156</v>
      </c>
      <c r="T1789">
        <v>0.67</v>
      </c>
      <c r="U1789" s="1"/>
      <c r="V1789">
        <v>9941.3267799999994</v>
      </c>
      <c r="W1789">
        <v>268646.27963900001</v>
      </c>
      <c r="X1789">
        <v>51.542313999999998</v>
      </c>
      <c r="Y1789">
        <v>5.5368539999999999</v>
      </c>
      <c r="Z1789">
        <v>116.13023099999999</v>
      </c>
      <c r="AA1789">
        <v>115.48318399999999</v>
      </c>
      <c r="AB1789">
        <v>0</v>
      </c>
    </row>
    <row r="1790" spans="1:28" x14ac:dyDescent="0.25">
      <c r="A1790" s="1" t="s">
        <v>2725</v>
      </c>
      <c r="B1790">
        <v>2357</v>
      </c>
      <c r="C1790" s="1" t="s">
        <v>4004</v>
      </c>
      <c r="D1790">
        <v>5.0999999999999996</v>
      </c>
      <c r="E1790">
        <v>0</v>
      </c>
      <c r="F1790">
        <v>0.91</v>
      </c>
      <c r="G1790">
        <v>2835</v>
      </c>
      <c r="H1790" s="1" t="s">
        <v>4104</v>
      </c>
      <c r="I1790">
        <v>0.2</v>
      </c>
      <c r="J1790">
        <v>13.52</v>
      </c>
      <c r="K1790">
        <v>478</v>
      </c>
      <c r="L1790">
        <v>1312.65</v>
      </c>
      <c r="M1790">
        <v>260</v>
      </c>
      <c r="N1790">
        <v>16</v>
      </c>
      <c r="O1790">
        <v>0</v>
      </c>
      <c r="P1790">
        <v>386.67</v>
      </c>
      <c r="Q1790">
        <v>0</v>
      </c>
      <c r="R1790" s="1" t="s">
        <v>6880</v>
      </c>
      <c r="S1790" s="1" t="s">
        <v>8156</v>
      </c>
      <c r="T1790">
        <v>1.03</v>
      </c>
      <c r="U1790" s="1"/>
      <c r="V1790">
        <v>40153.773216000001</v>
      </c>
      <c r="W1790">
        <v>1019249.391422</v>
      </c>
      <c r="X1790">
        <v>206.93074300000001</v>
      </c>
      <c r="Y1790">
        <v>22.769679</v>
      </c>
      <c r="Z1790">
        <v>450.702426</v>
      </c>
      <c r="AA1790">
        <v>438.14505100000002</v>
      </c>
      <c r="AB1790">
        <v>0</v>
      </c>
    </row>
    <row r="1791" spans="1:28" x14ac:dyDescent="0.25">
      <c r="A1791" s="1" t="s">
        <v>2726</v>
      </c>
      <c r="B1791">
        <v>2389</v>
      </c>
      <c r="C1791" s="1" t="s">
        <v>4026</v>
      </c>
      <c r="D1791">
        <v>0.2</v>
      </c>
      <c r="E1791">
        <v>0</v>
      </c>
      <c r="F1791">
        <v>0.54</v>
      </c>
      <c r="G1791">
        <v>2836</v>
      </c>
      <c r="H1791" s="1" t="s">
        <v>4090</v>
      </c>
      <c r="I1791">
        <v>24.41</v>
      </c>
      <c r="J1791">
        <v>10.82</v>
      </c>
      <c r="K1791">
        <v>447</v>
      </c>
      <c r="L1791">
        <v>1018.7</v>
      </c>
      <c r="M1791">
        <v>302</v>
      </c>
      <c r="N1791">
        <v>9</v>
      </c>
      <c r="O1791">
        <v>0</v>
      </c>
      <c r="P1791">
        <v>364.77</v>
      </c>
      <c r="Q1791">
        <v>0</v>
      </c>
      <c r="R1791" s="1" t="s">
        <v>6881</v>
      </c>
      <c r="S1791" s="1" t="s">
        <v>8156</v>
      </c>
      <c r="T1791">
        <v>0.91</v>
      </c>
      <c r="U1791" s="1"/>
      <c r="V1791">
        <v>53487.581945999998</v>
      </c>
      <c r="W1791">
        <v>1125248.427352</v>
      </c>
      <c r="X1791">
        <v>270.07163700000001</v>
      </c>
      <c r="Y1791">
        <v>26.122392999999999</v>
      </c>
      <c r="Z1791">
        <v>503.25940600000001</v>
      </c>
      <c r="AA1791">
        <v>483.71729199999999</v>
      </c>
      <c r="AB1791">
        <v>0</v>
      </c>
    </row>
    <row r="1792" spans="1:28" x14ac:dyDescent="0.25">
      <c r="A1792" s="1" t="s">
        <v>2727</v>
      </c>
      <c r="B1792">
        <v>2449</v>
      </c>
      <c r="C1792" s="1" t="s">
        <v>4032</v>
      </c>
      <c r="D1792">
        <v>5.0999999999999996</v>
      </c>
      <c r="E1792">
        <v>0</v>
      </c>
      <c r="F1792">
        <v>0.62</v>
      </c>
      <c r="G1792">
        <v>2837</v>
      </c>
      <c r="H1792" s="1" t="s">
        <v>4093</v>
      </c>
      <c r="I1792">
        <v>2.0699999999999998</v>
      </c>
      <c r="J1792">
        <v>8.77</v>
      </c>
      <c r="K1792">
        <v>388</v>
      </c>
      <c r="L1792">
        <v>1444.44</v>
      </c>
      <c r="M1792">
        <v>199</v>
      </c>
      <c r="N1792">
        <v>4</v>
      </c>
      <c r="O1792">
        <v>0</v>
      </c>
      <c r="P1792">
        <v>235.36</v>
      </c>
      <c r="Q1792">
        <v>0</v>
      </c>
      <c r="R1792" s="1" t="s">
        <v>6882</v>
      </c>
      <c r="S1792" s="1" t="s">
        <v>8156</v>
      </c>
      <c r="T1792">
        <v>0.69</v>
      </c>
      <c r="U1792" s="1"/>
      <c r="V1792">
        <v>38029.538330000003</v>
      </c>
      <c r="W1792">
        <v>893703.38952800003</v>
      </c>
      <c r="X1792">
        <v>194.07813200000001</v>
      </c>
      <c r="Y1792">
        <v>19.335518</v>
      </c>
      <c r="Z1792">
        <v>391.43560500000001</v>
      </c>
      <c r="AA1792">
        <v>384.17989599999999</v>
      </c>
      <c r="AB1792">
        <v>0</v>
      </c>
    </row>
    <row r="1793" spans="1:28" x14ac:dyDescent="0.25">
      <c r="A1793" s="1" t="s">
        <v>2728</v>
      </c>
      <c r="B1793">
        <v>2654</v>
      </c>
      <c r="C1793" s="1" t="s">
        <v>4016</v>
      </c>
      <c r="D1793">
        <v>5.0999999999999996</v>
      </c>
      <c r="E1793">
        <v>0</v>
      </c>
      <c r="F1793">
        <v>0.16</v>
      </c>
      <c r="G1793">
        <v>2837</v>
      </c>
      <c r="H1793" s="1" t="s">
        <v>4089</v>
      </c>
      <c r="I1793">
        <v>182.21</v>
      </c>
      <c r="J1793">
        <v>6.36</v>
      </c>
      <c r="K1793">
        <v>183</v>
      </c>
      <c r="L1793">
        <v>905.52</v>
      </c>
      <c r="M1793">
        <v>72</v>
      </c>
      <c r="N1793">
        <v>2</v>
      </c>
      <c r="O1793">
        <v>0</v>
      </c>
      <c r="P1793">
        <v>115.93</v>
      </c>
      <c r="Q1793">
        <v>0</v>
      </c>
      <c r="R1793" s="1" t="s">
        <v>6883</v>
      </c>
      <c r="S1793" s="1" t="s">
        <v>8156</v>
      </c>
      <c r="T1793">
        <v>0.97</v>
      </c>
      <c r="U1793" s="1"/>
      <c r="V1793">
        <v>15473.522675</v>
      </c>
      <c r="W1793">
        <v>449479.813922</v>
      </c>
      <c r="X1793">
        <v>81.079477999999995</v>
      </c>
      <c r="Y1793">
        <v>9.6330899999999993</v>
      </c>
      <c r="Z1793">
        <v>195.62337199999999</v>
      </c>
      <c r="AA1793">
        <v>193.21679</v>
      </c>
      <c r="AB1793">
        <v>0</v>
      </c>
    </row>
    <row r="1794" spans="1:28" x14ac:dyDescent="0.25">
      <c r="A1794" s="1" t="s">
        <v>2729</v>
      </c>
      <c r="B1794">
        <v>1553</v>
      </c>
      <c r="C1794" s="1" t="s">
        <v>4011</v>
      </c>
      <c r="D1794">
        <v>5.0999999999999996</v>
      </c>
      <c r="E1794">
        <v>0</v>
      </c>
      <c r="F1794">
        <v>0.5</v>
      </c>
      <c r="G1794">
        <v>2839</v>
      </c>
      <c r="H1794" s="1" t="s">
        <v>4090</v>
      </c>
      <c r="I1794">
        <v>24.41</v>
      </c>
      <c r="J1794">
        <v>13.61</v>
      </c>
      <c r="K1794">
        <v>1286</v>
      </c>
      <c r="L1794">
        <v>1138.06</v>
      </c>
      <c r="M1794">
        <v>989</v>
      </c>
      <c r="N1794">
        <v>27</v>
      </c>
      <c r="O1794">
        <v>0</v>
      </c>
      <c r="P1794">
        <v>1202.3699999999999</v>
      </c>
      <c r="Q1794">
        <v>0</v>
      </c>
      <c r="R1794" s="1" t="s">
        <v>6884</v>
      </c>
      <c r="S1794" s="1" t="s">
        <v>8156</v>
      </c>
      <c r="T1794">
        <v>1.01</v>
      </c>
      <c r="U1794" s="1"/>
      <c r="V1794">
        <v>165244.596735</v>
      </c>
      <c r="W1794">
        <v>2960969.558617</v>
      </c>
      <c r="X1794">
        <v>822.08717799999999</v>
      </c>
      <c r="Y1794">
        <v>71.875369000000006</v>
      </c>
      <c r="Z1794">
        <v>1343.4626989999999</v>
      </c>
      <c r="AA1794">
        <v>1272.866029</v>
      </c>
      <c r="AB1794">
        <v>0</v>
      </c>
    </row>
    <row r="1795" spans="1:28" x14ac:dyDescent="0.25">
      <c r="A1795" s="1" t="s">
        <v>2732</v>
      </c>
      <c r="B1795">
        <v>2774</v>
      </c>
      <c r="C1795" s="1" t="s">
        <v>4004</v>
      </c>
      <c r="D1795">
        <v>5.0999999999999996</v>
      </c>
      <c r="E1795">
        <v>0</v>
      </c>
      <c r="F1795">
        <v>0.2</v>
      </c>
      <c r="G1795">
        <v>2840</v>
      </c>
      <c r="H1795" s="1" t="s">
        <v>4079</v>
      </c>
      <c r="I1795">
        <v>1.4</v>
      </c>
      <c r="J1795">
        <v>10.08</v>
      </c>
      <c r="K1795">
        <v>66</v>
      </c>
      <c r="L1795">
        <v>609.39</v>
      </c>
      <c r="M1795">
        <v>0</v>
      </c>
      <c r="N1795">
        <v>0</v>
      </c>
      <c r="O1795">
        <v>0</v>
      </c>
      <c r="P1795">
        <v>15.13</v>
      </c>
      <c r="Q1795">
        <v>0</v>
      </c>
      <c r="R1795" s="1" t="s">
        <v>6887</v>
      </c>
      <c r="S1795" s="1" t="s">
        <v>8156</v>
      </c>
      <c r="T1795">
        <v>0.81</v>
      </c>
      <c r="U1795" s="1"/>
      <c r="V1795">
        <v>3179.122179</v>
      </c>
      <c r="W1795">
        <v>184497.40729</v>
      </c>
      <c r="X1795">
        <v>18.842866999999998</v>
      </c>
      <c r="Y1795">
        <v>3.5045289999999998</v>
      </c>
      <c r="Z1795">
        <v>77.596862000000002</v>
      </c>
      <c r="AA1795">
        <v>79.307400999999999</v>
      </c>
      <c r="AB1795">
        <v>0</v>
      </c>
    </row>
    <row r="1796" spans="1:28" x14ac:dyDescent="0.25">
      <c r="A1796" s="1" t="s">
        <v>2735</v>
      </c>
      <c r="B1796">
        <v>2688</v>
      </c>
      <c r="C1796" s="1" t="s">
        <v>4016</v>
      </c>
      <c r="D1796">
        <v>5.0999999999999996</v>
      </c>
      <c r="E1796">
        <v>0</v>
      </c>
      <c r="F1796">
        <v>0.99</v>
      </c>
      <c r="G1796">
        <v>2843</v>
      </c>
      <c r="H1796" s="1" t="s">
        <v>4089</v>
      </c>
      <c r="I1796">
        <v>182.21</v>
      </c>
      <c r="J1796">
        <v>10.43</v>
      </c>
      <c r="K1796">
        <v>155</v>
      </c>
      <c r="L1796">
        <v>905.52</v>
      </c>
      <c r="M1796">
        <v>56</v>
      </c>
      <c r="N1796">
        <v>2</v>
      </c>
      <c r="O1796">
        <v>0</v>
      </c>
      <c r="P1796">
        <v>107.53</v>
      </c>
      <c r="Q1796">
        <v>0</v>
      </c>
      <c r="R1796" s="1" t="s">
        <v>6890</v>
      </c>
      <c r="S1796" s="1" t="s">
        <v>8156</v>
      </c>
      <c r="T1796">
        <v>1.38</v>
      </c>
      <c r="U1796" s="1"/>
      <c r="V1796">
        <v>14402.431624000001</v>
      </c>
      <c r="W1796">
        <v>488355.46156000003</v>
      </c>
      <c r="X1796">
        <v>77.202871999999999</v>
      </c>
      <c r="Y1796">
        <v>10.501868</v>
      </c>
      <c r="Z1796">
        <v>212.67851099999999</v>
      </c>
      <c r="AA1796">
        <v>209.926064</v>
      </c>
      <c r="AB1796">
        <v>0</v>
      </c>
    </row>
    <row r="1797" spans="1:28" x14ac:dyDescent="0.25">
      <c r="A1797" s="1" t="s">
        <v>2738</v>
      </c>
      <c r="B1797">
        <v>1959</v>
      </c>
      <c r="C1797" s="1" t="s">
        <v>4004</v>
      </c>
      <c r="D1797">
        <v>5.0999999999999996</v>
      </c>
      <c r="E1797">
        <v>0</v>
      </c>
      <c r="F1797">
        <v>0.9</v>
      </c>
      <c r="G1797">
        <v>2844</v>
      </c>
      <c r="H1797" s="1" t="s">
        <v>4122</v>
      </c>
      <c r="I1797">
        <v>159.35</v>
      </c>
      <c r="J1797">
        <v>10.11</v>
      </c>
      <c r="K1797">
        <v>885</v>
      </c>
      <c r="L1797">
        <v>2021.57</v>
      </c>
      <c r="M1797">
        <v>551</v>
      </c>
      <c r="N1797">
        <v>21</v>
      </c>
      <c r="O1797">
        <v>0</v>
      </c>
      <c r="P1797">
        <v>769.67</v>
      </c>
      <c r="Q1797">
        <v>0</v>
      </c>
      <c r="R1797" s="1" t="s">
        <v>6893</v>
      </c>
      <c r="S1797" s="1" t="s">
        <v>8156</v>
      </c>
      <c r="T1797">
        <v>1.28</v>
      </c>
      <c r="U1797" s="1"/>
      <c r="V1797">
        <v>102651.078545</v>
      </c>
      <c r="W1797">
        <v>2241235.1465579998</v>
      </c>
      <c r="X1797">
        <v>520.30402500000002</v>
      </c>
      <c r="Y1797">
        <v>52.158873</v>
      </c>
      <c r="Z1797">
        <v>1003.711549</v>
      </c>
      <c r="AA1797">
        <v>963.449612</v>
      </c>
      <c r="AB1797">
        <v>0</v>
      </c>
    </row>
    <row r="1798" spans="1:28" x14ac:dyDescent="0.25">
      <c r="A1798" s="1" t="s">
        <v>2739</v>
      </c>
      <c r="B1798">
        <v>2702</v>
      </c>
      <c r="C1798" s="1" t="s">
        <v>4002</v>
      </c>
      <c r="D1798">
        <v>5.0999999999999996</v>
      </c>
      <c r="E1798">
        <v>0</v>
      </c>
      <c r="F1798">
        <v>4.78</v>
      </c>
      <c r="G1798">
        <v>2844</v>
      </c>
      <c r="H1798" s="1" t="s">
        <v>4072</v>
      </c>
      <c r="I1798">
        <v>31.58</v>
      </c>
      <c r="J1798">
        <v>9.8800000000000008</v>
      </c>
      <c r="K1798">
        <v>142</v>
      </c>
      <c r="L1798">
        <v>367.23</v>
      </c>
      <c r="M1798">
        <v>101</v>
      </c>
      <c r="N1798">
        <v>1</v>
      </c>
      <c r="O1798">
        <v>0</v>
      </c>
      <c r="P1798">
        <v>107.67</v>
      </c>
      <c r="Q1798">
        <v>0</v>
      </c>
      <c r="R1798" s="1" t="s">
        <v>6894</v>
      </c>
      <c r="S1798" s="1" t="s">
        <v>8156</v>
      </c>
      <c r="T1798">
        <v>0.78</v>
      </c>
      <c r="U1798" s="1"/>
      <c r="V1798">
        <v>17390.670305</v>
      </c>
      <c r="W1798">
        <v>351405.16904200002</v>
      </c>
      <c r="X1798">
        <v>87.445965999999999</v>
      </c>
      <c r="Y1798">
        <v>8.1468779999999992</v>
      </c>
      <c r="Z1798">
        <v>157.094278</v>
      </c>
      <c r="AA1798">
        <v>151.061252</v>
      </c>
      <c r="AB1798">
        <v>0</v>
      </c>
    </row>
    <row r="1799" spans="1:28" x14ac:dyDescent="0.25">
      <c r="A1799" s="1" t="s">
        <v>2740</v>
      </c>
      <c r="B1799">
        <v>2588</v>
      </c>
      <c r="C1799" s="1" t="s">
        <v>4016</v>
      </c>
      <c r="D1799">
        <v>5.0999999999999996</v>
      </c>
      <c r="E1799">
        <v>0</v>
      </c>
      <c r="F1799">
        <v>0.51</v>
      </c>
      <c r="G1799">
        <v>2845</v>
      </c>
      <c r="H1799" s="1" t="s">
        <v>4092</v>
      </c>
      <c r="I1799">
        <v>182.21</v>
      </c>
      <c r="J1799">
        <v>7.15</v>
      </c>
      <c r="K1799">
        <v>257</v>
      </c>
      <c r="L1799">
        <v>905.52</v>
      </c>
      <c r="M1799">
        <v>82</v>
      </c>
      <c r="N1799">
        <v>4</v>
      </c>
      <c r="O1799">
        <v>0</v>
      </c>
      <c r="P1799">
        <v>132.29</v>
      </c>
      <c r="Q1799">
        <v>0</v>
      </c>
      <c r="R1799" s="1" t="s">
        <v>6895</v>
      </c>
      <c r="S1799" s="1" t="s">
        <v>8156</v>
      </c>
      <c r="T1799">
        <v>0.52</v>
      </c>
      <c r="U1799" s="1"/>
      <c r="V1799">
        <v>20384.126968</v>
      </c>
      <c r="W1799">
        <v>509696.621606</v>
      </c>
      <c r="X1799">
        <v>104.670062</v>
      </c>
      <c r="Y1799">
        <v>10.529272000000001</v>
      </c>
      <c r="Z1799">
        <v>221.256551</v>
      </c>
      <c r="AA1799">
        <v>219.10486700000001</v>
      </c>
      <c r="AB1799">
        <v>0</v>
      </c>
    </row>
    <row r="1800" spans="1:28" x14ac:dyDescent="0.25">
      <c r="A1800" s="1" t="s">
        <v>2741</v>
      </c>
      <c r="B1800">
        <v>1775</v>
      </c>
      <c r="C1800" s="1" t="s">
        <v>4061</v>
      </c>
      <c r="D1800">
        <v>5.0999999999999996</v>
      </c>
      <c r="E1800">
        <v>0</v>
      </c>
      <c r="F1800">
        <v>0.72</v>
      </c>
      <c r="G1800">
        <v>2846</v>
      </c>
      <c r="H1800" s="1" t="s">
        <v>4161</v>
      </c>
      <c r="I1800">
        <v>168.74</v>
      </c>
      <c r="J1800">
        <v>9.84</v>
      </c>
      <c r="K1800">
        <v>1071</v>
      </c>
      <c r="L1800">
        <v>2615.73</v>
      </c>
      <c r="M1800">
        <v>648</v>
      </c>
      <c r="N1800">
        <v>23</v>
      </c>
      <c r="O1800">
        <v>0</v>
      </c>
      <c r="P1800">
        <v>852.34</v>
      </c>
      <c r="Q1800">
        <v>0</v>
      </c>
      <c r="R1800" s="1" t="s">
        <v>6896</v>
      </c>
      <c r="S1800" s="1" t="s">
        <v>8156</v>
      </c>
      <c r="T1800">
        <v>0.87</v>
      </c>
      <c r="U1800" s="1"/>
      <c r="V1800">
        <v>118628.527181</v>
      </c>
      <c r="W1800">
        <v>2471975.1312509999</v>
      </c>
      <c r="X1800">
        <v>598.25973799999997</v>
      </c>
      <c r="Y1800">
        <v>56.754206000000003</v>
      </c>
      <c r="Z1800">
        <v>1102.1342790000001</v>
      </c>
      <c r="AA1800">
        <v>1062.6446410000001</v>
      </c>
      <c r="AB1800">
        <v>0</v>
      </c>
    </row>
    <row r="1801" spans="1:28" x14ac:dyDescent="0.25">
      <c r="A1801" s="1" t="s">
        <v>2743</v>
      </c>
      <c r="B1801">
        <v>2618</v>
      </c>
      <c r="C1801" s="1" t="s">
        <v>4013</v>
      </c>
      <c r="D1801">
        <v>5.0999999999999996</v>
      </c>
      <c r="E1801">
        <v>0</v>
      </c>
      <c r="F1801">
        <v>0.77</v>
      </c>
      <c r="G1801">
        <v>2846</v>
      </c>
      <c r="H1801" s="1" t="s">
        <v>4086</v>
      </c>
      <c r="I1801">
        <v>0.2</v>
      </c>
      <c r="J1801">
        <v>3.72</v>
      </c>
      <c r="K1801">
        <v>228</v>
      </c>
      <c r="L1801">
        <v>1241.6600000000001</v>
      </c>
      <c r="M1801">
        <v>84</v>
      </c>
      <c r="N1801">
        <v>3</v>
      </c>
      <c r="O1801">
        <v>0</v>
      </c>
      <c r="P1801">
        <v>135.56</v>
      </c>
      <c r="Q1801">
        <v>0</v>
      </c>
      <c r="R1801" s="1" t="s">
        <v>6898</v>
      </c>
      <c r="S1801" s="1" t="s">
        <v>8156</v>
      </c>
      <c r="T1801">
        <v>0.97</v>
      </c>
      <c r="U1801" s="1"/>
      <c r="V1801">
        <v>19619.669427000001</v>
      </c>
      <c r="W1801">
        <v>593735.11757700006</v>
      </c>
      <c r="X1801">
        <v>103.377443</v>
      </c>
      <c r="Y1801">
        <v>12.654712999999999</v>
      </c>
      <c r="Z1801">
        <v>258.06735400000002</v>
      </c>
      <c r="AA1801">
        <v>255.22685899999999</v>
      </c>
      <c r="AB1801">
        <v>0</v>
      </c>
    </row>
    <row r="1802" spans="1:28" x14ac:dyDescent="0.25">
      <c r="A1802" s="1" t="s">
        <v>2745</v>
      </c>
      <c r="B1802">
        <v>2560</v>
      </c>
      <c r="C1802" s="1" t="s">
        <v>4032</v>
      </c>
      <c r="D1802">
        <v>5.0999999999999996</v>
      </c>
      <c r="E1802">
        <v>0</v>
      </c>
      <c r="F1802">
        <v>0.33</v>
      </c>
      <c r="G1802">
        <v>2847</v>
      </c>
      <c r="H1802" s="1" t="s">
        <v>4093</v>
      </c>
      <c r="I1802">
        <v>2.0699999999999998</v>
      </c>
      <c r="J1802">
        <v>10.15</v>
      </c>
      <c r="K1802">
        <v>287</v>
      </c>
      <c r="L1802">
        <v>1444.44</v>
      </c>
      <c r="M1802">
        <v>99</v>
      </c>
      <c r="N1802">
        <v>3</v>
      </c>
      <c r="O1802">
        <v>0</v>
      </c>
      <c r="P1802">
        <v>148.88999999999999</v>
      </c>
      <c r="Q1802">
        <v>0</v>
      </c>
      <c r="R1802" s="1" t="s">
        <v>6900</v>
      </c>
      <c r="S1802" s="1" t="s">
        <v>8156</v>
      </c>
      <c r="T1802">
        <v>0.76</v>
      </c>
      <c r="U1802" s="1"/>
      <c r="V1802">
        <v>23681.509818999999</v>
      </c>
      <c r="W1802">
        <v>696332.43135700002</v>
      </c>
      <c r="X1802">
        <v>124.156491</v>
      </c>
      <c r="Y1802">
        <v>14.295715</v>
      </c>
      <c r="Z1802">
        <v>300.23979200000002</v>
      </c>
      <c r="AA1802">
        <v>299.33130399999999</v>
      </c>
      <c r="AB1802">
        <v>0</v>
      </c>
    </row>
    <row r="1803" spans="1:28" x14ac:dyDescent="0.25">
      <c r="A1803" s="1" t="s">
        <v>2746</v>
      </c>
      <c r="B1803">
        <v>2788</v>
      </c>
      <c r="C1803" s="1" t="s">
        <v>4004</v>
      </c>
      <c r="D1803">
        <v>5.0999999999999996</v>
      </c>
      <c r="E1803">
        <v>0</v>
      </c>
      <c r="F1803">
        <v>0.4</v>
      </c>
      <c r="G1803">
        <v>2847</v>
      </c>
      <c r="H1803" s="1" t="s">
        <v>4079</v>
      </c>
      <c r="I1803">
        <v>1.4</v>
      </c>
      <c r="J1803">
        <v>11.4</v>
      </c>
      <c r="K1803">
        <v>59</v>
      </c>
      <c r="L1803">
        <v>609.39</v>
      </c>
      <c r="M1803">
        <v>0</v>
      </c>
      <c r="N1803">
        <v>0</v>
      </c>
      <c r="O1803">
        <v>0</v>
      </c>
      <c r="P1803">
        <v>8.92</v>
      </c>
      <c r="Q1803">
        <v>0</v>
      </c>
      <c r="R1803" s="1" t="s">
        <v>6901</v>
      </c>
      <c r="S1803" s="1" t="s">
        <v>8156</v>
      </c>
      <c r="T1803">
        <v>0.83</v>
      </c>
      <c r="U1803" s="1"/>
      <c r="V1803">
        <v>2933.9202719999998</v>
      </c>
      <c r="W1803">
        <v>182598.14805600001</v>
      </c>
      <c r="X1803">
        <v>17.687197000000001</v>
      </c>
      <c r="Y1803">
        <v>3.4412590000000001</v>
      </c>
      <c r="Z1803">
        <v>76.320823000000004</v>
      </c>
      <c r="AA1803">
        <v>78.490882999999997</v>
      </c>
      <c r="AB1803">
        <v>0</v>
      </c>
    </row>
    <row r="1804" spans="1:28" x14ac:dyDescent="0.25">
      <c r="A1804" s="1" t="s">
        <v>2748</v>
      </c>
      <c r="B1804">
        <v>2721</v>
      </c>
      <c r="C1804" s="1" t="s">
        <v>4016</v>
      </c>
      <c r="D1804">
        <v>5.0999999999999996</v>
      </c>
      <c r="E1804">
        <v>0</v>
      </c>
      <c r="F1804">
        <v>0.81</v>
      </c>
      <c r="G1804">
        <v>2848</v>
      </c>
      <c r="H1804" s="1" t="s">
        <v>4089</v>
      </c>
      <c r="I1804">
        <v>182.21</v>
      </c>
      <c r="J1804">
        <v>11.68</v>
      </c>
      <c r="K1804">
        <v>127</v>
      </c>
      <c r="L1804">
        <v>905.52</v>
      </c>
      <c r="M1804">
        <v>17</v>
      </c>
      <c r="N1804">
        <v>1</v>
      </c>
      <c r="O1804">
        <v>0</v>
      </c>
      <c r="P1804">
        <v>50.72</v>
      </c>
      <c r="Q1804">
        <v>0</v>
      </c>
      <c r="R1804" s="1" t="s">
        <v>6903</v>
      </c>
      <c r="S1804" s="1" t="s">
        <v>8156</v>
      </c>
      <c r="T1804">
        <v>0.86</v>
      </c>
      <c r="U1804" s="1"/>
      <c r="V1804">
        <v>7714.6608509999996</v>
      </c>
      <c r="W1804">
        <v>347180.53958699998</v>
      </c>
      <c r="X1804">
        <v>43.283386</v>
      </c>
      <c r="Y1804">
        <v>6.5409709999999999</v>
      </c>
      <c r="Z1804">
        <v>145.61349999999999</v>
      </c>
      <c r="AA1804">
        <v>149.23936599999999</v>
      </c>
      <c r="AB1804">
        <v>0</v>
      </c>
    </row>
    <row r="1805" spans="1:28" x14ac:dyDescent="0.25">
      <c r="A1805" s="1" t="s">
        <v>2749</v>
      </c>
      <c r="B1805">
        <v>2766</v>
      </c>
      <c r="C1805" s="1" t="s">
        <v>4004</v>
      </c>
      <c r="D1805">
        <v>5.0999999999999996</v>
      </c>
      <c r="E1805">
        <v>0</v>
      </c>
      <c r="F1805">
        <v>6</v>
      </c>
      <c r="G1805">
        <v>2848</v>
      </c>
      <c r="H1805" s="1" t="s">
        <v>4076</v>
      </c>
      <c r="I1805">
        <v>1.4</v>
      </c>
      <c r="J1805">
        <v>6.67</v>
      </c>
      <c r="K1805">
        <v>82</v>
      </c>
      <c r="L1805">
        <v>609.39</v>
      </c>
      <c r="M1805">
        <v>0</v>
      </c>
      <c r="N1805">
        <v>0</v>
      </c>
      <c r="O1805">
        <v>0</v>
      </c>
      <c r="P1805">
        <v>15.29</v>
      </c>
      <c r="Q1805">
        <v>0</v>
      </c>
      <c r="R1805" s="1" t="s">
        <v>6904</v>
      </c>
      <c r="S1805" s="1" t="s">
        <v>8156</v>
      </c>
      <c r="T1805">
        <v>0.61</v>
      </c>
      <c r="U1805" s="1"/>
      <c r="V1805">
        <v>4373.4858180000001</v>
      </c>
      <c r="W1805">
        <v>215741.35941</v>
      </c>
      <c r="X1805">
        <v>24.989447999999999</v>
      </c>
      <c r="Y1805">
        <v>4.073601</v>
      </c>
      <c r="Z1805">
        <v>91.021060000000006</v>
      </c>
      <c r="AA1805">
        <v>92.738367999999994</v>
      </c>
      <c r="AB1805">
        <v>0</v>
      </c>
    </row>
    <row r="1806" spans="1:28" x14ac:dyDescent="0.25">
      <c r="A1806" s="1" t="s">
        <v>2750</v>
      </c>
      <c r="B1806">
        <v>2013</v>
      </c>
      <c r="C1806" s="1" t="s">
        <v>4039</v>
      </c>
      <c r="D1806">
        <v>5.0999999999999996</v>
      </c>
      <c r="E1806">
        <v>0</v>
      </c>
      <c r="F1806">
        <v>0.5</v>
      </c>
      <c r="G1806">
        <v>2849</v>
      </c>
      <c r="H1806" s="1" t="s">
        <v>4111</v>
      </c>
      <c r="I1806">
        <v>13.29</v>
      </c>
      <c r="J1806">
        <v>6.22</v>
      </c>
      <c r="K1806">
        <v>836</v>
      </c>
      <c r="L1806">
        <v>1792.38</v>
      </c>
      <c r="M1806">
        <v>443</v>
      </c>
      <c r="N1806">
        <v>18</v>
      </c>
      <c r="O1806">
        <v>0</v>
      </c>
      <c r="P1806">
        <v>626.69000000000005</v>
      </c>
      <c r="Q1806">
        <v>0</v>
      </c>
      <c r="R1806" s="1" t="s">
        <v>6905</v>
      </c>
      <c r="S1806" s="1" t="s">
        <v>8156</v>
      </c>
      <c r="T1806">
        <v>0.61</v>
      </c>
      <c r="U1806" s="1"/>
      <c r="V1806">
        <v>77551.743595000007</v>
      </c>
      <c r="W1806">
        <v>1612605.551304</v>
      </c>
      <c r="X1806">
        <v>390.85737499999999</v>
      </c>
      <c r="Y1806">
        <v>36.340069</v>
      </c>
      <c r="Z1806">
        <v>716.26099599999998</v>
      </c>
      <c r="AA1806">
        <v>693.22264399999995</v>
      </c>
      <c r="AB1806">
        <v>0</v>
      </c>
    </row>
    <row r="1807" spans="1:28" x14ac:dyDescent="0.25">
      <c r="A1807" s="1" t="s">
        <v>2751</v>
      </c>
      <c r="B1807">
        <v>2261</v>
      </c>
      <c r="C1807" s="1" t="s">
        <v>4048</v>
      </c>
      <c r="D1807">
        <v>5.0999999999999996</v>
      </c>
      <c r="E1807">
        <v>0</v>
      </c>
      <c r="F1807">
        <v>0.67</v>
      </c>
      <c r="G1807">
        <v>2849</v>
      </c>
      <c r="H1807" s="1" t="s">
        <v>4096</v>
      </c>
      <c r="I1807">
        <v>121.36</v>
      </c>
      <c r="J1807">
        <v>10.82</v>
      </c>
      <c r="K1807">
        <v>588</v>
      </c>
      <c r="L1807">
        <v>2440.69</v>
      </c>
      <c r="M1807">
        <v>250</v>
      </c>
      <c r="N1807">
        <v>7</v>
      </c>
      <c r="O1807">
        <v>0</v>
      </c>
      <c r="P1807">
        <v>375.71</v>
      </c>
      <c r="Q1807">
        <v>0</v>
      </c>
      <c r="R1807" s="1" t="s">
        <v>6906</v>
      </c>
      <c r="S1807" s="1" t="s">
        <v>8156</v>
      </c>
      <c r="T1807">
        <v>0.84</v>
      </c>
      <c r="U1807" s="1"/>
      <c r="V1807">
        <v>54678.247214000003</v>
      </c>
      <c r="W1807">
        <v>1465520.2068729999</v>
      </c>
      <c r="X1807">
        <v>283.41055599999999</v>
      </c>
      <c r="Y1807">
        <v>31.266576000000001</v>
      </c>
      <c r="Z1807">
        <v>639.492076</v>
      </c>
      <c r="AA1807">
        <v>629.983158</v>
      </c>
      <c r="AB1807">
        <v>0</v>
      </c>
    </row>
    <row r="1808" spans="1:28" x14ac:dyDescent="0.25">
      <c r="A1808" s="1" t="s">
        <v>2752</v>
      </c>
      <c r="B1808">
        <v>2417</v>
      </c>
      <c r="C1808" s="1" t="s">
        <v>4018</v>
      </c>
      <c r="D1808">
        <v>5.0999999999999996</v>
      </c>
      <c r="E1808">
        <v>0</v>
      </c>
      <c r="F1808">
        <v>2</v>
      </c>
      <c r="G1808">
        <v>2850</v>
      </c>
      <c r="H1808" s="1" t="s">
        <v>4095</v>
      </c>
      <c r="I1808">
        <v>63.59</v>
      </c>
      <c r="J1808">
        <v>5.19</v>
      </c>
      <c r="K1808">
        <v>433</v>
      </c>
      <c r="L1808">
        <v>1936.73</v>
      </c>
      <c r="M1808">
        <v>77</v>
      </c>
      <c r="N1808">
        <v>2</v>
      </c>
      <c r="O1808">
        <v>0</v>
      </c>
      <c r="P1808">
        <v>159.52000000000001</v>
      </c>
      <c r="Q1808">
        <v>0</v>
      </c>
      <c r="R1808" s="1" t="s">
        <v>6907</v>
      </c>
      <c r="S1808" s="1" t="s">
        <v>8156</v>
      </c>
      <c r="T1808">
        <v>0.5</v>
      </c>
      <c r="U1808" s="1"/>
      <c r="V1808">
        <v>27987.087177000001</v>
      </c>
      <c r="W1808">
        <v>807126.69137400005</v>
      </c>
      <c r="X1808">
        <v>146.139791</v>
      </c>
      <c r="Y1808">
        <v>15.688622000000001</v>
      </c>
      <c r="Z1808">
        <v>344.47975500000001</v>
      </c>
      <c r="AA1808">
        <v>346.95983699999999</v>
      </c>
      <c r="AB1808">
        <v>0</v>
      </c>
    </row>
    <row r="1809" spans="1:28" x14ac:dyDescent="0.25">
      <c r="A1809" s="1" t="s">
        <v>2755</v>
      </c>
      <c r="B1809">
        <v>2771</v>
      </c>
      <c r="C1809" s="1" t="s">
        <v>4004</v>
      </c>
      <c r="D1809">
        <v>5.0999999999999996</v>
      </c>
      <c r="E1809">
        <v>0</v>
      </c>
      <c r="F1809">
        <v>0.57999999999999996</v>
      </c>
      <c r="G1809">
        <v>2851</v>
      </c>
      <c r="H1809" s="1" t="s">
        <v>4073</v>
      </c>
      <c r="I1809">
        <v>40.79</v>
      </c>
      <c r="J1809">
        <v>11.97</v>
      </c>
      <c r="K1809">
        <v>80</v>
      </c>
      <c r="L1809">
        <v>475.89</v>
      </c>
      <c r="M1809">
        <v>0</v>
      </c>
      <c r="N1809">
        <v>0</v>
      </c>
      <c r="O1809">
        <v>0</v>
      </c>
      <c r="P1809">
        <v>42.41</v>
      </c>
      <c r="Q1809">
        <v>0</v>
      </c>
      <c r="R1809" s="1" t="s">
        <v>6910</v>
      </c>
      <c r="S1809" s="1" t="s">
        <v>8156</v>
      </c>
      <c r="T1809">
        <v>0.93</v>
      </c>
      <c r="U1809" s="1"/>
      <c r="V1809">
        <v>5064.5501270000004</v>
      </c>
      <c r="W1809">
        <v>221017.62362999999</v>
      </c>
      <c r="X1809">
        <v>28.276368000000002</v>
      </c>
      <c r="Y1809">
        <v>4.3738859999999997</v>
      </c>
      <c r="Z1809">
        <v>94.861165999999997</v>
      </c>
      <c r="AA1809">
        <v>95.006578000000005</v>
      </c>
      <c r="AB1809">
        <v>0</v>
      </c>
    </row>
    <row r="1810" spans="1:28" x14ac:dyDescent="0.25">
      <c r="A1810" s="1" t="s">
        <v>2757</v>
      </c>
      <c r="B1810">
        <v>2618</v>
      </c>
      <c r="C1810" s="1" t="s">
        <v>4024</v>
      </c>
      <c r="D1810">
        <v>5.0999999999999996</v>
      </c>
      <c r="E1810">
        <v>0</v>
      </c>
      <c r="F1810">
        <v>0.79</v>
      </c>
      <c r="G1810">
        <v>2855</v>
      </c>
      <c r="H1810" s="1" t="s">
        <v>4112</v>
      </c>
      <c r="I1810">
        <v>110.84</v>
      </c>
      <c r="J1810">
        <v>12.31</v>
      </c>
      <c r="K1810">
        <v>237</v>
      </c>
      <c r="L1810">
        <v>1744.16</v>
      </c>
      <c r="M1810">
        <v>86</v>
      </c>
      <c r="N1810">
        <v>1</v>
      </c>
      <c r="O1810">
        <v>0</v>
      </c>
      <c r="P1810">
        <v>115.32</v>
      </c>
      <c r="Q1810">
        <v>0</v>
      </c>
      <c r="R1810" s="1" t="s">
        <v>6912</v>
      </c>
      <c r="S1810" s="1" t="s">
        <v>8156</v>
      </c>
      <c r="T1810">
        <v>1.02</v>
      </c>
      <c r="U1810" s="1"/>
      <c r="V1810">
        <v>21015.127605000001</v>
      </c>
      <c r="W1810">
        <v>730852.08873199997</v>
      </c>
      <c r="X1810">
        <v>113.031993</v>
      </c>
      <c r="Y1810">
        <v>15.504777000000001</v>
      </c>
      <c r="Z1810">
        <v>315.49746599999997</v>
      </c>
      <c r="AA1810">
        <v>314.16645199999999</v>
      </c>
      <c r="AB1810">
        <v>0</v>
      </c>
    </row>
    <row r="1811" spans="1:28" x14ac:dyDescent="0.25">
      <c r="A1811" s="1" t="s">
        <v>2758</v>
      </c>
      <c r="B1811">
        <v>2547</v>
      </c>
      <c r="C1811" s="1" t="s">
        <v>4004</v>
      </c>
      <c r="D1811">
        <v>5.0999999999999996</v>
      </c>
      <c r="E1811">
        <v>0</v>
      </c>
      <c r="F1811">
        <v>0.6</v>
      </c>
      <c r="G1811">
        <v>2856</v>
      </c>
      <c r="H1811" s="1" t="s">
        <v>4096</v>
      </c>
      <c r="I1811">
        <v>121.36</v>
      </c>
      <c r="J1811">
        <v>7.97</v>
      </c>
      <c r="K1811">
        <v>309</v>
      </c>
      <c r="L1811">
        <v>1417.41</v>
      </c>
      <c r="M1811">
        <v>74</v>
      </c>
      <c r="N1811">
        <v>7</v>
      </c>
      <c r="O1811">
        <v>0</v>
      </c>
      <c r="P1811">
        <v>150.38</v>
      </c>
      <c r="Q1811">
        <v>0</v>
      </c>
      <c r="R1811" s="1" t="s">
        <v>6913</v>
      </c>
      <c r="S1811" s="1" t="s">
        <v>8156</v>
      </c>
      <c r="T1811">
        <v>0.65</v>
      </c>
      <c r="U1811" s="1"/>
      <c r="V1811">
        <v>21252.901897</v>
      </c>
      <c r="W1811">
        <v>644005.50210599997</v>
      </c>
      <c r="X1811">
        <v>111.785988</v>
      </c>
      <c r="Y1811">
        <v>12.762641</v>
      </c>
      <c r="Z1811">
        <v>275.81058999999999</v>
      </c>
      <c r="AA1811">
        <v>276.83764300000001</v>
      </c>
      <c r="AB1811">
        <v>0</v>
      </c>
    </row>
    <row r="1812" spans="1:28" x14ac:dyDescent="0.25">
      <c r="A1812" s="1" t="s">
        <v>2760</v>
      </c>
      <c r="B1812">
        <v>2465</v>
      </c>
      <c r="C1812" s="1" t="s">
        <v>4004</v>
      </c>
      <c r="D1812">
        <v>5.0999999999999996</v>
      </c>
      <c r="E1812">
        <v>0</v>
      </c>
      <c r="F1812">
        <v>0.74</v>
      </c>
      <c r="G1812">
        <v>2857</v>
      </c>
      <c r="H1812" s="1" t="s">
        <v>4096</v>
      </c>
      <c r="I1812">
        <v>121.36</v>
      </c>
      <c r="J1812">
        <v>11.46</v>
      </c>
      <c r="K1812">
        <v>392</v>
      </c>
      <c r="L1812">
        <v>1417.41</v>
      </c>
      <c r="M1812">
        <v>179</v>
      </c>
      <c r="N1812">
        <v>7</v>
      </c>
      <c r="O1812">
        <v>0</v>
      </c>
      <c r="P1812">
        <v>290.48</v>
      </c>
      <c r="Q1812">
        <v>0</v>
      </c>
      <c r="R1812" s="1" t="s">
        <v>6915</v>
      </c>
      <c r="S1812" s="1" t="s">
        <v>8156</v>
      </c>
      <c r="T1812">
        <v>1.01</v>
      </c>
      <c r="U1812" s="1"/>
      <c r="V1812">
        <v>38225.339814999999</v>
      </c>
      <c r="W1812">
        <v>985027.25283500005</v>
      </c>
      <c r="X1812">
        <v>197.26982799999999</v>
      </c>
      <c r="Y1812">
        <v>21.565100999999999</v>
      </c>
      <c r="Z1812">
        <v>432.97649100000001</v>
      </c>
      <c r="AA1812">
        <v>423.43412000000001</v>
      </c>
      <c r="AB1812">
        <v>0</v>
      </c>
    </row>
    <row r="1813" spans="1:28" x14ac:dyDescent="0.25">
      <c r="A1813" s="1" t="s">
        <v>2761</v>
      </c>
      <c r="B1813">
        <v>2603</v>
      </c>
      <c r="C1813" s="1" t="s">
        <v>4017</v>
      </c>
      <c r="D1813">
        <v>5.0999999999999996</v>
      </c>
      <c r="E1813">
        <v>0</v>
      </c>
      <c r="F1813">
        <v>2.2799999999999998</v>
      </c>
      <c r="G1813">
        <v>2858</v>
      </c>
      <c r="H1813" s="1" t="s">
        <v>4140</v>
      </c>
      <c r="I1813">
        <v>93.18</v>
      </c>
      <c r="J1813">
        <v>9.8699999999999992</v>
      </c>
      <c r="K1813">
        <v>255</v>
      </c>
      <c r="L1813">
        <v>1018.45</v>
      </c>
      <c r="M1813">
        <v>126</v>
      </c>
      <c r="N1813">
        <v>4</v>
      </c>
      <c r="O1813">
        <v>0</v>
      </c>
      <c r="P1813">
        <v>202.68</v>
      </c>
      <c r="Q1813">
        <v>0</v>
      </c>
      <c r="R1813" s="1" t="s">
        <v>6916</v>
      </c>
      <c r="S1813" s="1" t="s">
        <v>8156</v>
      </c>
      <c r="T1813">
        <v>1.55</v>
      </c>
      <c r="U1813" s="1"/>
      <c r="V1813">
        <v>28436.939128000002</v>
      </c>
      <c r="W1813">
        <v>774060.46923799999</v>
      </c>
      <c r="X1813">
        <v>147.876025</v>
      </c>
      <c r="Y1813">
        <v>17.450422</v>
      </c>
      <c r="Z1813">
        <v>343.33091200000001</v>
      </c>
      <c r="AA1813">
        <v>332.74360799999999</v>
      </c>
      <c r="AB1813">
        <v>0</v>
      </c>
    </row>
    <row r="1814" spans="1:28" x14ac:dyDescent="0.25">
      <c r="A1814" s="1" t="s">
        <v>2762</v>
      </c>
      <c r="B1814">
        <v>2548</v>
      </c>
      <c r="C1814" s="1" t="s">
        <v>4017</v>
      </c>
      <c r="D1814">
        <v>5.0999999999999996</v>
      </c>
      <c r="E1814">
        <v>0</v>
      </c>
      <c r="F1814">
        <v>0.35</v>
      </c>
      <c r="G1814">
        <v>2859</v>
      </c>
      <c r="H1814" s="1" t="s">
        <v>4091</v>
      </c>
      <c r="I1814">
        <v>93.18</v>
      </c>
      <c r="J1814">
        <v>8.5500000000000007</v>
      </c>
      <c r="K1814">
        <v>311</v>
      </c>
      <c r="L1814">
        <v>1018.45</v>
      </c>
      <c r="M1814">
        <v>182</v>
      </c>
      <c r="N1814">
        <v>4</v>
      </c>
      <c r="O1814">
        <v>0</v>
      </c>
      <c r="P1814">
        <v>222.46</v>
      </c>
      <c r="Q1814">
        <v>0</v>
      </c>
      <c r="R1814" s="1" t="s">
        <v>6917</v>
      </c>
      <c r="S1814" s="1" t="s">
        <v>8156</v>
      </c>
      <c r="T1814">
        <v>0.81</v>
      </c>
      <c r="U1814" s="1"/>
      <c r="V1814">
        <v>34613.111140000001</v>
      </c>
      <c r="W1814">
        <v>809228.21756300004</v>
      </c>
      <c r="X1814">
        <v>176.68474900000001</v>
      </c>
      <c r="Y1814">
        <v>18.229806</v>
      </c>
      <c r="Z1814">
        <v>358.703013</v>
      </c>
      <c r="AA1814">
        <v>347.86530199999999</v>
      </c>
      <c r="AB1814">
        <v>0</v>
      </c>
    </row>
    <row r="1815" spans="1:28" x14ac:dyDescent="0.25">
      <c r="A1815" s="1" t="s">
        <v>2763</v>
      </c>
      <c r="B1815">
        <v>2629</v>
      </c>
      <c r="C1815" s="1" t="s">
        <v>4004</v>
      </c>
      <c r="D1815">
        <v>5.0999999999999996</v>
      </c>
      <c r="E1815">
        <v>0</v>
      </c>
      <c r="F1815">
        <v>0.46</v>
      </c>
      <c r="G1815">
        <v>2859</v>
      </c>
      <c r="H1815" s="1" t="s">
        <v>4096</v>
      </c>
      <c r="I1815">
        <v>121.36</v>
      </c>
      <c r="J1815">
        <v>12.07</v>
      </c>
      <c r="K1815">
        <v>230</v>
      </c>
      <c r="L1815">
        <v>1417.41</v>
      </c>
      <c r="M1815">
        <v>31</v>
      </c>
      <c r="N1815">
        <v>5</v>
      </c>
      <c r="O1815">
        <v>0</v>
      </c>
      <c r="P1815">
        <v>129.63999999999999</v>
      </c>
      <c r="Q1815">
        <v>0</v>
      </c>
      <c r="R1815" s="1" t="s">
        <v>6918</v>
      </c>
      <c r="S1815" s="1" t="s">
        <v>8156</v>
      </c>
      <c r="T1815">
        <v>1.03</v>
      </c>
      <c r="U1815" s="1"/>
      <c r="V1815">
        <v>14001.450938</v>
      </c>
      <c r="W1815">
        <v>562369.77055699995</v>
      </c>
      <c r="X1815">
        <v>77.037514000000002</v>
      </c>
      <c r="Y1815">
        <v>11.226996</v>
      </c>
      <c r="Z1815">
        <v>240.078993</v>
      </c>
      <c r="AA1815">
        <v>241.741128</v>
      </c>
      <c r="AB1815">
        <v>0</v>
      </c>
    </row>
    <row r="1816" spans="1:28" x14ac:dyDescent="0.25">
      <c r="A1816" s="1" t="s">
        <v>2765</v>
      </c>
      <c r="B1816">
        <v>2588</v>
      </c>
      <c r="C1816" s="1" t="s">
        <v>4019</v>
      </c>
      <c r="D1816">
        <v>5.0999999999999996</v>
      </c>
      <c r="E1816">
        <v>0</v>
      </c>
      <c r="F1816">
        <v>0.5</v>
      </c>
      <c r="G1816">
        <v>2864</v>
      </c>
      <c r="H1816" s="1" t="s">
        <v>4093</v>
      </c>
      <c r="I1816">
        <v>2.0699999999999998</v>
      </c>
      <c r="J1816">
        <v>11.41</v>
      </c>
      <c r="K1816">
        <v>276</v>
      </c>
      <c r="L1816">
        <v>1335.45</v>
      </c>
      <c r="M1816">
        <v>106</v>
      </c>
      <c r="N1816">
        <v>6</v>
      </c>
      <c r="O1816">
        <v>0</v>
      </c>
      <c r="P1816">
        <v>161.36000000000001</v>
      </c>
      <c r="Q1816">
        <v>0</v>
      </c>
      <c r="R1816" s="1" t="s">
        <v>6920</v>
      </c>
      <c r="S1816" s="1" t="s">
        <v>8156</v>
      </c>
      <c r="T1816">
        <v>0.83</v>
      </c>
      <c r="U1816" s="1"/>
      <c r="V1816">
        <v>23197.259606</v>
      </c>
      <c r="W1816">
        <v>725151.31601299997</v>
      </c>
      <c r="X1816">
        <v>122.76572</v>
      </c>
      <c r="Y1816">
        <v>15.358171</v>
      </c>
      <c r="Z1816">
        <v>315.503803</v>
      </c>
      <c r="AA1816">
        <v>311.71768100000003</v>
      </c>
      <c r="AB1816">
        <v>0</v>
      </c>
    </row>
    <row r="1817" spans="1:28" x14ac:dyDescent="0.25">
      <c r="A1817" s="1" t="s">
        <v>2766</v>
      </c>
      <c r="B1817">
        <v>2726</v>
      </c>
      <c r="C1817" s="1" t="s">
        <v>4004</v>
      </c>
      <c r="D1817">
        <v>5.0999999999999996</v>
      </c>
      <c r="E1817">
        <v>0</v>
      </c>
      <c r="F1817">
        <v>7.4</v>
      </c>
      <c r="G1817">
        <v>2864</v>
      </c>
      <c r="H1817" s="1" t="s">
        <v>4076</v>
      </c>
      <c r="I1817">
        <v>1.4</v>
      </c>
      <c r="J1817">
        <v>5.21</v>
      </c>
      <c r="K1817">
        <v>138</v>
      </c>
      <c r="L1817">
        <v>609.39</v>
      </c>
      <c r="M1817">
        <v>0</v>
      </c>
      <c r="N1817">
        <v>0</v>
      </c>
      <c r="O1817">
        <v>0</v>
      </c>
      <c r="P1817">
        <v>30.96</v>
      </c>
      <c r="Q1817">
        <v>0</v>
      </c>
      <c r="R1817" s="1" t="s">
        <v>6921</v>
      </c>
      <c r="S1817" s="1" t="s">
        <v>8156</v>
      </c>
      <c r="T1817">
        <v>0.38</v>
      </c>
      <c r="U1817" s="1"/>
      <c r="V1817">
        <v>7173.7118650000002</v>
      </c>
      <c r="W1817">
        <v>231857.73183400001</v>
      </c>
      <c r="X1817">
        <v>38.016430999999997</v>
      </c>
      <c r="Y1817">
        <v>4.295255</v>
      </c>
      <c r="Z1817">
        <v>98.035842000000002</v>
      </c>
      <c r="AA1817">
        <v>99.668301</v>
      </c>
      <c r="AB1817">
        <v>0</v>
      </c>
    </row>
    <row r="1818" spans="1:28" x14ac:dyDescent="0.25">
      <c r="A1818" s="1" t="s">
        <v>2767</v>
      </c>
      <c r="B1818">
        <v>2160</v>
      </c>
      <c r="C1818" s="1" t="s">
        <v>4043</v>
      </c>
      <c r="D1818">
        <v>5.0999999999999996</v>
      </c>
      <c r="E1818">
        <v>0</v>
      </c>
      <c r="F1818">
        <v>188.57</v>
      </c>
      <c r="G1818">
        <v>2865</v>
      </c>
      <c r="H1818" s="1" t="s">
        <v>4129</v>
      </c>
      <c r="I1818">
        <v>135.09</v>
      </c>
      <c r="J1818">
        <v>14.44</v>
      </c>
      <c r="K1818">
        <v>705</v>
      </c>
      <c r="L1818">
        <v>2630.12</v>
      </c>
      <c r="M1818">
        <v>380</v>
      </c>
      <c r="N1818">
        <v>13</v>
      </c>
      <c r="O1818">
        <v>0</v>
      </c>
      <c r="P1818">
        <v>525.29</v>
      </c>
      <c r="Q1818">
        <v>0</v>
      </c>
      <c r="R1818" s="1" t="s">
        <v>6922</v>
      </c>
      <c r="S1818" s="1" t="s">
        <v>8156</v>
      </c>
      <c r="T1818">
        <v>1.06</v>
      </c>
      <c r="U1818" s="1"/>
      <c r="V1818">
        <v>73176.200024000005</v>
      </c>
      <c r="W1818">
        <v>1743797.245938</v>
      </c>
      <c r="X1818">
        <v>374.27247499999999</v>
      </c>
      <c r="Y1818">
        <v>39.096941999999999</v>
      </c>
      <c r="Z1818">
        <v>769.29012399999999</v>
      </c>
      <c r="AA1818">
        <v>749.610545</v>
      </c>
      <c r="AB1818">
        <v>0</v>
      </c>
    </row>
    <row r="1819" spans="1:28" x14ac:dyDescent="0.25">
      <c r="A1819" s="1" t="s">
        <v>2768</v>
      </c>
      <c r="B1819">
        <v>2135</v>
      </c>
      <c r="C1819" s="1" t="s">
        <v>4020</v>
      </c>
      <c r="D1819">
        <v>5.0999999999999996</v>
      </c>
      <c r="E1819">
        <v>0</v>
      </c>
      <c r="F1819">
        <v>0.98</v>
      </c>
      <c r="G1819">
        <v>2865</v>
      </c>
      <c r="H1819" s="1" t="s">
        <v>4117</v>
      </c>
      <c r="I1819">
        <v>120.04</v>
      </c>
      <c r="J1819">
        <v>10.81</v>
      </c>
      <c r="K1819">
        <v>730</v>
      </c>
      <c r="L1819">
        <v>743.49</v>
      </c>
      <c r="M1819">
        <v>487</v>
      </c>
      <c r="N1819">
        <v>19</v>
      </c>
      <c r="O1819">
        <v>0</v>
      </c>
      <c r="P1819">
        <v>691.28</v>
      </c>
      <c r="Q1819">
        <v>0</v>
      </c>
      <c r="R1819" s="1" t="s">
        <v>6923</v>
      </c>
      <c r="S1819" s="1" t="s">
        <v>8156</v>
      </c>
      <c r="T1819">
        <v>1.5</v>
      </c>
      <c r="U1819" s="1"/>
      <c r="V1819">
        <v>84682.340087999997</v>
      </c>
      <c r="W1819">
        <v>1604274.6833860001</v>
      </c>
      <c r="X1819">
        <v>423.37350600000002</v>
      </c>
      <c r="Y1819">
        <v>38.473247000000001</v>
      </c>
      <c r="Z1819">
        <v>726.18646699999999</v>
      </c>
      <c r="AA1819">
        <v>689.64443500000004</v>
      </c>
      <c r="AB1819">
        <v>0</v>
      </c>
    </row>
    <row r="1820" spans="1:28" x14ac:dyDescent="0.25">
      <c r="A1820" s="1" t="s">
        <v>2769</v>
      </c>
      <c r="B1820">
        <v>2724</v>
      </c>
      <c r="C1820" s="1" t="s">
        <v>4031</v>
      </c>
      <c r="D1820">
        <v>5.0999999999999996</v>
      </c>
      <c r="E1820">
        <v>0</v>
      </c>
      <c r="F1820">
        <v>0.33</v>
      </c>
      <c r="G1820">
        <v>2865</v>
      </c>
      <c r="H1820" s="1" t="s">
        <v>4140</v>
      </c>
      <c r="I1820">
        <v>93.18</v>
      </c>
      <c r="J1820">
        <v>13.71</v>
      </c>
      <c r="K1820">
        <v>141</v>
      </c>
      <c r="L1820">
        <v>1375.09</v>
      </c>
      <c r="M1820">
        <v>2</v>
      </c>
      <c r="N1820">
        <v>1</v>
      </c>
      <c r="O1820">
        <v>0</v>
      </c>
      <c r="P1820">
        <v>60.26</v>
      </c>
      <c r="Q1820">
        <v>0</v>
      </c>
      <c r="R1820" s="1" t="s">
        <v>6924</v>
      </c>
      <c r="S1820" s="1" t="s">
        <v>8156</v>
      </c>
      <c r="T1820">
        <v>1.24</v>
      </c>
      <c r="U1820" s="1"/>
      <c r="V1820">
        <v>10411.100270000001</v>
      </c>
      <c r="W1820">
        <v>570668.88737600006</v>
      </c>
      <c r="X1820">
        <v>61.101692999999997</v>
      </c>
      <c r="Y1820">
        <v>11.931578</v>
      </c>
      <c r="Z1820">
        <v>245.90738400000001</v>
      </c>
      <c r="AA1820">
        <v>245.30464699999999</v>
      </c>
      <c r="AB1820">
        <v>0</v>
      </c>
    </row>
    <row r="1821" spans="1:28" x14ac:dyDescent="0.25">
      <c r="A1821" s="1" t="s">
        <v>2770</v>
      </c>
      <c r="B1821">
        <v>2277</v>
      </c>
      <c r="C1821" s="1" t="s">
        <v>4050</v>
      </c>
      <c r="D1821">
        <v>5.0999999999999996</v>
      </c>
      <c r="E1821">
        <v>0</v>
      </c>
      <c r="F1821">
        <v>0</v>
      </c>
      <c r="G1821">
        <v>2866</v>
      </c>
      <c r="H1821" s="1" t="s">
        <v>4095</v>
      </c>
      <c r="I1821">
        <v>63.59</v>
      </c>
      <c r="J1821">
        <v>13.35</v>
      </c>
      <c r="K1821">
        <v>589</v>
      </c>
      <c r="L1821">
        <v>1631.79</v>
      </c>
      <c r="M1821">
        <v>345</v>
      </c>
      <c r="N1821">
        <v>14</v>
      </c>
      <c r="O1821">
        <v>0</v>
      </c>
      <c r="P1821">
        <v>472.01</v>
      </c>
      <c r="Q1821">
        <v>0</v>
      </c>
      <c r="R1821" s="1" t="s">
        <v>6925</v>
      </c>
      <c r="S1821" s="1" t="s">
        <v>8156</v>
      </c>
      <c r="T1821">
        <v>1.03</v>
      </c>
      <c r="U1821" s="1"/>
      <c r="V1821">
        <v>59453.006824999997</v>
      </c>
      <c r="W1821">
        <v>1400984.4401229999</v>
      </c>
      <c r="X1821">
        <v>303.82135599999998</v>
      </c>
      <c r="Y1821">
        <v>31.919204000000001</v>
      </c>
      <c r="Z1821">
        <v>623.25722099999996</v>
      </c>
      <c r="AA1821">
        <v>602.24433699999997</v>
      </c>
      <c r="AB1821">
        <v>0</v>
      </c>
    </row>
    <row r="1822" spans="1:28" x14ac:dyDescent="0.25">
      <c r="A1822" s="1" t="s">
        <v>2771</v>
      </c>
      <c r="B1822">
        <v>2196</v>
      </c>
      <c r="C1822" s="1" t="s">
        <v>4030</v>
      </c>
      <c r="D1822">
        <v>5.0999999999999996</v>
      </c>
      <c r="E1822">
        <v>0</v>
      </c>
      <c r="F1822">
        <v>0.55000000000000004</v>
      </c>
      <c r="G1822">
        <v>2867</v>
      </c>
      <c r="H1822" s="1" t="s">
        <v>4147</v>
      </c>
      <c r="I1822">
        <v>23.77</v>
      </c>
      <c r="J1822">
        <v>15.73</v>
      </c>
      <c r="K1822">
        <v>671</v>
      </c>
      <c r="L1822">
        <v>2694.53</v>
      </c>
      <c r="M1822">
        <v>323</v>
      </c>
      <c r="N1822">
        <v>17</v>
      </c>
      <c r="O1822">
        <v>0</v>
      </c>
      <c r="P1822">
        <v>501.12</v>
      </c>
      <c r="Q1822">
        <v>0</v>
      </c>
      <c r="R1822" s="1" t="s">
        <v>6926</v>
      </c>
      <c r="S1822" s="1" t="s">
        <v>8156</v>
      </c>
      <c r="T1822">
        <v>1.1399999999999999</v>
      </c>
      <c r="U1822" s="1"/>
      <c r="V1822">
        <v>56775.453898</v>
      </c>
      <c r="W1822">
        <v>1547197.932213</v>
      </c>
      <c r="X1822">
        <v>294.93749300000002</v>
      </c>
      <c r="Y1822">
        <v>33.750641999999999</v>
      </c>
      <c r="Z1822">
        <v>676.15874199999996</v>
      </c>
      <c r="AA1822">
        <v>665.09237499999995</v>
      </c>
      <c r="AB1822">
        <v>0</v>
      </c>
    </row>
    <row r="1823" spans="1:28" x14ac:dyDescent="0.25">
      <c r="A1823" s="1" t="s">
        <v>2773</v>
      </c>
      <c r="B1823">
        <v>2654</v>
      </c>
      <c r="C1823" s="1" t="s">
        <v>4017</v>
      </c>
      <c r="D1823">
        <v>5.0999999999999996</v>
      </c>
      <c r="E1823">
        <v>0</v>
      </c>
      <c r="F1823">
        <v>0.2</v>
      </c>
      <c r="G1823">
        <v>2867</v>
      </c>
      <c r="H1823" s="1" t="s">
        <v>4091</v>
      </c>
      <c r="I1823">
        <v>93.18</v>
      </c>
      <c r="J1823">
        <v>7.05</v>
      </c>
      <c r="K1823">
        <v>213</v>
      </c>
      <c r="L1823">
        <v>1018.45</v>
      </c>
      <c r="M1823">
        <v>49</v>
      </c>
      <c r="N1823">
        <v>2</v>
      </c>
      <c r="O1823">
        <v>0</v>
      </c>
      <c r="P1823">
        <v>97.86</v>
      </c>
      <c r="Q1823">
        <v>0</v>
      </c>
      <c r="R1823" s="1" t="s">
        <v>6928</v>
      </c>
      <c r="S1823" s="1" t="s">
        <v>8156</v>
      </c>
      <c r="T1823">
        <v>0.63</v>
      </c>
      <c r="U1823" s="1"/>
      <c r="V1823">
        <v>14887.37998</v>
      </c>
      <c r="W1823">
        <v>449441.06371700001</v>
      </c>
      <c r="X1823">
        <v>78.280879999999996</v>
      </c>
      <c r="Y1823">
        <v>8.9939789999999995</v>
      </c>
      <c r="Z1823">
        <v>193.03281999999999</v>
      </c>
      <c r="AA1823">
        <v>193.200446</v>
      </c>
      <c r="AB1823">
        <v>0</v>
      </c>
    </row>
    <row r="1824" spans="1:28" x14ac:dyDescent="0.25">
      <c r="A1824" s="1" t="s">
        <v>2775</v>
      </c>
      <c r="B1824">
        <v>1827</v>
      </c>
      <c r="C1824" s="1" t="s">
        <v>4038</v>
      </c>
      <c r="D1824">
        <v>5.0999999999999996</v>
      </c>
      <c r="E1824">
        <v>0</v>
      </c>
      <c r="F1824">
        <v>0.54</v>
      </c>
      <c r="G1824">
        <v>2868</v>
      </c>
      <c r="H1824" s="1" t="s">
        <v>4130</v>
      </c>
      <c r="I1824">
        <v>14.85</v>
      </c>
      <c r="J1824">
        <v>4.51</v>
      </c>
      <c r="K1824">
        <v>1041</v>
      </c>
      <c r="L1824">
        <v>1683.59</v>
      </c>
      <c r="M1824">
        <v>609</v>
      </c>
      <c r="N1824">
        <v>28</v>
      </c>
      <c r="O1824">
        <v>0</v>
      </c>
      <c r="P1824">
        <v>768.83</v>
      </c>
      <c r="Q1824">
        <v>0</v>
      </c>
      <c r="R1824" s="1" t="s">
        <v>6930</v>
      </c>
      <c r="S1824" s="1" t="s">
        <v>8156</v>
      </c>
      <c r="T1824">
        <v>0.45</v>
      </c>
      <c r="U1824" s="1"/>
      <c r="V1824">
        <v>101525.114894</v>
      </c>
      <c r="W1824">
        <v>1962248.1041310001</v>
      </c>
      <c r="X1824">
        <v>508.12041399999998</v>
      </c>
      <c r="Y1824">
        <v>44.962710999999999</v>
      </c>
      <c r="Z1824">
        <v>876.91406800000004</v>
      </c>
      <c r="AA1824">
        <v>843.53100099999995</v>
      </c>
      <c r="AB1824">
        <v>0</v>
      </c>
    </row>
    <row r="1825" spans="1:28" x14ac:dyDescent="0.25">
      <c r="A1825" s="1" t="s">
        <v>2776</v>
      </c>
      <c r="B1825">
        <v>2760</v>
      </c>
      <c r="C1825" s="1" t="s">
        <v>4004</v>
      </c>
      <c r="D1825">
        <v>5.0999999999999996</v>
      </c>
      <c r="E1825">
        <v>0</v>
      </c>
      <c r="F1825">
        <v>0</v>
      </c>
      <c r="G1825">
        <v>2868</v>
      </c>
      <c r="H1825" s="1" t="s">
        <v>4074</v>
      </c>
      <c r="I1825">
        <v>0.2</v>
      </c>
      <c r="J1825">
        <v>4.43</v>
      </c>
      <c r="K1825">
        <v>108</v>
      </c>
      <c r="L1825">
        <v>420.4</v>
      </c>
      <c r="M1825">
        <v>0</v>
      </c>
      <c r="N1825">
        <v>0</v>
      </c>
      <c r="O1825">
        <v>0</v>
      </c>
      <c r="P1825">
        <v>24.67</v>
      </c>
      <c r="Q1825">
        <v>0</v>
      </c>
      <c r="R1825" s="1" t="s">
        <v>6931</v>
      </c>
      <c r="S1825" s="1" t="s">
        <v>8156</v>
      </c>
      <c r="T1825">
        <v>0.37</v>
      </c>
      <c r="U1825" s="1"/>
      <c r="V1825">
        <v>6300.4576230000002</v>
      </c>
      <c r="W1825">
        <v>183696.44443100001</v>
      </c>
      <c r="X1825">
        <v>32.921461000000001</v>
      </c>
      <c r="Y1825">
        <v>3.470628</v>
      </c>
      <c r="Z1825">
        <v>78.193483000000001</v>
      </c>
      <c r="AA1825">
        <v>78.965703000000005</v>
      </c>
      <c r="AB1825">
        <v>0</v>
      </c>
    </row>
    <row r="1826" spans="1:28" x14ac:dyDescent="0.25">
      <c r="A1826" s="1" t="s">
        <v>2777</v>
      </c>
      <c r="B1826">
        <v>2760</v>
      </c>
      <c r="C1826" s="1" t="s">
        <v>4002</v>
      </c>
      <c r="D1826">
        <v>5.0999999999999996</v>
      </c>
      <c r="E1826">
        <v>0</v>
      </c>
      <c r="F1826">
        <v>0.06</v>
      </c>
      <c r="G1826">
        <v>2868</v>
      </c>
      <c r="H1826" s="1" t="s">
        <v>4072</v>
      </c>
      <c r="I1826">
        <v>31.58</v>
      </c>
      <c r="J1826">
        <v>7.88</v>
      </c>
      <c r="K1826">
        <v>108</v>
      </c>
      <c r="L1826">
        <v>367.23</v>
      </c>
      <c r="M1826">
        <v>48</v>
      </c>
      <c r="N1826">
        <v>2</v>
      </c>
      <c r="O1826">
        <v>0</v>
      </c>
      <c r="P1826">
        <v>68.55</v>
      </c>
      <c r="Q1826">
        <v>0</v>
      </c>
      <c r="R1826" s="1" t="s">
        <v>6932</v>
      </c>
      <c r="S1826" s="1" t="s">
        <v>8156</v>
      </c>
      <c r="T1826">
        <v>0.67</v>
      </c>
      <c r="U1826" s="1"/>
      <c r="V1826">
        <v>10166.782335</v>
      </c>
      <c r="W1826">
        <v>242339.54651300001</v>
      </c>
      <c r="X1826">
        <v>51.962057999999999</v>
      </c>
      <c r="Y1826">
        <v>5.2222160000000004</v>
      </c>
      <c r="Z1826">
        <v>106.206951</v>
      </c>
      <c r="AA1826">
        <v>104.175369</v>
      </c>
      <c r="AB1826">
        <v>0</v>
      </c>
    </row>
    <row r="1827" spans="1:28" x14ac:dyDescent="0.25">
      <c r="A1827" s="1" t="s">
        <v>2778</v>
      </c>
      <c r="B1827">
        <v>2065</v>
      </c>
      <c r="C1827" s="1" t="s">
        <v>4012</v>
      </c>
      <c r="D1827">
        <v>5.0999999999999996</v>
      </c>
      <c r="E1827">
        <v>0</v>
      </c>
      <c r="F1827">
        <v>20.57</v>
      </c>
      <c r="G1827">
        <v>2869</v>
      </c>
      <c r="H1827" s="1" t="s">
        <v>4096</v>
      </c>
      <c r="I1827">
        <v>121.36</v>
      </c>
      <c r="J1827">
        <v>15.03</v>
      </c>
      <c r="K1827">
        <v>804</v>
      </c>
      <c r="L1827">
        <v>1363.57</v>
      </c>
      <c r="M1827">
        <v>512</v>
      </c>
      <c r="N1827">
        <v>20</v>
      </c>
      <c r="O1827">
        <v>0</v>
      </c>
      <c r="P1827">
        <v>714.45</v>
      </c>
      <c r="Q1827">
        <v>0</v>
      </c>
      <c r="R1827" s="1" t="s">
        <v>6933</v>
      </c>
      <c r="S1827" s="1" t="s">
        <v>8156</v>
      </c>
      <c r="T1827">
        <v>1.1200000000000001</v>
      </c>
      <c r="U1827" s="1"/>
      <c r="V1827">
        <v>87529.834728999995</v>
      </c>
      <c r="W1827">
        <v>1751581.4072400001</v>
      </c>
      <c r="X1827">
        <v>439.760693</v>
      </c>
      <c r="Y1827">
        <v>41.003512999999998</v>
      </c>
      <c r="Z1827">
        <v>785.881888</v>
      </c>
      <c r="AA1827">
        <v>752.96590700000002</v>
      </c>
      <c r="AB1827">
        <v>0</v>
      </c>
    </row>
    <row r="1828" spans="1:28" x14ac:dyDescent="0.25">
      <c r="A1828" s="1" t="s">
        <v>2780</v>
      </c>
      <c r="B1828">
        <v>2206</v>
      </c>
      <c r="C1828" s="1" t="s">
        <v>4020</v>
      </c>
      <c r="D1828">
        <v>5.0999999999999996</v>
      </c>
      <c r="E1828">
        <v>0</v>
      </c>
      <c r="F1828">
        <v>0.85</v>
      </c>
      <c r="G1828">
        <v>2869</v>
      </c>
      <c r="H1828" s="1" t="s">
        <v>4094</v>
      </c>
      <c r="I1828">
        <v>120.04</v>
      </c>
      <c r="J1828">
        <v>13.56</v>
      </c>
      <c r="K1828">
        <v>663</v>
      </c>
      <c r="L1828">
        <v>743.49</v>
      </c>
      <c r="M1828">
        <v>429</v>
      </c>
      <c r="N1828">
        <v>17</v>
      </c>
      <c r="O1828">
        <v>0</v>
      </c>
      <c r="P1828">
        <v>607.42999999999995</v>
      </c>
      <c r="Q1828">
        <v>0</v>
      </c>
      <c r="R1828" s="1" t="s">
        <v>6935</v>
      </c>
      <c r="S1828" s="1" t="s">
        <v>8156</v>
      </c>
      <c r="T1828">
        <v>0.99</v>
      </c>
      <c r="U1828" s="1"/>
      <c r="V1828">
        <v>73647.838915</v>
      </c>
      <c r="W1828">
        <v>1422682.145975</v>
      </c>
      <c r="X1828">
        <v>368.86012299999999</v>
      </c>
      <c r="Y1828">
        <v>33.941409999999998</v>
      </c>
      <c r="Z1828">
        <v>643.00296000000003</v>
      </c>
      <c r="AA1828">
        <v>611.58058000000005</v>
      </c>
      <c r="AB1828">
        <v>0</v>
      </c>
    </row>
    <row r="1829" spans="1:28" x14ac:dyDescent="0.25">
      <c r="A1829" s="1" t="s">
        <v>2781</v>
      </c>
      <c r="B1829">
        <v>2823</v>
      </c>
      <c r="C1829" s="1" t="s">
        <v>4002</v>
      </c>
      <c r="D1829">
        <v>5.0999999999999996</v>
      </c>
      <c r="E1829">
        <v>0</v>
      </c>
      <c r="F1829">
        <v>0.33</v>
      </c>
      <c r="G1829">
        <v>2870</v>
      </c>
      <c r="H1829" s="1" t="s">
        <v>4105</v>
      </c>
      <c r="I1829">
        <v>31.58</v>
      </c>
      <c r="J1829">
        <v>10.95</v>
      </c>
      <c r="K1829">
        <v>47</v>
      </c>
      <c r="L1829">
        <v>367.23</v>
      </c>
      <c r="M1829">
        <v>1</v>
      </c>
      <c r="N1829">
        <v>1</v>
      </c>
      <c r="O1829">
        <v>0</v>
      </c>
      <c r="P1829">
        <v>18.22</v>
      </c>
      <c r="Q1829">
        <v>0</v>
      </c>
      <c r="R1829" s="1" t="s">
        <v>6936</v>
      </c>
      <c r="S1829" s="1" t="s">
        <v>8156</v>
      </c>
      <c r="T1829">
        <v>0.94</v>
      </c>
      <c r="U1829" s="1"/>
      <c r="V1829">
        <v>2772.8161879999998</v>
      </c>
      <c r="W1829">
        <v>136756.78904</v>
      </c>
      <c r="X1829">
        <v>15.870578</v>
      </c>
      <c r="Y1829">
        <v>2.7094320000000001</v>
      </c>
      <c r="Z1829">
        <v>58.309820999999999</v>
      </c>
      <c r="AA1829">
        <v>58.785966999999999</v>
      </c>
      <c r="AB1829">
        <v>0</v>
      </c>
    </row>
    <row r="1830" spans="1:28" x14ac:dyDescent="0.25">
      <c r="A1830" s="1" t="s">
        <v>2782</v>
      </c>
      <c r="B1830">
        <v>2025</v>
      </c>
      <c r="C1830" s="1" t="s">
        <v>4036</v>
      </c>
      <c r="D1830">
        <v>5.0999999999999996</v>
      </c>
      <c r="E1830">
        <v>0</v>
      </c>
      <c r="F1830">
        <v>0</v>
      </c>
      <c r="G1830">
        <v>2871</v>
      </c>
      <c r="H1830" s="1" t="s">
        <v>4120</v>
      </c>
      <c r="I1830">
        <v>34.18</v>
      </c>
      <c r="J1830">
        <v>9.5</v>
      </c>
      <c r="K1830">
        <v>846</v>
      </c>
      <c r="L1830">
        <v>2056.66</v>
      </c>
      <c r="M1830">
        <v>541</v>
      </c>
      <c r="N1830">
        <v>23</v>
      </c>
      <c r="O1830">
        <v>0</v>
      </c>
      <c r="P1830">
        <v>665</v>
      </c>
      <c r="Q1830">
        <v>0</v>
      </c>
      <c r="R1830" s="1" t="s">
        <v>6937</v>
      </c>
      <c r="S1830" s="1" t="s">
        <v>8156</v>
      </c>
      <c r="T1830">
        <v>0.81</v>
      </c>
      <c r="U1830" s="1"/>
      <c r="V1830">
        <v>94262.725724000004</v>
      </c>
      <c r="W1830">
        <v>1993160.809047</v>
      </c>
      <c r="X1830">
        <v>476.082402</v>
      </c>
      <c r="Y1830">
        <v>45.663198999999999</v>
      </c>
      <c r="Z1830">
        <v>888.04738999999995</v>
      </c>
      <c r="AA1830">
        <v>856.812454</v>
      </c>
      <c r="AB1830">
        <v>0</v>
      </c>
    </row>
    <row r="1831" spans="1:28" x14ac:dyDescent="0.25">
      <c r="A1831" s="1" t="s">
        <v>2783</v>
      </c>
      <c r="B1831">
        <v>2433</v>
      </c>
      <c r="C1831" s="1" t="s">
        <v>4043</v>
      </c>
      <c r="D1831">
        <v>5.0999999999999996</v>
      </c>
      <c r="E1831">
        <v>0</v>
      </c>
      <c r="F1831">
        <v>286.35000000000002</v>
      </c>
      <c r="G1831">
        <v>2871</v>
      </c>
      <c r="H1831" s="1" t="s">
        <v>4129</v>
      </c>
      <c r="I1831">
        <v>135.09</v>
      </c>
      <c r="J1831">
        <v>11.68</v>
      </c>
      <c r="K1831">
        <v>438</v>
      </c>
      <c r="L1831">
        <v>2630.12</v>
      </c>
      <c r="M1831">
        <v>126</v>
      </c>
      <c r="N1831">
        <v>8</v>
      </c>
      <c r="O1831">
        <v>0</v>
      </c>
      <c r="P1831">
        <v>231.86</v>
      </c>
      <c r="Q1831">
        <v>0</v>
      </c>
      <c r="R1831" s="1" t="s">
        <v>6938</v>
      </c>
      <c r="S1831" s="1" t="s">
        <v>8156</v>
      </c>
      <c r="T1831">
        <v>0.93</v>
      </c>
      <c r="U1831" s="1"/>
      <c r="V1831">
        <v>33263.988495999998</v>
      </c>
      <c r="W1831">
        <v>1134607.3623339999</v>
      </c>
      <c r="X1831">
        <v>178.25608099999999</v>
      </c>
      <c r="Y1831">
        <v>23.318947999999999</v>
      </c>
      <c r="Z1831">
        <v>487.76077500000002</v>
      </c>
      <c r="AA1831">
        <v>487.72742</v>
      </c>
      <c r="AB1831">
        <v>0</v>
      </c>
    </row>
    <row r="1832" spans="1:28" x14ac:dyDescent="0.25">
      <c r="A1832" s="1" t="s">
        <v>2784</v>
      </c>
      <c r="B1832">
        <v>2792</v>
      </c>
      <c r="C1832" s="1" t="s">
        <v>4002</v>
      </c>
      <c r="D1832">
        <v>5.0999999999999996</v>
      </c>
      <c r="E1832">
        <v>0</v>
      </c>
      <c r="F1832">
        <v>0.69</v>
      </c>
      <c r="G1832">
        <v>2871</v>
      </c>
      <c r="H1832" s="1" t="s">
        <v>4105</v>
      </c>
      <c r="I1832">
        <v>31.58</v>
      </c>
      <c r="J1832">
        <v>15.73</v>
      </c>
      <c r="K1832">
        <v>79</v>
      </c>
      <c r="L1832">
        <v>367.23</v>
      </c>
      <c r="M1832">
        <v>19</v>
      </c>
      <c r="N1832">
        <v>2</v>
      </c>
      <c r="O1832">
        <v>0</v>
      </c>
      <c r="P1832">
        <v>59.84</v>
      </c>
      <c r="Q1832">
        <v>0</v>
      </c>
      <c r="R1832" s="1" t="s">
        <v>6939</v>
      </c>
      <c r="S1832" s="1" t="s">
        <v>8156</v>
      </c>
      <c r="T1832">
        <v>1.41</v>
      </c>
      <c r="U1832" s="1"/>
      <c r="V1832">
        <v>6812.9668119999997</v>
      </c>
      <c r="W1832">
        <v>238955.17493499999</v>
      </c>
      <c r="X1832">
        <v>36.696942</v>
      </c>
      <c r="Y1832">
        <v>5.0923049999999996</v>
      </c>
      <c r="Z1832">
        <v>104.463836</v>
      </c>
      <c r="AA1832">
        <v>102.717845</v>
      </c>
      <c r="AB1832">
        <v>0</v>
      </c>
    </row>
    <row r="1833" spans="1:28" x14ac:dyDescent="0.25">
      <c r="A1833" s="1" t="s">
        <v>2785</v>
      </c>
      <c r="B1833">
        <v>2794</v>
      </c>
      <c r="C1833" s="1" t="s">
        <v>4004</v>
      </c>
      <c r="D1833">
        <v>5.0999999999999996</v>
      </c>
      <c r="E1833">
        <v>0</v>
      </c>
      <c r="F1833">
        <v>4</v>
      </c>
      <c r="G1833">
        <v>2872</v>
      </c>
      <c r="H1833" s="1" t="s">
        <v>4074</v>
      </c>
      <c r="I1833">
        <v>0.2</v>
      </c>
      <c r="J1833">
        <v>11.22</v>
      </c>
      <c r="K1833">
        <v>78</v>
      </c>
      <c r="L1833">
        <v>420.4</v>
      </c>
      <c r="M1833">
        <v>6</v>
      </c>
      <c r="N1833">
        <v>4</v>
      </c>
      <c r="O1833">
        <v>0</v>
      </c>
      <c r="P1833">
        <v>41.18</v>
      </c>
      <c r="Q1833">
        <v>0</v>
      </c>
      <c r="R1833" s="1" t="s">
        <v>6940</v>
      </c>
      <c r="S1833" s="1" t="s">
        <v>8156</v>
      </c>
      <c r="T1833">
        <v>0.86</v>
      </c>
      <c r="U1833" s="1"/>
      <c r="V1833">
        <v>5270.1308060000001</v>
      </c>
      <c r="W1833">
        <v>209419.18184</v>
      </c>
      <c r="X1833">
        <v>28.910793999999999</v>
      </c>
      <c r="Y1833">
        <v>4.0631079999999997</v>
      </c>
      <c r="Z1833">
        <v>89.220609999999994</v>
      </c>
      <c r="AA1833">
        <v>90.021417</v>
      </c>
      <c r="AB1833">
        <v>0</v>
      </c>
    </row>
    <row r="1834" spans="1:28" x14ac:dyDescent="0.25">
      <c r="A1834" s="1" t="s">
        <v>2786</v>
      </c>
      <c r="B1834">
        <v>1840</v>
      </c>
      <c r="C1834" s="1" t="s">
        <v>4043</v>
      </c>
      <c r="D1834">
        <v>5.0999999999999996</v>
      </c>
      <c r="E1834">
        <v>0</v>
      </c>
      <c r="F1834">
        <v>0.02</v>
      </c>
      <c r="G1834">
        <v>2873</v>
      </c>
      <c r="H1834" s="1" t="s">
        <v>4165</v>
      </c>
      <c r="I1834">
        <v>135.09</v>
      </c>
      <c r="J1834">
        <v>13.86</v>
      </c>
      <c r="K1834">
        <v>1033</v>
      </c>
      <c r="L1834">
        <v>2630.12</v>
      </c>
      <c r="M1834">
        <v>705</v>
      </c>
      <c r="N1834">
        <v>10</v>
      </c>
      <c r="O1834">
        <v>0</v>
      </c>
      <c r="P1834">
        <v>846.77</v>
      </c>
      <c r="Q1834">
        <v>0</v>
      </c>
      <c r="R1834" s="1" t="s">
        <v>6941</v>
      </c>
      <c r="S1834" s="1" t="s">
        <v>8156</v>
      </c>
      <c r="T1834">
        <v>1.03</v>
      </c>
      <c r="U1834" s="1"/>
      <c r="V1834">
        <v>126727.28998099999</v>
      </c>
      <c r="W1834">
        <v>2674251.0673750001</v>
      </c>
      <c r="X1834">
        <v>640.07140200000003</v>
      </c>
      <c r="Y1834">
        <v>61.952849000000001</v>
      </c>
      <c r="Z1834">
        <v>1193.951272</v>
      </c>
      <c r="AA1834">
        <v>1149.596342</v>
      </c>
      <c r="AB1834">
        <v>0</v>
      </c>
    </row>
    <row r="1835" spans="1:28" x14ac:dyDescent="0.25">
      <c r="A1835" s="1" t="s">
        <v>2787</v>
      </c>
      <c r="B1835">
        <v>2070</v>
      </c>
      <c r="C1835" s="1" t="s">
        <v>4053</v>
      </c>
      <c r="D1835">
        <v>5.0999999999999996</v>
      </c>
      <c r="E1835">
        <v>0</v>
      </c>
      <c r="F1835">
        <v>0</v>
      </c>
      <c r="G1835">
        <v>2873</v>
      </c>
      <c r="H1835" s="1" t="s">
        <v>4094</v>
      </c>
      <c r="I1835">
        <v>120.04</v>
      </c>
      <c r="J1835">
        <v>16.78</v>
      </c>
      <c r="K1835">
        <v>803</v>
      </c>
      <c r="L1835">
        <v>947.15</v>
      </c>
      <c r="M1835">
        <v>544</v>
      </c>
      <c r="N1835">
        <v>19</v>
      </c>
      <c r="O1835">
        <v>0</v>
      </c>
      <c r="P1835">
        <v>750.92</v>
      </c>
      <c r="Q1835">
        <v>0</v>
      </c>
      <c r="R1835" s="1" t="s">
        <v>6942</v>
      </c>
      <c r="S1835" s="1" t="s">
        <v>8156</v>
      </c>
      <c r="T1835">
        <v>1.34</v>
      </c>
      <c r="U1835" s="1"/>
      <c r="V1835">
        <v>89174.243686000002</v>
      </c>
      <c r="W1835">
        <v>1721783.6807520001</v>
      </c>
      <c r="X1835">
        <v>446.64329500000002</v>
      </c>
      <c r="Y1835">
        <v>41.252111999999997</v>
      </c>
      <c r="Z1835">
        <v>778.83388500000001</v>
      </c>
      <c r="AA1835">
        <v>740.15774299999998</v>
      </c>
      <c r="AB1835">
        <v>0</v>
      </c>
    </row>
    <row r="1836" spans="1:28" x14ac:dyDescent="0.25">
      <c r="A1836" s="1" t="s">
        <v>2789</v>
      </c>
      <c r="B1836">
        <v>2694</v>
      </c>
      <c r="C1836" s="1" t="s">
        <v>4004</v>
      </c>
      <c r="D1836">
        <v>5.0999999999999996</v>
      </c>
      <c r="E1836">
        <v>0</v>
      </c>
      <c r="F1836">
        <v>1.99</v>
      </c>
      <c r="G1836">
        <v>2875</v>
      </c>
      <c r="H1836" s="1" t="s">
        <v>4073</v>
      </c>
      <c r="I1836">
        <v>40.79</v>
      </c>
      <c r="J1836">
        <v>8.3800000000000008</v>
      </c>
      <c r="K1836">
        <v>181</v>
      </c>
      <c r="L1836">
        <v>475.89</v>
      </c>
      <c r="M1836">
        <v>97</v>
      </c>
      <c r="N1836">
        <v>2</v>
      </c>
      <c r="O1836">
        <v>0</v>
      </c>
      <c r="P1836">
        <v>129.63999999999999</v>
      </c>
      <c r="Q1836">
        <v>0</v>
      </c>
      <c r="R1836" s="1" t="s">
        <v>6944</v>
      </c>
      <c r="S1836" s="1" t="s">
        <v>8156</v>
      </c>
      <c r="T1836">
        <v>0.69</v>
      </c>
      <c r="U1836" s="1"/>
      <c r="V1836">
        <v>19934.071173</v>
      </c>
      <c r="W1836">
        <v>438583.41429799999</v>
      </c>
      <c r="X1836">
        <v>101.05284399999999</v>
      </c>
      <c r="Y1836">
        <v>9.8329369999999994</v>
      </c>
      <c r="Z1836">
        <v>194.73639299999999</v>
      </c>
      <c r="AA1836">
        <v>188.536147</v>
      </c>
      <c r="AB1836">
        <v>0</v>
      </c>
    </row>
    <row r="1837" spans="1:28" x14ac:dyDescent="0.25">
      <c r="A1837" s="1" t="s">
        <v>2790</v>
      </c>
      <c r="B1837">
        <v>2729</v>
      </c>
      <c r="C1837" s="1" t="s">
        <v>4002</v>
      </c>
      <c r="D1837">
        <v>5.0999999999999996</v>
      </c>
      <c r="E1837">
        <v>0</v>
      </c>
      <c r="F1837">
        <v>0.42</v>
      </c>
      <c r="G1837">
        <v>2876</v>
      </c>
      <c r="H1837" s="1" t="s">
        <v>4072</v>
      </c>
      <c r="I1837">
        <v>31.58</v>
      </c>
      <c r="J1837">
        <v>3.93</v>
      </c>
      <c r="K1837">
        <v>147</v>
      </c>
      <c r="L1837">
        <v>367.23</v>
      </c>
      <c r="M1837">
        <v>70</v>
      </c>
      <c r="N1837">
        <v>1</v>
      </c>
      <c r="O1837">
        <v>0</v>
      </c>
      <c r="P1837">
        <v>86.17</v>
      </c>
      <c r="Q1837">
        <v>0</v>
      </c>
      <c r="R1837" s="1" t="s">
        <v>6945</v>
      </c>
      <c r="S1837" s="1" t="s">
        <v>8156</v>
      </c>
      <c r="T1837">
        <v>0.43</v>
      </c>
      <c r="U1837" s="1"/>
      <c r="V1837">
        <v>14817.361863</v>
      </c>
      <c r="W1837">
        <v>309680.48672799999</v>
      </c>
      <c r="X1837">
        <v>74.692769999999996</v>
      </c>
      <c r="Y1837">
        <v>6.8695529999999998</v>
      </c>
      <c r="Z1837">
        <v>137.16038699999999</v>
      </c>
      <c r="AA1837">
        <v>133.12470500000001</v>
      </c>
      <c r="AB1837">
        <v>0</v>
      </c>
    </row>
    <row r="1838" spans="1:28" x14ac:dyDescent="0.25">
      <c r="A1838" s="1" t="s">
        <v>2791</v>
      </c>
      <c r="B1838">
        <v>2797</v>
      </c>
      <c r="C1838" s="1" t="s">
        <v>4004</v>
      </c>
      <c r="D1838">
        <v>5.0999999999999996</v>
      </c>
      <c r="E1838">
        <v>0</v>
      </c>
      <c r="F1838">
        <v>0.45</v>
      </c>
      <c r="G1838">
        <v>2876</v>
      </c>
      <c r="H1838" s="1" t="s">
        <v>4073</v>
      </c>
      <c r="I1838">
        <v>40.79</v>
      </c>
      <c r="J1838">
        <v>10.89</v>
      </c>
      <c r="K1838">
        <v>79</v>
      </c>
      <c r="L1838">
        <v>475.89</v>
      </c>
      <c r="M1838">
        <v>15</v>
      </c>
      <c r="N1838">
        <v>1</v>
      </c>
      <c r="O1838">
        <v>0</v>
      </c>
      <c r="P1838">
        <v>45.67</v>
      </c>
      <c r="Q1838">
        <v>0</v>
      </c>
      <c r="R1838" s="1" t="s">
        <v>6946</v>
      </c>
      <c r="S1838" s="1" t="s">
        <v>8156</v>
      </c>
      <c r="T1838">
        <v>1.04</v>
      </c>
      <c r="U1838" s="1"/>
      <c r="V1838">
        <v>5860.5427170000003</v>
      </c>
      <c r="W1838">
        <v>240370.48330200001</v>
      </c>
      <c r="X1838">
        <v>32.422677</v>
      </c>
      <c r="Y1838">
        <v>5.1229519999999997</v>
      </c>
      <c r="Z1838">
        <v>105.18346</v>
      </c>
      <c r="AA1838">
        <v>103.325372</v>
      </c>
      <c r="AB1838">
        <v>0</v>
      </c>
    </row>
    <row r="1839" spans="1:28" x14ac:dyDescent="0.25">
      <c r="A1839" s="1" t="s">
        <v>2793</v>
      </c>
      <c r="B1839">
        <v>1917</v>
      </c>
      <c r="C1839" s="1" t="s">
        <v>4040</v>
      </c>
      <c r="D1839">
        <v>5.0999999999999996</v>
      </c>
      <c r="E1839">
        <v>0</v>
      </c>
      <c r="F1839">
        <v>0.34</v>
      </c>
      <c r="G1839">
        <v>2878</v>
      </c>
      <c r="H1839" s="1" t="s">
        <v>4153</v>
      </c>
      <c r="I1839">
        <v>204.71</v>
      </c>
      <c r="J1839">
        <v>9.34</v>
      </c>
      <c r="K1839">
        <v>961</v>
      </c>
      <c r="L1839">
        <v>1536.68</v>
      </c>
      <c r="M1839">
        <v>593</v>
      </c>
      <c r="N1839">
        <v>23</v>
      </c>
      <c r="O1839">
        <v>0</v>
      </c>
      <c r="P1839">
        <v>795.62</v>
      </c>
      <c r="Q1839">
        <v>0</v>
      </c>
      <c r="R1839" s="1" t="s">
        <v>6948</v>
      </c>
      <c r="S1839" s="1" t="s">
        <v>8156</v>
      </c>
      <c r="T1839">
        <v>0.67</v>
      </c>
      <c r="U1839" s="1"/>
      <c r="V1839">
        <v>100892.39968</v>
      </c>
      <c r="W1839">
        <v>1993624.0291619999</v>
      </c>
      <c r="X1839">
        <v>506.11994800000002</v>
      </c>
      <c r="Y1839">
        <v>45.997843000000003</v>
      </c>
      <c r="Z1839">
        <v>891.79855199999997</v>
      </c>
      <c r="AA1839">
        <v>857.01658999999995</v>
      </c>
      <c r="AB1839">
        <v>0</v>
      </c>
    </row>
    <row r="1840" spans="1:28" x14ac:dyDescent="0.25">
      <c r="A1840" s="1" t="s">
        <v>2797</v>
      </c>
      <c r="B1840">
        <v>2243</v>
      </c>
      <c r="C1840" s="1" t="s">
        <v>4053</v>
      </c>
      <c r="D1840">
        <v>5.0999999999999996</v>
      </c>
      <c r="E1840">
        <v>0</v>
      </c>
      <c r="F1840">
        <v>0.5</v>
      </c>
      <c r="G1840">
        <v>2883</v>
      </c>
      <c r="H1840" s="1" t="s">
        <v>4094</v>
      </c>
      <c r="I1840">
        <v>120.04</v>
      </c>
      <c r="J1840">
        <v>11.53</v>
      </c>
      <c r="K1840">
        <v>640</v>
      </c>
      <c r="L1840">
        <v>947.15</v>
      </c>
      <c r="M1840">
        <v>403</v>
      </c>
      <c r="N1840">
        <v>13</v>
      </c>
      <c r="O1840">
        <v>0</v>
      </c>
      <c r="P1840">
        <v>564.04999999999995</v>
      </c>
      <c r="Q1840">
        <v>0</v>
      </c>
      <c r="R1840" s="1" t="s">
        <v>6952</v>
      </c>
      <c r="S1840" s="1" t="s">
        <v>8156</v>
      </c>
      <c r="T1840">
        <v>0.91</v>
      </c>
      <c r="U1840" s="1"/>
      <c r="V1840">
        <v>66929.253416000007</v>
      </c>
      <c r="W1840">
        <v>1315420.860079</v>
      </c>
      <c r="X1840">
        <v>335.67953899999998</v>
      </c>
      <c r="Y1840">
        <v>30.866251999999999</v>
      </c>
      <c r="Z1840">
        <v>591.02660700000001</v>
      </c>
      <c r="AA1840">
        <v>565.47105899999997</v>
      </c>
      <c r="AB1840">
        <v>0</v>
      </c>
    </row>
    <row r="1841" spans="1:28" x14ac:dyDescent="0.25">
      <c r="A1841" s="1" t="s">
        <v>2798</v>
      </c>
      <c r="B1841">
        <v>2465</v>
      </c>
      <c r="C1841" s="1" t="s">
        <v>4016</v>
      </c>
      <c r="D1841">
        <v>5.0999999999999996</v>
      </c>
      <c r="E1841">
        <v>0</v>
      </c>
      <c r="F1841">
        <v>0.73</v>
      </c>
      <c r="G1841">
        <v>2884</v>
      </c>
      <c r="H1841" s="1" t="s">
        <v>4125</v>
      </c>
      <c r="I1841">
        <v>87.33</v>
      </c>
      <c r="J1841">
        <v>9.1999999999999993</v>
      </c>
      <c r="K1841">
        <v>419</v>
      </c>
      <c r="L1841">
        <v>2369.54</v>
      </c>
      <c r="M1841">
        <v>133</v>
      </c>
      <c r="N1841">
        <v>8</v>
      </c>
      <c r="O1841">
        <v>0</v>
      </c>
      <c r="P1841">
        <v>208.63</v>
      </c>
      <c r="Q1841">
        <v>0</v>
      </c>
      <c r="R1841" s="1" t="s">
        <v>6953</v>
      </c>
      <c r="S1841" s="1" t="s">
        <v>8156</v>
      </c>
      <c r="T1841">
        <v>0.81</v>
      </c>
      <c r="U1841" s="1"/>
      <c r="V1841">
        <v>31718.674622999999</v>
      </c>
      <c r="W1841">
        <v>1058030.1810979999</v>
      </c>
      <c r="X1841">
        <v>169.39280400000001</v>
      </c>
      <c r="Y1841">
        <v>21.848139</v>
      </c>
      <c r="Z1841">
        <v>456.64140099999997</v>
      </c>
      <c r="AA1841">
        <v>454.809932</v>
      </c>
      <c r="AB1841">
        <v>0</v>
      </c>
    </row>
    <row r="1842" spans="1:28" x14ac:dyDescent="0.25">
      <c r="A1842" s="1" t="s">
        <v>2799</v>
      </c>
      <c r="B1842">
        <v>2592</v>
      </c>
      <c r="C1842" s="1" t="s">
        <v>4018</v>
      </c>
      <c r="D1842">
        <v>5.0999999999999996</v>
      </c>
      <c r="E1842">
        <v>0</v>
      </c>
      <c r="F1842">
        <v>4.5</v>
      </c>
      <c r="G1842">
        <v>2884</v>
      </c>
      <c r="H1842" s="1" t="s">
        <v>4095</v>
      </c>
      <c r="I1842">
        <v>63.59</v>
      </c>
      <c r="J1842">
        <v>18.23</v>
      </c>
      <c r="K1842">
        <v>292</v>
      </c>
      <c r="L1842">
        <v>1936.73</v>
      </c>
      <c r="M1842">
        <v>91</v>
      </c>
      <c r="N1842">
        <v>5</v>
      </c>
      <c r="O1842">
        <v>0</v>
      </c>
      <c r="P1842">
        <v>184.03</v>
      </c>
      <c r="Q1842">
        <v>0</v>
      </c>
      <c r="R1842" s="1" t="s">
        <v>6954</v>
      </c>
      <c r="S1842" s="1" t="s">
        <v>8156</v>
      </c>
      <c r="T1842">
        <v>1.32</v>
      </c>
      <c r="U1842" s="1"/>
      <c r="V1842">
        <v>26068.617042999998</v>
      </c>
      <c r="W1842">
        <v>937063.17033899995</v>
      </c>
      <c r="X1842">
        <v>141.113123</v>
      </c>
      <c r="Y1842">
        <v>20.385300000000001</v>
      </c>
      <c r="Z1842">
        <v>408.21716300000003</v>
      </c>
      <c r="AA1842">
        <v>402.80746099999999</v>
      </c>
      <c r="AB1842">
        <v>0</v>
      </c>
    </row>
    <row r="1843" spans="1:28" x14ac:dyDescent="0.25">
      <c r="A1843" s="1" t="s">
        <v>2800</v>
      </c>
      <c r="B1843">
        <v>2547</v>
      </c>
      <c r="C1843" s="1" t="s">
        <v>4001</v>
      </c>
      <c r="D1843">
        <v>0.2</v>
      </c>
      <c r="E1843">
        <v>0</v>
      </c>
      <c r="F1843">
        <v>111.72</v>
      </c>
      <c r="G1843">
        <v>2886</v>
      </c>
      <c r="H1843" s="1" t="s">
        <v>4148</v>
      </c>
      <c r="I1843">
        <v>108.49</v>
      </c>
      <c r="J1843">
        <v>6.72</v>
      </c>
      <c r="K1843">
        <v>339</v>
      </c>
      <c r="L1843">
        <v>419.77</v>
      </c>
      <c r="M1843">
        <v>184</v>
      </c>
      <c r="N1843">
        <v>14</v>
      </c>
      <c r="O1843">
        <v>0</v>
      </c>
      <c r="P1843">
        <v>286.45</v>
      </c>
      <c r="Q1843">
        <v>0</v>
      </c>
      <c r="R1843" s="1" t="s">
        <v>6955</v>
      </c>
      <c r="S1843" s="1" t="s">
        <v>8156</v>
      </c>
      <c r="T1843">
        <v>0.53</v>
      </c>
      <c r="U1843" s="1"/>
      <c r="V1843">
        <v>30519.264168999998</v>
      </c>
      <c r="W1843">
        <v>570977.72619900003</v>
      </c>
      <c r="X1843">
        <v>152.299746</v>
      </c>
      <c r="Y1843">
        <v>13.202374000000001</v>
      </c>
      <c r="Z1843">
        <v>255.75304</v>
      </c>
      <c r="AA1843">
        <v>245.452516</v>
      </c>
      <c r="AB1843">
        <v>0</v>
      </c>
    </row>
    <row r="1844" spans="1:28" x14ac:dyDescent="0.25">
      <c r="A1844" s="1" t="s">
        <v>2801</v>
      </c>
      <c r="B1844">
        <v>2312</v>
      </c>
      <c r="C1844" s="1" t="s">
        <v>4020</v>
      </c>
      <c r="D1844">
        <v>5.0999999999999996</v>
      </c>
      <c r="E1844">
        <v>0</v>
      </c>
      <c r="F1844">
        <v>0.15</v>
      </c>
      <c r="G1844">
        <v>2888</v>
      </c>
      <c r="H1844" s="1" t="s">
        <v>4117</v>
      </c>
      <c r="I1844">
        <v>120.04</v>
      </c>
      <c r="J1844">
        <v>6.11</v>
      </c>
      <c r="K1844">
        <v>576</v>
      </c>
      <c r="L1844">
        <v>743.49</v>
      </c>
      <c r="M1844">
        <v>306</v>
      </c>
      <c r="N1844">
        <v>19</v>
      </c>
      <c r="O1844">
        <v>0</v>
      </c>
      <c r="P1844">
        <v>515.53</v>
      </c>
      <c r="Q1844">
        <v>0</v>
      </c>
      <c r="R1844" s="1" t="s">
        <v>6956</v>
      </c>
      <c r="S1844" s="1" t="s">
        <v>8156</v>
      </c>
      <c r="T1844">
        <v>0.9</v>
      </c>
      <c r="U1844" s="1"/>
      <c r="V1844">
        <v>56550.589071000002</v>
      </c>
      <c r="W1844">
        <v>1091282.1415870001</v>
      </c>
      <c r="X1844">
        <v>283.12915600000002</v>
      </c>
      <c r="Y1844">
        <v>25.693683</v>
      </c>
      <c r="Z1844">
        <v>491.43893000000003</v>
      </c>
      <c r="AA1844">
        <v>469.11934500000001</v>
      </c>
      <c r="AB1844">
        <v>0</v>
      </c>
    </row>
    <row r="1845" spans="1:28" x14ac:dyDescent="0.25">
      <c r="A1845" s="1" t="s">
        <v>2802</v>
      </c>
      <c r="B1845">
        <v>2305</v>
      </c>
      <c r="C1845" s="1" t="s">
        <v>4004</v>
      </c>
      <c r="D1845">
        <v>5.0999999999999996</v>
      </c>
      <c r="E1845">
        <v>0</v>
      </c>
      <c r="F1845">
        <v>5</v>
      </c>
      <c r="G1845">
        <v>2889</v>
      </c>
      <c r="H1845" s="1" t="s">
        <v>4100</v>
      </c>
      <c r="I1845">
        <v>91.57</v>
      </c>
      <c r="J1845">
        <v>18.12</v>
      </c>
      <c r="K1845">
        <v>584</v>
      </c>
      <c r="L1845">
        <v>2205.37</v>
      </c>
      <c r="M1845">
        <v>325</v>
      </c>
      <c r="N1845">
        <v>9</v>
      </c>
      <c r="O1845">
        <v>0</v>
      </c>
      <c r="P1845">
        <v>469.52</v>
      </c>
      <c r="Q1845">
        <v>0</v>
      </c>
      <c r="R1845" s="1" t="s">
        <v>6957</v>
      </c>
      <c r="S1845" s="1" t="s">
        <v>8156</v>
      </c>
      <c r="T1845">
        <v>1.41</v>
      </c>
      <c r="U1845" s="1"/>
      <c r="V1845">
        <v>66947.103336999993</v>
      </c>
      <c r="W1845">
        <v>1760265.032134</v>
      </c>
      <c r="X1845">
        <v>346.56329899999997</v>
      </c>
      <c r="Y1845">
        <v>40.004834000000002</v>
      </c>
      <c r="Z1845">
        <v>779.94766100000004</v>
      </c>
      <c r="AA1845">
        <v>756.68284900000003</v>
      </c>
      <c r="AB1845">
        <v>0</v>
      </c>
    </row>
    <row r="1846" spans="1:28" x14ac:dyDescent="0.25">
      <c r="A1846" s="1" t="s">
        <v>2804</v>
      </c>
      <c r="B1846">
        <v>2824</v>
      </c>
      <c r="C1846" s="1" t="s">
        <v>4004</v>
      </c>
      <c r="D1846">
        <v>5.0999999999999996</v>
      </c>
      <c r="E1846">
        <v>0</v>
      </c>
      <c r="F1846">
        <v>4</v>
      </c>
      <c r="G1846">
        <v>2890</v>
      </c>
      <c r="H1846" s="1" t="s">
        <v>4074</v>
      </c>
      <c r="I1846">
        <v>0.2</v>
      </c>
      <c r="J1846">
        <v>15.45</v>
      </c>
      <c r="K1846">
        <v>66</v>
      </c>
      <c r="L1846">
        <v>420.4</v>
      </c>
      <c r="M1846">
        <v>19</v>
      </c>
      <c r="N1846">
        <v>3</v>
      </c>
      <c r="O1846">
        <v>0</v>
      </c>
      <c r="P1846">
        <v>39.409999999999997</v>
      </c>
      <c r="Q1846">
        <v>0</v>
      </c>
      <c r="R1846" s="1" t="s">
        <v>6959</v>
      </c>
      <c r="S1846" s="1" t="s">
        <v>8156</v>
      </c>
      <c r="T1846">
        <v>1.1599999999999999</v>
      </c>
      <c r="U1846" s="1"/>
      <c r="V1846">
        <v>5868.5818129999998</v>
      </c>
      <c r="W1846">
        <v>225306.61907300001</v>
      </c>
      <c r="X1846">
        <v>32.043526999999997</v>
      </c>
      <c r="Y1846">
        <v>4.7523479999999996</v>
      </c>
      <c r="Z1846">
        <v>97.218680000000006</v>
      </c>
      <c r="AA1846">
        <v>96.850533999999996</v>
      </c>
      <c r="AB1846">
        <v>0</v>
      </c>
    </row>
    <row r="1847" spans="1:28" x14ac:dyDescent="0.25">
      <c r="A1847" s="1" t="s">
        <v>2805</v>
      </c>
      <c r="B1847">
        <v>1725</v>
      </c>
      <c r="C1847" s="1" t="s">
        <v>4038</v>
      </c>
      <c r="D1847">
        <v>5.0999999999999996</v>
      </c>
      <c r="E1847">
        <v>0</v>
      </c>
      <c r="F1847">
        <v>0.01</v>
      </c>
      <c r="G1847">
        <v>2891</v>
      </c>
      <c r="H1847" s="1" t="s">
        <v>4130</v>
      </c>
      <c r="I1847">
        <v>14.85</v>
      </c>
      <c r="J1847">
        <v>11.91</v>
      </c>
      <c r="K1847">
        <v>1166</v>
      </c>
      <c r="L1847">
        <v>1683.59</v>
      </c>
      <c r="M1847">
        <v>788</v>
      </c>
      <c r="N1847">
        <v>36</v>
      </c>
      <c r="O1847">
        <v>0</v>
      </c>
      <c r="P1847">
        <v>1031.98</v>
      </c>
      <c r="Q1847">
        <v>0</v>
      </c>
      <c r="R1847" s="1" t="s">
        <v>6960</v>
      </c>
      <c r="S1847" s="1" t="s">
        <v>8156</v>
      </c>
      <c r="T1847">
        <v>0.91</v>
      </c>
      <c r="U1847" s="1"/>
      <c r="V1847">
        <v>127195.554302</v>
      </c>
      <c r="W1847">
        <v>2421768.5354419998</v>
      </c>
      <c r="X1847">
        <v>636.026298</v>
      </c>
      <c r="Y1847">
        <v>56.929645000000001</v>
      </c>
      <c r="Z1847">
        <v>1087.2795599999999</v>
      </c>
      <c r="AA1847">
        <v>1041.069465</v>
      </c>
      <c r="AB1847">
        <v>0</v>
      </c>
    </row>
    <row r="1848" spans="1:28" x14ac:dyDescent="0.25">
      <c r="A1848" s="1" t="s">
        <v>2808</v>
      </c>
      <c r="B1848">
        <v>2825</v>
      </c>
      <c r="C1848" s="1" t="s">
        <v>4004</v>
      </c>
      <c r="D1848">
        <v>5.0999999999999996</v>
      </c>
      <c r="E1848">
        <v>0</v>
      </c>
      <c r="F1848">
        <v>2.31</v>
      </c>
      <c r="G1848">
        <v>2892</v>
      </c>
      <c r="H1848" s="1" t="s">
        <v>4073</v>
      </c>
      <c r="I1848">
        <v>40.79</v>
      </c>
      <c r="J1848">
        <v>15.7</v>
      </c>
      <c r="K1848">
        <v>67</v>
      </c>
      <c r="L1848">
        <v>475.89</v>
      </c>
      <c r="M1848">
        <v>5</v>
      </c>
      <c r="N1848">
        <v>3</v>
      </c>
      <c r="O1848">
        <v>0</v>
      </c>
      <c r="P1848">
        <v>36.42</v>
      </c>
      <c r="Q1848">
        <v>0</v>
      </c>
      <c r="R1848" s="1" t="s">
        <v>6963</v>
      </c>
      <c r="S1848" s="1" t="s">
        <v>8156</v>
      </c>
      <c r="T1848">
        <v>1.1399999999999999</v>
      </c>
      <c r="U1848" s="1"/>
      <c r="V1848">
        <v>5288.5604380000004</v>
      </c>
      <c r="W1848">
        <v>243774.78436200001</v>
      </c>
      <c r="X1848">
        <v>29.927098999999998</v>
      </c>
      <c r="Y1848">
        <v>5.2132630000000004</v>
      </c>
      <c r="Z1848">
        <v>106.50774199999999</v>
      </c>
      <c r="AA1848">
        <v>104.78818200000001</v>
      </c>
      <c r="AB1848">
        <v>0</v>
      </c>
    </row>
    <row r="1849" spans="1:28" x14ac:dyDescent="0.25">
      <c r="A1849" s="1" t="s">
        <v>2809</v>
      </c>
      <c r="B1849">
        <v>2300</v>
      </c>
      <c r="C1849" s="1" t="s">
        <v>4030</v>
      </c>
      <c r="D1849">
        <v>5.0999999999999996</v>
      </c>
      <c r="E1849">
        <v>0</v>
      </c>
      <c r="F1849">
        <v>0</v>
      </c>
      <c r="G1849">
        <v>2897</v>
      </c>
      <c r="H1849" s="1" t="s">
        <v>4152</v>
      </c>
      <c r="I1849">
        <v>144.80000000000001</v>
      </c>
      <c r="J1849">
        <v>17.96</v>
      </c>
      <c r="K1849">
        <v>597</v>
      </c>
      <c r="L1849">
        <v>3263.57</v>
      </c>
      <c r="M1849">
        <v>262</v>
      </c>
      <c r="N1849">
        <v>10</v>
      </c>
      <c r="O1849">
        <v>0</v>
      </c>
      <c r="P1849">
        <v>422.07</v>
      </c>
      <c r="Q1849">
        <v>0</v>
      </c>
      <c r="R1849" s="1" t="s">
        <v>6964</v>
      </c>
      <c r="S1849" s="1" t="s">
        <v>8156</v>
      </c>
      <c r="T1849">
        <v>1.35</v>
      </c>
      <c r="U1849" s="1"/>
      <c r="V1849">
        <v>58490.177804999999</v>
      </c>
      <c r="W1849">
        <v>1764200.6745259999</v>
      </c>
      <c r="X1849">
        <v>308.16321399999998</v>
      </c>
      <c r="Y1849">
        <v>39.086137999999998</v>
      </c>
      <c r="Z1849">
        <v>772.13974199999996</v>
      </c>
      <c r="AA1849">
        <v>758.36913200000004</v>
      </c>
      <c r="AB1849">
        <v>0</v>
      </c>
    </row>
    <row r="1850" spans="1:28" x14ac:dyDescent="0.25">
      <c r="A1850" s="1" t="s">
        <v>2810</v>
      </c>
      <c r="B1850">
        <v>2855</v>
      </c>
      <c r="C1850" s="1" t="s">
        <v>4002</v>
      </c>
      <c r="D1850">
        <v>5.0999999999999996</v>
      </c>
      <c r="E1850">
        <v>0</v>
      </c>
      <c r="F1850">
        <v>0.97</v>
      </c>
      <c r="G1850">
        <v>2897</v>
      </c>
      <c r="H1850" s="1" t="s">
        <v>4072</v>
      </c>
      <c r="I1850">
        <v>31.58</v>
      </c>
      <c r="J1850">
        <v>9.06</v>
      </c>
      <c r="K1850">
        <v>42</v>
      </c>
      <c r="L1850">
        <v>367.23</v>
      </c>
      <c r="M1850">
        <v>0</v>
      </c>
      <c r="N1850">
        <v>0</v>
      </c>
      <c r="O1850">
        <v>0</v>
      </c>
      <c r="P1850">
        <v>6.95</v>
      </c>
      <c r="Q1850">
        <v>0</v>
      </c>
      <c r="R1850" s="1" t="s">
        <v>6965</v>
      </c>
      <c r="S1850" s="1" t="s">
        <v>8156</v>
      </c>
      <c r="T1850">
        <v>0.77</v>
      </c>
      <c r="U1850" s="1"/>
      <c r="V1850">
        <v>2066.3300380000001</v>
      </c>
      <c r="W1850">
        <v>117199.560858</v>
      </c>
      <c r="X1850">
        <v>12.155505</v>
      </c>
      <c r="Y1850">
        <v>2.1013579999999998</v>
      </c>
      <c r="Z1850">
        <v>48.612684999999999</v>
      </c>
      <c r="AA1850">
        <v>50.379204999999999</v>
      </c>
      <c r="AB1850">
        <v>0</v>
      </c>
    </row>
    <row r="1851" spans="1:28" x14ac:dyDescent="0.25">
      <c r="A1851" s="1" t="s">
        <v>2812</v>
      </c>
      <c r="B1851">
        <v>1840</v>
      </c>
      <c r="C1851" s="1" t="s">
        <v>4023</v>
      </c>
      <c r="D1851">
        <v>5.0999999999999996</v>
      </c>
      <c r="E1851">
        <v>0</v>
      </c>
      <c r="F1851">
        <v>0</v>
      </c>
      <c r="G1851">
        <v>2898</v>
      </c>
      <c r="H1851" s="1" t="s">
        <v>4099</v>
      </c>
      <c r="I1851">
        <v>147.79</v>
      </c>
      <c r="J1851">
        <v>8.16</v>
      </c>
      <c r="K1851">
        <v>1058</v>
      </c>
      <c r="L1851">
        <v>1426.82</v>
      </c>
      <c r="M1851">
        <v>830</v>
      </c>
      <c r="N1851">
        <v>10</v>
      </c>
      <c r="O1851">
        <v>0</v>
      </c>
      <c r="P1851">
        <v>893.36</v>
      </c>
      <c r="Q1851">
        <v>0</v>
      </c>
      <c r="R1851" s="1" t="s">
        <v>6967</v>
      </c>
      <c r="S1851" s="1" t="s">
        <v>8156</v>
      </c>
      <c r="T1851">
        <v>0.63</v>
      </c>
      <c r="U1851" s="1"/>
      <c r="V1851">
        <v>139801.62119000001</v>
      </c>
      <c r="W1851">
        <v>2525759.0590920001</v>
      </c>
      <c r="X1851">
        <v>695.78229799999997</v>
      </c>
      <c r="Y1851">
        <v>60.116391999999998</v>
      </c>
      <c r="Z1851">
        <v>1139.4982749999999</v>
      </c>
      <c r="AA1851">
        <v>1085.777797</v>
      </c>
      <c r="AB1851">
        <v>0</v>
      </c>
    </row>
    <row r="1852" spans="1:28" x14ac:dyDescent="0.25">
      <c r="A1852" s="1" t="s">
        <v>2814</v>
      </c>
      <c r="B1852">
        <v>2760</v>
      </c>
      <c r="C1852" s="1" t="s">
        <v>4009</v>
      </c>
      <c r="D1852">
        <v>5.0999999999999996</v>
      </c>
      <c r="E1852">
        <v>0</v>
      </c>
      <c r="F1852">
        <v>0</v>
      </c>
      <c r="G1852">
        <v>2900</v>
      </c>
      <c r="H1852" s="1" t="s">
        <v>4081</v>
      </c>
      <c r="I1852">
        <v>19.239999999999998</v>
      </c>
      <c r="J1852">
        <v>7.75</v>
      </c>
      <c r="K1852">
        <v>140</v>
      </c>
      <c r="L1852">
        <v>738.31</v>
      </c>
      <c r="M1852">
        <v>16</v>
      </c>
      <c r="N1852">
        <v>3</v>
      </c>
      <c r="O1852">
        <v>0</v>
      </c>
      <c r="P1852">
        <v>44.91</v>
      </c>
      <c r="Q1852">
        <v>0</v>
      </c>
      <c r="R1852" s="1" t="s">
        <v>6969</v>
      </c>
      <c r="S1852" s="1" t="s">
        <v>8156</v>
      </c>
      <c r="T1852">
        <v>0.56999999999999995</v>
      </c>
      <c r="U1852" s="1"/>
      <c r="V1852">
        <v>7876.0672599999998</v>
      </c>
      <c r="W1852">
        <v>282525.383753</v>
      </c>
      <c r="X1852">
        <v>42.430840000000003</v>
      </c>
      <c r="Y1852">
        <v>5.3117359999999998</v>
      </c>
      <c r="Z1852">
        <v>119.604631</v>
      </c>
      <c r="AA1852">
        <v>121.44789900000001</v>
      </c>
      <c r="AB1852">
        <v>0</v>
      </c>
    </row>
    <row r="1853" spans="1:28" x14ac:dyDescent="0.25">
      <c r="A1853" s="1" t="s">
        <v>2818</v>
      </c>
      <c r="B1853">
        <v>2468</v>
      </c>
      <c r="C1853" s="1" t="s">
        <v>4011</v>
      </c>
      <c r="D1853">
        <v>5.0999999999999996</v>
      </c>
      <c r="E1853">
        <v>0</v>
      </c>
      <c r="F1853">
        <v>3.72</v>
      </c>
      <c r="G1853">
        <v>2906</v>
      </c>
      <c r="H1853" s="1" t="s">
        <v>4102</v>
      </c>
      <c r="I1853">
        <v>204.71</v>
      </c>
      <c r="J1853">
        <v>7.97</v>
      </c>
      <c r="K1853">
        <v>438</v>
      </c>
      <c r="L1853">
        <v>1204.51</v>
      </c>
      <c r="M1853">
        <v>203</v>
      </c>
      <c r="N1853">
        <v>10</v>
      </c>
      <c r="O1853">
        <v>0</v>
      </c>
      <c r="P1853">
        <v>290.63</v>
      </c>
      <c r="Q1853">
        <v>0</v>
      </c>
      <c r="R1853" s="1" t="s">
        <v>6973</v>
      </c>
      <c r="S1853" s="1" t="s">
        <v>8156</v>
      </c>
      <c r="T1853">
        <v>0.6</v>
      </c>
      <c r="U1853" s="1"/>
      <c r="V1853">
        <v>39483.172347</v>
      </c>
      <c r="W1853">
        <v>852611.92634999997</v>
      </c>
      <c r="X1853">
        <v>199.67042499999999</v>
      </c>
      <c r="Y1853">
        <v>18.663824000000002</v>
      </c>
      <c r="Z1853">
        <v>375.460714</v>
      </c>
      <c r="AA1853">
        <v>366.51808599999998</v>
      </c>
      <c r="AB1853">
        <v>0</v>
      </c>
    </row>
    <row r="1854" spans="1:28" x14ac:dyDescent="0.25">
      <c r="A1854" s="1" t="s">
        <v>2820</v>
      </c>
      <c r="B1854">
        <v>2816</v>
      </c>
      <c r="C1854" s="1" t="s">
        <v>4004</v>
      </c>
      <c r="D1854">
        <v>5.0999999999999996</v>
      </c>
      <c r="E1854">
        <v>0</v>
      </c>
      <c r="F1854">
        <v>0.8</v>
      </c>
      <c r="G1854">
        <v>2907</v>
      </c>
      <c r="H1854" s="1" t="s">
        <v>4166</v>
      </c>
      <c r="I1854">
        <v>1.4</v>
      </c>
      <c r="J1854">
        <v>13.77</v>
      </c>
      <c r="K1854">
        <v>91</v>
      </c>
      <c r="L1854">
        <v>609.39</v>
      </c>
      <c r="M1854">
        <v>5</v>
      </c>
      <c r="N1854">
        <v>1</v>
      </c>
      <c r="O1854">
        <v>0</v>
      </c>
      <c r="P1854">
        <v>50.65</v>
      </c>
      <c r="Q1854">
        <v>0</v>
      </c>
      <c r="R1854" s="1" t="s">
        <v>6975</v>
      </c>
      <c r="S1854" s="1" t="s">
        <v>8156</v>
      </c>
      <c r="T1854">
        <v>1.06</v>
      </c>
      <c r="U1854" s="1"/>
      <c r="V1854">
        <v>5451.125892</v>
      </c>
      <c r="W1854">
        <v>254410.214806</v>
      </c>
      <c r="X1854">
        <v>30.839115</v>
      </c>
      <c r="Y1854">
        <v>5.1372640000000001</v>
      </c>
      <c r="Z1854">
        <v>109.423756</v>
      </c>
      <c r="AA1854">
        <v>109.360269</v>
      </c>
      <c r="AB1854">
        <v>0</v>
      </c>
    </row>
    <row r="1855" spans="1:28" x14ac:dyDescent="0.25">
      <c r="A1855" s="1" t="s">
        <v>2821</v>
      </c>
      <c r="B1855">
        <v>2843</v>
      </c>
      <c r="C1855" s="1" t="s">
        <v>4004</v>
      </c>
      <c r="D1855">
        <v>5.0999999999999996</v>
      </c>
      <c r="E1855">
        <v>0</v>
      </c>
      <c r="F1855">
        <v>0.2</v>
      </c>
      <c r="G1855">
        <v>2908</v>
      </c>
      <c r="H1855" s="1" t="s">
        <v>4079</v>
      </c>
      <c r="I1855">
        <v>1.4</v>
      </c>
      <c r="J1855">
        <v>13.2</v>
      </c>
      <c r="K1855">
        <v>65</v>
      </c>
      <c r="L1855">
        <v>609.39</v>
      </c>
      <c r="M1855">
        <v>0</v>
      </c>
      <c r="N1855">
        <v>0</v>
      </c>
      <c r="O1855">
        <v>0</v>
      </c>
      <c r="P1855">
        <v>25.43</v>
      </c>
      <c r="Q1855">
        <v>0</v>
      </c>
      <c r="R1855" s="1" t="s">
        <v>6976</v>
      </c>
      <c r="S1855" s="1" t="s">
        <v>8156</v>
      </c>
      <c r="T1855">
        <v>1.0900000000000001</v>
      </c>
      <c r="U1855" s="1"/>
      <c r="V1855">
        <v>4447.0041709999996</v>
      </c>
      <c r="W1855">
        <v>241608.73222000001</v>
      </c>
      <c r="X1855">
        <v>26.031896</v>
      </c>
      <c r="Y1855">
        <v>4.9395420000000003</v>
      </c>
      <c r="Z1855">
        <v>103.540711</v>
      </c>
      <c r="AA1855">
        <v>103.85681599999999</v>
      </c>
      <c r="AB1855">
        <v>0</v>
      </c>
    </row>
    <row r="1856" spans="1:28" x14ac:dyDescent="0.25">
      <c r="A1856" s="1" t="s">
        <v>2823</v>
      </c>
      <c r="B1856">
        <v>2714</v>
      </c>
      <c r="C1856" s="1" t="s">
        <v>4034</v>
      </c>
      <c r="D1856">
        <v>5.0999999999999996</v>
      </c>
      <c r="E1856">
        <v>0</v>
      </c>
      <c r="F1856">
        <v>0</v>
      </c>
      <c r="G1856">
        <v>2910</v>
      </c>
      <c r="H1856" s="1" t="s">
        <v>4150</v>
      </c>
      <c r="I1856">
        <v>82</v>
      </c>
      <c r="J1856">
        <v>18.100000000000001</v>
      </c>
      <c r="K1856">
        <v>196</v>
      </c>
      <c r="L1856">
        <v>1808.36</v>
      </c>
      <c r="M1856">
        <v>18</v>
      </c>
      <c r="N1856">
        <v>1</v>
      </c>
      <c r="O1856">
        <v>0</v>
      </c>
      <c r="P1856">
        <v>98.43</v>
      </c>
      <c r="Q1856">
        <v>0</v>
      </c>
      <c r="R1856" s="1" t="s">
        <v>6978</v>
      </c>
      <c r="S1856" s="1" t="s">
        <v>8156</v>
      </c>
      <c r="T1856">
        <v>1.35</v>
      </c>
      <c r="U1856" s="1"/>
      <c r="V1856">
        <v>13956.175466000001</v>
      </c>
      <c r="W1856">
        <v>691249.870322</v>
      </c>
      <c r="X1856">
        <v>80.031060999999994</v>
      </c>
      <c r="Y1856">
        <v>14.365689</v>
      </c>
      <c r="Z1856">
        <v>296.56381199999998</v>
      </c>
      <c r="AA1856">
        <v>297.13828699999999</v>
      </c>
      <c r="AB1856">
        <v>0</v>
      </c>
    </row>
    <row r="1857" spans="1:28" x14ac:dyDescent="0.25">
      <c r="A1857" s="1" t="s">
        <v>2824</v>
      </c>
      <c r="B1857">
        <v>2809</v>
      </c>
      <c r="C1857" s="1" t="s">
        <v>4004</v>
      </c>
      <c r="D1857">
        <v>5.0999999999999996</v>
      </c>
      <c r="E1857">
        <v>0</v>
      </c>
      <c r="F1857">
        <v>7.6</v>
      </c>
      <c r="G1857">
        <v>2915</v>
      </c>
      <c r="H1857" s="1" t="s">
        <v>4076</v>
      </c>
      <c r="I1857">
        <v>1.4</v>
      </c>
      <c r="J1857">
        <v>5.07</v>
      </c>
      <c r="K1857">
        <v>106</v>
      </c>
      <c r="L1857">
        <v>609.39</v>
      </c>
      <c r="M1857">
        <v>5</v>
      </c>
      <c r="N1857">
        <v>1</v>
      </c>
      <c r="O1857">
        <v>0</v>
      </c>
      <c r="P1857">
        <v>24.58</v>
      </c>
      <c r="Q1857">
        <v>0</v>
      </c>
      <c r="R1857" s="1" t="s">
        <v>6979</v>
      </c>
      <c r="S1857" s="1" t="s">
        <v>8156</v>
      </c>
      <c r="T1857">
        <v>0.5</v>
      </c>
      <c r="U1857" s="1"/>
      <c r="V1857">
        <v>4686.6199269999997</v>
      </c>
      <c r="W1857">
        <v>187198.85238699999</v>
      </c>
      <c r="X1857">
        <v>25.684305999999999</v>
      </c>
      <c r="Y1857">
        <v>3.3971049999999998</v>
      </c>
      <c r="Z1857">
        <v>78.473022999999998</v>
      </c>
      <c r="AA1857">
        <v>80.470048000000006</v>
      </c>
      <c r="AB1857">
        <v>0</v>
      </c>
    </row>
    <row r="1858" spans="1:28" x14ac:dyDescent="0.25">
      <c r="A1858" s="1" t="s">
        <v>2827</v>
      </c>
      <c r="B1858">
        <v>2576</v>
      </c>
      <c r="C1858" s="1" t="s">
        <v>4034</v>
      </c>
      <c r="D1858">
        <v>5.0999999999999996</v>
      </c>
      <c r="E1858">
        <v>0</v>
      </c>
      <c r="F1858">
        <v>0</v>
      </c>
      <c r="G1858">
        <v>2917</v>
      </c>
      <c r="H1858" s="1" t="s">
        <v>4115</v>
      </c>
      <c r="I1858">
        <v>82</v>
      </c>
      <c r="J1858">
        <v>7.14</v>
      </c>
      <c r="K1858">
        <v>341</v>
      </c>
      <c r="L1858">
        <v>1808.36</v>
      </c>
      <c r="M1858">
        <v>92</v>
      </c>
      <c r="N1858">
        <v>4</v>
      </c>
      <c r="O1858">
        <v>0</v>
      </c>
      <c r="P1858">
        <v>137.08000000000001</v>
      </c>
      <c r="Q1858">
        <v>0</v>
      </c>
      <c r="R1858" s="1" t="s">
        <v>6982</v>
      </c>
      <c r="S1858" s="1" t="s">
        <v>8156</v>
      </c>
      <c r="T1858">
        <v>0.62</v>
      </c>
      <c r="U1858" s="1"/>
      <c r="V1858">
        <v>23508.246039000001</v>
      </c>
      <c r="W1858">
        <v>729604.50967299996</v>
      </c>
      <c r="X1858">
        <v>124.00424099999999</v>
      </c>
      <c r="Y1858">
        <v>14.084020000000001</v>
      </c>
      <c r="Z1858">
        <v>309.49992600000002</v>
      </c>
      <c r="AA1858">
        <v>313.634097</v>
      </c>
      <c r="AB1858">
        <v>0</v>
      </c>
    </row>
    <row r="1859" spans="1:28" x14ac:dyDescent="0.25">
      <c r="A1859" s="1" t="s">
        <v>2828</v>
      </c>
      <c r="B1859">
        <v>2849</v>
      </c>
      <c r="C1859" s="1" t="s">
        <v>4004</v>
      </c>
      <c r="D1859">
        <v>5.0999999999999996</v>
      </c>
      <c r="E1859">
        <v>0</v>
      </c>
      <c r="F1859">
        <v>0.18</v>
      </c>
      <c r="G1859">
        <v>2917</v>
      </c>
      <c r="H1859" s="1" t="s">
        <v>4073</v>
      </c>
      <c r="I1859">
        <v>40.79</v>
      </c>
      <c r="J1859">
        <v>7.75</v>
      </c>
      <c r="K1859">
        <v>68</v>
      </c>
      <c r="L1859">
        <v>475.89</v>
      </c>
      <c r="M1859">
        <v>1</v>
      </c>
      <c r="N1859">
        <v>1</v>
      </c>
      <c r="O1859">
        <v>0</v>
      </c>
      <c r="P1859">
        <v>12.11</v>
      </c>
      <c r="Q1859">
        <v>0</v>
      </c>
      <c r="R1859" s="1" t="s">
        <v>6983</v>
      </c>
      <c r="S1859" s="1" t="s">
        <v>8156</v>
      </c>
      <c r="T1859">
        <v>0.62</v>
      </c>
      <c r="U1859" s="1"/>
      <c r="V1859">
        <v>3527.8781720000002</v>
      </c>
      <c r="W1859">
        <v>163926.151583</v>
      </c>
      <c r="X1859">
        <v>19.881855000000002</v>
      </c>
      <c r="Y1859">
        <v>2.9512499999999999</v>
      </c>
      <c r="Z1859">
        <v>68.511185999999995</v>
      </c>
      <c r="AA1859">
        <v>70.465500000000006</v>
      </c>
      <c r="AB1859">
        <v>0</v>
      </c>
    </row>
    <row r="1860" spans="1:28" x14ac:dyDescent="0.25">
      <c r="A1860" s="1" t="s">
        <v>2830</v>
      </c>
      <c r="B1860">
        <v>2240</v>
      </c>
      <c r="C1860" s="1" t="s">
        <v>4004</v>
      </c>
      <c r="D1860">
        <v>5.0999999999999996</v>
      </c>
      <c r="E1860">
        <v>0</v>
      </c>
      <c r="F1860">
        <v>0.54</v>
      </c>
      <c r="G1860">
        <v>2920</v>
      </c>
      <c r="H1860" s="1" t="s">
        <v>4108</v>
      </c>
      <c r="I1860">
        <v>122.01</v>
      </c>
      <c r="J1860">
        <v>8.57</v>
      </c>
      <c r="K1860">
        <v>680</v>
      </c>
      <c r="L1860">
        <v>1425.91</v>
      </c>
      <c r="M1860">
        <v>443</v>
      </c>
      <c r="N1860">
        <v>22</v>
      </c>
      <c r="O1860">
        <v>0</v>
      </c>
      <c r="P1860">
        <v>577.55999999999995</v>
      </c>
      <c r="Q1860">
        <v>0</v>
      </c>
      <c r="R1860" s="1" t="s">
        <v>6985</v>
      </c>
      <c r="S1860" s="1" t="s">
        <v>8156</v>
      </c>
      <c r="T1860">
        <v>1.02</v>
      </c>
      <c r="U1860" s="1"/>
      <c r="V1860">
        <v>80993.930154999995</v>
      </c>
      <c r="W1860">
        <v>1692859.8446760001</v>
      </c>
      <c r="X1860">
        <v>408.74136299999998</v>
      </c>
      <c r="Y1860">
        <v>39.642480999999997</v>
      </c>
      <c r="Z1860">
        <v>759.73652000000004</v>
      </c>
      <c r="AA1860">
        <v>727.71970099999999</v>
      </c>
      <c r="AB1860">
        <v>0</v>
      </c>
    </row>
    <row r="1861" spans="1:28" x14ac:dyDescent="0.25">
      <c r="A1861" s="1" t="s">
        <v>2831</v>
      </c>
      <c r="B1861">
        <v>2243</v>
      </c>
      <c r="C1861" s="1" t="s">
        <v>4011</v>
      </c>
      <c r="D1861">
        <v>5.0999999999999996</v>
      </c>
      <c r="E1861">
        <v>0</v>
      </c>
      <c r="F1861">
        <v>0.5</v>
      </c>
      <c r="G1861">
        <v>2920</v>
      </c>
      <c r="H1861" s="1" t="s">
        <v>4090</v>
      </c>
      <c r="I1861">
        <v>24.41</v>
      </c>
      <c r="J1861">
        <v>13.79</v>
      </c>
      <c r="K1861">
        <v>677</v>
      </c>
      <c r="L1861">
        <v>1138.06</v>
      </c>
      <c r="M1861">
        <v>439</v>
      </c>
      <c r="N1861">
        <v>21</v>
      </c>
      <c r="O1861">
        <v>0</v>
      </c>
      <c r="P1861">
        <v>592.54</v>
      </c>
      <c r="Q1861">
        <v>0</v>
      </c>
      <c r="R1861" s="1" t="s">
        <v>6986</v>
      </c>
      <c r="S1861" s="1" t="s">
        <v>8156</v>
      </c>
      <c r="T1861">
        <v>1</v>
      </c>
      <c r="U1861" s="1"/>
      <c r="V1861">
        <v>74397.197744999998</v>
      </c>
      <c r="W1861">
        <v>1513173.5965140001</v>
      </c>
      <c r="X1861">
        <v>374.40873499999998</v>
      </c>
      <c r="Y1861">
        <v>35.463576000000003</v>
      </c>
      <c r="Z1861">
        <v>679.27451499999995</v>
      </c>
      <c r="AA1861">
        <v>650.47857599999998</v>
      </c>
      <c r="AB1861">
        <v>0</v>
      </c>
    </row>
    <row r="1862" spans="1:28" x14ac:dyDescent="0.25">
      <c r="A1862" s="1" t="s">
        <v>2832</v>
      </c>
      <c r="B1862">
        <v>2668</v>
      </c>
      <c r="C1862" s="1" t="s">
        <v>4034</v>
      </c>
      <c r="D1862">
        <v>5.0999999999999996</v>
      </c>
      <c r="E1862">
        <v>0</v>
      </c>
      <c r="F1862">
        <v>0</v>
      </c>
      <c r="G1862">
        <v>2920</v>
      </c>
      <c r="H1862" s="1" t="s">
        <v>4150</v>
      </c>
      <c r="I1862">
        <v>82</v>
      </c>
      <c r="J1862">
        <v>13.93</v>
      </c>
      <c r="K1862">
        <v>252</v>
      </c>
      <c r="L1862">
        <v>1808.36</v>
      </c>
      <c r="M1862">
        <v>42</v>
      </c>
      <c r="N1862">
        <v>2</v>
      </c>
      <c r="O1862">
        <v>0</v>
      </c>
      <c r="P1862">
        <v>123.19</v>
      </c>
      <c r="Q1862">
        <v>0</v>
      </c>
      <c r="R1862" s="1" t="s">
        <v>6987</v>
      </c>
      <c r="S1862" s="1" t="s">
        <v>8156</v>
      </c>
      <c r="T1862">
        <v>1.01</v>
      </c>
      <c r="U1862" s="1"/>
      <c r="V1862">
        <v>16546.738110999999</v>
      </c>
      <c r="W1862">
        <v>710571.28697699995</v>
      </c>
      <c r="X1862">
        <v>92.214630999999997</v>
      </c>
      <c r="Y1862">
        <v>14.479678</v>
      </c>
      <c r="Z1862">
        <v>304.87873000000002</v>
      </c>
      <c r="AA1862">
        <v>305.44586600000002</v>
      </c>
      <c r="AB1862">
        <v>0</v>
      </c>
    </row>
    <row r="1863" spans="1:28" x14ac:dyDescent="0.25">
      <c r="A1863" s="1" t="s">
        <v>2833</v>
      </c>
      <c r="B1863">
        <v>2300</v>
      </c>
      <c r="C1863" s="1" t="s">
        <v>4031</v>
      </c>
      <c r="D1863">
        <v>5.0999999999999996</v>
      </c>
      <c r="E1863">
        <v>0</v>
      </c>
      <c r="F1863">
        <v>0</v>
      </c>
      <c r="G1863">
        <v>2921</v>
      </c>
      <c r="H1863" s="1" t="s">
        <v>4076</v>
      </c>
      <c r="I1863">
        <v>1.4</v>
      </c>
      <c r="J1863">
        <v>3.94</v>
      </c>
      <c r="K1863">
        <v>621</v>
      </c>
      <c r="L1863">
        <v>2404.71</v>
      </c>
      <c r="M1863">
        <v>114</v>
      </c>
      <c r="N1863">
        <v>6</v>
      </c>
      <c r="O1863">
        <v>0</v>
      </c>
      <c r="P1863">
        <v>235.26</v>
      </c>
      <c r="Q1863">
        <v>0</v>
      </c>
      <c r="R1863" s="1" t="s">
        <v>6988</v>
      </c>
      <c r="S1863" s="1" t="s">
        <v>8156</v>
      </c>
      <c r="T1863">
        <v>0.44</v>
      </c>
      <c r="U1863" s="1"/>
      <c r="V1863">
        <v>40207.503374</v>
      </c>
      <c r="W1863">
        <v>1107378.9930789999</v>
      </c>
      <c r="X1863">
        <v>208.743641</v>
      </c>
      <c r="Y1863">
        <v>21.872315</v>
      </c>
      <c r="Z1863">
        <v>475.54446300000001</v>
      </c>
      <c r="AA1863">
        <v>476.03034700000001</v>
      </c>
      <c r="AB1863">
        <v>0</v>
      </c>
    </row>
    <row r="1864" spans="1:28" x14ac:dyDescent="0.25">
      <c r="A1864" s="1" t="s">
        <v>2834</v>
      </c>
      <c r="B1864">
        <v>2444</v>
      </c>
      <c r="C1864" s="1" t="s">
        <v>4007</v>
      </c>
      <c r="D1864">
        <v>5.0999999999999996</v>
      </c>
      <c r="E1864">
        <v>0</v>
      </c>
      <c r="F1864">
        <v>0.25</v>
      </c>
      <c r="G1864">
        <v>2921</v>
      </c>
      <c r="H1864" s="1" t="s">
        <v>4075</v>
      </c>
      <c r="I1864">
        <v>89.74</v>
      </c>
      <c r="J1864">
        <v>11.02</v>
      </c>
      <c r="K1864">
        <v>477</v>
      </c>
      <c r="L1864">
        <v>569.77</v>
      </c>
      <c r="M1864">
        <v>373</v>
      </c>
      <c r="N1864">
        <v>10</v>
      </c>
      <c r="O1864">
        <v>0</v>
      </c>
      <c r="P1864">
        <v>425.85</v>
      </c>
      <c r="Q1864">
        <v>0</v>
      </c>
      <c r="R1864" s="1" t="s">
        <v>6989</v>
      </c>
      <c r="S1864" s="1" t="s">
        <v>8156</v>
      </c>
      <c r="T1864">
        <v>0.82</v>
      </c>
      <c r="U1864" s="1"/>
      <c r="V1864">
        <v>61315.148783999997</v>
      </c>
      <c r="W1864">
        <v>1147074.0117840001</v>
      </c>
      <c r="X1864">
        <v>306.18011999999999</v>
      </c>
      <c r="Y1864">
        <v>27.475783</v>
      </c>
      <c r="Z1864">
        <v>518.77486599999997</v>
      </c>
      <c r="AA1864">
        <v>493.10407400000003</v>
      </c>
      <c r="AB1864">
        <v>0</v>
      </c>
    </row>
    <row r="1865" spans="1:28" x14ac:dyDescent="0.25">
      <c r="A1865" s="1" t="s">
        <v>2835</v>
      </c>
      <c r="B1865">
        <v>2530</v>
      </c>
      <c r="C1865" s="1" t="s">
        <v>4014</v>
      </c>
      <c r="D1865">
        <v>5.0999999999999996</v>
      </c>
      <c r="E1865">
        <v>0</v>
      </c>
      <c r="F1865">
        <v>0</v>
      </c>
      <c r="G1865">
        <v>2921</v>
      </c>
      <c r="H1865" s="1" t="s">
        <v>4087</v>
      </c>
      <c r="I1865">
        <v>59.72</v>
      </c>
      <c r="J1865">
        <v>7.68</v>
      </c>
      <c r="K1865">
        <v>391</v>
      </c>
      <c r="L1865">
        <v>1183.1099999999999</v>
      </c>
      <c r="M1865">
        <v>165</v>
      </c>
      <c r="N1865">
        <v>5</v>
      </c>
      <c r="O1865">
        <v>0</v>
      </c>
      <c r="P1865">
        <v>242.93</v>
      </c>
      <c r="Q1865">
        <v>0</v>
      </c>
      <c r="R1865" s="1" t="s">
        <v>6990</v>
      </c>
      <c r="S1865" s="1" t="s">
        <v>8156</v>
      </c>
      <c r="T1865">
        <v>0.59</v>
      </c>
      <c r="U1865" s="1"/>
      <c r="V1865">
        <v>34999.411269999997</v>
      </c>
      <c r="W1865">
        <v>843304.44145100005</v>
      </c>
      <c r="X1865">
        <v>179.12813399999999</v>
      </c>
      <c r="Y1865">
        <v>18.369174999999998</v>
      </c>
      <c r="Z1865">
        <v>371.75927300000001</v>
      </c>
      <c r="AA1865">
        <v>362.51358199999999</v>
      </c>
      <c r="AB1865">
        <v>0</v>
      </c>
    </row>
    <row r="1866" spans="1:28" x14ac:dyDescent="0.25">
      <c r="A1866" s="1" t="s">
        <v>2837</v>
      </c>
      <c r="B1866">
        <v>1635</v>
      </c>
      <c r="C1866" s="1" t="s">
        <v>4004</v>
      </c>
      <c r="D1866">
        <v>5.0999999999999996</v>
      </c>
      <c r="E1866">
        <v>0</v>
      </c>
      <c r="F1866">
        <v>0.8</v>
      </c>
      <c r="G1866">
        <v>2923</v>
      </c>
      <c r="H1866" s="1" t="s">
        <v>4108</v>
      </c>
      <c r="I1866">
        <v>122.01</v>
      </c>
      <c r="J1866">
        <v>6.49</v>
      </c>
      <c r="K1866">
        <v>1288</v>
      </c>
      <c r="L1866">
        <v>1425.91</v>
      </c>
      <c r="M1866">
        <v>900</v>
      </c>
      <c r="N1866">
        <v>28</v>
      </c>
      <c r="O1866">
        <v>0</v>
      </c>
      <c r="P1866">
        <v>1094.53</v>
      </c>
      <c r="Q1866">
        <v>0</v>
      </c>
      <c r="R1866" s="1" t="s">
        <v>6992</v>
      </c>
      <c r="S1866" s="1" t="s">
        <v>8156</v>
      </c>
      <c r="T1866">
        <v>0.54</v>
      </c>
      <c r="U1866" s="1"/>
      <c r="V1866">
        <v>154786.327884</v>
      </c>
      <c r="W1866">
        <v>2806694.5416609999</v>
      </c>
      <c r="X1866">
        <v>770.57631300000003</v>
      </c>
      <c r="Y1866">
        <v>66.713944999999995</v>
      </c>
      <c r="Z1866">
        <v>1267.2005409999999</v>
      </c>
      <c r="AA1866">
        <v>1206.546335</v>
      </c>
      <c r="AB1866">
        <v>0</v>
      </c>
    </row>
    <row r="1867" spans="1:28" x14ac:dyDescent="0.25">
      <c r="A1867" s="1" t="s">
        <v>2839</v>
      </c>
      <c r="B1867">
        <v>2871</v>
      </c>
      <c r="C1867" s="1" t="s">
        <v>4004</v>
      </c>
      <c r="D1867">
        <v>5.0999999999999996</v>
      </c>
      <c r="E1867">
        <v>0</v>
      </c>
      <c r="F1867">
        <v>0.6</v>
      </c>
      <c r="G1867">
        <v>2925</v>
      </c>
      <c r="H1867" s="1" t="s">
        <v>4079</v>
      </c>
      <c r="I1867">
        <v>1.4</v>
      </c>
      <c r="J1867">
        <v>14.38</v>
      </c>
      <c r="K1867">
        <v>54</v>
      </c>
      <c r="L1867">
        <v>609.39</v>
      </c>
      <c r="M1867">
        <v>4</v>
      </c>
      <c r="N1867">
        <v>1</v>
      </c>
      <c r="O1867">
        <v>0</v>
      </c>
      <c r="P1867">
        <v>15.79</v>
      </c>
      <c r="Q1867">
        <v>0</v>
      </c>
      <c r="R1867" s="1" t="s">
        <v>6994</v>
      </c>
      <c r="S1867" s="1" t="s">
        <v>8156</v>
      </c>
      <c r="T1867">
        <v>1.1299999999999999</v>
      </c>
      <c r="U1867" s="1"/>
      <c r="V1867">
        <v>3277.606847</v>
      </c>
      <c r="W1867">
        <v>208646.87595700001</v>
      </c>
      <c r="X1867">
        <v>19.844643000000001</v>
      </c>
      <c r="Y1867">
        <v>4.104069</v>
      </c>
      <c r="Z1867">
        <v>87.363714000000002</v>
      </c>
      <c r="AA1867">
        <v>89.687839999999994</v>
      </c>
      <c r="AB1867">
        <v>0</v>
      </c>
    </row>
    <row r="1868" spans="1:28" x14ac:dyDescent="0.25">
      <c r="A1868" s="1" t="s">
        <v>2841</v>
      </c>
      <c r="B1868">
        <v>2588</v>
      </c>
      <c r="C1868" s="1" t="s">
        <v>4007</v>
      </c>
      <c r="D1868">
        <v>5.0999999999999996</v>
      </c>
      <c r="E1868">
        <v>0</v>
      </c>
      <c r="F1868">
        <v>0.5</v>
      </c>
      <c r="G1868">
        <v>2926</v>
      </c>
      <c r="H1868" s="1" t="s">
        <v>4075</v>
      </c>
      <c r="I1868">
        <v>89.74</v>
      </c>
      <c r="J1868">
        <v>10.31</v>
      </c>
      <c r="K1868">
        <v>338</v>
      </c>
      <c r="L1868">
        <v>569.77</v>
      </c>
      <c r="M1868">
        <v>237</v>
      </c>
      <c r="N1868">
        <v>10</v>
      </c>
      <c r="O1868">
        <v>0</v>
      </c>
      <c r="P1868">
        <v>291.10000000000002</v>
      </c>
      <c r="Q1868">
        <v>0</v>
      </c>
      <c r="R1868" s="1" t="s">
        <v>6996</v>
      </c>
      <c r="S1868" s="1" t="s">
        <v>8156</v>
      </c>
      <c r="T1868">
        <v>0.9</v>
      </c>
      <c r="U1868" s="1"/>
      <c r="V1868">
        <v>38857.231575999998</v>
      </c>
      <c r="W1868">
        <v>801015.53002299997</v>
      </c>
      <c r="X1868">
        <v>195.812623</v>
      </c>
      <c r="Y1868">
        <v>18.776744999999998</v>
      </c>
      <c r="Z1868">
        <v>360.10839099999998</v>
      </c>
      <c r="AA1868">
        <v>344.337671</v>
      </c>
      <c r="AB1868">
        <v>0</v>
      </c>
    </row>
    <row r="1869" spans="1:28" x14ac:dyDescent="0.25">
      <c r="A1869" s="1" t="s">
        <v>2842</v>
      </c>
      <c r="B1869">
        <v>2617</v>
      </c>
      <c r="C1869" s="1" t="s">
        <v>4004</v>
      </c>
      <c r="D1869">
        <v>5.0999999999999996</v>
      </c>
      <c r="E1869">
        <v>0</v>
      </c>
      <c r="F1869">
        <v>3.38</v>
      </c>
      <c r="G1869">
        <v>2926</v>
      </c>
      <c r="H1869" s="1" t="s">
        <v>4090</v>
      </c>
      <c r="I1869">
        <v>24.41</v>
      </c>
      <c r="J1869">
        <v>12.36</v>
      </c>
      <c r="K1869">
        <v>309</v>
      </c>
      <c r="L1869">
        <v>1286.42</v>
      </c>
      <c r="M1869">
        <v>103</v>
      </c>
      <c r="N1869">
        <v>4</v>
      </c>
      <c r="O1869">
        <v>0</v>
      </c>
      <c r="P1869">
        <v>206.71</v>
      </c>
      <c r="Q1869">
        <v>0</v>
      </c>
      <c r="R1869" s="1" t="s">
        <v>6997</v>
      </c>
      <c r="S1869" s="1" t="s">
        <v>8156</v>
      </c>
      <c r="T1869">
        <v>0.93</v>
      </c>
      <c r="U1869" s="1"/>
      <c r="V1869">
        <v>27840.458961</v>
      </c>
      <c r="W1869">
        <v>771536.32794999995</v>
      </c>
      <c r="X1869">
        <v>144.93013500000001</v>
      </c>
      <c r="Y1869">
        <v>16.423970000000001</v>
      </c>
      <c r="Z1869">
        <v>335.82772299999999</v>
      </c>
      <c r="AA1869">
        <v>331.65962400000001</v>
      </c>
      <c r="AB1869">
        <v>0</v>
      </c>
    </row>
    <row r="1870" spans="1:28" x14ac:dyDescent="0.25">
      <c r="A1870" s="1" t="s">
        <v>2843</v>
      </c>
      <c r="B1870">
        <v>2622</v>
      </c>
      <c r="C1870" s="1" t="s">
        <v>4034</v>
      </c>
      <c r="D1870">
        <v>5.0999999999999996</v>
      </c>
      <c r="E1870">
        <v>0</v>
      </c>
      <c r="F1870">
        <v>0</v>
      </c>
      <c r="G1870">
        <v>2926</v>
      </c>
      <c r="H1870" s="1" t="s">
        <v>4115</v>
      </c>
      <c r="I1870">
        <v>82</v>
      </c>
      <c r="J1870">
        <v>9.02</v>
      </c>
      <c r="K1870">
        <v>304</v>
      </c>
      <c r="L1870">
        <v>1808.36</v>
      </c>
      <c r="M1870">
        <v>55</v>
      </c>
      <c r="N1870">
        <v>2</v>
      </c>
      <c r="O1870">
        <v>0</v>
      </c>
      <c r="P1870">
        <v>128.07</v>
      </c>
      <c r="Q1870">
        <v>0</v>
      </c>
      <c r="R1870" s="1" t="s">
        <v>6998</v>
      </c>
      <c r="S1870" s="1" t="s">
        <v>8156</v>
      </c>
      <c r="T1870">
        <v>0.72</v>
      </c>
      <c r="U1870" s="1"/>
      <c r="V1870">
        <v>19136.473547000001</v>
      </c>
      <c r="W1870">
        <v>681351.62630700006</v>
      </c>
      <c r="X1870">
        <v>103.074468</v>
      </c>
      <c r="Y1870">
        <v>13.198928</v>
      </c>
      <c r="Z1870">
        <v>289.09315299999997</v>
      </c>
      <c r="AA1870">
        <v>292.88923999999997</v>
      </c>
      <c r="AB1870">
        <v>0</v>
      </c>
    </row>
    <row r="1871" spans="1:28" x14ac:dyDescent="0.25">
      <c r="A1871" s="1" t="s">
        <v>2844</v>
      </c>
      <c r="B1871">
        <v>2124</v>
      </c>
      <c r="C1871" s="1" t="s">
        <v>4020</v>
      </c>
      <c r="D1871">
        <v>5.0999999999999996</v>
      </c>
      <c r="E1871">
        <v>0</v>
      </c>
      <c r="F1871">
        <v>0.93</v>
      </c>
      <c r="G1871">
        <v>2927</v>
      </c>
      <c r="H1871" s="1" t="s">
        <v>4116</v>
      </c>
      <c r="I1871">
        <v>87.33</v>
      </c>
      <c r="J1871">
        <v>18.600000000000001</v>
      </c>
      <c r="K1871">
        <v>803</v>
      </c>
      <c r="L1871">
        <v>1632.51</v>
      </c>
      <c r="M1871">
        <v>528</v>
      </c>
      <c r="N1871">
        <v>18</v>
      </c>
      <c r="O1871">
        <v>0</v>
      </c>
      <c r="P1871">
        <v>718.19</v>
      </c>
      <c r="Q1871">
        <v>0</v>
      </c>
      <c r="R1871" s="1" t="s">
        <v>6999</v>
      </c>
      <c r="S1871" s="1" t="s">
        <v>8156</v>
      </c>
      <c r="T1871">
        <v>1.58</v>
      </c>
      <c r="U1871" s="1"/>
      <c r="V1871">
        <v>93796.340345000004</v>
      </c>
      <c r="W1871">
        <v>1945867.12729</v>
      </c>
      <c r="X1871">
        <v>473.071034</v>
      </c>
      <c r="Y1871">
        <v>45.989476000000003</v>
      </c>
      <c r="Z1871">
        <v>873.32139299999994</v>
      </c>
      <c r="AA1871">
        <v>836.48166700000002</v>
      </c>
      <c r="AB1871">
        <v>0</v>
      </c>
    </row>
    <row r="1872" spans="1:28" x14ac:dyDescent="0.25">
      <c r="A1872" s="1" t="s">
        <v>2847</v>
      </c>
      <c r="B1872">
        <v>2666</v>
      </c>
      <c r="C1872" s="1" t="s">
        <v>4032</v>
      </c>
      <c r="D1872">
        <v>5.0999999999999996</v>
      </c>
      <c r="E1872">
        <v>0</v>
      </c>
      <c r="F1872">
        <v>0.09</v>
      </c>
      <c r="G1872">
        <v>2928</v>
      </c>
      <c r="H1872" s="1" t="s">
        <v>4162</v>
      </c>
      <c r="I1872">
        <v>0.2</v>
      </c>
      <c r="J1872">
        <v>11.38</v>
      </c>
      <c r="K1872">
        <v>262</v>
      </c>
      <c r="L1872">
        <v>1269.6500000000001</v>
      </c>
      <c r="M1872">
        <v>132</v>
      </c>
      <c r="N1872">
        <v>2</v>
      </c>
      <c r="O1872">
        <v>0</v>
      </c>
      <c r="P1872">
        <v>151.9</v>
      </c>
      <c r="Q1872">
        <v>0</v>
      </c>
      <c r="R1872" s="1" t="s">
        <v>7002</v>
      </c>
      <c r="S1872" s="1" t="s">
        <v>8156</v>
      </c>
      <c r="T1872">
        <v>0.83</v>
      </c>
      <c r="U1872" s="1"/>
      <c r="V1872">
        <v>25307.572897999999</v>
      </c>
      <c r="W1872">
        <v>661026.92327999999</v>
      </c>
      <c r="X1872">
        <v>130.72418400000001</v>
      </c>
      <c r="Y1872">
        <v>13.869754</v>
      </c>
      <c r="Z1872">
        <v>285.63532600000002</v>
      </c>
      <c r="AA1872">
        <v>284.15668099999999</v>
      </c>
      <c r="AB1872">
        <v>0</v>
      </c>
    </row>
    <row r="1873" spans="1:28" x14ac:dyDescent="0.25">
      <c r="A1873" s="1" t="s">
        <v>2848</v>
      </c>
      <c r="B1873">
        <v>1479</v>
      </c>
      <c r="C1873" s="1" t="s">
        <v>4061</v>
      </c>
      <c r="D1873">
        <v>5.0999999999999996</v>
      </c>
      <c r="E1873">
        <v>0</v>
      </c>
      <c r="F1873">
        <v>0.44</v>
      </c>
      <c r="G1873">
        <v>2929</v>
      </c>
      <c r="H1873" s="1" t="s">
        <v>4161</v>
      </c>
      <c r="I1873">
        <v>168.74</v>
      </c>
      <c r="J1873">
        <v>11.77</v>
      </c>
      <c r="K1873">
        <v>1450</v>
      </c>
      <c r="L1873">
        <v>2615.73</v>
      </c>
      <c r="M1873">
        <v>952</v>
      </c>
      <c r="N1873">
        <v>36</v>
      </c>
      <c r="O1873">
        <v>0</v>
      </c>
      <c r="P1873">
        <v>1245.1400000000001</v>
      </c>
      <c r="Q1873">
        <v>0</v>
      </c>
      <c r="R1873" s="1" t="s">
        <v>7003</v>
      </c>
      <c r="S1873" s="1" t="s">
        <v>8156</v>
      </c>
      <c r="T1873">
        <v>0.93</v>
      </c>
      <c r="U1873" s="1"/>
      <c r="V1873">
        <v>164715.273212</v>
      </c>
      <c r="W1873">
        <v>3292783.538656</v>
      </c>
      <c r="X1873">
        <v>827.46355900000003</v>
      </c>
      <c r="Y1873">
        <v>76.895364999999998</v>
      </c>
      <c r="Z1873">
        <v>1475.0751049999999</v>
      </c>
      <c r="AA1873">
        <v>1415.494987</v>
      </c>
      <c r="AB1873">
        <v>0</v>
      </c>
    </row>
    <row r="1874" spans="1:28" x14ac:dyDescent="0.25">
      <c r="A1874" s="1" t="s">
        <v>2850</v>
      </c>
      <c r="B1874">
        <v>2194</v>
      </c>
      <c r="C1874" s="1" t="s">
        <v>4001</v>
      </c>
      <c r="D1874">
        <v>0.2</v>
      </c>
      <c r="E1874">
        <v>0</v>
      </c>
      <c r="F1874">
        <v>42.84</v>
      </c>
      <c r="G1874">
        <v>2929</v>
      </c>
      <c r="H1874" s="1" t="s">
        <v>4071</v>
      </c>
      <c r="I1874">
        <v>108.49</v>
      </c>
      <c r="J1874">
        <v>16.12</v>
      </c>
      <c r="K1874">
        <v>735</v>
      </c>
      <c r="L1874">
        <v>419.77</v>
      </c>
      <c r="M1874">
        <v>652</v>
      </c>
      <c r="N1874">
        <v>10</v>
      </c>
      <c r="O1874">
        <v>0</v>
      </c>
      <c r="P1874">
        <v>711.4</v>
      </c>
      <c r="Q1874">
        <v>0</v>
      </c>
      <c r="R1874" s="1" t="s">
        <v>7005</v>
      </c>
      <c r="S1874" s="1" t="s">
        <v>8156</v>
      </c>
      <c r="T1874">
        <v>1.28</v>
      </c>
      <c r="U1874" s="1"/>
      <c r="V1874">
        <v>106685.06099699999</v>
      </c>
      <c r="W1874">
        <v>1825087.6179470001</v>
      </c>
      <c r="X1874">
        <v>528.72236699999996</v>
      </c>
      <c r="Y1874">
        <v>45.044147000000002</v>
      </c>
      <c r="Z1874">
        <v>832.33245499999998</v>
      </c>
      <c r="AA1874">
        <v>784.57445700000005</v>
      </c>
      <c r="AB1874">
        <v>0</v>
      </c>
    </row>
    <row r="1875" spans="1:28" x14ac:dyDescent="0.25">
      <c r="A1875" s="1" t="s">
        <v>2851</v>
      </c>
      <c r="B1875">
        <v>2732</v>
      </c>
      <c r="C1875" s="1" t="s">
        <v>4007</v>
      </c>
      <c r="D1875">
        <v>5.0999999999999996</v>
      </c>
      <c r="E1875">
        <v>0</v>
      </c>
      <c r="F1875">
        <v>0.75</v>
      </c>
      <c r="G1875">
        <v>2929</v>
      </c>
      <c r="H1875" s="1" t="s">
        <v>4075</v>
      </c>
      <c r="I1875">
        <v>89.74</v>
      </c>
      <c r="J1875">
        <v>14.44</v>
      </c>
      <c r="K1875">
        <v>197</v>
      </c>
      <c r="L1875">
        <v>569.77</v>
      </c>
      <c r="M1875">
        <v>104</v>
      </c>
      <c r="N1875">
        <v>4</v>
      </c>
      <c r="O1875">
        <v>0</v>
      </c>
      <c r="P1875">
        <v>158.79</v>
      </c>
      <c r="Q1875">
        <v>0</v>
      </c>
      <c r="R1875" s="1" t="s">
        <v>7006</v>
      </c>
      <c r="S1875" s="1" t="s">
        <v>8156</v>
      </c>
      <c r="T1875">
        <v>1.1100000000000001</v>
      </c>
      <c r="U1875" s="1"/>
      <c r="V1875">
        <v>21305.719345000001</v>
      </c>
      <c r="W1875">
        <v>531680.571123</v>
      </c>
      <c r="X1875">
        <v>109.609274</v>
      </c>
      <c r="Y1875">
        <v>12.071721</v>
      </c>
      <c r="Z1875">
        <v>236.314955</v>
      </c>
      <c r="AA1875">
        <v>228.553707</v>
      </c>
      <c r="AB1875">
        <v>0</v>
      </c>
    </row>
    <row r="1876" spans="1:28" x14ac:dyDescent="0.25">
      <c r="A1876" s="1" t="s">
        <v>2852</v>
      </c>
      <c r="B1876">
        <v>2415</v>
      </c>
      <c r="C1876" s="1" t="s">
        <v>4014</v>
      </c>
      <c r="D1876">
        <v>5.0999999999999996</v>
      </c>
      <c r="E1876">
        <v>0</v>
      </c>
      <c r="F1876">
        <v>0</v>
      </c>
      <c r="G1876">
        <v>2931</v>
      </c>
      <c r="H1876" s="1" t="s">
        <v>4087</v>
      </c>
      <c r="I1876">
        <v>59.72</v>
      </c>
      <c r="J1876">
        <v>5.62</v>
      </c>
      <c r="K1876">
        <v>516</v>
      </c>
      <c r="L1876">
        <v>1183.1099999999999</v>
      </c>
      <c r="M1876">
        <v>273</v>
      </c>
      <c r="N1876">
        <v>11</v>
      </c>
      <c r="O1876">
        <v>0</v>
      </c>
      <c r="P1876">
        <v>359.74</v>
      </c>
      <c r="Q1876">
        <v>0</v>
      </c>
      <c r="R1876" s="1" t="s">
        <v>7007</v>
      </c>
      <c r="S1876" s="1" t="s">
        <v>8156</v>
      </c>
      <c r="T1876">
        <v>0.55000000000000004</v>
      </c>
      <c r="U1876" s="1"/>
      <c r="V1876">
        <v>49302.294061000001</v>
      </c>
      <c r="W1876">
        <v>1038002.990213</v>
      </c>
      <c r="X1876">
        <v>248.767912</v>
      </c>
      <c r="Y1876">
        <v>23.252033000000001</v>
      </c>
      <c r="Z1876">
        <v>460.650352</v>
      </c>
      <c r="AA1876">
        <v>446.21363600000001</v>
      </c>
      <c r="AB1876">
        <v>0</v>
      </c>
    </row>
    <row r="1877" spans="1:28" x14ac:dyDescent="0.25">
      <c r="A1877" s="1" t="s">
        <v>2853</v>
      </c>
      <c r="B1877">
        <v>2754</v>
      </c>
      <c r="C1877" s="1" t="s">
        <v>4016</v>
      </c>
      <c r="D1877">
        <v>5.0999999999999996</v>
      </c>
      <c r="E1877">
        <v>0</v>
      </c>
      <c r="F1877">
        <v>0.64</v>
      </c>
      <c r="G1877">
        <v>2931</v>
      </c>
      <c r="H1877" s="1" t="s">
        <v>4092</v>
      </c>
      <c r="I1877">
        <v>182.21</v>
      </c>
      <c r="J1877">
        <v>10.5</v>
      </c>
      <c r="K1877">
        <v>177</v>
      </c>
      <c r="L1877">
        <v>905.52</v>
      </c>
      <c r="M1877">
        <v>99</v>
      </c>
      <c r="N1877">
        <v>2</v>
      </c>
      <c r="O1877">
        <v>0</v>
      </c>
      <c r="P1877">
        <v>121.82</v>
      </c>
      <c r="Q1877">
        <v>0</v>
      </c>
      <c r="R1877" s="1" t="s">
        <v>7008</v>
      </c>
      <c r="S1877" s="1" t="s">
        <v>8156</v>
      </c>
      <c r="T1877">
        <v>1.19</v>
      </c>
      <c r="U1877" s="1"/>
      <c r="V1877">
        <v>19766.910784</v>
      </c>
      <c r="W1877">
        <v>537990.85095400002</v>
      </c>
      <c r="X1877">
        <v>102.618453</v>
      </c>
      <c r="Y1877">
        <v>11.980218000000001</v>
      </c>
      <c r="Z1877">
        <v>235.81266199999999</v>
      </c>
      <c r="AA1877">
        <v>231.26528999999999</v>
      </c>
      <c r="AB1877">
        <v>0</v>
      </c>
    </row>
    <row r="1878" spans="1:28" x14ac:dyDescent="0.25">
      <c r="A1878" s="1" t="s">
        <v>2854</v>
      </c>
      <c r="B1878">
        <v>2666</v>
      </c>
      <c r="C1878" s="1" t="s">
        <v>4031</v>
      </c>
      <c r="D1878">
        <v>5.0999999999999996</v>
      </c>
      <c r="E1878">
        <v>0</v>
      </c>
      <c r="F1878">
        <v>0.09</v>
      </c>
      <c r="G1878">
        <v>2932</v>
      </c>
      <c r="H1878" s="1" t="s">
        <v>4086</v>
      </c>
      <c r="I1878">
        <v>0.2</v>
      </c>
      <c r="J1878">
        <v>5.08</v>
      </c>
      <c r="K1878">
        <v>266</v>
      </c>
      <c r="L1878">
        <v>1365.91</v>
      </c>
      <c r="M1878">
        <v>110</v>
      </c>
      <c r="N1878">
        <v>3</v>
      </c>
      <c r="O1878">
        <v>0</v>
      </c>
      <c r="P1878">
        <v>186.86</v>
      </c>
      <c r="Q1878">
        <v>0</v>
      </c>
      <c r="R1878" s="1" t="s">
        <v>7009</v>
      </c>
      <c r="S1878" s="1" t="s">
        <v>8156</v>
      </c>
      <c r="T1878">
        <v>1.27</v>
      </c>
      <c r="U1878" s="1"/>
      <c r="V1878">
        <v>25368.109955</v>
      </c>
      <c r="W1878">
        <v>794308.01523500006</v>
      </c>
      <c r="X1878">
        <v>134.46698900000001</v>
      </c>
      <c r="Y1878">
        <v>17.653835999999998</v>
      </c>
      <c r="Z1878">
        <v>349.18627600000002</v>
      </c>
      <c r="AA1878">
        <v>341.44465300000002</v>
      </c>
      <c r="AB1878">
        <v>0</v>
      </c>
    </row>
    <row r="1879" spans="1:28" x14ac:dyDescent="0.25">
      <c r="A1879" s="1" t="s">
        <v>2856</v>
      </c>
      <c r="B1879">
        <v>2787</v>
      </c>
      <c r="C1879" s="1" t="s">
        <v>4016</v>
      </c>
      <c r="D1879">
        <v>5.0999999999999996</v>
      </c>
      <c r="E1879">
        <v>0</v>
      </c>
      <c r="F1879">
        <v>0.47</v>
      </c>
      <c r="G1879">
        <v>2933</v>
      </c>
      <c r="H1879" s="1" t="s">
        <v>4089</v>
      </c>
      <c r="I1879">
        <v>182.21</v>
      </c>
      <c r="J1879">
        <v>14.66</v>
      </c>
      <c r="K1879">
        <v>146</v>
      </c>
      <c r="L1879">
        <v>905.52</v>
      </c>
      <c r="M1879">
        <v>51</v>
      </c>
      <c r="N1879">
        <v>2</v>
      </c>
      <c r="O1879">
        <v>0</v>
      </c>
      <c r="P1879">
        <v>90.06</v>
      </c>
      <c r="Q1879">
        <v>0</v>
      </c>
      <c r="R1879" s="1" t="s">
        <v>7011</v>
      </c>
      <c r="S1879" s="1" t="s">
        <v>8156</v>
      </c>
      <c r="T1879">
        <v>1.18</v>
      </c>
      <c r="U1879" s="1"/>
      <c r="V1879">
        <v>11433.905373</v>
      </c>
      <c r="W1879">
        <v>423801.613831</v>
      </c>
      <c r="X1879">
        <v>62.095323999999998</v>
      </c>
      <c r="Y1879">
        <v>8.7594399999999997</v>
      </c>
      <c r="Z1879">
        <v>181.88504399999999</v>
      </c>
      <c r="AA1879">
        <v>182.17640399999999</v>
      </c>
      <c r="AB1879">
        <v>0</v>
      </c>
    </row>
    <row r="1880" spans="1:28" x14ac:dyDescent="0.25">
      <c r="A1880" s="1" t="s">
        <v>2858</v>
      </c>
      <c r="B1880">
        <v>2851</v>
      </c>
      <c r="C1880" s="1" t="s">
        <v>4004</v>
      </c>
      <c r="D1880">
        <v>5.0999999999999996</v>
      </c>
      <c r="E1880">
        <v>0</v>
      </c>
      <c r="F1880">
        <v>1</v>
      </c>
      <c r="G1880">
        <v>2934</v>
      </c>
      <c r="H1880" s="1" t="s">
        <v>4074</v>
      </c>
      <c r="I1880">
        <v>0.2</v>
      </c>
      <c r="J1880">
        <v>5.0599999999999996</v>
      </c>
      <c r="K1880">
        <v>83</v>
      </c>
      <c r="L1880">
        <v>420.4</v>
      </c>
      <c r="M1880">
        <v>1</v>
      </c>
      <c r="N1880">
        <v>1</v>
      </c>
      <c r="O1880">
        <v>0</v>
      </c>
      <c r="P1880">
        <v>19.93</v>
      </c>
      <c r="Q1880">
        <v>0</v>
      </c>
      <c r="R1880" s="1" t="s">
        <v>7013</v>
      </c>
      <c r="S1880" s="1" t="s">
        <v>8156</v>
      </c>
      <c r="T1880">
        <v>0.49</v>
      </c>
      <c r="U1880" s="1"/>
      <c r="V1880">
        <v>4318.0838590000003</v>
      </c>
      <c r="W1880">
        <v>157813.710987</v>
      </c>
      <c r="X1880">
        <v>23.332818</v>
      </c>
      <c r="Y1880">
        <v>2.9824709999999999</v>
      </c>
      <c r="Z1880">
        <v>67.130270999999993</v>
      </c>
      <c r="AA1880">
        <v>67.838543999999999</v>
      </c>
      <c r="AB1880">
        <v>0</v>
      </c>
    </row>
    <row r="1881" spans="1:28" x14ac:dyDescent="0.25">
      <c r="A1881" s="1" t="s">
        <v>2859</v>
      </c>
      <c r="B1881">
        <v>2415</v>
      </c>
      <c r="C1881" s="1" t="s">
        <v>4050</v>
      </c>
      <c r="D1881">
        <v>5.0999999999999996</v>
      </c>
      <c r="E1881">
        <v>0</v>
      </c>
      <c r="F1881">
        <v>0</v>
      </c>
      <c r="G1881">
        <v>2935</v>
      </c>
      <c r="H1881" s="1" t="s">
        <v>4095</v>
      </c>
      <c r="I1881">
        <v>63.59</v>
      </c>
      <c r="J1881">
        <v>13.66</v>
      </c>
      <c r="K1881">
        <v>520</v>
      </c>
      <c r="L1881">
        <v>1628.87</v>
      </c>
      <c r="M1881">
        <v>288</v>
      </c>
      <c r="N1881">
        <v>9</v>
      </c>
      <c r="O1881">
        <v>0</v>
      </c>
      <c r="P1881">
        <v>408.8</v>
      </c>
      <c r="Q1881">
        <v>0</v>
      </c>
      <c r="R1881" s="1" t="s">
        <v>7014</v>
      </c>
      <c r="S1881" s="1" t="s">
        <v>8156</v>
      </c>
      <c r="T1881">
        <v>1.08</v>
      </c>
      <c r="U1881" s="1"/>
      <c r="V1881">
        <v>53178.328422999999</v>
      </c>
      <c r="W1881">
        <v>1293657.0933320001</v>
      </c>
      <c r="X1881">
        <v>272.64389399999999</v>
      </c>
      <c r="Y1881">
        <v>29.079696999999999</v>
      </c>
      <c r="Z1881">
        <v>572.83798200000001</v>
      </c>
      <c r="AA1881">
        <v>556.10642299999995</v>
      </c>
      <c r="AB1881">
        <v>0</v>
      </c>
    </row>
    <row r="1882" spans="1:28" x14ac:dyDescent="0.25">
      <c r="A1882" s="1" t="s">
        <v>2860</v>
      </c>
      <c r="B1882">
        <v>2567</v>
      </c>
      <c r="C1882" s="1" t="s">
        <v>4001</v>
      </c>
      <c r="D1882">
        <v>0.2</v>
      </c>
      <c r="E1882">
        <v>0</v>
      </c>
      <c r="F1882">
        <v>91.13</v>
      </c>
      <c r="G1882">
        <v>2935</v>
      </c>
      <c r="H1882" s="1" t="s">
        <v>4071</v>
      </c>
      <c r="I1882">
        <v>108.49</v>
      </c>
      <c r="J1882">
        <v>12.04</v>
      </c>
      <c r="K1882">
        <v>368</v>
      </c>
      <c r="L1882">
        <v>419.77</v>
      </c>
      <c r="M1882">
        <v>238</v>
      </c>
      <c r="N1882">
        <v>12</v>
      </c>
      <c r="O1882">
        <v>0</v>
      </c>
      <c r="P1882">
        <v>338.17</v>
      </c>
      <c r="Q1882">
        <v>0</v>
      </c>
      <c r="R1882" s="1" t="s">
        <v>7015</v>
      </c>
      <c r="S1882" s="1" t="s">
        <v>8156</v>
      </c>
      <c r="T1882">
        <v>0.98</v>
      </c>
      <c r="U1882" s="1"/>
      <c r="V1882">
        <v>36459.363666999998</v>
      </c>
      <c r="W1882">
        <v>673786.97268200002</v>
      </c>
      <c r="X1882">
        <v>181.83783199999999</v>
      </c>
      <c r="Y1882">
        <v>16.035111000000001</v>
      </c>
      <c r="Z1882">
        <v>303.73181699999998</v>
      </c>
      <c r="AA1882">
        <v>289.648055</v>
      </c>
      <c r="AB1882">
        <v>0</v>
      </c>
    </row>
    <row r="1883" spans="1:28" x14ac:dyDescent="0.25">
      <c r="A1883" s="1" t="s">
        <v>2861</v>
      </c>
      <c r="B1883">
        <v>2533</v>
      </c>
      <c r="C1883" s="1" t="s">
        <v>4004</v>
      </c>
      <c r="D1883">
        <v>5.0999999999999996</v>
      </c>
      <c r="E1883">
        <v>0</v>
      </c>
      <c r="F1883">
        <v>3</v>
      </c>
      <c r="G1883">
        <v>2935</v>
      </c>
      <c r="H1883" s="1" t="s">
        <v>4104</v>
      </c>
      <c r="I1883">
        <v>0.2</v>
      </c>
      <c r="J1883">
        <v>12.92</v>
      </c>
      <c r="K1883">
        <v>402</v>
      </c>
      <c r="L1883">
        <v>1913.75</v>
      </c>
      <c r="M1883">
        <v>145</v>
      </c>
      <c r="N1883">
        <v>6</v>
      </c>
      <c r="O1883">
        <v>0</v>
      </c>
      <c r="P1883">
        <v>260.92</v>
      </c>
      <c r="Q1883">
        <v>0</v>
      </c>
      <c r="R1883" s="1" t="s">
        <v>7016</v>
      </c>
      <c r="S1883" s="1" t="s">
        <v>8156</v>
      </c>
      <c r="T1883">
        <v>0.98</v>
      </c>
      <c r="U1883" s="1"/>
      <c r="V1883">
        <v>33711.586664000002</v>
      </c>
      <c r="W1883">
        <v>1000450.817153</v>
      </c>
      <c r="X1883">
        <v>177.13924800000001</v>
      </c>
      <c r="Y1883">
        <v>21.404896000000001</v>
      </c>
      <c r="Z1883">
        <v>436.35473999999999</v>
      </c>
      <c r="AA1883">
        <v>430.06065899999999</v>
      </c>
      <c r="AB1883">
        <v>0</v>
      </c>
    </row>
    <row r="1884" spans="1:28" x14ac:dyDescent="0.25">
      <c r="A1884" s="1" t="s">
        <v>2862</v>
      </c>
      <c r="B1884">
        <v>2820</v>
      </c>
      <c r="C1884" s="1" t="s">
        <v>4016</v>
      </c>
      <c r="D1884">
        <v>5.0999999999999996</v>
      </c>
      <c r="E1884">
        <v>0</v>
      </c>
      <c r="F1884">
        <v>0.3</v>
      </c>
      <c r="G1884">
        <v>2935</v>
      </c>
      <c r="H1884" s="1" t="s">
        <v>4089</v>
      </c>
      <c r="I1884">
        <v>182.21</v>
      </c>
      <c r="J1884">
        <v>11.09</v>
      </c>
      <c r="K1884">
        <v>115</v>
      </c>
      <c r="L1884">
        <v>905.52</v>
      </c>
      <c r="M1884">
        <v>27</v>
      </c>
      <c r="N1884">
        <v>1</v>
      </c>
      <c r="O1884">
        <v>0</v>
      </c>
      <c r="P1884">
        <v>46.1</v>
      </c>
      <c r="Q1884">
        <v>0</v>
      </c>
      <c r="R1884" s="1" t="s">
        <v>7017</v>
      </c>
      <c r="S1884" s="1" t="s">
        <v>8156</v>
      </c>
      <c r="T1884">
        <v>0.96</v>
      </c>
      <c r="U1884" s="1"/>
      <c r="V1884">
        <v>7307.5393940000004</v>
      </c>
      <c r="W1884">
        <v>311621.23596899997</v>
      </c>
      <c r="X1884">
        <v>40.632326999999997</v>
      </c>
      <c r="Y1884">
        <v>6.0633879999999998</v>
      </c>
      <c r="Z1884">
        <v>131.10826399999999</v>
      </c>
      <c r="AA1884">
        <v>133.95393000000001</v>
      </c>
      <c r="AB1884">
        <v>0</v>
      </c>
    </row>
    <row r="1885" spans="1:28" x14ac:dyDescent="0.25">
      <c r="A1885" s="1" t="s">
        <v>2863</v>
      </c>
      <c r="B1885">
        <v>2829</v>
      </c>
      <c r="C1885" s="1" t="s">
        <v>4004</v>
      </c>
      <c r="D1885">
        <v>5.0999999999999996</v>
      </c>
      <c r="E1885">
        <v>0</v>
      </c>
      <c r="F1885">
        <v>0</v>
      </c>
      <c r="G1885">
        <v>2935</v>
      </c>
      <c r="H1885" s="1" t="s">
        <v>4076</v>
      </c>
      <c r="I1885">
        <v>1.4</v>
      </c>
      <c r="J1885">
        <v>5.57</v>
      </c>
      <c r="K1885">
        <v>106</v>
      </c>
      <c r="L1885">
        <v>609.39</v>
      </c>
      <c r="M1885">
        <v>0</v>
      </c>
      <c r="N1885">
        <v>0</v>
      </c>
      <c r="O1885">
        <v>0</v>
      </c>
      <c r="P1885">
        <v>19.71</v>
      </c>
      <c r="Q1885">
        <v>0</v>
      </c>
      <c r="R1885" s="1" t="s">
        <v>7018</v>
      </c>
      <c r="S1885" s="1" t="s">
        <v>8156</v>
      </c>
      <c r="T1885">
        <v>0.47</v>
      </c>
      <c r="U1885" s="1"/>
      <c r="V1885">
        <v>5544.9929739999998</v>
      </c>
      <c r="W1885">
        <v>211317.76390699999</v>
      </c>
      <c r="X1885">
        <v>30.144033</v>
      </c>
      <c r="Y1885">
        <v>3.8401879999999999</v>
      </c>
      <c r="Z1885">
        <v>88.736620000000002</v>
      </c>
      <c r="AA1885">
        <v>90.838097000000005</v>
      </c>
      <c r="AB1885">
        <v>0</v>
      </c>
    </row>
    <row r="1886" spans="1:28" x14ac:dyDescent="0.25">
      <c r="A1886" s="1" t="s">
        <v>2866</v>
      </c>
      <c r="B1886">
        <v>2518</v>
      </c>
      <c r="C1886" s="1" t="s">
        <v>4048</v>
      </c>
      <c r="D1886">
        <v>5.0999999999999996</v>
      </c>
      <c r="E1886">
        <v>0</v>
      </c>
      <c r="F1886">
        <v>0.44</v>
      </c>
      <c r="G1886">
        <v>2936</v>
      </c>
      <c r="H1886" s="1" t="s">
        <v>4151</v>
      </c>
      <c r="I1886">
        <v>72.8</v>
      </c>
      <c r="J1886">
        <v>16.63</v>
      </c>
      <c r="K1886">
        <v>418</v>
      </c>
      <c r="L1886">
        <v>1954.68</v>
      </c>
      <c r="M1886">
        <v>225</v>
      </c>
      <c r="N1886">
        <v>9</v>
      </c>
      <c r="O1886">
        <v>0</v>
      </c>
      <c r="P1886">
        <v>300.5</v>
      </c>
      <c r="Q1886">
        <v>0</v>
      </c>
      <c r="R1886" s="1" t="s">
        <v>7021</v>
      </c>
      <c r="S1886" s="1" t="s">
        <v>8156</v>
      </c>
      <c r="T1886">
        <v>1.21</v>
      </c>
      <c r="U1886" s="1"/>
      <c r="V1886">
        <v>44530.698162000001</v>
      </c>
      <c r="W1886">
        <v>1224473.252753</v>
      </c>
      <c r="X1886">
        <v>231.85158200000001</v>
      </c>
      <c r="Y1886">
        <v>27.429411000000002</v>
      </c>
      <c r="Z1886">
        <v>538.78223300000002</v>
      </c>
      <c r="AA1886">
        <v>526.36172999999997</v>
      </c>
      <c r="AB1886">
        <v>0</v>
      </c>
    </row>
    <row r="1887" spans="1:28" x14ac:dyDescent="0.25">
      <c r="A1887" s="1" t="s">
        <v>2867</v>
      </c>
      <c r="B1887">
        <v>2857</v>
      </c>
      <c r="C1887" s="1" t="s">
        <v>4004</v>
      </c>
      <c r="D1887">
        <v>5.0999999999999996</v>
      </c>
      <c r="E1887">
        <v>0</v>
      </c>
      <c r="F1887">
        <v>0.4</v>
      </c>
      <c r="G1887">
        <v>2937</v>
      </c>
      <c r="H1887" s="1" t="s">
        <v>4076</v>
      </c>
      <c r="I1887">
        <v>1.4</v>
      </c>
      <c r="J1887">
        <v>8.93</v>
      </c>
      <c r="K1887">
        <v>80</v>
      </c>
      <c r="L1887">
        <v>609.39</v>
      </c>
      <c r="M1887">
        <v>4</v>
      </c>
      <c r="N1887">
        <v>1</v>
      </c>
      <c r="O1887">
        <v>0</v>
      </c>
      <c r="P1887">
        <v>18.43</v>
      </c>
      <c r="Q1887">
        <v>0</v>
      </c>
      <c r="R1887" s="1" t="s">
        <v>7022</v>
      </c>
      <c r="S1887" s="1" t="s">
        <v>8156</v>
      </c>
      <c r="T1887">
        <v>0.66</v>
      </c>
      <c r="U1887" s="1"/>
      <c r="V1887">
        <v>4161.3529179999996</v>
      </c>
      <c r="W1887">
        <v>211212.88787599999</v>
      </c>
      <c r="X1887">
        <v>23.931881000000001</v>
      </c>
      <c r="Y1887">
        <v>4.0344680000000004</v>
      </c>
      <c r="Z1887">
        <v>89.259715999999997</v>
      </c>
      <c r="AA1887">
        <v>90.791606000000002</v>
      </c>
      <c r="AB1887">
        <v>0</v>
      </c>
    </row>
    <row r="1888" spans="1:28" x14ac:dyDescent="0.25">
      <c r="A1888" s="1" t="s">
        <v>2868</v>
      </c>
      <c r="B1888">
        <v>2880</v>
      </c>
      <c r="C1888" s="1" t="s">
        <v>4004</v>
      </c>
      <c r="D1888">
        <v>5.0999999999999996</v>
      </c>
      <c r="E1888">
        <v>0</v>
      </c>
      <c r="F1888">
        <v>0</v>
      </c>
      <c r="G1888">
        <v>2937</v>
      </c>
      <c r="H1888" s="1" t="s">
        <v>4074</v>
      </c>
      <c r="I1888">
        <v>0.2</v>
      </c>
      <c r="J1888">
        <v>9.3800000000000008</v>
      </c>
      <c r="K1888">
        <v>57</v>
      </c>
      <c r="L1888">
        <v>420.4</v>
      </c>
      <c r="M1888">
        <v>0</v>
      </c>
      <c r="N1888">
        <v>0</v>
      </c>
      <c r="O1888">
        <v>0</v>
      </c>
      <c r="P1888">
        <v>15.3</v>
      </c>
      <c r="Q1888">
        <v>0</v>
      </c>
      <c r="R1888" s="1" t="s">
        <v>7023</v>
      </c>
      <c r="S1888" s="1" t="s">
        <v>8156</v>
      </c>
      <c r="T1888">
        <v>0.75</v>
      </c>
      <c r="U1888" s="1"/>
      <c r="V1888">
        <v>2934.3219340000001</v>
      </c>
      <c r="W1888">
        <v>139814.08877599999</v>
      </c>
      <c r="X1888">
        <v>16.641089999999998</v>
      </c>
      <c r="Y1888">
        <v>2.621839</v>
      </c>
      <c r="Z1888">
        <v>59.040486000000001</v>
      </c>
      <c r="AA1888">
        <v>60.100442000000001</v>
      </c>
      <c r="AB1888">
        <v>0</v>
      </c>
    </row>
    <row r="1889" spans="1:28" x14ac:dyDescent="0.25">
      <c r="A1889" s="1" t="s">
        <v>2869</v>
      </c>
      <c r="B1889">
        <v>1380</v>
      </c>
      <c r="C1889" s="1" t="s">
        <v>4061</v>
      </c>
      <c r="D1889">
        <v>5.0999999999999996</v>
      </c>
      <c r="E1889">
        <v>0</v>
      </c>
      <c r="F1889">
        <v>0.01</v>
      </c>
      <c r="G1889">
        <v>2939</v>
      </c>
      <c r="H1889" s="1" t="s">
        <v>4161</v>
      </c>
      <c r="I1889">
        <v>168.74</v>
      </c>
      <c r="J1889">
        <v>7.92</v>
      </c>
      <c r="K1889">
        <v>1559</v>
      </c>
      <c r="L1889">
        <v>2615.73</v>
      </c>
      <c r="M1889">
        <v>996</v>
      </c>
      <c r="N1889">
        <v>26</v>
      </c>
      <c r="O1889">
        <v>0</v>
      </c>
      <c r="P1889">
        <v>1243.79</v>
      </c>
      <c r="Q1889">
        <v>0</v>
      </c>
      <c r="R1889" s="1" t="s">
        <v>7024</v>
      </c>
      <c r="S1889" s="1" t="s">
        <v>8156</v>
      </c>
      <c r="T1889">
        <v>0.6</v>
      </c>
      <c r="U1889" s="1"/>
      <c r="V1889">
        <v>172708.07282299999</v>
      </c>
      <c r="W1889">
        <v>3268171.3205900001</v>
      </c>
      <c r="X1889">
        <v>862.85570800000005</v>
      </c>
      <c r="Y1889">
        <v>75.770339000000007</v>
      </c>
      <c r="Z1889">
        <v>1463.213688</v>
      </c>
      <c r="AA1889">
        <v>1404.9231890000001</v>
      </c>
      <c r="AB1889">
        <v>0</v>
      </c>
    </row>
    <row r="1890" spans="1:28" x14ac:dyDescent="0.25">
      <c r="A1890" s="1" t="s">
        <v>2871</v>
      </c>
      <c r="B1890">
        <v>2885</v>
      </c>
      <c r="C1890" s="1" t="s">
        <v>4004</v>
      </c>
      <c r="D1890">
        <v>5.0999999999999996</v>
      </c>
      <c r="E1890">
        <v>0</v>
      </c>
      <c r="F1890">
        <v>0.8</v>
      </c>
      <c r="G1890">
        <v>2939</v>
      </c>
      <c r="H1890" s="1" t="s">
        <v>4076</v>
      </c>
      <c r="I1890">
        <v>1.4</v>
      </c>
      <c r="J1890">
        <v>13.04</v>
      </c>
      <c r="K1890">
        <v>54</v>
      </c>
      <c r="L1890">
        <v>609.39</v>
      </c>
      <c r="M1890">
        <v>0</v>
      </c>
      <c r="N1890">
        <v>0</v>
      </c>
      <c r="O1890">
        <v>0</v>
      </c>
      <c r="P1890">
        <v>14.69</v>
      </c>
      <c r="Q1890">
        <v>0</v>
      </c>
      <c r="R1890" s="1" t="s">
        <v>7026</v>
      </c>
      <c r="S1890" s="1" t="s">
        <v>8156</v>
      </c>
      <c r="T1890">
        <v>1.1100000000000001</v>
      </c>
      <c r="U1890" s="1"/>
      <c r="V1890">
        <v>3525.7092630000002</v>
      </c>
      <c r="W1890">
        <v>209493.762464</v>
      </c>
      <c r="X1890">
        <v>21.090892</v>
      </c>
      <c r="Y1890">
        <v>4.3444609999999999</v>
      </c>
      <c r="Z1890">
        <v>90.124962999999994</v>
      </c>
      <c r="AA1890">
        <v>90.051652000000004</v>
      </c>
      <c r="AB1890">
        <v>0</v>
      </c>
    </row>
    <row r="1891" spans="1:28" x14ac:dyDescent="0.25">
      <c r="A1891" s="1" t="s">
        <v>2872</v>
      </c>
      <c r="B1891">
        <v>2875</v>
      </c>
      <c r="C1891" s="1" t="s">
        <v>4004</v>
      </c>
      <c r="D1891">
        <v>5.0999999999999996</v>
      </c>
      <c r="E1891">
        <v>0</v>
      </c>
      <c r="F1891">
        <v>0.04</v>
      </c>
      <c r="G1891">
        <v>2941</v>
      </c>
      <c r="H1891" s="1" t="s">
        <v>4073</v>
      </c>
      <c r="I1891">
        <v>40.79</v>
      </c>
      <c r="J1891">
        <v>9.49</v>
      </c>
      <c r="K1891">
        <v>66</v>
      </c>
      <c r="L1891">
        <v>475.89</v>
      </c>
      <c r="M1891">
        <v>4</v>
      </c>
      <c r="N1891">
        <v>2</v>
      </c>
      <c r="O1891">
        <v>0</v>
      </c>
      <c r="P1891">
        <v>18.97</v>
      </c>
      <c r="Q1891">
        <v>0</v>
      </c>
      <c r="R1891" s="1" t="s">
        <v>7027</v>
      </c>
      <c r="S1891" s="1" t="s">
        <v>8156</v>
      </c>
      <c r="T1891">
        <v>0.75</v>
      </c>
      <c r="U1891" s="1"/>
      <c r="V1891">
        <v>3449.5544199999999</v>
      </c>
      <c r="W1891">
        <v>165292.338556</v>
      </c>
      <c r="X1891">
        <v>19.583525000000002</v>
      </c>
      <c r="Y1891">
        <v>3.0751210000000002</v>
      </c>
      <c r="Z1891">
        <v>69.455528999999999</v>
      </c>
      <c r="AA1891">
        <v>71.052554999999998</v>
      </c>
      <c r="AB1891">
        <v>0</v>
      </c>
    </row>
    <row r="1892" spans="1:28" x14ac:dyDescent="0.25">
      <c r="A1892" s="1" t="s">
        <v>2873</v>
      </c>
      <c r="B1892">
        <v>2760</v>
      </c>
      <c r="C1892" s="1" t="s">
        <v>4018</v>
      </c>
      <c r="D1892">
        <v>5.0999999999999996</v>
      </c>
      <c r="E1892">
        <v>0</v>
      </c>
      <c r="F1892">
        <v>0</v>
      </c>
      <c r="G1892">
        <v>2942</v>
      </c>
      <c r="H1892" s="1" t="s">
        <v>4092</v>
      </c>
      <c r="I1892">
        <v>182.21</v>
      </c>
      <c r="J1892">
        <v>10.01</v>
      </c>
      <c r="K1892">
        <v>182</v>
      </c>
      <c r="L1892">
        <v>1351.38</v>
      </c>
      <c r="M1892">
        <v>19</v>
      </c>
      <c r="N1892">
        <v>1</v>
      </c>
      <c r="O1892">
        <v>0</v>
      </c>
      <c r="P1892">
        <v>73.61</v>
      </c>
      <c r="Q1892">
        <v>0</v>
      </c>
      <c r="R1892" s="1" t="s">
        <v>7028</v>
      </c>
      <c r="S1892" s="1" t="s">
        <v>8156</v>
      </c>
      <c r="T1892">
        <v>0.88</v>
      </c>
      <c r="U1892" s="1"/>
      <c r="V1892">
        <v>10715.131372</v>
      </c>
      <c r="W1892">
        <v>472240.14214200003</v>
      </c>
      <c r="X1892">
        <v>59.91207</v>
      </c>
      <c r="Y1892">
        <v>9.1086299999999998</v>
      </c>
      <c r="Z1892">
        <v>199.79137600000001</v>
      </c>
      <c r="AA1892">
        <v>202.99743799999999</v>
      </c>
      <c r="AB1892">
        <v>0</v>
      </c>
    </row>
    <row r="1893" spans="1:28" x14ac:dyDescent="0.25">
      <c r="A1893" s="1" t="s">
        <v>2875</v>
      </c>
      <c r="B1893">
        <v>2499</v>
      </c>
      <c r="C1893" s="1" t="s">
        <v>4048</v>
      </c>
      <c r="D1893">
        <v>5.0999999999999996</v>
      </c>
      <c r="E1893">
        <v>0</v>
      </c>
      <c r="F1893">
        <v>0.74</v>
      </c>
      <c r="G1893">
        <v>2945</v>
      </c>
      <c r="H1893" s="1" t="s">
        <v>4096</v>
      </c>
      <c r="I1893">
        <v>121.36</v>
      </c>
      <c r="J1893">
        <v>9.2200000000000006</v>
      </c>
      <c r="K1893">
        <v>446</v>
      </c>
      <c r="L1893">
        <v>2440.69</v>
      </c>
      <c r="M1893">
        <v>105</v>
      </c>
      <c r="N1893">
        <v>6</v>
      </c>
      <c r="O1893">
        <v>0</v>
      </c>
      <c r="P1893">
        <v>178.41</v>
      </c>
      <c r="Q1893">
        <v>0</v>
      </c>
      <c r="R1893" s="1" t="s">
        <v>7030</v>
      </c>
      <c r="S1893" s="1" t="s">
        <v>8156</v>
      </c>
      <c r="T1893">
        <v>0.67</v>
      </c>
      <c r="U1893" s="1"/>
      <c r="V1893">
        <v>27337.896657000001</v>
      </c>
      <c r="W1893">
        <v>929769.18988800002</v>
      </c>
      <c r="X1893">
        <v>146.216204</v>
      </c>
      <c r="Y1893">
        <v>18.183206999999999</v>
      </c>
      <c r="Z1893">
        <v>396.23926899999998</v>
      </c>
      <c r="AA1893">
        <v>399.67598299999997</v>
      </c>
      <c r="AB1893">
        <v>0</v>
      </c>
    </row>
    <row r="1894" spans="1:28" x14ac:dyDescent="0.25">
      <c r="A1894" s="1" t="s">
        <v>2876</v>
      </c>
      <c r="B1894">
        <v>1676</v>
      </c>
      <c r="C1894" s="1" t="s">
        <v>4061</v>
      </c>
      <c r="D1894">
        <v>5.0999999999999996</v>
      </c>
      <c r="E1894">
        <v>0</v>
      </c>
      <c r="F1894">
        <v>0.28999999999999998</v>
      </c>
      <c r="G1894">
        <v>2946</v>
      </c>
      <c r="H1894" s="1" t="s">
        <v>4161</v>
      </c>
      <c r="I1894">
        <v>168.74</v>
      </c>
      <c r="J1894">
        <v>6.21</v>
      </c>
      <c r="K1894">
        <v>1270</v>
      </c>
      <c r="L1894">
        <v>2615.73</v>
      </c>
      <c r="M1894">
        <v>679</v>
      </c>
      <c r="N1894">
        <v>25</v>
      </c>
      <c r="O1894">
        <v>0</v>
      </c>
      <c r="P1894">
        <v>900.11</v>
      </c>
      <c r="Q1894">
        <v>0</v>
      </c>
      <c r="R1894" s="1" t="s">
        <v>7031</v>
      </c>
      <c r="S1894" s="1" t="s">
        <v>8156</v>
      </c>
      <c r="T1894">
        <v>0.51</v>
      </c>
      <c r="U1894" s="1"/>
      <c r="V1894">
        <v>125335.407097</v>
      </c>
      <c r="W1894">
        <v>2526919.5489159999</v>
      </c>
      <c r="X1894">
        <v>629.73483299999998</v>
      </c>
      <c r="Y1894">
        <v>57.102792999999998</v>
      </c>
      <c r="Z1894">
        <v>1124.3783570000001</v>
      </c>
      <c r="AA1894">
        <v>1086.268466</v>
      </c>
      <c r="AB1894">
        <v>0</v>
      </c>
    </row>
    <row r="1895" spans="1:28" x14ac:dyDescent="0.25">
      <c r="A1895" s="1" t="s">
        <v>2877</v>
      </c>
      <c r="B1895">
        <v>2348</v>
      </c>
      <c r="C1895" s="1" t="s">
        <v>4020</v>
      </c>
      <c r="D1895">
        <v>5.0999999999999996</v>
      </c>
      <c r="E1895">
        <v>0</v>
      </c>
      <c r="F1895">
        <v>0.57999999999999996</v>
      </c>
      <c r="G1895">
        <v>2947</v>
      </c>
      <c r="H1895" s="1" t="s">
        <v>4094</v>
      </c>
      <c r="I1895">
        <v>120.04</v>
      </c>
      <c r="J1895">
        <v>11.07</v>
      </c>
      <c r="K1895">
        <v>599</v>
      </c>
      <c r="L1895">
        <v>743.49</v>
      </c>
      <c r="M1895">
        <v>337</v>
      </c>
      <c r="N1895">
        <v>17</v>
      </c>
      <c r="O1895">
        <v>0</v>
      </c>
      <c r="P1895">
        <v>555.91999999999996</v>
      </c>
      <c r="Q1895">
        <v>0</v>
      </c>
      <c r="R1895" s="1" t="s">
        <v>7032</v>
      </c>
      <c r="S1895" s="1" t="s">
        <v>8156</v>
      </c>
      <c r="T1895">
        <v>1.27</v>
      </c>
      <c r="U1895" s="1"/>
      <c r="V1895">
        <v>62523.129856</v>
      </c>
      <c r="W1895">
        <v>1218183.5600060001</v>
      </c>
      <c r="X1895">
        <v>313.301266</v>
      </c>
      <c r="Y1895">
        <v>28.527856</v>
      </c>
      <c r="Z1895">
        <v>547.10645</v>
      </c>
      <c r="AA1895">
        <v>523.67137700000001</v>
      </c>
      <c r="AB1895">
        <v>0</v>
      </c>
    </row>
    <row r="1896" spans="1:28" x14ac:dyDescent="0.25">
      <c r="A1896" s="1" t="s">
        <v>2879</v>
      </c>
      <c r="B1896">
        <v>2732</v>
      </c>
      <c r="C1896" s="1" t="s">
        <v>4019</v>
      </c>
      <c r="D1896">
        <v>5.0999999999999996</v>
      </c>
      <c r="E1896">
        <v>0</v>
      </c>
      <c r="F1896">
        <v>0.75</v>
      </c>
      <c r="G1896">
        <v>2948</v>
      </c>
      <c r="H1896" s="1" t="s">
        <v>4093</v>
      </c>
      <c r="I1896">
        <v>2.0699999999999998</v>
      </c>
      <c r="J1896">
        <v>13.16</v>
      </c>
      <c r="K1896">
        <v>216</v>
      </c>
      <c r="L1896">
        <v>1335.45</v>
      </c>
      <c r="M1896">
        <v>80</v>
      </c>
      <c r="N1896">
        <v>3</v>
      </c>
      <c r="O1896">
        <v>0</v>
      </c>
      <c r="P1896">
        <v>114.98</v>
      </c>
      <c r="Q1896">
        <v>0</v>
      </c>
      <c r="R1896" s="1" t="s">
        <v>7034</v>
      </c>
      <c r="S1896" s="1" t="s">
        <v>8156</v>
      </c>
      <c r="T1896">
        <v>0.95</v>
      </c>
      <c r="U1896" s="1"/>
      <c r="V1896">
        <v>18947.867765999999</v>
      </c>
      <c r="W1896">
        <v>634859.39948400005</v>
      </c>
      <c r="X1896">
        <v>101.328669</v>
      </c>
      <c r="Y1896">
        <v>13.397181</v>
      </c>
      <c r="Z1896">
        <v>274.97029199999997</v>
      </c>
      <c r="AA1896">
        <v>272.90329000000003</v>
      </c>
      <c r="AB1896">
        <v>0</v>
      </c>
    </row>
    <row r="1897" spans="1:28" x14ac:dyDescent="0.25">
      <c r="A1897" s="1" t="s">
        <v>2880</v>
      </c>
      <c r="B1897">
        <v>2711</v>
      </c>
      <c r="C1897" s="1" t="s">
        <v>4004</v>
      </c>
      <c r="D1897">
        <v>5.0999999999999996</v>
      </c>
      <c r="E1897">
        <v>0</v>
      </c>
      <c r="F1897">
        <v>0.31</v>
      </c>
      <c r="G1897">
        <v>2949</v>
      </c>
      <c r="H1897" s="1" t="s">
        <v>4096</v>
      </c>
      <c r="I1897">
        <v>121.36</v>
      </c>
      <c r="J1897">
        <v>7.11</v>
      </c>
      <c r="K1897">
        <v>238</v>
      </c>
      <c r="L1897">
        <v>1417.41</v>
      </c>
      <c r="M1897">
        <v>31</v>
      </c>
      <c r="N1897">
        <v>2</v>
      </c>
      <c r="O1897">
        <v>0</v>
      </c>
      <c r="P1897">
        <v>74.05</v>
      </c>
      <c r="Q1897">
        <v>0</v>
      </c>
      <c r="R1897" s="1" t="s">
        <v>7035</v>
      </c>
      <c r="S1897" s="1" t="s">
        <v>8156</v>
      </c>
      <c r="T1897">
        <v>0.63</v>
      </c>
      <c r="U1897" s="1"/>
      <c r="V1897">
        <v>11878.555308000001</v>
      </c>
      <c r="W1897">
        <v>447490.77574499999</v>
      </c>
      <c r="X1897">
        <v>64.488197999999997</v>
      </c>
      <c r="Y1897">
        <v>8.2635919999999992</v>
      </c>
      <c r="Z1897">
        <v>187.937262</v>
      </c>
      <c r="AA1897">
        <v>192.36059399999999</v>
      </c>
      <c r="AB1897">
        <v>0</v>
      </c>
    </row>
    <row r="1898" spans="1:28" x14ac:dyDescent="0.25">
      <c r="A1898" s="1" t="s">
        <v>2881</v>
      </c>
      <c r="B1898">
        <v>2241</v>
      </c>
      <c r="C1898" s="1" t="s">
        <v>4020</v>
      </c>
      <c r="D1898">
        <v>5.0999999999999996</v>
      </c>
      <c r="E1898">
        <v>0</v>
      </c>
      <c r="F1898">
        <v>0.28000000000000003</v>
      </c>
      <c r="G1898">
        <v>2950</v>
      </c>
      <c r="H1898" s="1" t="s">
        <v>4094</v>
      </c>
      <c r="I1898">
        <v>120.04</v>
      </c>
      <c r="J1898">
        <v>11.39</v>
      </c>
      <c r="K1898">
        <v>709</v>
      </c>
      <c r="L1898">
        <v>743.49</v>
      </c>
      <c r="M1898">
        <v>436</v>
      </c>
      <c r="N1898">
        <v>17</v>
      </c>
      <c r="O1898">
        <v>0</v>
      </c>
      <c r="P1898">
        <v>653.11</v>
      </c>
      <c r="Q1898">
        <v>0</v>
      </c>
      <c r="R1898" s="1" t="s">
        <v>7036</v>
      </c>
      <c r="S1898" s="1" t="s">
        <v>8156</v>
      </c>
      <c r="T1898">
        <v>0.97</v>
      </c>
      <c r="U1898" s="1"/>
      <c r="V1898">
        <v>77252.357334</v>
      </c>
      <c r="W1898">
        <v>1462923.1713700001</v>
      </c>
      <c r="X1898">
        <v>386.18213600000001</v>
      </c>
      <c r="Y1898">
        <v>34.952326999999997</v>
      </c>
      <c r="Z1898">
        <v>661.65973199999996</v>
      </c>
      <c r="AA1898">
        <v>628.88054499999998</v>
      </c>
      <c r="AB1898">
        <v>0</v>
      </c>
    </row>
    <row r="1899" spans="1:28" x14ac:dyDescent="0.25">
      <c r="A1899" s="1" t="s">
        <v>2883</v>
      </c>
      <c r="B1899">
        <v>2671</v>
      </c>
      <c r="C1899" s="1" t="s">
        <v>4032</v>
      </c>
      <c r="D1899">
        <v>5.0999999999999996</v>
      </c>
      <c r="E1899">
        <v>0</v>
      </c>
      <c r="F1899">
        <v>0.04</v>
      </c>
      <c r="G1899">
        <v>2950</v>
      </c>
      <c r="H1899" s="1" t="s">
        <v>4093</v>
      </c>
      <c r="I1899">
        <v>2.0699999999999998</v>
      </c>
      <c r="J1899">
        <v>16.39</v>
      </c>
      <c r="K1899">
        <v>279</v>
      </c>
      <c r="L1899">
        <v>1444.44</v>
      </c>
      <c r="M1899">
        <v>134</v>
      </c>
      <c r="N1899">
        <v>4</v>
      </c>
      <c r="O1899">
        <v>0</v>
      </c>
      <c r="P1899">
        <v>191.53</v>
      </c>
      <c r="Q1899">
        <v>0</v>
      </c>
      <c r="R1899" s="1" t="s">
        <v>7038</v>
      </c>
      <c r="S1899" s="1" t="s">
        <v>8156</v>
      </c>
      <c r="T1899">
        <v>1.21</v>
      </c>
      <c r="U1899" s="1"/>
      <c r="V1899">
        <v>29709.941568999999</v>
      </c>
      <c r="W1899">
        <v>881396.19901500002</v>
      </c>
      <c r="X1899">
        <v>156.26957100000001</v>
      </c>
      <c r="Y1899">
        <v>19.626643999999999</v>
      </c>
      <c r="Z1899">
        <v>388.54591699999997</v>
      </c>
      <c r="AA1899">
        <v>378.88194600000003</v>
      </c>
      <c r="AB1899">
        <v>0</v>
      </c>
    </row>
    <row r="1900" spans="1:28" x14ac:dyDescent="0.25">
      <c r="A1900" s="1" t="s">
        <v>2884</v>
      </c>
      <c r="B1900">
        <v>2455</v>
      </c>
      <c r="C1900" s="1" t="s">
        <v>4020</v>
      </c>
      <c r="D1900">
        <v>5.0999999999999996</v>
      </c>
      <c r="E1900">
        <v>0</v>
      </c>
      <c r="F1900">
        <v>0.88</v>
      </c>
      <c r="G1900">
        <v>2952</v>
      </c>
      <c r="H1900" s="1" t="s">
        <v>4094</v>
      </c>
      <c r="I1900">
        <v>120.04</v>
      </c>
      <c r="J1900">
        <v>14.69</v>
      </c>
      <c r="K1900">
        <v>497</v>
      </c>
      <c r="L1900">
        <v>743.49</v>
      </c>
      <c r="M1900">
        <v>233</v>
      </c>
      <c r="N1900">
        <v>16</v>
      </c>
      <c r="O1900">
        <v>0</v>
      </c>
      <c r="P1900">
        <v>447.87</v>
      </c>
      <c r="Q1900">
        <v>0</v>
      </c>
      <c r="R1900" s="1" t="s">
        <v>7039</v>
      </c>
      <c r="S1900" s="1" t="s">
        <v>8156</v>
      </c>
      <c r="T1900">
        <v>1.1200000000000001</v>
      </c>
      <c r="U1900" s="1"/>
      <c r="V1900">
        <v>46313.654602000002</v>
      </c>
      <c r="W1900">
        <v>969712.55833799997</v>
      </c>
      <c r="X1900">
        <v>233.72457299999999</v>
      </c>
      <c r="Y1900">
        <v>22.544091000000002</v>
      </c>
      <c r="Z1900">
        <v>434.89985899999999</v>
      </c>
      <c r="AA1900">
        <v>416.85618899999997</v>
      </c>
      <c r="AB1900">
        <v>0</v>
      </c>
    </row>
    <row r="1901" spans="1:28" x14ac:dyDescent="0.25">
      <c r="A1901" s="1" t="s">
        <v>2885</v>
      </c>
      <c r="B1901">
        <v>2853</v>
      </c>
      <c r="C1901" s="1" t="s">
        <v>4016</v>
      </c>
      <c r="D1901">
        <v>5.0999999999999996</v>
      </c>
      <c r="E1901">
        <v>0</v>
      </c>
      <c r="F1901">
        <v>0.12</v>
      </c>
      <c r="G1901">
        <v>2952</v>
      </c>
      <c r="H1901" s="1" t="s">
        <v>4089</v>
      </c>
      <c r="I1901">
        <v>182.21</v>
      </c>
      <c r="J1901">
        <v>11.88</v>
      </c>
      <c r="K1901">
        <v>99</v>
      </c>
      <c r="L1901">
        <v>905.52</v>
      </c>
      <c r="M1901">
        <v>0</v>
      </c>
      <c r="N1901">
        <v>0</v>
      </c>
      <c r="O1901">
        <v>0</v>
      </c>
      <c r="P1901">
        <v>27.77</v>
      </c>
      <c r="Q1901">
        <v>0</v>
      </c>
      <c r="R1901" s="1" t="s">
        <v>7040</v>
      </c>
      <c r="S1901" s="1" t="s">
        <v>8156</v>
      </c>
      <c r="T1901">
        <v>0.92</v>
      </c>
      <c r="U1901" s="1"/>
      <c r="V1901">
        <v>4578.9682919999996</v>
      </c>
      <c r="W1901">
        <v>271494.72474799998</v>
      </c>
      <c r="X1901">
        <v>27.227713999999999</v>
      </c>
      <c r="Y1901">
        <v>4.8563679999999998</v>
      </c>
      <c r="Z1901">
        <v>111.810408</v>
      </c>
      <c r="AA1901">
        <v>116.704179</v>
      </c>
      <c r="AB1901">
        <v>0</v>
      </c>
    </row>
    <row r="1902" spans="1:28" x14ac:dyDescent="0.25">
      <c r="A1902" s="1" t="s">
        <v>2886</v>
      </c>
      <c r="B1902">
        <v>2720</v>
      </c>
      <c r="C1902" s="1" t="s">
        <v>4004</v>
      </c>
      <c r="D1902">
        <v>5.0999999999999996</v>
      </c>
      <c r="E1902">
        <v>0</v>
      </c>
      <c r="F1902">
        <v>1.83</v>
      </c>
      <c r="G1902">
        <v>2954</v>
      </c>
      <c r="H1902" s="1" t="s">
        <v>4090</v>
      </c>
      <c r="I1902">
        <v>24.41</v>
      </c>
      <c r="J1902">
        <v>12.41</v>
      </c>
      <c r="K1902">
        <v>234</v>
      </c>
      <c r="L1902">
        <v>1286.42</v>
      </c>
      <c r="M1902">
        <v>67</v>
      </c>
      <c r="N1902">
        <v>4</v>
      </c>
      <c r="O1902">
        <v>0</v>
      </c>
      <c r="P1902">
        <v>140.72</v>
      </c>
      <c r="Q1902">
        <v>0</v>
      </c>
      <c r="R1902" s="1" t="s">
        <v>7041</v>
      </c>
      <c r="S1902" s="1" t="s">
        <v>8156</v>
      </c>
      <c r="T1902">
        <v>1.02</v>
      </c>
      <c r="U1902" s="1"/>
      <c r="V1902">
        <v>17367.026955000001</v>
      </c>
      <c r="W1902">
        <v>572274.342252</v>
      </c>
      <c r="X1902">
        <v>92.543914000000001</v>
      </c>
      <c r="Y1902">
        <v>11.698216</v>
      </c>
      <c r="Z1902">
        <v>245.32773700000001</v>
      </c>
      <c r="AA1902">
        <v>246.001047</v>
      </c>
      <c r="AB1902">
        <v>0</v>
      </c>
    </row>
    <row r="1903" spans="1:28" x14ac:dyDescent="0.25">
      <c r="A1903" s="1" t="s">
        <v>2887</v>
      </c>
      <c r="B1903">
        <v>1574</v>
      </c>
      <c r="C1903" s="1" t="s">
        <v>4004</v>
      </c>
      <c r="D1903">
        <v>5.0999999999999996</v>
      </c>
      <c r="E1903">
        <v>0</v>
      </c>
      <c r="F1903">
        <v>0.32</v>
      </c>
      <c r="G1903">
        <v>2956</v>
      </c>
      <c r="H1903" s="1" t="s">
        <v>4108</v>
      </c>
      <c r="I1903">
        <v>122.01</v>
      </c>
      <c r="J1903">
        <v>9.11</v>
      </c>
      <c r="K1903">
        <v>1382</v>
      </c>
      <c r="L1903">
        <v>1425.91</v>
      </c>
      <c r="M1903">
        <v>917</v>
      </c>
      <c r="N1903">
        <v>34</v>
      </c>
      <c r="O1903">
        <v>0</v>
      </c>
      <c r="P1903">
        <v>1241.8900000000001</v>
      </c>
      <c r="Q1903">
        <v>0</v>
      </c>
      <c r="R1903" s="1" t="s">
        <v>7042</v>
      </c>
      <c r="S1903" s="1" t="s">
        <v>8156</v>
      </c>
      <c r="T1903">
        <v>0.74</v>
      </c>
      <c r="U1903" s="1"/>
      <c r="V1903">
        <v>155254.450854</v>
      </c>
      <c r="W1903">
        <v>2778903.021621</v>
      </c>
      <c r="X1903">
        <v>772.07747099999995</v>
      </c>
      <c r="Y1903">
        <v>66.380336999999997</v>
      </c>
      <c r="Z1903">
        <v>1255.5212469999999</v>
      </c>
      <c r="AA1903">
        <v>1194.600614</v>
      </c>
      <c r="AB1903">
        <v>0</v>
      </c>
    </row>
    <row r="1904" spans="1:28" x14ac:dyDescent="0.25">
      <c r="A1904" s="1" t="s">
        <v>2888</v>
      </c>
      <c r="B1904">
        <v>2170</v>
      </c>
      <c r="C1904" s="1" t="s">
        <v>4020</v>
      </c>
      <c r="D1904">
        <v>5.0999999999999996</v>
      </c>
      <c r="E1904">
        <v>0</v>
      </c>
      <c r="F1904">
        <v>0.41</v>
      </c>
      <c r="G1904">
        <v>2956</v>
      </c>
      <c r="H1904" s="1" t="s">
        <v>4094</v>
      </c>
      <c r="I1904">
        <v>120.04</v>
      </c>
      <c r="J1904">
        <v>7.37</v>
      </c>
      <c r="K1904">
        <v>786</v>
      </c>
      <c r="L1904">
        <v>743.49</v>
      </c>
      <c r="M1904">
        <v>509</v>
      </c>
      <c r="N1904">
        <v>20</v>
      </c>
      <c r="O1904">
        <v>0</v>
      </c>
      <c r="P1904">
        <v>706.45</v>
      </c>
      <c r="Q1904">
        <v>0</v>
      </c>
      <c r="R1904" s="1" t="s">
        <v>7043</v>
      </c>
      <c r="S1904" s="1" t="s">
        <v>8156</v>
      </c>
      <c r="T1904">
        <v>0.69</v>
      </c>
      <c r="U1904" s="1"/>
      <c r="V1904">
        <v>86165.517661000005</v>
      </c>
      <c r="W1904">
        <v>1571631.482575</v>
      </c>
      <c r="X1904">
        <v>429.22492899999997</v>
      </c>
      <c r="Y1904">
        <v>37.522537999999997</v>
      </c>
      <c r="Z1904">
        <v>710.53509199999996</v>
      </c>
      <c r="AA1904">
        <v>675.614777</v>
      </c>
      <c r="AB1904">
        <v>0</v>
      </c>
    </row>
    <row r="1905" spans="1:28" x14ac:dyDescent="0.25">
      <c r="A1905" s="1" t="s">
        <v>2889</v>
      </c>
      <c r="B1905">
        <v>2898</v>
      </c>
      <c r="C1905" s="1" t="s">
        <v>4004</v>
      </c>
      <c r="D1905">
        <v>5.0999999999999996</v>
      </c>
      <c r="E1905">
        <v>0</v>
      </c>
      <c r="F1905">
        <v>0</v>
      </c>
      <c r="G1905">
        <v>2956</v>
      </c>
      <c r="H1905" s="1" t="s">
        <v>4076</v>
      </c>
      <c r="I1905">
        <v>1.4</v>
      </c>
      <c r="J1905">
        <v>12.41</v>
      </c>
      <c r="K1905">
        <v>58</v>
      </c>
      <c r="L1905">
        <v>609.39</v>
      </c>
      <c r="M1905">
        <v>0</v>
      </c>
      <c r="N1905">
        <v>0</v>
      </c>
      <c r="O1905">
        <v>0</v>
      </c>
      <c r="P1905">
        <v>18.34</v>
      </c>
      <c r="Q1905">
        <v>0</v>
      </c>
      <c r="R1905" s="1" t="s">
        <v>7044</v>
      </c>
      <c r="S1905" s="1" t="s">
        <v>8156</v>
      </c>
      <c r="T1905">
        <v>1.08</v>
      </c>
      <c r="U1905" s="1"/>
      <c r="V1905">
        <v>3641.7020050000001</v>
      </c>
      <c r="W1905">
        <v>218265.16471499999</v>
      </c>
      <c r="X1905">
        <v>21.723918999999999</v>
      </c>
      <c r="Y1905">
        <v>4.2809350000000004</v>
      </c>
      <c r="Z1905">
        <v>91.803092000000007</v>
      </c>
      <c r="AA1905">
        <v>93.822458999999995</v>
      </c>
      <c r="AB1905">
        <v>0</v>
      </c>
    </row>
    <row r="1906" spans="1:28" x14ac:dyDescent="0.25">
      <c r="A1906" s="1" t="s">
        <v>2891</v>
      </c>
      <c r="B1906">
        <v>2591</v>
      </c>
      <c r="C1906" s="1" t="s">
        <v>4006</v>
      </c>
      <c r="D1906">
        <v>5.0999999999999996</v>
      </c>
      <c r="E1906">
        <v>0</v>
      </c>
      <c r="F1906">
        <v>3.5</v>
      </c>
      <c r="G1906">
        <v>2959</v>
      </c>
      <c r="H1906" s="1" t="s">
        <v>4116</v>
      </c>
      <c r="I1906">
        <v>87.33</v>
      </c>
      <c r="J1906">
        <v>7.2</v>
      </c>
      <c r="K1906">
        <v>368</v>
      </c>
      <c r="L1906">
        <v>2329.4899999999998</v>
      </c>
      <c r="M1906">
        <v>109</v>
      </c>
      <c r="N1906">
        <v>3</v>
      </c>
      <c r="O1906">
        <v>0</v>
      </c>
      <c r="P1906">
        <v>225.07</v>
      </c>
      <c r="Q1906">
        <v>0</v>
      </c>
      <c r="R1906" s="1" t="s">
        <v>7046</v>
      </c>
      <c r="S1906" s="1" t="s">
        <v>8156</v>
      </c>
      <c r="T1906">
        <v>1.17</v>
      </c>
      <c r="U1906" s="1"/>
      <c r="V1906">
        <v>31740.658976999999</v>
      </c>
      <c r="W1906">
        <v>1111617.5014289999</v>
      </c>
      <c r="X1906">
        <v>170.88702699999999</v>
      </c>
      <c r="Y1906">
        <v>23.659286999999999</v>
      </c>
      <c r="Z1906">
        <v>483.37970300000001</v>
      </c>
      <c r="AA1906">
        <v>477.84288800000002</v>
      </c>
      <c r="AB1906">
        <v>0</v>
      </c>
    </row>
    <row r="1907" spans="1:28" x14ac:dyDescent="0.25">
      <c r="A1907" s="1" t="s">
        <v>2892</v>
      </c>
      <c r="B1907">
        <v>2383</v>
      </c>
      <c r="C1907" s="1" t="s">
        <v>4020</v>
      </c>
      <c r="D1907">
        <v>5.0999999999999996</v>
      </c>
      <c r="E1907">
        <v>0</v>
      </c>
      <c r="F1907">
        <v>0.01</v>
      </c>
      <c r="G1907">
        <v>2960</v>
      </c>
      <c r="H1907" s="1" t="s">
        <v>4094</v>
      </c>
      <c r="I1907">
        <v>120.04</v>
      </c>
      <c r="J1907">
        <v>8.76</v>
      </c>
      <c r="K1907">
        <v>577</v>
      </c>
      <c r="L1907">
        <v>743.49</v>
      </c>
      <c r="M1907">
        <v>289</v>
      </c>
      <c r="N1907">
        <v>19</v>
      </c>
      <c r="O1907">
        <v>0</v>
      </c>
      <c r="P1907">
        <v>494.67</v>
      </c>
      <c r="Q1907">
        <v>0</v>
      </c>
      <c r="R1907" s="1" t="s">
        <v>7047</v>
      </c>
      <c r="S1907" s="1" t="s">
        <v>8156</v>
      </c>
      <c r="T1907">
        <v>0.66</v>
      </c>
      <c r="U1907" s="1"/>
      <c r="V1907">
        <v>54041.344447000003</v>
      </c>
      <c r="W1907">
        <v>1027296.604549</v>
      </c>
      <c r="X1907">
        <v>270.13206200000002</v>
      </c>
      <c r="Y1907">
        <v>23.973716</v>
      </c>
      <c r="Z1907">
        <v>461.43347899999998</v>
      </c>
      <c r="AA1907">
        <v>441.61429800000002</v>
      </c>
      <c r="AB1907">
        <v>0</v>
      </c>
    </row>
    <row r="1908" spans="1:28" x14ac:dyDescent="0.25">
      <c r="A1908" s="1" t="s">
        <v>2893</v>
      </c>
      <c r="B1908">
        <v>2910</v>
      </c>
      <c r="C1908" s="1" t="s">
        <v>4004</v>
      </c>
      <c r="D1908">
        <v>5.0999999999999996</v>
      </c>
      <c r="E1908">
        <v>0</v>
      </c>
      <c r="F1908">
        <v>0</v>
      </c>
      <c r="G1908">
        <v>2960</v>
      </c>
      <c r="H1908" s="1" t="s">
        <v>4074</v>
      </c>
      <c r="I1908">
        <v>0.2</v>
      </c>
      <c r="J1908">
        <v>10.14</v>
      </c>
      <c r="K1908">
        <v>50</v>
      </c>
      <c r="L1908">
        <v>420.4</v>
      </c>
      <c r="M1908">
        <v>1</v>
      </c>
      <c r="N1908">
        <v>1</v>
      </c>
      <c r="O1908">
        <v>0</v>
      </c>
      <c r="P1908">
        <v>19.260000000000002</v>
      </c>
      <c r="Q1908">
        <v>0</v>
      </c>
      <c r="R1908" s="1" t="s">
        <v>7048</v>
      </c>
      <c r="S1908" s="1" t="s">
        <v>8156</v>
      </c>
      <c r="T1908">
        <v>1.01</v>
      </c>
      <c r="U1908" s="1"/>
      <c r="V1908">
        <v>3383.0320029999998</v>
      </c>
      <c r="W1908">
        <v>181816.86852700001</v>
      </c>
      <c r="X1908">
        <v>19.725953000000001</v>
      </c>
      <c r="Y1908">
        <v>3.6093670000000002</v>
      </c>
      <c r="Z1908">
        <v>77.765279000000007</v>
      </c>
      <c r="AA1908">
        <v>78.155100000000004</v>
      </c>
      <c r="AB1908">
        <v>0</v>
      </c>
    </row>
    <row r="1909" spans="1:28" x14ac:dyDescent="0.25">
      <c r="A1909" s="1" t="s">
        <v>2895</v>
      </c>
      <c r="B1909">
        <v>2902</v>
      </c>
      <c r="C1909" s="1" t="s">
        <v>4004</v>
      </c>
      <c r="D1909">
        <v>5.0999999999999996</v>
      </c>
      <c r="E1909">
        <v>0</v>
      </c>
      <c r="F1909">
        <v>0.9</v>
      </c>
      <c r="G1909">
        <v>2963</v>
      </c>
      <c r="H1909" s="1" t="s">
        <v>4073</v>
      </c>
      <c r="I1909">
        <v>40.79</v>
      </c>
      <c r="J1909">
        <v>12.08</v>
      </c>
      <c r="K1909">
        <v>61</v>
      </c>
      <c r="L1909">
        <v>475.89</v>
      </c>
      <c r="M1909">
        <v>3</v>
      </c>
      <c r="N1909">
        <v>2</v>
      </c>
      <c r="O1909">
        <v>0</v>
      </c>
      <c r="P1909">
        <v>23.71</v>
      </c>
      <c r="Q1909">
        <v>0</v>
      </c>
      <c r="R1909" s="1" t="s">
        <v>7050</v>
      </c>
      <c r="S1909" s="1" t="s">
        <v>8156</v>
      </c>
      <c r="T1909">
        <v>0.95</v>
      </c>
      <c r="U1909" s="1"/>
      <c r="V1909">
        <v>3683.008558</v>
      </c>
      <c r="W1909">
        <v>187218.079608</v>
      </c>
      <c r="X1909">
        <v>21.191976</v>
      </c>
      <c r="Y1909">
        <v>3.6301779999999999</v>
      </c>
      <c r="Z1909">
        <v>79.389173</v>
      </c>
      <c r="AA1909">
        <v>80.477159</v>
      </c>
      <c r="AB1909">
        <v>0</v>
      </c>
    </row>
    <row r="1910" spans="1:28" x14ac:dyDescent="0.25">
      <c r="A1910" s="1" t="s">
        <v>2896</v>
      </c>
      <c r="B1910">
        <v>2415</v>
      </c>
      <c r="C1910" s="1" t="s">
        <v>4030</v>
      </c>
      <c r="D1910">
        <v>5.0999999999999996</v>
      </c>
      <c r="E1910">
        <v>0</v>
      </c>
      <c r="F1910">
        <v>0</v>
      </c>
      <c r="G1910">
        <v>2967</v>
      </c>
      <c r="H1910" s="1" t="s">
        <v>4139</v>
      </c>
      <c r="I1910">
        <v>77.290000000000006</v>
      </c>
      <c r="J1910">
        <v>5.35</v>
      </c>
      <c r="K1910">
        <v>552</v>
      </c>
      <c r="L1910">
        <v>2007.2</v>
      </c>
      <c r="M1910">
        <v>150</v>
      </c>
      <c r="N1910">
        <v>4</v>
      </c>
      <c r="O1910">
        <v>0</v>
      </c>
      <c r="P1910">
        <v>244.91</v>
      </c>
      <c r="Q1910">
        <v>0</v>
      </c>
      <c r="R1910" s="1" t="s">
        <v>7051</v>
      </c>
      <c r="S1910" s="1" t="s">
        <v>8156</v>
      </c>
      <c r="T1910">
        <v>0.47</v>
      </c>
      <c r="U1910" s="1"/>
      <c r="V1910">
        <v>41083.724911999998</v>
      </c>
      <c r="W1910">
        <v>1015386.480008</v>
      </c>
      <c r="X1910">
        <v>210.55902900000001</v>
      </c>
      <c r="Y1910">
        <v>20.437448</v>
      </c>
      <c r="Z1910">
        <v>437.69351499999999</v>
      </c>
      <c r="AA1910">
        <v>436.48852299999999</v>
      </c>
      <c r="AB1910">
        <v>0</v>
      </c>
    </row>
    <row r="1911" spans="1:28" x14ac:dyDescent="0.25">
      <c r="A1911" s="1" t="s">
        <v>2898</v>
      </c>
      <c r="B1911">
        <v>2707</v>
      </c>
      <c r="C1911" s="1" t="s">
        <v>4017</v>
      </c>
      <c r="D1911">
        <v>5.0999999999999996</v>
      </c>
      <c r="E1911">
        <v>0</v>
      </c>
      <c r="F1911">
        <v>0.12</v>
      </c>
      <c r="G1911">
        <v>2968</v>
      </c>
      <c r="H1911" s="1" t="s">
        <v>4091</v>
      </c>
      <c r="I1911">
        <v>93.18</v>
      </c>
      <c r="J1911">
        <v>7.59</v>
      </c>
      <c r="K1911">
        <v>261</v>
      </c>
      <c r="L1911">
        <v>1018.45</v>
      </c>
      <c r="M1911">
        <v>113</v>
      </c>
      <c r="N1911">
        <v>2</v>
      </c>
      <c r="O1911">
        <v>0</v>
      </c>
      <c r="P1911">
        <v>166.57</v>
      </c>
      <c r="Q1911">
        <v>0</v>
      </c>
      <c r="R1911" s="1" t="s">
        <v>7053</v>
      </c>
      <c r="S1911" s="1" t="s">
        <v>8156</v>
      </c>
      <c r="T1911">
        <v>0.76</v>
      </c>
      <c r="U1911" s="1"/>
      <c r="V1911">
        <v>24947.577437</v>
      </c>
      <c r="W1911">
        <v>639719.65540399996</v>
      </c>
      <c r="X1911">
        <v>128.610805</v>
      </c>
      <c r="Y1911">
        <v>13.720034</v>
      </c>
      <c r="Z1911">
        <v>279.56704400000001</v>
      </c>
      <c r="AA1911">
        <v>274.99710099999999</v>
      </c>
      <c r="AB1911">
        <v>0</v>
      </c>
    </row>
    <row r="1912" spans="1:28" x14ac:dyDescent="0.25">
      <c r="A1912" s="1" t="s">
        <v>2899</v>
      </c>
      <c r="B1912">
        <v>1873</v>
      </c>
      <c r="C1912" s="1" t="s">
        <v>4040</v>
      </c>
      <c r="D1912">
        <v>5.0999999999999996</v>
      </c>
      <c r="E1912">
        <v>0</v>
      </c>
      <c r="F1912">
        <v>0.15</v>
      </c>
      <c r="G1912">
        <v>2971</v>
      </c>
      <c r="H1912" s="1" t="s">
        <v>4096</v>
      </c>
      <c r="I1912">
        <v>121.36</v>
      </c>
      <c r="J1912">
        <v>12.33</v>
      </c>
      <c r="K1912">
        <v>1098</v>
      </c>
      <c r="L1912">
        <v>1561.24</v>
      </c>
      <c r="M1912">
        <v>708</v>
      </c>
      <c r="N1912">
        <v>32</v>
      </c>
      <c r="O1912">
        <v>0</v>
      </c>
      <c r="P1912">
        <v>982.07</v>
      </c>
      <c r="Q1912">
        <v>0</v>
      </c>
      <c r="R1912" s="1" t="s">
        <v>7054</v>
      </c>
      <c r="S1912" s="1" t="s">
        <v>8156</v>
      </c>
      <c r="T1912">
        <v>0.98</v>
      </c>
      <c r="U1912" s="1"/>
      <c r="V1912">
        <v>123224.44522199999</v>
      </c>
      <c r="W1912">
        <v>2407132.1339230002</v>
      </c>
      <c r="X1912">
        <v>617.75494100000003</v>
      </c>
      <c r="Y1912">
        <v>56.942461000000002</v>
      </c>
      <c r="Z1912">
        <v>1083.8225910000001</v>
      </c>
      <c r="AA1912">
        <v>1034.7742020000001</v>
      </c>
      <c r="AB1912">
        <v>0</v>
      </c>
    </row>
    <row r="1913" spans="1:28" x14ac:dyDescent="0.25">
      <c r="A1913" s="1" t="s">
        <v>2900</v>
      </c>
      <c r="B1913">
        <v>2131</v>
      </c>
      <c r="C1913" s="1" t="s">
        <v>4038</v>
      </c>
      <c r="D1913">
        <v>5.0999999999999996</v>
      </c>
      <c r="E1913">
        <v>0</v>
      </c>
      <c r="F1913">
        <v>0.13</v>
      </c>
      <c r="G1913">
        <v>2972</v>
      </c>
      <c r="H1913" s="1" t="s">
        <v>4130</v>
      </c>
      <c r="I1913">
        <v>14.85</v>
      </c>
      <c r="J1913">
        <v>4.9000000000000004</v>
      </c>
      <c r="K1913">
        <v>841</v>
      </c>
      <c r="L1913">
        <v>1683.59</v>
      </c>
      <c r="M1913">
        <v>405</v>
      </c>
      <c r="N1913">
        <v>20</v>
      </c>
      <c r="O1913">
        <v>0</v>
      </c>
      <c r="P1913">
        <v>547.09</v>
      </c>
      <c r="Q1913">
        <v>0</v>
      </c>
      <c r="R1913" s="1" t="s">
        <v>7055</v>
      </c>
      <c r="S1913" s="1" t="s">
        <v>8156</v>
      </c>
      <c r="T1913">
        <v>0.42</v>
      </c>
      <c r="U1913" s="1"/>
      <c r="V1913">
        <v>75985.061275</v>
      </c>
      <c r="W1913">
        <v>1536902.3071880001</v>
      </c>
      <c r="X1913">
        <v>381.80189899999999</v>
      </c>
      <c r="Y1913">
        <v>34.285460999999998</v>
      </c>
      <c r="Z1913">
        <v>681.937049</v>
      </c>
      <c r="AA1913">
        <v>660.68167900000003</v>
      </c>
      <c r="AB1913">
        <v>0</v>
      </c>
    </row>
    <row r="1914" spans="1:28" x14ac:dyDescent="0.25">
      <c r="A1914" s="1" t="s">
        <v>2902</v>
      </c>
      <c r="B1914">
        <v>2760</v>
      </c>
      <c r="C1914" s="1" t="s">
        <v>4017</v>
      </c>
      <c r="D1914">
        <v>5.0999999999999996</v>
      </c>
      <c r="E1914">
        <v>0</v>
      </c>
      <c r="F1914">
        <v>0.05</v>
      </c>
      <c r="G1914">
        <v>2972</v>
      </c>
      <c r="H1914" s="1" t="s">
        <v>4091</v>
      </c>
      <c r="I1914">
        <v>93.18</v>
      </c>
      <c r="J1914">
        <v>8.9</v>
      </c>
      <c r="K1914">
        <v>212</v>
      </c>
      <c r="L1914">
        <v>1018.45</v>
      </c>
      <c r="M1914">
        <v>78</v>
      </c>
      <c r="N1914">
        <v>2</v>
      </c>
      <c r="O1914">
        <v>0</v>
      </c>
      <c r="P1914">
        <v>109.7</v>
      </c>
      <c r="Q1914">
        <v>0</v>
      </c>
      <c r="R1914" s="1" t="s">
        <v>7057</v>
      </c>
      <c r="S1914" s="1" t="s">
        <v>8156</v>
      </c>
      <c r="T1914">
        <v>0.7</v>
      </c>
      <c r="U1914" s="1"/>
      <c r="V1914">
        <v>18024.346936999998</v>
      </c>
      <c r="W1914">
        <v>501428.81801699998</v>
      </c>
      <c r="X1914">
        <v>93.822855000000004</v>
      </c>
      <c r="Y1914">
        <v>10.425573</v>
      </c>
      <c r="Z1914">
        <v>217.09096299999999</v>
      </c>
      <c r="AA1914">
        <v>215.549027</v>
      </c>
      <c r="AB1914">
        <v>0</v>
      </c>
    </row>
    <row r="1915" spans="1:28" x14ac:dyDescent="0.25">
      <c r="A1915" s="1" t="s">
        <v>2903</v>
      </c>
      <c r="B1915">
        <v>2912</v>
      </c>
      <c r="C1915" s="1" t="s">
        <v>4004</v>
      </c>
      <c r="D1915">
        <v>5.0999999999999996</v>
      </c>
      <c r="E1915">
        <v>0</v>
      </c>
      <c r="F1915">
        <v>0.2</v>
      </c>
      <c r="G1915">
        <v>2972</v>
      </c>
      <c r="H1915" s="1" t="s">
        <v>4076</v>
      </c>
      <c r="I1915">
        <v>1.4</v>
      </c>
      <c r="J1915">
        <v>11</v>
      </c>
      <c r="K1915">
        <v>60</v>
      </c>
      <c r="L1915">
        <v>609.39</v>
      </c>
      <c r="M1915">
        <v>0</v>
      </c>
      <c r="N1915">
        <v>0</v>
      </c>
      <c r="O1915">
        <v>0</v>
      </c>
      <c r="P1915">
        <v>9.1</v>
      </c>
      <c r="Q1915">
        <v>0</v>
      </c>
      <c r="R1915" s="1" t="s">
        <v>7058</v>
      </c>
      <c r="S1915" s="1" t="s">
        <v>8156</v>
      </c>
      <c r="T1915">
        <v>0.82</v>
      </c>
      <c r="U1915" s="1"/>
      <c r="V1915">
        <v>2998.411623</v>
      </c>
      <c r="W1915">
        <v>183382.399278</v>
      </c>
      <c r="X1915">
        <v>17.983898</v>
      </c>
      <c r="Y1915">
        <v>3.3968530000000001</v>
      </c>
      <c r="Z1915">
        <v>76.434330000000003</v>
      </c>
      <c r="AA1915">
        <v>78.828115999999994</v>
      </c>
      <c r="AB1915">
        <v>0</v>
      </c>
    </row>
    <row r="1916" spans="1:28" x14ac:dyDescent="0.25">
      <c r="A1916" s="1" t="s">
        <v>2904</v>
      </c>
      <c r="B1916">
        <v>2926</v>
      </c>
      <c r="C1916" s="1" t="s">
        <v>4004</v>
      </c>
      <c r="D1916">
        <v>5.0999999999999996</v>
      </c>
      <c r="E1916">
        <v>0</v>
      </c>
      <c r="F1916">
        <v>0.4</v>
      </c>
      <c r="G1916">
        <v>2973</v>
      </c>
      <c r="H1916" s="1" t="s">
        <v>4076</v>
      </c>
      <c r="I1916">
        <v>1.4</v>
      </c>
      <c r="J1916">
        <v>14.91</v>
      </c>
      <c r="K1916">
        <v>47</v>
      </c>
      <c r="L1916">
        <v>609.39</v>
      </c>
      <c r="M1916">
        <v>0</v>
      </c>
      <c r="N1916">
        <v>0</v>
      </c>
      <c r="O1916">
        <v>0</v>
      </c>
      <c r="P1916">
        <v>8.24</v>
      </c>
      <c r="Q1916">
        <v>0</v>
      </c>
      <c r="R1916" s="1" t="s">
        <v>7059</v>
      </c>
      <c r="S1916" s="1" t="s">
        <v>8156</v>
      </c>
      <c r="T1916">
        <v>1.1100000000000001</v>
      </c>
      <c r="U1916" s="1"/>
      <c r="V1916">
        <v>3299.9597530000001</v>
      </c>
      <c r="W1916">
        <v>226167.399668</v>
      </c>
      <c r="X1916">
        <v>20.477399999999999</v>
      </c>
      <c r="Y1916">
        <v>4.6122360000000002</v>
      </c>
      <c r="Z1916">
        <v>95.923344999999998</v>
      </c>
      <c r="AA1916">
        <v>97.218652000000006</v>
      </c>
      <c r="AB1916">
        <v>0</v>
      </c>
    </row>
    <row r="1917" spans="1:28" x14ac:dyDescent="0.25">
      <c r="A1917" s="1" t="s">
        <v>2905</v>
      </c>
      <c r="B1917">
        <v>2814</v>
      </c>
      <c r="C1917" s="1" t="s">
        <v>4017</v>
      </c>
      <c r="D1917">
        <v>5.0999999999999996</v>
      </c>
      <c r="E1917">
        <v>0</v>
      </c>
      <c r="F1917">
        <v>0.97</v>
      </c>
      <c r="G1917">
        <v>2974</v>
      </c>
      <c r="H1917" s="1" t="s">
        <v>4091</v>
      </c>
      <c r="I1917">
        <v>93.18</v>
      </c>
      <c r="J1917">
        <v>14.17</v>
      </c>
      <c r="K1917">
        <v>160</v>
      </c>
      <c r="L1917">
        <v>1018.45</v>
      </c>
      <c r="M1917">
        <v>38</v>
      </c>
      <c r="N1917">
        <v>1</v>
      </c>
      <c r="O1917">
        <v>0</v>
      </c>
      <c r="P1917">
        <v>95.56</v>
      </c>
      <c r="Q1917">
        <v>0</v>
      </c>
      <c r="R1917" s="1" t="s">
        <v>7060</v>
      </c>
      <c r="S1917" s="1" t="s">
        <v>8156</v>
      </c>
      <c r="T1917">
        <v>1.1399999999999999</v>
      </c>
      <c r="U1917" s="1"/>
      <c r="V1917">
        <v>14110.738288</v>
      </c>
      <c r="W1917">
        <v>530767.49462500005</v>
      </c>
      <c r="X1917">
        <v>76.915008</v>
      </c>
      <c r="Y1917">
        <v>11.411963</v>
      </c>
      <c r="Z1917">
        <v>232.17762099999999</v>
      </c>
      <c r="AA1917">
        <v>228.156013</v>
      </c>
      <c r="AB1917">
        <v>0</v>
      </c>
    </row>
    <row r="1918" spans="1:28" x14ac:dyDescent="0.25">
      <c r="A1918" s="1" t="s">
        <v>2906</v>
      </c>
      <c r="B1918">
        <v>2629</v>
      </c>
      <c r="C1918" s="1" t="s">
        <v>4016</v>
      </c>
      <c r="D1918">
        <v>5.0999999999999996</v>
      </c>
      <c r="E1918">
        <v>0</v>
      </c>
      <c r="F1918">
        <v>0.44</v>
      </c>
      <c r="G1918">
        <v>2975</v>
      </c>
      <c r="H1918" s="1" t="s">
        <v>4116</v>
      </c>
      <c r="I1918">
        <v>87.33</v>
      </c>
      <c r="J1918">
        <v>10.16</v>
      </c>
      <c r="K1918">
        <v>346</v>
      </c>
      <c r="L1918">
        <v>2369.54</v>
      </c>
      <c r="M1918">
        <v>46</v>
      </c>
      <c r="N1918">
        <v>2</v>
      </c>
      <c r="O1918">
        <v>0</v>
      </c>
      <c r="P1918">
        <v>153.59</v>
      </c>
      <c r="Q1918">
        <v>0</v>
      </c>
      <c r="R1918" s="1" t="s">
        <v>7061</v>
      </c>
      <c r="S1918" s="1" t="s">
        <v>8156</v>
      </c>
      <c r="T1918">
        <v>0.89</v>
      </c>
      <c r="U1918" s="1"/>
      <c r="V1918">
        <v>23019.798368</v>
      </c>
      <c r="W1918">
        <v>973870.99626000004</v>
      </c>
      <c r="X1918">
        <v>127.932913</v>
      </c>
      <c r="Y1918">
        <v>19.888383999999999</v>
      </c>
      <c r="Z1918">
        <v>419.55681399999997</v>
      </c>
      <c r="AA1918">
        <v>418.62784499999998</v>
      </c>
      <c r="AB1918">
        <v>0</v>
      </c>
    </row>
    <row r="1919" spans="1:28" x14ac:dyDescent="0.25">
      <c r="A1919" s="1" t="s">
        <v>2907</v>
      </c>
      <c r="B1919">
        <v>2611</v>
      </c>
      <c r="C1919" s="1" t="s">
        <v>4048</v>
      </c>
      <c r="D1919">
        <v>5.0999999999999996</v>
      </c>
      <c r="E1919">
        <v>0</v>
      </c>
      <c r="F1919">
        <v>0.2</v>
      </c>
      <c r="G1919">
        <v>2976</v>
      </c>
      <c r="H1919" s="1" t="s">
        <v>4141</v>
      </c>
      <c r="I1919">
        <v>72.8</v>
      </c>
      <c r="J1919">
        <v>9.9499999999999993</v>
      </c>
      <c r="K1919">
        <v>365</v>
      </c>
      <c r="L1919">
        <v>1954.68</v>
      </c>
      <c r="M1919">
        <v>111</v>
      </c>
      <c r="N1919">
        <v>7</v>
      </c>
      <c r="O1919">
        <v>0</v>
      </c>
      <c r="P1919">
        <v>178.57</v>
      </c>
      <c r="Q1919">
        <v>0</v>
      </c>
      <c r="R1919" s="1" t="s">
        <v>7062</v>
      </c>
      <c r="S1919" s="1" t="s">
        <v>8156</v>
      </c>
      <c r="T1919">
        <v>0.75</v>
      </c>
      <c r="U1919" s="1"/>
      <c r="V1919">
        <v>25552.246684999998</v>
      </c>
      <c r="W1919">
        <v>826311.83200099994</v>
      </c>
      <c r="X1919">
        <v>135.76736399999999</v>
      </c>
      <c r="Y1919">
        <v>16.809511000000001</v>
      </c>
      <c r="Z1919">
        <v>355.45201600000001</v>
      </c>
      <c r="AA1919">
        <v>355.20337799999999</v>
      </c>
      <c r="AB1919">
        <v>0</v>
      </c>
    </row>
    <row r="1920" spans="1:28" x14ac:dyDescent="0.25">
      <c r="A1920" s="1" t="s">
        <v>2908</v>
      </c>
      <c r="B1920">
        <v>2397</v>
      </c>
      <c r="C1920" s="1" t="s">
        <v>4043</v>
      </c>
      <c r="D1920">
        <v>5.0999999999999996</v>
      </c>
      <c r="E1920">
        <v>0</v>
      </c>
      <c r="F1920">
        <v>403.68</v>
      </c>
      <c r="G1920">
        <v>2978</v>
      </c>
      <c r="H1920" s="1" t="s">
        <v>4165</v>
      </c>
      <c r="I1920">
        <v>135.09</v>
      </c>
      <c r="J1920">
        <v>14.43</v>
      </c>
      <c r="K1920">
        <v>581</v>
      </c>
      <c r="L1920">
        <v>2630.12</v>
      </c>
      <c r="M1920">
        <v>265</v>
      </c>
      <c r="N1920">
        <v>10</v>
      </c>
      <c r="O1920">
        <v>0</v>
      </c>
      <c r="P1920">
        <v>400.65</v>
      </c>
      <c r="Q1920">
        <v>0</v>
      </c>
      <c r="R1920" s="1" t="s">
        <v>7063</v>
      </c>
      <c r="S1920" s="1" t="s">
        <v>8156</v>
      </c>
      <c r="T1920">
        <v>1.06</v>
      </c>
      <c r="U1920" s="1"/>
      <c r="V1920">
        <v>54616.377679999998</v>
      </c>
      <c r="W1920">
        <v>1433204.0216310001</v>
      </c>
      <c r="X1920">
        <v>282.46603299999998</v>
      </c>
      <c r="Y1920">
        <v>31.204180999999998</v>
      </c>
      <c r="Z1920">
        <v>626.04676300000006</v>
      </c>
      <c r="AA1920">
        <v>616.091767</v>
      </c>
      <c r="AB1920">
        <v>0</v>
      </c>
    </row>
    <row r="1921" spans="1:28" x14ac:dyDescent="0.25">
      <c r="A1921" s="1" t="s">
        <v>2910</v>
      </c>
      <c r="B1921">
        <v>1974</v>
      </c>
      <c r="C1921" s="1" t="s">
        <v>4040</v>
      </c>
      <c r="D1921">
        <v>5.0999999999999996</v>
      </c>
      <c r="E1921">
        <v>0</v>
      </c>
      <c r="F1921">
        <v>2.58</v>
      </c>
      <c r="G1921">
        <v>2981</v>
      </c>
      <c r="H1921" s="1" t="s">
        <v>4096</v>
      </c>
      <c r="I1921">
        <v>121.36</v>
      </c>
      <c r="J1921">
        <v>9.9</v>
      </c>
      <c r="K1921">
        <v>1007</v>
      </c>
      <c r="L1921">
        <v>1561.25</v>
      </c>
      <c r="M1921">
        <v>644</v>
      </c>
      <c r="N1921">
        <v>24</v>
      </c>
      <c r="O1921">
        <v>0</v>
      </c>
      <c r="P1921">
        <v>859.17</v>
      </c>
      <c r="Q1921">
        <v>0</v>
      </c>
      <c r="R1921" s="1" t="s">
        <v>7065</v>
      </c>
      <c r="S1921" s="1" t="s">
        <v>8156</v>
      </c>
      <c r="T1921">
        <v>0.77</v>
      </c>
      <c r="U1921" s="1"/>
      <c r="V1921">
        <v>104967.433988</v>
      </c>
      <c r="W1921">
        <v>2051672.4988549999</v>
      </c>
      <c r="X1921">
        <v>526.12272199999995</v>
      </c>
      <c r="Y1921">
        <v>47.908537000000003</v>
      </c>
      <c r="Z1921">
        <v>920.68194100000005</v>
      </c>
      <c r="AA1921">
        <v>881.97057400000006</v>
      </c>
      <c r="AB1921">
        <v>0</v>
      </c>
    </row>
    <row r="1922" spans="1:28" x14ac:dyDescent="0.25">
      <c r="A1922" s="1" t="s">
        <v>2912</v>
      </c>
      <c r="B1922">
        <v>2413</v>
      </c>
      <c r="C1922" s="1" t="s">
        <v>4043</v>
      </c>
      <c r="D1922">
        <v>5.0999999999999996</v>
      </c>
      <c r="E1922">
        <v>0</v>
      </c>
      <c r="F1922">
        <v>343.02</v>
      </c>
      <c r="G1922">
        <v>2982</v>
      </c>
      <c r="H1922" s="1" t="s">
        <v>4129</v>
      </c>
      <c r="I1922">
        <v>135.09</v>
      </c>
      <c r="J1922">
        <v>12.12</v>
      </c>
      <c r="K1922">
        <v>569</v>
      </c>
      <c r="L1922">
        <v>2630.12</v>
      </c>
      <c r="M1922">
        <v>207</v>
      </c>
      <c r="N1922">
        <v>9</v>
      </c>
      <c r="O1922">
        <v>0</v>
      </c>
      <c r="P1922">
        <v>351</v>
      </c>
      <c r="Q1922">
        <v>0</v>
      </c>
      <c r="R1922" s="1" t="s">
        <v>7067</v>
      </c>
      <c r="S1922" s="1" t="s">
        <v>8156</v>
      </c>
      <c r="T1922">
        <v>0.88</v>
      </c>
      <c r="U1922" s="1"/>
      <c r="V1922">
        <v>46655.674244000002</v>
      </c>
      <c r="W1922">
        <v>1332703.2358530001</v>
      </c>
      <c r="X1922">
        <v>243.79256799999999</v>
      </c>
      <c r="Y1922">
        <v>28.072230999999999</v>
      </c>
      <c r="Z1922">
        <v>578.59915999999998</v>
      </c>
      <c r="AA1922">
        <v>572.88711799999999</v>
      </c>
      <c r="AB1922">
        <v>0</v>
      </c>
    </row>
    <row r="1923" spans="1:28" x14ac:dyDescent="0.25">
      <c r="A1923" s="1" t="s">
        <v>2913</v>
      </c>
      <c r="B1923">
        <v>2558</v>
      </c>
      <c r="C1923" s="1" t="s">
        <v>4024</v>
      </c>
      <c r="D1923">
        <v>5.0999999999999996</v>
      </c>
      <c r="E1923">
        <v>0</v>
      </c>
      <c r="F1923">
        <v>0.27</v>
      </c>
      <c r="G1923">
        <v>2982</v>
      </c>
      <c r="H1923" s="1" t="s">
        <v>4112</v>
      </c>
      <c r="I1923">
        <v>110.84</v>
      </c>
      <c r="J1923">
        <v>7.18</v>
      </c>
      <c r="K1923">
        <v>424</v>
      </c>
      <c r="L1923">
        <v>1744.16</v>
      </c>
      <c r="M1923">
        <v>158</v>
      </c>
      <c r="N1923">
        <v>3</v>
      </c>
      <c r="O1923">
        <v>0</v>
      </c>
      <c r="P1923">
        <v>205.94</v>
      </c>
      <c r="Q1923">
        <v>0</v>
      </c>
      <c r="R1923" s="1" t="s">
        <v>7068</v>
      </c>
      <c r="S1923" s="1" t="s">
        <v>8156</v>
      </c>
      <c r="T1923">
        <v>0.55000000000000004</v>
      </c>
      <c r="U1923" s="1"/>
      <c r="V1923">
        <v>35677.913922</v>
      </c>
      <c r="W1923">
        <v>922067.63770199998</v>
      </c>
      <c r="X1923">
        <v>183.93648899999999</v>
      </c>
      <c r="Y1923">
        <v>18.973077</v>
      </c>
      <c r="Z1923">
        <v>398.72507999999999</v>
      </c>
      <c r="AA1923">
        <v>396.37127400000003</v>
      </c>
      <c r="AB1923">
        <v>0</v>
      </c>
    </row>
    <row r="1924" spans="1:28" x14ac:dyDescent="0.25">
      <c r="A1924" s="1" t="s">
        <v>2914</v>
      </c>
      <c r="B1924">
        <v>2886</v>
      </c>
      <c r="C1924" s="1" t="s">
        <v>4002</v>
      </c>
      <c r="D1924">
        <v>5.0999999999999996</v>
      </c>
      <c r="E1924">
        <v>0</v>
      </c>
      <c r="F1924">
        <v>0.6</v>
      </c>
      <c r="G1924">
        <v>2982</v>
      </c>
      <c r="H1924" s="1" t="s">
        <v>4105</v>
      </c>
      <c r="I1924">
        <v>31.58</v>
      </c>
      <c r="J1924">
        <v>14.43</v>
      </c>
      <c r="K1924">
        <v>96</v>
      </c>
      <c r="L1924">
        <v>367.23</v>
      </c>
      <c r="M1924">
        <v>62</v>
      </c>
      <c r="N1924">
        <v>1</v>
      </c>
      <c r="O1924">
        <v>0</v>
      </c>
      <c r="P1924">
        <v>72.8</v>
      </c>
      <c r="Q1924">
        <v>0</v>
      </c>
      <c r="R1924" s="1" t="s">
        <v>7069</v>
      </c>
      <c r="S1924" s="1" t="s">
        <v>8156</v>
      </c>
      <c r="T1924">
        <v>1.1599999999999999</v>
      </c>
      <c r="U1924" s="1"/>
      <c r="V1924">
        <v>11587.678545000001</v>
      </c>
      <c r="W1924">
        <v>284663.52280500002</v>
      </c>
      <c r="X1924">
        <v>59.488847</v>
      </c>
      <c r="Y1924">
        <v>6.4014160000000002</v>
      </c>
      <c r="Z1924">
        <v>125.249197</v>
      </c>
      <c r="AA1924">
        <v>122.36874299999999</v>
      </c>
      <c r="AB1924">
        <v>0</v>
      </c>
    </row>
    <row r="1925" spans="1:28" x14ac:dyDescent="0.25">
      <c r="A1925" s="1" t="s">
        <v>2915</v>
      </c>
      <c r="B1925">
        <v>2030</v>
      </c>
      <c r="C1925" s="1" t="s">
        <v>4031</v>
      </c>
      <c r="D1925">
        <v>5.0999999999999996</v>
      </c>
      <c r="E1925">
        <v>0</v>
      </c>
      <c r="F1925">
        <v>0.59</v>
      </c>
      <c r="G1925">
        <v>2983</v>
      </c>
      <c r="H1925" s="1" t="s">
        <v>4127</v>
      </c>
      <c r="I1925">
        <v>2.0699999999999998</v>
      </c>
      <c r="J1925">
        <v>6.22</v>
      </c>
      <c r="K1925">
        <v>953</v>
      </c>
      <c r="L1925">
        <v>2268.7600000000002</v>
      </c>
      <c r="M1925">
        <v>533</v>
      </c>
      <c r="N1925">
        <v>23</v>
      </c>
      <c r="O1925">
        <v>0</v>
      </c>
      <c r="P1925">
        <v>680.7</v>
      </c>
      <c r="Q1925">
        <v>0</v>
      </c>
      <c r="R1925" s="1" t="s">
        <v>7070</v>
      </c>
      <c r="S1925" s="1" t="s">
        <v>8156</v>
      </c>
      <c r="T1925">
        <v>0.6</v>
      </c>
      <c r="U1925" s="1"/>
      <c r="V1925">
        <v>92152.386691000007</v>
      </c>
      <c r="W1925">
        <v>1963352.493888</v>
      </c>
      <c r="X1925">
        <v>465.60311000000002</v>
      </c>
      <c r="Y1925">
        <v>44.185679</v>
      </c>
      <c r="Z1925">
        <v>872.09607000000005</v>
      </c>
      <c r="AA1925">
        <v>843.99892599999998</v>
      </c>
      <c r="AB1925">
        <v>0</v>
      </c>
    </row>
    <row r="1926" spans="1:28" x14ac:dyDescent="0.25">
      <c r="A1926" s="1" t="s">
        <v>2916</v>
      </c>
      <c r="B1926">
        <v>2677</v>
      </c>
      <c r="C1926" s="1" t="s">
        <v>4024</v>
      </c>
      <c r="D1926">
        <v>5.0999999999999996</v>
      </c>
      <c r="E1926">
        <v>0</v>
      </c>
      <c r="F1926">
        <v>0.31</v>
      </c>
      <c r="G1926">
        <v>2984</v>
      </c>
      <c r="H1926" s="1" t="s">
        <v>4112</v>
      </c>
      <c r="I1926">
        <v>110.84</v>
      </c>
      <c r="J1926">
        <v>8.0500000000000007</v>
      </c>
      <c r="K1926">
        <v>307</v>
      </c>
      <c r="L1926">
        <v>1744.16</v>
      </c>
      <c r="M1926">
        <v>43</v>
      </c>
      <c r="N1926">
        <v>3</v>
      </c>
      <c r="O1926">
        <v>0</v>
      </c>
      <c r="P1926">
        <v>137.27000000000001</v>
      </c>
      <c r="Q1926">
        <v>0</v>
      </c>
      <c r="R1926" s="1" t="s">
        <v>7071</v>
      </c>
      <c r="S1926" s="1" t="s">
        <v>8156</v>
      </c>
      <c r="T1926">
        <v>0.71</v>
      </c>
      <c r="U1926" s="1"/>
      <c r="V1926">
        <v>20099.656760000002</v>
      </c>
      <c r="W1926">
        <v>720800.50141699996</v>
      </c>
      <c r="X1926">
        <v>108.46643899999999</v>
      </c>
      <c r="Y1926">
        <v>14.408105000000001</v>
      </c>
      <c r="Z1926">
        <v>309.16040099999998</v>
      </c>
      <c r="AA1926">
        <v>309.84607999999997</v>
      </c>
      <c r="AB1926">
        <v>0</v>
      </c>
    </row>
    <row r="1927" spans="1:28" x14ac:dyDescent="0.25">
      <c r="A1927" s="1" t="s">
        <v>2918</v>
      </c>
      <c r="B1927">
        <v>2335</v>
      </c>
      <c r="C1927" s="1" t="s">
        <v>4001</v>
      </c>
      <c r="D1927">
        <v>0.2</v>
      </c>
      <c r="E1927">
        <v>0</v>
      </c>
      <c r="F1927">
        <v>5.6</v>
      </c>
      <c r="G1927">
        <v>2987</v>
      </c>
      <c r="H1927" s="1" t="s">
        <v>4163</v>
      </c>
      <c r="I1927">
        <v>116.2</v>
      </c>
      <c r="J1927">
        <v>14.36</v>
      </c>
      <c r="K1927">
        <v>652</v>
      </c>
      <c r="L1927">
        <v>2118.0100000000002</v>
      </c>
      <c r="M1927">
        <v>346</v>
      </c>
      <c r="N1927">
        <v>17</v>
      </c>
      <c r="O1927">
        <v>0</v>
      </c>
      <c r="P1927">
        <v>507.69</v>
      </c>
      <c r="Q1927">
        <v>0</v>
      </c>
      <c r="R1927" s="1" t="s">
        <v>7073</v>
      </c>
      <c r="S1927" s="1" t="s">
        <v>8156</v>
      </c>
      <c r="T1927">
        <v>1.05</v>
      </c>
      <c r="U1927" s="1"/>
      <c r="V1927">
        <v>59277.952071</v>
      </c>
      <c r="W1927">
        <v>1488774.848825</v>
      </c>
      <c r="X1927">
        <v>305.04348499999998</v>
      </c>
      <c r="Y1927">
        <v>33.021166999999998</v>
      </c>
      <c r="Z1927">
        <v>655.46666100000004</v>
      </c>
      <c r="AA1927">
        <v>639.98113799999999</v>
      </c>
      <c r="AB1927">
        <v>0</v>
      </c>
    </row>
    <row r="1928" spans="1:28" x14ac:dyDescent="0.25">
      <c r="A1928" s="1" t="s">
        <v>2920</v>
      </c>
      <c r="B1928">
        <v>2159</v>
      </c>
      <c r="C1928" s="1" t="s">
        <v>4011</v>
      </c>
      <c r="D1928">
        <v>5.0999999999999996</v>
      </c>
      <c r="E1928">
        <v>0</v>
      </c>
      <c r="F1928">
        <v>187.57</v>
      </c>
      <c r="G1928">
        <v>2991</v>
      </c>
      <c r="H1928" s="1" t="s">
        <v>4102</v>
      </c>
      <c r="I1928">
        <v>204.71</v>
      </c>
      <c r="J1928">
        <v>10.54</v>
      </c>
      <c r="K1928">
        <v>832</v>
      </c>
      <c r="L1928">
        <v>1204.51</v>
      </c>
      <c r="M1928">
        <v>487</v>
      </c>
      <c r="N1928">
        <v>26</v>
      </c>
      <c r="O1928">
        <v>0</v>
      </c>
      <c r="P1928">
        <v>723.78</v>
      </c>
      <c r="Q1928">
        <v>0</v>
      </c>
      <c r="R1928" s="1" t="s">
        <v>7075</v>
      </c>
      <c r="S1928" s="1" t="s">
        <v>8156</v>
      </c>
      <c r="T1928">
        <v>0.82</v>
      </c>
      <c r="U1928" s="1"/>
      <c r="V1928">
        <v>84117.621333000003</v>
      </c>
      <c r="W1928">
        <v>1635783.9463750001</v>
      </c>
      <c r="X1928">
        <v>421.40382599999998</v>
      </c>
      <c r="Y1928">
        <v>38.141565999999997</v>
      </c>
      <c r="Z1928">
        <v>733.32384999999999</v>
      </c>
      <c r="AA1928">
        <v>703.18937900000003</v>
      </c>
      <c r="AB1928">
        <v>0</v>
      </c>
    </row>
    <row r="1929" spans="1:28" x14ac:dyDescent="0.25">
      <c r="A1929" s="1" t="s">
        <v>2921</v>
      </c>
      <c r="B1929">
        <v>2598</v>
      </c>
      <c r="C1929" s="1" t="s">
        <v>4001</v>
      </c>
      <c r="D1929">
        <v>0.2</v>
      </c>
      <c r="E1929">
        <v>0</v>
      </c>
      <c r="F1929">
        <v>81.540000000000006</v>
      </c>
      <c r="G1929">
        <v>2991</v>
      </c>
      <c r="H1929" s="1" t="s">
        <v>4071</v>
      </c>
      <c r="I1929">
        <v>108.49</v>
      </c>
      <c r="J1929">
        <v>9.9600000000000009</v>
      </c>
      <c r="K1929">
        <v>393</v>
      </c>
      <c r="L1929">
        <v>419.77</v>
      </c>
      <c r="M1929">
        <v>247</v>
      </c>
      <c r="N1929">
        <v>12</v>
      </c>
      <c r="O1929">
        <v>0</v>
      </c>
      <c r="P1929">
        <v>359.4</v>
      </c>
      <c r="Q1929">
        <v>0</v>
      </c>
      <c r="R1929" s="1" t="s">
        <v>7076</v>
      </c>
      <c r="S1929" s="1" t="s">
        <v>8156</v>
      </c>
      <c r="T1929">
        <v>0.84</v>
      </c>
      <c r="U1929" s="1"/>
      <c r="V1929">
        <v>36167.093210999999</v>
      </c>
      <c r="W1929">
        <v>665052.11487299995</v>
      </c>
      <c r="X1929">
        <v>180.28111200000001</v>
      </c>
      <c r="Y1929">
        <v>15.763431000000001</v>
      </c>
      <c r="Z1929">
        <v>299.57719800000001</v>
      </c>
      <c r="AA1929">
        <v>285.89334000000002</v>
      </c>
      <c r="AB1929">
        <v>0</v>
      </c>
    </row>
    <row r="1930" spans="1:28" x14ac:dyDescent="0.25">
      <c r="A1930" s="1" t="s">
        <v>2922</v>
      </c>
      <c r="B1930">
        <v>1917</v>
      </c>
      <c r="C1930" s="1" t="s">
        <v>4043</v>
      </c>
      <c r="D1930">
        <v>5.0999999999999996</v>
      </c>
      <c r="E1930">
        <v>0</v>
      </c>
      <c r="F1930">
        <v>0.35</v>
      </c>
      <c r="G1930">
        <v>2992</v>
      </c>
      <c r="H1930" s="1" t="s">
        <v>4129</v>
      </c>
      <c r="I1930">
        <v>135.09</v>
      </c>
      <c r="J1930">
        <v>9.83</v>
      </c>
      <c r="K1930">
        <v>1075</v>
      </c>
      <c r="L1930">
        <v>2630.12</v>
      </c>
      <c r="M1930">
        <v>687</v>
      </c>
      <c r="N1930">
        <v>14</v>
      </c>
      <c r="O1930">
        <v>0</v>
      </c>
      <c r="P1930">
        <v>825.85</v>
      </c>
      <c r="Q1930">
        <v>0</v>
      </c>
      <c r="R1930" s="1" t="s">
        <v>7077</v>
      </c>
      <c r="S1930" s="1" t="s">
        <v>8156</v>
      </c>
      <c r="T1930">
        <v>0.77</v>
      </c>
      <c r="U1930" s="1"/>
      <c r="V1930">
        <v>124408.413763</v>
      </c>
      <c r="W1930">
        <v>2561374.1661550002</v>
      </c>
      <c r="X1930">
        <v>626.51165200000003</v>
      </c>
      <c r="Y1930">
        <v>58.175359999999998</v>
      </c>
      <c r="Z1930">
        <v>1137.9164940000001</v>
      </c>
      <c r="AA1930">
        <v>1101.0774469999999</v>
      </c>
      <c r="AB1930">
        <v>0</v>
      </c>
    </row>
    <row r="1931" spans="1:28" x14ac:dyDescent="0.25">
      <c r="A1931" s="1" t="s">
        <v>2923</v>
      </c>
      <c r="B1931">
        <v>2497</v>
      </c>
      <c r="C1931" s="1" t="s">
        <v>4043</v>
      </c>
      <c r="D1931">
        <v>5.0999999999999996</v>
      </c>
      <c r="E1931">
        <v>0</v>
      </c>
      <c r="F1931">
        <v>120.35</v>
      </c>
      <c r="G1931">
        <v>2994</v>
      </c>
      <c r="H1931" s="1" t="s">
        <v>4129</v>
      </c>
      <c r="I1931">
        <v>135.09</v>
      </c>
      <c r="J1931">
        <v>11.38</v>
      </c>
      <c r="K1931">
        <v>497</v>
      </c>
      <c r="L1931">
        <v>2630.12</v>
      </c>
      <c r="M1931">
        <v>193</v>
      </c>
      <c r="N1931">
        <v>11</v>
      </c>
      <c r="O1931">
        <v>0</v>
      </c>
      <c r="P1931">
        <v>277.08</v>
      </c>
      <c r="Q1931">
        <v>0</v>
      </c>
      <c r="R1931" s="1" t="s">
        <v>7078</v>
      </c>
      <c r="S1931" s="1" t="s">
        <v>8156</v>
      </c>
      <c r="T1931">
        <v>0.87</v>
      </c>
      <c r="U1931" s="1"/>
      <c r="V1931">
        <v>41407.328796000002</v>
      </c>
      <c r="W1931">
        <v>1221418.5843799999</v>
      </c>
      <c r="X1931">
        <v>217.24622199999999</v>
      </c>
      <c r="Y1931">
        <v>25.231884999999998</v>
      </c>
      <c r="Z1931">
        <v>525.50009899999998</v>
      </c>
      <c r="AA1931">
        <v>525.04911900000002</v>
      </c>
      <c r="AB1931">
        <v>0</v>
      </c>
    </row>
    <row r="1932" spans="1:28" x14ac:dyDescent="0.25">
      <c r="A1932" s="1" t="s">
        <v>2924</v>
      </c>
      <c r="B1932">
        <v>2419</v>
      </c>
      <c r="C1932" s="1" t="s">
        <v>4020</v>
      </c>
      <c r="D1932">
        <v>5.0999999999999996</v>
      </c>
      <c r="E1932">
        <v>0</v>
      </c>
      <c r="F1932">
        <v>0.44</v>
      </c>
      <c r="G1932">
        <v>2997</v>
      </c>
      <c r="H1932" s="1" t="s">
        <v>4117</v>
      </c>
      <c r="I1932">
        <v>120.04</v>
      </c>
      <c r="J1932">
        <v>3.27</v>
      </c>
      <c r="K1932">
        <v>578</v>
      </c>
      <c r="L1932">
        <v>743.49</v>
      </c>
      <c r="M1932">
        <v>241</v>
      </c>
      <c r="N1932">
        <v>16</v>
      </c>
      <c r="O1932">
        <v>0</v>
      </c>
      <c r="P1932">
        <v>438.26</v>
      </c>
      <c r="Q1932">
        <v>0</v>
      </c>
      <c r="R1932" s="1" t="s">
        <v>7079</v>
      </c>
      <c r="S1932" s="1" t="s">
        <v>8156</v>
      </c>
      <c r="T1932">
        <v>0.39</v>
      </c>
      <c r="U1932" s="1"/>
      <c r="V1932">
        <v>50735.613988999998</v>
      </c>
      <c r="W1932">
        <v>960190.39901299996</v>
      </c>
      <c r="X1932">
        <v>253.40436800000001</v>
      </c>
      <c r="Y1932">
        <v>21.965979000000001</v>
      </c>
      <c r="Z1932">
        <v>429.206998</v>
      </c>
      <c r="AA1932">
        <v>412.76746700000001</v>
      </c>
      <c r="AB1932">
        <v>0</v>
      </c>
    </row>
    <row r="1933" spans="1:28" x14ac:dyDescent="0.25">
      <c r="A1933" s="1" t="s">
        <v>2925</v>
      </c>
      <c r="B1933">
        <v>2495</v>
      </c>
      <c r="C1933" s="1" t="s">
        <v>4043</v>
      </c>
      <c r="D1933">
        <v>5.0999999999999996</v>
      </c>
      <c r="E1933">
        <v>0</v>
      </c>
      <c r="F1933">
        <v>195.02</v>
      </c>
      <c r="G1933">
        <v>2998</v>
      </c>
      <c r="H1933" s="1" t="s">
        <v>4129</v>
      </c>
      <c r="I1933">
        <v>135.09</v>
      </c>
      <c r="J1933">
        <v>11.15</v>
      </c>
      <c r="K1933">
        <v>503</v>
      </c>
      <c r="L1933">
        <v>2630.12</v>
      </c>
      <c r="M1933">
        <v>194</v>
      </c>
      <c r="N1933">
        <v>15</v>
      </c>
      <c r="O1933">
        <v>0</v>
      </c>
      <c r="P1933">
        <v>295.79000000000002</v>
      </c>
      <c r="Q1933">
        <v>0</v>
      </c>
      <c r="R1933" s="1" t="s">
        <v>7080</v>
      </c>
      <c r="S1933" s="1" t="s">
        <v>8156</v>
      </c>
      <c r="T1933">
        <v>0.93</v>
      </c>
      <c r="U1933" s="1"/>
      <c r="V1933">
        <v>40928.866213000001</v>
      </c>
      <c r="W1933">
        <v>1193582.325123</v>
      </c>
      <c r="X1933">
        <v>214.38737900000001</v>
      </c>
      <c r="Y1933">
        <v>24.549589999999998</v>
      </c>
      <c r="Z1933">
        <v>512.24890600000003</v>
      </c>
      <c r="AA1933">
        <v>513.08381599999996</v>
      </c>
      <c r="AB1933">
        <v>0</v>
      </c>
    </row>
    <row r="1934" spans="1:28" x14ac:dyDescent="0.25">
      <c r="A1934" s="1" t="s">
        <v>2926</v>
      </c>
      <c r="B1934">
        <v>2941</v>
      </c>
      <c r="C1934" s="1" t="s">
        <v>4004</v>
      </c>
      <c r="D1934">
        <v>5.0999999999999996</v>
      </c>
      <c r="E1934">
        <v>0</v>
      </c>
      <c r="F1934">
        <v>1</v>
      </c>
      <c r="G1934">
        <v>2998</v>
      </c>
      <c r="H1934" s="1" t="s">
        <v>4074</v>
      </c>
      <c r="I1934">
        <v>0.2</v>
      </c>
      <c r="J1934">
        <v>10.63</v>
      </c>
      <c r="K1934">
        <v>57</v>
      </c>
      <c r="L1934">
        <v>420.4</v>
      </c>
      <c r="M1934">
        <v>0</v>
      </c>
      <c r="N1934">
        <v>0</v>
      </c>
      <c r="O1934">
        <v>0</v>
      </c>
      <c r="P1934">
        <v>20.190000000000001</v>
      </c>
      <c r="Q1934">
        <v>0</v>
      </c>
      <c r="R1934" s="1" t="s">
        <v>7081</v>
      </c>
      <c r="S1934" s="1" t="s">
        <v>8156</v>
      </c>
      <c r="T1934">
        <v>0.84</v>
      </c>
      <c r="U1934" s="1"/>
      <c r="V1934">
        <v>3991.0707419999999</v>
      </c>
      <c r="W1934">
        <v>200272.94284500001</v>
      </c>
      <c r="X1934">
        <v>22.920563000000001</v>
      </c>
      <c r="Y1934">
        <v>3.9705029999999999</v>
      </c>
      <c r="Z1934">
        <v>85.866151000000002</v>
      </c>
      <c r="AA1934">
        <v>86.088767000000004</v>
      </c>
      <c r="AB1934">
        <v>0</v>
      </c>
    </row>
    <row r="1935" spans="1:28" x14ac:dyDescent="0.25">
      <c r="A1935" s="1" t="s">
        <v>2928</v>
      </c>
      <c r="B1935">
        <v>2694</v>
      </c>
      <c r="C1935" s="1" t="s">
        <v>4001</v>
      </c>
      <c r="D1935">
        <v>0.2</v>
      </c>
      <c r="E1935">
        <v>0</v>
      </c>
      <c r="F1935">
        <v>96.37</v>
      </c>
      <c r="G1935">
        <v>2999</v>
      </c>
      <c r="H1935" s="1" t="s">
        <v>4148</v>
      </c>
      <c r="I1935">
        <v>108.49</v>
      </c>
      <c r="J1935">
        <v>9.69</v>
      </c>
      <c r="K1935">
        <v>305</v>
      </c>
      <c r="L1935">
        <v>419.77</v>
      </c>
      <c r="M1935">
        <v>178</v>
      </c>
      <c r="N1935">
        <v>14</v>
      </c>
      <c r="O1935">
        <v>0</v>
      </c>
      <c r="P1935">
        <v>269.38</v>
      </c>
      <c r="Q1935">
        <v>0</v>
      </c>
      <c r="R1935" s="1" t="s">
        <v>7083</v>
      </c>
      <c r="S1935" s="1" t="s">
        <v>8156</v>
      </c>
      <c r="T1935">
        <v>0.81</v>
      </c>
      <c r="U1935" s="1"/>
      <c r="V1935">
        <v>23291.053737999999</v>
      </c>
      <c r="W1935">
        <v>450019.16086300003</v>
      </c>
      <c r="X1935">
        <v>116.600579</v>
      </c>
      <c r="Y1935">
        <v>10.444262</v>
      </c>
      <c r="Z1935">
        <v>201.31887800000001</v>
      </c>
      <c r="AA1935">
        <v>193.454059</v>
      </c>
      <c r="AB1935">
        <v>0</v>
      </c>
    </row>
    <row r="1936" spans="1:28" x14ac:dyDescent="0.25">
      <c r="A1936" s="1" t="s">
        <v>2930</v>
      </c>
      <c r="B1936">
        <v>2570</v>
      </c>
      <c r="C1936" s="1" t="s">
        <v>4001</v>
      </c>
      <c r="D1936">
        <v>0.2</v>
      </c>
      <c r="E1936">
        <v>0</v>
      </c>
      <c r="F1936">
        <v>70</v>
      </c>
      <c r="G1936">
        <v>3000</v>
      </c>
      <c r="H1936" s="1" t="s">
        <v>4085</v>
      </c>
      <c r="I1936">
        <v>50.59</v>
      </c>
      <c r="J1936">
        <v>13.74</v>
      </c>
      <c r="K1936">
        <v>430</v>
      </c>
      <c r="L1936">
        <v>796.83</v>
      </c>
      <c r="M1936">
        <v>238</v>
      </c>
      <c r="N1936">
        <v>11</v>
      </c>
      <c r="O1936">
        <v>0</v>
      </c>
      <c r="P1936">
        <v>377.66</v>
      </c>
      <c r="Q1936">
        <v>0</v>
      </c>
      <c r="R1936" s="1" t="s">
        <v>7085</v>
      </c>
      <c r="S1936" s="1" t="s">
        <v>8156</v>
      </c>
      <c r="T1936">
        <v>1.0900000000000001</v>
      </c>
      <c r="U1936" s="1"/>
      <c r="V1936">
        <v>34111.553604000001</v>
      </c>
      <c r="W1936">
        <v>720026.71146899997</v>
      </c>
      <c r="X1936">
        <v>172.256204</v>
      </c>
      <c r="Y1936">
        <v>16.541767</v>
      </c>
      <c r="Z1936">
        <v>320.16369600000002</v>
      </c>
      <c r="AA1936">
        <v>309.52244300000001</v>
      </c>
      <c r="AB1936">
        <v>0</v>
      </c>
    </row>
    <row r="1937" spans="1:28" x14ac:dyDescent="0.25">
      <c r="A1937" s="1" t="s">
        <v>2931</v>
      </c>
      <c r="B1937">
        <v>2917</v>
      </c>
      <c r="C1937" s="1" t="s">
        <v>4002</v>
      </c>
      <c r="D1937">
        <v>5.0999999999999996</v>
      </c>
      <c r="E1937">
        <v>0</v>
      </c>
      <c r="F1937">
        <v>0.24</v>
      </c>
      <c r="G1937">
        <v>3000</v>
      </c>
      <c r="H1937" s="1" t="s">
        <v>4072</v>
      </c>
      <c r="I1937">
        <v>31.58</v>
      </c>
      <c r="J1937">
        <v>9.27</v>
      </c>
      <c r="K1937">
        <v>83</v>
      </c>
      <c r="L1937">
        <v>367.23</v>
      </c>
      <c r="M1937">
        <v>33</v>
      </c>
      <c r="N1937">
        <v>1</v>
      </c>
      <c r="O1937">
        <v>0</v>
      </c>
      <c r="P1937">
        <v>43.65</v>
      </c>
      <c r="Q1937">
        <v>0</v>
      </c>
      <c r="R1937" s="1" t="s">
        <v>7086</v>
      </c>
      <c r="S1937" s="1" t="s">
        <v>8156</v>
      </c>
      <c r="T1937">
        <v>0.67</v>
      </c>
      <c r="U1937" s="1"/>
      <c r="V1937">
        <v>6978.9287439999998</v>
      </c>
      <c r="W1937">
        <v>191093.78402399999</v>
      </c>
      <c r="X1937">
        <v>36.249315000000003</v>
      </c>
      <c r="Y1937">
        <v>3.964235</v>
      </c>
      <c r="Z1937">
        <v>82.786175999999998</v>
      </c>
      <c r="AA1937">
        <v>82.145512999999994</v>
      </c>
      <c r="AB1937">
        <v>0</v>
      </c>
    </row>
    <row r="1938" spans="1:28" x14ac:dyDescent="0.25">
      <c r="A1938" s="1" t="s">
        <v>2933</v>
      </c>
      <c r="B1938">
        <v>2111</v>
      </c>
      <c r="C1938" s="1" t="s">
        <v>4005</v>
      </c>
      <c r="D1938">
        <v>5.0999999999999996</v>
      </c>
      <c r="E1938">
        <v>0</v>
      </c>
      <c r="F1938">
        <v>88.61</v>
      </c>
      <c r="G1938">
        <v>3002</v>
      </c>
      <c r="H1938" s="1" t="s">
        <v>4075</v>
      </c>
      <c r="I1938">
        <v>89.74</v>
      </c>
      <c r="J1938">
        <v>10.039999999999999</v>
      </c>
      <c r="K1938">
        <v>891</v>
      </c>
      <c r="L1938">
        <v>698.35</v>
      </c>
      <c r="M1938">
        <v>534</v>
      </c>
      <c r="N1938">
        <v>28</v>
      </c>
      <c r="O1938">
        <v>0</v>
      </c>
      <c r="P1938">
        <v>822.54</v>
      </c>
      <c r="Q1938">
        <v>0</v>
      </c>
      <c r="R1938" s="1" t="s">
        <v>7088</v>
      </c>
      <c r="S1938" s="1" t="s">
        <v>8156</v>
      </c>
      <c r="T1938">
        <v>0.76</v>
      </c>
      <c r="U1938" s="1"/>
      <c r="V1938">
        <v>91728.342971000005</v>
      </c>
      <c r="W1938">
        <v>1656885.0487790001</v>
      </c>
      <c r="X1938">
        <v>456.544083</v>
      </c>
      <c r="Y1938">
        <v>39.659174</v>
      </c>
      <c r="Z1938">
        <v>749.96687499999996</v>
      </c>
      <c r="AA1938">
        <v>712.26426100000003</v>
      </c>
      <c r="AB1938">
        <v>0</v>
      </c>
    </row>
    <row r="1939" spans="1:28" x14ac:dyDescent="0.25">
      <c r="A1939" s="1" t="s">
        <v>2934</v>
      </c>
      <c r="B1939">
        <v>2928</v>
      </c>
      <c r="C1939" s="1" t="s">
        <v>4004</v>
      </c>
      <c r="D1939">
        <v>5.0999999999999996</v>
      </c>
      <c r="E1939">
        <v>0</v>
      </c>
      <c r="F1939">
        <v>0.77</v>
      </c>
      <c r="G1939">
        <v>3003</v>
      </c>
      <c r="H1939" s="1" t="s">
        <v>4073</v>
      </c>
      <c r="I1939">
        <v>40.79</v>
      </c>
      <c r="J1939">
        <v>7.54</v>
      </c>
      <c r="K1939">
        <v>75</v>
      </c>
      <c r="L1939">
        <v>475.89</v>
      </c>
      <c r="M1939">
        <v>1</v>
      </c>
      <c r="N1939">
        <v>1</v>
      </c>
      <c r="O1939">
        <v>0</v>
      </c>
      <c r="P1939">
        <v>14.57</v>
      </c>
      <c r="Q1939">
        <v>0</v>
      </c>
      <c r="R1939" s="1" t="s">
        <v>7089</v>
      </c>
      <c r="S1939" s="1" t="s">
        <v>8156</v>
      </c>
      <c r="T1939">
        <v>0.57999999999999996</v>
      </c>
      <c r="U1939" s="1"/>
      <c r="V1939">
        <v>3650.6831149999998</v>
      </c>
      <c r="W1939">
        <v>157187.111917</v>
      </c>
      <c r="X1939">
        <v>20.264863999999999</v>
      </c>
      <c r="Y1939">
        <v>2.7777799999999999</v>
      </c>
      <c r="Z1939">
        <v>65.422899000000001</v>
      </c>
      <c r="AA1939">
        <v>67.568950000000001</v>
      </c>
      <c r="AB1939">
        <v>0</v>
      </c>
    </row>
    <row r="1940" spans="1:28" x14ac:dyDescent="0.25">
      <c r="A1940" s="1" t="s">
        <v>2935</v>
      </c>
      <c r="B1940">
        <v>1863</v>
      </c>
      <c r="C1940" s="1" t="s">
        <v>4050</v>
      </c>
      <c r="D1940">
        <v>5.0999999999999996</v>
      </c>
      <c r="E1940">
        <v>0</v>
      </c>
      <c r="F1940">
        <v>0</v>
      </c>
      <c r="G1940">
        <v>3005</v>
      </c>
      <c r="H1940" s="1" t="s">
        <v>4095</v>
      </c>
      <c r="I1940">
        <v>63.59</v>
      </c>
      <c r="J1940">
        <v>9.16</v>
      </c>
      <c r="K1940">
        <v>1142</v>
      </c>
      <c r="L1940">
        <v>1626.59</v>
      </c>
      <c r="M1940">
        <v>863</v>
      </c>
      <c r="N1940">
        <v>12</v>
      </c>
      <c r="O1940">
        <v>0</v>
      </c>
      <c r="P1940">
        <v>992.09</v>
      </c>
      <c r="Q1940">
        <v>0</v>
      </c>
      <c r="R1940" s="1" t="s">
        <v>7090</v>
      </c>
      <c r="S1940" s="1" t="s">
        <v>8156</v>
      </c>
      <c r="T1940">
        <v>0.8</v>
      </c>
      <c r="U1940" s="1"/>
      <c r="V1940">
        <v>147948.25859499999</v>
      </c>
      <c r="W1940">
        <v>2764269.4397450001</v>
      </c>
      <c r="X1940">
        <v>738.62580700000001</v>
      </c>
      <c r="Y1940">
        <v>65.852739999999997</v>
      </c>
      <c r="Z1940">
        <v>1248.0326729999999</v>
      </c>
      <c r="AA1940">
        <v>1188.3045910000001</v>
      </c>
      <c r="AB1940">
        <v>0</v>
      </c>
    </row>
    <row r="1941" spans="1:28" x14ac:dyDescent="0.25">
      <c r="A1941" s="1" t="s">
        <v>2936</v>
      </c>
      <c r="B1941">
        <v>2682</v>
      </c>
      <c r="C1941" s="1" t="s">
        <v>4001</v>
      </c>
      <c r="D1941">
        <v>0.2</v>
      </c>
      <c r="E1941">
        <v>0</v>
      </c>
      <c r="F1941">
        <v>124.96</v>
      </c>
      <c r="G1941">
        <v>3005</v>
      </c>
      <c r="H1941" s="1" t="s">
        <v>4148</v>
      </c>
      <c r="I1941">
        <v>108.49</v>
      </c>
      <c r="J1941">
        <v>9.41</v>
      </c>
      <c r="K1941">
        <v>323</v>
      </c>
      <c r="L1941">
        <v>419.77</v>
      </c>
      <c r="M1941">
        <v>173</v>
      </c>
      <c r="N1941">
        <v>11</v>
      </c>
      <c r="O1941">
        <v>0</v>
      </c>
      <c r="P1941">
        <v>285.49</v>
      </c>
      <c r="Q1941">
        <v>0</v>
      </c>
      <c r="R1941" s="1" t="s">
        <v>7091</v>
      </c>
      <c r="S1941" s="1" t="s">
        <v>8156</v>
      </c>
      <c r="T1941">
        <v>0.77</v>
      </c>
      <c r="U1941" s="1"/>
      <c r="V1941">
        <v>26204.956867000001</v>
      </c>
      <c r="W1941">
        <v>509275.26479400002</v>
      </c>
      <c r="X1941">
        <v>131.23305400000001</v>
      </c>
      <c r="Y1941">
        <v>11.672463</v>
      </c>
      <c r="Z1941">
        <v>226.92829</v>
      </c>
      <c r="AA1941">
        <v>218.92713800000001</v>
      </c>
      <c r="AB1941">
        <v>0</v>
      </c>
    </row>
    <row r="1942" spans="1:28" x14ac:dyDescent="0.25">
      <c r="A1942" s="1" t="s">
        <v>2938</v>
      </c>
      <c r="B1942">
        <v>2152</v>
      </c>
      <c r="C1942" s="1" t="s">
        <v>4005</v>
      </c>
      <c r="D1942">
        <v>5.0999999999999996</v>
      </c>
      <c r="E1942">
        <v>0</v>
      </c>
      <c r="F1942">
        <v>70.13</v>
      </c>
      <c r="G1942">
        <v>3007</v>
      </c>
      <c r="H1942" s="1" t="s">
        <v>4075</v>
      </c>
      <c r="I1942">
        <v>89.74</v>
      </c>
      <c r="J1942">
        <v>7.49</v>
      </c>
      <c r="K1942">
        <v>855</v>
      </c>
      <c r="L1942">
        <v>698.35</v>
      </c>
      <c r="M1942">
        <v>501</v>
      </c>
      <c r="N1942">
        <v>27</v>
      </c>
      <c r="O1942">
        <v>0</v>
      </c>
      <c r="P1942">
        <v>777.49</v>
      </c>
      <c r="Q1942">
        <v>0</v>
      </c>
      <c r="R1942" s="1" t="s">
        <v>7093</v>
      </c>
      <c r="S1942" s="1" t="s">
        <v>8156</v>
      </c>
      <c r="T1942">
        <v>0.67</v>
      </c>
      <c r="U1942" s="1"/>
      <c r="V1942">
        <v>88068.530327999993</v>
      </c>
      <c r="W1942">
        <v>1593997.4848720001</v>
      </c>
      <c r="X1942">
        <v>438.40793200000002</v>
      </c>
      <c r="Y1942">
        <v>38.161577999999999</v>
      </c>
      <c r="Z1942">
        <v>721.76446399999998</v>
      </c>
      <c r="AA1942">
        <v>685.229873</v>
      </c>
      <c r="AB1942">
        <v>0</v>
      </c>
    </row>
    <row r="1943" spans="1:28" x14ac:dyDescent="0.25">
      <c r="A1943" s="1" t="s">
        <v>2939</v>
      </c>
      <c r="B1943">
        <v>2760</v>
      </c>
      <c r="C1943" s="1" t="s">
        <v>4034</v>
      </c>
      <c r="D1943">
        <v>5.0999999999999996</v>
      </c>
      <c r="E1943">
        <v>0</v>
      </c>
      <c r="F1943">
        <v>0</v>
      </c>
      <c r="G1943">
        <v>3007</v>
      </c>
      <c r="H1943" s="1" t="s">
        <v>4150</v>
      </c>
      <c r="I1943">
        <v>82</v>
      </c>
      <c r="J1943">
        <v>11.72</v>
      </c>
      <c r="K1943">
        <v>247</v>
      </c>
      <c r="L1943">
        <v>1808.36</v>
      </c>
      <c r="M1943">
        <v>60</v>
      </c>
      <c r="N1943">
        <v>4</v>
      </c>
      <c r="O1943">
        <v>0</v>
      </c>
      <c r="P1943">
        <v>109.18</v>
      </c>
      <c r="Q1943">
        <v>0</v>
      </c>
      <c r="R1943" s="1" t="s">
        <v>7094</v>
      </c>
      <c r="S1943" s="1" t="s">
        <v>8156</v>
      </c>
      <c r="T1943">
        <v>0.93</v>
      </c>
      <c r="U1943" s="1"/>
      <c r="V1943">
        <v>16369.714458</v>
      </c>
      <c r="W1943">
        <v>684511.43496300001</v>
      </c>
      <c r="X1943">
        <v>90.718627999999995</v>
      </c>
      <c r="Y1943">
        <v>13.482391</v>
      </c>
      <c r="Z1943">
        <v>289.32492000000002</v>
      </c>
      <c r="AA1943">
        <v>294.24501299999997</v>
      </c>
      <c r="AB1943">
        <v>0</v>
      </c>
    </row>
    <row r="1944" spans="1:28" x14ac:dyDescent="0.25">
      <c r="A1944" s="1" t="s">
        <v>2940</v>
      </c>
      <c r="B1944">
        <v>2530</v>
      </c>
      <c r="C1944" s="1" t="s">
        <v>4030</v>
      </c>
      <c r="D1944">
        <v>5.0999999999999996</v>
      </c>
      <c r="E1944">
        <v>0</v>
      </c>
      <c r="F1944">
        <v>0</v>
      </c>
      <c r="G1944">
        <v>3008</v>
      </c>
      <c r="H1944" s="1" t="s">
        <v>4152</v>
      </c>
      <c r="I1944">
        <v>144.80000000000001</v>
      </c>
      <c r="J1944">
        <v>11.3</v>
      </c>
      <c r="K1944">
        <v>478</v>
      </c>
      <c r="L1944">
        <v>3263.57</v>
      </c>
      <c r="M1944">
        <v>105</v>
      </c>
      <c r="N1944">
        <v>8</v>
      </c>
      <c r="O1944">
        <v>0</v>
      </c>
      <c r="P1944">
        <v>201.8</v>
      </c>
      <c r="Q1944">
        <v>0</v>
      </c>
      <c r="R1944" s="1" t="s">
        <v>7095</v>
      </c>
      <c r="S1944" s="1" t="s">
        <v>8156</v>
      </c>
      <c r="T1944">
        <v>0.84</v>
      </c>
      <c r="U1944" s="1"/>
      <c r="V1944">
        <v>28806.007408000001</v>
      </c>
      <c r="W1944">
        <v>1125267.0581149999</v>
      </c>
      <c r="X1944">
        <v>157.565168</v>
      </c>
      <c r="Y1944">
        <v>21.552377</v>
      </c>
      <c r="Z1944">
        <v>473.25203499999998</v>
      </c>
      <c r="AA1944">
        <v>483.71121399999998</v>
      </c>
      <c r="AB1944">
        <v>0</v>
      </c>
    </row>
    <row r="1945" spans="1:28" x14ac:dyDescent="0.25">
      <c r="A1945" s="1" t="s">
        <v>2941</v>
      </c>
      <c r="B1945">
        <v>2949</v>
      </c>
      <c r="C1945" s="1" t="s">
        <v>4002</v>
      </c>
      <c r="D1945">
        <v>5.0999999999999996</v>
      </c>
      <c r="E1945">
        <v>0</v>
      </c>
      <c r="F1945">
        <v>0.88</v>
      </c>
      <c r="G1945">
        <v>3008</v>
      </c>
      <c r="H1945" s="1" t="s">
        <v>4105</v>
      </c>
      <c r="I1945">
        <v>31.58</v>
      </c>
      <c r="J1945">
        <v>12.35</v>
      </c>
      <c r="K1945">
        <v>59</v>
      </c>
      <c r="L1945">
        <v>367.23</v>
      </c>
      <c r="M1945">
        <v>11</v>
      </c>
      <c r="N1945">
        <v>4</v>
      </c>
      <c r="O1945">
        <v>0</v>
      </c>
      <c r="P1945">
        <v>32.479999999999997</v>
      </c>
      <c r="Q1945">
        <v>0</v>
      </c>
      <c r="R1945" s="1" t="s">
        <v>7096</v>
      </c>
      <c r="S1945" s="1" t="s">
        <v>8156</v>
      </c>
      <c r="T1945">
        <v>1.01</v>
      </c>
      <c r="U1945" s="1"/>
      <c r="V1945">
        <v>4371.6922240000004</v>
      </c>
      <c r="W1945">
        <v>173132.88853600001</v>
      </c>
      <c r="X1945">
        <v>24.004434</v>
      </c>
      <c r="Y1945">
        <v>3.494742</v>
      </c>
      <c r="Z1945">
        <v>73.957173999999995</v>
      </c>
      <c r="AA1945">
        <v>74.423182999999995</v>
      </c>
      <c r="AB1945">
        <v>0</v>
      </c>
    </row>
    <row r="1946" spans="1:28" x14ac:dyDescent="0.25">
      <c r="A1946" s="1" t="s">
        <v>2943</v>
      </c>
      <c r="B1946">
        <v>2954</v>
      </c>
      <c r="C1946" s="1" t="s">
        <v>4004</v>
      </c>
      <c r="D1946">
        <v>5.0999999999999996</v>
      </c>
      <c r="E1946">
        <v>0</v>
      </c>
      <c r="F1946">
        <v>0.63</v>
      </c>
      <c r="G1946">
        <v>3013</v>
      </c>
      <c r="H1946" s="1" t="s">
        <v>4073</v>
      </c>
      <c r="I1946">
        <v>40.79</v>
      </c>
      <c r="J1946">
        <v>16.02</v>
      </c>
      <c r="K1946">
        <v>59</v>
      </c>
      <c r="L1946">
        <v>475.89</v>
      </c>
      <c r="M1946">
        <v>0</v>
      </c>
      <c r="N1946">
        <v>0</v>
      </c>
      <c r="O1946">
        <v>0</v>
      </c>
      <c r="P1946">
        <v>31.31</v>
      </c>
      <c r="Q1946">
        <v>0</v>
      </c>
      <c r="R1946" s="1" t="s">
        <v>7098</v>
      </c>
      <c r="S1946" s="1" t="s">
        <v>8156</v>
      </c>
      <c r="T1946">
        <v>1.29</v>
      </c>
      <c r="U1946" s="1"/>
      <c r="V1946">
        <v>4912.6551740000004</v>
      </c>
      <c r="W1946">
        <v>255929.78791399999</v>
      </c>
      <c r="X1946">
        <v>28.514315</v>
      </c>
      <c r="Y1946">
        <v>5.4154070000000001</v>
      </c>
      <c r="Z1946">
        <v>111.510448</v>
      </c>
      <c r="AA1946">
        <v>110.012624</v>
      </c>
      <c r="AB1946">
        <v>0</v>
      </c>
    </row>
    <row r="1947" spans="1:28" x14ac:dyDescent="0.25">
      <c r="A1947" s="1" t="s">
        <v>2944</v>
      </c>
      <c r="B1947">
        <v>2645</v>
      </c>
      <c r="C1947" s="1" t="s">
        <v>4014</v>
      </c>
      <c r="D1947">
        <v>5.0999999999999996</v>
      </c>
      <c r="E1947">
        <v>0</v>
      </c>
      <c r="F1947">
        <v>0</v>
      </c>
      <c r="G1947">
        <v>3014</v>
      </c>
      <c r="H1947" s="1" t="s">
        <v>4087</v>
      </c>
      <c r="I1947">
        <v>59.72</v>
      </c>
      <c r="J1947">
        <v>11.22</v>
      </c>
      <c r="K1947">
        <v>369</v>
      </c>
      <c r="L1947">
        <v>1183.1099999999999</v>
      </c>
      <c r="M1947">
        <v>147</v>
      </c>
      <c r="N1947">
        <v>7</v>
      </c>
      <c r="O1947">
        <v>0</v>
      </c>
      <c r="P1947">
        <v>274.69</v>
      </c>
      <c r="Q1947">
        <v>0</v>
      </c>
      <c r="R1947" s="1" t="s">
        <v>7099</v>
      </c>
      <c r="S1947" s="1" t="s">
        <v>8156</v>
      </c>
      <c r="T1947">
        <v>0.91</v>
      </c>
      <c r="U1947" s="1"/>
      <c r="V1947">
        <v>32829.859394999999</v>
      </c>
      <c r="W1947">
        <v>880913.77732999995</v>
      </c>
      <c r="X1947">
        <v>170.23721</v>
      </c>
      <c r="Y1947">
        <v>19.136837</v>
      </c>
      <c r="Z1947">
        <v>387.82205800000003</v>
      </c>
      <c r="AA1947">
        <v>378.67771599999998</v>
      </c>
      <c r="AB1947">
        <v>0</v>
      </c>
    </row>
    <row r="1948" spans="1:28" x14ac:dyDescent="0.25">
      <c r="A1948" s="1" t="s">
        <v>2945</v>
      </c>
      <c r="B1948">
        <v>2346</v>
      </c>
      <c r="C1948" s="1" t="s">
        <v>4050</v>
      </c>
      <c r="D1948">
        <v>5.0999999999999996</v>
      </c>
      <c r="E1948">
        <v>0</v>
      </c>
      <c r="F1948">
        <v>0</v>
      </c>
      <c r="G1948">
        <v>3016</v>
      </c>
      <c r="H1948" s="1" t="s">
        <v>4095</v>
      </c>
      <c r="I1948">
        <v>63.59</v>
      </c>
      <c r="J1948">
        <v>5.85</v>
      </c>
      <c r="K1948">
        <v>670</v>
      </c>
      <c r="L1948">
        <v>1628.87</v>
      </c>
      <c r="M1948">
        <v>317</v>
      </c>
      <c r="N1948">
        <v>11</v>
      </c>
      <c r="O1948">
        <v>0</v>
      </c>
      <c r="P1948">
        <v>421.39</v>
      </c>
      <c r="Q1948">
        <v>0</v>
      </c>
      <c r="R1948" s="1" t="s">
        <v>7100</v>
      </c>
      <c r="S1948" s="1" t="s">
        <v>8156</v>
      </c>
      <c r="T1948">
        <v>0.48</v>
      </c>
      <c r="U1948" s="1"/>
      <c r="V1948">
        <v>62395.714837</v>
      </c>
      <c r="W1948">
        <v>1345665.5089159999</v>
      </c>
      <c r="X1948">
        <v>315.556175</v>
      </c>
      <c r="Y1948">
        <v>29.830341000000001</v>
      </c>
      <c r="Z1948">
        <v>595.96735200000001</v>
      </c>
      <c r="AA1948">
        <v>578.46977800000002</v>
      </c>
      <c r="AB1948">
        <v>0</v>
      </c>
    </row>
    <row r="1949" spans="1:28" x14ac:dyDescent="0.25">
      <c r="A1949" s="1" t="s">
        <v>2947</v>
      </c>
      <c r="B1949">
        <v>2877</v>
      </c>
      <c r="C1949" s="1" t="s">
        <v>4009</v>
      </c>
      <c r="D1949">
        <v>5.0999999999999996</v>
      </c>
      <c r="E1949">
        <v>0</v>
      </c>
      <c r="F1949">
        <v>2</v>
      </c>
      <c r="G1949">
        <v>3017</v>
      </c>
      <c r="H1949" s="1" t="s">
        <v>4081</v>
      </c>
      <c r="I1949">
        <v>19.239999999999998</v>
      </c>
      <c r="J1949">
        <v>5.52</v>
      </c>
      <c r="K1949">
        <v>140</v>
      </c>
      <c r="L1949">
        <v>738.31</v>
      </c>
      <c r="M1949">
        <v>0</v>
      </c>
      <c r="N1949">
        <v>0</v>
      </c>
      <c r="O1949">
        <v>0</v>
      </c>
      <c r="P1949">
        <v>25.93</v>
      </c>
      <c r="Q1949">
        <v>0</v>
      </c>
      <c r="R1949" s="1" t="s">
        <v>7102</v>
      </c>
      <c r="S1949" s="1" t="s">
        <v>8156</v>
      </c>
      <c r="T1949">
        <v>0.47</v>
      </c>
      <c r="U1949" s="1"/>
      <c r="V1949">
        <v>6765.0754459999998</v>
      </c>
      <c r="W1949">
        <v>254714.88571999999</v>
      </c>
      <c r="X1949">
        <v>36.720457000000003</v>
      </c>
      <c r="Y1949">
        <v>4.7368620000000004</v>
      </c>
      <c r="Z1949">
        <v>107.84445100000001</v>
      </c>
      <c r="AA1949">
        <v>109.49288300000001</v>
      </c>
      <c r="AB1949">
        <v>0</v>
      </c>
    </row>
    <row r="1950" spans="1:28" x14ac:dyDescent="0.25">
      <c r="A1950" s="1" t="s">
        <v>2949</v>
      </c>
      <c r="B1950">
        <v>2955</v>
      </c>
      <c r="C1950" s="1" t="s">
        <v>4004</v>
      </c>
      <c r="D1950">
        <v>5.0999999999999996</v>
      </c>
      <c r="E1950">
        <v>0</v>
      </c>
      <c r="F1950">
        <v>1.8</v>
      </c>
      <c r="G1950">
        <v>3018</v>
      </c>
      <c r="H1950" s="1" t="s">
        <v>4079</v>
      </c>
      <c r="I1950">
        <v>1.4</v>
      </c>
      <c r="J1950">
        <v>15.94</v>
      </c>
      <c r="K1950">
        <v>63</v>
      </c>
      <c r="L1950">
        <v>609.39</v>
      </c>
      <c r="M1950">
        <v>0</v>
      </c>
      <c r="N1950">
        <v>0</v>
      </c>
      <c r="O1950">
        <v>0</v>
      </c>
      <c r="P1950">
        <v>27.76</v>
      </c>
      <c r="Q1950">
        <v>0</v>
      </c>
      <c r="R1950" s="1" t="s">
        <v>7104</v>
      </c>
      <c r="S1950" s="1" t="s">
        <v>8156</v>
      </c>
      <c r="T1950">
        <v>1.27</v>
      </c>
      <c r="U1950" s="1"/>
      <c r="V1950">
        <v>4127.0340960000003</v>
      </c>
      <c r="W1950">
        <v>231837.88060999999</v>
      </c>
      <c r="X1950">
        <v>24.275642000000001</v>
      </c>
      <c r="Y1950">
        <v>4.6575870000000004</v>
      </c>
      <c r="Z1950">
        <v>98.438636000000002</v>
      </c>
      <c r="AA1950">
        <v>99.656796999999997</v>
      </c>
      <c r="AB1950">
        <v>0</v>
      </c>
    </row>
    <row r="1951" spans="1:28" x14ac:dyDescent="0.25">
      <c r="A1951" s="1" t="s">
        <v>2951</v>
      </c>
      <c r="B1951">
        <v>2274</v>
      </c>
      <c r="C1951" s="1" t="s">
        <v>4001</v>
      </c>
      <c r="D1951">
        <v>0.2</v>
      </c>
      <c r="E1951">
        <v>0</v>
      </c>
      <c r="F1951">
        <v>74</v>
      </c>
      <c r="G1951">
        <v>3019</v>
      </c>
      <c r="H1951" s="1" t="s">
        <v>4085</v>
      </c>
      <c r="I1951">
        <v>50.59</v>
      </c>
      <c r="J1951">
        <v>12.69</v>
      </c>
      <c r="K1951">
        <v>745</v>
      </c>
      <c r="L1951">
        <v>796.83</v>
      </c>
      <c r="M1951">
        <v>585</v>
      </c>
      <c r="N1951">
        <v>12</v>
      </c>
      <c r="O1951">
        <v>0</v>
      </c>
      <c r="P1951">
        <v>683.01</v>
      </c>
      <c r="Q1951">
        <v>0</v>
      </c>
      <c r="R1951" s="1" t="s">
        <v>7106</v>
      </c>
      <c r="S1951" s="1" t="s">
        <v>8156</v>
      </c>
      <c r="T1951">
        <v>0.92</v>
      </c>
      <c r="U1951" s="1"/>
      <c r="V1951">
        <v>96145.352411999993</v>
      </c>
      <c r="W1951">
        <v>1745583.8028299999</v>
      </c>
      <c r="X1951">
        <v>478.83878299999998</v>
      </c>
      <c r="Y1951">
        <v>42.129066000000002</v>
      </c>
      <c r="Z1951">
        <v>791.06012299999998</v>
      </c>
      <c r="AA1951">
        <v>750.39339900000004</v>
      </c>
      <c r="AB1951">
        <v>0</v>
      </c>
    </row>
    <row r="1952" spans="1:28" x14ac:dyDescent="0.25">
      <c r="A1952" s="1" t="s">
        <v>2953</v>
      </c>
      <c r="B1952">
        <v>2119</v>
      </c>
      <c r="C1952" s="1" t="s">
        <v>4004</v>
      </c>
      <c r="D1952">
        <v>5.0999999999999996</v>
      </c>
      <c r="E1952">
        <v>0</v>
      </c>
      <c r="F1952">
        <v>0.59</v>
      </c>
      <c r="G1952">
        <v>3021</v>
      </c>
      <c r="H1952" s="1" t="s">
        <v>4167</v>
      </c>
      <c r="I1952">
        <v>122.01</v>
      </c>
      <c r="J1952">
        <v>7.81</v>
      </c>
      <c r="K1952">
        <v>902</v>
      </c>
      <c r="L1952">
        <v>1425.91</v>
      </c>
      <c r="M1952">
        <v>568</v>
      </c>
      <c r="N1952">
        <v>31</v>
      </c>
      <c r="O1952">
        <v>0</v>
      </c>
      <c r="P1952">
        <v>726.32</v>
      </c>
      <c r="Q1952">
        <v>0</v>
      </c>
      <c r="R1952" s="1" t="s">
        <v>7108</v>
      </c>
      <c r="S1952" s="1" t="s">
        <v>8156</v>
      </c>
      <c r="T1952">
        <v>0.59</v>
      </c>
      <c r="U1952" s="1"/>
      <c r="V1952">
        <v>94830.300745</v>
      </c>
      <c r="W1952">
        <v>1860517.8311439999</v>
      </c>
      <c r="X1952">
        <v>475.40449999999998</v>
      </c>
      <c r="Y1952">
        <v>43.092292999999998</v>
      </c>
      <c r="Z1952">
        <v>833.63082899999995</v>
      </c>
      <c r="AA1952">
        <v>799.79735700000003</v>
      </c>
      <c r="AB1952">
        <v>0</v>
      </c>
    </row>
    <row r="1953" spans="1:28" x14ac:dyDescent="0.25">
      <c r="A1953" s="1" t="s">
        <v>2954</v>
      </c>
      <c r="B1953">
        <v>2302</v>
      </c>
      <c r="C1953" s="1" t="s">
        <v>4001</v>
      </c>
      <c r="D1953">
        <v>0.2</v>
      </c>
      <c r="E1953">
        <v>0</v>
      </c>
      <c r="F1953">
        <v>2</v>
      </c>
      <c r="G1953">
        <v>3021</v>
      </c>
      <c r="H1953" s="1" t="s">
        <v>4085</v>
      </c>
      <c r="I1953">
        <v>50.59</v>
      </c>
      <c r="J1953">
        <v>11.98</v>
      </c>
      <c r="K1953">
        <v>719</v>
      </c>
      <c r="L1953">
        <v>796.83</v>
      </c>
      <c r="M1953">
        <v>582</v>
      </c>
      <c r="N1953">
        <v>9</v>
      </c>
      <c r="O1953">
        <v>0</v>
      </c>
      <c r="P1953">
        <v>659.26</v>
      </c>
      <c r="Q1953">
        <v>0</v>
      </c>
      <c r="R1953" s="1" t="s">
        <v>7109</v>
      </c>
      <c r="S1953" s="1" t="s">
        <v>8156</v>
      </c>
      <c r="T1953">
        <v>0.97</v>
      </c>
      <c r="U1953" s="1"/>
      <c r="V1953">
        <v>94578.645430000004</v>
      </c>
      <c r="W1953">
        <v>1693492.420804</v>
      </c>
      <c r="X1953">
        <v>470.43021499999998</v>
      </c>
      <c r="Y1953">
        <v>40.752428999999999</v>
      </c>
      <c r="Z1953">
        <v>765.81747700000005</v>
      </c>
      <c r="AA1953">
        <v>728.00168799999994</v>
      </c>
      <c r="AB1953">
        <v>0</v>
      </c>
    </row>
    <row r="1954" spans="1:28" x14ac:dyDescent="0.25">
      <c r="A1954" s="1" t="s">
        <v>2956</v>
      </c>
      <c r="B1954">
        <v>2806</v>
      </c>
      <c r="C1954" s="1" t="s">
        <v>4034</v>
      </c>
      <c r="D1954">
        <v>5.0999999999999996</v>
      </c>
      <c r="E1954">
        <v>0</v>
      </c>
      <c r="F1954">
        <v>0</v>
      </c>
      <c r="G1954">
        <v>3022</v>
      </c>
      <c r="H1954" s="1" t="s">
        <v>4150</v>
      </c>
      <c r="I1954">
        <v>82</v>
      </c>
      <c r="J1954">
        <v>12.03</v>
      </c>
      <c r="K1954">
        <v>216</v>
      </c>
      <c r="L1954">
        <v>1808.36</v>
      </c>
      <c r="M1954">
        <v>16</v>
      </c>
      <c r="N1954">
        <v>1</v>
      </c>
      <c r="O1954">
        <v>0</v>
      </c>
      <c r="P1954">
        <v>73.349999999999994</v>
      </c>
      <c r="Q1954">
        <v>0</v>
      </c>
      <c r="R1954" s="1" t="s">
        <v>7111</v>
      </c>
      <c r="S1954" s="1" t="s">
        <v>8156</v>
      </c>
      <c r="T1954">
        <v>0.9</v>
      </c>
      <c r="U1954" s="1"/>
      <c r="V1954">
        <v>11555.74193</v>
      </c>
      <c r="W1954">
        <v>564731.95393800002</v>
      </c>
      <c r="X1954">
        <v>65.848892000000006</v>
      </c>
      <c r="Y1954">
        <v>10.365041</v>
      </c>
      <c r="Z1954">
        <v>234.12165100000001</v>
      </c>
      <c r="AA1954">
        <v>242.75589400000001</v>
      </c>
      <c r="AB1954">
        <v>0</v>
      </c>
    </row>
    <row r="1955" spans="1:28" x14ac:dyDescent="0.25">
      <c r="A1955" s="1" t="s">
        <v>2957</v>
      </c>
      <c r="B1955">
        <v>2561</v>
      </c>
      <c r="C1955" s="1" t="s">
        <v>4001</v>
      </c>
      <c r="D1955">
        <v>0.2</v>
      </c>
      <c r="E1955">
        <v>0</v>
      </c>
      <c r="F1955">
        <v>111</v>
      </c>
      <c r="G1955">
        <v>3023</v>
      </c>
      <c r="H1955" s="1" t="s">
        <v>4085</v>
      </c>
      <c r="I1955">
        <v>50.59</v>
      </c>
      <c r="J1955">
        <v>12.4</v>
      </c>
      <c r="K1955">
        <v>462</v>
      </c>
      <c r="L1955">
        <v>796.83</v>
      </c>
      <c r="M1955">
        <v>246</v>
      </c>
      <c r="N1955">
        <v>14</v>
      </c>
      <c r="O1955">
        <v>0</v>
      </c>
      <c r="P1955">
        <v>406.05</v>
      </c>
      <c r="Q1955">
        <v>0</v>
      </c>
      <c r="R1955" s="1" t="s">
        <v>7112</v>
      </c>
      <c r="S1955" s="1" t="s">
        <v>8156</v>
      </c>
      <c r="T1955">
        <v>1.03</v>
      </c>
      <c r="U1955" s="1"/>
      <c r="V1955">
        <v>38225.080478999997</v>
      </c>
      <c r="W1955">
        <v>805321.97935799998</v>
      </c>
      <c r="X1955">
        <v>193.01384899999999</v>
      </c>
      <c r="Y1955">
        <v>18.626546999999999</v>
      </c>
      <c r="Z1955">
        <v>359.77199100000001</v>
      </c>
      <c r="AA1955">
        <v>346.18864200000002</v>
      </c>
      <c r="AB1955">
        <v>0</v>
      </c>
    </row>
    <row r="1956" spans="1:28" x14ac:dyDescent="0.25">
      <c r="A1956" s="1" t="s">
        <v>2960</v>
      </c>
      <c r="B1956">
        <v>2762</v>
      </c>
      <c r="C1956" s="1" t="s">
        <v>4018</v>
      </c>
      <c r="D1956">
        <v>5.0999999999999996</v>
      </c>
      <c r="E1956">
        <v>0</v>
      </c>
      <c r="F1956">
        <v>2</v>
      </c>
      <c r="G1956">
        <v>3025</v>
      </c>
      <c r="H1956" s="1" t="s">
        <v>4095</v>
      </c>
      <c r="I1956">
        <v>63.59</v>
      </c>
      <c r="J1956">
        <v>12.31</v>
      </c>
      <c r="K1956">
        <v>263</v>
      </c>
      <c r="L1956">
        <v>1936.73</v>
      </c>
      <c r="M1956">
        <v>38</v>
      </c>
      <c r="N1956">
        <v>3</v>
      </c>
      <c r="O1956">
        <v>0</v>
      </c>
      <c r="P1956">
        <v>109.04</v>
      </c>
      <c r="Q1956">
        <v>0</v>
      </c>
      <c r="R1956" s="1" t="s">
        <v>7115</v>
      </c>
      <c r="S1956" s="1" t="s">
        <v>8156</v>
      </c>
      <c r="T1956">
        <v>0.9</v>
      </c>
      <c r="U1956" s="1"/>
      <c r="V1956">
        <v>16465.472960999999</v>
      </c>
      <c r="W1956">
        <v>709345.14778600005</v>
      </c>
      <c r="X1956">
        <v>91.763930000000002</v>
      </c>
      <c r="Y1956">
        <v>14.108504</v>
      </c>
      <c r="Z1956">
        <v>301.98895800000003</v>
      </c>
      <c r="AA1956">
        <v>304.91929699999997</v>
      </c>
      <c r="AB1956">
        <v>0</v>
      </c>
    </row>
    <row r="1957" spans="1:28" x14ac:dyDescent="0.25">
      <c r="A1957" s="1" t="s">
        <v>2961</v>
      </c>
      <c r="B1957">
        <v>2518</v>
      </c>
      <c r="C1957" s="1" t="s">
        <v>4001</v>
      </c>
      <c r="D1957">
        <v>0.2</v>
      </c>
      <c r="E1957">
        <v>0</v>
      </c>
      <c r="F1957">
        <v>118</v>
      </c>
      <c r="G1957">
        <v>3026</v>
      </c>
      <c r="H1957" s="1" t="s">
        <v>4085</v>
      </c>
      <c r="I1957">
        <v>50.59</v>
      </c>
      <c r="J1957">
        <v>14.12</v>
      </c>
      <c r="K1957">
        <v>508</v>
      </c>
      <c r="L1957">
        <v>796.83</v>
      </c>
      <c r="M1957">
        <v>377</v>
      </c>
      <c r="N1957">
        <v>16</v>
      </c>
      <c r="O1957">
        <v>0</v>
      </c>
      <c r="P1957">
        <v>457.88</v>
      </c>
      <c r="Q1957">
        <v>0</v>
      </c>
      <c r="R1957" s="1" t="s">
        <v>7116</v>
      </c>
      <c r="S1957" s="1" t="s">
        <v>8156</v>
      </c>
      <c r="T1957">
        <v>1.1499999999999999</v>
      </c>
      <c r="U1957" s="1"/>
      <c r="V1957">
        <v>64513.416829000002</v>
      </c>
      <c r="W1957">
        <v>1221320.794091</v>
      </c>
      <c r="X1957">
        <v>322.486287</v>
      </c>
      <c r="Y1957">
        <v>29.284593999999998</v>
      </c>
      <c r="Z1957">
        <v>551.32364099999995</v>
      </c>
      <c r="AA1957">
        <v>525.02068599999996</v>
      </c>
      <c r="AB1957">
        <v>0</v>
      </c>
    </row>
    <row r="1958" spans="1:28" x14ac:dyDescent="0.25">
      <c r="A1958" s="1" t="s">
        <v>2965</v>
      </c>
      <c r="B1958">
        <v>2070</v>
      </c>
      <c r="C1958" s="1" t="s">
        <v>4040</v>
      </c>
      <c r="D1958">
        <v>5.0999999999999996</v>
      </c>
      <c r="E1958">
        <v>0</v>
      </c>
      <c r="F1958">
        <v>0.01</v>
      </c>
      <c r="G1958">
        <v>3029</v>
      </c>
      <c r="H1958" s="1" t="s">
        <v>4096</v>
      </c>
      <c r="I1958">
        <v>121.36</v>
      </c>
      <c r="J1958">
        <v>13.58</v>
      </c>
      <c r="K1958">
        <v>959</v>
      </c>
      <c r="L1958">
        <v>1561.24</v>
      </c>
      <c r="M1958">
        <v>616</v>
      </c>
      <c r="N1958">
        <v>27</v>
      </c>
      <c r="O1958">
        <v>0</v>
      </c>
      <c r="P1958">
        <v>844.92</v>
      </c>
      <c r="Q1958">
        <v>0</v>
      </c>
      <c r="R1958" s="1" t="s">
        <v>7120</v>
      </c>
      <c r="S1958" s="1" t="s">
        <v>8156</v>
      </c>
      <c r="T1958">
        <v>1</v>
      </c>
      <c r="U1958" s="1"/>
      <c r="V1958">
        <v>105466.610195</v>
      </c>
      <c r="W1958">
        <v>2145536.503428</v>
      </c>
      <c r="X1958">
        <v>530.73298499999999</v>
      </c>
      <c r="Y1958">
        <v>50.126375000000003</v>
      </c>
      <c r="Z1958">
        <v>962.16914199999997</v>
      </c>
      <c r="AA1958">
        <v>922.31708100000003</v>
      </c>
      <c r="AB1958">
        <v>0</v>
      </c>
    </row>
    <row r="1959" spans="1:28" x14ac:dyDescent="0.25">
      <c r="A1959" s="1" t="s">
        <v>2967</v>
      </c>
      <c r="B1959">
        <v>2657</v>
      </c>
      <c r="C1959" s="1" t="s">
        <v>4001</v>
      </c>
      <c r="D1959">
        <v>0.2</v>
      </c>
      <c r="E1959">
        <v>0</v>
      </c>
      <c r="F1959">
        <v>107</v>
      </c>
      <c r="G1959">
        <v>3032</v>
      </c>
      <c r="H1959" s="1" t="s">
        <v>4085</v>
      </c>
      <c r="I1959">
        <v>50.59</v>
      </c>
      <c r="J1959">
        <v>12.88</v>
      </c>
      <c r="K1959">
        <v>375</v>
      </c>
      <c r="L1959">
        <v>796.83</v>
      </c>
      <c r="M1959">
        <v>188</v>
      </c>
      <c r="N1959">
        <v>12</v>
      </c>
      <c r="O1959">
        <v>0</v>
      </c>
      <c r="P1959">
        <v>313.11</v>
      </c>
      <c r="Q1959">
        <v>0</v>
      </c>
      <c r="R1959" s="1" t="s">
        <v>7122</v>
      </c>
      <c r="S1959" s="1" t="s">
        <v>8156</v>
      </c>
      <c r="T1959">
        <v>0.93</v>
      </c>
      <c r="U1959" s="1"/>
      <c r="V1959">
        <v>28541.388916</v>
      </c>
      <c r="W1959">
        <v>620665.95815900003</v>
      </c>
      <c r="X1959">
        <v>144.53593000000001</v>
      </c>
      <c r="Y1959">
        <v>13.973421</v>
      </c>
      <c r="Z1959">
        <v>274.67198400000001</v>
      </c>
      <c r="AA1959">
        <v>266.80925200000001</v>
      </c>
      <c r="AB1959">
        <v>0</v>
      </c>
    </row>
    <row r="1960" spans="1:28" x14ac:dyDescent="0.25">
      <c r="A1960" s="1" t="s">
        <v>2968</v>
      </c>
      <c r="B1960">
        <v>2737</v>
      </c>
      <c r="C1960" s="1" t="s">
        <v>4013</v>
      </c>
      <c r="D1960">
        <v>5.0999999999999996</v>
      </c>
      <c r="E1960">
        <v>0</v>
      </c>
      <c r="F1960">
        <v>0.81</v>
      </c>
      <c r="G1960">
        <v>3032</v>
      </c>
      <c r="H1960" s="1" t="s">
        <v>4086</v>
      </c>
      <c r="I1960">
        <v>0.2</v>
      </c>
      <c r="J1960">
        <v>6.42</v>
      </c>
      <c r="K1960">
        <v>295</v>
      </c>
      <c r="L1960">
        <v>1241.6600000000001</v>
      </c>
      <c r="M1960">
        <v>177</v>
      </c>
      <c r="N1960">
        <v>3</v>
      </c>
      <c r="O1960">
        <v>0</v>
      </c>
      <c r="P1960">
        <v>221.45</v>
      </c>
      <c r="Q1960">
        <v>0</v>
      </c>
      <c r="R1960" s="1" t="s">
        <v>7123</v>
      </c>
      <c r="S1960" s="1" t="s">
        <v>8156</v>
      </c>
      <c r="T1960">
        <v>1.23</v>
      </c>
      <c r="U1960" s="1"/>
      <c r="V1960">
        <v>36298.667717999997</v>
      </c>
      <c r="W1960">
        <v>959790.85783600004</v>
      </c>
      <c r="X1960">
        <v>188.114508</v>
      </c>
      <c r="Y1960">
        <v>21.776987999999999</v>
      </c>
      <c r="Z1960">
        <v>424.441192</v>
      </c>
      <c r="AA1960">
        <v>412.58400799999998</v>
      </c>
      <c r="AB1960">
        <v>0</v>
      </c>
    </row>
    <row r="1961" spans="1:28" x14ac:dyDescent="0.25">
      <c r="A1961" s="1" t="s">
        <v>2969</v>
      </c>
      <c r="B1961">
        <v>2981</v>
      </c>
      <c r="C1961" s="1" t="s">
        <v>4002</v>
      </c>
      <c r="D1961">
        <v>5.0999999999999996</v>
      </c>
      <c r="E1961">
        <v>0</v>
      </c>
      <c r="F1961">
        <v>1.52</v>
      </c>
      <c r="G1961">
        <v>3033</v>
      </c>
      <c r="H1961" s="1" t="s">
        <v>4105</v>
      </c>
      <c r="I1961">
        <v>31.58</v>
      </c>
      <c r="J1961">
        <v>11.79</v>
      </c>
      <c r="K1961">
        <v>52</v>
      </c>
      <c r="L1961">
        <v>367.23</v>
      </c>
      <c r="M1961">
        <v>2</v>
      </c>
      <c r="N1961">
        <v>1</v>
      </c>
      <c r="O1961">
        <v>0</v>
      </c>
      <c r="P1961">
        <v>24.94</v>
      </c>
      <c r="Q1961">
        <v>0</v>
      </c>
      <c r="R1961" s="1" t="s">
        <v>7124</v>
      </c>
      <c r="S1961" s="1" t="s">
        <v>8156</v>
      </c>
      <c r="T1961">
        <v>0.99</v>
      </c>
      <c r="U1961" s="1"/>
      <c r="V1961">
        <v>3583.8053540000001</v>
      </c>
      <c r="W1961">
        <v>165088.04449100001</v>
      </c>
      <c r="X1961">
        <v>20.259205999999999</v>
      </c>
      <c r="Y1961">
        <v>3.443422</v>
      </c>
      <c r="Z1961">
        <v>71.667733999999996</v>
      </c>
      <c r="AA1961">
        <v>70.964297999999999</v>
      </c>
      <c r="AB1961">
        <v>0</v>
      </c>
    </row>
    <row r="1962" spans="1:28" x14ac:dyDescent="0.25">
      <c r="A1962" s="1" t="s">
        <v>2970</v>
      </c>
      <c r="B1962">
        <v>2876</v>
      </c>
      <c r="C1962" s="1" t="s">
        <v>4007</v>
      </c>
      <c r="D1962">
        <v>5.0999999999999996</v>
      </c>
      <c r="E1962">
        <v>0</v>
      </c>
      <c r="F1962">
        <v>1</v>
      </c>
      <c r="G1962">
        <v>3034</v>
      </c>
      <c r="H1962" s="1" t="s">
        <v>4075</v>
      </c>
      <c r="I1962">
        <v>89.74</v>
      </c>
      <c r="J1962">
        <v>6.63</v>
      </c>
      <c r="K1962">
        <v>158</v>
      </c>
      <c r="L1962">
        <v>569.77</v>
      </c>
      <c r="M1962">
        <v>54</v>
      </c>
      <c r="N1962">
        <v>2</v>
      </c>
      <c r="O1962">
        <v>0</v>
      </c>
      <c r="P1962">
        <v>77.569999999999993</v>
      </c>
      <c r="Q1962">
        <v>0</v>
      </c>
      <c r="R1962" s="1" t="s">
        <v>7125</v>
      </c>
      <c r="S1962" s="1" t="s">
        <v>8156</v>
      </c>
      <c r="T1962">
        <v>0.52</v>
      </c>
      <c r="U1962" s="1"/>
      <c r="V1962">
        <v>12912.186438000001</v>
      </c>
      <c r="W1962">
        <v>319370.86683399999</v>
      </c>
      <c r="X1962">
        <v>66.196096999999995</v>
      </c>
      <c r="Y1962">
        <v>6.4830750000000004</v>
      </c>
      <c r="Z1962">
        <v>137.82267899999999</v>
      </c>
      <c r="AA1962">
        <v>137.28924699999999</v>
      </c>
      <c r="AB1962">
        <v>0</v>
      </c>
    </row>
    <row r="1963" spans="1:28" x14ac:dyDescent="0.25">
      <c r="A1963" s="1" t="s">
        <v>2972</v>
      </c>
      <c r="B1963">
        <v>2654</v>
      </c>
      <c r="C1963" s="1" t="s">
        <v>4026</v>
      </c>
      <c r="D1963">
        <v>0.2</v>
      </c>
      <c r="E1963">
        <v>0</v>
      </c>
      <c r="F1963">
        <v>0.16</v>
      </c>
      <c r="G1963">
        <v>3036</v>
      </c>
      <c r="H1963" s="1" t="s">
        <v>4090</v>
      </c>
      <c r="I1963">
        <v>24.41</v>
      </c>
      <c r="J1963">
        <v>9.1199999999999992</v>
      </c>
      <c r="K1963">
        <v>382</v>
      </c>
      <c r="L1963">
        <v>1018.7</v>
      </c>
      <c r="M1963">
        <v>212</v>
      </c>
      <c r="N1963">
        <v>8</v>
      </c>
      <c r="O1963">
        <v>0</v>
      </c>
      <c r="P1963">
        <v>275.88</v>
      </c>
      <c r="Q1963">
        <v>0</v>
      </c>
      <c r="R1963" s="1" t="s">
        <v>7127</v>
      </c>
      <c r="S1963" s="1" t="s">
        <v>8156</v>
      </c>
      <c r="T1963">
        <v>0.71</v>
      </c>
      <c r="U1963" s="1"/>
      <c r="V1963">
        <v>38527.666308</v>
      </c>
      <c r="W1963">
        <v>847631.00585399999</v>
      </c>
      <c r="X1963">
        <v>195.32133400000001</v>
      </c>
      <c r="Y1963">
        <v>19.021355</v>
      </c>
      <c r="Z1963">
        <v>375.89989400000002</v>
      </c>
      <c r="AA1963">
        <v>364.37560999999999</v>
      </c>
      <c r="AB1963">
        <v>0</v>
      </c>
    </row>
    <row r="1964" spans="1:28" x14ac:dyDescent="0.25">
      <c r="A1964" s="1" t="s">
        <v>2973</v>
      </c>
      <c r="B1964">
        <v>2526</v>
      </c>
      <c r="C1964" s="1" t="s">
        <v>4020</v>
      </c>
      <c r="D1964">
        <v>5.0999999999999996</v>
      </c>
      <c r="E1964">
        <v>0</v>
      </c>
      <c r="F1964">
        <v>0.74</v>
      </c>
      <c r="G1964">
        <v>3037</v>
      </c>
      <c r="H1964" s="1" t="s">
        <v>4094</v>
      </c>
      <c r="I1964">
        <v>120.04</v>
      </c>
      <c r="J1964">
        <v>12.62</v>
      </c>
      <c r="K1964">
        <v>511</v>
      </c>
      <c r="L1964">
        <v>743.49</v>
      </c>
      <c r="M1964">
        <v>257</v>
      </c>
      <c r="N1964">
        <v>12</v>
      </c>
      <c r="O1964">
        <v>0</v>
      </c>
      <c r="P1964">
        <v>460.22</v>
      </c>
      <c r="Q1964">
        <v>0</v>
      </c>
      <c r="R1964" s="1" t="s">
        <v>7128</v>
      </c>
      <c r="S1964" s="1" t="s">
        <v>8156</v>
      </c>
      <c r="T1964">
        <v>1.07</v>
      </c>
      <c r="U1964" s="1"/>
      <c r="V1964">
        <v>50024.906995999998</v>
      </c>
      <c r="W1964">
        <v>1033162.3504380001</v>
      </c>
      <c r="X1964">
        <v>252.073305</v>
      </c>
      <c r="Y1964">
        <v>24.073571000000001</v>
      </c>
      <c r="Z1964">
        <v>463.27934800000003</v>
      </c>
      <c r="AA1964">
        <v>444.132271</v>
      </c>
      <c r="AB1964">
        <v>0</v>
      </c>
    </row>
    <row r="1965" spans="1:28" x14ac:dyDescent="0.25">
      <c r="A1965" s="1" t="s">
        <v>2975</v>
      </c>
      <c r="B1965">
        <v>2136</v>
      </c>
      <c r="C1965" s="1" t="s">
        <v>4040</v>
      </c>
      <c r="D1965">
        <v>5.0999999999999996</v>
      </c>
      <c r="E1965">
        <v>0</v>
      </c>
      <c r="F1965">
        <v>0.3</v>
      </c>
      <c r="G1965">
        <v>3038</v>
      </c>
      <c r="H1965" s="1" t="s">
        <v>4161</v>
      </c>
      <c r="I1965">
        <v>168.74</v>
      </c>
      <c r="J1965">
        <v>14.45</v>
      </c>
      <c r="K1965">
        <v>902</v>
      </c>
      <c r="L1965">
        <v>1626.37</v>
      </c>
      <c r="M1965">
        <v>604</v>
      </c>
      <c r="N1965">
        <v>21</v>
      </c>
      <c r="O1965">
        <v>0</v>
      </c>
      <c r="P1965">
        <v>801.4</v>
      </c>
      <c r="Q1965">
        <v>0</v>
      </c>
      <c r="R1965" s="1" t="s">
        <v>7130</v>
      </c>
      <c r="S1965" s="1" t="s">
        <v>8156</v>
      </c>
      <c r="T1965">
        <v>1.17</v>
      </c>
      <c r="U1965" s="1"/>
      <c r="V1965">
        <v>101875.72220400001</v>
      </c>
      <c r="W1965">
        <v>2099201.4334559999</v>
      </c>
      <c r="X1965">
        <v>513.41499499999998</v>
      </c>
      <c r="Y1965">
        <v>49.549725000000002</v>
      </c>
      <c r="Z1965">
        <v>943.37395400000003</v>
      </c>
      <c r="AA1965">
        <v>902.39692500000001</v>
      </c>
      <c r="AB1965">
        <v>0</v>
      </c>
    </row>
    <row r="1966" spans="1:28" x14ac:dyDescent="0.25">
      <c r="A1966" s="1" t="s">
        <v>2976</v>
      </c>
      <c r="B1966">
        <v>2490</v>
      </c>
      <c r="C1966" s="1" t="s">
        <v>4020</v>
      </c>
      <c r="D1966">
        <v>5.0999999999999996</v>
      </c>
      <c r="E1966">
        <v>0</v>
      </c>
      <c r="F1966">
        <v>0.31</v>
      </c>
      <c r="G1966">
        <v>3039</v>
      </c>
      <c r="H1966" s="1" t="s">
        <v>4094</v>
      </c>
      <c r="I1966">
        <v>120.04</v>
      </c>
      <c r="J1966">
        <v>11.7</v>
      </c>
      <c r="K1966">
        <v>549</v>
      </c>
      <c r="L1966">
        <v>743.49</v>
      </c>
      <c r="M1966">
        <v>287</v>
      </c>
      <c r="N1966">
        <v>15</v>
      </c>
      <c r="O1966">
        <v>0</v>
      </c>
      <c r="P1966">
        <v>494.31</v>
      </c>
      <c r="Q1966">
        <v>0</v>
      </c>
      <c r="R1966" s="1" t="s">
        <v>7131</v>
      </c>
      <c r="S1966" s="1" t="s">
        <v>8156</v>
      </c>
      <c r="T1966">
        <v>1</v>
      </c>
      <c r="U1966" s="1"/>
      <c r="V1966">
        <v>55941.014325999997</v>
      </c>
      <c r="W1966">
        <v>1096416.235595</v>
      </c>
      <c r="X1966">
        <v>280.50447600000001</v>
      </c>
      <c r="Y1966">
        <v>25.809090999999999</v>
      </c>
      <c r="Z1966">
        <v>493.40294899999998</v>
      </c>
      <c r="AA1966">
        <v>471.32567599999999</v>
      </c>
      <c r="AB1966">
        <v>0</v>
      </c>
    </row>
    <row r="1967" spans="1:28" x14ac:dyDescent="0.25">
      <c r="A1967" s="1" t="s">
        <v>2977</v>
      </c>
      <c r="B1967">
        <v>2823</v>
      </c>
      <c r="C1967" s="1" t="s">
        <v>4031</v>
      </c>
      <c r="D1967">
        <v>5.0999999999999996</v>
      </c>
      <c r="E1967">
        <v>0</v>
      </c>
      <c r="F1967">
        <v>0.28000000000000003</v>
      </c>
      <c r="G1967">
        <v>3039</v>
      </c>
      <c r="H1967" s="1" t="s">
        <v>4086</v>
      </c>
      <c r="I1967">
        <v>0.2</v>
      </c>
      <c r="J1967">
        <v>5.97</v>
      </c>
      <c r="K1967">
        <v>216</v>
      </c>
      <c r="L1967">
        <v>1365.91</v>
      </c>
      <c r="M1967">
        <v>64</v>
      </c>
      <c r="N1967">
        <v>2</v>
      </c>
      <c r="O1967">
        <v>0</v>
      </c>
      <c r="P1967">
        <v>128.79</v>
      </c>
      <c r="Q1967">
        <v>0</v>
      </c>
      <c r="R1967" s="1" t="s">
        <v>7132</v>
      </c>
      <c r="S1967" s="1" t="s">
        <v>8156</v>
      </c>
      <c r="T1967">
        <v>1.1499999999999999</v>
      </c>
      <c r="U1967" s="1"/>
      <c r="V1967">
        <v>18022.852578000002</v>
      </c>
      <c r="W1967">
        <v>639217.55889099999</v>
      </c>
      <c r="X1967">
        <v>97.203661999999994</v>
      </c>
      <c r="Y1967">
        <v>13.471579999999999</v>
      </c>
      <c r="Z1967">
        <v>276.44934599999999</v>
      </c>
      <c r="AA1967">
        <v>274.77585199999999</v>
      </c>
      <c r="AB1967">
        <v>0</v>
      </c>
    </row>
    <row r="1968" spans="1:28" x14ac:dyDescent="0.25">
      <c r="A1968" s="1" t="s">
        <v>2978</v>
      </c>
      <c r="B1968">
        <v>1789</v>
      </c>
      <c r="C1968" s="1" t="s">
        <v>4012</v>
      </c>
      <c r="D1968">
        <v>5.0999999999999996</v>
      </c>
      <c r="E1968">
        <v>0</v>
      </c>
      <c r="F1968">
        <v>0.12</v>
      </c>
      <c r="G1968">
        <v>3040</v>
      </c>
      <c r="H1968" s="1" t="s">
        <v>4096</v>
      </c>
      <c r="I1968">
        <v>121.36</v>
      </c>
      <c r="J1968">
        <v>13.63</v>
      </c>
      <c r="K1968">
        <v>1251</v>
      </c>
      <c r="L1968">
        <v>1363.57</v>
      </c>
      <c r="M1968">
        <v>923</v>
      </c>
      <c r="N1968">
        <v>32</v>
      </c>
      <c r="O1968">
        <v>0</v>
      </c>
      <c r="P1968">
        <v>1153.03</v>
      </c>
      <c r="Q1968">
        <v>0</v>
      </c>
      <c r="R1968" s="1" t="s">
        <v>7133</v>
      </c>
      <c r="S1968" s="1" t="s">
        <v>8156</v>
      </c>
      <c r="T1968">
        <v>1.02</v>
      </c>
      <c r="U1968" s="1"/>
      <c r="V1968">
        <v>153412.672398</v>
      </c>
      <c r="W1968">
        <v>2846032.6650009998</v>
      </c>
      <c r="X1968">
        <v>765.48785799999996</v>
      </c>
      <c r="Y1968">
        <v>68.288748999999996</v>
      </c>
      <c r="Z1968">
        <v>1287.467594</v>
      </c>
      <c r="AA1968">
        <v>1223.4532280000001</v>
      </c>
      <c r="AB1968">
        <v>0</v>
      </c>
    </row>
    <row r="1969" spans="1:28" x14ac:dyDescent="0.25">
      <c r="A1969" s="1" t="s">
        <v>2981</v>
      </c>
      <c r="B1969">
        <v>2561</v>
      </c>
      <c r="C1969" s="1" t="s">
        <v>4020</v>
      </c>
      <c r="D1969">
        <v>5.0999999999999996</v>
      </c>
      <c r="E1969">
        <v>0</v>
      </c>
      <c r="F1969">
        <v>0.18</v>
      </c>
      <c r="G1969">
        <v>3041</v>
      </c>
      <c r="H1969" s="1" t="s">
        <v>4094</v>
      </c>
      <c r="I1969">
        <v>120.04</v>
      </c>
      <c r="J1969">
        <v>10.46</v>
      </c>
      <c r="K1969">
        <v>480</v>
      </c>
      <c r="L1969">
        <v>743.49</v>
      </c>
      <c r="M1969">
        <v>240</v>
      </c>
      <c r="N1969">
        <v>13</v>
      </c>
      <c r="O1969">
        <v>0</v>
      </c>
      <c r="P1969">
        <v>420.28</v>
      </c>
      <c r="Q1969">
        <v>0</v>
      </c>
      <c r="R1969" s="1" t="s">
        <v>7136</v>
      </c>
      <c r="S1969" s="1" t="s">
        <v>8156</v>
      </c>
      <c r="T1969">
        <v>0.91</v>
      </c>
      <c r="U1969" s="1"/>
      <c r="V1969">
        <v>47106.092693999999</v>
      </c>
      <c r="W1969">
        <v>956763.74300999998</v>
      </c>
      <c r="X1969">
        <v>236.99439899999999</v>
      </c>
      <c r="Y1969">
        <v>22.274795999999998</v>
      </c>
      <c r="Z1969">
        <v>429.070898</v>
      </c>
      <c r="AA1969">
        <v>411.29098599999998</v>
      </c>
      <c r="AB1969">
        <v>0</v>
      </c>
    </row>
    <row r="1970" spans="1:28" x14ac:dyDescent="0.25">
      <c r="A1970" s="1" t="s">
        <v>2983</v>
      </c>
      <c r="B1970">
        <v>2943</v>
      </c>
      <c r="C1970" s="1" t="s">
        <v>4004</v>
      </c>
      <c r="D1970">
        <v>5.0999999999999996</v>
      </c>
      <c r="E1970">
        <v>0</v>
      </c>
      <c r="F1970">
        <v>3.6</v>
      </c>
      <c r="G1970">
        <v>3042</v>
      </c>
      <c r="H1970" s="1" t="s">
        <v>4076</v>
      </c>
      <c r="I1970">
        <v>1.4</v>
      </c>
      <c r="J1970">
        <v>5.3</v>
      </c>
      <c r="K1970">
        <v>99</v>
      </c>
      <c r="L1970">
        <v>609.39</v>
      </c>
      <c r="M1970">
        <v>0</v>
      </c>
      <c r="N1970">
        <v>0</v>
      </c>
      <c r="O1970">
        <v>0</v>
      </c>
      <c r="P1970">
        <v>18.329999999999998</v>
      </c>
      <c r="Q1970">
        <v>0</v>
      </c>
      <c r="R1970" s="1" t="s">
        <v>7138</v>
      </c>
      <c r="S1970" s="1" t="s">
        <v>8156</v>
      </c>
      <c r="T1970">
        <v>0.5</v>
      </c>
      <c r="U1970" s="1"/>
      <c r="V1970">
        <v>4983.4832370000004</v>
      </c>
      <c r="W1970">
        <v>207735.45529300001</v>
      </c>
      <c r="X1970">
        <v>27.502680999999999</v>
      </c>
      <c r="Y1970">
        <v>3.6799409999999999</v>
      </c>
      <c r="Z1970">
        <v>86.450975</v>
      </c>
      <c r="AA1970">
        <v>89.297950999999998</v>
      </c>
      <c r="AB1970">
        <v>0</v>
      </c>
    </row>
    <row r="1971" spans="1:28" x14ac:dyDescent="0.25">
      <c r="A1971" s="1" t="s">
        <v>2984</v>
      </c>
      <c r="B1971">
        <v>1917</v>
      </c>
      <c r="C1971" s="1" t="s">
        <v>4012</v>
      </c>
      <c r="D1971">
        <v>5.0999999999999996</v>
      </c>
      <c r="E1971">
        <v>0</v>
      </c>
      <c r="F1971">
        <v>0.35</v>
      </c>
      <c r="G1971">
        <v>3045</v>
      </c>
      <c r="H1971" s="1" t="s">
        <v>4096</v>
      </c>
      <c r="I1971">
        <v>121.36</v>
      </c>
      <c r="J1971">
        <v>7.61</v>
      </c>
      <c r="K1971">
        <v>1128</v>
      </c>
      <c r="L1971">
        <v>1363.57</v>
      </c>
      <c r="M1971">
        <v>728</v>
      </c>
      <c r="N1971">
        <v>32</v>
      </c>
      <c r="O1971">
        <v>0</v>
      </c>
      <c r="P1971">
        <v>976.28</v>
      </c>
      <c r="Q1971">
        <v>0</v>
      </c>
      <c r="R1971" s="1" t="s">
        <v>7139</v>
      </c>
      <c r="S1971" s="1" t="s">
        <v>8156</v>
      </c>
      <c r="T1971">
        <v>0.66</v>
      </c>
      <c r="U1971" s="1"/>
      <c r="V1971">
        <v>125949.411142</v>
      </c>
      <c r="W1971">
        <v>2318567.4652769999</v>
      </c>
      <c r="X1971">
        <v>627.85165700000005</v>
      </c>
      <c r="Y1971">
        <v>54.884148000000003</v>
      </c>
      <c r="Z1971">
        <v>1044.9803850000001</v>
      </c>
      <c r="AA1971">
        <v>996.70823199999995</v>
      </c>
      <c r="AB1971">
        <v>0</v>
      </c>
    </row>
    <row r="1972" spans="1:28" x14ac:dyDescent="0.25">
      <c r="A1972" s="1" t="s">
        <v>2985</v>
      </c>
      <c r="B1972">
        <v>2465</v>
      </c>
      <c r="C1972" s="1" t="s">
        <v>4052</v>
      </c>
      <c r="D1972">
        <v>5.0999999999999996</v>
      </c>
      <c r="E1972">
        <v>0</v>
      </c>
      <c r="F1972">
        <v>0.72</v>
      </c>
      <c r="G1972">
        <v>3045</v>
      </c>
      <c r="H1972" s="1" t="s">
        <v>4079</v>
      </c>
      <c r="I1972">
        <v>1.4</v>
      </c>
      <c r="J1972">
        <v>9.9600000000000009</v>
      </c>
      <c r="K1972">
        <v>580</v>
      </c>
      <c r="L1972">
        <v>2652.43</v>
      </c>
      <c r="M1972">
        <v>239</v>
      </c>
      <c r="N1972">
        <v>5</v>
      </c>
      <c r="O1972">
        <v>0</v>
      </c>
      <c r="P1972">
        <v>324.94</v>
      </c>
      <c r="Q1972">
        <v>0</v>
      </c>
      <c r="R1972" s="1" t="s">
        <v>7140</v>
      </c>
      <c r="S1972" s="1" t="s">
        <v>8156</v>
      </c>
      <c r="T1972">
        <v>0.73</v>
      </c>
      <c r="U1972" s="1"/>
      <c r="V1972">
        <v>50903.830269999999</v>
      </c>
      <c r="W1972">
        <v>1396009.952481</v>
      </c>
      <c r="X1972">
        <v>264.58519000000001</v>
      </c>
      <c r="Y1972">
        <v>29.548489</v>
      </c>
      <c r="Z1972">
        <v>607.38687400000003</v>
      </c>
      <c r="AA1972">
        <v>600.10216100000002</v>
      </c>
      <c r="AB1972">
        <v>0</v>
      </c>
    </row>
    <row r="1973" spans="1:28" x14ac:dyDescent="0.25">
      <c r="A1973" s="1" t="s">
        <v>2986</v>
      </c>
      <c r="B1973">
        <v>2597</v>
      </c>
      <c r="C1973" s="1" t="s">
        <v>4020</v>
      </c>
      <c r="D1973">
        <v>5.0999999999999996</v>
      </c>
      <c r="E1973">
        <v>0</v>
      </c>
      <c r="F1973">
        <v>0.61</v>
      </c>
      <c r="G1973">
        <v>3045</v>
      </c>
      <c r="H1973" s="1" t="s">
        <v>4094</v>
      </c>
      <c r="I1973">
        <v>120.04</v>
      </c>
      <c r="J1973">
        <v>8.82</v>
      </c>
      <c r="K1973">
        <v>448</v>
      </c>
      <c r="L1973">
        <v>743.49</v>
      </c>
      <c r="M1973">
        <v>194</v>
      </c>
      <c r="N1973">
        <v>11</v>
      </c>
      <c r="O1973">
        <v>0</v>
      </c>
      <c r="P1973">
        <v>368.74</v>
      </c>
      <c r="Q1973">
        <v>0</v>
      </c>
      <c r="R1973" s="1" t="s">
        <v>7141</v>
      </c>
      <c r="S1973" s="1" t="s">
        <v>8156</v>
      </c>
      <c r="T1973">
        <v>0.69</v>
      </c>
      <c r="U1973" s="1"/>
      <c r="V1973">
        <v>40150.829738</v>
      </c>
      <c r="W1973">
        <v>825198.00083799998</v>
      </c>
      <c r="X1973">
        <v>202.16902899999999</v>
      </c>
      <c r="Y1973">
        <v>18.865366999999999</v>
      </c>
      <c r="Z1973">
        <v>368.41292800000002</v>
      </c>
      <c r="AA1973">
        <v>354.733924</v>
      </c>
      <c r="AB1973">
        <v>0</v>
      </c>
    </row>
    <row r="1974" spans="1:28" x14ac:dyDescent="0.25">
      <c r="A1974" s="1" t="s">
        <v>2987</v>
      </c>
      <c r="B1974">
        <v>1578</v>
      </c>
      <c r="C1974" s="1" t="s">
        <v>4061</v>
      </c>
      <c r="D1974">
        <v>5.0999999999999996</v>
      </c>
      <c r="E1974">
        <v>0</v>
      </c>
      <c r="F1974">
        <v>0.86</v>
      </c>
      <c r="G1974">
        <v>3046</v>
      </c>
      <c r="H1974" s="1" t="s">
        <v>4145</v>
      </c>
      <c r="I1974">
        <v>168.74</v>
      </c>
      <c r="J1974">
        <v>9.39</v>
      </c>
      <c r="K1974">
        <v>1468</v>
      </c>
      <c r="L1974">
        <v>2615.73</v>
      </c>
      <c r="M1974">
        <v>1016</v>
      </c>
      <c r="N1974">
        <v>32</v>
      </c>
      <c r="O1974">
        <v>0</v>
      </c>
      <c r="P1974">
        <v>1223.29</v>
      </c>
      <c r="Q1974">
        <v>0</v>
      </c>
      <c r="R1974" s="1" t="s">
        <v>7142</v>
      </c>
      <c r="S1974" s="1" t="s">
        <v>8156</v>
      </c>
      <c r="T1974">
        <v>0.78</v>
      </c>
      <c r="U1974" s="1"/>
      <c r="V1974">
        <v>170510.72786300001</v>
      </c>
      <c r="W1974">
        <v>3330564.2508649998</v>
      </c>
      <c r="X1974">
        <v>854.56252500000005</v>
      </c>
      <c r="Y1974">
        <v>77.552633</v>
      </c>
      <c r="Z1974">
        <v>1491.9655809999999</v>
      </c>
      <c r="AA1974">
        <v>1431.7396200000001</v>
      </c>
      <c r="AB1974">
        <v>0</v>
      </c>
    </row>
    <row r="1975" spans="1:28" x14ac:dyDescent="0.25">
      <c r="A1975" s="1" t="s">
        <v>2988</v>
      </c>
      <c r="B1975">
        <v>2277</v>
      </c>
      <c r="C1975" s="1" t="s">
        <v>4020</v>
      </c>
      <c r="D1975">
        <v>5.0999999999999996</v>
      </c>
      <c r="E1975">
        <v>0</v>
      </c>
      <c r="F1975">
        <v>0.71</v>
      </c>
      <c r="G1975">
        <v>3046</v>
      </c>
      <c r="H1975" s="1" t="s">
        <v>4117</v>
      </c>
      <c r="I1975">
        <v>120.04</v>
      </c>
      <c r="J1975">
        <v>9.5399999999999991</v>
      </c>
      <c r="K1975">
        <v>769</v>
      </c>
      <c r="L1975">
        <v>743.49</v>
      </c>
      <c r="M1975">
        <v>467</v>
      </c>
      <c r="N1975">
        <v>21</v>
      </c>
      <c r="O1975">
        <v>0</v>
      </c>
      <c r="P1975">
        <v>693.61</v>
      </c>
      <c r="Q1975">
        <v>0</v>
      </c>
      <c r="R1975" s="1" t="s">
        <v>7143</v>
      </c>
      <c r="S1975" s="1" t="s">
        <v>8156</v>
      </c>
      <c r="T1975">
        <v>0.73</v>
      </c>
      <c r="U1975" s="1"/>
      <c r="V1975">
        <v>83335.038109000001</v>
      </c>
      <c r="W1975">
        <v>1524692.3937619999</v>
      </c>
      <c r="X1975">
        <v>415.21954699999998</v>
      </c>
      <c r="Y1975">
        <v>36.300933000000001</v>
      </c>
      <c r="Z1975">
        <v>688.92629299999999</v>
      </c>
      <c r="AA1975">
        <v>655.43645400000003</v>
      </c>
      <c r="AB1975">
        <v>0</v>
      </c>
    </row>
    <row r="1976" spans="1:28" x14ac:dyDescent="0.25">
      <c r="A1976" s="1" t="s">
        <v>2989</v>
      </c>
      <c r="B1976">
        <v>2967</v>
      </c>
      <c r="C1976" s="1" t="s">
        <v>4004</v>
      </c>
      <c r="D1976">
        <v>5.0999999999999996</v>
      </c>
      <c r="E1976">
        <v>0</v>
      </c>
      <c r="F1976">
        <v>0</v>
      </c>
      <c r="G1976">
        <v>3046</v>
      </c>
      <c r="H1976" s="1" t="s">
        <v>4076</v>
      </c>
      <c r="I1976">
        <v>1.4</v>
      </c>
      <c r="J1976">
        <v>7.61</v>
      </c>
      <c r="K1976">
        <v>79</v>
      </c>
      <c r="L1976">
        <v>609.39</v>
      </c>
      <c r="M1976">
        <v>3</v>
      </c>
      <c r="N1976">
        <v>1</v>
      </c>
      <c r="O1976">
        <v>0</v>
      </c>
      <c r="P1976">
        <v>16.84</v>
      </c>
      <c r="Q1976">
        <v>0</v>
      </c>
      <c r="R1976" s="1" t="s">
        <v>7144</v>
      </c>
      <c r="S1976" s="1" t="s">
        <v>8156</v>
      </c>
      <c r="T1976">
        <v>0.66</v>
      </c>
      <c r="U1976" s="1"/>
      <c r="V1976">
        <v>4152.2339110000003</v>
      </c>
      <c r="W1976">
        <v>202868.64082</v>
      </c>
      <c r="X1976">
        <v>23.702583000000001</v>
      </c>
      <c r="Y1976">
        <v>3.964388</v>
      </c>
      <c r="Z1976">
        <v>86.534678999999997</v>
      </c>
      <c r="AA1976">
        <v>87.204734999999999</v>
      </c>
      <c r="AB1976">
        <v>0</v>
      </c>
    </row>
    <row r="1977" spans="1:28" x14ac:dyDescent="0.25">
      <c r="A1977" s="1" t="s">
        <v>2990</v>
      </c>
      <c r="B1977">
        <v>1827</v>
      </c>
      <c r="C1977" s="1" t="s">
        <v>4054</v>
      </c>
      <c r="D1977">
        <v>5.0999999999999996</v>
      </c>
      <c r="E1977">
        <v>0</v>
      </c>
      <c r="F1977">
        <v>0.53</v>
      </c>
      <c r="G1977">
        <v>3047</v>
      </c>
      <c r="H1977" s="1" t="s">
        <v>4076</v>
      </c>
      <c r="I1977">
        <v>1.4</v>
      </c>
      <c r="J1977">
        <v>12.17</v>
      </c>
      <c r="K1977">
        <v>1220</v>
      </c>
      <c r="L1977">
        <v>2323.92</v>
      </c>
      <c r="M1977">
        <v>711</v>
      </c>
      <c r="N1977">
        <v>26</v>
      </c>
      <c r="O1977">
        <v>0</v>
      </c>
      <c r="P1977">
        <v>1040.76</v>
      </c>
      <c r="Q1977">
        <v>0</v>
      </c>
      <c r="R1977" s="1" t="s">
        <v>7145</v>
      </c>
      <c r="S1977" s="1" t="s">
        <v>8156</v>
      </c>
      <c r="T1977">
        <v>0.92</v>
      </c>
      <c r="U1977" s="1"/>
      <c r="V1977">
        <v>129560.852665</v>
      </c>
      <c r="W1977">
        <v>2680781.0599719998</v>
      </c>
      <c r="X1977">
        <v>653.09912099999997</v>
      </c>
      <c r="Y1977">
        <v>62.537309999999998</v>
      </c>
      <c r="Z1977">
        <v>1202.302181</v>
      </c>
      <c r="AA1977">
        <v>1152.4046530000001</v>
      </c>
      <c r="AB1977">
        <v>0</v>
      </c>
    </row>
    <row r="1978" spans="1:28" x14ac:dyDescent="0.25">
      <c r="A1978" s="1" t="s">
        <v>2993</v>
      </c>
      <c r="B1978">
        <v>2632</v>
      </c>
      <c r="C1978" s="1" t="s">
        <v>4020</v>
      </c>
      <c r="D1978">
        <v>5.0999999999999996</v>
      </c>
      <c r="E1978">
        <v>0</v>
      </c>
      <c r="F1978">
        <v>0.04</v>
      </c>
      <c r="G1978">
        <v>3051</v>
      </c>
      <c r="H1978" s="1" t="s">
        <v>4117</v>
      </c>
      <c r="I1978">
        <v>120.04</v>
      </c>
      <c r="J1978">
        <v>7.8</v>
      </c>
      <c r="K1978">
        <v>419</v>
      </c>
      <c r="L1978">
        <v>743.49</v>
      </c>
      <c r="M1978">
        <v>176</v>
      </c>
      <c r="N1978">
        <v>10</v>
      </c>
      <c r="O1978">
        <v>0</v>
      </c>
      <c r="P1978">
        <v>332.96</v>
      </c>
      <c r="Q1978">
        <v>0</v>
      </c>
      <c r="R1978" s="1" t="s">
        <v>7148</v>
      </c>
      <c r="S1978" s="1" t="s">
        <v>8156</v>
      </c>
      <c r="T1978">
        <v>0.63</v>
      </c>
      <c r="U1978" s="1"/>
      <c r="V1978">
        <v>36017.855646000004</v>
      </c>
      <c r="W1978">
        <v>736682.54103800002</v>
      </c>
      <c r="X1978">
        <v>181.24903699999999</v>
      </c>
      <c r="Y1978">
        <v>16.75009</v>
      </c>
      <c r="Z1978">
        <v>328.48336399999999</v>
      </c>
      <c r="AA1978">
        <v>316.683403</v>
      </c>
      <c r="AB1978">
        <v>0</v>
      </c>
    </row>
    <row r="1979" spans="1:28" x14ac:dyDescent="0.25">
      <c r="A1979" s="1" t="s">
        <v>2994</v>
      </c>
      <c r="B1979">
        <v>2856</v>
      </c>
      <c r="C1979" s="1" t="s">
        <v>4024</v>
      </c>
      <c r="D1979">
        <v>5.0999999999999996</v>
      </c>
      <c r="E1979">
        <v>0</v>
      </c>
      <c r="F1979">
        <v>0.86</v>
      </c>
      <c r="G1979">
        <v>3051</v>
      </c>
      <c r="H1979" s="1" t="s">
        <v>4112</v>
      </c>
      <c r="I1979">
        <v>110.84</v>
      </c>
      <c r="J1979">
        <v>17.309999999999999</v>
      </c>
      <c r="K1979">
        <v>195</v>
      </c>
      <c r="L1979">
        <v>1744.16</v>
      </c>
      <c r="M1979">
        <v>23</v>
      </c>
      <c r="N1979">
        <v>2</v>
      </c>
      <c r="O1979">
        <v>0</v>
      </c>
      <c r="P1979">
        <v>100.96</v>
      </c>
      <c r="Q1979">
        <v>0</v>
      </c>
      <c r="R1979" s="1" t="s">
        <v>7149</v>
      </c>
      <c r="S1979" s="1" t="s">
        <v>8156</v>
      </c>
      <c r="T1979">
        <v>1.37</v>
      </c>
      <c r="U1979" s="1"/>
      <c r="V1979">
        <v>14223.562839</v>
      </c>
      <c r="W1979">
        <v>708441.65072699997</v>
      </c>
      <c r="X1979">
        <v>81.805314999999993</v>
      </c>
      <c r="Y1979">
        <v>15.014949</v>
      </c>
      <c r="Z1979">
        <v>305.92232200000001</v>
      </c>
      <c r="AA1979">
        <v>304.52777900000001</v>
      </c>
      <c r="AB1979">
        <v>0</v>
      </c>
    </row>
    <row r="1980" spans="1:28" x14ac:dyDescent="0.25">
      <c r="A1980" s="1" t="s">
        <v>2996</v>
      </c>
      <c r="B1980">
        <v>3011</v>
      </c>
      <c r="C1980" s="1" t="s">
        <v>4002</v>
      </c>
      <c r="D1980">
        <v>5.0999999999999996</v>
      </c>
      <c r="E1980">
        <v>0</v>
      </c>
      <c r="F1980">
        <v>0.15</v>
      </c>
      <c r="G1980">
        <v>3052</v>
      </c>
      <c r="H1980" s="1" t="s">
        <v>4105</v>
      </c>
      <c r="I1980">
        <v>31.58</v>
      </c>
      <c r="J1980">
        <v>9.76</v>
      </c>
      <c r="K1980">
        <v>41</v>
      </c>
      <c r="L1980">
        <v>367.23</v>
      </c>
      <c r="M1980">
        <v>0</v>
      </c>
      <c r="N1980">
        <v>0</v>
      </c>
      <c r="O1980">
        <v>0</v>
      </c>
      <c r="P1980">
        <v>8.6300000000000008</v>
      </c>
      <c r="Q1980">
        <v>0</v>
      </c>
      <c r="R1980" s="1" t="s">
        <v>7151</v>
      </c>
      <c r="S1980" s="1" t="s">
        <v>8156</v>
      </c>
      <c r="T1980">
        <v>0.84</v>
      </c>
      <c r="U1980" s="1"/>
      <c r="V1980">
        <v>2042.3053629999999</v>
      </c>
      <c r="W1980">
        <v>116286.53290200001</v>
      </c>
      <c r="X1980">
        <v>12.045730000000001</v>
      </c>
      <c r="Y1980">
        <v>2.1876609999999999</v>
      </c>
      <c r="Z1980">
        <v>48.833495999999997</v>
      </c>
      <c r="AA1980">
        <v>49.986575999999999</v>
      </c>
      <c r="AB1980">
        <v>0</v>
      </c>
    </row>
    <row r="1981" spans="1:28" x14ac:dyDescent="0.25">
      <c r="A1981" s="1" t="s">
        <v>2997</v>
      </c>
      <c r="B1981">
        <v>2162</v>
      </c>
      <c r="C1981" s="1" t="s">
        <v>4005</v>
      </c>
      <c r="D1981">
        <v>5.0999999999999996</v>
      </c>
      <c r="E1981">
        <v>0</v>
      </c>
      <c r="F1981">
        <v>20.65</v>
      </c>
      <c r="G1981">
        <v>3053</v>
      </c>
      <c r="H1981" s="1" t="s">
        <v>4075</v>
      </c>
      <c r="I1981">
        <v>89.74</v>
      </c>
      <c r="J1981">
        <v>11.73</v>
      </c>
      <c r="K1981">
        <v>891</v>
      </c>
      <c r="L1981">
        <v>698.35</v>
      </c>
      <c r="M1981">
        <v>572</v>
      </c>
      <c r="N1981">
        <v>25</v>
      </c>
      <c r="O1981">
        <v>0</v>
      </c>
      <c r="P1981">
        <v>836.36</v>
      </c>
      <c r="Q1981">
        <v>0</v>
      </c>
      <c r="R1981" s="1" t="s">
        <v>7152</v>
      </c>
      <c r="S1981" s="1" t="s">
        <v>8156</v>
      </c>
      <c r="T1981">
        <v>0.94</v>
      </c>
      <c r="U1981" s="1"/>
      <c r="V1981">
        <v>97243.289160999993</v>
      </c>
      <c r="W1981">
        <v>1727256.9938099999</v>
      </c>
      <c r="X1981">
        <v>483.32871399999999</v>
      </c>
      <c r="Y1981">
        <v>41.638303999999998</v>
      </c>
      <c r="Z1981">
        <v>782.76052700000002</v>
      </c>
      <c r="AA1981">
        <v>742.51689499999998</v>
      </c>
      <c r="AB1981">
        <v>0</v>
      </c>
    </row>
    <row r="1982" spans="1:28" x14ac:dyDescent="0.25">
      <c r="A1982" s="1" t="s">
        <v>2998</v>
      </c>
      <c r="B1982">
        <v>2435</v>
      </c>
      <c r="C1982" s="1" t="s">
        <v>4043</v>
      </c>
      <c r="D1982">
        <v>5.0999999999999996</v>
      </c>
      <c r="E1982">
        <v>0</v>
      </c>
      <c r="F1982">
        <v>211.69</v>
      </c>
      <c r="G1982">
        <v>3053</v>
      </c>
      <c r="H1982" s="1" t="s">
        <v>4129</v>
      </c>
      <c r="I1982">
        <v>135.09</v>
      </c>
      <c r="J1982">
        <v>9.82</v>
      </c>
      <c r="K1982">
        <v>618</v>
      </c>
      <c r="L1982">
        <v>2630.12</v>
      </c>
      <c r="M1982">
        <v>283</v>
      </c>
      <c r="N1982">
        <v>16</v>
      </c>
      <c r="O1982">
        <v>0</v>
      </c>
      <c r="P1982">
        <v>397.29</v>
      </c>
      <c r="Q1982">
        <v>0</v>
      </c>
      <c r="R1982" s="1" t="s">
        <v>7153</v>
      </c>
      <c r="S1982" s="1" t="s">
        <v>8156</v>
      </c>
      <c r="T1982">
        <v>0.87</v>
      </c>
      <c r="U1982" s="1"/>
      <c r="V1982">
        <v>55217.690809</v>
      </c>
      <c r="W1982">
        <v>1417852.3311079999</v>
      </c>
      <c r="X1982">
        <v>284.77090099999998</v>
      </c>
      <c r="Y1982">
        <v>30.60915</v>
      </c>
      <c r="Z1982">
        <v>619.32633999999996</v>
      </c>
      <c r="AA1982">
        <v>609.49377900000002</v>
      </c>
      <c r="AB1982">
        <v>0</v>
      </c>
    </row>
    <row r="1983" spans="1:28" x14ac:dyDescent="0.25">
      <c r="A1983" s="1" t="s">
        <v>2999</v>
      </c>
      <c r="B1983">
        <v>2530</v>
      </c>
      <c r="C1983" s="1" t="s">
        <v>4001</v>
      </c>
      <c r="D1983">
        <v>0.2</v>
      </c>
      <c r="E1983">
        <v>0</v>
      </c>
      <c r="F1983">
        <v>125.47</v>
      </c>
      <c r="G1983">
        <v>3054</v>
      </c>
      <c r="H1983" s="1" t="s">
        <v>4090</v>
      </c>
      <c r="I1983">
        <v>24.41</v>
      </c>
      <c r="J1983">
        <v>12.21</v>
      </c>
      <c r="K1983">
        <v>524</v>
      </c>
      <c r="L1983">
        <v>1066.78</v>
      </c>
      <c r="M1983">
        <v>306</v>
      </c>
      <c r="N1983">
        <v>18</v>
      </c>
      <c r="O1983">
        <v>0</v>
      </c>
      <c r="P1983">
        <v>454.71</v>
      </c>
      <c r="Q1983">
        <v>0</v>
      </c>
      <c r="R1983" s="1" t="s">
        <v>7154</v>
      </c>
      <c r="S1983" s="1" t="s">
        <v>8156</v>
      </c>
      <c r="T1983">
        <v>1.1200000000000001</v>
      </c>
      <c r="U1983" s="1"/>
      <c r="V1983">
        <v>52241.653971</v>
      </c>
      <c r="W1983">
        <v>1064906.0230930001</v>
      </c>
      <c r="X1983">
        <v>262.912375</v>
      </c>
      <c r="Y1983">
        <v>24.716013</v>
      </c>
      <c r="Z1983">
        <v>475.21985000000001</v>
      </c>
      <c r="AA1983">
        <v>457.77903800000001</v>
      </c>
      <c r="AB1983">
        <v>0</v>
      </c>
    </row>
    <row r="1984" spans="1:28" x14ac:dyDescent="0.25">
      <c r="A1984" s="1" t="s">
        <v>3000</v>
      </c>
      <c r="B1984">
        <v>2823</v>
      </c>
      <c r="C1984" s="1" t="s">
        <v>4032</v>
      </c>
      <c r="D1984">
        <v>5.0999999999999996</v>
      </c>
      <c r="E1984">
        <v>0</v>
      </c>
      <c r="F1984">
        <v>0.28000000000000003</v>
      </c>
      <c r="G1984">
        <v>3054</v>
      </c>
      <c r="H1984" s="1" t="s">
        <v>4113</v>
      </c>
      <c r="I1984">
        <v>0.2</v>
      </c>
      <c r="J1984">
        <v>11.08</v>
      </c>
      <c r="K1984">
        <v>231</v>
      </c>
      <c r="L1984">
        <v>1269.6500000000001</v>
      </c>
      <c r="M1984">
        <v>96</v>
      </c>
      <c r="N1984">
        <v>4</v>
      </c>
      <c r="O1984">
        <v>0</v>
      </c>
      <c r="P1984">
        <v>137.57</v>
      </c>
      <c r="Q1984">
        <v>0</v>
      </c>
      <c r="R1984" s="1" t="s">
        <v>7155</v>
      </c>
      <c r="S1984" s="1" t="s">
        <v>8156</v>
      </c>
      <c r="T1984">
        <v>0.99</v>
      </c>
      <c r="U1984" s="1"/>
      <c r="V1984">
        <v>20523.810580000001</v>
      </c>
      <c r="W1984">
        <v>659318.96826999995</v>
      </c>
      <c r="X1984">
        <v>109.048126</v>
      </c>
      <c r="Y1984">
        <v>13.871824999999999</v>
      </c>
      <c r="Z1984">
        <v>284.81375000000003</v>
      </c>
      <c r="AA1984">
        <v>283.41841699999998</v>
      </c>
      <c r="AB1984">
        <v>0</v>
      </c>
    </row>
    <row r="1985" spans="1:28" x14ac:dyDescent="0.25">
      <c r="A1985" s="1" t="s">
        <v>3001</v>
      </c>
      <c r="B1985">
        <v>3002</v>
      </c>
      <c r="C1985" s="1" t="s">
        <v>4004</v>
      </c>
      <c r="D1985">
        <v>5.0999999999999996</v>
      </c>
      <c r="E1985">
        <v>0</v>
      </c>
      <c r="F1985">
        <v>2</v>
      </c>
      <c r="G1985">
        <v>3054</v>
      </c>
      <c r="H1985" s="1" t="s">
        <v>4074</v>
      </c>
      <c r="I1985">
        <v>0.2</v>
      </c>
      <c r="J1985">
        <v>17.32</v>
      </c>
      <c r="K1985">
        <v>52</v>
      </c>
      <c r="L1985">
        <v>420.4</v>
      </c>
      <c r="M1985">
        <v>10</v>
      </c>
      <c r="N1985">
        <v>1</v>
      </c>
      <c r="O1985">
        <v>0</v>
      </c>
      <c r="P1985">
        <v>29.94</v>
      </c>
      <c r="Q1985">
        <v>0</v>
      </c>
      <c r="R1985" s="1" t="s">
        <v>7156</v>
      </c>
      <c r="S1985" s="1" t="s">
        <v>8156</v>
      </c>
      <c r="T1985">
        <v>1.48</v>
      </c>
      <c r="U1985" s="1"/>
      <c r="V1985">
        <v>4317.4536269999999</v>
      </c>
      <c r="W1985">
        <v>196838.49351299999</v>
      </c>
      <c r="X1985">
        <v>24.413530000000002</v>
      </c>
      <c r="Y1985">
        <v>4.3352510000000004</v>
      </c>
      <c r="Z1985">
        <v>86.081022000000004</v>
      </c>
      <c r="AA1985">
        <v>84.612235999999996</v>
      </c>
      <c r="AB1985">
        <v>0</v>
      </c>
    </row>
    <row r="1986" spans="1:28" x14ac:dyDescent="0.25">
      <c r="A1986" s="1" t="s">
        <v>3002</v>
      </c>
      <c r="B1986">
        <v>2201</v>
      </c>
      <c r="C1986" s="1" t="s">
        <v>4005</v>
      </c>
      <c r="D1986">
        <v>5.0999999999999996</v>
      </c>
      <c r="E1986">
        <v>0</v>
      </c>
      <c r="F1986">
        <v>0.17</v>
      </c>
      <c r="G1986">
        <v>3055</v>
      </c>
      <c r="H1986" s="1" t="s">
        <v>4075</v>
      </c>
      <c r="I1986">
        <v>89.74</v>
      </c>
      <c r="J1986">
        <v>16.2</v>
      </c>
      <c r="K1986">
        <v>854</v>
      </c>
      <c r="L1986">
        <v>698.35</v>
      </c>
      <c r="M1986">
        <v>540</v>
      </c>
      <c r="N1986">
        <v>23</v>
      </c>
      <c r="O1986">
        <v>0</v>
      </c>
      <c r="P1986">
        <v>814.81</v>
      </c>
      <c r="Q1986">
        <v>0</v>
      </c>
      <c r="R1986" s="1" t="s">
        <v>7157</v>
      </c>
      <c r="S1986" s="1" t="s">
        <v>8156</v>
      </c>
      <c r="T1986">
        <v>1.32</v>
      </c>
      <c r="U1986" s="1"/>
      <c r="V1986">
        <v>95130.054585999998</v>
      </c>
      <c r="W1986">
        <v>1734756.5797590001</v>
      </c>
      <c r="X1986">
        <v>473.94167700000003</v>
      </c>
      <c r="Y1986">
        <v>41.846666999999997</v>
      </c>
      <c r="Z1986">
        <v>786.34930999999995</v>
      </c>
      <c r="AA1986">
        <v>745.73861599999998</v>
      </c>
      <c r="AB1986">
        <v>0</v>
      </c>
    </row>
    <row r="1987" spans="1:28" x14ac:dyDescent="0.25">
      <c r="A1987" s="1" t="s">
        <v>3004</v>
      </c>
      <c r="B1987">
        <v>2439</v>
      </c>
      <c r="C1987" s="1" t="s">
        <v>4005</v>
      </c>
      <c r="D1987">
        <v>5.0999999999999996</v>
      </c>
      <c r="E1987">
        <v>0</v>
      </c>
      <c r="F1987">
        <v>0.24</v>
      </c>
      <c r="G1987">
        <v>3058</v>
      </c>
      <c r="H1987" s="1" t="s">
        <v>4075</v>
      </c>
      <c r="I1987">
        <v>89.74</v>
      </c>
      <c r="J1987">
        <v>17.84</v>
      </c>
      <c r="K1987">
        <v>619</v>
      </c>
      <c r="L1987">
        <v>698.34</v>
      </c>
      <c r="M1987">
        <v>439</v>
      </c>
      <c r="N1987">
        <v>12</v>
      </c>
      <c r="O1987">
        <v>0</v>
      </c>
      <c r="P1987">
        <v>582.61</v>
      </c>
      <c r="Q1987">
        <v>0</v>
      </c>
      <c r="R1987" s="1" t="s">
        <v>7159</v>
      </c>
      <c r="S1987" s="1" t="s">
        <v>8156</v>
      </c>
      <c r="T1987">
        <v>1.78</v>
      </c>
      <c r="U1987" s="1"/>
      <c r="V1987">
        <v>74627.077013999995</v>
      </c>
      <c r="W1987">
        <v>1427912.320538</v>
      </c>
      <c r="X1987">
        <v>373.41644300000002</v>
      </c>
      <c r="Y1987">
        <v>34.204281000000002</v>
      </c>
      <c r="Z1987">
        <v>645.95479899999998</v>
      </c>
      <c r="AA1987">
        <v>613.829341</v>
      </c>
      <c r="AB1987">
        <v>0</v>
      </c>
    </row>
    <row r="1988" spans="1:28" x14ac:dyDescent="0.25">
      <c r="A1988" s="1" t="s">
        <v>3005</v>
      </c>
      <c r="B1988">
        <v>2762</v>
      </c>
      <c r="C1988" s="1" t="s">
        <v>4030</v>
      </c>
      <c r="D1988">
        <v>5.0999999999999996</v>
      </c>
      <c r="E1988">
        <v>0</v>
      </c>
      <c r="F1988">
        <v>2</v>
      </c>
      <c r="G1988">
        <v>3058</v>
      </c>
      <c r="H1988" s="1" t="s">
        <v>4139</v>
      </c>
      <c r="I1988">
        <v>77.290000000000006</v>
      </c>
      <c r="J1988">
        <v>7.97</v>
      </c>
      <c r="K1988">
        <v>296</v>
      </c>
      <c r="L1988">
        <v>2007.2</v>
      </c>
      <c r="M1988">
        <v>46</v>
      </c>
      <c r="N1988">
        <v>2</v>
      </c>
      <c r="O1988">
        <v>0</v>
      </c>
      <c r="P1988">
        <v>90.46</v>
      </c>
      <c r="Q1988">
        <v>0</v>
      </c>
      <c r="R1988" s="1" t="s">
        <v>7160</v>
      </c>
      <c r="S1988" s="1" t="s">
        <v>8156</v>
      </c>
      <c r="T1988">
        <v>0.71</v>
      </c>
      <c r="U1988" s="1"/>
      <c r="V1988">
        <v>17635.809473000001</v>
      </c>
      <c r="W1988">
        <v>693509.91927299998</v>
      </c>
      <c r="X1988">
        <v>96.547846000000007</v>
      </c>
      <c r="Y1988">
        <v>13.275926999999999</v>
      </c>
      <c r="Z1988">
        <v>293.45907399999999</v>
      </c>
      <c r="AA1988">
        <v>298.114306</v>
      </c>
      <c r="AB1988">
        <v>0</v>
      </c>
    </row>
    <row r="1989" spans="1:28" x14ac:dyDescent="0.25">
      <c r="A1989" s="1" t="s">
        <v>3008</v>
      </c>
      <c r="B1989">
        <v>2981</v>
      </c>
      <c r="C1989" s="1" t="s">
        <v>4004</v>
      </c>
      <c r="D1989">
        <v>5.0999999999999996</v>
      </c>
      <c r="E1989">
        <v>0</v>
      </c>
      <c r="F1989">
        <v>0.2</v>
      </c>
      <c r="G1989">
        <v>3063</v>
      </c>
      <c r="H1989" s="1" t="s">
        <v>4076</v>
      </c>
      <c r="I1989">
        <v>1.4</v>
      </c>
      <c r="J1989">
        <v>10.62</v>
      </c>
      <c r="K1989">
        <v>82</v>
      </c>
      <c r="L1989">
        <v>609.39</v>
      </c>
      <c r="M1989">
        <v>16</v>
      </c>
      <c r="N1989">
        <v>1</v>
      </c>
      <c r="O1989">
        <v>0</v>
      </c>
      <c r="P1989">
        <v>29.62</v>
      </c>
      <c r="Q1989">
        <v>0</v>
      </c>
      <c r="R1989" s="1" t="s">
        <v>7163</v>
      </c>
      <c r="S1989" s="1" t="s">
        <v>8156</v>
      </c>
      <c r="T1989">
        <v>0.78</v>
      </c>
      <c r="U1989" s="1"/>
      <c r="V1989">
        <v>5229.6820340000004</v>
      </c>
      <c r="W1989">
        <v>224631.574811</v>
      </c>
      <c r="X1989">
        <v>29.114428</v>
      </c>
      <c r="Y1989">
        <v>4.3880889999999999</v>
      </c>
      <c r="Z1989">
        <v>95.086308000000002</v>
      </c>
      <c r="AA1989">
        <v>96.560327999999998</v>
      </c>
      <c r="AB1989">
        <v>0</v>
      </c>
    </row>
    <row r="1990" spans="1:28" x14ac:dyDescent="0.25">
      <c r="A1990" s="1" t="s">
        <v>3010</v>
      </c>
      <c r="B1990">
        <v>2996</v>
      </c>
      <c r="C1990" s="1" t="s">
        <v>4004</v>
      </c>
      <c r="D1990">
        <v>5.0999999999999996</v>
      </c>
      <c r="E1990">
        <v>0</v>
      </c>
      <c r="F1990">
        <v>1.4</v>
      </c>
      <c r="G1990">
        <v>3065</v>
      </c>
      <c r="H1990" s="1" t="s">
        <v>4076</v>
      </c>
      <c r="I1990">
        <v>1.4</v>
      </c>
      <c r="J1990">
        <v>14.72</v>
      </c>
      <c r="K1990">
        <v>69</v>
      </c>
      <c r="L1990">
        <v>609.39</v>
      </c>
      <c r="M1990">
        <v>9</v>
      </c>
      <c r="N1990">
        <v>1</v>
      </c>
      <c r="O1990">
        <v>0</v>
      </c>
      <c r="P1990">
        <v>30.21</v>
      </c>
      <c r="Q1990">
        <v>0</v>
      </c>
      <c r="R1990" s="1" t="s">
        <v>7165</v>
      </c>
      <c r="S1990" s="1" t="s">
        <v>8156</v>
      </c>
      <c r="T1990">
        <v>1.1200000000000001</v>
      </c>
      <c r="U1990" s="1"/>
      <c r="V1990">
        <v>4529.4837420000003</v>
      </c>
      <c r="W1990">
        <v>235773.18206399999</v>
      </c>
      <c r="X1990">
        <v>26.275711000000001</v>
      </c>
      <c r="Y1990">
        <v>4.8615269999999997</v>
      </c>
      <c r="Z1990">
        <v>100.926045</v>
      </c>
      <c r="AA1990">
        <v>101.348512</v>
      </c>
      <c r="AB1990">
        <v>0</v>
      </c>
    </row>
    <row r="1991" spans="1:28" x14ac:dyDescent="0.25">
      <c r="A1991" s="1" t="s">
        <v>3012</v>
      </c>
      <c r="B1991">
        <v>2764</v>
      </c>
      <c r="C1991" s="1" t="s">
        <v>4004</v>
      </c>
      <c r="D1991">
        <v>5.0999999999999996</v>
      </c>
      <c r="E1991">
        <v>0</v>
      </c>
      <c r="F1991">
        <v>4</v>
      </c>
      <c r="G1991">
        <v>3068</v>
      </c>
      <c r="H1991" s="1" t="s">
        <v>4110</v>
      </c>
      <c r="I1991">
        <v>0.2</v>
      </c>
      <c r="J1991">
        <v>11.96</v>
      </c>
      <c r="K1991">
        <v>304</v>
      </c>
      <c r="L1991">
        <v>1913.75</v>
      </c>
      <c r="M1991">
        <v>84</v>
      </c>
      <c r="N1991">
        <v>3</v>
      </c>
      <c r="O1991">
        <v>0</v>
      </c>
      <c r="P1991">
        <v>163.35</v>
      </c>
      <c r="Q1991">
        <v>0</v>
      </c>
      <c r="R1991" s="1" t="s">
        <v>7167</v>
      </c>
      <c r="S1991" s="1" t="s">
        <v>8156</v>
      </c>
      <c r="T1991">
        <v>0.98</v>
      </c>
      <c r="U1991" s="1"/>
      <c r="V1991">
        <v>24390.191578999998</v>
      </c>
      <c r="W1991">
        <v>848326.06657400005</v>
      </c>
      <c r="X1991">
        <v>131.110895</v>
      </c>
      <c r="Y1991">
        <v>17.468615</v>
      </c>
      <c r="Z1991">
        <v>364.92628400000001</v>
      </c>
      <c r="AA1991">
        <v>364.66479099999998</v>
      </c>
      <c r="AB1991">
        <v>0</v>
      </c>
    </row>
    <row r="1992" spans="1:28" x14ac:dyDescent="0.25">
      <c r="A1992" s="1" t="s">
        <v>3014</v>
      </c>
      <c r="B1992">
        <v>3006</v>
      </c>
      <c r="C1992" s="1" t="s">
        <v>4004</v>
      </c>
      <c r="D1992">
        <v>5.0999999999999996</v>
      </c>
      <c r="E1992">
        <v>0</v>
      </c>
      <c r="F1992">
        <v>0.36</v>
      </c>
      <c r="G1992">
        <v>3070</v>
      </c>
      <c r="H1992" s="1" t="s">
        <v>4073</v>
      </c>
      <c r="I1992">
        <v>40.79</v>
      </c>
      <c r="J1992">
        <v>17.71</v>
      </c>
      <c r="K1992">
        <v>64</v>
      </c>
      <c r="L1992">
        <v>475.89</v>
      </c>
      <c r="M1992">
        <v>6</v>
      </c>
      <c r="N1992">
        <v>1</v>
      </c>
      <c r="O1992">
        <v>0</v>
      </c>
      <c r="P1992">
        <v>36.18</v>
      </c>
      <c r="Q1992">
        <v>0</v>
      </c>
      <c r="R1992" s="1" t="s">
        <v>7169</v>
      </c>
      <c r="S1992" s="1" t="s">
        <v>8156</v>
      </c>
      <c r="T1992">
        <v>1.29</v>
      </c>
      <c r="U1992" s="1"/>
      <c r="V1992">
        <v>5531.346646</v>
      </c>
      <c r="W1992">
        <v>246297.61921</v>
      </c>
      <c r="X1992">
        <v>31.120683</v>
      </c>
      <c r="Y1992">
        <v>5.3957129999999998</v>
      </c>
      <c r="Z1992">
        <v>107.87624700000001</v>
      </c>
      <c r="AA1992">
        <v>105.872663</v>
      </c>
      <c r="AB1992">
        <v>0</v>
      </c>
    </row>
    <row r="1993" spans="1:28" x14ac:dyDescent="0.25">
      <c r="A1993" s="1" t="s">
        <v>3015</v>
      </c>
      <c r="B1993">
        <v>2389</v>
      </c>
      <c r="C1993" s="1" t="s">
        <v>4020</v>
      </c>
      <c r="D1993">
        <v>5.0999999999999996</v>
      </c>
      <c r="E1993">
        <v>0</v>
      </c>
      <c r="F1993">
        <v>0.54</v>
      </c>
      <c r="G1993">
        <v>3071</v>
      </c>
      <c r="H1993" s="1" t="s">
        <v>4125</v>
      </c>
      <c r="I1993">
        <v>87.33</v>
      </c>
      <c r="J1993">
        <v>9.1300000000000008</v>
      </c>
      <c r="K1993">
        <v>682</v>
      </c>
      <c r="L1993">
        <v>1635.43</v>
      </c>
      <c r="M1993">
        <v>284</v>
      </c>
      <c r="N1993">
        <v>20</v>
      </c>
      <c r="O1993">
        <v>0</v>
      </c>
      <c r="P1993">
        <v>534.62</v>
      </c>
      <c r="Q1993">
        <v>0</v>
      </c>
      <c r="R1993" s="1" t="s">
        <v>7170</v>
      </c>
      <c r="S1993" s="1" t="s">
        <v>8156</v>
      </c>
      <c r="T1993">
        <v>0.81</v>
      </c>
      <c r="U1993" s="1"/>
      <c r="V1993">
        <v>58708.739093999997</v>
      </c>
      <c r="W1993">
        <v>1308479.1065169999</v>
      </c>
      <c r="X1993">
        <v>297.97576900000001</v>
      </c>
      <c r="Y1993">
        <v>28.982825999999999</v>
      </c>
      <c r="Z1993">
        <v>577.93152799999996</v>
      </c>
      <c r="AA1993">
        <v>562.48272699999995</v>
      </c>
      <c r="AB1993">
        <v>0</v>
      </c>
    </row>
    <row r="1994" spans="1:28" x14ac:dyDescent="0.25">
      <c r="A1994" s="1" t="s">
        <v>3016</v>
      </c>
      <c r="B1994">
        <v>2991</v>
      </c>
      <c r="C1994" s="1" t="s">
        <v>4009</v>
      </c>
      <c r="D1994">
        <v>5.0999999999999996</v>
      </c>
      <c r="E1994">
        <v>0</v>
      </c>
      <c r="F1994">
        <v>1</v>
      </c>
      <c r="G1994">
        <v>3072</v>
      </c>
      <c r="H1994" s="1" t="s">
        <v>4082</v>
      </c>
      <c r="I1994">
        <v>19.239999999999998</v>
      </c>
      <c r="J1994">
        <v>16.25</v>
      </c>
      <c r="K1994">
        <v>81</v>
      </c>
      <c r="L1994">
        <v>738.31</v>
      </c>
      <c r="M1994">
        <v>6</v>
      </c>
      <c r="N1994">
        <v>1</v>
      </c>
      <c r="O1994">
        <v>0</v>
      </c>
      <c r="P1994">
        <v>34.97</v>
      </c>
      <c r="Q1994">
        <v>0</v>
      </c>
      <c r="R1994" s="1" t="s">
        <v>7171</v>
      </c>
      <c r="S1994" s="1" t="s">
        <v>8156</v>
      </c>
      <c r="T1994">
        <v>1.17</v>
      </c>
      <c r="U1994" s="1"/>
      <c r="V1994">
        <v>4644.3756380000004</v>
      </c>
      <c r="W1994">
        <v>245123.64261400001</v>
      </c>
      <c r="X1994">
        <v>26.984722999999999</v>
      </c>
      <c r="Y1994">
        <v>4.8728910000000001</v>
      </c>
      <c r="Z1994">
        <v>103.59307699999999</v>
      </c>
      <c r="AA1994">
        <v>105.368101</v>
      </c>
      <c r="AB1994">
        <v>0</v>
      </c>
    </row>
    <row r="1995" spans="1:28" x14ac:dyDescent="0.25">
      <c r="A1995" s="1" t="s">
        <v>3017</v>
      </c>
      <c r="B1995">
        <v>2941</v>
      </c>
      <c r="C1995" s="1" t="s">
        <v>4001</v>
      </c>
      <c r="D1995">
        <v>0.2</v>
      </c>
      <c r="E1995">
        <v>0</v>
      </c>
      <c r="F1995">
        <v>221.6</v>
      </c>
      <c r="G1995">
        <v>3073</v>
      </c>
      <c r="H1995" s="1" t="s">
        <v>4071</v>
      </c>
      <c r="I1995">
        <v>108.49</v>
      </c>
      <c r="J1995">
        <v>12.77</v>
      </c>
      <c r="K1995">
        <v>132</v>
      </c>
      <c r="L1995">
        <v>419.77</v>
      </c>
      <c r="M1995">
        <v>28</v>
      </c>
      <c r="N1995">
        <v>6</v>
      </c>
      <c r="O1995">
        <v>0</v>
      </c>
      <c r="P1995">
        <v>102.54</v>
      </c>
      <c r="Q1995">
        <v>0</v>
      </c>
      <c r="R1995" s="1" t="s">
        <v>7172</v>
      </c>
      <c r="S1995" s="1" t="s">
        <v>8156</v>
      </c>
      <c r="T1995">
        <v>0.99</v>
      </c>
      <c r="U1995" s="1"/>
      <c r="V1995">
        <v>7581.4083179999998</v>
      </c>
      <c r="W1995">
        <v>231240.254537</v>
      </c>
      <c r="X1995">
        <v>39.931888000000001</v>
      </c>
      <c r="Y1995">
        <v>4.6841499999999998</v>
      </c>
      <c r="Z1995">
        <v>99.760491999999999</v>
      </c>
      <c r="AA1995">
        <v>99.402682999999996</v>
      </c>
      <c r="AB1995">
        <v>0</v>
      </c>
    </row>
    <row r="1996" spans="1:28" x14ac:dyDescent="0.25">
      <c r="A1996" s="1" t="s">
        <v>3020</v>
      </c>
      <c r="B1996">
        <v>2854</v>
      </c>
      <c r="C1996" s="1" t="s">
        <v>4001</v>
      </c>
      <c r="D1996">
        <v>0.2</v>
      </c>
      <c r="E1996">
        <v>0</v>
      </c>
      <c r="F1996">
        <v>215.78</v>
      </c>
      <c r="G1996">
        <v>3076</v>
      </c>
      <c r="H1996" s="1" t="s">
        <v>4071</v>
      </c>
      <c r="I1996">
        <v>108.49</v>
      </c>
      <c r="J1996">
        <v>11.16</v>
      </c>
      <c r="K1996">
        <v>222</v>
      </c>
      <c r="L1996">
        <v>419.77</v>
      </c>
      <c r="M1996">
        <v>125</v>
      </c>
      <c r="N1996">
        <v>11</v>
      </c>
      <c r="O1996">
        <v>0</v>
      </c>
      <c r="P1996">
        <v>188.67</v>
      </c>
      <c r="Q1996">
        <v>0</v>
      </c>
      <c r="R1996" s="1" t="s">
        <v>7175</v>
      </c>
      <c r="S1996" s="1" t="s">
        <v>8156</v>
      </c>
      <c r="T1996">
        <v>0.85</v>
      </c>
      <c r="U1996" s="1"/>
      <c r="V1996">
        <v>22576.768426999999</v>
      </c>
      <c r="W1996">
        <v>476265.981478</v>
      </c>
      <c r="X1996">
        <v>113.981435</v>
      </c>
      <c r="Y1996">
        <v>10.852358000000001</v>
      </c>
      <c r="Z1996">
        <v>212.17702299999999</v>
      </c>
      <c r="AA1996">
        <v>204.735522</v>
      </c>
      <c r="AB1996">
        <v>0</v>
      </c>
    </row>
    <row r="1997" spans="1:28" x14ac:dyDescent="0.25">
      <c r="A1997" s="1" t="s">
        <v>3023</v>
      </c>
      <c r="B1997">
        <v>2887</v>
      </c>
      <c r="C1997" s="1" t="s">
        <v>4016</v>
      </c>
      <c r="D1997">
        <v>5.0999999999999996</v>
      </c>
      <c r="E1997">
        <v>0</v>
      </c>
      <c r="F1997">
        <v>0.95</v>
      </c>
      <c r="G1997">
        <v>3077</v>
      </c>
      <c r="H1997" s="1" t="s">
        <v>4089</v>
      </c>
      <c r="I1997">
        <v>182.21</v>
      </c>
      <c r="J1997">
        <v>12.66</v>
      </c>
      <c r="K1997">
        <v>190</v>
      </c>
      <c r="L1997">
        <v>905.52</v>
      </c>
      <c r="M1997">
        <v>94</v>
      </c>
      <c r="N1997">
        <v>2</v>
      </c>
      <c r="O1997">
        <v>0</v>
      </c>
      <c r="P1997">
        <v>137.41</v>
      </c>
      <c r="Q1997">
        <v>0</v>
      </c>
      <c r="R1997" s="1" t="s">
        <v>7178</v>
      </c>
      <c r="S1997" s="1" t="s">
        <v>8156</v>
      </c>
      <c r="T1997">
        <v>1.24</v>
      </c>
      <c r="U1997" s="1"/>
      <c r="V1997">
        <v>19378.694670000001</v>
      </c>
      <c r="W1997">
        <v>535312.40451899997</v>
      </c>
      <c r="X1997">
        <v>100.904831</v>
      </c>
      <c r="Y1997">
        <v>11.699460999999999</v>
      </c>
      <c r="Z1997">
        <v>234.424297</v>
      </c>
      <c r="AA1997">
        <v>230.11390499999999</v>
      </c>
      <c r="AB1997">
        <v>0</v>
      </c>
    </row>
    <row r="1998" spans="1:28" x14ac:dyDescent="0.25">
      <c r="A1998" s="1" t="s">
        <v>3024</v>
      </c>
      <c r="B1998">
        <v>2916</v>
      </c>
      <c r="C1998" s="1" t="s">
        <v>4001</v>
      </c>
      <c r="D1998">
        <v>0.2</v>
      </c>
      <c r="E1998">
        <v>0</v>
      </c>
      <c r="F1998">
        <v>237.19</v>
      </c>
      <c r="G1998">
        <v>3078</v>
      </c>
      <c r="H1998" s="1" t="s">
        <v>4148</v>
      </c>
      <c r="I1998">
        <v>108.49</v>
      </c>
      <c r="J1998">
        <v>7.88</v>
      </c>
      <c r="K1998">
        <v>162</v>
      </c>
      <c r="L1998">
        <v>419.77</v>
      </c>
      <c r="M1998">
        <v>31</v>
      </c>
      <c r="N1998">
        <v>9</v>
      </c>
      <c r="O1998">
        <v>0</v>
      </c>
      <c r="P1998">
        <v>113.08</v>
      </c>
      <c r="Q1998">
        <v>0</v>
      </c>
      <c r="R1998" s="1" t="s">
        <v>7179</v>
      </c>
      <c r="S1998" s="1" t="s">
        <v>8156</v>
      </c>
      <c r="T1998">
        <v>0.56999999999999995</v>
      </c>
      <c r="U1998" s="1"/>
      <c r="V1998">
        <v>10592.850050999999</v>
      </c>
      <c r="W1998">
        <v>272948.00292200001</v>
      </c>
      <c r="X1998">
        <v>54.613872000000001</v>
      </c>
      <c r="Y1998">
        <v>5.7632490000000001</v>
      </c>
      <c r="Z1998">
        <v>119.352098</v>
      </c>
      <c r="AA1998">
        <v>117.332531</v>
      </c>
      <c r="AB1998">
        <v>0</v>
      </c>
    </row>
    <row r="1999" spans="1:28" x14ac:dyDescent="0.25">
      <c r="A1999" s="1" t="s">
        <v>3026</v>
      </c>
      <c r="B1999">
        <v>2920</v>
      </c>
      <c r="C1999" s="1" t="s">
        <v>4016</v>
      </c>
      <c r="D1999">
        <v>5.0999999999999996</v>
      </c>
      <c r="E1999">
        <v>0</v>
      </c>
      <c r="F1999">
        <v>0.78</v>
      </c>
      <c r="G1999">
        <v>3079</v>
      </c>
      <c r="H1999" s="1" t="s">
        <v>4089</v>
      </c>
      <c r="I1999">
        <v>182.21</v>
      </c>
      <c r="J1999">
        <v>8.66</v>
      </c>
      <c r="K1999">
        <v>159</v>
      </c>
      <c r="L1999">
        <v>905.52</v>
      </c>
      <c r="M1999">
        <v>51</v>
      </c>
      <c r="N1999">
        <v>1</v>
      </c>
      <c r="O1999">
        <v>0</v>
      </c>
      <c r="P1999">
        <v>76.83</v>
      </c>
      <c r="Q1999">
        <v>0</v>
      </c>
      <c r="R1999" s="1" t="s">
        <v>7181</v>
      </c>
      <c r="S1999" s="1" t="s">
        <v>8156</v>
      </c>
      <c r="T1999">
        <v>0.8</v>
      </c>
      <c r="U1999" s="1"/>
      <c r="V1999">
        <v>11921.546145</v>
      </c>
      <c r="W1999">
        <v>374391.36381299997</v>
      </c>
      <c r="X1999">
        <v>63.058725000000003</v>
      </c>
      <c r="Y1999">
        <v>7.539472</v>
      </c>
      <c r="Z1999">
        <v>160.38905399999999</v>
      </c>
      <c r="AA1999">
        <v>160.93855400000001</v>
      </c>
      <c r="AB1999">
        <v>0</v>
      </c>
    </row>
    <row r="2000" spans="1:28" x14ac:dyDescent="0.25">
      <c r="A2000" s="1" t="s">
        <v>3028</v>
      </c>
      <c r="B2000">
        <v>2030</v>
      </c>
      <c r="C2000" s="1" t="s">
        <v>4038</v>
      </c>
      <c r="D2000">
        <v>5.0999999999999996</v>
      </c>
      <c r="E2000">
        <v>0</v>
      </c>
      <c r="F2000">
        <v>0.6</v>
      </c>
      <c r="G2000">
        <v>3083</v>
      </c>
      <c r="H2000" s="1" t="s">
        <v>4130</v>
      </c>
      <c r="I2000">
        <v>14.85</v>
      </c>
      <c r="J2000">
        <v>3.69</v>
      </c>
      <c r="K2000">
        <v>1053</v>
      </c>
      <c r="L2000">
        <v>1683.59</v>
      </c>
      <c r="M2000">
        <v>407</v>
      </c>
      <c r="N2000">
        <v>18</v>
      </c>
      <c r="O2000">
        <v>0</v>
      </c>
      <c r="P2000">
        <v>597.72</v>
      </c>
      <c r="Q2000">
        <v>0</v>
      </c>
      <c r="R2000" s="1" t="s">
        <v>7183</v>
      </c>
      <c r="S2000" s="1" t="s">
        <v>8156</v>
      </c>
      <c r="T2000">
        <v>0.27</v>
      </c>
      <c r="U2000" s="1"/>
      <c r="V2000">
        <v>86471.586360000001</v>
      </c>
      <c r="W2000">
        <v>1675519.4861910001</v>
      </c>
      <c r="X2000">
        <v>432.67425700000001</v>
      </c>
      <c r="Y2000">
        <v>37.451369</v>
      </c>
      <c r="Z2000">
        <v>744.60204499999998</v>
      </c>
      <c r="AA2000">
        <v>720.27318700000001</v>
      </c>
      <c r="AB2000">
        <v>0</v>
      </c>
    </row>
    <row r="2001" spans="1:28" x14ac:dyDescent="0.25">
      <c r="A2001" s="1" t="s">
        <v>3030</v>
      </c>
      <c r="B2001">
        <v>2737</v>
      </c>
      <c r="C2001" s="1" t="s">
        <v>4024</v>
      </c>
      <c r="D2001">
        <v>5.0999999999999996</v>
      </c>
      <c r="E2001">
        <v>0</v>
      </c>
      <c r="F2001">
        <v>0.83</v>
      </c>
      <c r="G2001">
        <v>3083</v>
      </c>
      <c r="H2001" s="1" t="s">
        <v>4112</v>
      </c>
      <c r="I2001">
        <v>110.84</v>
      </c>
      <c r="J2001">
        <v>9.7899999999999991</v>
      </c>
      <c r="K2001">
        <v>346</v>
      </c>
      <c r="L2001">
        <v>1744.16</v>
      </c>
      <c r="M2001">
        <v>145</v>
      </c>
      <c r="N2001">
        <v>3</v>
      </c>
      <c r="O2001">
        <v>0</v>
      </c>
      <c r="P2001">
        <v>192.91</v>
      </c>
      <c r="Q2001">
        <v>0</v>
      </c>
      <c r="R2001" s="1" t="s">
        <v>7185</v>
      </c>
      <c r="S2001" s="1" t="s">
        <v>8156</v>
      </c>
      <c r="T2001">
        <v>0.79</v>
      </c>
      <c r="U2001" s="1"/>
      <c r="V2001">
        <v>32170.663681000002</v>
      </c>
      <c r="W2001">
        <v>910677.67073899996</v>
      </c>
      <c r="X2001">
        <v>167.93382199999999</v>
      </c>
      <c r="Y2001">
        <v>19.303376</v>
      </c>
      <c r="Z2001">
        <v>395.45383900000002</v>
      </c>
      <c r="AA2001">
        <v>391.471765</v>
      </c>
      <c r="AB2001">
        <v>0</v>
      </c>
    </row>
    <row r="2002" spans="1:28" x14ac:dyDescent="0.25">
      <c r="A2002" s="1" t="s">
        <v>3031</v>
      </c>
      <c r="B2002">
        <v>2974</v>
      </c>
      <c r="C2002" s="1" t="s">
        <v>4001</v>
      </c>
      <c r="D2002">
        <v>0.2</v>
      </c>
      <c r="E2002">
        <v>0</v>
      </c>
      <c r="F2002">
        <v>214.02</v>
      </c>
      <c r="G2002">
        <v>3083</v>
      </c>
      <c r="H2002" s="1" t="s">
        <v>4071</v>
      </c>
      <c r="I2002">
        <v>108.49</v>
      </c>
      <c r="J2002">
        <v>13.44</v>
      </c>
      <c r="K2002">
        <v>109</v>
      </c>
      <c r="L2002">
        <v>419.77</v>
      </c>
      <c r="M2002">
        <v>18</v>
      </c>
      <c r="N2002">
        <v>5</v>
      </c>
      <c r="O2002">
        <v>0</v>
      </c>
      <c r="P2002">
        <v>81.13</v>
      </c>
      <c r="Q2002">
        <v>0</v>
      </c>
      <c r="R2002" s="1" t="s">
        <v>7186</v>
      </c>
      <c r="S2002" s="1" t="s">
        <v>8156</v>
      </c>
      <c r="T2002">
        <v>1.06</v>
      </c>
      <c r="U2002" s="1"/>
      <c r="V2002">
        <v>7542.0516930000003</v>
      </c>
      <c r="W2002">
        <v>250266.74902399999</v>
      </c>
      <c r="X2002">
        <v>40.27402</v>
      </c>
      <c r="Y2002">
        <v>5.3500220000000001</v>
      </c>
      <c r="Z2002">
        <v>109.661107</v>
      </c>
      <c r="AA2002">
        <v>107.580572</v>
      </c>
      <c r="AB2002">
        <v>0</v>
      </c>
    </row>
    <row r="2003" spans="1:28" x14ac:dyDescent="0.25">
      <c r="A2003" s="1" t="s">
        <v>3033</v>
      </c>
      <c r="B2003">
        <v>2233</v>
      </c>
      <c r="C2003" s="1" t="s">
        <v>4038</v>
      </c>
      <c r="D2003">
        <v>5.0999999999999996</v>
      </c>
      <c r="E2003">
        <v>0</v>
      </c>
      <c r="F2003">
        <v>0.66</v>
      </c>
      <c r="G2003">
        <v>3084</v>
      </c>
      <c r="H2003" s="1" t="s">
        <v>4130</v>
      </c>
      <c r="I2003">
        <v>14.85</v>
      </c>
      <c r="J2003">
        <v>6.81</v>
      </c>
      <c r="K2003">
        <v>851</v>
      </c>
      <c r="L2003">
        <v>1683.59</v>
      </c>
      <c r="M2003">
        <v>487</v>
      </c>
      <c r="N2003">
        <v>22</v>
      </c>
      <c r="O2003">
        <v>0</v>
      </c>
      <c r="P2003">
        <v>724.9</v>
      </c>
      <c r="Q2003">
        <v>0</v>
      </c>
      <c r="R2003" s="1" t="s">
        <v>7188</v>
      </c>
      <c r="S2003" s="1" t="s">
        <v>8156</v>
      </c>
      <c r="T2003">
        <v>0.97</v>
      </c>
      <c r="U2003" s="1"/>
      <c r="V2003">
        <v>82337.268687999996</v>
      </c>
      <c r="W2003">
        <v>1736971.6820419999</v>
      </c>
      <c r="X2003">
        <v>415.74990400000002</v>
      </c>
      <c r="Y2003">
        <v>39.845413999999998</v>
      </c>
      <c r="Z2003">
        <v>774.98388899999998</v>
      </c>
      <c r="AA2003">
        <v>746.68284500000004</v>
      </c>
      <c r="AB2003">
        <v>0</v>
      </c>
    </row>
    <row r="2004" spans="1:28" x14ac:dyDescent="0.25">
      <c r="A2004" s="1" t="s">
        <v>3034</v>
      </c>
      <c r="B2004">
        <v>2243</v>
      </c>
      <c r="C2004" s="1" t="s">
        <v>4024</v>
      </c>
      <c r="D2004">
        <v>5.0999999999999996</v>
      </c>
      <c r="E2004">
        <v>0</v>
      </c>
      <c r="F2004">
        <v>0.5</v>
      </c>
      <c r="G2004">
        <v>3084</v>
      </c>
      <c r="H2004" s="1" t="s">
        <v>4159</v>
      </c>
      <c r="I2004">
        <v>26.09</v>
      </c>
      <c r="J2004">
        <v>9.84</v>
      </c>
      <c r="K2004">
        <v>841</v>
      </c>
      <c r="L2004">
        <v>2392.42</v>
      </c>
      <c r="M2004">
        <v>397</v>
      </c>
      <c r="N2004">
        <v>19</v>
      </c>
      <c r="O2004">
        <v>0</v>
      </c>
      <c r="P2004">
        <v>621.98</v>
      </c>
      <c r="Q2004">
        <v>0</v>
      </c>
      <c r="R2004" s="1" t="s">
        <v>7189</v>
      </c>
      <c r="S2004" s="1" t="s">
        <v>8156</v>
      </c>
      <c r="T2004">
        <v>0.79</v>
      </c>
      <c r="U2004" s="1"/>
      <c r="V2004">
        <v>72632.745406999995</v>
      </c>
      <c r="W2004">
        <v>1773227.4007280001</v>
      </c>
      <c r="X2004">
        <v>372.37004899999999</v>
      </c>
      <c r="Y2004">
        <v>38.746281000000003</v>
      </c>
      <c r="Z2004">
        <v>779.97132999999997</v>
      </c>
      <c r="AA2004">
        <v>762.26135799999997</v>
      </c>
      <c r="AB2004">
        <v>0</v>
      </c>
    </row>
    <row r="2005" spans="1:28" x14ac:dyDescent="0.25">
      <c r="A2005" s="1" t="s">
        <v>3035</v>
      </c>
      <c r="B2005">
        <v>2760</v>
      </c>
      <c r="C2005" s="1" t="s">
        <v>4014</v>
      </c>
      <c r="D2005">
        <v>5.0999999999999996</v>
      </c>
      <c r="E2005">
        <v>0</v>
      </c>
      <c r="F2005">
        <v>0</v>
      </c>
      <c r="G2005">
        <v>3084</v>
      </c>
      <c r="H2005" s="1" t="s">
        <v>4087</v>
      </c>
      <c r="I2005">
        <v>59.72</v>
      </c>
      <c r="J2005">
        <v>10.48</v>
      </c>
      <c r="K2005">
        <v>324</v>
      </c>
      <c r="L2005">
        <v>1183.1099999999999</v>
      </c>
      <c r="M2005">
        <v>151</v>
      </c>
      <c r="N2005">
        <v>7</v>
      </c>
      <c r="O2005">
        <v>0</v>
      </c>
      <c r="P2005">
        <v>214.25</v>
      </c>
      <c r="Q2005">
        <v>0</v>
      </c>
      <c r="R2005" s="1" t="s">
        <v>7190</v>
      </c>
      <c r="S2005" s="1" t="s">
        <v>8156</v>
      </c>
      <c r="T2005">
        <v>0.79</v>
      </c>
      <c r="U2005" s="1"/>
      <c r="V2005">
        <v>29141.512395000002</v>
      </c>
      <c r="W2005">
        <v>756457.61118500005</v>
      </c>
      <c r="X2005">
        <v>150.46465900000001</v>
      </c>
      <c r="Y2005">
        <v>16.265332000000001</v>
      </c>
      <c r="Z2005">
        <v>330.96255400000001</v>
      </c>
      <c r="AA2005">
        <v>325.179013</v>
      </c>
      <c r="AB2005">
        <v>0</v>
      </c>
    </row>
    <row r="2006" spans="1:28" x14ac:dyDescent="0.25">
      <c r="A2006" s="1" t="s">
        <v>3041</v>
      </c>
      <c r="B2006">
        <v>3031</v>
      </c>
      <c r="C2006" s="1" t="s">
        <v>4004</v>
      </c>
      <c r="D2006">
        <v>5.0999999999999996</v>
      </c>
      <c r="E2006">
        <v>0</v>
      </c>
      <c r="F2006">
        <v>1</v>
      </c>
      <c r="G2006">
        <v>3089</v>
      </c>
      <c r="H2006" s="1" t="s">
        <v>4074</v>
      </c>
      <c r="I2006">
        <v>0.2</v>
      </c>
      <c r="J2006">
        <v>12.11</v>
      </c>
      <c r="K2006">
        <v>58</v>
      </c>
      <c r="L2006">
        <v>420.4</v>
      </c>
      <c r="M2006">
        <v>0</v>
      </c>
      <c r="N2006">
        <v>0</v>
      </c>
      <c r="O2006">
        <v>0</v>
      </c>
      <c r="P2006">
        <v>24.64</v>
      </c>
      <c r="Q2006">
        <v>0</v>
      </c>
      <c r="R2006" s="1" t="s">
        <v>7196</v>
      </c>
      <c r="S2006" s="1" t="s">
        <v>8156</v>
      </c>
      <c r="T2006">
        <v>0.94</v>
      </c>
      <c r="U2006" s="1"/>
      <c r="V2006">
        <v>3771.8742240000001</v>
      </c>
      <c r="W2006">
        <v>188681.052941</v>
      </c>
      <c r="X2006">
        <v>21.672166000000001</v>
      </c>
      <c r="Y2006">
        <v>3.8596919999999999</v>
      </c>
      <c r="Z2006">
        <v>81.540212999999994</v>
      </c>
      <c r="AA2006">
        <v>81.105750999999998</v>
      </c>
      <c r="AB2006">
        <v>0</v>
      </c>
    </row>
    <row r="2007" spans="1:28" x14ac:dyDescent="0.25">
      <c r="A2007" s="1" t="s">
        <v>3043</v>
      </c>
      <c r="B2007">
        <v>2233</v>
      </c>
      <c r="C2007" s="1" t="s">
        <v>4054</v>
      </c>
      <c r="D2007">
        <v>5.0999999999999996</v>
      </c>
      <c r="E2007">
        <v>0</v>
      </c>
      <c r="F2007">
        <v>0.65</v>
      </c>
      <c r="G2007">
        <v>3090</v>
      </c>
      <c r="H2007" s="1" t="s">
        <v>4079</v>
      </c>
      <c r="I2007">
        <v>1.4</v>
      </c>
      <c r="J2007">
        <v>14.1</v>
      </c>
      <c r="K2007">
        <v>857</v>
      </c>
      <c r="L2007">
        <v>2323.91</v>
      </c>
      <c r="M2007">
        <v>479</v>
      </c>
      <c r="N2007">
        <v>18</v>
      </c>
      <c r="O2007">
        <v>0</v>
      </c>
      <c r="P2007">
        <v>697.35</v>
      </c>
      <c r="Q2007">
        <v>0</v>
      </c>
      <c r="R2007" s="1" t="s">
        <v>7198</v>
      </c>
      <c r="S2007" s="1" t="s">
        <v>8156</v>
      </c>
      <c r="T2007">
        <v>1.05</v>
      </c>
      <c r="U2007" s="1"/>
      <c r="V2007">
        <v>87662.922393999994</v>
      </c>
      <c r="W2007">
        <v>2009268.8034610001</v>
      </c>
      <c r="X2007">
        <v>446.49476099999998</v>
      </c>
      <c r="Y2007">
        <v>45.520451000000001</v>
      </c>
      <c r="Z2007">
        <v>891.436643</v>
      </c>
      <c r="AA2007">
        <v>863.73142199999995</v>
      </c>
      <c r="AB2007">
        <v>0</v>
      </c>
    </row>
    <row r="2008" spans="1:28" x14ac:dyDescent="0.25">
      <c r="A2008" s="1" t="s">
        <v>3044</v>
      </c>
      <c r="B2008">
        <v>2798</v>
      </c>
      <c r="C2008" s="1" t="s">
        <v>4024</v>
      </c>
      <c r="D2008">
        <v>5.0999999999999996</v>
      </c>
      <c r="E2008">
        <v>0</v>
      </c>
      <c r="F2008">
        <v>2.35</v>
      </c>
      <c r="G2008">
        <v>3091</v>
      </c>
      <c r="H2008" s="1" t="s">
        <v>4112</v>
      </c>
      <c r="I2008">
        <v>110.84</v>
      </c>
      <c r="J2008">
        <v>8.7899999999999991</v>
      </c>
      <c r="K2008">
        <v>293</v>
      </c>
      <c r="L2008">
        <v>1744.16</v>
      </c>
      <c r="M2008">
        <v>91</v>
      </c>
      <c r="N2008">
        <v>4</v>
      </c>
      <c r="O2008">
        <v>0</v>
      </c>
      <c r="P2008">
        <v>140.88</v>
      </c>
      <c r="Q2008">
        <v>0</v>
      </c>
      <c r="R2008" s="1" t="s">
        <v>7199</v>
      </c>
      <c r="S2008" s="1" t="s">
        <v>8156</v>
      </c>
      <c r="T2008">
        <v>0.79</v>
      </c>
      <c r="U2008" s="1"/>
      <c r="V2008">
        <v>22926.944865000001</v>
      </c>
      <c r="W2008">
        <v>757798.22414499999</v>
      </c>
      <c r="X2008">
        <v>122.246073</v>
      </c>
      <c r="Y2008">
        <v>15.459633</v>
      </c>
      <c r="Z2008">
        <v>325.01449200000002</v>
      </c>
      <c r="AA2008">
        <v>325.75133499999998</v>
      </c>
      <c r="AB2008">
        <v>0</v>
      </c>
    </row>
    <row r="2009" spans="1:28" x14ac:dyDescent="0.25">
      <c r="A2009" s="1" t="s">
        <v>3045</v>
      </c>
      <c r="B2009">
        <v>2484</v>
      </c>
      <c r="C2009" s="1" t="s">
        <v>4050</v>
      </c>
      <c r="D2009">
        <v>5.0999999999999996</v>
      </c>
      <c r="E2009">
        <v>0</v>
      </c>
      <c r="F2009">
        <v>0</v>
      </c>
      <c r="G2009">
        <v>3092</v>
      </c>
      <c r="H2009" s="1" t="s">
        <v>4095</v>
      </c>
      <c r="I2009">
        <v>63.59</v>
      </c>
      <c r="J2009">
        <v>7.35</v>
      </c>
      <c r="K2009">
        <v>608</v>
      </c>
      <c r="L2009">
        <v>1631.79</v>
      </c>
      <c r="M2009">
        <v>331</v>
      </c>
      <c r="N2009">
        <v>11</v>
      </c>
      <c r="O2009">
        <v>0</v>
      </c>
      <c r="P2009">
        <v>433.16</v>
      </c>
      <c r="Q2009">
        <v>0</v>
      </c>
      <c r="R2009" s="1" t="s">
        <v>7200</v>
      </c>
      <c r="S2009" s="1" t="s">
        <v>8156</v>
      </c>
      <c r="T2009">
        <v>0.69</v>
      </c>
      <c r="U2009" s="1"/>
      <c r="V2009">
        <v>60066.829206000002</v>
      </c>
      <c r="W2009">
        <v>1341174.466608</v>
      </c>
      <c r="X2009">
        <v>304.95586900000001</v>
      </c>
      <c r="Y2009">
        <v>29.859172000000001</v>
      </c>
      <c r="Z2009">
        <v>593.51426900000001</v>
      </c>
      <c r="AA2009">
        <v>576.53730900000005</v>
      </c>
      <c r="AB2009">
        <v>0</v>
      </c>
    </row>
    <row r="2010" spans="1:28" x14ac:dyDescent="0.25">
      <c r="A2010" s="1" t="s">
        <v>3047</v>
      </c>
      <c r="B2010">
        <v>2726</v>
      </c>
      <c r="C2010" s="1" t="s">
        <v>4001</v>
      </c>
      <c r="D2010">
        <v>0.2</v>
      </c>
      <c r="E2010">
        <v>0</v>
      </c>
      <c r="F2010">
        <v>126</v>
      </c>
      <c r="G2010">
        <v>3093</v>
      </c>
      <c r="H2010" s="1" t="s">
        <v>4085</v>
      </c>
      <c r="I2010">
        <v>50.59</v>
      </c>
      <c r="J2010">
        <v>12.43</v>
      </c>
      <c r="K2010">
        <v>367</v>
      </c>
      <c r="L2010">
        <v>796.83</v>
      </c>
      <c r="M2010">
        <v>253</v>
      </c>
      <c r="N2010">
        <v>11</v>
      </c>
      <c r="O2010">
        <v>0</v>
      </c>
      <c r="P2010">
        <v>305.93</v>
      </c>
      <c r="Q2010">
        <v>0</v>
      </c>
      <c r="R2010" s="1" t="s">
        <v>7202</v>
      </c>
      <c r="S2010" s="1" t="s">
        <v>8156</v>
      </c>
      <c r="T2010">
        <v>0.93</v>
      </c>
      <c r="U2010" s="1"/>
      <c r="V2010">
        <v>40859.097456000003</v>
      </c>
      <c r="W2010">
        <v>832057.67621299997</v>
      </c>
      <c r="X2010">
        <v>205.61210700000001</v>
      </c>
      <c r="Y2010">
        <v>19.246290999999999</v>
      </c>
      <c r="Z2010">
        <v>371.24131</v>
      </c>
      <c r="AA2010">
        <v>357.68289600000003</v>
      </c>
      <c r="AB2010">
        <v>0</v>
      </c>
    </row>
    <row r="2011" spans="1:28" x14ac:dyDescent="0.25">
      <c r="A2011" s="1" t="s">
        <v>3048</v>
      </c>
      <c r="B2011">
        <v>2261</v>
      </c>
      <c r="C2011" s="1" t="s">
        <v>4005</v>
      </c>
      <c r="D2011">
        <v>5.0999999999999996</v>
      </c>
      <c r="E2011">
        <v>0</v>
      </c>
      <c r="F2011">
        <v>0.68</v>
      </c>
      <c r="G2011">
        <v>3094</v>
      </c>
      <c r="H2011" s="1" t="s">
        <v>4075</v>
      </c>
      <c r="I2011">
        <v>89.74</v>
      </c>
      <c r="J2011">
        <v>13.31</v>
      </c>
      <c r="K2011">
        <v>833</v>
      </c>
      <c r="L2011">
        <v>698.35</v>
      </c>
      <c r="M2011">
        <v>518</v>
      </c>
      <c r="N2011">
        <v>21</v>
      </c>
      <c r="O2011">
        <v>0</v>
      </c>
      <c r="P2011">
        <v>782.37</v>
      </c>
      <c r="Q2011">
        <v>0</v>
      </c>
      <c r="R2011" s="1" t="s">
        <v>7203</v>
      </c>
      <c r="S2011" s="1" t="s">
        <v>8156</v>
      </c>
      <c r="T2011">
        <v>1.01</v>
      </c>
      <c r="U2011" s="1"/>
      <c r="V2011">
        <v>92521.224101</v>
      </c>
      <c r="W2011">
        <v>1666074.2319400001</v>
      </c>
      <c r="X2011">
        <v>460.35378900000001</v>
      </c>
      <c r="Y2011">
        <v>39.831356</v>
      </c>
      <c r="Z2011">
        <v>753.70390999999995</v>
      </c>
      <c r="AA2011">
        <v>716.21484899999996</v>
      </c>
      <c r="AB2011">
        <v>0</v>
      </c>
    </row>
    <row r="2012" spans="1:28" x14ac:dyDescent="0.25">
      <c r="A2012" s="1" t="s">
        <v>3049</v>
      </c>
      <c r="B2012">
        <v>2982</v>
      </c>
      <c r="C2012" s="1" t="s">
        <v>4001</v>
      </c>
      <c r="D2012">
        <v>0.2</v>
      </c>
      <c r="E2012">
        <v>0</v>
      </c>
      <c r="F2012">
        <v>181.43</v>
      </c>
      <c r="G2012">
        <v>3095</v>
      </c>
      <c r="H2012" s="1" t="s">
        <v>4071</v>
      </c>
      <c r="I2012">
        <v>108.49</v>
      </c>
      <c r="J2012">
        <v>11.78</v>
      </c>
      <c r="K2012">
        <v>113</v>
      </c>
      <c r="L2012">
        <v>419.77</v>
      </c>
      <c r="M2012">
        <v>10</v>
      </c>
      <c r="N2012">
        <v>4</v>
      </c>
      <c r="O2012">
        <v>0</v>
      </c>
      <c r="P2012">
        <v>78.95</v>
      </c>
      <c r="Q2012">
        <v>0</v>
      </c>
      <c r="R2012" s="1" t="s">
        <v>7204</v>
      </c>
      <c r="S2012" s="1" t="s">
        <v>8156</v>
      </c>
      <c r="T2012">
        <v>0.85</v>
      </c>
      <c r="U2012" s="1"/>
      <c r="V2012">
        <v>7155.1159790000002</v>
      </c>
      <c r="W2012">
        <v>213981.82185199999</v>
      </c>
      <c r="X2012">
        <v>37.617105000000002</v>
      </c>
      <c r="Y2012">
        <v>4.4814670000000003</v>
      </c>
      <c r="Z2012">
        <v>92.865127000000001</v>
      </c>
      <c r="AA2012">
        <v>91.983778999999998</v>
      </c>
      <c r="AB2012">
        <v>0</v>
      </c>
    </row>
    <row r="2013" spans="1:28" x14ac:dyDescent="0.25">
      <c r="A2013" s="1" t="s">
        <v>3054</v>
      </c>
      <c r="B2013">
        <v>3011</v>
      </c>
      <c r="C2013" s="1" t="s">
        <v>4004</v>
      </c>
      <c r="D2013">
        <v>5.0999999999999996</v>
      </c>
      <c r="E2013">
        <v>0</v>
      </c>
      <c r="F2013">
        <v>2.6</v>
      </c>
      <c r="G2013">
        <v>3100</v>
      </c>
      <c r="H2013" s="1" t="s">
        <v>4079</v>
      </c>
      <c r="I2013">
        <v>1.4</v>
      </c>
      <c r="J2013">
        <v>10.42</v>
      </c>
      <c r="K2013">
        <v>89</v>
      </c>
      <c r="L2013">
        <v>609.39</v>
      </c>
      <c r="M2013">
        <v>8</v>
      </c>
      <c r="N2013">
        <v>1</v>
      </c>
      <c r="O2013">
        <v>0</v>
      </c>
      <c r="P2013">
        <v>35.799999999999997</v>
      </c>
      <c r="Q2013">
        <v>0</v>
      </c>
      <c r="R2013" s="1" t="s">
        <v>7209</v>
      </c>
      <c r="S2013" s="1" t="s">
        <v>8156</v>
      </c>
      <c r="T2013">
        <v>0.78</v>
      </c>
      <c r="U2013" s="1"/>
      <c r="V2013">
        <v>5064.7692360000001</v>
      </c>
      <c r="W2013">
        <v>234069.50244400001</v>
      </c>
      <c r="X2013">
        <v>28.582298000000002</v>
      </c>
      <c r="Y2013">
        <v>4.5163140000000004</v>
      </c>
      <c r="Z2013">
        <v>99.040379000000001</v>
      </c>
      <c r="AA2013">
        <v>100.617047</v>
      </c>
      <c r="AB2013">
        <v>0</v>
      </c>
    </row>
    <row r="2014" spans="1:28" x14ac:dyDescent="0.25">
      <c r="A2014" s="1" t="s">
        <v>3057</v>
      </c>
      <c r="B2014">
        <v>2407</v>
      </c>
      <c r="C2014" s="1" t="s">
        <v>4001</v>
      </c>
      <c r="D2014">
        <v>0.2</v>
      </c>
      <c r="E2014">
        <v>0</v>
      </c>
      <c r="F2014">
        <v>57</v>
      </c>
      <c r="G2014">
        <v>3108</v>
      </c>
      <c r="H2014" s="1" t="s">
        <v>4085</v>
      </c>
      <c r="I2014">
        <v>50.59</v>
      </c>
      <c r="J2014">
        <v>5.54</v>
      </c>
      <c r="K2014">
        <v>701</v>
      </c>
      <c r="L2014">
        <v>796.83</v>
      </c>
      <c r="M2014">
        <v>475</v>
      </c>
      <c r="N2014">
        <v>17</v>
      </c>
      <c r="O2014">
        <v>0</v>
      </c>
      <c r="P2014">
        <v>588.27</v>
      </c>
      <c r="Q2014">
        <v>0</v>
      </c>
      <c r="R2014" s="1" t="s">
        <v>7212</v>
      </c>
      <c r="S2014" s="1" t="s">
        <v>8156</v>
      </c>
      <c r="T2014">
        <v>0.49</v>
      </c>
      <c r="U2014" s="1"/>
      <c r="V2014">
        <v>74931.296086000002</v>
      </c>
      <c r="W2014">
        <v>1358271.3555000001</v>
      </c>
      <c r="X2014">
        <v>372.983542</v>
      </c>
      <c r="Y2014">
        <v>32.104529999999997</v>
      </c>
      <c r="Z2014">
        <v>612.26315699999998</v>
      </c>
      <c r="AA2014">
        <v>583.89613899999995</v>
      </c>
      <c r="AB2014">
        <v>0</v>
      </c>
    </row>
    <row r="2015" spans="1:28" x14ac:dyDescent="0.25">
      <c r="A2015" s="1" t="s">
        <v>3058</v>
      </c>
      <c r="B2015">
        <v>2920</v>
      </c>
      <c r="C2015" s="1" t="s">
        <v>4017</v>
      </c>
      <c r="D2015">
        <v>5.0999999999999996</v>
      </c>
      <c r="E2015">
        <v>0</v>
      </c>
      <c r="F2015">
        <v>0.82</v>
      </c>
      <c r="G2015">
        <v>3108</v>
      </c>
      <c r="H2015" s="1" t="s">
        <v>4140</v>
      </c>
      <c r="I2015">
        <v>93.18</v>
      </c>
      <c r="J2015">
        <v>8.43</v>
      </c>
      <c r="K2015">
        <v>188</v>
      </c>
      <c r="L2015">
        <v>1018.45</v>
      </c>
      <c r="M2015">
        <v>85</v>
      </c>
      <c r="N2015">
        <v>4</v>
      </c>
      <c r="O2015">
        <v>0</v>
      </c>
      <c r="P2015">
        <v>122.89</v>
      </c>
      <c r="Q2015">
        <v>0</v>
      </c>
      <c r="R2015" s="1" t="s">
        <v>7213</v>
      </c>
      <c r="S2015" s="1" t="s">
        <v>8156</v>
      </c>
      <c r="T2015">
        <v>1.1200000000000001</v>
      </c>
      <c r="U2015" s="1"/>
      <c r="V2015">
        <v>17454.966299</v>
      </c>
      <c r="W2015">
        <v>538986.38368700002</v>
      </c>
      <c r="X2015">
        <v>92.291207999999997</v>
      </c>
      <c r="Y2015">
        <v>11.822328000000001</v>
      </c>
      <c r="Z2015">
        <v>236.142909</v>
      </c>
      <c r="AA2015">
        <v>231.69142199999999</v>
      </c>
      <c r="AB2015">
        <v>0</v>
      </c>
    </row>
    <row r="2016" spans="1:28" x14ac:dyDescent="0.25">
      <c r="A2016" s="1" t="s">
        <v>3059</v>
      </c>
      <c r="B2016">
        <v>2953</v>
      </c>
      <c r="C2016" s="1" t="s">
        <v>4016</v>
      </c>
      <c r="D2016">
        <v>5.0999999999999996</v>
      </c>
      <c r="E2016">
        <v>0</v>
      </c>
      <c r="F2016">
        <v>0.6</v>
      </c>
      <c r="G2016">
        <v>3108</v>
      </c>
      <c r="H2016" s="1" t="s">
        <v>4092</v>
      </c>
      <c r="I2016">
        <v>182.21</v>
      </c>
      <c r="J2016">
        <v>5.62</v>
      </c>
      <c r="K2016">
        <v>155</v>
      </c>
      <c r="L2016">
        <v>905.52</v>
      </c>
      <c r="M2016">
        <v>47</v>
      </c>
      <c r="N2016">
        <v>3</v>
      </c>
      <c r="O2016">
        <v>0</v>
      </c>
      <c r="P2016">
        <v>80.87</v>
      </c>
      <c r="Q2016">
        <v>0</v>
      </c>
      <c r="R2016" s="1" t="s">
        <v>7214</v>
      </c>
      <c r="S2016" s="1" t="s">
        <v>8156</v>
      </c>
      <c r="T2016">
        <v>0.88</v>
      </c>
      <c r="U2016" s="1"/>
      <c r="V2016">
        <v>11408.618957000001</v>
      </c>
      <c r="W2016">
        <v>392890.22755200003</v>
      </c>
      <c r="X2016">
        <v>61.197785000000003</v>
      </c>
      <c r="Y2016">
        <v>7.9197100000000002</v>
      </c>
      <c r="Z2016">
        <v>167.970189</v>
      </c>
      <c r="AA2016">
        <v>168.88969499999999</v>
      </c>
      <c r="AB2016">
        <v>0</v>
      </c>
    </row>
    <row r="2017" spans="1:28" x14ac:dyDescent="0.25">
      <c r="A2017" s="1" t="s">
        <v>3061</v>
      </c>
      <c r="B2017">
        <v>2986</v>
      </c>
      <c r="C2017" s="1" t="s">
        <v>4016</v>
      </c>
      <c r="D2017">
        <v>5.0999999999999996</v>
      </c>
      <c r="E2017">
        <v>0</v>
      </c>
      <c r="F2017">
        <v>0.43</v>
      </c>
      <c r="G2017">
        <v>3112</v>
      </c>
      <c r="H2017" s="1" t="s">
        <v>4089</v>
      </c>
      <c r="I2017">
        <v>182.21</v>
      </c>
      <c r="J2017">
        <v>10.59</v>
      </c>
      <c r="K2017">
        <v>126</v>
      </c>
      <c r="L2017">
        <v>905.52</v>
      </c>
      <c r="M2017">
        <v>7</v>
      </c>
      <c r="N2017">
        <v>2</v>
      </c>
      <c r="O2017">
        <v>0</v>
      </c>
      <c r="P2017">
        <v>41.96</v>
      </c>
      <c r="Q2017">
        <v>0</v>
      </c>
      <c r="R2017" s="1" t="s">
        <v>7216</v>
      </c>
      <c r="S2017" s="1" t="s">
        <v>8156</v>
      </c>
      <c r="T2017">
        <v>0.78</v>
      </c>
      <c r="U2017" s="1"/>
      <c r="V2017">
        <v>6041.9745389999998</v>
      </c>
      <c r="W2017">
        <v>311313.27753000002</v>
      </c>
      <c r="X2017">
        <v>34.870946000000004</v>
      </c>
      <c r="Y2017">
        <v>6.0192860000000001</v>
      </c>
      <c r="Z2017">
        <v>132.222106</v>
      </c>
      <c r="AA2017">
        <v>133.82037600000001</v>
      </c>
      <c r="AB2017">
        <v>0</v>
      </c>
    </row>
    <row r="2018" spans="1:28" x14ac:dyDescent="0.25">
      <c r="A2018" s="1" t="s">
        <v>3062</v>
      </c>
      <c r="B2018">
        <v>1877</v>
      </c>
      <c r="C2018" s="1" t="s">
        <v>4004</v>
      </c>
      <c r="D2018">
        <v>5.0999999999999996</v>
      </c>
      <c r="E2018">
        <v>0</v>
      </c>
      <c r="F2018">
        <v>0.69</v>
      </c>
      <c r="G2018">
        <v>3114</v>
      </c>
      <c r="H2018" s="1" t="s">
        <v>4167</v>
      </c>
      <c r="I2018">
        <v>122.01</v>
      </c>
      <c r="J2018">
        <v>6.06</v>
      </c>
      <c r="K2018">
        <v>1237</v>
      </c>
      <c r="L2018">
        <v>1425.91</v>
      </c>
      <c r="M2018">
        <v>759</v>
      </c>
      <c r="N2018">
        <v>37</v>
      </c>
      <c r="O2018">
        <v>0</v>
      </c>
      <c r="P2018">
        <v>1046.01</v>
      </c>
      <c r="Q2018">
        <v>0</v>
      </c>
      <c r="R2018" s="1" t="s">
        <v>7217</v>
      </c>
      <c r="S2018" s="1" t="s">
        <v>8156</v>
      </c>
      <c r="T2018">
        <v>0.54</v>
      </c>
      <c r="U2018" s="1"/>
      <c r="V2018">
        <v>130597.803443</v>
      </c>
      <c r="W2018">
        <v>2384477.381141</v>
      </c>
      <c r="X2018">
        <v>650.48972300000003</v>
      </c>
      <c r="Y2018">
        <v>56.297873000000003</v>
      </c>
      <c r="Z2018">
        <v>1074.547562</v>
      </c>
      <c r="AA2018">
        <v>1025.0427099999999</v>
      </c>
      <c r="AB2018">
        <v>0</v>
      </c>
    </row>
    <row r="2019" spans="1:28" x14ac:dyDescent="0.25">
      <c r="A2019" s="1" t="s">
        <v>3063</v>
      </c>
      <c r="B2019">
        <v>2988</v>
      </c>
      <c r="C2019" s="1" t="s">
        <v>4001</v>
      </c>
      <c r="D2019">
        <v>0.2</v>
      </c>
      <c r="E2019">
        <v>0</v>
      </c>
      <c r="F2019">
        <v>146.84</v>
      </c>
      <c r="G2019">
        <v>3114</v>
      </c>
      <c r="H2019" s="1" t="s">
        <v>4148</v>
      </c>
      <c r="I2019">
        <v>108.49</v>
      </c>
      <c r="J2019">
        <v>9.06</v>
      </c>
      <c r="K2019">
        <v>126</v>
      </c>
      <c r="L2019">
        <v>419.77</v>
      </c>
      <c r="M2019">
        <v>15</v>
      </c>
      <c r="N2019">
        <v>3</v>
      </c>
      <c r="O2019">
        <v>0</v>
      </c>
      <c r="P2019">
        <v>86.35</v>
      </c>
      <c r="Q2019">
        <v>0</v>
      </c>
      <c r="R2019" s="1" t="s">
        <v>7218</v>
      </c>
      <c r="S2019" s="1" t="s">
        <v>8156</v>
      </c>
      <c r="T2019">
        <v>0.72</v>
      </c>
      <c r="U2019" s="1"/>
      <c r="V2019">
        <v>9449.24136</v>
      </c>
      <c r="W2019">
        <v>250223.422158</v>
      </c>
      <c r="X2019">
        <v>48.883468000000001</v>
      </c>
      <c r="Y2019">
        <v>5.2660539999999996</v>
      </c>
      <c r="Z2019">
        <v>109.072626</v>
      </c>
      <c r="AA2019">
        <v>107.563711</v>
      </c>
      <c r="AB2019">
        <v>0</v>
      </c>
    </row>
    <row r="2020" spans="1:28" x14ac:dyDescent="0.25">
      <c r="A2020" s="1" t="s">
        <v>3065</v>
      </c>
      <c r="B2020">
        <v>2933</v>
      </c>
      <c r="C2020" s="1" t="s">
        <v>4018</v>
      </c>
      <c r="D2020">
        <v>5.0999999999999996</v>
      </c>
      <c r="E2020">
        <v>0</v>
      </c>
      <c r="F2020">
        <v>0.5</v>
      </c>
      <c r="G2020">
        <v>3115</v>
      </c>
      <c r="H2020" s="1" t="s">
        <v>4092</v>
      </c>
      <c r="I2020">
        <v>182.21</v>
      </c>
      <c r="J2020">
        <v>7.78</v>
      </c>
      <c r="K2020">
        <v>182</v>
      </c>
      <c r="L2020">
        <v>1351.38</v>
      </c>
      <c r="M2020">
        <v>3</v>
      </c>
      <c r="N2020">
        <v>1</v>
      </c>
      <c r="O2020">
        <v>0</v>
      </c>
      <c r="P2020">
        <v>37.56</v>
      </c>
      <c r="Q2020">
        <v>0</v>
      </c>
      <c r="R2020" s="1" t="s">
        <v>7220</v>
      </c>
      <c r="S2020" s="1" t="s">
        <v>8156</v>
      </c>
      <c r="T2020">
        <v>0.66</v>
      </c>
      <c r="U2020" s="1"/>
      <c r="V2020">
        <v>7973.777126</v>
      </c>
      <c r="W2020">
        <v>395437.070037</v>
      </c>
      <c r="X2020">
        <v>45.559721000000003</v>
      </c>
      <c r="Y2020">
        <v>7.1940359999999997</v>
      </c>
      <c r="Z2020">
        <v>165.02456699999999</v>
      </c>
      <c r="AA2020">
        <v>169.982575</v>
      </c>
      <c r="AB2020">
        <v>0</v>
      </c>
    </row>
    <row r="2021" spans="1:28" x14ac:dyDescent="0.25">
      <c r="A2021" s="1" t="s">
        <v>3067</v>
      </c>
      <c r="B2021">
        <v>3012</v>
      </c>
      <c r="C2021" s="1" t="s">
        <v>4001</v>
      </c>
      <c r="D2021">
        <v>0.2</v>
      </c>
      <c r="E2021">
        <v>0</v>
      </c>
      <c r="F2021">
        <v>130.25</v>
      </c>
      <c r="G2021">
        <v>3116</v>
      </c>
      <c r="H2021" s="1" t="s">
        <v>4071</v>
      </c>
      <c r="I2021">
        <v>108.49</v>
      </c>
      <c r="J2021">
        <v>10.69</v>
      </c>
      <c r="K2021">
        <v>104</v>
      </c>
      <c r="L2021">
        <v>419.77</v>
      </c>
      <c r="M2021">
        <v>33</v>
      </c>
      <c r="N2021">
        <v>5</v>
      </c>
      <c r="O2021">
        <v>0</v>
      </c>
      <c r="P2021">
        <v>70.680000000000007</v>
      </c>
      <c r="Q2021">
        <v>0</v>
      </c>
      <c r="R2021" s="1" t="s">
        <v>7222</v>
      </c>
      <c r="S2021" s="1" t="s">
        <v>8156</v>
      </c>
      <c r="T2021">
        <v>0.85</v>
      </c>
      <c r="U2021" s="1"/>
      <c r="V2021">
        <v>6236.2314329999999</v>
      </c>
      <c r="W2021">
        <v>199093.63479000001</v>
      </c>
      <c r="X2021">
        <v>33.058838999999999</v>
      </c>
      <c r="Y2021">
        <v>3.9796420000000001</v>
      </c>
      <c r="Z2021">
        <v>85.171875999999997</v>
      </c>
      <c r="AA2021">
        <v>85.583765999999997</v>
      </c>
      <c r="AB2021">
        <v>0</v>
      </c>
    </row>
    <row r="2022" spans="1:28" x14ac:dyDescent="0.25">
      <c r="A2022" s="1" t="s">
        <v>3068</v>
      </c>
      <c r="B2022">
        <v>2705</v>
      </c>
      <c r="C2022" s="1" t="s">
        <v>4048</v>
      </c>
      <c r="D2022">
        <v>5.0999999999999996</v>
      </c>
      <c r="E2022">
        <v>0</v>
      </c>
      <c r="F2022">
        <v>0.95</v>
      </c>
      <c r="G2022">
        <v>3117</v>
      </c>
      <c r="H2022" s="1" t="s">
        <v>4141</v>
      </c>
      <c r="I2022">
        <v>72.8</v>
      </c>
      <c r="J2022">
        <v>8.31</v>
      </c>
      <c r="K2022">
        <v>412</v>
      </c>
      <c r="L2022">
        <v>1951.76</v>
      </c>
      <c r="M2022">
        <v>114</v>
      </c>
      <c r="N2022">
        <v>6</v>
      </c>
      <c r="O2022">
        <v>0</v>
      </c>
      <c r="P2022">
        <v>191.79</v>
      </c>
      <c r="Q2022">
        <v>0</v>
      </c>
      <c r="R2022" s="1" t="s">
        <v>7223</v>
      </c>
      <c r="S2022" s="1" t="s">
        <v>8156</v>
      </c>
      <c r="T2022">
        <v>0.63</v>
      </c>
      <c r="U2022" s="1"/>
      <c r="V2022">
        <v>29160.851121</v>
      </c>
      <c r="W2022">
        <v>877597.10354000004</v>
      </c>
      <c r="X2022">
        <v>153.30001100000001</v>
      </c>
      <c r="Y2022">
        <v>17.715042</v>
      </c>
      <c r="Z2022">
        <v>377.661158</v>
      </c>
      <c r="AA2022">
        <v>377.25100600000002</v>
      </c>
      <c r="AB2022">
        <v>0</v>
      </c>
    </row>
    <row r="2023" spans="1:28" x14ac:dyDescent="0.25">
      <c r="A2023" s="1" t="s">
        <v>3069</v>
      </c>
      <c r="B2023">
        <v>2961</v>
      </c>
      <c r="C2023" s="1" t="s">
        <v>4001</v>
      </c>
      <c r="D2023">
        <v>0.2</v>
      </c>
      <c r="E2023">
        <v>0</v>
      </c>
      <c r="F2023">
        <v>211</v>
      </c>
      <c r="G2023">
        <v>3118</v>
      </c>
      <c r="H2023" s="1" t="s">
        <v>4085</v>
      </c>
      <c r="I2023">
        <v>50.59</v>
      </c>
      <c r="J2023">
        <v>14.82</v>
      </c>
      <c r="K2023">
        <v>157</v>
      </c>
      <c r="L2023">
        <v>796.83</v>
      </c>
      <c r="M2023">
        <v>14</v>
      </c>
      <c r="N2023">
        <v>5</v>
      </c>
      <c r="O2023">
        <v>0</v>
      </c>
      <c r="P2023">
        <v>103.6</v>
      </c>
      <c r="Q2023">
        <v>0</v>
      </c>
      <c r="R2023" s="1" t="s">
        <v>7224</v>
      </c>
      <c r="S2023" s="1" t="s">
        <v>8156</v>
      </c>
      <c r="T2023">
        <v>1.08</v>
      </c>
      <c r="U2023" s="1"/>
      <c r="V2023">
        <v>10209.213599000001</v>
      </c>
      <c r="W2023">
        <v>377000.17386099999</v>
      </c>
      <c r="X2023">
        <v>55.406911000000001</v>
      </c>
      <c r="Y2023">
        <v>7.8429279999999997</v>
      </c>
      <c r="Z2023">
        <v>163.12562500000001</v>
      </c>
      <c r="AA2023">
        <v>162.05807300000001</v>
      </c>
      <c r="AB2023">
        <v>0</v>
      </c>
    </row>
    <row r="2024" spans="1:28" x14ac:dyDescent="0.25">
      <c r="A2024" s="1" t="s">
        <v>3070</v>
      </c>
      <c r="B2024">
        <v>3023</v>
      </c>
      <c r="C2024" s="1" t="s">
        <v>4004</v>
      </c>
      <c r="D2024">
        <v>5.0999999999999996</v>
      </c>
      <c r="E2024">
        <v>0</v>
      </c>
      <c r="F2024">
        <v>0.8</v>
      </c>
      <c r="G2024">
        <v>3118</v>
      </c>
      <c r="H2024" s="1" t="s">
        <v>4076</v>
      </c>
      <c r="I2024">
        <v>1.4</v>
      </c>
      <c r="J2024">
        <v>6.2</v>
      </c>
      <c r="K2024">
        <v>95</v>
      </c>
      <c r="L2024">
        <v>609.39</v>
      </c>
      <c r="M2024">
        <v>0</v>
      </c>
      <c r="N2024">
        <v>0</v>
      </c>
      <c r="O2024">
        <v>0</v>
      </c>
      <c r="P2024">
        <v>19.38</v>
      </c>
      <c r="Q2024">
        <v>0</v>
      </c>
      <c r="R2024" s="1" t="s">
        <v>7225</v>
      </c>
      <c r="S2024" s="1" t="s">
        <v>8156</v>
      </c>
      <c r="T2024">
        <v>0.54</v>
      </c>
      <c r="U2024" s="1"/>
      <c r="V2024">
        <v>4408.4915529999998</v>
      </c>
      <c r="W2024">
        <v>190751.642219</v>
      </c>
      <c r="X2024">
        <v>24.514178000000001</v>
      </c>
      <c r="Y2024">
        <v>3.4636369999999999</v>
      </c>
      <c r="Z2024">
        <v>79.825883000000005</v>
      </c>
      <c r="AA2024">
        <v>81.996961999999996</v>
      </c>
      <c r="AB2024">
        <v>0</v>
      </c>
    </row>
    <row r="2025" spans="1:28" x14ac:dyDescent="0.25">
      <c r="A2025" s="1" t="s">
        <v>3071</v>
      </c>
      <c r="B2025">
        <v>2030</v>
      </c>
      <c r="C2025" s="1" t="s">
        <v>4054</v>
      </c>
      <c r="D2025">
        <v>5.0999999999999996</v>
      </c>
      <c r="E2025">
        <v>0</v>
      </c>
      <c r="F2025">
        <v>0.59</v>
      </c>
      <c r="G2025">
        <v>3119</v>
      </c>
      <c r="H2025" s="1" t="s">
        <v>4076</v>
      </c>
      <c r="I2025">
        <v>1.4</v>
      </c>
      <c r="J2025">
        <v>8.57</v>
      </c>
      <c r="K2025">
        <v>1089</v>
      </c>
      <c r="L2025">
        <v>2323.92</v>
      </c>
      <c r="M2025">
        <v>604</v>
      </c>
      <c r="N2025">
        <v>30</v>
      </c>
      <c r="O2025">
        <v>0</v>
      </c>
      <c r="P2025">
        <v>847.52</v>
      </c>
      <c r="Q2025">
        <v>0</v>
      </c>
      <c r="R2025" s="1" t="s">
        <v>7226</v>
      </c>
      <c r="S2025" s="1" t="s">
        <v>8156</v>
      </c>
      <c r="T2025">
        <v>0.68</v>
      </c>
      <c r="U2025" s="1"/>
      <c r="V2025">
        <v>107903.65268100001</v>
      </c>
      <c r="W2025">
        <v>2254198.013632</v>
      </c>
      <c r="X2025">
        <v>544.153233</v>
      </c>
      <c r="Y2025">
        <v>51.024329000000002</v>
      </c>
      <c r="Z2025">
        <v>1001.722577</v>
      </c>
      <c r="AA2025">
        <v>969.02805599999999</v>
      </c>
      <c r="AB2025">
        <v>0</v>
      </c>
    </row>
    <row r="2026" spans="1:28" x14ac:dyDescent="0.25">
      <c r="A2026" s="1" t="s">
        <v>3072</v>
      </c>
      <c r="B2026">
        <v>2977</v>
      </c>
      <c r="C2026" s="1" t="s">
        <v>4001</v>
      </c>
      <c r="D2026">
        <v>0.2</v>
      </c>
      <c r="E2026">
        <v>0</v>
      </c>
      <c r="F2026">
        <v>177</v>
      </c>
      <c r="G2026">
        <v>3120</v>
      </c>
      <c r="H2026" s="1" t="s">
        <v>4085</v>
      </c>
      <c r="I2026">
        <v>50.59</v>
      </c>
      <c r="J2026">
        <v>13.32</v>
      </c>
      <c r="K2026">
        <v>143</v>
      </c>
      <c r="L2026">
        <v>796.83</v>
      </c>
      <c r="M2026">
        <v>12</v>
      </c>
      <c r="N2026">
        <v>4</v>
      </c>
      <c r="O2026">
        <v>0</v>
      </c>
      <c r="P2026">
        <v>89.72</v>
      </c>
      <c r="Q2026">
        <v>0</v>
      </c>
      <c r="R2026" s="1" t="s">
        <v>7227</v>
      </c>
      <c r="S2026" s="1" t="s">
        <v>8156</v>
      </c>
      <c r="T2026">
        <v>1.08</v>
      </c>
      <c r="U2026" s="1"/>
      <c r="V2026">
        <v>7877.1289349999997</v>
      </c>
      <c r="W2026">
        <v>290381.94127800001</v>
      </c>
      <c r="X2026">
        <v>42.711528000000001</v>
      </c>
      <c r="Y2026">
        <v>5.8321620000000003</v>
      </c>
      <c r="Z2026">
        <v>123.52546599999999</v>
      </c>
      <c r="AA2026">
        <v>124.824592</v>
      </c>
      <c r="AB2026">
        <v>0</v>
      </c>
    </row>
    <row r="2027" spans="1:28" x14ac:dyDescent="0.25">
      <c r="A2027" s="1" t="s">
        <v>3073</v>
      </c>
      <c r="B2027">
        <v>2380</v>
      </c>
      <c r="C2027" s="1" t="s">
        <v>4048</v>
      </c>
      <c r="D2027">
        <v>5.0999999999999996</v>
      </c>
      <c r="E2027">
        <v>0</v>
      </c>
      <c r="F2027">
        <v>0.7</v>
      </c>
      <c r="G2027">
        <v>3121</v>
      </c>
      <c r="H2027" s="1" t="s">
        <v>4096</v>
      </c>
      <c r="I2027">
        <v>121.36</v>
      </c>
      <c r="J2027">
        <v>9.44</v>
      </c>
      <c r="K2027">
        <v>741</v>
      </c>
      <c r="L2027">
        <v>2440.69</v>
      </c>
      <c r="M2027">
        <v>379</v>
      </c>
      <c r="N2027">
        <v>15</v>
      </c>
      <c r="O2027">
        <v>0</v>
      </c>
      <c r="P2027">
        <v>524.23</v>
      </c>
      <c r="Q2027">
        <v>0</v>
      </c>
      <c r="R2027" s="1" t="s">
        <v>7228</v>
      </c>
      <c r="S2027" s="1" t="s">
        <v>8156</v>
      </c>
      <c r="T2027">
        <v>0.82</v>
      </c>
      <c r="U2027" s="1"/>
      <c r="V2027">
        <v>68846.230607000005</v>
      </c>
      <c r="W2027">
        <v>1661339.0844409999</v>
      </c>
      <c r="X2027">
        <v>352.46167700000001</v>
      </c>
      <c r="Y2027">
        <v>36.183222000000001</v>
      </c>
      <c r="Z2027">
        <v>729.467308</v>
      </c>
      <c r="AA2027">
        <v>714.16458599999999</v>
      </c>
      <c r="AB2027">
        <v>0</v>
      </c>
    </row>
    <row r="2028" spans="1:28" x14ac:dyDescent="0.25">
      <c r="A2028" s="1" t="s">
        <v>3074</v>
      </c>
      <c r="B2028">
        <v>2795</v>
      </c>
      <c r="C2028" s="1" t="s">
        <v>4004</v>
      </c>
      <c r="D2028">
        <v>5.0999999999999996</v>
      </c>
      <c r="E2028">
        <v>0</v>
      </c>
      <c r="F2028">
        <v>2.17</v>
      </c>
      <c r="G2028">
        <v>3123</v>
      </c>
      <c r="H2028" s="1" t="s">
        <v>4096</v>
      </c>
      <c r="I2028">
        <v>121.36</v>
      </c>
      <c r="J2028">
        <v>12.98</v>
      </c>
      <c r="K2028">
        <v>328</v>
      </c>
      <c r="L2028">
        <v>1417.41</v>
      </c>
      <c r="M2028">
        <v>137</v>
      </c>
      <c r="N2028">
        <v>3</v>
      </c>
      <c r="O2028">
        <v>0</v>
      </c>
      <c r="P2028">
        <v>228.59</v>
      </c>
      <c r="Q2028">
        <v>0</v>
      </c>
      <c r="R2028" s="1" t="s">
        <v>7229</v>
      </c>
      <c r="S2028" s="1" t="s">
        <v>8156</v>
      </c>
      <c r="T2028">
        <v>1.05</v>
      </c>
      <c r="U2028" s="1"/>
      <c r="V2028">
        <v>30457.392174000001</v>
      </c>
      <c r="W2028">
        <v>864108.34889699996</v>
      </c>
      <c r="X2028">
        <v>159.078778</v>
      </c>
      <c r="Y2028">
        <v>18.715575000000001</v>
      </c>
      <c r="Z2028">
        <v>378.92852800000003</v>
      </c>
      <c r="AA2028">
        <v>371.45228600000002</v>
      </c>
      <c r="AB2028">
        <v>0</v>
      </c>
    </row>
    <row r="2029" spans="1:28" x14ac:dyDescent="0.25">
      <c r="A2029" s="1" t="s">
        <v>3075</v>
      </c>
      <c r="B2029">
        <v>3037</v>
      </c>
      <c r="C2029" s="1" t="s">
        <v>4004</v>
      </c>
      <c r="D2029">
        <v>5.0999999999999996</v>
      </c>
      <c r="E2029">
        <v>0</v>
      </c>
      <c r="F2029">
        <v>1</v>
      </c>
      <c r="G2029">
        <v>3126</v>
      </c>
      <c r="H2029" s="1" t="s">
        <v>4076</v>
      </c>
      <c r="I2029">
        <v>1.4</v>
      </c>
      <c r="J2029">
        <v>9.6300000000000008</v>
      </c>
      <c r="K2029">
        <v>89</v>
      </c>
      <c r="L2029">
        <v>609.39</v>
      </c>
      <c r="M2029">
        <v>1</v>
      </c>
      <c r="N2029">
        <v>1</v>
      </c>
      <c r="O2029">
        <v>0</v>
      </c>
      <c r="P2029">
        <v>40.380000000000003</v>
      </c>
      <c r="Q2029">
        <v>0</v>
      </c>
      <c r="R2029" s="1" t="s">
        <v>7230</v>
      </c>
      <c r="S2029" s="1" t="s">
        <v>8156</v>
      </c>
      <c r="T2029">
        <v>0.85</v>
      </c>
      <c r="U2029" s="1"/>
      <c r="V2029">
        <v>5450.0801060000003</v>
      </c>
      <c r="W2029">
        <v>247588.054065</v>
      </c>
      <c r="X2029">
        <v>30.653117999999999</v>
      </c>
      <c r="Y2029">
        <v>4.7651539999999999</v>
      </c>
      <c r="Z2029">
        <v>104.506563</v>
      </c>
      <c r="AA2029">
        <v>106.42824400000001</v>
      </c>
      <c r="AB2029">
        <v>0</v>
      </c>
    </row>
    <row r="2030" spans="1:28" x14ac:dyDescent="0.25">
      <c r="A2030" s="1" t="s">
        <v>3076</v>
      </c>
      <c r="B2030">
        <v>2327</v>
      </c>
      <c r="C2030" s="1" t="s">
        <v>4037</v>
      </c>
      <c r="D2030">
        <v>5.0999999999999996</v>
      </c>
      <c r="E2030">
        <v>0</v>
      </c>
      <c r="F2030">
        <v>0.27</v>
      </c>
      <c r="G2030">
        <v>3127</v>
      </c>
      <c r="H2030" s="1" t="s">
        <v>4096</v>
      </c>
      <c r="I2030">
        <v>121.36</v>
      </c>
      <c r="J2030">
        <v>9.2899999999999991</v>
      </c>
      <c r="K2030">
        <v>800</v>
      </c>
      <c r="L2030">
        <v>1384.11</v>
      </c>
      <c r="M2030">
        <v>601</v>
      </c>
      <c r="N2030">
        <v>8</v>
      </c>
      <c r="O2030">
        <v>0</v>
      </c>
      <c r="P2030">
        <v>672.53</v>
      </c>
      <c r="Q2030">
        <v>0</v>
      </c>
      <c r="R2030" s="1" t="s">
        <v>7231</v>
      </c>
      <c r="S2030" s="1" t="s">
        <v>8156</v>
      </c>
      <c r="T2030">
        <v>0.8</v>
      </c>
      <c r="U2030" s="1"/>
      <c r="V2030">
        <v>104126.352228</v>
      </c>
      <c r="W2030">
        <v>1958790.1715480001</v>
      </c>
      <c r="X2030">
        <v>520.133646</v>
      </c>
      <c r="Y2030">
        <v>46.353206999999998</v>
      </c>
      <c r="Z2030">
        <v>881.50656900000001</v>
      </c>
      <c r="AA2030">
        <v>842.04498899999999</v>
      </c>
      <c r="AB2030">
        <v>0</v>
      </c>
    </row>
    <row r="2031" spans="1:28" x14ac:dyDescent="0.25">
      <c r="A2031" s="1" t="s">
        <v>3077</v>
      </c>
      <c r="B2031">
        <v>2775</v>
      </c>
      <c r="C2031" s="1" t="s">
        <v>4020</v>
      </c>
      <c r="D2031">
        <v>5.0999999999999996</v>
      </c>
      <c r="E2031">
        <v>0</v>
      </c>
      <c r="F2031">
        <v>0.77</v>
      </c>
      <c r="G2031">
        <v>3128</v>
      </c>
      <c r="H2031" s="1" t="s">
        <v>4094</v>
      </c>
      <c r="I2031">
        <v>120.04</v>
      </c>
      <c r="J2031">
        <v>10.44</v>
      </c>
      <c r="K2031">
        <v>353</v>
      </c>
      <c r="L2031">
        <v>743.49</v>
      </c>
      <c r="M2031">
        <v>145</v>
      </c>
      <c r="N2031">
        <v>10</v>
      </c>
      <c r="O2031">
        <v>0</v>
      </c>
      <c r="P2031">
        <v>287.08999999999997</v>
      </c>
      <c r="Q2031">
        <v>0</v>
      </c>
      <c r="R2031" s="1" t="s">
        <v>7232</v>
      </c>
      <c r="S2031" s="1" t="s">
        <v>8156</v>
      </c>
      <c r="T2031">
        <v>0.82</v>
      </c>
      <c r="U2031" s="1"/>
      <c r="V2031">
        <v>30429.653751999998</v>
      </c>
      <c r="W2031">
        <v>675162.193738</v>
      </c>
      <c r="X2031">
        <v>154.40364099999999</v>
      </c>
      <c r="Y2031">
        <v>15.126571</v>
      </c>
      <c r="Z2031">
        <v>299.28526499999998</v>
      </c>
      <c r="AA2031">
        <v>290.23534599999999</v>
      </c>
      <c r="AB2031">
        <v>0</v>
      </c>
    </row>
    <row r="2032" spans="1:28" x14ac:dyDescent="0.25">
      <c r="A2032" s="1" t="s">
        <v>3078</v>
      </c>
      <c r="B2032">
        <v>2875</v>
      </c>
      <c r="C2032" s="1" t="s">
        <v>4019</v>
      </c>
      <c r="D2032">
        <v>5.0999999999999996</v>
      </c>
      <c r="E2032">
        <v>0</v>
      </c>
      <c r="F2032">
        <v>0</v>
      </c>
      <c r="G2032">
        <v>3128</v>
      </c>
      <c r="H2032" s="1" t="s">
        <v>4093</v>
      </c>
      <c r="I2032">
        <v>2.0699999999999998</v>
      </c>
      <c r="J2032">
        <v>15.08</v>
      </c>
      <c r="K2032">
        <v>253</v>
      </c>
      <c r="L2032">
        <v>1335.45</v>
      </c>
      <c r="M2032">
        <v>123</v>
      </c>
      <c r="N2032">
        <v>3</v>
      </c>
      <c r="O2032">
        <v>0</v>
      </c>
      <c r="P2032">
        <v>170.62</v>
      </c>
      <c r="Q2032">
        <v>0</v>
      </c>
      <c r="R2032" s="1" t="s">
        <v>7233</v>
      </c>
      <c r="S2032" s="1" t="s">
        <v>8156</v>
      </c>
      <c r="T2032">
        <v>1.18</v>
      </c>
      <c r="U2032" s="1"/>
      <c r="V2032">
        <v>26710.603930000001</v>
      </c>
      <c r="W2032">
        <v>808552.74360799999</v>
      </c>
      <c r="X2032">
        <v>140.86383000000001</v>
      </c>
      <c r="Y2032">
        <v>17.7941</v>
      </c>
      <c r="Z2032">
        <v>354.40848699999998</v>
      </c>
      <c r="AA2032">
        <v>347.56897300000003</v>
      </c>
      <c r="AB2032">
        <v>0</v>
      </c>
    </row>
    <row r="2033" spans="1:28" x14ac:dyDescent="0.25">
      <c r="A2033" s="1" t="s">
        <v>3079</v>
      </c>
      <c r="B2033">
        <v>3050</v>
      </c>
      <c r="C2033" s="1" t="s">
        <v>4004</v>
      </c>
      <c r="D2033">
        <v>5.0999999999999996</v>
      </c>
      <c r="E2033">
        <v>0</v>
      </c>
      <c r="F2033">
        <v>0.2</v>
      </c>
      <c r="G2033">
        <v>3128</v>
      </c>
      <c r="H2033" s="1" t="s">
        <v>4076</v>
      </c>
      <c r="I2033">
        <v>1.4</v>
      </c>
      <c r="J2033">
        <v>15.11</v>
      </c>
      <c r="K2033">
        <v>78</v>
      </c>
      <c r="L2033">
        <v>609.39</v>
      </c>
      <c r="M2033">
        <v>0</v>
      </c>
      <c r="N2033">
        <v>0</v>
      </c>
      <c r="O2033">
        <v>0</v>
      </c>
      <c r="P2033">
        <v>42.3</v>
      </c>
      <c r="Q2033">
        <v>0</v>
      </c>
      <c r="R2033" s="1" t="s">
        <v>7234</v>
      </c>
      <c r="S2033" s="1" t="s">
        <v>8156</v>
      </c>
      <c r="T2033">
        <v>1.24</v>
      </c>
      <c r="U2033" s="1"/>
      <c r="V2033">
        <v>5611.5480969999999</v>
      </c>
      <c r="W2033">
        <v>264543.545782</v>
      </c>
      <c r="X2033">
        <v>31.855606000000002</v>
      </c>
      <c r="Y2033">
        <v>5.5025639999999996</v>
      </c>
      <c r="Z2033">
        <v>113.791669</v>
      </c>
      <c r="AA2033">
        <v>113.715975</v>
      </c>
      <c r="AB2033">
        <v>0</v>
      </c>
    </row>
    <row r="2034" spans="1:28" x14ac:dyDescent="0.25">
      <c r="A2034" s="1" t="s">
        <v>3081</v>
      </c>
      <c r="B2034">
        <v>3060</v>
      </c>
      <c r="C2034" s="1" t="s">
        <v>4004</v>
      </c>
      <c r="D2034">
        <v>5.0999999999999996</v>
      </c>
      <c r="E2034">
        <v>0</v>
      </c>
      <c r="F2034">
        <v>0</v>
      </c>
      <c r="G2034">
        <v>3131</v>
      </c>
      <c r="H2034" s="1" t="s">
        <v>4074</v>
      </c>
      <c r="I2034">
        <v>0.2</v>
      </c>
      <c r="J2034">
        <v>13.49</v>
      </c>
      <c r="K2034">
        <v>71</v>
      </c>
      <c r="L2034">
        <v>420.4</v>
      </c>
      <c r="M2034">
        <v>1</v>
      </c>
      <c r="N2034">
        <v>1</v>
      </c>
      <c r="O2034">
        <v>0</v>
      </c>
      <c r="P2034">
        <v>38.97</v>
      </c>
      <c r="Q2034">
        <v>0</v>
      </c>
      <c r="R2034" s="1" t="s">
        <v>7236</v>
      </c>
      <c r="S2034" s="1" t="s">
        <v>8156</v>
      </c>
      <c r="T2034">
        <v>0.99</v>
      </c>
      <c r="U2034" s="1"/>
      <c r="V2034">
        <v>5219.0718120000001</v>
      </c>
      <c r="W2034">
        <v>209815.139214</v>
      </c>
      <c r="X2034">
        <v>28.730851999999999</v>
      </c>
      <c r="Y2034">
        <v>4.2539439999999997</v>
      </c>
      <c r="Z2034">
        <v>90.171547000000004</v>
      </c>
      <c r="AA2034">
        <v>90.191333999999998</v>
      </c>
      <c r="AB2034">
        <v>0</v>
      </c>
    </row>
    <row r="2035" spans="1:28" x14ac:dyDescent="0.25">
      <c r="A2035" s="1" t="s">
        <v>3082</v>
      </c>
      <c r="B2035">
        <v>2739</v>
      </c>
      <c r="C2035" s="1" t="s">
        <v>4020</v>
      </c>
      <c r="D2035">
        <v>5.0999999999999996</v>
      </c>
      <c r="E2035">
        <v>0</v>
      </c>
      <c r="F2035">
        <v>0.34</v>
      </c>
      <c r="G2035">
        <v>3132</v>
      </c>
      <c r="H2035" s="1" t="s">
        <v>4094</v>
      </c>
      <c r="I2035">
        <v>120.04</v>
      </c>
      <c r="J2035">
        <v>8.93</v>
      </c>
      <c r="K2035">
        <v>393</v>
      </c>
      <c r="L2035">
        <v>743.49</v>
      </c>
      <c r="M2035">
        <v>166</v>
      </c>
      <c r="N2035">
        <v>11</v>
      </c>
      <c r="O2035">
        <v>0</v>
      </c>
      <c r="P2035">
        <v>311.33999999999997</v>
      </c>
      <c r="Q2035">
        <v>0</v>
      </c>
      <c r="R2035" s="1" t="s">
        <v>7237</v>
      </c>
      <c r="S2035" s="1" t="s">
        <v>8156</v>
      </c>
      <c r="T2035">
        <v>0.66</v>
      </c>
      <c r="U2035" s="1"/>
      <c r="V2035">
        <v>35840.070039999999</v>
      </c>
      <c r="W2035">
        <v>737749.37572100002</v>
      </c>
      <c r="X2035">
        <v>180.44220100000001</v>
      </c>
      <c r="Y2035">
        <v>16.613538999999999</v>
      </c>
      <c r="Z2035">
        <v>327.805294</v>
      </c>
      <c r="AA2035">
        <v>317.14207299999998</v>
      </c>
      <c r="AB2035">
        <v>0</v>
      </c>
    </row>
    <row r="2036" spans="1:28" x14ac:dyDescent="0.25">
      <c r="A2036" s="1" t="s">
        <v>3084</v>
      </c>
      <c r="B2036">
        <v>2109</v>
      </c>
      <c r="C2036" s="1" t="s">
        <v>4040</v>
      </c>
      <c r="D2036">
        <v>5.0999999999999996</v>
      </c>
      <c r="E2036">
        <v>0</v>
      </c>
      <c r="F2036">
        <v>0.67</v>
      </c>
      <c r="G2036">
        <v>3133</v>
      </c>
      <c r="H2036" s="1" t="s">
        <v>4153</v>
      </c>
      <c r="I2036">
        <v>204.71</v>
      </c>
      <c r="J2036">
        <v>13.57</v>
      </c>
      <c r="K2036">
        <v>1024</v>
      </c>
      <c r="L2036">
        <v>1536.68</v>
      </c>
      <c r="M2036">
        <v>688</v>
      </c>
      <c r="N2036">
        <v>20</v>
      </c>
      <c r="O2036">
        <v>0</v>
      </c>
      <c r="P2036">
        <v>925.51</v>
      </c>
      <c r="Q2036">
        <v>0</v>
      </c>
      <c r="R2036" s="1" t="s">
        <v>7239</v>
      </c>
      <c r="S2036" s="1" t="s">
        <v>8156</v>
      </c>
      <c r="T2036">
        <v>1.1299999999999999</v>
      </c>
      <c r="U2036" s="1"/>
      <c r="V2036">
        <v>118540.542007</v>
      </c>
      <c r="W2036">
        <v>2346694.7558519999</v>
      </c>
      <c r="X2036">
        <v>595.06136700000002</v>
      </c>
      <c r="Y2036">
        <v>55.70729</v>
      </c>
      <c r="Z2036">
        <v>1056.81295</v>
      </c>
      <c r="AA2036">
        <v>1008.791919</v>
      </c>
      <c r="AB2036">
        <v>0</v>
      </c>
    </row>
    <row r="2037" spans="1:28" x14ac:dyDescent="0.25">
      <c r="A2037" s="1" t="s">
        <v>3085</v>
      </c>
      <c r="B2037">
        <v>2157</v>
      </c>
      <c r="C2037" s="1" t="s">
        <v>4039</v>
      </c>
      <c r="D2037">
        <v>5.0999999999999996</v>
      </c>
      <c r="E2037">
        <v>0</v>
      </c>
      <c r="F2037">
        <v>0.75</v>
      </c>
      <c r="G2037">
        <v>3134</v>
      </c>
      <c r="H2037" s="1" t="s">
        <v>4076</v>
      </c>
      <c r="I2037">
        <v>1.4</v>
      </c>
      <c r="J2037">
        <v>10.6</v>
      </c>
      <c r="K2037">
        <v>977</v>
      </c>
      <c r="L2037">
        <v>1742.83</v>
      </c>
      <c r="M2037">
        <v>639</v>
      </c>
      <c r="N2037">
        <v>17</v>
      </c>
      <c r="O2037">
        <v>0</v>
      </c>
      <c r="P2037">
        <v>839.33</v>
      </c>
      <c r="Q2037">
        <v>0</v>
      </c>
      <c r="R2037" s="1" t="s">
        <v>7240</v>
      </c>
      <c r="S2037" s="1" t="s">
        <v>8156</v>
      </c>
      <c r="T2037">
        <v>0.91</v>
      </c>
      <c r="U2037" s="1"/>
      <c r="V2037">
        <v>109364.31682399999</v>
      </c>
      <c r="W2037">
        <v>2184936.3456740002</v>
      </c>
      <c r="X2037">
        <v>549.39725899999996</v>
      </c>
      <c r="Y2037">
        <v>51.242134</v>
      </c>
      <c r="Z2037">
        <v>981.33935299999996</v>
      </c>
      <c r="AA2037">
        <v>939.25553000000002</v>
      </c>
      <c r="AB2037">
        <v>0</v>
      </c>
    </row>
    <row r="2038" spans="1:28" x14ac:dyDescent="0.25">
      <c r="A2038" s="1" t="s">
        <v>3086</v>
      </c>
      <c r="B2038">
        <v>2530</v>
      </c>
      <c r="C2038" s="1" t="s">
        <v>4043</v>
      </c>
      <c r="D2038">
        <v>5.0999999999999996</v>
      </c>
      <c r="E2038">
        <v>0</v>
      </c>
      <c r="F2038">
        <v>0.02</v>
      </c>
      <c r="G2038">
        <v>3134</v>
      </c>
      <c r="H2038" s="1" t="s">
        <v>4129</v>
      </c>
      <c r="I2038">
        <v>135.09</v>
      </c>
      <c r="J2038">
        <v>14.74</v>
      </c>
      <c r="K2038">
        <v>604</v>
      </c>
      <c r="L2038">
        <v>2630.12</v>
      </c>
      <c r="M2038">
        <v>281</v>
      </c>
      <c r="N2038">
        <v>14</v>
      </c>
      <c r="O2038">
        <v>0</v>
      </c>
      <c r="P2038">
        <v>430.36</v>
      </c>
      <c r="Q2038">
        <v>0</v>
      </c>
      <c r="R2038" s="1" t="s">
        <v>7241</v>
      </c>
      <c r="S2038" s="1" t="s">
        <v>8156</v>
      </c>
      <c r="T2038">
        <v>1.1000000000000001</v>
      </c>
      <c r="U2038" s="1"/>
      <c r="V2038">
        <v>58953.919235000001</v>
      </c>
      <c r="W2038">
        <v>1596700.2677269999</v>
      </c>
      <c r="X2038">
        <v>306.12452400000001</v>
      </c>
      <c r="Y2038">
        <v>34.948788</v>
      </c>
      <c r="Z2038">
        <v>699.17510200000004</v>
      </c>
      <c r="AA2038">
        <v>686.37197700000002</v>
      </c>
      <c r="AB2038">
        <v>0</v>
      </c>
    </row>
    <row r="2039" spans="1:28" x14ac:dyDescent="0.25">
      <c r="A2039" s="1" t="s">
        <v>3087</v>
      </c>
      <c r="B2039">
        <v>2783</v>
      </c>
      <c r="C2039" s="1" t="s">
        <v>4032</v>
      </c>
      <c r="D2039">
        <v>5.0999999999999996</v>
      </c>
      <c r="E2039">
        <v>0</v>
      </c>
      <c r="F2039">
        <v>0.75</v>
      </c>
      <c r="G2039">
        <v>3134</v>
      </c>
      <c r="H2039" s="1" t="s">
        <v>4093</v>
      </c>
      <c r="I2039">
        <v>2.0699999999999998</v>
      </c>
      <c r="J2039">
        <v>14.41</v>
      </c>
      <c r="K2039">
        <v>351</v>
      </c>
      <c r="L2039">
        <v>1444.44</v>
      </c>
      <c r="M2039">
        <v>178</v>
      </c>
      <c r="N2039">
        <v>6</v>
      </c>
      <c r="O2039">
        <v>0</v>
      </c>
      <c r="P2039">
        <v>261</v>
      </c>
      <c r="Q2039">
        <v>0</v>
      </c>
      <c r="R2039" s="1" t="s">
        <v>7242</v>
      </c>
      <c r="S2039" s="1" t="s">
        <v>8156</v>
      </c>
      <c r="T2039">
        <v>1.1599999999999999</v>
      </c>
      <c r="U2039" s="1"/>
      <c r="V2039">
        <v>36195.98502</v>
      </c>
      <c r="W2039">
        <v>981325.87019799999</v>
      </c>
      <c r="X2039">
        <v>188.093581</v>
      </c>
      <c r="Y2039">
        <v>22.064821999999999</v>
      </c>
      <c r="Z2039">
        <v>433.71490499999999</v>
      </c>
      <c r="AA2039">
        <v>421.84064100000001</v>
      </c>
      <c r="AB2039">
        <v>0</v>
      </c>
    </row>
    <row r="2040" spans="1:28" x14ac:dyDescent="0.25">
      <c r="A2040" s="1" t="s">
        <v>3088</v>
      </c>
      <c r="B2040">
        <v>2618</v>
      </c>
      <c r="C2040" s="1" t="s">
        <v>4048</v>
      </c>
      <c r="D2040">
        <v>5.0999999999999996</v>
      </c>
      <c r="E2040">
        <v>0</v>
      </c>
      <c r="F2040">
        <v>0.77</v>
      </c>
      <c r="G2040">
        <v>3135</v>
      </c>
      <c r="H2040" s="1" t="s">
        <v>4096</v>
      </c>
      <c r="I2040">
        <v>121.36</v>
      </c>
      <c r="J2040">
        <v>10.24</v>
      </c>
      <c r="K2040">
        <v>517</v>
      </c>
      <c r="L2040">
        <v>2440.69</v>
      </c>
      <c r="M2040">
        <v>150</v>
      </c>
      <c r="N2040">
        <v>9</v>
      </c>
      <c r="O2040">
        <v>0</v>
      </c>
      <c r="P2040">
        <v>294.63</v>
      </c>
      <c r="Q2040">
        <v>0</v>
      </c>
      <c r="R2040" s="1" t="s">
        <v>7243</v>
      </c>
      <c r="S2040" s="1" t="s">
        <v>8156</v>
      </c>
      <c r="T2040">
        <v>0.8</v>
      </c>
      <c r="U2040" s="1"/>
      <c r="V2040">
        <v>37726.676255999999</v>
      </c>
      <c r="W2040">
        <v>1174623.502237</v>
      </c>
      <c r="X2040">
        <v>199.34686199999999</v>
      </c>
      <c r="Y2040">
        <v>23.946097999999999</v>
      </c>
      <c r="Z2040">
        <v>506.120791</v>
      </c>
      <c r="AA2040">
        <v>504.93179900000001</v>
      </c>
      <c r="AB2040">
        <v>0</v>
      </c>
    </row>
    <row r="2041" spans="1:28" x14ac:dyDescent="0.25">
      <c r="A2041" s="1" t="s">
        <v>3089</v>
      </c>
      <c r="B2041">
        <v>2732</v>
      </c>
      <c r="C2041" s="1" t="s">
        <v>4031</v>
      </c>
      <c r="D2041">
        <v>5.0999999999999996</v>
      </c>
      <c r="E2041">
        <v>0</v>
      </c>
      <c r="F2041">
        <v>0.75</v>
      </c>
      <c r="G2041">
        <v>3135</v>
      </c>
      <c r="H2041" s="1" t="s">
        <v>4076</v>
      </c>
      <c r="I2041">
        <v>1.4</v>
      </c>
      <c r="J2041">
        <v>13.88</v>
      </c>
      <c r="K2041">
        <v>403</v>
      </c>
      <c r="L2041">
        <v>2404.71</v>
      </c>
      <c r="M2041">
        <v>125</v>
      </c>
      <c r="N2041">
        <v>2</v>
      </c>
      <c r="O2041">
        <v>0</v>
      </c>
      <c r="P2041">
        <v>250.49</v>
      </c>
      <c r="Q2041">
        <v>0</v>
      </c>
      <c r="R2041" s="1" t="s">
        <v>7244</v>
      </c>
      <c r="S2041" s="1" t="s">
        <v>8156</v>
      </c>
      <c r="T2041">
        <v>1.1299999999999999</v>
      </c>
      <c r="U2041" s="1"/>
      <c r="V2041">
        <v>35540.503846</v>
      </c>
      <c r="W2041">
        <v>1187142.8666729999</v>
      </c>
      <c r="X2041">
        <v>189.89002500000001</v>
      </c>
      <c r="Y2041">
        <v>25.221022000000001</v>
      </c>
      <c r="Z2041">
        <v>515.11561500000005</v>
      </c>
      <c r="AA2041">
        <v>510.30997600000001</v>
      </c>
      <c r="AB2041">
        <v>0</v>
      </c>
    </row>
    <row r="2042" spans="1:28" x14ac:dyDescent="0.25">
      <c r="A2042" s="1" t="s">
        <v>3090</v>
      </c>
      <c r="B2042">
        <v>2415</v>
      </c>
      <c r="C2042" s="1" t="s">
        <v>4003</v>
      </c>
      <c r="D2042">
        <v>5.0999999999999996</v>
      </c>
      <c r="E2042">
        <v>0</v>
      </c>
      <c r="F2042">
        <v>0</v>
      </c>
      <c r="G2042">
        <v>3137</v>
      </c>
      <c r="H2042" s="1" t="s">
        <v>4073</v>
      </c>
      <c r="I2042">
        <v>40.79</v>
      </c>
      <c r="J2042">
        <v>12.5</v>
      </c>
      <c r="K2042">
        <v>722</v>
      </c>
      <c r="L2042">
        <v>606.14</v>
      </c>
      <c r="M2042">
        <v>599</v>
      </c>
      <c r="N2042">
        <v>15</v>
      </c>
      <c r="O2042">
        <v>0</v>
      </c>
      <c r="P2042">
        <v>677</v>
      </c>
      <c r="Q2042">
        <v>0</v>
      </c>
      <c r="R2042" s="1" t="s">
        <v>7245</v>
      </c>
      <c r="S2042" s="1" t="s">
        <v>8156</v>
      </c>
      <c r="T2042">
        <v>0.94</v>
      </c>
      <c r="U2042" s="1"/>
      <c r="V2042">
        <v>99994.606406999999</v>
      </c>
      <c r="W2042">
        <v>1786885.5760059999</v>
      </c>
      <c r="X2042">
        <v>497.35089499999998</v>
      </c>
      <c r="Y2042">
        <v>43.406709999999997</v>
      </c>
      <c r="Z2042">
        <v>811.09810000000004</v>
      </c>
      <c r="AA2042">
        <v>768.14921800000002</v>
      </c>
      <c r="AB2042">
        <v>0</v>
      </c>
    </row>
    <row r="2043" spans="1:28" x14ac:dyDescent="0.25">
      <c r="A2043" s="1" t="s">
        <v>3091</v>
      </c>
      <c r="B2043">
        <v>2894</v>
      </c>
      <c r="C2043" s="1" t="s">
        <v>4032</v>
      </c>
      <c r="D2043">
        <v>5.0999999999999996</v>
      </c>
      <c r="E2043">
        <v>0</v>
      </c>
      <c r="F2043">
        <v>0.46</v>
      </c>
      <c r="G2043">
        <v>3140</v>
      </c>
      <c r="H2043" s="1" t="s">
        <v>4093</v>
      </c>
      <c r="I2043">
        <v>2.0699999999999998</v>
      </c>
      <c r="J2043">
        <v>11.27</v>
      </c>
      <c r="K2043">
        <v>246</v>
      </c>
      <c r="L2043">
        <v>1444.44</v>
      </c>
      <c r="M2043">
        <v>58</v>
      </c>
      <c r="N2043">
        <v>3</v>
      </c>
      <c r="O2043">
        <v>0</v>
      </c>
      <c r="P2043">
        <v>123.91</v>
      </c>
      <c r="Q2043">
        <v>0</v>
      </c>
      <c r="R2043" s="1" t="s">
        <v>7246</v>
      </c>
      <c r="S2043" s="1" t="s">
        <v>8156</v>
      </c>
      <c r="T2043">
        <v>0.86</v>
      </c>
      <c r="U2043" s="1"/>
      <c r="V2043">
        <v>17272.569617000001</v>
      </c>
      <c r="W2043">
        <v>615554.85522899998</v>
      </c>
      <c r="X2043">
        <v>93.167563000000001</v>
      </c>
      <c r="Y2043">
        <v>12.502931999999999</v>
      </c>
      <c r="Z2043">
        <v>264.43665700000003</v>
      </c>
      <c r="AA2043">
        <v>264.60466000000002</v>
      </c>
      <c r="AB2043">
        <v>0</v>
      </c>
    </row>
    <row r="2044" spans="1:28" x14ac:dyDescent="0.25">
      <c r="A2044" s="1" t="s">
        <v>3093</v>
      </c>
      <c r="B2044">
        <v>3058</v>
      </c>
      <c r="C2044" s="1" t="s">
        <v>4004</v>
      </c>
      <c r="D2044">
        <v>5.0999999999999996</v>
      </c>
      <c r="E2044">
        <v>0</v>
      </c>
      <c r="F2044">
        <v>0.09</v>
      </c>
      <c r="G2044">
        <v>3141</v>
      </c>
      <c r="H2044" s="1" t="s">
        <v>4073</v>
      </c>
      <c r="I2044">
        <v>40.79</v>
      </c>
      <c r="J2044">
        <v>8.92</v>
      </c>
      <c r="K2044">
        <v>83</v>
      </c>
      <c r="L2044">
        <v>475.89</v>
      </c>
      <c r="M2044">
        <v>1</v>
      </c>
      <c r="N2044">
        <v>1</v>
      </c>
      <c r="O2044">
        <v>0</v>
      </c>
      <c r="P2044">
        <v>38.46</v>
      </c>
      <c r="Q2044">
        <v>0</v>
      </c>
      <c r="R2044" s="1" t="s">
        <v>7248</v>
      </c>
      <c r="S2044" s="1" t="s">
        <v>8156</v>
      </c>
      <c r="T2044">
        <v>0.78</v>
      </c>
      <c r="U2044" s="1"/>
      <c r="V2044">
        <v>5020.9226019999996</v>
      </c>
      <c r="W2044">
        <v>199516.004544</v>
      </c>
      <c r="X2044">
        <v>27.55256</v>
      </c>
      <c r="Y2044">
        <v>3.9052699999999998</v>
      </c>
      <c r="Z2044">
        <v>85.073530000000005</v>
      </c>
      <c r="AA2044">
        <v>85.764376999999996</v>
      </c>
      <c r="AB2044">
        <v>0</v>
      </c>
    </row>
    <row r="2045" spans="1:28" x14ac:dyDescent="0.25">
      <c r="A2045" s="1" t="s">
        <v>3094</v>
      </c>
      <c r="B2045">
        <v>2441</v>
      </c>
      <c r="C2045" s="1" t="s">
        <v>4004</v>
      </c>
      <c r="D2045">
        <v>5.0999999999999996</v>
      </c>
      <c r="E2045">
        <v>0</v>
      </c>
      <c r="F2045">
        <v>0.77</v>
      </c>
      <c r="G2045">
        <v>3142</v>
      </c>
      <c r="H2045" s="1" t="s">
        <v>4104</v>
      </c>
      <c r="I2045">
        <v>0.2</v>
      </c>
      <c r="J2045">
        <v>12.83</v>
      </c>
      <c r="K2045">
        <v>701</v>
      </c>
      <c r="L2045">
        <v>1312.65</v>
      </c>
      <c r="M2045">
        <v>464</v>
      </c>
      <c r="N2045">
        <v>22</v>
      </c>
      <c r="O2045">
        <v>0</v>
      </c>
      <c r="P2045">
        <v>613.69000000000005</v>
      </c>
      <c r="Q2045">
        <v>0</v>
      </c>
      <c r="R2045" s="1" t="s">
        <v>7249</v>
      </c>
      <c r="S2045" s="1" t="s">
        <v>8156</v>
      </c>
      <c r="T2045">
        <v>1.08</v>
      </c>
      <c r="U2045" s="1"/>
      <c r="V2045">
        <v>71130.380736999999</v>
      </c>
      <c r="W2045">
        <v>1528589.0110790001</v>
      </c>
      <c r="X2045">
        <v>359.99944799999997</v>
      </c>
      <c r="Y2045">
        <v>35.701698999999998</v>
      </c>
      <c r="Z2045">
        <v>684.59327900000005</v>
      </c>
      <c r="AA2045">
        <v>657.10213499999998</v>
      </c>
      <c r="AB2045">
        <v>0</v>
      </c>
    </row>
    <row r="2046" spans="1:28" x14ac:dyDescent="0.25">
      <c r="A2046" s="1" t="s">
        <v>3096</v>
      </c>
      <c r="B2046">
        <v>2810</v>
      </c>
      <c r="C2046" s="1" t="s">
        <v>4020</v>
      </c>
      <c r="D2046">
        <v>5.0999999999999996</v>
      </c>
      <c r="E2046">
        <v>0</v>
      </c>
      <c r="F2046">
        <v>0.21</v>
      </c>
      <c r="G2046">
        <v>3143</v>
      </c>
      <c r="H2046" s="1" t="s">
        <v>4117</v>
      </c>
      <c r="I2046">
        <v>120.04</v>
      </c>
      <c r="J2046">
        <v>8.1300000000000008</v>
      </c>
      <c r="K2046">
        <v>333</v>
      </c>
      <c r="L2046">
        <v>743.49</v>
      </c>
      <c r="M2046">
        <v>144</v>
      </c>
      <c r="N2046">
        <v>8</v>
      </c>
      <c r="O2046">
        <v>0</v>
      </c>
      <c r="P2046">
        <v>242.13</v>
      </c>
      <c r="Q2046">
        <v>0</v>
      </c>
      <c r="R2046" s="1" t="s">
        <v>7251</v>
      </c>
      <c r="S2046" s="1" t="s">
        <v>8156</v>
      </c>
      <c r="T2046">
        <v>0.6</v>
      </c>
      <c r="U2046" s="1"/>
      <c r="V2046">
        <v>29437.110078000002</v>
      </c>
      <c r="W2046">
        <v>643922.63725300005</v>
      </c>
      <c r="X2046">
        <v>149.08410699999999</v>
      </c>
      <c r="Y2046">
        <v>14.181884999999999</v>
      </c>
      <c r="Z2046">
        <v>284.32135599999998</v>
      </c>
      <c r="AA2046">
        <v>276.80692199999999</v>
      </c>
      <c r="AB2046">
        <v>0</v>
      </c>
    </row>
    <row r="2047" spans="1:28" x14ac:dyDescent="0.25">
      <c r="A2047" s="1" t="s">
        <v>3097</v>
      </c>
      <c r="B2047">
        <v>2827</v>
      </c>
      <c r="C2047" s="1" t="s">
        <v>4004</v>
      </c>
      <c r="D2047">
        <v>5.0999999999999996</v>
      </c>
      <c r="E2047">
        <v>0</v>
      </c>
      <c r="F2047">
        <v>4.29</v>
      </c>
      <c r="G2047">
        <v>3143</v>
      </c>
      <c r="H2047" s="1" t="s">
        <v>4090</v>
      </c>
      <c r="I2047">
        <v>24.41</v>
      </c>
      <c r="J2047">
        <v>14.68</v>
      </c>
      <c r="K2047">
        <v>316</v>
      </c>
      <c r="L2047">
        <v>1286.42</v>
      </c>
      <c r="M2047">
        <v>145</v>
      </c>
      <c r="N2047">
        <v>3</v>
      </c>
      <c r="O2047">
        <v>0</v>
      </c>
      <c r="P2047">
        <v>239.46</v>
      </c>
      <c r="Q2047">
        <v>0</v>
      </c>
      <c r="R2047" s="1" t="s">
        <v>7252</v>
      </c>
      <c r="S2047" s="1" t="s">
        <v>8156</v>
      </c>
      <c r="T2047">
        <v>1.25</v>
      </c>
      <c r="U2047" s="1"/>
      <c r="V2047">
        <v>32029.065558999999</v>
      </c>
      <c r="W2047">
        <v>848280.87089000002</v>
      </c>
      <c r="X2047">
        <v>165.88869</v>
      </c>
      <c r="Y2047">
        <v>18.915728999999999</v>
      </c>
      <c r="Z2047">
        <v>374.248582</v>
      </c>
      <c r="AA2047">
        <v>364.64967999999999</v>
      </c>
      <c r="AB2047">
        <v>0</v>
      </c>
    </row>
    <row r="2048" spans="1:28" x14ac:dyDescent="0.25">
      <c r="A2048" s="1" t="s">
        <v>3098</v>
      </c>
      <c r="B2048">
        <v>2876</v>
      </c>
      <c r="C2048" s="1" t="s">
        <v>4004</v>
      </c>
      <c r="D2048">
        <v>5.0999999999999996</v>
      </c>
      <c r="E2048">
        <v>0</v>
      </c>
      <c r="F2048">
        <v>1.03</v>
      </c>
      <c r="G2048">
        <v>3145</v>
      </c>
      <c r="H2048" s="1" t="s">
        <v>4096</v>
      </c>
      <c r="I2048">
        <v>121.36</v>
      </c>
      <c r="J2048">
        <v>7.31</v>
      </c>
      <c r="K2048">
        <v>269</v>
      </c>
      <c r="L2048">
        <v>1417.41</v>
      </c>
      <c r="M2048">
        <v>33</v>
      </c>
      <c r="N2048">
        <v>2</v>
      </c>
      <c r="O2048">
        <v>0</v>
      </c>
      <c r="P2048">
        <v>81.97</v>
      </c>
      <c r="Q2048">
        <v>0</v>
      </c>
      <c r="R2048" s="1" t="s">
        <v>7253</v>
      </c>
      <c r="S2048" s="1" t="s">
        <v>8156</v>
      </c>
      <c r="T2048">
        <v>0.55000000000000004</v>
      </c>
      <c r="U2048" s="1"/>
      <c r="V2048">
        <v>14862.171243999999</v>
      </c>
      <c r="W2048">
        <v>498561.61894299998</v>
      </c>
      <c r="X2048">
        <v>79.176421000000005</v>
      </c>
      <c r="Y2048">
        <v>9.0672920000000001</v>
      </c>
      <c r="Z2048">
        <v>209.001654</v>
      </c>
      <c r="AA2048">
        <v>214.31571099999999</v>
      </c>
      <c r="AB2048">
        <v>0</v>
      </c>
    </row>
    <row r="2049" spans="1:28" x14ac:dyDescent="0.25">
      <c r="A2049" s="1" t="s">
        <v>3099</v>
      </c>
      <c r="B2049">
        <v>2691</v>
      </c>
      <c r="C2049" s="1" t="s">
        <v>4050</v>
      </c>
      <c r="D2049">
        <v>5.0999999999999996</v>
      </c>
      <c r="E2049">
        <v>0</v>
      </c>
      <c r="F2049">
        <v>0</v>
      </c>
      <c r="G2049">
        <v>3146</v>
      </c>
      <c r="H2049" s="1" t="s">
        <v>4095</v>
      </c>
      <c r="I2049">
        <v>63.59</v>
      </c>
      <c r="J2049">
        <v>8.1999999999999993</v>
      </c>
      <c r="K2049">
        <v>455</v>
      </c>
      <c r="L2049">
        <v>1631.79</v>
      </c>
      <c r="M2049">
        <v>182</v>
      </c>
      <c r="N2049">
        <v>7</v>
      </c>
      <c r="O2049">
        <v>0</v>
      </c>
      <c r="P2049">
        <v>274.08</v>
      </c>
      <c r="Q2049">
        <v>0</v>
      </c>
      <c r="R2049" s="1" t="s">
        <v>7254</v>
      </c>
      <c r="S2049" s="1" t="s">
        <v>8156</v>
      </c>
      <c r="T2049">
        <v>0.67</v>
      </c>
      <c r="U2049" s="1"/>
      <c r="V2049">
        <v>39355.643178999999</v>
      </c>
      <c r="W2049">
        <v>999978.99190200004</v>
      </c>
      <c r="X2049">
        <v>202.59789499999999</v>
      </c>
      <c r="Y2049">
        <v>21.226109000000001</v>
      </c>
      <c r="Z2049">
        <v>436.94408099999998</v>
      </c>
      <c r="AA2049">
        <v>429.86274200000003</v>
      </c>
      <c r="AB2049">
        <v>0</v>
      </c>
    </row>
    <row r="2050" spans="1:28" x14ac:dyDescent="0.25">
      <c r="A2050" s="1" t="s">
        <v>3100</v>
      </c>
      <c r="B2050">
        <v>2958</v>
      </c>
      <c r="C2050" s="1" t="s">
        <v>4004</v>
      </c>
      <c r="D2050">
        <v>5.0999999999999996</v>
      </c>
      <c r="E2050">
        <v>0</v>
      </c>
      <c r="F2050">
        <v>0.89</v>
      </c>
      <c r="G2050">
        <v>3146</v>
      </c>
      <c r="H2050" s="1" t="s">
        <v>4096</v>
      </c>
      <c r="I2050">
        <v>121.36</v>
      </c>
      <c r="J2050">
        <v>11.26</v>
      </c>
      <c r="K2050">
        <v>188</v>
      </c>
      <c r="L2050">
        <v>1417.41</v>
      </c>
      <c r="M2050">
        <v>24</v>
      </c>
      <c r="N2050">
        <v>2</v>
      </c>
      <c r="O2050">
        <v>0</v>
      </c>
      <c r="P2050">
        <v>96.95</v>
      </c>
      <c r="Q2050">
        <v>0</v>
      </c>
      <c r="R2050" s="1" t="s">
        <v>7255</v>
      </c>
      <c r="S2050" s="1" t="s">
        <v>8156</v>
      </c>
      <c r="T2050">
        <v>1.1299999999999999</v>
      </c>
      <c r="U2050" s="1"/>
      <c r="V2050">
        <v>12351.000278</v>
      </c>
      <c r="W2050">
        <v>533573.01700999995</v>
      </c>
      <c r="X2050">
        <v>68.743564000000006</v>
      </c>
      <c r="Y2050">
        <v>10.636666999999999</v>
      </c>
      <c r="Z2050">
        <v>227.19835599999999</v>
      </c>
      <c r="AA2050">
        <v>229.361762</v>
      </c>
      <c r="AB2050">
        <v>0</v>
      </c>
    </row>
    <row r="2051" spans="1:28" x14ac:dyDescent="0.25">
      <c r="A2051" s="1" t="s">
        <v>3101</v>
      </c>
      <c r="B2051">
        <v>2169</v>
      </c>
      <c r="C2051" s="1" t="s">
        <v>4040</v>
      </c>
      <c r="D2051">
        <v>5.0999999999999996</v>
      </c>
      <c r="E2051">
        <v>0</v>
      </c>
      <c r="F2051">
        <v>0.44</v>
      </c>
      <c r="G2051">
        <v>3148</v>
      </c>
      <c r="H2051" s="1" t="s">
        <v>4096</v>
      </c>
      <c r="I2051">
        <v>121.36</v>
      </c>
      <c r="J2051">
        <v>10.87</v>
      </c>
      <c r="K2051">
        <v>979</v>
      </c>
      <c r="L2051">
        <v>1561.25</v>
      </c>
      <c r="M2051">
        <v>619</v>
      </c>
      <c r="N2051">
        <v>23</v>
      </c>
      <c r="O2051">
        <v>0</v>
      </c>
      <c r="P2051">
        <v>848.46</v>
      </c>
      <c r="Q2051">
        <v>0</v>
      </c>
      <c r="R2051" s="1" t="s">
        <v>7256</v>
      </c>
      <c r="S2051" s="1" t="s">
        <v>8156</v>
      </c>
      <c r="T2051">
        <v>0.87</v>
      </c>
      <c r="U2051" s="1"/>
      <c r="V2051">
        <v>105608.158476</v>
      </c>
      <c r="W2051">
        <v>2116768.6560269999</v>
      </c>
      <c r="X2051">
        <v>530.60277199999996</v>
      </c>
      <c r="Y2051">
        <v>49.213797</v>
      </c>
      <c r="Z2051">
        <v>948.91397600000005</v>
      </c>
      <c r="AA2051">
        <v>909.95201799999995</v>
      </c>
      <c r="AB2051">
        <v>0</v>
      </c>
    </row>
    <row r="2052" spans="1:28" x14ac:dyDescent="0.25">
      <c r="A2052" s="1" t="s">
        <v>3102</v>
      </c>
      <c r="B2052">
        <v>2268</v>
      </c>
      <c r="C2052" s="1" t="s">
        <v>4040</v>
      </c>
      <c r="D2052">
        <v>5.0999999999999996</v>
      </c>
      <c r="E2052">
        <v>0</v>
      </c>
      <c r="F2052">
        <v>0.87</v>
      </c>
      <c r="G2052">
        <v>3149</v>
      </c>
      <c r="H2052" s="1" t="s">
        <v>4096</v>
      </c>
      <c r="I2052">
        <v>121.36</v>
      </c>
      <c r="J2052">
        <v>13.8</v>
      </c>
      <c r="K2052">
        <v>881</v>
      </c>
      <c r="L2052">
        <v>1561.24</v>
      </c>
      <c r="M2052">
        <v>552</v>
      </c>
      <c r="N2052">
        <v>20</v>
      </c>
      <c r="O2052">
        <v>0</v>
      </c>
      <c r="P2052">
        <v>784.67</v>
      </c>
      <c r="Q2052">
        <v>0</v>
      </c>
      <c r="R2052" s="1" t="s">
        <v>7257</v>
      </c>
      <c r="S2052" s="1" t="s">
        <v>8156</v>
      </c>
      <c r="T2052">
        <v>1.19</v>
      </c>
      <c r="U2052" s="1"/>
      <c r="V2052">
        <v>97274.744848000002</v>
      </c>
      <c r="W2052">
        <v>2046187.3607439999</v>
      </c>
      <c r="X2052">
        <v>491.17737899999997</v>
      </c>
      <c r="Y2052">
        <v>47.711812999999999</v>
      </c>
      <c r="Z2052">
        <v>917.87419</v>
      </c>
      <c r="AA2052">
        <v>879.60638100000006</v>
      </c>
      <c r="AB2052">
        <v>0</v>
      </c>
    </row>
    <row r="2053" spans="1:28" x14ac:dyDescent="0.25">
      <c r="A2053" s="1" t="s">
        <v>3103</v>
      </c>
      <c r="B2053">
        <v>2588</v>
      </c>
      <c r="C2053" s="1" t="s">
        <v>4001</v>
      </c>
      <c r="D2053">
        <v>0.2</v>
      </c>
      <c r="E2053">
        <v>0</v>
      </c>
      <c r="F2053">
        <v>78.92</v>
      </c>
      <c r="G2053">
        <v>3149</v>
      </c>
      <c r="H2053" s="1" t="s">
        <v>4090</v>
      </c>
      <c r="I2053">
        <v>24.41</v>
      </c>
      <c r="J2053">
        <v>10.26</v>
      </c>
      <c r="K2053">
        <v>561</v>
      </c>
      <c r="L2053">
        <v>1066.78</v>
      </c>
      <c r="M2053">
        <v>279</v>
      </c>
      <c r="N2053">
        <v>19</v>
      </c>
      <c r="O2053">
        <v>0</v>
      </c>
      <c r="P2053">
        <v>459.82</v>
      </c>
      <c r="Q2053">
        <v>0</v>
      </c>
      <c r="R2053" s="1" t="s">
        <v>7258</v>
      </c>
      <c r="S2053" s="1" t="s">
        <v>8156</v>
      </c>
      <c r="T2053">
        <v>0.75</v>
      </c>
      <c r="U2053" s="1"/>
      <c r="V2053">
        <v>46455.025693000003</v>
      </c>
      <c r="W2053">
        <v>974444.64471799997</v>
      </c>
      <c r="X2053">
        <v>234.33222599999999</v>
      </c>
      <c r="Y2053">
        <v>21.854631999999999</v>
      </c>
      <c r="Z2053">
        <v>431.58206899999999</v>
      </c>
      <c r="AA2053">
        <v>418.89157799999998</v>
      </c>
      <c r="AB2053">
        <v>0</v>
      </c>
    </row>
    <row r="2054" spans="1:28" x14ac:dyDescent="0.25">
      <c r="A2054" s="1" t="s">
        <v>3104</v>
      </c>
      <c r="B2054">
        <v>2361</v>
      </c>
      <c r="C2054" s="1" t="s">
        <v>4053</v>
      </c>
      <c r="D2054">
        <v>5.0999999999999996</v>
      </c>
      <c r="E2054">
        <v>0</v>
      </c>
      <c r="F2054">
        <v>0.49</v>
      </c>
      <c r="G2054">
        <v>3150</v>
      </c>
      <c r="H2054" s="1" t="s">
        <v>4153</v>
      </c>
      <c r="I2054">
        <v>204.71</v>
      </c>
      <c r="J2054">
        <v>15.67</v>
      </c>
      <c r="K2054">
        <v>789</v>
      </c>
      <c r="L2054">
        <v>1496.49</v>
      </c>
      <c r="M2054">
        <v>520</v>
      </c>
      <c r="N2054">
        <v>17</v>
      </c>
      <c r="O2054">
        <v>0</v>
      </c>
      <c r="P2054">
        <v>692.45</v>
      </c>
      <c r="Q2054">
        <v>0</v>
      </c>
      <c r="R2054" s="1" t="s">
        <v>7259</v>
      </c>
      <c r="S2054" s="1" t="s">
        <v>8156</v>
      </c>
      <c r="T2054">
        <v>1.1299999999999999</v>
      </c>
      <c r="U2054" s="1"/>
      <c r="V2054">
        <v>89071.829452000005</v>
      </c>
      <c r="W2054">
        <v>1837234.8340370001</v>
      </c>
      <c r="X2054">
        <v>448.85514599999999</v>
      </c>
      <c r="Y2054">
        <v>43.058852999999999</v>
      </c>
      <c r="Z2054">
        <v>823.34474499999999</v>
      </c>
      <c r="AA2054">
        <v>789.78411500000004</v>
      </c>
      <c r="AB2054">
        <v>0</v>
      </c>
    </row>
    <row r="2055" spans="1:28" x14ac:dyDescent="0.25">
      <c r="A2055" s="1" t="s">
        <v>3106</v>
      </c>
      <c r="B2055">
        <v>2243</v>
      </c>
      <c r="C2055" s="1" t="s">
        <v>4003</v>
      </c>
      <c r="D2055">
        <v>5.0999999999999996</v>
      </c>
      <c r="E2055">
        <v>0</v>
      </c>
      <c r="F2055">
        <v>0.5</v>
      </c>
      <c r="G2055">
        <v>3151</v>
      </c>
      <c r="H2055" s="1" t="s">
        <v>4073</v>
      </c>
      <c r="I2055">
        <v>40.79</v>
      </c>
      <c r="J2055">
        <v>12.15</v>
      </c>
      <c r="K2055">
        <v>908</v>
      </c>
      <c r="L2055">
        <v>606.14</v>
      </c>
      <c r="M2055">
        <v>770</v>
      </c>
      <c r="N2055">
        <v>20</v>
      </c>
      <c r="O2055">
        <v>0</v>
      </c>
      <c r="P2055">
        <v>864.99</v>
      </c>
      <c r="Q2055">
        <v>0</v>
      </c>
      <c r="R2055" s="1" t="s">
        <v>7261</v>
      </c>
      <c r="S2055" s="1" t="s">
        <v>8156</v>
      </c>
      <c r="T2055">
        <v>0.98</v>
      </c>
      <c r="U2055" s="1"/>
      <c r="V2055">
        <v>127186.301381</v>
      </c>
      <c r="W2055">
        <v>2211600.7128699999</v>
      </c>
      <c r="X2055">
        <v>631.14621</v>
      </c>
      <c r="Y2055">
        <v>54.220298</v>
      </c>
      <c r="Z2055">
        <v>1007.2167030000001</v>
      </c>
      <c r="AA2055">
        <v>950.72859700000004</v>
      </c>
      <c r="AB2055">
        <v>0</v>
      </c>
    </row>
    <row r="2056" spans="1:28" x14ac:dyDescent="0.25">
      <c r="A2056" s="1" t="s">
        <v>3107</v>
      </c>
      <c r="B2056">
        <v>2929</v>
      </c>
      <c r="C2056" s="1" t="s">
        <v>4004</v>
      </c>
      <c r="D2056">
        <v>5.0999999999999996</v>
      </c>
      <c r="E2056">
        <v>0</v>
      </c>
      <c r="F2056">
        <v>1.74</v>
      </c>
      <c r="G2056">
        <v>3151</v>
      </c>
      <c r="H2056" s="1" t="s">
        <v>4090</v>
      </c>
      <c r="I2056">
        <v>24.41</v>
      </c>
      <c r="J2056">
        <v>13.01</v>
      </c>
      <c r="K2056">
        <v>222</v>
      </c>
      <c r="L2056">
        <v>1286.42</v>
      </c>
      <c r="M2056">
        <v>49</v>
      </c>
      <c r="N2056">
        <v>5</v>
      </c>
      <c r="O2056">
        <v>0</v>
      </c>
      <c r="P2056">
        <v>151.36000000000001</v>
      </c>
      <c r="Q2056">
        <v>0</v>
      </c>
      <c r="R2056" s="1" t="s">
        <v>7262</v>
      </c>
      <c r="S2056" s="1" t="s">
        <v>8156</v>
      </c>
      <c r="T2056">
        <v>1.35</v>
      </c>
      <c r="U2056" s="1"/>
      <c r="V2056">
        <v>16894.633748</v>
      </c>
      <c r="W2056">
        <v>607075.69348599995</v>
      </c>
      <c r="X2056">
        <v>91.340599999999995</v>
      </c>
      <c r="Y2056">
        <v>12.945103</v>
      </c>
      <c r="Z2056">
        <v>263.846025</v>
      </c>
      <c r="AA2056">
        <v>260.95880599999998</v>
      </c>
      <c r="AB2056">
        <v>0</v>
      </c>
    </row>
    <row r="2057" spans="1:28" x14ac:dyDescent="0.25">
      <c r="A2057" s="1" t="s">
        <v>3108</v>
      </c>
      <c r="B2057">
        <v>3033</v>
      </c>
      <c r="C2057" s="1" t="s">
        <v>4001</v>
      </c>
      <c r="D2057">
        <v>0.2</v>
      </c>
      <c r="E2057">
        <v>0</v>
      </c>
      <c r="F2057">
        <v>110.66</v>
      </c>
      <c r="G2057">
        <v>3152</v>
      </c>
      <c r="H2057" s="1" t="s">
        <v>4071</v>
      </c>
      <c r="I2057">
        <v>108.49</v>
      </c>
      <c r="J2057">
        <v>4.4800000000000004</v>
      </c>
      <c r="K2057">
        <v>119</v>
      </c>
      <c r="L2057">
        <v>419.77</v>
      </c>
      <c r="M2057">
        <v>38</v>
      </c>
      <c r="N2057">
        <v>4</v>
      </c>
      <c r="O2057">
        <v>0</v>
      </c>
      <c r="P2057">
        <v>86.22</v>
      </c>
      <c r="Q2057">
        <v>0</v>
      </c>
      <c r="R2057" s="1" t="s">
        <v>7263</v>
      </c>
      <c r="S2057" s="1" t="s">
        <v>8156</v>
      </c>
      <c r="T2057">
        <v>0.85</v>
      </c>
      <c r="U2057" s="1"/>
      <c r="V2057">
        <v>10190.111021999999</v>
      </c>
      <c r="W2057">
        <v>269534.65594899998</v>
      </c>
      <c r="X2057">
        <v>52.738635000000002</v>
      </c>
      <c r="Y2057">
        <v>5.8112529999999998</v>
      </c>
      <c r="Z2057">
        <v>118.17366199999999</v>
      </c>
      <c r="AA2057">
        <v>115.864864</v>
      </c>
      <c r="AB2057">
        <v>0</v>
      </c>
    </row>
    <row r="2058" spans="1:28" x14ac:dyDescent="0.25">
      <c r="A2058" s="1" t="s">
        <v>3109</v>
      </c>
      <c r="B2058">
        <v>2525</v>
      </c>
      <c r="C2058" s="1" t="s">
        <v>4004</v>
      </c>
      <c r="D2058">
        <v>5.0999999999999996</v>
      </c>
      <c r="E2058">
        <v>0</v>
      </c>
      <c r="F2058">
        <v>0.62</v>
      </c>
      <c r="G2058">
        <v>3153</v>
      </c>
      <c r="H2058" s="1" t="s">
        <v>4104</v>
      </c>
      <c r="I2058">
        <v>0.2</v>
      </c>
      <c r="J2058">
        <v>10.69</v>
      </c>
      <c r="K2058">
        <v>628</v>
      </c>
      <c r="L2058">
        <v>1312.65</v>
      </c>
      <c r="M2058">
        <v>371</v>
      </c>
      <c r="N2058">
        <v>18</v>
      </c>
      <c r="O2058">
        <v>0</v>
      </c>
      <c r="P2058">
        <v>507.69</v>
      </c>
      <c r="Q2058">
        <v>0</v>
      </c>
      <c r="R2058" s="1" t="s">
        <v>7264</v>
      </c>
      <c r="S2058" s="1" t="s">
        <v>8156</v>
      </c>
      <c r="T2058">
        <v>0.78</v>
      </c>
      <c r="U2058" s="1"/>
      <c r="V2058">
        <v>60306.342271000001</v>
      </c>
      <c r="W2058">
        <v>1297623.8056920001</v>
      </c>
      <c r="X2058">
        <v>305.06442700000002</v>
      </c>
      <c r="Y2058">
        <v>29.377403999999999</v>
      </c>
      <c r="Z2058">
        <v>576.61330199999998</v>
      </c>
      <c r="AA2058">
        <v>557.81718100000001</v>
      </c>
      <c r="AB2058">
        <v>0</v>
      </c>
    </row>
    <row r="2059" spans="1:28" x14ac:dyDescent="0.25">
      <c r="A2059" s="1" t="s">
        <v>3110</v>
      </c>
      <c r="B2059">
        <v>2668</v>
      </c>
      <c r="C2059" s="1" t="s">
        <v>4020</v>
      </c>
      <c r="D2059">
        <v>5.0999999999999996</v>
      </c>
      <c r="E2059">
        <v>0</v>
      </c>
      <c r="F2059">
        <v>0.48</v>
      </c>
      <c r="G2059">
        <v>3153</v>
      </c>
      <c r="H2059" s="1" t="s">
        <v>4117</v>
      </c>
      <c r="I2059">
        <v>120.04</v>
      </c>
      <c r="J2059">
        <v>5.92</v>
      </c>
      <c r="K2059">
        <v>485</v>
      </c>
      <c r="L2059">
        <v>743.49</v>
      </c>
      <c r="M2059">
        <v>221</v>
      </c>
      <c r="N2059">
        <v>10</v>
      </c>
      <c r="O2059">
        <v>0</v>
      </c>
      <c r="P2059">
        <v>385.16</v>
      </c>
      <c r="Q2059">
        <v>0</v>
      </c>
      <c r="R2059" s="1" t="s">
        <v>7265</v>
      </c>
      <c r="S2059" s="1" t="s">
        <v>8156</v>
      </c>
      <c r="T2059">
        <v>0.55000000000000004</v>
      </c>
      <c r="U2059" s="1"/>
      <c r="V2059">
        <v>46311.080003000003</v>
      </c>
      <c r="W2059">
        <v>890409.769906</v>
      </c>
      <c r="X2059">
        <v>231.67684600000001</v>
      </c>
      <c r="Y2059">
        <v>20.457409999999999</v>
      </c>
      <c r="Z2059">
        <v>398.150711</v>
      </c>
      <c r="AA2059">
        <v>382.76939099999998</v>
      </c>
      <c r="AB2059">
        <v>0</v>
      </c>
    </row>
    <row r="2060" spans="1:28" x14ac:dyDescent="0.25">
      <c r="A2060" s="1" t="s">
        <v>3113</v>
      </c>
      <c r="B2060">
        <v>3087</v>
      </c>
      <c r="C2060" s="1" t="s">
        <v>4004</v>
      </c>
      <c r="D2060">
        <v>5.0999999999999996</v>
      </c>
      <c r="E2060">
        <v>0</v>
      </c>
      <c r="F2060">
        <v>2.95</v>
      </c>
      <c r="G2060">
        <v>3156</v>
      </c>
      <c r="H2060" s="1" t="s">
        <v>4073</v>
      </c>
      <c r="I2060">
        <v>40.79</v>
      </c>
      <c r="J2060">
        <v>19.05</v>
      </c>
      <c r="K2060">
        <v>69</v>
      </c>
      <c r="L2060">
        <v>475.89</v>
      </c>
      <c r="M2060">
        <v>0</v>
      </c>
      <c r="N2060">
        <v>0</v>
      </c>
      <c r="O2060">
        <v>0</v>
      </c>
      <c r="P2060">
        <v>43.95</v>
      </c>
      <c r="Q2060">
        <v>0</v>
      </c>
      <c r="R2060" s="1" t="s">
        <v>7268</v>
      </c>
      <c r="S2060" s="1" t="s">
        <v>8156</v>
      </c>
      <c r="T2060">
        <v>1.54</v>
      </c>
      <c r="U2060" s="1"/>
      <c r="V2060">
        <v>6066.7161759999999</v>
      </c>
      <c r="W2060">
        <v>269825.90698500001</v>
      </c>
      <c r="X2060">
        <v>34.121848</v>
      </c>
      <c r="Y2060">
        <v>5.9128150000000002</v>
      </c>
      <c r="Z2060">
        <v>118.429193</v>
      </c>
      <c r="AA2060">
        <v>115.98643199999999</v>
      </c>
      <c r="AB2060">
        <v>0</v>
      </c>
    </row>
    <row r="2061" spans="1:28" x14ac:dyDescent="0.25">
      <c r="A2061" s="1" t="s">
        <v>3114</v>
      </c>
      <c r="B2061">
        <v>3105</v>
      </c>
      <c r="C2061" s="1" t="s">
        <v>4002</v>
      </c>
      <c r="D2061">
        <v>5.0999999999999996</v>
      </c>
      <c r="E2061">
        <v>0</v>
      </c>
      <c r="F2061">
        <v>0.06</v>
      </c>
      <c r="G2061">
        <v>3157</v>
      </c>
      <c r="H2061" s="1" t="s">
        <v>4105</v>
      </c>
      <c r="I2061">
        <v>31.58</v>
      </c>
      <c r="J2061">
        <v>14.16</v>
      </c>
      <c r="K2061">
        <v>52</v>
      </c>
      <c r="L2061">
        <v>367.23</v>
      </c>
      <c r="M2061">
        <v>5</v>
      </c>
      <c r="N2061">
        <v>3</v>
      </c>
      <c r="O2061">
        <v>0</v>
      </c>
      <c r="P2061">
        <v>28.63</v>
      </c>
      <c r="Q2061">
        <v>0</v>
      </c>
      <c r="R2061" s="1" t="s">
        <v>7269</v>
      </c>
      <c r="S2061" s="1" t="s">
        <v>8156</v>
      </c>
      <c r="T2061">
        <v>1.1499999999999999</v>
      </c>
      <c r="U2061" s="1"/>
      <c r="V2061">
        <v>4072.773627</v>
      </c>
      <c r="W2061">
        <v>191413.909262</v>
      </c>
      <c r="X2061">
        <v>23.131868999999998</v>
      </c>
      <c r="Y2061">
        <v>4.0546689999999996</v>
      </c>
      <c r="Z2061">
        <v>83.280602999999999</v>
      </c>
      <c r="AA2061">
        <v>82.280519999999996</v>
      </c>
      <c r="AB2061">
        <v>0</v>
      </c>
    </row>
    <row r="2062" spans="1:28" x14ac:dyDescent="0.25">
      <c r="A2062" s="1" t="s">
        <v>3115</v>
      </c>
      <c r="B2062">
        <v>2704</v>
      </c>
      <c r="C2062" s="1" t="s">
        <v>4020</v>
      </c>
      <c r="D2062">
        <v>5.0999999999999996</v>
      </c>
      <c r="E2062">
        <v>0</v>
      </c>
      <c r="F2062">
        <v>0.91</v>
      </c>
      <c r="G2062">
        <v>3158</v>
      </c>
      <c r="H2062" s="1" t="s">
        <v>4117</v>
      </c>
      <c r="I2062">
        <v>120.04</v>
      </c>
      <c r="J2062">
        <v>5.91</v>
      </c>
      <c r="K2062">
        <v>454</v>
      </c>
      <c r="L2062">
        <v>743.49</v>
      </c>
      <c r="M2062">
        <v>184</v>
      </c>
      <c r="N2062">
        <v>9</v>
      </c>
      <c r="O2062">
        <v>0</v>
      </c>
      <c r="P2062">
        <v>328.46</v>
      </c>
      <c r="Q2062">
        <v>0</v>
      </c>
      <c r="R2062" s="1" t="s">
        <v>7270</v>
      </c>
      <c r="S2062" s="1" t="s">
        <v>8156</v>
      </c>
      <c r="T2062">
        <v>0.43</v>
      </c>
      <c r="U2062" s="1"/>
      <c r="V2062">
        <v>40857.143131999997</v>
      </c>
      <c r="W2062">
        <v>798280.075419</v>
      </c>
      <c r="X2062">
        <v>204.63769199999999</v>
      </c>
      <c r="Y2062">
        <v>18.005120999999999</v>
      </c>
      <c r="Z2062">
        <v>355.32093200000003</v>
      </c>
      <c r="AA2062">
        <v>343.16456399999998</v>
      </c>
      <c r="AB2062">
        <v>0</v>
      </c>
    </row>
    <row r="2063" spans="1:28" x14ac:dyDescent="0.25">
      <c r="A2063" s="1" t="s">
        <v>3116</v>
      </c>
      <c r="B2063">
        <v>3064</v>
      </c>
      <c r="C2063" s="1" t="s">
        <v>4004</v>
      </c>
      <c r="D2063">
        <v>5.0999999999999996</v>
      </c>
      <c r="E2063">
        <v>0</v>
      </c>
      <c r="F2063">
        <v>0.4</v>
      </c>
      <c r="G2063">
        <v>3158</v>
      </c>
      <c r="H2063" s="1" t="s">
        <v>4079</v>
      </c>
      <c r="I2063">
        <v>1.4</v>
      </c>
      <c r="J2063">
        <v>9.3699999999999992</v>
      </c>
      <c r="K2063">
        <v>94</v>
      </c>
      <c r="L2063">
        <v>609.39</v>
      </c>
      <c r="M2063">
        <v>6</v>
      </c>
      <c r="N2063">
        <v>1</v>
      </c>
      <c r="O2063">
        <v>0</v>
      </c>
      <c r="P2063">
        <v>43.52</v>
      </c>
      <c r="Q2063">
        <v>0</v>
      </c>
      <c r="R2063" s="1" t="s">
        <v>7271</v>
      </c>
      <c r="S2063" s="1" t="s">
        <v>8156</v>
      </c>
      <c r="T2063">
        <v>0.82</v>
      </c>
      <c r="U2063" s="1"/>
      <c r="V2063">
        <v>5790.6464980000001</v>
      </c>
      <c r="W2063">
        <v>236209.84302</v>
      </c>
      <c r="X2063">
        <v>31.943404000000001</v>
      </c>
      <c r="Y2063">
        <v>4.676196</v>
      </c>
      <c r="Z2063">
        <v>100.496368</v>
      </c>
      <c r="AA2063">
        <v>101.537516</v>
      </c>
      <c r="AB2063">
        <v>0</v>
      </c>
    </row>
    <row r="2064" spans="1:28" x14ac:dyDescent="0.25">
      <c r="A2064" s="1" t="s">
        <v>3117</v>
      </c>
      <c r="B2064">
        <v>3077</v>
      </c>
      <c r="C2064" s="1" t="s">
        <v>4002</v>
      </c>
      <c r="D2064">
        <v>5.0999999999999996</v>
      </c>
      <c r="E2064">
        <v>0</v>
      </c>
      <c r="F2064">
        <v>3.43</v>
      </c>
      <c r="G2064">
        <v>3159</v>
      </c>
      <c r="H2064" s="1" t="s">
        <v>4105</v>
      </c>
      <c r="I2064">
        <v>31.58</v>
      </c>
      <c r="J2064">
        <v>11.56</v>
      </c>
      <c r="K2064">
        <v>82</v>
      </c>
      <c r="L2064">
        <v>367.23</v>
      </c>
      <c r="M2064">
        <v>24</v>
      </c>
      <c r="N2064">
        <v>1</v>
      </c>
      <c r="O2064">
        <v>0</v>
      </c>
      <c r="P2064">
        <v>50.81</v>
      </c>
      <c r="Q2064">
        <v>0</v>
      </c>
      <c r="R2064" s="1" t="s">
        <v>7272</v>
      </c>
      <c r="S2064" s="1" t="s">
        <v>8156</v>
      </c>
      <c r="T2064">
        <v>0.85</v>
      </c>
      <c r="U2064" s="1"/>
      <c r="V2064">
        <v>6930.3356739999999</v>
      </c>
      <c r="W2064">
        <v>206500.2157</v>
      </c>
      <c r="X2064">
        <v>36.426912000000002</v>
      </c>
      <c r="Y2064">
        <v>4.374517</v>
      </c>
      <c r="Z2064">
        <v>89.899131999999994</v>
      </c>
      <c r="AA2064">
        <v>88.767632000000006</v>
      </c>
      <c r="AB2064">
        <v>0</v>
      </c>
    </row>
    <row r="2065" spans="1:28" x14ac:dyDescent="0.25">
      <c r="A2065" s="1" t="s">
        <v>3118</v>
      </c>
      <c r="B2065">
        <v>3079</v>
      </c>
      <c r="C2065" s="1" t="s">
        <v>4004</v>
      </c>
      <c r="D2065">
        <v>5.0999999999999996</v>
      </c>
      <c r="E2065">
        <v>0</v>
      </c>
      <c r="F2065">
        <v>1.6</v>
      </c>
      <c r="G2065">
        <v>3159</v>
      </c>
      <c r="H2065" s="1" t="s">
        <v>4079</v>
      </c>
      <c r="I2065">
        <v>1.4</v>
      </c>
      <c r="J2065">
        <v>13.58</v>
      </c>
      <c r="K2065">
        <v>80</v>
      </c>
      <c r="L2065">
        <v>609.39</v>
      </c>
      <c r="M2065">
        <v>4</v>
      </c>
      <c r="N2065">
        <v>1</v>
      </c>
      <c r="O2065">
        <v>0</v>
      </c>
      <c r="P2065">
        <v>41.89</v>
      </c>
      <c r="Q2065">
        <v>0</v>
      </c>
      <c r="R2065" s="1" t="s">
        <v>7273</v>
      </c>
      <c r="S2065" s="1" t="s">
        <v>8156</v>
      </c>
      <c r="T2065">
        <v>1.1200000000000001</v>
      </c>
      <c r="U2065" s="1"/>
      <c r="V2065">
        <v>5151.8640750000004</v>
      </c>
      <c r="W2065">
        <v>222521.39526700001</v>
      </c>
      <c r="X2065">
        <v>28.770544000000001</v>
      </c>
      <c r="Y2065">
        <v>4.651643</v>
      </c>
      <c r="Z2065">
        <v>96.124117999999996</v>
      </c>
      <c r="AA2065">
        <v>95.652758000000006</v>
      </c>
      <c r="AB2065">
        <v>0</v>
      </c>
    </row>
    <row r="2066" spans="1:28" x14ac:dyDescent="0.25">
      <c r="A2066" s="1" t="s">
        <v>3119</v>
      </c>
      <c r="B2066">
        <v>2862</v>
      </c>
      <c r="C2066" s="1" t="s">
        <v>4001</v>
      </c>
      <c r="D2066">
        <v>0.2</v>
      </c>
      <c r="E2066">
        <v>0</v>
      </c>
      <c r="F2066">
        <v>212</v>
      </c>
      <c r="G2066">
        <v>3161</v>
      </c>
      <c r="H2066" s="1" t="s">
        <v>4085</v>
      </c>
      <c r="I2066">
        <v>50.59</v>
      </c>
      <c r="J2066">
        <v>8.7799999999999994</v>
      </c>
      <c r="K2066">
        <v>299</v>
      </c>
      <c r="L2066">
        <v>796.83</v>
      </c>
      <c r="M2066">
        <v>146</v>
      </c>
      <c r="N2066">
        <v>13</v>
      </c>
      <c r="O2066">
        <v>0</v>
      </c>
      <c r="P2066">
        <v>220.99</v>
      </c>
      <c r="Q2066">
        <v>0</v>
      </c>
      <c r="R2066" s="1" t="s">
        <v>7274</v>
      </c>
      <c r="S2066" s="1" t="s">
        <v>8156</v>
      </c>
      <c r="T2066">
        <v>0.71</v>
      </c>
      <c r="U2066" s="1"/>
      <c r="V2066">
        <v>24779.105909000002</v>
      </c>
      <c r="W2066">
        <v>557180.03946899995</v>
      </c>
      <c r="X2066">
        <v>125.85864100000001</v>
      </c>
      <c r="Y2066">
        <v>12.188262999999999</v>
      </c>
      <c r="Z2066">
        <v>245.08909800000001</v>
      </c>
      <c r="AA2066">
        <v>239.517932</v>
      </c>
      <c r="AB2066">
        <v>0</v>
      </c>
    </row>
    <row r="2067" spans="1:28" x14ac:dyDescent="0.25">
      <c r="A2067" s="1" t="s">
        <v>3121</v>
      </c>
      <c r="B2067">
        <v>2169</v>
      </c>
      <c r="C2067" s="1" t="s">
        <v>4061</v>
      </c>
      <c r="D2067">
        <v>5.0999999999999996</v>
      </c>
      <c r="E2067">
        <v>0</v>
      </c>
      <c r="F2067">
        <v>0.44</v>
      </c>
      <c r="G2067">
        <v>3163</v>
      </c>
      <c r="H2067" s="1" t="s">
        <v>4145</v>
      </c>
      <c r="I2067">
        <v>168.74</v>
      </c>
      <c r="J2067">
        <v>15.38</v>
      </c>
      <c r="K2067">
        <v>994</v>
      </c>
      <c r="L2067">
        <v>2615.73</v>
      </c>
      <c r="M2067">
        <v>576</v>
      </c>
      <c r="N2067">
        <v>32</v>
      </c>
      <c r="O2067">
        <v>0</v>
      </c>
      <c r="P2067">
        <v>831.58</v>
      </c>
      <c r="Q2067">
        <v>0</v>
      </c>
      <c r="R2067" s="1" t="s">
        <v>7276</v>
      </c>
      <c r="S2067" s="1" t="s">
        <v>8156</v>
      </c>
      <c r="T2067">
        <v>1.17</v>
      </c>
      <c r="U2067" s="1"/>
      <c r="V2067">
        <v>105150.04838399999</v>
      </c>
      <c r="W2067">
        <v>2440627.7191340001</v>
      </c>
      <c r="X2067">
        <v>536.55303700000002</v>
      </c>
      <c r="Y2067">
        <v>56.162568</v>
      </c>
      <c r="Z2067">
        <v>1088.1195849999999</v>
      </c>
      <c r="AA2067">
        <v>1049.158766</v>
      </c>
      <c r="AB2067">
        <v>0</v>
      </c>
    </row>
    <row r="2068" spans="1:28" x14ac:dyDescent="0.25">
      <c r="A2068" s="1" t="s">
        <v>3122</v>
      </c>
      <c r="B2068">
        <v>2918</v>
      </c>
      <c r="C2068" s="1" t="s">
        <v>4001</v>
      </c>
      <c r="D2068">
        <v>0.2</v>
      </c>
      <c r="E2068">
        <v>0</v>
      </c>
      <c r="F2068">
        <v>218</v>
      </c>
      <c r="G2068">
        <v>3163</v>
      </c>
      <c r="H2068" s="1" t="s">
        <v>4085</v>
      </c>
      <c r="I2068">
        <v>50.59</v>
      </c>
      <c r="J2068">
        <v>14.46</v>
      </c>
      <c r="K2068">
        <v>245</v>
      </c>
      <c r="L2068">
        <v>796.83</v>
      </c>
      <c r="M2068">
        <v>103</v>
      </c>
      <c r="N2068">
        <v>8</v>
      </c>
      <c r="O2068">
        <v>0</v>
      </c>
      <c r="P2068">
        <v>190.98</v>
      </c>
      <c r="Q2068">
        <v>0</v>
      </c>
      <c r="R2068" s="1" t="s">
        <v>7277</v>
      </c>
      <c r="S2068" s="1" t="s">
        <v>8156</v>
      </c>
      <c r="T2068">
        <v>1.07</v>
      </c>
      <c r="U2068" s="1"/>
      <c r="V2068">
        <v>20729.898237000001</v>
      </c>
      <c r="W2068">
        <v>562697.450832</v>
      </c>
      <c r="X2068">
        <v>107.692849</v>
      </c>
      <c r="Y2068">
        <v>12.399206</v>
      </c>
      <c r="Z2068">
        <v>248.05270400000001</v>
      </c>
      <c r="AA2068">
        <v>241.88592199999999</v>
      </c>
      <c r="AB2068">
        <v>0</v>
      </c>
    </row>
    <row r="2069" spans="1:28" x14ac:dyDescent="0.25">
      <c r="A2069" s="1" t="s">
        <v>3125</v>
      </c>
      <c r="B2069">
        <v>2846</v>
      </c>
      <c r="C2069" s="1" t="s">
        <v>4020</v>
      </c>
      <c r="D2069">
        <v>5.0999999999999996</v>
      </c>
      <c r="E2069">
        <v>0</v>
      </c>
      <c r="F2069">
        <v>0.64</v>
      </c>
      <c r="G2069">
        <v>3166</v>
      </c>
      <c r="H2069" s="1" t="s">
        <v>4117</v>
      </c>
      <c r="I2069">
        <v>120.04</v>
      </c>
      <c r="J2069">
        <v>4.99</v>
      </c>
      <c r="K2069">
        <v>320</v>
      </c>
      <c r="L2069">
        <v>743.49</v>
      </c>
      <c r="M2069">
        <v>101</v>
      </c>
      <c r="N2069">
        <v>7</v>
      </c>
      <c r="O2069">
        <v>0</v>
      </c>
      <c r="P2069">
        <v>206.13</v>
      </c>
      <c r="Q2069">
        <v>0</v>
      </c>
      <c r="R2069" s="1" t="s">
        <v>7280</v>
      </c>
      <c r="S2069" s="1" t="s">
        <v>8156</v>
      </c>
      <c r="T2069">
        <v>0.48</v>
      </c>
      <c r="U2069" s="1"/>
      <c r="V2069">
        <v>24476.669731999998</v>
      </c>
      <c r="W2069">
        <v>541784.01584000001</v>
      </c>
      <c r="X2069">
        <v>124.031847</v>
      </c>
      <c r="Y2069">
        <v>11.528006</v>
      </c>
      <c r="Z2069">
        <v>237.25823399999999</v>
      </c>
      <c r="AA2069">
        <v>232.90027599999999</v>
      </c>
      <c r="AB2069">
        <v>0</v>
      </c>
    </row>
    <row r="2070" spans="1:28" x14ac:dyDescent="0.25">
      <c r="A2070" s="1" t="s">
        <v>3127</v>
      </c>
      <c r="B2070">
        <v>2070</v>
      </c>
      <c r="C2070" s="1" t="s">
        <v>4023</v>
      </c>
      <c r="D2070">
        <v>5.0999999999999996</v>
      </c>
      <c r="E2070">
        <v>0</v>
      </c>
      <c r="F2070">
        <v>0</v>
      </c>
      <c r="G2070">
        <v>3168</v>
      </c>
      <c r="H2070" s="1" t="s">
        <v>4099</v>
      </c>
      <c r="I2070">
        <v>147.79</v>
      </c>
      <c r="J2070">
        <v>8.56</v>
      </c>
      <c r="K2070">
        <v>1098</v>
      </c>
      <c r="L2070">
        <v>1435.85</v>
      </c>
      <c r="M2070">
        <v>862</v>
      </c>
      <c r="N2070">
        <v>13</v>
      </c>
      <c r="O2070">
        <v>0</v>
      </c>
      <c r="P2070">
        <v>955.92</v>
      </c>
      <c r="Q2070">
        <v>0</v>
      </c>
      <c r="R2070" s="1" t="s">
        <v>7282</v>
      </c>
      <c r="S2070" s="1" t="s">
        <v>8156</v>
      </c>
      <c r="T2070">
        <v>0.74</v>
      </c>
      <c r="U2070" s="1"/>
      <c r="V2070">
        <v>143500.149909</v>
      </c>
      <c r="W2070">
        <v>2612555.336896</v>
      </c>
      <c r="X2070">
        <v>714.73603900000001</v>
      </c>
      <c r="Y2070">
        <v>62.399209999999997</v>
      </c>
      <c r="Z2070">
        <v>1179.8874579999999</v>
      </c>
      <c r="AA2070">
        <v>1123.0886760000001</v>
      </c>
      <c r="AB2070">
        <v>0</v>
      </c>
    </row>
    <row r="2071" spans="1:28" x14ac:dyDescent="0.25">
      <c r="A2071" s="1" t="s">
        <v>3129</v>
      </c>
      <c r="B2071">
        <v>1972</v>
      </c>
      <c r="C2071" s="1" t="s">
        <v>4040</v>
      </c>
      <c r="D2071">
        <v>5.0999999999999996</v>
      </c>
      <c r="E2071">
        <v>0</v>
      </c>
      <c r="F2071">
        <v>0.57999999999999996</v>
      </c>
      <c r="G2071">
        <v>3171</v>
      </c>
      <c r="H2071" s="1" t="s">
        <v>4161</v>
      </c>
      <c r="I2071">
        <v>168.74</v>
      </c>
      <c r="J2071">
        <v>9.2200000000000006</v>
      </c>
      <c r="K2071">
        <v>1199</v>
      </c>
      <c r="L2071">
        <v>1626.37</v>
      </c>
      <c r="M2071">
        <v>744</v>
      </c>
      <c r="N2071">
        <v>33</v>
      </c>
      <c r="O2071">
        <v>0</v>
      </c>
      <c r="P2071">
        <v>1030.1600000000001</v>
      </c>
      <c r="Q2071">
        <v>0</v>
      </c>
      <c r="R2071" s="1" t="s">
        <v>7284</v>
      </c>
      <c r="S2071" s="1" t="s">
        <v>8156</v>
      </c>
      <c r="T2071">
        <v>0.7</v>
      </c>
      <c r="U2071" s="1"/>
      <c r="V2071">
        <v>129706.175861</v>
      </c>
      <c r="W2071">
        <v>2418747.6435019998</v>
      </c>
      <c r="X2071">
        <v>647.27807600000006</v>
      </c>
      <c r="Y2071">
        <v>56.832262999999998</v>
      </c>
      <c r="Z2071">
        <v>1087.2542490000001</v>
      </c>
      <c r="AA2071">
        <v>1039.773013</v>
      </c>
      <c r="AB2071">
        <v>0</v>
      </c>
    </row>
    <row r="2072" spans="1:28" x14ac:dyDescent="0.25">
      <c r="A2072" s="1" t="s">
        <v>3130</v>
      </c>
      <c r="B2072">
        <v>2798</v>
      </c>
      <c r="C2072" s="1" t="s">
        <v>4048</v>
      </c>
      <c r="D2072">
        <v>5.0999999999999996</v>
      </c>
      <c r="E2072">
        <v>0</v>
      </c>
      <c r="F2072">
        <v>0.71</v>
      </c>
      <c r="G2072">
        <v>3171</v>
      </c>
      <c r="H2072" s="1" t="s">
        <v>4141</v>
      </c>
      <c r="I2072">
        <v>72.8</v>
      </c>
      <c r="J2072">
        <v>8.81</v>
      </c>
      <c r="K2072">
        <v>373</v>
      </c>
      <c r="L2072">
        <v>1951.76</v>
      </c>
      <c r="M2072">
        <v>103</v>
      </c>
      <c r="N2072">
        <v>5</v>
      </c>
      <c r="O2072">
        <v>0</v>
      </c>
      <c r="P2072">
        <v>183.48</v>
      </c>
      <c r="Q2072">
        <v>0</v>
      </c>
      <c r="R2072" s="1" t="s">
        <v>7285</v>
      </c>
      <c r="S2072" s="1" t="s">
        <v>8156</v>
      </c>
      <c r="T2072">
        <v>0.73</v>
      </c>
      <c r="U2072" s="1"/>
      <c r="V2072">
        <v>26659.556796000001</v>
      </c>
      <c r="W2072">
        <v>872302.00595300004</v>
      </c>
      <c r="X2072">
        <v>141.811205</v>
      </c>
      <c r="Y2072">
        <v>17.551770000000001</v>
      </c>
      <c r="Z2072">
        <v>374.01710100000003</v>
      </c>
      <c r="AA2072">
        <v>374.973004</v>
      </c>
      <c r="AB2072">
        <v>0</v>
      </c>
    </row>
    <row r="2073" spans="1:28" x14ac:dyDescent="0.25">
      <c r="A2073" s="1" t="s">
        <v>3132</v>
      </c>
      <c r="B2073">
        <v>2588</v>
      </c>
      <c r="C2073" s="1" t="s">
        <v>4031</v>
      </c>
      <c r="D2073">
        <v>5.0999999999999996</v>
      </c>
      <c r="E2073">
        <v>0</v>
      </c>
      <c r="F2073">
        <v>0.5</v>
      </c>
      <c r="G2073">
        <v>3172</v>
      </c>
      <c r="H2073" s="1" t="s">
        <v>4076</v>
      </c>
      <c r="I2073">
        <v>1.4</v>
      </c>
      <c r="J2073">
        <v>5.13</v>
      </c>
      <c r="K2073">
        <v>584</v>
      </c>
      <c r="L2073">
        <v>2407.63</v>
      </c>
      <c r="M2073">
        <v>143</v>
      </c>
      <c r="N2073">
        <v>6</v>
      </c>
      <c r="O2073">
        <v>0</v>
      </c>
      <c r="P2073">
        <v>238.45</v>
      </c>
      <c r="Q2073">
        <v>0</v>
      </c>
      <c r="R2073" s="1" t="s">
        <v>7287</v>
      </c>
      <c r="S2073" s="1" t="s">
        <v>8156</v>
      </c>
      <c r="T2073">
        <v>0.49</v>
      </c>
      <c r="U2073" s="1"/>
      <c r="V2073">
        <v>40646.267843000001</v>
      </c>
      <c r="W2073">
        <v>1107689.1160860001</v>
      </c>
      <c r="X2073">
        <v>210.750665</v>
      </c>
      <c r="Y2073">
        <v>21.895289999999999</v>
      </c>
      <c r="Z2073">
        <v>475.00856199999998</v>
      </c>
      <c r="AA2073">
        <v>476.16408100000001</v>
      </c>
      <c r="AB2073">
        <v>0</v>
      </c>
    </row>
    <row r="2074" spans="1:28" x14ac:dyDescent="0.25">
      <c r="A2074" s="1" t="s">
        <v>3134</v>
      </c>
      <c r="B2074">
        <v>3095</v>
      </c>
      <c r="C2074" s="1" t="s">
        <v>4004</v>
      </c>
      <c r="D2074">
        <v>5.0999999999999996</v>
      </c>
      <c r="E2074">
        <v>0</v>
      </c>
      <c r="F2074">
        <v>5</v>
      </c>
      <c r="G2074">
        <v>3173</v>
      </c>
      <c r="H2074" s="1" t="s">
        <v>4074</v>
      </c>
      <c r="I2074">
        <v>0.2</v>
      </c>
      <c r="J2074">
        <v>10.6</v>
      </c>
      <c r="K2074">
        <v>78</v>
      </c>
      <c r="L2074">
        <v>420.4</v>
      </c>
      <c r="M2074">
        <v>0</v>
      </c>
      <c r="N2074">
        <v>0</v>
      </c>
      <c r="O2074">
        <v>0</v>
      </c>
      <c r="P2074">
        <v>43.92</v>
      </c>
      <c r="Q2074">
        <v>0</v>
      </c>
      <c r="R2074" s="1" t="s">
        <v>7289</v>
      </c>
      <c r="S2074" s="1" t="s">
        <v>8156</v>
      </c>
      <c r="T2074">
        <v>0.91</v>
      </c>
      <c r="U2074" s="1"/>
      <c r="V2074">
        <v>5314.5156150000003</v>
      </c>
      <c r="W2074">
        <v>193418.648288</v>
      </c>
      <c r="X2074">
        <v>28.764177</v>
      </c>
      <c r="Y2074">
        <v>3.9460039999999998</v>
      </c>
      <c r="Z2074">
        <v>83.451402999999999</v>
      </c>
      <c r="AA2074">
        <v>83.143497999999994</v>
      </c>
      <c r="AB2074">
        <v>0</v>
      </c>
    </row>
    <row r="2075" spans="1:28" x14ac:dyDescent="0.25">
      <c r="A2075" s="1" t="s">
        <v>3135</v>
      </c>
      <c r="B2075">
        <v>2875</v>
      </c>
      <c r="C2075" s="1" t="s">
        <v>4014</v>
      </c>
      <c r="D2075">
        <v>5.0999999999999996</v>
      </c>
      <c r="E2075">
        <v>0</v>
      </c>
      <c r="F2075">
        <v>0</v>
      </c>
      <c r="G2075">
        <v>3174</v>
      </c>
      <c r="H2075" s="1" t="s">
        <v>4087</v>
      </c>
      <c r="I2075">
        <v>59.72</v>
      </c>
      <c r="J2075">
        <v>10.02</v>
      </c>
      <c r="K2075">
        <v>299</v>
      </c>
      <c r="L2075">
        <v>1183.1099999999999</v>
      </c>
      <c r="M2075">
        <v>119</v>
      </c>
      <c r="N2075">
        <v>3</v>
      </c>
      <c r="O2075">
        <v>0</v>
      </c>
      <c r="P2075">
        <v>186.88</v>
      </c>
      <c r="Q2075">
        <v>0</v>
      </c>
      <c r="R2075" s="1" t="s">
        <v>7290</v>
      </c>
      <c r="S2075" s="1" t="s">
        <v>8156</v>
      </c>
      <c r="T2075">
        <v>0.77</v>
      </c>
      <c r="U2075" s="1"/>
      <c r="V2075">
        <v>25983.139964999998</v>
      </c>
      <c r="W2075">
        <v>699880.97277600004</v>
      </c>
      <c r="X2075">
        <v>134.74664799999999</v>
      </c>
      <c r="Y2075">
        <v>14.891012</v>
      </c>
      <c r="Z2075">
        <v>305.646815</v>
      </c>
      <c r="AA2075">
        <v>300.85772600000001</v>
      </c>
      <c r="AB2075">
        <v>0</v>
      </c>
    </row>
    <row r="2076" spans="1:28" x14ac:dyDescent="0.25">
      <c r="A2076" s="1" t="s">
        <v>3136</v>
      </c>
      <c r="B2076">
        <v>3045</v>
      </c>
      <c r="C2076" s="1" t="s">
        <v>4002</v>
      </c>
      <c r="D2076">
        <v>5.0999999999999996</v>
      </c>
      <c r="E2076">
        <v>0</v>
      </c>
      <c r="F2076">
        <v>2.79</v>
      </c>
      <c r="G2076">
        <v>3174</v>
      </c>
      <c r="H2076" s="1" t="s">
        <v>4072</v>
      </c>
      <c r="I2076">
        <v>31.58</v>
      </c>
      <c r="J2076">
        <v>6.07</v>
      </c>
      <c r="K2076">
        <v>129</v>
      </c>
      <c r="L2076">
        <v>367.23</v>
      </c>
      <c r="M2076">
        <v>54</v>
      </c>
      <c r="N2076">
        <v>2</v>
      </c>
      <c r="O2076">
        <v>0</v>
      </c>
      <c r="P2076">
        <v>72.22</v>
      </c>
      <c r="Q2076">
        <v>0</v>
      </c>
      <c r="R2076" s="1" t="s">
        <v>7291</v>
      </c>
      <c r="S2076" s="1" t="s">
        <v>8156</v>
      </c>
      <c r="T2076">
        <v>0.47</v>
      </c>
      <c r="U2076" s="1"/>
      <c r="V2076">
        <v>11666.834948</v>
      </c>
      <c r="W2076">
        <v>259788.14288900001</v>
      </c>
      <c r="X2076">
        <v>59.160674999999998</v>
      </c>
      <c r="Y2076">
        <v>5.5367069999999998</v>
      </c>
      <c r="Z2076">
        <v>113.759507</v>
      </c>
      <c r="AA2076">
        <v>111.676779</v>
      </c>
      <c r="AB2076">
        <v>0</v>
      </c>
    </row>
    <row r="2077" spans="1:28" x14ac:dyDescent="0.25">
      <c r="A2077" s="1" t="s">
        <v>3138</v>
      </c>
      <c r="B2077">
        <v>2334</v>
      </c>
      <c r="C2077" s="1" t="s">
        <v>4038</v>
      </c>
      <c r="D2077">
        <v>5.0999999999999996</v>
      </c>
      <c r="E2077">
        <v>0</v>
      </c>
      <c r="F2077">
        <v>0.19</v>
      </c>
      <c r="G2077">
        <v>3175</v>
      </c>
      <c r="H2077" s="1" t="s">
        <v>4130</v>
      </c>
      <c r="I2077">
        <v>14.85</v>
      </c>
      <c r="J2077">
        <v>11.5</v>
      </c>
      <c r="K2077">
        <v>841</v>
      </c>
      <c r="L2077">
        <v>1683.59</v>
      </c>
      <c r="M2077">
        <v>518</v>
      </c>
      <c r="N2077">
        <v>25</v>
      </c>
      <c r="O2077">
        <v>0</v>
      </c>
      <c r="P2077">
        <v>714.67</v>
      </c>
      <c r="Q2077">
        <v>0</v>
      </c>
      <c r="R2077" s="1" t="s">
        <v>7293</v>
      </c>
      <c r="S2077" s="1" t="s">
        <v>8156</v>
      </c>
      <c r="T2077">
        <v>0.97</v>
      </c>
      <c r="U2077" s="1"/>
      <c r="V2077">
        <v>83761.107172000004</v>
      </c>
      <c r="W2077">
        <v>1775097.8229199999</v>
      </c>
      <c r="X2077">
        <v>423.22064799999998</v>
      </c>
      <c r="Y2077">
        <v>41.071074000000003</v>
      </c>
      <c r="Z2077">
        <v>793.48962200000005</v>
      </c>
      <c r="AA2077">
        <v>763.07158300000003</v>
      </c>
      <c r="AB2077">
        <v>0</v>
      </c>
    </row>
    <row r="2078" spans="1:28" x14ac:dyDescent="0.25">
      <c r="A2078" s="1" t="s">
        <v>3139</v>
      </c>
      <c r="B2078">
        <v>3137</v>
      </c>
      <c r="C2078" s="1" t="s">
        <v>4002</v>
      </c>
      <c r="D2078">
        <v>5.0999999999999996</v>
      </c>
      <c r="E2078">
        <v>0</v>
      </c>
      <c r="F2078">
        <v>0.7</v>
      </c>
      <c r="G2078">
        <v>3175</v>
      </c>
      <c r="H2078" s="1" t="s">
        <v>4105</v>
      </c>
      <c r="I2078">
        <v>31.58</v>
      </c>
      <c r="J2078">
        <v>13.18</v>
      </c>
      <c r="K2078">
        <v>38</v>
      </c>
      <c r="L2078">
        <v>367.23</v>
      </c>
      <c r="M2078">
        <v>0</v>
      </c>
      <c r="N2078">
        <v>0</v>
      </c>
      <c r="O2078">
        <v>0</v>
      </c>
      <c r="P2078">
        <v>13.2</v>
      </c>
      <c r="Q2078">
        <v>0</v>
      </c>
      <c r="R2078" s="1" t="s">
        <v>7294</v>
      </c>
      <c r="S2078" s="1" t="s">
        <v>8156</v>
      </c>
      <c r="T2078">
        <v>1.1000000000000001</v>
      </c>
      <c r="U2078" s="1"/>
      <c r="V2078">
        <v>2793.681118</v>
      </c>
      <c r="W2078">
        <v>156124.955545</v>
      </c>
      <c r="X2078">
        <v>16.464020000000001</v>
      </c>
      <c r="Y2078">
        <v>3.2220010000000001</v>
      </c>
      <c r="Z2078">
        <v>67.222622000000001</v>
      </c>
      <c r="AA2078">
        <v>67.111027000000007</v>
      </c>
      <c r="AB2078">
        <v>0</v>
      </c>
    </row>
    <row r="2079" spans="1:28" x14ac:dyDescent="0.25">
      <c r="A2079" s="1" t="s">
        <v>3141</v>
      </c>
      <c r="B2079">
        <v>3044</v>
      </c>
      <c r="C2079" s="1" t="s">
        <v>4001</v>
      </c>
      <c r="D2079">
        <v>0.2</v>
      </c>
      <c r="E2079">
        <v>0</v>
      </c>
      <c r="F2079">
        <v>81.08</v>
      </c>
      <c r="G2079">
        <v>3177</v>
      </c>
      <c r="H2079" s="1" t="s">
        <v>4148</v>
      </c>
      <c r="I2079">
        <v>108.49</v>
      </c>
      <c r="J2079">
        <v>8.36</v>
      </c>
      <c r="K2079">
        <v>133</v>
      </c>
      <c r="L2079">
        <v>419.77</v>
      </c>
      <c r="M2079">
        <v>19</v>
      </c>
      <c r="N2079">
        <v>5</v>
      </c>
      <c r="O2079">
        <v>0</v>
      </c>
      <c r="P2079">
        <v>86.71</v>
      </c>
      <c r="Q2079">
        <v>0</v>
      </c>
      <c r="R2079" s="1" t="s">
        <v>7296</v>
      </c>
      <c r="S2079" s="1" t="s">
        <v>8156</v>
      </c>
      <c r="T2079">
        <v>0.61</v>
      </c>
      <c r="U2079" s="1"/>
      <c r="V2079">
        <v>9244.4963690000004</v>
      </c>
      <c r="W2079">
        <v>250982.878165</v>
      </c>
      <c r="X2079">
        <v>47.950915000000002</v>
      </c>
      <c r="Y2079">
        <v>5.1727420000000004</v>
      </c>
      <c r="Z2079">
        <v>108.967243</v>
      </c>
      <c r="AA2079">
        <v>107.890118</v>
      </c>
      <c r="AB2079">
        <v>0</v>
      </c>
    </row>
    <row r="2080" spans="1:28" x14ac:dyDescent="0.25">
      <c r="A2080" s="1" t="s">
        <v>3143</v>
      </c>
      <c r="B2080">
        <v>3004</v>
      </c>
      <c r="C2080" s="1" t="s">
        <v>4001</v>
      </c>
      <c r="D2080">
        <v>0.2</v>
      </c>
      <c r="E2080">
        <v>0</v>
      </c>
      <c r="F2080">
        <v>154</v>
      </c>
      <c r="G2080">
        <v>3179</v>
      </c>
      <c r="H2080" s="1" t="s">
        <v>4085</v>
      </c>
      <c r="I2080">
        <v>50.59</v>
      </c>
      <c r="J2080">
        <v>8.84</v>
      </c>
      <c r="K2080">
        <v>175</v>
      </c>
      <c r="L2080">
        <v>796.83</v>
      </c>
      <c r="M2080">
        <v>39</v>
      </c>
      <c r="N2080">
        <v>2</v>
      </c>
      <c r="O2080">
        <v>0</v>
      </c>
      <c r="P2080">
        <v>103.75</v>
      </c>
      <c r="Q2080">
        <v>0</v>
      </c>
      <c r="R2080" s="1" t="s">
        <v>7298</v>
      </c>
      <c r="S2080" s="1" t="s">
        <v>8156</v>
      </c>
      <c r="T2080">
        <v>0.79</v>
      </c>
      <c r="U2080" s="1"/>
      <c r="V2080">
        <v>12674.957549999999</v>
      </c>
      <c r="W2080">
        <v>373177.59870099998</v>
      </c>
      <c r="X2080">
        <v>66.417051999999998</v>
      </c>
      <c r="Y2080">
        <v>7.4129509999999996</v>
      </c>
      <c r="Z2080">
        <v>159.206874</v>
      </c>
      <c r="AA2080">
        <v>160.41763</v>
      </c>
      <c r="AB2080">
        <v>0</v>
      </c>
    </row>
    <row r="2081" spans="1:28" x14ac:dyDescent="0.25">
      <c r="A2081" s="1" t="s">
        <v>3146</v>
      </c>
      <c r="B2081">
        <v>2990</v>
      </c>
      <c r="C2081" s="1" t="s">
        <v>4014</v>
      </c>
      <c r="D2081">
        <v>5.0999999999999996</v>
      </c>
      <c r="E2081">
        <v>0</v>
      </c>
      <c r="F2081">
        <v>0</v>
      </c>
      <c r="G2081">
        <v>3182</v>
      </c>
      <c r="H2081" s="1" t="s">
        <v>4087</v>
      </c>
      <c r="I2081">
        <v>59.72</v>
      </c>
      <c r="J2081">
        <v>10.24</v>
      </c>
      <c r="K2081">
        <v>192</v>
      </c>
      <c r="L2081">
        <v>1183.1099999999999</v>
      </c>
      <c r="M2081">
        <v>47</v>
      </c>
      <c r="N2081">
        <v>2</v>
      </c>
      <c r="O2081">
        <v>0</v>
      </c>
      <c r="P2081">
        <v>91.5</v>
      </c>
      <c r="Q2081">
        <v>0</v>
      </c>
      <c r="R2081" s="1" t="s">
        <v>7301</v>
      </c>
      <c r="S2081" s="1" t="s">
        <v>8156</v>
      </c>
      <c r="T2081">
        <v>0.86</v>
      </c>
      <c r="U2081" s="1"/>
      <c r="V2081">
        <v>13539.265565</v>
      </c>
      <c r="W2081">
        <v>507259.64036800002</v>
      </c>
      <c r="X2081">
        <v>73.613735000000005</v>
      </c>
      <c r="Y2081">
        <v>10.189253000000001</v>
      </c>
      <c r="Z2081">
        <v>217.14416299999999</v>
      </c>
      <c r="AA2081">
        <v>218.05206699999999</v>
      </c>
      <c r="AB2081">
        <v>0</v>
      </c>
    </row>
    <row r="2082" spans="1:28" x14ac:dyDescent="0.25">
      <c r="A2082" s="1" t="s">
        <v>3147</v>
      </c>
      <c r="B2082">
        <v>2898</v>
      </c>
      <c r="C2082" s="1" t="s">
        <v>4034</v>
      </c>
      <c r="D2082">
        <v>5.0999999999999996</v>
      </c>
      <c r="E2082">
        <v>0</v>
      </c>
      <c r="F2082">
        <v>0</v>
      </c>
      <c r="G2082">
        <v>3185</v>
      </c>
      <c r="H2082" s="1" t="s">
        <v>4150</v>
      </c>
      <c r="I2082">
        <v>82</v>
      </c>
      <c r="J2082">
        <v>13.28</v>
      </c>
      <c r="K2082">
        <v>287</v>
      </c>
      <c r="L2082">
        <v>1808.36</v>
      </c>
      <c r="M2082">
        <v>100</v>
      </c>
      <c r="N2082">
        <v>7</v>
      </c>
      <c r="O2082">
        <v>0</v>
      </c>
      <c r="P2082">
        <v>164.17</v>
      </c>
      <c r="Q2082">
        <v>0</v>
      </c>
      <c r="R2082" s="1" t="s">
        <v>7302</v>
      </c>
      <c r="S2082" s="1" t="s">
        <v>8156</v>
      </c>
      <c r="T2082">
        <v>1.06</v>
      </c>
      <c r="U2082" s="1"/>
      <c r="V2082">
        <v>25561.113689000002</v>
      </c>
      <c r="W2082">
        <v>891612.45297600003</v>
      </c>
      <c r="X2082">
        <v>137.52839800000001</v>
      </c>
      <c r="Y2082">
        <v>18.777175</v>
      </c>
      <c r="Z2082">
        <v>384.98232899999999</v>
      </c>
      <c r="AA2082">
        <v>383.27147200000002</v>
      </c>
      <c r="AB2082">
        <v>0</v>
      </c>
    </row>
    <row r="2083" spans="1:28" x14ac:dyDescent="0.25">
      <c r="A2083" s="1" t="s">
        <v>3148</v>
      </c>
      <c r="B2083">
        <v>2380</v>
      </c>
      <c r="C2083" s="1" t="s">
        <v>4005</v>
      </c>
      <c r="D2083">
        <v>5.0999999999999996</v>
      </c>
      <c r="E2083">
        <v>0</v>
      </c>
      <c r="F2083">
        <v>0.72</v>
      </c>
      <c r="G2083">
        <v>3189</v>
      </c>
      <c r="H2083" s="1" t="s">
        <v>4075</v>
      </c>
      <c r="I2083">
        <v>89.74</v>
      </c>
      <c r="J2083">
        <v>15.32</v>
      </c>
      <c r="K2083">
        <v>809</v>
      </c>
      <c r="L2083">
        <v>698.35</v>
      </c>
      <c r="M2083">
        <v>543</v>
      </c>
      <c r="N2083">
        <v>15</v>
      </c>
      <c r="O2083">
        <v>0</v>
      </c>
      <c r="P2083">
        <v>763.54</v>
      </c>
      <c r="Q2083">
        <v>0</v>
      </c>
      <c r="R2083" s="1" t="s">
        <v>7303</v>
      </c>
      <c r="S2083" s="1" t="s">
        <v>8156</v>
      </c>
      <c r="T2083">
        <v>1.1399999999999999</v>
      </c>
      <c r="U2083" s="1"/>
      <c r="V2083">
        <v>95784.107921000003</v>
      </c>
      <c r="W2083">
        <v>1750856.1631990001</v>
      </c>
      <c r="X2083">
        <v>477.24091900000002</v>
      </c>
      <c r="Y2083">
        <v>42.069147000000001</v>
      </c>
      <c r="Z2083">
        <v>792.69220700000005</v>
      </c>
      <c r="AA2083">
        <v>752.65955799999995</v>
      </c>
      <c r="AB2083">
        <v>0</v>
      </c>
    </row>
    <row r="2084" spans="1:28" x14ac:dyDescent="0.25">
      <c r="A2084" s="1" t="s">
        <v>3152</v>
      </c>
      <c r="B2084">
        <v>3124</v>
      </c>
      <c r="C2084" s="1" t="s">
        <v>4004</v>
      </c>
      <c r="D2084">
        <v>5.0999999999999996</v>
      </c>
      <c r="E2084">
        <v>0</v>
      </c>
      <c r="F2084">
        <v>4</v>
      </c>
      <c r="G2084">
        <v>3190</v>
      </c>
      <c r="H2084" s="1" t="s">
        <v>4074</v>
      </c>
      <c r="I2084">
        <v>0.2</v>
      </c>
      <c r="J2084">
        <v>11.42</v>
      </c>
      <c r="K2084">
        <v>66</v>
      </c>
      <c r="L2084">
        <v>420.4</v>
      </c>
      <c r="M2084">
        <v>0</v>
      </c>
      <c r="N2084">
        <v>0</v>
      </c>
      <c r="O2084">
        <v>0</v>
      </c>
      <c r="P2084">
        <v>33.479999999999997</v>
      </c>
      <c r="Q2084">
        <v>0</v>
      </c>
      <c r="R2084" s="1" t="s">
        <v>7307</v>
      </c>
      <c r="S2084" s="1" t="s">
        <v>8156</v>
      </c>
      <c r="T2084">
        <v>0.97</v>
      </c>
      <c r="U2084" s="1"/>
      <c r="V2084">
        <v>4339.8793839999998</v>
      </c>
      <c r="W2084">
        <v>186486.71609199999</v>
      </c>
      <c r="X2084">
        <v>24.182608999999999</v>
      </c>
      <c r="Y2084">
        <v>3.774629</v>
      </c>
      <c r="Z2084">
        <v>80.146930999999995</v>
      </c>
      <c r="AA2084">
        <v>80.163105000000002</v>
      </c>
      <c r="AB2084">
        <v>0</v>
      </c>
    </row>
    <row r="2085" spans="1:28" x14ac:dyDescent="0.25">
      <c r="A2085" s="1" t="s">
        <v>3153</v>
      </c>
      <c r="B2085">
        <v>2320</v>
      </c>
      <c r="C2085" s="1" t="s">
        <v>4005</v>
      </c>
      <c r="D2085">
        <v>5.0999999999999996</v>
      </c>
      <c r="E2085">
        <v>0</v>
      </c>
      <c r="F2085">
        <v>0.2</v>
      </c>
      <c r="G2085">
        <v>3191</v>
      </c>
      <c r="H2085" s="1" t="s">
        <v>4075</v>
      </c>
      <c r="I2085">
        <v>89.74</v>
      </c>
      <c r="J2085">
        <v>12.98</v>
      </c>
      <c r="K2085">
        <v>871</v>
      </c>
      <c r="L2085">
        <v>698.35</v>
      </c>
      <c r="M2085">
        <v>566</v>
      </c>
      <c r="N2085">
        <v>17</v>
      </c>
      <c r="O2085">
        <v>0</v>
      </c>
      <c r="P2085">
        <v>823.17</v>
      </c>
      <c r="Q2085">
        <v>0</v>
      </c>
      <c r="R2085" s="1" t="s">
        <v>7308</v>
      </c>
      <c r="S2085" s="1" t="s">
        <v>8156</v>
      </c>
      <c r="T2085">
        <v>1.07</v>
      </c>
      <c r="U2085" s="1"/>
      <c r="V2085">
        <v>101197.508733</v>
      </c>
      <c r="W2085">
        <v>1810613.5233760001</v>
      </c>
      <c r="X2085">
        <v>503.300927</v>
      </c>
      <c r="Y2085">
        <v>43.614975000000001</v>
      </c>
      <c r="Z2085">
        <v>820.696819</v>
      </c>
      <c r="AA2085">
        <v>778.34975599999996</v>
      </c>
      <c r="AB2085">
        <v>0</v>
      </c>
    </row>
    <row r="2086" spans="1:28" x14ac:dyDescent="0.25">
      <c r="A2086" s="1" t="s">
        <v>3154</v>
      </c>
      <c r="B2086">
        <v>3096</v>
      </c>
      <c r="C2086" s="1" t="s">
        <v>4004</v>
      </c>
      <c r="D2086">
        <v>5.0999999999999996</v>
      </c>
      <c r="E2086">
        <v>0</v>
      </c>
      <c r="F2086">
        <v>4.8</v>
      </c>
      <c r="G2086">
        <v>3192</v>
      </c>
      <c r="H2086" s="1" t="s">
        <v>4076</v>
      </c>
      <c r="I2086">
        <v>1.4</v>
      </c>
      <c r="J2086">
        <v>10.039999999999999</v>
      </c>
      <c r="K2086">
        <v>96</v>
      </c>
      <c r="L2086">
        <v>609.39</v>
      </c>
      <c r="M2086">
        <v>0</v>
      </c>
      <c r="N2086">
        <v>0</v>
      </c>
      <c r="O2086">
        <v>0</v>
      </c>
      <c r="P2086">
        <v>43.47</v>
      </c>
      <c r="Q2086">
        <v>0</v>
      </c>
      <c r="R2086" s="1" t="s">
        <v>7309</v>
      </c>
      <c r="S2086" s="1" t="s">
        <v>8156</v>
      </c>
      <c r="T2086">
        <v>0.79</v>
      </c>
      <c r="U2086" s="1"/>
      <c r="V2086">
        <v>6289.3161700000001</v>
      </c>
      <c r="W2086">
        <v>253491.47313699999</v>
      </c>
      <c r="X2086">
        <v>34.638362000000001</v>
      </c>
      <c r="Y2086">
        <v>5.1299599999999996</v>
      </c>
      <c r="Z2086">
        <v>108.762833</v>
      </c>
      <c r="AA2086">
        <v>108.966097</v>
      </c>
      <c r="AB2086">
        <v>0</v>
      </c>
    </row>
    <row r="2087" spans="1:28" x14ac:dyDescent="0.25">
      <c r="A2087" s="1" t="s">
        <v>3157</v>
      </c>
      <c r="B2087">
        <v>3106</v>
      </c>
      <c r="C2087" s="1" t="s">
        <v>4004</v>
      </c>
      <c r="D2087">
        <v>5.0999999999999996</v>
      </c>
      <c r="E2087">
        <v>0</v>
      </c>
      <c r="F2087">
        <v>1</v>
      </c>
      <c r="G2087">
        <v>3195</v>
      </c>
      <c r="H2087" s="1" t="s">
        <v>4076</v>
      </c>
      <c r="I2087">
        <v>1.4</v>
      </c>
      <c r="J2087">
        <v>10.32</v>
      </c>
      <c r="K2087">
        <v>89</v>
      </c>
      <c r="L2087">
        <v>609.39</v>
      </c>
      <c r="M2087">
        <v>0</v>
      </c>
      <c r="N2087">
        <v>0</v>
      </c>
      <c r="O2087">
        <v>0</v>
      </c>
      <c r="P2087">
        <v>42</v>
      </c>
      <c r="Q2087">
        <v>0</v>
      </c>
      <c r="R2087" s="1" t="s">
        <v>7312</v>
      </c>
      <c r="S2087" s="1" t="s">
        <v>8156</v>
      </c>
      <c r="T2087">
        <v>0.89</v>
      </c>
      <c r="U2087" s="1"/>
      <c r="V2087">
        <v>5622.8288409999996</v>
      </c>
      <c r="W2087">
        <v>247195.591453</v>
      </c>
      <c r="X2087">
        <v>31.447120000000002</v>
      </c>
      <c r="Y2087">
        <v>4.8546170000000002</v>
      </c>
      <c r="Z2087">
        <v>104.737898</v>
      </c>
      <c r="AA2087">
        <v>106.25957</v>
      </c>
      <c r="AB2087">
        <v>0</v>
      </c>
    </row>
    <row r="2088" spans="1:28" x14ac:dyDescent="0.25">
      <c r="A2088" s="1" t="s">
        <v>3159</v>
      </c>
      <c r="B2088">
        <v>2906</v>
      </c>
      <c r="C2088" s="1" t="s">
        <v>4031</v>
      </c>
      <c r="D2088">
        <v>5.0999999999999996</v>
      </c>
      <c r="E2088">
        <v>0</v>
      </c>
      <c r="F2088">
        <v>0.75</v>
      </c>
      <c r="G2088">
        <v>3197</v>
      </c>
      <c r="H2088" s="1" t="s">
        <v>4140</v>
      </c>
      <c r="I2088">
        <v>93.18</v>
      </c>
      <c r="J2088">
        <v>5.47</v>
      </c>
      <c r="K2088">
        <v>291</v>
      </c>
      <c r="L2088">
        <v>1375.09</v>
      </c>
      <c r="M2088">
        <v>48</v>
      </c>
      <c r="N2088">
        <v>2</v>
      </c>
      <c r="O2088">
        <v>0</v>
      </c>
      <c r="P2088">
        <v>181.72</v>
      </c>
      <c r="Q2088">
        <v>0</v>
      </c>
      <c r="R2088" s="1" t="s">
        <v>7314</v>
      </c>
      <c r="S2088" s="1" t="s">
        <v>8156</v>
      </c>
      <c r="T2088">
        <v>0.9</v>
      </c>
      <c r="U2088" s="1"/>
      <c r="V2088">
        <v>20159.165168</v>
      </c>
      <c r="W2088">
        <v>610525.86988799996</v>
      </c>
      <c r="X2088">
        <v>106.113111</v>
      </c>
      <c r="Y2088">
        <v>12.513744000000001</v>
      </c>
      <c r="Z2088">
        <v>263.61032</v>
      </c>
      <c r="AA2088">
        <v>262.44523800000002</v>
      </c>
      <c r="AB2088">
        <v>0</v>
      </c>
    </row>
    <row r="2089" spans="1:28" x14ac:dyDescent="0.25">
      <c r="A2089" s="1" t="s">
        <v>3160</v>
      </c>
      <c r="B2089">
        <v>2499</v>
      </c>
      <c r="C2089" s="1" t="s">
        <v>4005</v>
      </c>
      <c r="D2089">
        <v>5.0999999999999996</v>
      </c>
      <c r="E2089">
        <v>0</v>
      </c>
      <c r="F2089">
        <v>0.76</v>
      </c>
      <c r="G2089">
        <v>3198</v>
      </c>
      <c r="H2089" s="1" t="s">
        <v>4075</v>
      </c>
      <c r="I2089">
        <v>89.74</v>
      </c>
      <c r="J2089">
        <v>12.09</v>
      </c>
      <c r="K2089">
        <v>699</v>
      </c>
      <c r="L2089">
        <v>698.35</v>
      </c>
      <c r="M2089">
        <v>440</v>
      </c>
      <c r="N2089">
        <v>14</v>
      </c>
      <c r="O2089">
        <v>0</v>
      </c>
      <c r="P2089">
        <v>639.96</v>
      </c>
      <c r="Q2089">
        <v>0</v>
      </c>
      <c r="R2089" s="1" t="s">
        <v>7315</v>
      </c>
      <c r="S2089" s="1" t="s">
        <v>8156</v>
      </c>
      <c r="T2089">
        <v>0.87</v>
      </c>
      <c r="U2089" s="1"/>
      <c r="V2089">
        <v>77042.871637000004</v>
      </c>
      <c r="W2089">
        <v>1419219.6491670001</v>
      </c>
      <c r="X2089">
        <v>384.12173100000001</v>
      </c>
      <c r="Y2089">
        <v>33.829329999999999</v>
      </c>
      <c r="Z2089">
        <v>641.31984</v>
      </c>
      <c r="AA2089">
        <v>610.09522300000003</v>
      </c>
      <c r="AB2089">
        <v>0</v>
      </c>
    </row>
    <row r="2090" spans="1:28" x14ac:dyDescent="0.25">
      <c r="A2090" s="1" t="s">
        <v>3161</v>
      </c>
      <c r="B2090">
        <v>2981</v>
      </c>
      <c r="C2090" s="1" t="s">
        <v>4032</v>
      </c>
      <c r="D2090">
        <v>5.0999999999999996</v>
      </c>
      <c r="E2090">
        <v>0</v>
      </c>
      <c r="F2090">
        <v>1.46</v>
      </c>
      <c r="G2090">
        <v>3198</v>
      </c>
      <c r="H2090" s="1" t="s">
        <v>4113</v>
      </c>
      <c r="I2090">
        <v>0.2</v>
      </c>
      <c r="J2090">
        <v>8.01</v>
      </c>
      <c r="K2090">
        <v>217</v>
      </c>
      <c r="L2090">
        <v>1269.6500000000001</v>
      </c>
      <c r="M2090">
        <v>49</v>
      </c>
      <c r="N2090">
        <v>3</v>
      </c>
      <c r="O2090">
        <v>0</v>
      </c>
      <c r="P2090">
        <v>95.62</v>
      </c>
      <c r="Q2090">
        <v>0</v>
      </c>
      <c r="R2090" s="1" t="s">
        <v>7316</v>
      </c>
      <c r="S2090" s="1" t="s">
        <v>8156</v>
      </c>
      <c r="T2090">
        <v>0.75</v>
      </c>
      <c r="U2090" s="1"/>
      <c r="V2090">
        <v>14921.999134</v>
      </c>
      <c r="W2090">
        <v>515113.77093599999</v>
      </c>
      <c r="X2090">
        <v>79.995825999999994</v>
      </c>
      <c r="Y2090">
        <v>10.051973</v>
      </c>
      <c r="Z2090">
        <v>219.03643</v>
      </c>
      <c r="AA2090">
        <v>221.429675</v>
      </c>
      <c r="AB2090">
        <v>0</v>
      </c>
    </row>
    <row r="2091" spans="1:28" x14ac:dyDescent="0.25">
      <c r="A2091" s="1" t="s">
        <v>3162</v>
      </c>
      <c r="B2091">
        <v>3119</v>
      </c>
      <c r="C2091" s="1" t="s">
        <v>4004</v>
      </c>
      <c r="D2091">
        <v>5.0999999999999996</v>
      </c>
      <c r="E2091">
        <v>0</v>
      </c>
      <c r="F2091">
        <v>0.2</v>
      </c>
      <c r="G2091">
        <v>3198</v>
      </c>
      <c r="H2091" s="1" t="s">
        <v>4076</v>
      </c>
      <c r="I2091">
        <v>1.4</v>
      </c>
      <c r="J2091">
        <v>13.82</v>
      </c>
      <c r="K2091">
        <v>79</v>
      </c>
      <c r="L2091">
        <v>609.39</v>
      </c>
      <c r="M2091">
        <v>0</v>
      </c>
      <c r="N2091">
        <v>0</v>
      </c>
      <c r="O2091">
        <v>0</v>
      </c>
      <c r="P2091">
        <v>36.880000000000003</v>
      </c>
      <c r="Q2091">
        <v>0</v>
      </c>
      <c r="R2091" s="1" t="s">
        <v>7317</v>
      </c>
      <c r="S2091" s="1" t="s">
        <v>8156</v>
      </c>
      <c r="T2091">
        <v>1.02</v>
      </c>
      <c r="U2091" s="1"/>
      <c r="V2091">
        <v>5274.2998630000002</v>
      </c>
      <c r="W2091">
        <v>253336.645173</v>
      </c>
      <c r="X2091">
        <v>30.056529000000001</v>
      </c>
      <c r="Y2091">
        <v>5.1408199999999997</v>
      </c>
      <c r="Z2091">
        <v>108.120171</v>
      </c>
      <c r="AA2091">
        <v>108.898725</v>
      </c>
      <c r="AB2091">
        <v>0</v>
      </c>
    </row>
    <row r="2092" spans="1:28" x14ac:dyDescent="0.25">
      <c r="A2092" s="1" t="s">
        <v>3163</v>
      </c>
      <c r="B2092">
        <v>2867</v>
      </c>
      <c r="C2092" s="1" t="s">
        <v>4017</v>
      </c>
      <c r="D2092">
        <v>5.0999999999999996</v>
      </c>
      <c r="E2092">
        <v>0</v>
      </c>
      <c r="F2092">
        <v>0.9</v>
      </c>
      <c r="G2092">
        <v>3199</v>
      </c>
      <c r="H2092" s="1" t="s">
        <v>4140</v>
      </c>
      <c r="I2092">
        <v>93.18</v>
      </c>
      <c r="J2092">
        <v>8.01</v>
      </c>
      <c r="K2092">
        <v>332</v>
      </c>
      <c r="L2092">
        <v>1018.45</v>
      </c>
      <c r="M2092">
        <v>114</v>
      </c>
      <c r="N2092">
        <v>4</v>
      </c>
      <c r="O2092">
        <v>0</v>
      </c>
      <c r="P2092">
        <v>234.8</v>
      </c>
      <c r="Q2092">
        <v>0</v>
      </c>
      <c r="R2092" s="1" t="s">
        <v>7318</v>
      </c>
      <c r="S2092" s="1" t="s">
        <v>8156</v>
      </c>
      <c r="T2092">
        <v>0.74</v>
      </c>
      <c r="U2092" s="1"/>
      <c r="V2092">
        <v>29155.380884999999</v>
      </c>
      <c r="W2092">
        <v>712054.95364900003</v>
      </c>
      <c r="X2092">
        <v>149.44081</v>
      </c>
      <c r="Y2092">
        <v>15.417494</v>
      </c>
      <c r="Z2092">
        <v>313.01237800000001</v>
      </c>
      <c r="AA2092">
        <v>306.09283900000003</v>
      </c>
      <c r="AB2092">
        <v>0</v>
      </c>
    </row>
    <row r="2093" spans="1:28" x14ac:dyDescent="0.25">
      <c r="A2093" s="1" t="s">
        <v>3164</v>
      </c>
      <c r="B2093">
        <v>2973</v>
      </c>
      <c r="C2093" s="1" t="s">
        <v>4017</v>
      </c>
      <c r="D2093">
        <v>5.0999999999999996</v>
      </c>
      <c r="E2093">
        <v>0</v>
      </c>
      <c r="F2093">
        <v>0.74</v>
      </c>
      <c r="G2093">
        <v>3201</v>
      </c>
      <c r="H2093" s="1" t="s">
        <v>4091</v>
      </c>
      <c r="I2093">
        <v>93.18</v>
      </c>
      <c r="J2093">
        <v>7.85</v>
      </c>
      <c r="K2093">
        <v>228</v>
      </c>
      <c r="L2093">
        <v>1018.45</v>
      </c>
      <c r="M2093">
        <v>17</v>
      </c>
      <c r="N2093">
        <v>4</v>
      </c>
      <c r="O2093">
        <v>0</v>
      </c>
      <c r="P2093">
        <v>164.49</v>
      </c>
      <c r="Q2093">
        <v>0</v>
      </c>
      <c r="R2093" s="1" t="s">
        <v>7319</v>
      </c>
      <c r="S2093" s="1" t="s">
        <v>8156</v>
      </c>
      <c r="T2093">
        <v>1.1499999999999999</v>
      </c>
      <c r="U2093" s="1"/>
      <c r="V2093">
        <v>14639.556064</v>
      </c>
      <c r="W2093">
        <v>532121.29059700004</v>
      </c>
      <c r="X2093">
        <v>79.235528000000002</v>
      </c>
      <c r="Y2093">
        <v>10.975466000000001</v>
      </c>
      <c r="Z2093">
        <v>230.743382</v>
      </c>
      <c r="AA2093">
        <v>228.73898700000001</v>
      </c>
      <c r="AB2093">
        <v>0</v>
      </c>
    </row>
    <row r="2094" spans="1:28" x14ac:dyDescent="0.25">
      <c r="A2094" s="1" t="s">
        <v>3165</v>
      </c>
      <c r="B2094">
        <v>1679</v>
      </c>
      <c r="C2094" s="1" t="s">
        <v>4004</v>
      </c>
      <c r="D2094">
        <v>5.0999999999999996</v>
      </c>
      <c r="E2094">
        <v>0</v>
      </c>
      <c r="F2094">
        <v>0.63</v>
      </c>
      <c r="G2094">
        <v>3202</v>
      </c>
      <c r="H2094" s="1" t="s">
        <v>4114</v>
      </c>
      <c r="I2094">
        <v>159.35</v>
      </c>
      <c r="J2094">
        <v>3.59</v>
      </c>
      <c r="K2094">
        <v>1523</v>
      </c>
      <c r="L2094">
        <v>2021.57</v>
      </c>
      <c r="M2094">
        <v>727</v>
      </c>
      <c r="N2094">
        <v>30</v>
      </c>
      <c r="O2094">
        <v>0</v>
      </c>
      <c r="P2094">
        <v>1074.5899999999999</v>
      </c>
      <c r="Q2094">
        <v>0</v>
      </c>
      <c r="R2094" s="1" t="s">
        <v>7320</v>
      </c>
      <c r="S2094" s="1" t="s">
        <v>8156</v>
      </c>
      <c r="T2094">
        <v>0.33</v>
      </c>
      <c r="U2094" s="1"/>
      <c r="V2094">
        <v>148070.225286</v>
      </c>
      <c r="W2094">
        <v>2742996.300477</v>
      </c>
      <c r="X2094">
        <v>738.15085499999998</v>
      </c>
      <c r="Y2094">
        <v>63.112698999999999</v>
      </c>
      <c r="Z2094">
        <v>1228.0419879999999</v>
      </c>
      <c r="AA2094">
        <v>1179.1637599999999</v>
      </c>
      <c r="AB2094">
        <v>0</v>
      </c>
    </row>
    <row r="2095" spans="1:28" x14ac:dyDescent="0.25">
      <c r="A2095" s="1" t="s">
        <v>3168</v>
      </c>
      <c r="B2095">
        <v>3039</v>
      </c>
      <c r="C2095" s="1" t="s">
        <v>4001</v>
      </c>
      <c r="D2095">
        <v>0.2</v>
      </c>
      <c r="E2095">
        <v>0</v>
      </c>
      <c r="F2095">
        <v>89</v>
      </c>
      <c r="G2095">
        <v>3206</v>
      </c>
      <c r="H2095" s="1" t="s">
        <v>4085</v>
      </c>
      <c r="I2095">
        <v>50.59</v>
      </c>
      <c r="J2095">
        <v>14.55</v>
      </c>
      <c r="K2095">
        <v>167</v>
      </c>
      <c r="L2095">
        <v>796.83</v>
      </c>
      <c r="M2095">
        <v>26</v>
      </c>
      <c r="N2095">
        <v>9</v>
      </c>
      <c r="O2095">
        <v>0</v>
      </c>
      <c r="P2095">
        <v>115.26</v>
      </c>
      <c r="Q2095">
        <v>0</v>
      </c>
      <c r="R2095" s="1" t="s">
        <v>7323</v>
      </c>
      <c r="S2095" s="1" t="s">
        <v>8156</v>
      </c>
      <c r="T2095">
        <v>1.1100000000000001</v>
      </c>
      <c r="U2095" s="1"/>
      <c r="V2095">
        <v>11514.347717000001</v>
      </c>
      <c r="W2095">
        <v>387537.27104700002</v>
      </c>
      <c r="X2095">
        <v>61.524836999999998</v>
      </c>
      <c r="Y2095">
        <v>7.8971590000000003</v>
      </c>
      <c r="Z2095">
        <v>165.72522499999999</v>
      </c>
      <c r="AA2095">
        <v>166.588784</v>
      </c>
      <c r="AB2095">
        <v>0</v>
      </c>
    </row>
    <row r="2096" spans="1:28" x14ac:dyDescent="0.25">
      <c r="A2096" s="1" t="s">
        <v>3172</v>
      </c>
      <c r="B2096">
        <v>2881</v>
      </c>
      <c r="C2096" s="1" t="s">
        <v>4020</v>
      </c>
      <c r="D2096">
        <v>5.0999999999999996</v>
      </c>
      <c r="E2096">
        <v>0</v>
      </c>
      <c r="F2096">
        <v>7.0000000000000007E-2</v>
      </c>
      <c r="G2096">
        <v>3214</v>
      </c>
      <c r="H2096" s="1" t="s">
        <v>4094</v>
      </c>
      <c r="I2096">
        <v>120.04</v>
      </c>
      <c r="J2096">
        <v>13.32</v>
      </c>
      <c r="K2096">
        <v>333</v>
      </c>
      <c r="L2096">
        <v>743.49</v>
      </c>
      <c r="M2096">
        <v>186</v>
      </c>
      <c r="N2096">
        <v>7</v>
      </c>
      <c r="O2096">
        <v>0</v>
      </c>
      <c r="P2096">
        <v>278.35000000000002</v>
      </c>
      <c r="Q2096">
        <v>0</v>
      </c>
      <c r="R2096" s="1" t="s">
        <v>7327</v>
      </c>
      <c r="S2096" s="1" t="s">
        <v>8156</v>
      </c>
      <c r="T2096">
        <v>0.99</v>
      </c>
      <c r="U2096" s="1"/>
      <c r="V2096">
        <v>33919.591117999997</v>
      </c>
      <c r="W2096">
        <v>759488.12974300003</v>
      </c>
      <c r="X2096">
        <v>172.368898</v>
      </c>
      <c r="Y2096">
        <v>17.393215999999999</v>
      </c>
      <c r="Z2096">
        <v>338.25210700000002</v>
      </c>
      <c r="AA2096">
        <v>326.48420299999998</v>
      </c>
      <c r="AB2096">
        <v>0</v>
      </c>
    </row>
    <row r="2097" spans="1:28" x14ac:dyDescent="0.25">
      <c r="A2097" s="1" t="s">
        <v>3173</v>
      </c>
      <c r="B2097">
        <v>2917</v>
      </c>
      <c r="C2097" s="1" t="s">
        <v>4020</v>
      </c>
      <c r="D2097">
        <v>5.0999999999999996</v>
      </c>
      <c r="E2097">
        <v>0</v>
      </c>
      <c r="F2097">
        <v>0.51</v>
      </c>
      <c r="G2097">
        <v>3216</v>
      </c>
      <c r="H2097" s="1" t="s">
        <v>4094</v>
      </c>
      <c r="I2097">
        <v>120.04</v>
      </c>
      <c r="J2097">
        <v>16.239999999999998</v>
      </c>
      <c r="K2097">
        <v>299</v>
      </c>
      <c r="L2097">
        <v>743.49</v>
      </c>
      <c r="M2097">
        <v>159</v>
      </c>
      <c r="N2097">
        <v>7</v>
      </c>
      <c r="O2097">
        <v>0</v>
      </c>
      <c r="P2097">
        <v>254.68</v>
      </c>
      <c r="Q2097">
        <v>0</v>
      </c>
      <c r="R2097" s="1" t="s">
        <v>7328</v>
      </c>
      <c r="S2097" s="1" t="s">
        <v>8156</v>
      </c>
      <c r="T2097">
        <v>1.24</v>
      </c>
      <c r="U2097" s="1"/>
      <c r="V2097">
        <v>31619.742222000001</v>
      </c>
      <c r="W2097">
        <v>762936.99855899997</v>
      </c>
      <c r="X2097">
        <v>162.093805</v>
      </c>
      <c r="Y2097">
        <v>17.684346999999999</v>
      </c>
      <c r="Z2097">
        <v>341.16518100000002</v>
      </c>
      <c r="AA2097">
        <v>327.964358</v>
      </c>
      <c r="AB2097">
        <v>0</v>
      </c>
    </row>
    <row r="2098" spans="1:28" x14ac:dyDescent="0.25">
      <c r="A2098" s="1" t="s">
        <v>3174</v>
      </c>
      <c r="B2098">
        <v>2737</v>
      </c>
      <c r="C2098" s="1" t="s">
        <v>4048</v>
      </c>
      <c r="D2098">
        <v>5.0999999999999996</v>
      </c>
      <c r="E2098">
        <v>0</v>
      </c>
      <c r="F2098">
        <v>0.81</v>
      </c>
      <c r="G2098">
        <v>3217</v>
      </c>
      <c r="H2098" s="1" t="s">
        <v>4096</v>
      </c>
      <c r="I2098">
        <v>121.36</v>
      </c>
      <c r="J2098">
        <v>14.47</v>
      </c>
      <c r="K2098">
        <v>480</v>
      </c>
      <c r="L2098">
        <v>2440.69</v>
      </c>
      <c r="M2098">
        <v>201</v>
      </c>
      <c r="N2098">
        <v>6</v>
      </c>
      <c r="O2098">
        <v>0</v>
      </c>
      <c r="P2098">
        <v>311.74</v>
      </c>
      <c r="Q2098">
        <v>0</v>
      </c>
      <c r="R2098" s="1" t="s">
        <v>7329</v>
      </c>
      <c r="S2098" s="1" t="s">
        <v>8156</v>
      </c>
      <c r="T2098">
        <v>1.06</v>
      </c>
      <c r="U2098" s="1"/>
      <c r="V2098">
        <v>44019.384272000003</v>
      </c>
      <c r="W2098">
        <v>1312710.2497169999</v>
      </c>
      <c r="X2098">
        <v>231.471946</v>
      </c>
      <c r="Y2098">
        <v>28.169235</v>
      </c>
      <c r="Z2098">
        <v>571.01667699999996</v>
      </c>
      <c r="AA2098">
        <v>564.29054199999996</v>
      </c>
      <c r="AB2098">
        <v>0</v>
      </c>
    </row>
    <row r="2099" spans="1:28" x14ac:dyDescent="0.25">
      <c r="A2099" s="1" t="s">
        <v>3175</v>
      </c>
      <c r="B2099">
        <v>2891</v>
      </c>
      <c r="C2099" s="1" t="s">
        <v>4048</v>
      </c>
      <c r="D2099">
        <v>5.0999999999999996</v>
      </c>
      <c r="E2099">
        <v>0</v>
      </c>
      <c r="F2099">
        <v>0.47</v>
      </c>
      <c r="G2099">
        <v>3218</v>
      </c>
      <c r="H2099" s="1" t="s">
        <v>4141</v>
      </c>
      <c r="I2099">
        <v>72.8</v>
      </c>
      <c r="J2099">
        <v>15.69</v>
      </c>
      <c r="K2099">
        <v>327</v>
      </c>
      <c r="L2099">
        <v>1951.76</v>
      </c>
      <c r="M2099">
        <v>90</v>
      </c>
      <c r="N2099">
        <v>8</v>
      </c>
      <c r="O2099">
        <v>0</v>
      </c>
      <c r="P2099">
        <v>212.92</v>
      </c>
      <c r="Q2099">
        <v>0</v>
      </c>
      <c r="R2099" s="1" t="s">
        <v>7330</v>
      </c>
      <c r="S2099" s="1" t="s">
        <v>8156</v>
      </c>
      <c r="T2099">
        <v>1.24</v>
      </c>
      <c r="U2099" s="1"/>
      <c r="V2099">
        <v>25581.835362000002</v>
      </c>
      <c r="W2099">
        <v>964976.78197100002</v>
      </c>
      <c r="X2099">
        <v>139.39782600000001</v>
      </c>
      <c r="Y2099">
        <v>20.472207999999998</v>
      </c>
      <c r="Z2099">
        <v>418.835712</v>
      </c>
      <c r="AA2099">
        <v>414.80596000000003</v>
      </c>
      <c r="AB2099">
        <v>0</v>
      </c>
    </row>
    <row r="2100" spans="1:28" x14ac:dyDescent="0.25">
      <c r="A2100" s="1" t="s">
        <v>3176</v>
      </c>
      <c r="B2100">
        <v>2875</v>
      </c>
      <c r="C2100" s="1" t="s">
        <v>4031</v>
      </c>
      <c r="D2100">
        <v>5.0999999999999996</v>
      </c>
      <c r="E2100">
        <v>0</v>
      </c>
      <c r="F2100">
        <v>0</v>
      </c>
      <c r="G2100">
        <v>3219</v>
      </c>
      <c r="H2100" s="1" t="s">
        <v>4076</v>
      </c>
      <c r="I2100">
        <v>1.4</v>
      </c>
      <c r="J2100">
        <v>13.35</v>
      </c>
      <c r="K2100">
        <v>344</v>
      </c>
      <c r="L2100">
        <v>2404.71</v>
      </c>
      <c r="M2100">
        <v>106</v>
      </c>
      <c r="N2100">
        <v>5</v>
      </c>
      <c r="O2100">
        <v>0</v>
      </c>
      <c r="P2100">
        <v>171.15</v>
      </c>
      <c r="Q2100">
        <v>0</v>
      </c>
      <c r="R2100" s="1" t="s">
        <v>7331</v>
      </c>
      <c r="S2100" s="1" t="s">
        <v>8156</v>
      </c>
      <c r="T2100">
        <v>0.99</v>
      </c>
      <c r="U2100" s="1"/>
      <c r="V2100">
        <v>26030.493751999998</v>
      </c>
      <c r="W2100">
        <v>988236.84517700004</v>
      </c>
      <c r="X2100">
        <v>141.89100300000001</v>
      </c>
      <c r="Y2100">
        <v>20.055965</v>
      </c>
      <c r="Z2100">
        <v>421.29396600000001</v>
      </c>
      <c r="AA2100">
        <v>424.805993</v>
      </c>
      <c r="AB2100">
        <v>0</v>
      </c>
    </row>
    <row r="2101" spans="1:28" x14ac:dyDescent="0.25">
      <c r="A2101" s="1" t="s">
        <v>3177</v>
      </c>
      <c r="B2101">
        <v>2953</v>
      </c>
      <c r="C2101" s="1" t="s">
        <v>4020</v>
      </c>
      <c r="D2101">
        <v>5.0999999999999996</v>
      </c>
      <c r="E2101">
        <v>0</v>
      </c>
      <c r="F2101">
        <v>0.94</v>
      </c>
      <c r="G2101">
        <v>3221</v>
      </c>
      <c r="H2101" s="1" t="s">
        <v>4094</v>
      </c>
      <c r="I2101">
        <v>120.04</v>
      </c>
      <c r="J2101">
        <v>13.05</v>
      </c>
      <c r="K2101">
        <v>268</v>
      </c>
      <c r="L2101">
        <v>743.49</v>
      </c>
      <c r="M2101">
        <v>119</v>
      </c>
      <c r="N2101">
        <v>7</v>
      </c>
      <c r="O2101">
        <v>0</v>
      </c>
      <c r="P2101">
        <v>214.53</v>
      </c>
      <c r="Q2101">
        <v>0</v>
      </c>
      <c r="R2101" s="1" t="s">
        <v>7332</v>
      </c>
      <c r="S2101" s="1" t="s">
        <v>8156</v>
      </c>
      <c r="T2101">
        <v>1.02</v>
      </c>
      <c r="U2101" s="1"/>
      <c r="V2101">
        <v>23998.646252999999</v>
      </c>
      <c r="W2101">
        <v>590660.82054800005</v>
      </c>
      <c r="X2101">
        <v>123.22151100000001</v>
      </c>
      <c r="Y2101">
        <v>13.304346000000001</v>
      </c>
      <c r="Z2101">
        <v>261.75828999999999</v>
      </c>
      <c r="AA2101">
        <v>253.908017</v>
      </c>
      <c r="AB2101">
        <v>0</v>
      </c>
    </row>
    <row r="2102" spans="1:28" x14ac:dyDescent="0.25">
      <c r="A2102" s="1" t="s">
        <v>3178</v>
      </c>
      <c r="B2102">
        <v>2243</v>
      </c>
      <c r="C2102" s="1" t="s">
        <v>4062</v>
      </c>
      <c r="D2102">
        <v>5.0999999999999996</v>
      </c>
      <c r="E2102">
        <v>0</v>
      </c>
      <c r="F2102">
        <v>0.5</v>
      </c>
      <c r="G2102">
        <v>3222</v>
      </c>
      <c r="H2102" s="1" t="s">
        <v>4156</v>
      </c>
      <c r="I2102">
        <v>94.39</v>
      </c>
      <c r="J2102">
        <v>10.97</v>
      </c>
      <c r="K2102">
        <v>979</v>
      </c>
      <c r="L2102">
        <v>2589.1999999999998</v>
      </c>
      <c r="M2102">
        <v>700</v>
      </c>
      <c r="N2102">
        <v>12</v>
      </c>
      <c r="O2102">
        <v>0</v>
      </c>
      <c r="P2102">
        <v>799.43</v>
      </c>
      <c r="Q2102">
        <v>0</v>
      </c>
      <c r="R2102" s="1" t="s">
        <v>7333</v>
      </c>
      <c r="S2102" s="1" t="s">
        <v>8156</v>
      </c>
      <c r="T2102">
        <v>0.95</v>
      </c>
      <c r="U2102" s="1"/>
      <c r="V2102">
        <v>122405.116976</v>
      </c>
      <c r="W2102">
        <v>2585408.6947289999</v>
      </c>
      <c r="X2102">
        <v>618.35809400000005</v>
      </c>
      <c r="Y2102">
        <v>60.239972999999999</v>
      </c>
      <c r="Z2102">
        <v>1153.906796</v>
      </c>
      <c r="AA2102">
        <v>1111.4047780000001</v>
      </c>
      <c r="AB2102">
        <v>0</v>
      </c>
    </row>
    <row r="2103" spans="1:28" x14ac:dyDescent="0.25">
      <c r="A2103" s="1" t="s">
        <v>3180</v>
      </c>
      <c r="B2103">
        <v>2970</v>
      </c>
      <c r="C2103" s="1" t="s">
        <v>4004</v>
      </c>
      <c r="D2103">
        <v>5.0999999999999996</v>
      </c>
      <c r="E2103">
        <v>0</v>
      </c>
      <c r="F2103">
        <v>0</v>
      </c>
      <c r="G2103">
        <v>3226</v>
      </c>
      <c r="H2103" s="1" t="s">
        <v>4074</v>
      </c>
      <c r="I2103">
        <v>0.2</v>
      </c>
      <c r="J2103">
        <v>11.87</v>
      </c>
      <c r="K2103">
        <v>256</v>
      </c>
      <c r="L2103">
        <v>420.4</v>
      </c>
      <c r="M2103">
        <v>202</v>
      </c>
      <c r="N2103">
        <v>2</v>
      </c>
      <c r="O2103">
        <v>0</v>
      </c>
      <c r="P2103">
        <v>224.29</v>
      </c>
      <c r="Q2103">
        <v>0</v>
      </c>
      <c r="R2103" s="1" t="s">
        <v>7335</v>
      </c>
      <c r="S2103" s="1" t="s">
        <v>8156</v>
      </c>
      <c r="T2103">
        <v>0.98</v>
      </c>
      <c r="U2103" s="1"/>
      <c r="V2103">
        <v>36314.117515999998</v>
      </c>
      <c r="W2103">
        <v>698599.93565400003</v>
      </c>
      <c r="X2103">
        <v>181.82983999999999</v>
      </c>
      <c r="Y2103">
        <v>16.774711</v>
      </c>
      <c r="Z2103">
        <v>316.11167399999999</v>
      </c>
      <c r="AA2103">
        <v>300.31314600000002</v>
      </c>
      <c r="AB2103">
        <v>0</v>
      </c>
    </row>
    <row r="2104" spans="1:28" x14ac:dyDescent="0.25">
      <c r="A2104" s="1" t="s">
        <v>3183</v>
      </c>
      <c r="B2104">
        <v>3019</v>
      </c>
      <c r="C2104" s="1" t="s">
        <v>4016</v>
      </c>
      <c r="D2104">
        <v>5.0999999999999996</v>
      </c>
      <c r="E2104">
        <v>0</v>
      </c>
      <c r="F2104">
        <v>0.26</v>
      </c>
      <c r="G2104">
        <v>3228</v>
      </c>
      <c r="H2104" s="1" t="s">
        <v>4092</v>
      </c>
      <c r="I2104">
        <v>182.21</v>
      </c>
      <c r="J2104">
        <v>8.07</v>
      </c>
      <c r="K2104">
        <v>209</v>
      </c>
      <c r="L2104">
        <v>905.52</v>
      </c>
      <c r="M2104">
        <v>93</v>
      </c>
      <c r="N2104">
        <v>1</v>
      </c>
      <c r="O2104">
        <v>0</v>
      </c>
      <c r="P2104">
        <v>119.62</v>
      </c>
      <c r="Q2104">
        <v>0</v>
      </c>
      <c r="R2104" s="1" t="s">
        <v>7338</v>
      </c>
      <c r="S2104" s="1" t="s">
        <v>8156</v>
      </c>
      <c r="T2104">
        <v>0.73</v>
      </c>
      <c r="U2104" s="1"/>
      <c r="V2104">
        <v>20025.30904</v>
      </c>
      <c r="W2104">
        <v>487866.42023500003</v>
      </c>
      <c r="X2104">
        <v>102.552739</v>
      </c>
      <c r="Y2104">
        <v>10.182302999999999</v>
      </c>
      <c r="Z2104">
        <v>211.141898</v>
      </c>
      <c r="AA2104">
        <v>209.721069</v>
      </c>
      <c r="AB2104">
        <v>0</v>
      </c>
    </row>
    <row r="2105" spans="1:28" x14ac:dyDescent="0.25">
      <c r="A2105" s="1" t="s">
        <v>3184</v>
      </c>
      <c r="B2105">
        <v>3086</v>
      </c>
      <c r="C2105" s="1" t="s">
        <v>4016</v>
      </c>
      <c r="D2105">
        <v>5.0999999999999996</v>
      </c>
      <c r="E2105">
        <v>0</v>
      </c>
      <c r="F2105">
        <v>0.91</v>
      </c>
      <c r="G2105">
        <v>3228</v>
      </c>
      <c r="H2105" s="1" t="s">
        <v>4089</v>
      </c>
      <c r="I2105">
        <v>182.21</v>
      </c>
      <c r="J2105">
        <v>16.45</v>
      </c>
      <c r="K2105">
        <v>142</v>
      </c>
      <c r="L2105">
        <v>905.52</v>
      </c>
      <c r="M2105">
        <v>52</v>
      </c>
      <c r="N2105">
        <v>3</v>
      </c>
      <c r="O2105">
        <v>0</v>
      </c>
      <c r="P2105">
        <v>91.45</v>
      </c>
      <c r="Q2105">
        <v>0</v>
      </c>
      <c r="R2105" s="1" t="s">
        <v>7339</v>
      </c>
      <c r="S2105" s="1" t="s">
        <v>8156</v>
      </c>
      <c r="T2105">
        <v>1.29</v>
      </c>
      <c r="U2105" s="1"/>
      <c r="V2105">
        <v>12532.822466</v>
      </c>
      <c r="W2105">
        <v>445399.48625900003</v>
      </c>
      <c r="X2105">
        <v>67.703881999999993</v>
      </c>
      <c r="Y2105">
        <v>9.6377000000000006</v>
      </c>
      <c r="Z2105">
        <v>193.921817</v>
      </c>
      <c r="AA2105">
        <v>191.460307</v>
      </c>
      <c r="AB2105">
        <v>0</v>
      </c>
    </row>
    <row r="2106" spans="1:28" x14ac:dyDescent="0.25">
      <c r="A2106" s="1" t="s">
        <v>3185</v>
      </c>
      <c r="B2106">
        <v>3133</v>
      </c>
      <c r="C2106" s="1" t="s">
        <v>4004</v>
      </c>
      <c r="D2106">
        <v>5.0999999999999996</v>
      </c>
      <c r="E2106">
        <v>0</v>
      </c>
      <c r="F2106">
        <v>0.4</v>
      </c>
      <c r="G2106">
        <v>3228</v>
      </c>
      <c r="H2106" s="1" t="s">
        <v>4076</v>
      </c>
      <c r="I2106">
        <v>1.4</v>
      </c>
      <c r="J2106">
        <v>17.34</v>
      </c>
      <c r="K2106">
        <v>95</v>
      </c>
      <c r="L2106">
        <v>609.39</v>
      </c>
      <c r="M2106">
        <v>25</v>
      </c>
      <c r="N2106">
        <v>1</v>
      </c>
      <c r="O2106">
        <v>0</v>
      </c>
      <c r="P2106">
        <v>63.05</v>
      </c>
      <c r="Q2106">
        <v>0</v>
      </c>
      <c r="R2106" s="1" t="s">
        <v>7340</v>
      </c>
      <c r="S2106" s="1" t="s">
        <v>8156</v>
      </c>
      <c r="T2106">
        <v>1.51</v>
      </c>
      <c r="U2106" s="1"/>
      <c r="V2106">
        <v>8579.6557310000007</v>
      </c>
      <c r="W2106">
        <v>304404.49761899997</v>
      </c>
      <c r="X2106">
        <v>46.362299</v>
      </c>
      <c r="Y2106">
        <v>6.7028369999999997</v>
      </c>
      <c r="Z2106">
        <v>133.017695</v>
      </c>
      <c r="AA2106">
        <v>130.85178400000001</v>
      </c>
      <c r="AB2106">
        <v>0</v>
      </c>
    </row>
    <row r="2107" spans="1:28" x14ac:dyDescent="0.25">
      <c r="A2107" s="1" t="s">
        <v>3187</v>
      </c>
      <c r="B2107">
        <v>3052</v>
      </c>
      <c r="C2107" s="1" t="s">
        <v>4016</v>
      </c>
      <c r="D2107">
        <v>5.0999999999999996</v>
      </c>
      <c r="E2107">
        <v>0</v>
      </c>
      <c r="F2107">
        <v>0.08</v>
      </c>
      <c r="G2107">
        <v>3230</v>
      </c>
      <c r="H2107" s="1" t="s">
        <v>4089</v>
      </c>
      <c r="I2107">
        <v>182.21</v>
      </c>
      <c r="J2107">
        <v>15.98</v>
      </c>
      <c r="K2107">
        <v>178</v>
      </c>
      <c r="L2107">
        <v>905.52</v>
      </c>
      <c r="M2107">
        <v>49</v>
      </c>
      <c r="N2107">
        <v>3</v>
      </c>
      <c r="O2107">
        <v>0</v>
      </c>
      <c r="P2107">
        <v>124.24</v>
      </c>
      <c r="Q2107">
        <v>0</v>
      </c>
      <c r="R2107" s="1" t="s">
        <v>7342</v>
      </c>
      <c r="S2107" s="1" t="s">
        <v>8156</v>
      </c>
      <c r="T2107">
        <v>1.23</v>
      </c>
      <c r="U2107" s="1"/>
      <c r="V2107">
        <v>15366.926176000001</v>
      </c>
      <c r="W2107">
        <v>519595.228344</v>
      </c>
      <c r="X2107">
        <v>82.336568</v>
      </c>
      <c r="Y2107">
        <v>11.319444000000001</v>
      </c>
      <c r="Z2107">
        <v>227.94026199999999</v>
      </c>
      <c r="AA2107">
        <v>223.35462799999999</v>
      </c>
      <c r="AB2107">
        <v>0</v>
      </c>
    </row>
    <row r="2108" spans="1:28" x14ac:dyDescent="0.25">
      <c r="A2108" s="1" t="s">
        <v>3188</v>
      </c>
      <c r="B2108">
        <v>2332</v>
      </c>
      <c r="C2108" s="1" t="s">
        <v>4004</v>
      </c>
      <c r="D2108">
        <v>5.0999999999999996</v>
      </c>
      <c r="E2108">
        <v>0</v>
      </c>
      <c r="F2108">
        <v>0.93</v>
      </c>
      <c r="G2108">
        <v>3231</v>
      </c>
      <c r="H2108" s="1" t="s">
        <v>4122</v>
      </c>
      <c r="I2108">
        <v>159.35</v>
      </c>
      <c r="J2108">
        <v>14.82</v>
      </c>
      <c r="K2108">
        <v>899</v>
      </c>
      <c r="L2108">
        <v>2021.57</v>
      </c>
      <c r="M2108">
        <v>516</v>
      </c>
      <c r="N2108">
        <v>30</v>
      </c>
      <c r="O2108">
        <v>0</v>
      </c>
      <c r="P2108">
        <v>775.26</v>
      </c>
      <c r="Q2108">
        <v>0</v>
      </c>
      <c r="R2108" s="1" t="s">
        <v>7343</v>
      </c>
      <c r="S2108" s="1" t="s">
        <v>8156</v>
      </c>
      <c r="T2108">
        <v>1.19</v>
      </c>
      <c r="U2108" s="1"/>
      <c r="V2108">
        <v>90215.250943999999</v>
      </c>
      <c r="W2108">
        <v>2012230.7919739999</v>
      </c>
      <c r="X2108">
        <v>458.261034</v>
      </c>
      <c r="Y2108">
        <v>46.360053999999998</v>
      </c>
      <c r="Z2108">
        <v>897.35364300000003</v>
      </c>
      <c r="AA2108">
        <v>865.00563499999998</v>
      </c>
      <c r="AB2108">
        <v>0</v>
      </c>
    </row>
    <row r="2109" spans="1:28" x14ac:dyDescent="0.25">
      <c r="A2109" s="1" t="s">
        <v>3189</v>
      </c>
      <c r="B2109">
        <v>3019</v>
      </c>
      <c r="C2109" s="1" t="s">
        <v>4007</v>
      </c>
      <c r="D2109">
        <v>5.0999999999999996</v>
      </c>
      <c r="E2109">
        <v>0</v>
      </c>
      <c r="F2109">
        <v>0.25</v>
      </c>
      <c r="G2109">
        <v>3231</v>
      </c>
      <c r="H2109" s="1" t="s">
        <v>4075</v>
      </c>
      <c r="I2109">
        <v>89.74</v>
      </c>
      <c r="J2109">
        <v>8.2200000000000006</v>
      </c>
      <c r="K2109">
        <v>212</v>
      </c>
      <c r="L2109">
        <v>569.77</v>
      </c>
      <c r="M2109">
        <v>107</v>
      </c>
      <c r="N2109">
        <v>5</v>
      </c>
      <c r="O2109">
        <v>0</v>
      </c>
      <c r="P2109">
        <v>143.13999999999999</v>
      </c>
      <c r="Q2109">
        <v>0</v>
      </c>
      <c r="R2109" s="1" t="s">
        <v>7344</v>
      </c>
      <c r="S2109" s="1" t="s">
        <v>8156</v>
      </c>
      <c r="T2109">
        <v>0.61</v>
      </c>
      <c r="U2109" s="1"/>
      <c r="V2109">
        <v>20391.541096000001</v>
      </c>
      <c r="W2109">
        <v>471058.10952599999</v>
      </c>
      <c r="X2109">
        <v>103.90900600000001</v>
      </c>
      <c r="Y2109">
        <v>10.471254</v>
      </c>
      <c r="Z2109">
        <v>208.71954700000001</v>
      </c>
      <c r="AA2109">
        <v>202.495465</v>
      </c>
      <c r="AB2109">
        <v>0</v>
      </c>
    </row>
    <row r="2110" spans="1:28" x14ac:dyDescent="0.25">
      <c r="A2110" s="1" t="s">
        <v>3191</v>
      </c>
      <c r="B2110">
        <v>2980</v>
      </c>
      <c r="C2110" s="1" t="s">
        <v>4004</v>
      </c>
      <c r="D2110">
        <v>5.0999999999999996</v>
      </c>
      <c r="E2110">
        <v>0</v>
      </c>
      <c r="F2110">
        <v>0.5</v>
      </c>
      <c r="G2110">
        <v>3233</v>
      </c>
      <c r="H2110" s="1" t="s">
        <v>4073</v>
      </c>
      <c r="I2110">
        <v>40.79</v>
      </c>
      <c r="J2110">
        <v>12.12</v>
      </c>
      <c r="K2110">
        <v>253</v>
      </c>
      <c r="L2110">
        <v>475.89</v>
      </c>
      <c r="M2110">
        <v>200</v>
      </c>
      <c r="N2110">
        <v>1</v>
      </c>
      <c r="O2110">
        <v>0</v>
      </c>
      <c r="P2110">
        <v>218.58</v>
      </c>
      <c r="Q2110">
        <v>0</v>
      </c>
      <c r="R2110" s="1" t="s">
        <v>7346</v>
      </c>
      <c r="S2110" s="1" t="s">
        <v>8156</v>
      </c>
      <c r="T2110">
        <v>1.01</v>
      </c>
      <c r="U2110" s="1"/>
      <c r="V2110">
        <v>36002.534359999998</v>
      </c>
      <c r="W2110">
        <v>716738.78480599995</v>
      </c>
      <c r="X2110">
        <v>180.846655</v>
      </c>
      <c r="Y2110">
        <v>17.024782999999999</v>
      </c>
      <c r="Z2110">
        <v>322.77096299999999</v>
      </c>
      <c r="AA2110">
        <v>308.10989499999999</v>
      </c>
      <c r="AB2110">
        <v>0</v>
      </c>
    </row>
    <row r="2111" spans="1:28" x14ac:dyDescent="0.25">
      <c r="A2111" s="1" t="s">
        <v>3193</v>
      </c>
      <c r="B2111">
        <v>1932</v>
      </c>
      <c r="C2111" s="1" t="s">
        <v>4050</v>
      </c>
      <c r="D2111">
        <v>5.0999999999999996</v>
      </c>
      <c r="E2111">
        <v>0</v>
      </c>
      <c r="F2111">
        <v>0</v>
      </c>
      <c r="G2111">
        <v>3235</v>
      </c>
      <c r="H2111" s="1" t="s">
        <v>4095</v>
      </c>
      <c r="I2111">
        <v>63.59</v>
      </c>
      <c r="J2111">
        <v>12.64</v>
      </c>
      <c r="K2111">
        <v>1303</v>
      </c>
      <c r="L2111">
        <v>1626.59</v>
      </c>
      <c r="M2111">
        <v>1009</v>
      </c>
      <c r="N2111">
        <v>14</v>
      </c>
      <c r="O2111">
        <v>0</v>
      </c>
      <c r="P2111">
        <v>1185.06</v>
      </c>
      <c r="Q2111">
        <v>0</v>
      </c>
      <c r="R2111" s="1" t="s">
        <v>7348</v>
      </c>
      <c r="S2111" s="1" t="s">
        <v>8156</v>
      </c>
      <c r="T2111">
        <v>1.02</v>
      </c>
      <c r="U2111" s="1"/>
      <c r="V2111">
        <v>171943.646362</v>
      </c>
      <c r="W2111">
        <v>3209938.049166</v>
      </c>
      <c r="X2111">
        <v>858.45016199999998</v>
      </c>
      <c r="Y2111">
        <v>76.915518000000006</v>
      </c>
      <c r="Z2111">
        <v>1451.514494</v>
      </c>
      <c r="AA2111">
        <v>1379.888189</v>
      </c>
      <c r="AB2111">
        <v>0</v>
      </c>
    </row>
    <row r="2112" spans="1:28" x14ac:dyDescent="0.25">
      <c r="A2112" s="1" t="s">
        <v>3194</v>
      </c>
      <c r="B2112">
        <v>2510</v>
      </c>
      <c r="C2112" s="1" t="s">
        <v>4043</v>
      </c>
      <c r="D2112">
        <v>5.0999999999999996</v>
      </c>
      <c r="E2112">
        <v>0</v>
      </c>
      <c r="F2112">
        <v>45.72</v>
      </c>
      <c r="G2112">
        <v>3237</v>
      </c>
      <c r="H2112" s="1" t="s">
        <v>4129</v>
      </c>
      <c r="I2112">
        <v>135.09</v>
      </c>
      <c r="J2112">
        <v>9.84</v>
      </c>
      <c r="K2112">
        <v>727</v>
      </c>
      <c r="L2112">
        <v>2630.12</v>
      </c>
      <c r="M2112">
        <v>340</v>
      </c>
      <c r="N2112">
        <v>13</v>
      </c>
      <c r="O2112">
        <v>0</v>
      </c>
      <c r="P2112">
        <v>480.32</v>
      </c>
      <c r="Q2112">
        <v>0</v>
      </c>
      <c r="R2112" s="1" t="s">
        <v>7349</v>
      </c>
      <c r="S2112" s="1" t="s">
        <v>8156</v>
      </c>
      <c r="T2112">
        <v>0.78</v>
      </c>
      <c r="U2112" s="1"/>
      <c r="V2112">
        <v>67559.203225999998</v>
      </c>
      <c r="W2112">
        <v>1651564.0831170001</v>
      </c>
      <c r="X2112">
        <v>346.40349800000001</v>
      </c>
      <c r="Y2112">
        <v>35.950851999999998</v>
      </c>
      <c r="Z2112">
        <v>724.49540300000001</v>
      </c>
      <c r="AA2112">
        <v>709.96191099999999</v>
      </c>
      <c r="AB2112">
        <v>0</v>
      </c>
    </row>
    <row r="2113" spans="1:28" x14ac:dyDescent="0.25">
      <c r="A2113" s="1" t="s">
        <v>3195</v>
      </c>
      <c r="B2113">
        <v>2829</v>
      </c>
      <c r="C2113" s="1" t="s">
        <v>4050</v>
      </c>
      <c r="D2113">
        <v>5.0999999999999996</v>
      </c>
      <c r="E2113">
        <v>0</v>
      </c>
      <c r="F2113">
        <v>0</v>
      </c>
      <c r="G2113">
        <v>3237</v>
      </c>
      <c r="H2113" s="1" t="s">
        <v>4095</v>
      </c>
      <c r="I2113">
        <v>63.59</v>
      </c>
      <c r="J2113">
        <v>13.7</v>
      </c>
      <c r="K2113">
        <v>408</v>
      </c>
      <c r="L2113">
        <v>1628.87</v>
      </c>
      <c r="M2113">
        <v>145</v>
      </c>
      <c r="N2113">
        <v>11</v>
      </c>
      <c r="O2113">
        <v>0</v>
      </c>
      <c r="P2113">
        <v>293.39999999999998</v>
      </c>
      <c r="Q2113">
        <v>0</v>
      </c>
      <c r="R2113" s="1" t="s">
        <v>7350</v>
      </c>
      <c r="S2113" s="1" t="s">
        <v>8156</v>
      </c>
      <c r="T2113">
        <v>1.05</v>
      </c>
      <c r="U2113" s="1"/>
      <c r="V2113">
        <v>32096.673428999999</v>
      </c>
      <c r="W2113">
        <v>945264.63723999995</v>
      </c>
      <c r="X2113">
        <v>168.487707</v>
      </c>
      <c r="Y2113">
        <v>20.46537</v>
      </c>
      <c r="Z2113">
        <v>414.71160300000003</v>
      </c>
      <c r="AA2113">
        <v>406.337695</v>
      </c>
      <c r="AB2113">
        <v>0</v>
      </c>
    </row>
    <row r="2114" spans="1:28" x14ac:dyDescent="0.25">
      <c r="A2114" s="1" t="s">
        <v>3197</v>
      </c>
      <c r="B2114">
        <v>2761</v>
      </c>
      <c r="C2114" s="1" t="s">
        <v>4050</v>
      </c>
      <c r="D2114">
        <v>5.0999999999999996</v>
      </c>
      <c r="E2114">
        <v>0</v>
      </c>
      <c r="F2114">
        <v>1</v>
      </c>
      <c r="G2114">
        <v>3240</v>
      </c>
      <c r="H2114" s="1" t="s">
        <v>4095</v>
      </c>
      <c r="I2114">
        <v>63.59</v>
      </c>
      <c r="J2114">
        <v>10.77</v>
      </c>
      <c r="K2114">
        <v>479</v>
      </c>
      <c r="L2114">
        <v>1631.79</v>
      </c>
      <c r="M2114">
        <v>183</v>
      </c>
      <c r="N2114">
        <v>13</v>
      </c>
      <c r="O2114">
        <v>0</v>
      </c>
      <c r="P2114">
        <v>341.15</v>
      </c>
      <c r="Q2114">
        <v>0</v>
      </c>
      <c r="R2114" s="1" t="s">
        <v>7352</v>
      </c>
      <c r="S2114" s="1" t="s">
        <v>8156</v>
      </c>
      <c r="T2114">
        <v>0.87</v>
      </c>
      <c r="U2114" s="1"/>
      <c r="V2114">
        <v>39648.655612000002</v>
      </c>
      <c r="W2114">
        <v>1090770.5524599999</v>
      </c>
      <c r="X2114">
        <v>206.227146</v>
      </c>
      <c r="Y2114">
        <v>23.483293</v>
      </c>
      <c r="Z2114">
        <v>478.27427699999998</v>
      </c>
      <c r="AA2114">
        <v>468.88821000000002</v>
      </c>
      <c r="AB2114">
        <v>0</v>
      </c>
    </row>
    <row r="2115" spans="1:28" x14ac:dyDescent="0.25">
      <c r="A2115" s="1" t="s">
        <v>3198</v>
      </c>
      <c r="B2115">
        <v>3147</v>
      </c>
      <c r="C2115" s="1" t="s">
        <v>4004</v>
      </c>
      <c r="D2115">
        <v>5.0999999999999996</v>
      </c>
      <c r="E2115">
        <v>0</v>
      </c>
      <c r="F2115">
        <v>0.6</v>
      </c>
      <c r="G2115">
        <v>3241</v>
      </c>
      <c r="H2115" s="1" t="s">
        <v>4076</v>
      </c>
      <c r="I2115">
        <v>1.4</v>
      </c>
      <c r="J2115">
        <v>13.98</v>
      </c>
      <c r="K2115">
        <v>94</v>
      </c>
      <c r="L2115">
        <v>609.39</v>
      </c>
      <c r="M2115">
        <v>22</v>
      </c>
      <c r="N2115">
        <v>1</v>
      </c>
      <c r="O2115">
        <v>0</v>
      </c>
      <c r="P2115">
        <v>56.5</v>
      </c>
      <c r="Q2115">
        <v>0</v>
      </c>
      <c r="R2115" s="1" t="s">
        <v>7353</v>
      </c>
      <c r="S2115" s="1" t="s">
        <v>8156</v>
      </c>
      <c r="T2115">
        <v>1.1599999999999999</v>
      </c>
      <c r="U2115" s="1"/>
      <c r="V2115">
        <v>7329.5415739999999</v>
      </c>
      <c r="W2115">
        <v>272213.07867999998</v>
      </c>
      <c r="X2115">
        <v>39.871206999999998</v>
      </c>
      <c r="Y2115">
        <v>5.8135300000000001</v>
      </c>
      <c r="Z2115">
        <v>117.978081</v>
      </c>
      <c r="AA2115">
        <v>117.01389399999999</v>
      </c>
      <c r="AB2115">
        <v>0</v>
      </c>
    </row>
    <row r="2116" spans="1:28" x14ac:dyDescent="0.25">
      <c r="A2116" s="1" t="s">
        <v>3199</v>
      </c>
      <c r="B2116">
        <v>3150</v>
      </c>
      <c r="C2116" s="1" t="s">
        <v>4004</v>
      </c>
      <c r="D2116">
        <v>5.0999999999999996</v>
      </c>
      <c r="E2116">
        <v>0</v>
      </c>
      <c r="F2116">
        <v>0</v>
      </c>
      <c r="G2116">
        <v>3241</v>
      </c>
      <c r="H2116" s="1" t="s">
        <v>4074</v>
      </c>
      <c r="I2116">
        <v>0.2</v>
      </c>
      <c r="J2116">
        <v>10.55</v>
      </c>
      <c r="K2116">
        <v>91</v>
      </c>
      <c r="L2116">
        <v>420.4</v>
      </c>
      <c r="M2116">
        <v>20</v>
      </c>
      <c r="N2116">
        <v>1</v>
      </c>
      <c r="O2116">
        <v>0</v>
      </c>
      <c r="P2116">
        <v>55.18</v>
      </c>
      <c r="Q2116">
        <v>0</v>
      </c>
      <c r="R2116" s="1" t="s">
        <v>7354</v>
      </c>
      <c r="S2116" s="1" t="s">
        <v>8156</v>
      </c>
      <c r="T2116">
        <v>0.88</v>
      </c>
      <c r="U2116" s="1"/>
      <c r="V2116">
        <v>6965.5406890000004</v>
      </c>
      <c r="W2116">
        <v>217612.32073400001</v>
      </c>
      <c r="X2116">
        <v>36.847352000000001</v>
      </c>
      <c r="Y2116">
        <v>4.5635680000000001</v>
      </c>
      <c r="Z2116">
        <v>94.655604999999994</v>
      </c>
      <c r="AA2116">
        <v>93.544117999999997</v>
      </c>
      <c r="AB2116">
        <v>0</v>
      </c>
    </row>
    <row r="2117" spans="1:28" x14ac:dyDescent="0.25">
      <c r="A2117" s="1" t="s">
        <v>3201</v>
      </c>
      <c r="B2117">
        <v>2609</v>
      </c>
      <c r="C2117" s="1" t="s">
        <v>4004</v>
      </c>
      <c r="D2117">
        <v>5.0999999999999996</v>
      </c>
      <c r="E2117">
        <v>0</v>
      </c>
      <c r="F2117">
        <v>0.47</v>
      </c>
      <c r="G2117">
        <v>3242</v>
      </c>
      <c r="H2117" s="1" t="s">
        <v>4104</v>
      </c>
      <c r="I2117">
        <v>0.2</v>
      </c>
      <c r="J2117">
        <v>5.26</v>
      </c>
      <c r="K2117">
        <v>633</v>
      </c>
      <c r="L2117">
        <v>1312.65</v>
      </c>
      <c r="M2117">
        <v>374</v>
      </c>
      <c r="N2117">
        <v>14</v>
      </c>
      <c r="O2117">
        <v>0</v>
      </c>
      <c r="P2117">
        <v>489.71</v>
      </c>
      <c r="Q2117">
        <v>0</v>
      </c>
      <c r="R2117" s="1" t="s">
        <v>7356</v>
      </c>
      <c r="S2117" s="1" t="s">
        <v>8156</v>
      </c>
      <c r="T2117">
        <v>0.66</v>
      </c>
      <c r="U2117" s="1"/>
      <c r="V2117">
        <v>59050.986879999997</v>
      </c>
      <c r="W2117">
        <v>1220795.1056220001</v>
      </c>
      <c r="X2117">
        <v>297.47193900000002</v>
      </c>
      <c r="Y2117">
        <v>27.657314</v>
      </c>
      <c r="Z2117">
        <v>542.97470399999997</v>
      </c>
      <c r="AA2117">
        <v>524.79228799999999</v>
      </c>
      <c r="AB2117">
        <v>0</v>
      </c>
    </row>
    <row r="2118" spans="1:28" x14ac:dyDescent="0.25">
      <c r="A2118" s="1" t="s">
        <v>3202</v>
      </c>
      <c r="B2118">
        <v>2898</v>
      </c>
      <c r="C2118" s="1" t="s">
        <v>4050</v>
      </c>
      <c r="D2118">
        <v>5.0999999999999996</v>
      </c>
      <c r="E2118">
        <v>0</v>
      </c>
      <c r="F2118">
        <v>0</v>
      </c>
      <c r="G2118">
        <v>3242</v>
      </c>
      <c r="H2118" s="1" t="s">
        <v>4095</v>
      </c>
      <c r="I2118">
        <v>63.59</v>
      </c>
      <c r="J2118">
        <v>15.71</v>
      </c>
      <c r="K2118">
        <v>344</v>
      </c>
      <c r="L2118">
        <v>1631.79</v>
      </c>
      <c r="M2118">
        <v>140</v>
      </c>
      <c r="N2118">
        <v>8</v>
      </c>
      <c r="O2118">
        <v>0</v>
      </c>
      <c r="P2118">
        <v>237.75</v>
      </c>
      <c r="Q2118">
        <v>0</v>
      </c>
      <c r="R2118" s="1" t="s">
        <v>7357</v>
      </c>
      <c r="S2118" s="1" t="s">
        <v>8156</v>
      </c>
      <c r="T2118">
        <v>1.1399999999999999</v>
      </c>
      <c r="U2118" s="1"/>
      <c r="V2118">
        <v>32221.505082</v>
      </c>
      <c r="W2118">
        <v>1000344.698291</v>
      </c>
      <c r="X2118">
        <v>170.46850699999999</v>
      </c>
      <c r="Y2118">
        <v>21.960388999999999</v>
      </c>
      <c r="Z2118">
        <v>439.32891899999998</v>
      </c>
      <c r="AA2118">
        <v>430.01297</v>
      </c>
      <c r="AB2118">
        <v>0</v>
      </c>
    </row>
    <row r="2119" spans="1:28" x14ac:dyDescent="0.25">
      <c r="A2119" s="1" t="s">
        <v>3203</v>
      </c>
      <c r="B2119">
        <v>3088</v>
      </c>
      <c r="C2119" s="1" t="s">
        <v>4001</v>
      </c>
      <c r="D2119">
        <v>0.2</v>
      </c>
      <c r="E2119">
        <v>0</v>
      </c>
      <c r="F2119">
        <v>43.9</v>
      </c>
      <c r="G2119">
        <v>3242</v>
      </c>
      <c r="H2119" s="1" t="s">
        <v>4071</v>
      </c>
      <c r="I2119">
        <v>108.49</v>
      </c>
      <c r="J2119">
        <v>7.42</v>
      </c>
      <c r="K2119">
        <v>154</v>
      </c>
      <c r="L2119">
        <v>419.77</v>
      </c>
      <c r="M2119">
        <v>66</v>
      </c>
      <c r="N2119">
        <v>10</v>
      </c>
      <c r="O2119">
        <v>0</v>
      </c>
      <c r="P2119">
        <v>124.43</v>
      </c>
      <c r="Q2119">
        <v>0</v>
      </c>
      <c r="R2119" s="1" t="s">
        <v>7358</v>
      </c>
      <c r="S2119" s="1" t="s">
        <v>8156</v>
      </c>
      <c r="T2119">
        <v>0.98</v>
      </c>
      <c r="U2119" s="1"/>
      <c r="V2119">
        <v>10486.400922000001</v>
      </c>
      <c r="W2119">
        <v>284791.50557699997</v>
      </c>
      <c r="X2119">
        <v>54.467295</v>
      </c>
      <c r="Y2119">
        <v>6.1814049999999998</v>
      </c>
      <c r="Z2119">
        <v>124.85012999999999</v>
      </c>
      <c r="AA2119">
        <v>122.423052</v>
      </c>
      <c r="AB2119">
        <v>0</v>
      </c>
    </row>
    <row r="2120" spans="1:28" x14ac:dyDescent="0.25">
      <c r="A2120" s="1" t="s">
        <v>3204</v>
      </c>
      <c r="B2120">
        <v>2654</v>
      </c>
      <c r="C2120" s="1" t="s">
        <v>4020</v>
      </c>
      <c r="D2120">
        <v>5.0999999999999996</v>
      </c>
      <c r="E2120">
        <v>0</v>
      </c>
      <c r="F2120">
        <v>0.16</v>
      </c>
      <c r="G2120">
        <v>3244</v>
      </c>
      <c r="H2120" s="1" t="s">
        <v>4116</v>
      </c>
      <c r="I2120">
        <v>87.33</v>
      </c>
      <c r="J2120">
        <v>7.9</v>
      </c>
      <c r="K2120">
        <v>590</v>
      </c>
      <c r="L2120">
        <v>1632.51</v>
      </c>
      <c r="M2120">
        <v>259</v>
      </c>
      <c r="N2120">
        <v>15</v>
      </c>
      <c r="O2120">
        <v>0</v>
      </c>
      <c r="P2120">
        <v>505.89</v>
      </c>
      <c r="Q2120">
        <v>0</v>
      </c>
      <c r="R2120" s="1" t="s">
        <v>7359</v>
      </c>
      <c r="S2120" s="1" t="s">
        <v>8156</v>
      </c>
      <c r="T2120">
        <v>1.62</v>
      </c>
      <c r="U2120" s="1"/>
      <c r="V2120">
        <v>56645.586427000002</v>
      </c>
      <c r="W2120">
        <v>1413529.733062</v>
      </c>
      <c r="X2120">
        <v>291.408997</v>
      </c>
      <c r="Y2120">
        <v>32.090311999999997</v>
      </c>
      <c r="Z2120">
        <v>627.30044099999998</v>
      </c>
      <c r="AA2120">
        <v>607.63460699999996</v>
      </c>
      <c r="AB2120">
        <v>0</v>
      </c>
    </row>
    <row r="2121" spans="1:28" x14ac:dyDescent="0.25">
      <c r="A2121" s="1" t="s">
        <v>3205</v>
      </c>
      <c r="B2121">
        <v>3100</v>
      </c>
      <c r="C2121" s="1" t="s">
        <v>4001</v>
      </c>
      <c r="D2121">
        <v>0.2</v>
      </c>
      <c r="E2121">
        <v>0</v>
      </c>
      <c r="F2121">
        <v>15.31</v>
      </c>
      <c r="G2121">
        <v>3244</v>
      </c>
      <c r="H2121" s="1" t="s">
        <v>4071</v>
      </c>
      <c r="I2121">
        <v>108.49</v>
      </c>
      <c r="J2121">
        <v>8.4499999999999993</v>
      </c>
      <c r="K2121">
        <v>144</v>
      </c>
      <c r="L2121">
        <v>419.77</v>
      </c>
      <c r="M2121">
        <v>30</v>
      </c>
      <c r="N2121">
        <v>5</v>
      </c>
      <c r="O2121">
        <v>0</v>
      </c>
      <c r="P2121">
        <v>113.45</v>
      </c>
      <c r="Q2121">
        <v>0</v>
      </c>
      <c r="R2121" s="1" t="s">
        <v>7360</v>
      </c>
      <c r="S2121" s="1" t="s">
        <v>8156</v>
      </c>
      <c r="T2121">
        <v>0.95</v>
      </c>
      <c r="U2121" s="1"/>
      <c r="V2121">
        <v>9941.0655119999992</v>
      </c>
      <c r="W2121">
        <v>256976.25709900001</v>
      </c>
      <c r="X2121">
        <v>51.288437999999999</v>
      </c>
      <c r="Y2121">
        <v>5.454644</v>
      </c>
      <c r="Z2121">
        <v>111.94046299999999</v>
      </c>
      <c r="AA2121">
        <v>110.466728</v>
      </c>
      <c r="AB2121">
        <v>0</v>
      </c>
    </row>
    <row r="2122" spans="1:28" x14ac:dyDescent="0.25">
      <c r="A2122" s="1" t="s">
        <v>3206</v>
      </c>
      <c r="B2122">
        <v>2935</v>
      </c>
      <c r="C2122" s="1" t="s">
        <v>4018</v>
      </c>
      <c r="D2122">
        <v>5.0999999999999996</v>
      </c>
      <c r="E2122">
        <v>0</v>
      </c>
      <c r="F2122">
        <v>2.5</v>
      </c>
      <c r="G2122">
        <v>3245</v>
      </c>
      <c r="H2122" s="1" t="s">
        <v>4095</v>
      </c>
      <c r="I2122">
        <v>63.59</v>
      </c>
      <c r="J2122">
        <v>10.3</v>
      </c>
      <c r="K2122">
        <v>310</v>
      </c>
      <c r="L2122">
        <v>1936.73</v>
      </c>
      <c r="M2122">
        <v>68</v>
      </c>
      <c r="N2122">
        <v>4</v>
      </c>
      <c r="O2122">
        <v>0</v>
      </c>
      <c r="P2122">
        <v>156.74</v>
      </c>
      <c r="Q2122">
        <v>0</v>
      </c>
      <c r="R2122" s="1" t="s">
        <v>7361</v>
      </c>
      <c r="S2122" s="1" t="s">
        <v>8156</v>
      </c>
      <c r="T2122">
        <v>0.9</v>
      </c>
      <c r="U2122" s="1"/>
      <c r="V2122">
        <v>22373.994231000001</v>
      </c>
      <c r="W2122">
        <v>812675.33769499999</v>
      </c>
      <c r="X2122">
        <v>121.061142</v>
      </c>
      <c r="Y2122">
        <v>16.486145</v>
      </c>
      <c r="Z2122">
        <v>348.568264</v>
      </c>
      <c r="AA2122">
        <v>349.33929899999998</v>
      </c>
      <c r="AB2122">
        <v>0</v>
      </c>
    </row>
    <row r="2123" spans="1:28" x14ac:dyDescent="0.25">
      <c r="A2123" s="1" t="s">
        <v>3207</v>
      </c>
      <c r="B2123">
        <v>3073</v>
      </c>
      <c r="C2123" s="1" t="s">
        <v>4001</v>
      </c>
      <c r="D2123">
        <v>0.2</v>
      </c>
      <c r="E2123">
        <v>0</v>
      </c>
      <c r="F2123">
        <v>69.489999999999995</v>
      </c>
      <c r="G2123">
        <v>3246</v>
      </c>
      <c r="H2123" s="1" t="s">
        <v>4148</v>
      </c>
      <c r="I2123">
        <v>108.49</v>
      </c>
      <c r="J2123">
        <v>6.18</v>
      </c>
      <c r="K2123">
        <v>173</v>
      </c>
      <c r="L2123">
        <v>419.77</v>
      </c>
      <c r="M2123">
        <v>56</v>
      </c>
      <c r="N2123">
        <v>9</v>
      </c>
      <c r="O2123">
        <v>0</v>
      </c>
      <c r="P2123">
        <v>119.65</v>
      </c>
      <c r="Q2123">
        <v>0</v>
      </c>
      <c r="R2123" s="1" t="s">
        <v>7362</v>
      </c>
      <c r="S2123" s="1" t="s">
        <v>8156</v>
      </c>
      <c r="T2123">
        <v>0.52</v>
      </c>
      <c r="U2123" s="1"/>
      <c r="V2123">
        <v>11546.979713999999</v>
      </c>
      <c r="W2123">
        <v>290778.60702300002</v>
      </c>
      <c r="X2123">
        <v>59.347484999999999</v>
      </c>
      <c r="Y2123">
        <v>6.0404410000000004</v>
      </c>
      <c r="Z2123">
        <v>126.54526799999999</v>
      </c>
      <c r="AA2123">
        <v>124.99776900000001</v>
      </c>
      <c r="AB2123">
        <v>0</v>
      </c>
    </row>
    <row r="2124" spans="1:28" x14ac:dyDescent="0.25">
      <c r="A2124" s="1" t="s">
        <v>3213</v>
      </c>
      <c r="B2124">
        <v>3161</v>
      </c>
      <c r="C2124" s="1" t="s">
        <v>4004</v>
      </c>
      <c r="D2124">
        <v>5.0999999999999996</v>
      </c>
      <c r="E2124">
        <v>0</v>
      </c>
      <c r="F2124">
        <v>0.8</v>
      </c>
      <c r="G2124">
        <v>3252</v>
      </c>
      <c r="H2124" s="1" t="s">
        <v>4076</v>
      </c>
      <c r="I2124">
        <v>1.4</v>
      </c>
      <c r="J2124">
        <v>19.29</v>
      </c>
      <c r="K2124">
        <v>91</v>
      </c>
      <c r="L2124">
        <v>609.39</v>
      </c>
      <c r="M2124">
        <v>20</v>
      </c>
      <c r="N2124">
        <v>1</v>
      </c>
      <c r="O2124">
        <v>0</v>
      </c>
      <c r="P2124">
        <v>58.86</v>
      </c>
      <c r="Q2124">
        <v>0</v>
      </c>
      <c r="R2124" s="1" t="s">
        <v>7368</v>
      </c>
      <c r="S2124" s="1" t="s">
        <v>8156</v>
      </c>
      <c r="T2124">
        <v>1.4</v>
      </c>
      <c r="U2124" s="1"/>
      <c r="V2124">
        <v>7194.7136339999997</v>
      </c>
      <c r="W2124">
        <v>299796.33452600002</v>
      </c>
      <c r="X2124">
        <v>39.913603000000002</v>
      </c>
      <c r="Y2124">
        <v>6.39208</v>
      </c>
      <c r="Z2124">
        <v>129.20320599999999</v>
      </c>
      <c r="AA2124">
        <v>128.87019799999999</v>
      </c>
      <c r="AB2124">
        <v>0</v>
      </c>
    </row>
    <row r="2125" spans="1:28" x14ac:dyDescent="0.25">
      <c r="A2125" s="1" t="s">
        <v>3214</v>
      </c>
      <c r="B2125">
        <v>2300</v>
      </c>
      <c r="C2125" s="1" t="s">
        <v>4039</v>
      </c>
      <c r="D2125">
        <v>5.0999999999999996</v>
      </c>
      <c r="E2125">
        <v>0</v>
      </c>
      <c r="F2125">
        <v>0</v>
      </c>
      <c r="G2125">
        <v>3254</v>
      </c>
      <c r="H2125" s="1" t="s">
        <v>4095</v>
      </c>
      <c r="I2125">
        <v>63.59</v>
      </c>
      <c r="J2125">
        <v>14.01</v>
      </c>
      <c r="K2125">
        <v>954</v>
      </c>
      <c r="L2125">
        <v>1611.36</v>
      </c>
      <c r="M2125">
        <v>611</v>
      </c>
      <c r="N2125">
        <v>18</v>
      </c>
      <c r="O2125">
        <v>0</v>
      </c>
      <c r="P2125">
        <v>843.07</v>
      </c>
      <c r="Q2125">
        <v>0</v>
      </c>
      <c r="R2125" s="1" t="s">
        <v>7369</v>
      </c>
      <c r="S2125" s="1" t="s">
        <v>8156</v>
      </c>
      <c r="T2125">
        <v>1.06</v>
      </c>
      <c r="U2125" s="1"/>
      <c r="V2125">
        <v>106794.680614</v>
      </c>
      <c r="W2125">
        <v>2124636.1236979999</v>
      </c>
      <c r="X2125">
        <v>536.23259499999995</v>
      </c>
      <c r="Y2125">
        <v>49.921826000000003</v>
      </c>
      <c r="Z2125">
        <v>953.59767399999998</v>
      </c>
      <c r="AA2125">
        <v>913.33416499999998</v>
      </c>
      <c r="AB2125">
        <v>0</v>
      </c>
    </row>
    <row r="2126" spans="1:28" x14ac:dyDescent="0.25">
      <c r="A2126" s="1" t="s">
        <v>3217</v>
      </c>
      <c r="B2126">
        <v>2980</v>
      </c>
      <c r="C2126" s="1" t="s">
        <v>4031</v>
      </c>
      <c r="D2126">
        <v>5.0999999999999996</v>
      </c>
      <c r="E2126">
        <v>0</v>
      </c>
      <c r="F2126">
        <v>0.46</v>
      </c>
      <c r="G2126">
        <v>3255</v>
      </c>
      <c r="H2126" s="1" t="s">
        <v>4086</v>
      </c>
      <c r="I2126">
        <v>0.2</v>
      </c>
      <c r="J2126">
        <v>4.01</v>
      </c>
      <c r="K2126">
        <v>275</v>
      </c>
      <c r="L2126">
        <v>1365.91</v>
      </c>
      <c r="M2126">
        <v>77</v>
      </c>
      <c r="N2126">
        <v>5</v>
      </c>
      <c r="O2126">
        <v>0</v>
      </c>
      <c r="P2126">
        <v>185.88</v>
      </c>
      <c r="Q2126">
        <v>0</v>
      </c>
      <c r="R2126" s="1" t="s">
        <v>7372</v>
      </c>
      <c r="S2126" s="1" t="s">
        <v>8156</v>
      </c>
      <c r="T2126">
        <v>1.1299999999999999</v>
      </c>
      <c r="U2126" s="1"/>
      <c r="V2126">
        <v>21493.787171</v>
      </c>
      <c r="W2126">
        <v>708447.88376600004</v>
      </c>
      <c r="X2126">
        <v>114.663462</v>
      </c>
      <c r="Y2126">
        <v>15.087598</v>
      </c>
      <c r="Z2126">
        <v>308.94443000000001</v>
      </c>
      <c r="AA2126">
        <v>304.53630299999998</v>
      </c>
      <c r="AB2126">
        <v>0</v>
      </c>
    </row>
    <row r="2127" spans="1:28" x14ac:dyDescent="0.25">
      <c r="A2127" s="1" t="s">
        <v>3219</v>
      </c>
      <c r="B2127">
        <v>2760</v>
      </c>
      <c r="C2127" s="1" t="s">
        <v>4044</v>
      </c>
      <c r="D2127">
        <v>5.0999999999999996</v>
      </c>
      <c r="E2127">
        <v>0</v>
      </c>
      <c r="F2127">
        <v>0</v>
      </c>
      <c r="G2127">
        <v>3256</v>
      </c>
      <c r="H2127" s="1" t="s">
        <v>4149</v>
      </c>
      <c r="I2127">
        <v>0.69</v>
      </c>
      <c r="J2127">
        <v>12.68</v>
      </c>
      <c r="K2127">
        <v>496</v>
      </c>
      <c r="L2127">
        <v>2187.13</v>
      </c>
      <c r="M2127">
        <v>162</v>
      </c>
      <c r="N2127">
        <v>7</v>
      </c>
      <c r="O2127">
        <v>0</v>
      </c>
      <c r="P2127">
        <v>360.25</v>
      </c>
      <c r="Q2127">
        <v>0</v>
      </c>
      <c r="R2127" s="1" t="s">
        <v>7374</v>
      </c>
      <c r="S2127" s="1" t="s">
        <v>8156</v>
      </c>
      <c r="T2127">
        <v>1.1599999999999999</v>
      </c>
      <c r="U2127" s="1"/>
      <c r="V2127">
        <v>44091.869092000001</v>
      </c>
      <c r="W2127">
        <v>1289713.1404530001</v>
      </c>
      <c r="X2127">
        <v>231.343987</v>
      </c>
      <c r="Y2127">
        <v>28.237835</v>
      </c>
      <c r="Z2127">
        <v>566.48298999999997</v>
      </c>
      <c r="AA2127">
        <v>554.40452600000003</v>
      </c>
      <c r="AB2127">
        <v>0</v>
      </c>
    </row>
    <row r="2128" spans="1:28" x14ac:dyDescent="0.25">
      <c r="A2128" s="1" t="s">
        <v>3221</v>
      </c>
      <c r="B2128">
        <v>2793</v>
      </c>
      <c r="C2128" s="1" t="s">
        <v>4016</v>
      </c>
      <c r="D2128">
        <v>5.0999999999999996</v>
      </c>
      <c r="E2128">
        <v>0</v>
      </c>
      <c r="F2128">
        <v>0.16</v>
      </c>
      <c r="G2128">
        <v>3256</v>
      </c>
      <c r="H2128" s="1" t="s">
        <v>4116</v>
      </c>
      <c r="I2128">
        <v>87.33</v>
      </c>
      <c r="J2128">
        <v>9.86</v>
      </c>
      <c r="K2128">
        <v>463</v>
      </c>
      <c r="L2128">
        <v>2372.46</v>
      </c>
      <c r="M2128">
        <v>163</v>
      </c>
      <c r="N2128">
        <v>7</v>
      </c>
      <c r="O2128">
        <v>0</v>
      </c>
      <c r="P2128">
        <v>239.58</v>
      </c>
      <c r="Q2128">
        <v>0</v>
      </c>
      <c r="R2128" s="1" t="s">
        <v>7376</v>
      </c>
      <c r="S2128" s="1" t="s">
        <v>8156</v>
      </c>
      <c r="T2128">
        <v>0.76</v>
      </c>
      <c r="U2128" s="1"/>
      <c r="V2128">
        <v>36151.240802</v>
      </c>
      <c r="W2128">
        <v>1081347.379921</v>
      </c>
      <c r="X2128">
        <v>189.96706</v>
      </c>
      <c r="Y2128">
        <v>22.108485000000002</v>
      </c>
      <c r="Z2128">
        <v>465.45195699999999</v>
      </c>
      <c r="AA2128">
        <v>464.83668899999998</v>
      </c>
      <c r="AB2128">
        <v>0</v>
      </c>
    </row>
    <row r="2129" spans="1:28" x14ac:dyDescent="0.25">
      <c r="A2129" s="1" t="s">
        <v>3222</v>
      </c>
      <c r="B2129">
        <v>3005</v>
      </c>
      <c r="C2129" s="1" t="s">
        <v>4032</v>
      </c>
      <c r="D2129">
        <v>5.0999999999999996</v>
      </c>
      <c r="E2129">
        <v>0</v>
      </c>
      <c r="F2129">
        <v>0.17</v>
      </c>
      <c r="G2129">
        <v>3256</v>
      </c>
      <c r="H2129" s="1" t="s">
        <v>4093</v>
      </c>
      <c r="I2129">
        <v>2.0699999999999998</v>
      </c>
      <c r="J2129">
        <v>13.83</v>
      </c>
      <c r="K2129">
        <v>251</v>
      </c>
      <c r="L2129">
        <v>1444.44</v>
      </c>
      <c r="M2129">
        <v>87</v>
      </c>
      <c r="N2129">
        <v>4</v>
      </c>
      <c r="O2129">
        <v>0</v>
      </c>
      <c r="P2129">
        <v>148.83000000000001</v>
      </c>
      <c r="Q2129">
        <v>0</v>
      </c>
      <c r="R2129" s="1" t="s">
        <v>7377</v>
      </c>
      <c r="S2129" s="1" t="s">
        <v>8156</v>
      </c>
      <c r="T2129">
        <v>1.03</v>
      </c>
      <c r="U2129" s="1"/>
      <c r="V2129">
        <v>20897.909894</v>
      </c>
      <c r="W2129">
        <v>701479.93971099996</v>
      </c>
      <c r="X2129">
        <v>111.73530700000001</v>
      </c>
      <c r="Y2129">
        <v>14.525757</v>
      </c>
      <c r="Z2129">
        <v>302.02090099999998</v>
      </c>
      <c r="AA2129">
        <v>301.54146300000002</v>
      </c>
      <c r="AB2129">
        <v>0</v>
      </c>
    </row>
    <row r="2130" spans="1:28" x14ac:dyDescent="0.25">
      <c r="A2130" s="1" t="s">
        <v>3224</v>
      </c>
      <c r="B2130">
        <v>2939</v>
      </c>
      <c r="C2130" s="1" t="s">
        <v>4001</v>
      </c>
      <c r="D2130">
        <v>0.2</v>
      </c>
      <c r="E2130">
        <v>0</v>
      </c>
      <c r="F2130">
        <v>220.83</v>
      </c>
      <c r="G2130">
        <v>3259</v>
      </c>
      <c r="H2130" s="1" t="s">
        <v>4090</v>
      </c>
      <c r="I2130">
        <v>24.41</v>
      </c>
      <c r="J2130">
        <v>8</v>
      </c>
      <c r="K2130">
        <v>320</v>
      </c>
      <c r="L2130">
        <v>1066.78</v>
      </c>
      <c r="M2130">
        <v>84</v>
      </c>
      <c r="N2130">
        <v>10</v>
      </c>
      <c r="O2130">
        <v>0</v>
      </c>
      <c r="P2130">
        <v>192.2</v>
      </c>
      <c r="Q2130">
        <v>0</v>
      </c>
      <c r="R2130" s="1" t="s">
        <v>7379</v>
      </c>
      <c r="S2130" s="1" t="s">
        <v>8156</v>
      </c>
      <c r="T2130">
        <v>0.6</v>
      </c>
      <c r="U2130" s="1"/>
      <c r="V2130">
        <v>22129.878686</v>
      </c>
      <c r="W2130">
        <v>604789.98525799997</v>
      </c>
      <c r="X2130">
        <v>114.873654</v>
      </c>
      <c r="Y2130">
        <v>12.404947999999999</v>
      </c>
      <c r="Z2130">
        <v>262.12929700000001</v>
      </c>
      <c r="AA2130">
        <v>259.98130400000002</v>
      </c>
      <c r="AB2130">
        <v>0</v>
      </c>
    </row>
    <row r="2131" spans="1:28" x14ac:dyDescent="0.25">
      <c r="A2131" s="1" t="s">
        <v>3226</v>
      </c>
      <c r="B2131">
        <v>2760</v>
      </c>
      <c r="C2131" s="1" t="s">
        <v>4050</v>
      </c>
      <c r="D2131">
        <v>5.0999999999999996</v>
      </c>
      <c r="E2131">
        <v>0</v>
      </c>
      <c r="F2131">
        <v>0</v>
      </c>
      <c r="G2131">
        <v>3261</v>
      </c>
      <c r="H2131" s="1" t="s">
        <v>4116</v>
      </c>
      <c r="I2131">
        <v>87.33</v>
      </c>
      <c r="J2131">
        <v>15.55</v>
      </c>
      <c r="K2131">
        <v>501</v>
      </c>
      <c r="L2131">
        <v>2303.04</v>
      </c>
      <c r="M2131">
        <v>256</v>
      </c>
      <c r="N2131">
        <v>8</v>
      </c>
      <c r="O2131">
        <v>0</v>
      </c>
      <c r="P2131">
        <v>351.96</v>
      </c>
      <c r="Q2131">
        <v>0</v>
      </c>
      <c r="R2131" s="1" t="s">
        <v>7381</v>
      </c>
      <c r="S2131" s="1" t="s">
        <v>8156</v>
      </c>
      <c r="T2131">
        <v>1.1399999999999999</v>
      </c>
      <c r="U2131" s="1"/>
      <c r="V2131">
        <v>52638.503894000001</v>
      </c>
      <c r="W2131">
        <v>1474940.6841859999</v>
      </c>
      <c r="X2131">
        <v>274.59043200000002</v>
      </c>
      <c r="Y2131">
        <v>32.528658999999998</v>
      </c>
      <c r="Z2131">
        <v>646.46636599999999</v>
      </c>
      <c r="AA2131">
        <v>634.02946999999995</v>
      </c>
      <c r="AB2131">
        <v>0</v>
      </c>
    </row>
    <row r="2132" spans="1:28" x14ac:dyDescent="0.25">
      <c r="A2132" s="1" t="s">
        <v>3227</v>
      </c>
      <c r="B2132">
        <v>2985</v>
      </c>
      <c r="C2132" s="1" t="s">
        <v>4001</v>
      </c>
      <c r="D2132">
        <v>0.2</v>
      </c>
      <c r="E2132">
        <v>0</v>
      </c>
      <c r="F2132">
        <v>162.29</v>
      </c>
      <c r="G2132">
        <v>3261</v>
      </c>
      <c r="H2132" s="1" t="s">
        <v>4090</v>
      </c>
      <c r="I2132">
        <v>24.41</v>
      </c>
      <c r="J2132">
        <v>10.14</v>
      </c>
      <c r="K2132">
        <v>276</v>
      </c>
      <c r="L2132">
        <v>1066.78</v>
      </c>
      <c r="M2132">
        <v>38</v>
      </c>
      <c r="N2132">
        <v>8</v>
      </c>
      <c r="O2132">
        <v>0</v>
      </c>
      <c r="P2132">
        <v>176.97</v>
      </c>
      <c r="Q2132">
        <v>0</v>
      </c>
      <c r="R2132" s="1" t="s">
        <v>7382</v>
      </c>
      <c r="S2132" s="1" t="s">
        <v>8156</v>
      </c>
      <c r="T2132">
        <v>0.77</v>
      </c>
      <c r="U2132" s="1"/>
      <c r="V2132">
        <v>17604.480396999999</v>
      </c>
      <c r="W2132">
        <v>549012.86517100001</v>
      </c>
      <c r="X2132">
        <v>93.068494999999999</v>
      </c>
      <c r="Y2132">
        <v>11.391574</v>
      </c>
      <c r="Z2132">
        <v>238.74015900000001</v>
      </c>
      <c r="AA2132">
        <v>236.00205299999999</v>
      </c>
      <c r="AB2132">
        <v>0</v>
      </c>
    </row>
    <row r="2133" spans="1:28" x14ac:dyDescent="0.25">
      <c r="A2133" s="1" t="s">
        <v>3229</v>
      </c>
      <c r="B2133">
        <v>3065</v>
      </c>
      <c r="C2133" s="1" t="s">
        <v>4001</v>
      </c>
      <c r="D2133">
        <v>0.2</v>
      </c>
      <c r="E2133">
        <v>0</v>
      </c>
      <c r="F2133">
        <v>65</v>
      </c>
      <c r="G2133">
        <v>3264</v>
      </c>
      <c r="H2133" s="1" t="s">
        <v>4085</v>
      </c>
      <c r="I2133">
        <v>50.59</v>
      </c>
      <c r="J2133">
        <v>13.17</v>
      </c>
      <c r="K2133">
        <v>199</v>
      </c>
      <c r="L2133">
        <v>796.83</v>
      </c>
      <c r="M2133">
        <v>50</v>
      </c>
      <c r="N2133">
        <v>8</v>
      </c>
      <c r="O2133">
        <v>0</v>
      </c>
      <c r="P2133">
        <v>139.76</v>
      </c>
      <c r="Q2133">
        <v>0</v>
      </c>
      <c r="R2133" s="1" t="s">
        <v>7384</v>
      </c>
      <c r="S2133" s="1" t="s">
        <v>8156</v>
      </c>
      <c r="T2133">
        <v>0.96</v>
      </c>
      <c r="U2133" s="1"/>
      <c r="V2133">
        <v>13415.488730999999</v>
      </c>
      <c r="W2133">
        <v>434929.41393699998</v>
      </c>
      <c r="X2133">
        <v>71.346829999999997</v>
      </c>
      <c r="Y2133">
        <v>9.0519269999999992</v>
      </c>
      <c r="Z2133">
        <v>188.42783900000001</v>
      </c>
      <c r="AA2133">
        <v>186.96103299999999</v>
      </c>
      <c r="AB2133">
        <v>0</v>
      </c>
    </row>
    <row r="2134" spans="1:28" x14ac:dyDescent="0.25">
      <c r="A2134" s="1" t="s">
        <v>3230</v>
      </c>
      <c r="B2134">
        <v>2975</v>
      </c>
      <c r="C2134" s="1" t="s">
        <v>4024</v>
      </c>
      <c r="D2134">
        <v>5.0999999999999996</v>
      </c>
      <c r="E2134">
        <v>0</v>
      </c>
      <c r="F2134">
        <v>0.9</v>
      </c>
      <c r="G2134">
        <v>3265</v>
      </c>
      <c r="H2134" s="1" t="s">
        <v>4112</v>
      </c>
      <c r="I2134">
        <v>110.84</v>
      </c>
      <c r="J2134">
        <v>17.2</v>
      </c>
      <c r="K2134">
        <v>290</v>
      </c>
      <c r="L2134">
        <v>1744.16</v>
      </c>
      <c r="M2134">
        <v>103</v>
      </c>
      <c r="N2134">
        <v>5</v>
      </c>
      <c r="O2134">
        <v>0</v>
      </c>
      <c r="P2134">
        <v>189.4</v>
      </c>
      <c r="Q2134">
        <v>0</v>
      </c>
      <c r="R2134" s="1" t="s">
        <v>7385</v>
      </c>
      <c r="S2134" s="1" t="s">
        <v>8156</v>
      </c>
      <c r="T2134">
        <v>1.28</v>
      </c>
      <c r="U2134" s="1"/>
      <c r="V2134">
        <v>27586.958705000001</v>
      </c>
      <c r="W2134">
        <v>962394.44531800004</v>
      </c>
      <c r="X2134">
        <v>148.533625</v>
      </c>
      <c r="Y2134">
        <v>21.063497999999999</v>
      </c>
      <c r="Z2134">
        <v>420.80408499999999</v>
      </c>
      <c r="AA2134">
        <v>413.69681200000002</v>
      </c>
      <c r="AB2134">
        <v>0</v>
      </c>
    </row>
    <row r="2135" spans="1:28" x14ac:dyDescent="0.25">
      <c r="A2135" s="1" t="s">
        <v>3232</v>
      </c>
      <c r="B2135">
        <v>3174</v>
      </c>
      <c r="C2135" s="1" t="s">
        <v>4004</v>
      </c>
      <c r="D2135">
        <v>5.0999999999999996</v>
      </c>
      <c r="E2135">
        <v>0</v>
      </c>
      <c r="F2135">
        <v>0</v>
      </c>
      <c r="G2135">
        <v>3268</v>
      </c>
      <c r="H2135" s="1" t="s">
        <v>4076</v>
      </c>
      <c r="I2135">
        <v>1.4</v>
      </c>
      <c r="J2135">
        <v>14.06</v>
      </c>
      <c r="K2135">
        <v>94</v>
      </c>
      <c r="L2135">
        <v>609.39</v>
      </c>
      <c r="M2135">
        <v>18</v>
      </c>
      <c r="N2135">
        <v>1</v>
      </c>
      <c r="O2135">
        <v>0</v>
      </c>
      <c r="P2135">
        <v>53.71</v>
      </c>
      <c r="Q2135">
        <v>0</v>
      </c>
      <c r="R2135" s="1" t="s">
        <v>7387</v>
      </c>
      <c r="S2135" s="1" t="s">
        <v>8156</v>
      </c>
      <c r="T2135">
        <v>1.07</v>
      </c>
      <c r="U2135" s="1"/>
      <c r="V2135">
        <v>6254.9064930000004</v>
      </c>
      <c r="W2135">
        <v>260720.49926499999</v>
      </c>
      <c r="X2135">
        <v>34.654372000000002</v>
      </c>
      <c r="Y2135">
        <v>5.247287</v>
      </c>
      <c r="Z2135">
        <v>111.20240699999999</v>
      </c>
      <c r="AA2135">
        <v>112.073483</v>
      </c>
      <c r="AB2135">
        <v>0</v>
      </c>
    </row>
    <row r="2136" spans="1:28" x14ac:dyDescent="0.25">
      <c r="A2136" s="1" t="s">
        <v>3235</v>
      </c>
      <c r="B2136">
        <v>2856</v>
      </c>
      <c r="C2136" s="1" t="s">
        <v>4013</v>
      </c>
      <c r="D2136">
        <v>5.0999999999999996</v>
      </c>
      <c r="E2136">
        <v>0</v>
      </c>
      <c r="F2136">
        <v>0.84</v>
      </c>
      <c r="G2136">
        <v>3272</v>
      </c>
      <c r="H2136" s="1" t="s">
        <v>4086</v>
      </c>
      <c r="I2136">
        <v>0.2</v>
      </c>
      <c r="J2136">
        <v>2.04</v>
      </c>
      <c r="K2136">
        <v>416</v>
      </c>
      <c r="L2136">
        <v>1241.6600000000001</v>
      </c>
      <c r="M2136">
        <v>145</v>
      </c>
      <c r="N2136">
        <v>3</v>
      </c>
      <c r="O2136">
        <v>0</v>
      </c>
      <c r="P2136">
        <v>205.63</v>
      </c>
      <c r="Q2136">
        <v>0</v>
      </c>
      <c r="R2136" s="1" t="s">
        <v>7390</v>
      </c>
      <c r="S2136" s="1" t="s">
        <v>8156</v>
      </c>
      <c r="T2136">
        <v>0.43</v>
      </c>
      <c r="U2136" s="1"/>
      <c r="V2136">
        <v>34601.132036000003</v>
      </c>
      <c r="W2136">
        <v>789366.024309</v>
      </c>
      <c r="X2136">
        <v>175.91086999999999</v>
      </c>
      <c r="Y2136">
        <v>16.788962999999999</v>
      </c>
      <c r="Z2136">
        <v>345.72252800000001</v>
      </c>
      <c r="AA2136">
        <v>339.32908400000002</v>
      </c>
      <c r="AB2136">
        <v>0</v>
      </c>
    </row>
    <row r="2137" spans="1:28" x14ac:dyDescent="0.25">
      <c r="A2137" s="1" t="s">
        <v>3236</v>
      </c>
      <c r="B2137">
        <v>2975</v>
      </c>
      <c r="C2137" s="1" t="s">
        <v>4013</v>
      </c>
      <c r="D2137">
        <v>5.0999999999999996</v>
      </c>
      <c r="E2137">
        <v>0</v>
      </c>
      <c r="F2137">
        <v>0.88</v>
      </c>
      <c r="G2137">
        <v>3274</v>
      </c>
      <c r="H2137" s="1" t="s">
        <v>4086</v>
      </c>
      <c r="I2137">
        <v>0.2</v>
      </c>
      <c r="J2137">
        <v>6.14</v>
      </c>
      <c r="K2137">
        <v>299</v>
      </c>
      <c r="L2137">
        <v>1241.6600000000001</v>
      </c>
      <c r="M2137">
        <v>127</v>
      </c>
      <c r="N2137">
        <v>6</v>
      </c>
      <c r="O2137">
        <v>0</v>
      </c>
      <c r="P2137">
        <v>234.08</v>
      </c>
      <c r="Q2137">
        <v>0</v>
      </c>
      <c r="R2137" s="1" t="s">
        <v>7391</v>
      </c>
      <c r="S2137" s="1" t="s">
        <v>8156</v>
      </c>
      <c r="T2137">
        <v>1.39</v>
      </c>
      <c r="U2137" s="1"/>
      <c r="V2137">
        <v>30727.828945000001</v>
      </c>
      <c r="W2137">
        <v>879017.06208399998</v>
      </c>
      <c r="X2137">
        <v>160.800613</v>
      </c>
      <c r="Y2137">
        <v>19.561962000000001</v>
      </c>
      <c r="Z2137">
        <v>388.17670900000002</v>
      </c>
      <c r="AA2137">
        <v>377.860116</v>
      </c>
      <c r="AB2137">
        <v>0</v>
      </c>
    </row>
    <row r="2138" spans="1:28" x14ac:dyDescent="0.25">
      <c r="A2138" s="1" t="s">
        <v>3237</v>
      </c>
      <c r="B2138">
        <v>3034</v>
      </c>
      <c r="C2138" s="1" t="s">
        <v>4004</v>
      </c>
      <c r="D2138">
        <v>5.0999999999999996</v>
      </c>
      <c r="E2138">
        <v>0</v>
      </c>
      <c r="F2138">
        <v>2.2200000000000002</v>
      </c>
      <c r="G2138">
        <v>3274</v>
      </c>
      <c r="H2138" s="1" t="s">
        <v>4073</v>
      </c>
      <c r="I2138">
        <v>40.79</v>
      </c>
      <c r="J2138">
        <v>5.59</v>
      </c>
      <c r="K2138">
        <v>240</v>
      </c>
      <c r="L2138">
        <v>475.89</v>
      </c>
      <c r="M2138">
        <v>143</v>
      </c>
      <c r="N2138">
        <v>1</v>
      </c>
      <c r="O2138">
        <v>0</v>
      </c>
      <c r="P2138">
        <v>177.76</v>
      </c>
      <c r="Q2138">
        <v>0</v>
      </c>
      <c r="R2138" s="1" t="s">
        <v>7392</v>
      </c>
      <c r="S2138" s="1" t="s">
        <v>8156</v>
      </c>
      <c r="T2138">
        <v>0.56000000000000005</v>
      </c>
      <c r="U2138" s="1"/>
      <c r="V2138">
        <v>27851.749478999998</v>
      </c>
      <c r="W2138">
        <v>549703.51910100004</v>
      </c>
      <c r="X2138">
        <v>139.70254399999999</v>
      </c>
      <c r="Y2138">
        <v>12.704549</v>
      </c>
      <c r="Z2138">
        <v>246.16431900000001</v>
      </c>
      <c r="AA2138">
        <v>236.30583899999999</v>
      </c>
      <c r="AB2138">
        <v>0</v>
      </c>
    </row>
    <row r="2139" spans="1:28" x14ac:dyDescent="0.25">
      <c r="A2139" s="1" t="s">
        <v>3238</v>
      </c>
      <c r="B2139">
        <v>1725</v>
      </c>
      <c r="C2139" s="1" t="s">
        <v>4035</v>
      </c>
      <c r="D2139">
        <v>5.0999999999999996</v>
      </c>
      <c r="E2139">
        <v>0</v>
      </c>
      <c r="F2139">
        <v>0</v>
      </c>
      <c r="G2139">
        <v>3275</v>
      </c>
      <c r="H2139" s="1" t="s">
        <v>4095</v>
      </c>
      <c r="I2139">
        <v>63.59</v>
      </c>
      <c r="J2139">
        <v>13.58</v>
      </c>
      <c r="K2139">
        <v>1550</v>
      </c>
      <c r="L2139">
        <v>2353.44</v>
      </c>
      <c r="M2139">
        <v>1036</v>
      </c>
      <c r="N2139">
        <v>40</v>
      </c>
      <c r="O2139">
        <v>0</v>
      </c>
      <c r="P2139">
        <v>1380.3</v>
      </c>
      <c r="Q2139">
        <v>0</v>
      </c>
      <c r="R2139" s="1" t="s">
        <v>7393</v>
      </c>
      <c r="S2139" s="1" t="s">
        <v>8156</v>
      </c>
      <c r="T2139">
        <v>1.02</v>
      </c>
      <c r="U2139" s="1"/>
      <c r="V2139">
        <v>177747.196386</v>
      </c>
      <c r="W2139">
        <v>3461539.9487450002</v>
      </c>
      <c r="X2139">
        <v>890.84426199999996</v>
      </c>
      <c r="Y2139">
        <v>81.933297999999994</v>
      </c>
      <c r="Z2139">
        <v>1558.1126059999999</v>
      </c>
      <c r="AA2139">
        <v>1488.04186</v>
      </c>
      <c r="AB2139">
        <v>0</v>
      </c>
    </row>
    <row r="2140" spans="1:28" x14ac:dyDescent="0.25">
      <c r="A2140" s="1" t="s">
        <v>3239</v>
      </c>
      <c r="B2140">
        <v>3105</v>
      </c>
      <c r="C2140" s="1" t="s">
        <v>4009</v>
      </c>
      <c r="D2140">
        <v>5.0999999999999996</v>
      </c>
      <c r="E2140">
        <v>0</v>
      </c>
      <c r="F2140">
        <v>0</v>
      </c>
      <c r="G2140">
        <v>3275</v>
      </c>
      <c r="H2140" s="1" t="s">
        <v>4082</v>
      </c>
      <c r="I2140">
        <v>19.239999999999998</v>
      </c>
      <c r="J2140">
        <v>14.73</v>
      </c>
      <c r="K2140">
        <v>170</v>
      </c>
      <c r="L2140">
        <v>738.31</v>
      </c>
      <c r="M2140">
        <v>79</v>
      </c>
      <c r="N2140">
        <v>1</v>
      </c>
      <c r="O2140">
        <v>0</v>
      </c>
      <c r="P2140">
        <v>118.94</v>
      </c>
      <c r="Q2140">
        <v>0</v>
      </c>
      <c r="R2140" s="1" t="s">
        <v>7394</v>
      </c>
      <c r="S2140" s="1" t="s">
        <v>8156</v>
      </c>
      <c r="T2140">
        <v>1.07</v>
      </c>
      <c r="U2140" s="1"/>
      <c r="V2140">
        <v>17913.693546999999</v>
      </c>
      <c r="W2140">
        <v>457981.11385800003</v>
      </c>
      <c r="X2140">
        <v>92.339937000000006</v>
      </c>
      <c r="Y2140">
        <v>10.035371</v>
      </c>
      <c r="Z2140">
        <v>200.45133899999999</v>
      </c>
      <c r="AA2140">
        <v>196.872749</v>
      </c>
      <c r="AB2140">
        <v>0</v>
      </c>
    </row>
    <row r="2141" spans="1:28" x14ac:dyDescent="0.25">
      <c r="A2141" s="1" t="s">
        <v>3240</v>
      </c>
      <c r="B2141">
        <v>3113</v>
      </c>
      <c r="C2141" s="1" t="s">
        <v>4004</v>
      </c>
      <c r="D2141">
        <v>5.0999999999999996</v>
      </c>
      <c r="E2141">
        <v>0</v>
      </c>
      <c r="F2141">
        <v>2.82</v>
      </c>
      <c r="G2141">
        <v>3275</v>
      </c>
      <c r="H2141" s="1" t="s">
        <v>4073</v>
      </c>
      <c r="I2141">
        <v>40.79</v>
      </c>
      <c r="J2141">
        <v>11.21</v>
      </c>
      <c r="K2141">
        <v>162</v>
      </c>
      <c r="L2141">
        <v>475.89</v>
      </c>
      <c r="M2141">
        <v>83</v>
      </c>
      <c r="N2141">
        <v>1</v>
      </c>
      <c r="O2141">
        <v>0</v>
      </c>
      <c r="P2141">
        <v>130.32</v>
      </c>
      <c r="Q2141">
        <v>0</v>
      </c>
      <c r="R2141" s="1" t="s">
        <v>7395</v>
      </c>
      <c r="S2141" s="1" t="s">
        <v>8156</v>
      </c>
      <c r="T2141">
        <v>1.0900000000000001</v>
      </c>
      <c r="U2141" s="1"/>
      <c r="V2141">
        <v>18748.771355000001</v>
      </c>
      <c r="W2141">
        <v>442319.45851800003</v>
      </c>
      <c r="X2141">
        <v>95.819210999999996</v>
      </c>
      <c r="Y2141">
        <v>10.049975</v>
      </c>
      <c r="Z2141">
        <v>196.66981799999999</v>
      </c>
      <c r="AA2141">
        <v>190.14087799999999</v>
      </c>
      <c r="AB2141">
        <v>0</v>
      </c>
    </row>
    <row r="2142" spans="1:28" x14ac:dyDescent="0.25">
      <c r="A2142" s="1" t="s">
        <v>3243</v>
      </c>
      <c r="B2142">
        <v>2300</v>
      </c>
      <c r="C2142" s="1" t="s">
        <v>4023</v>
      </c>
      <c r="D2142">
        <v>5.0999999999999996</v>
      </c>
      <c r="E2142">
        <v>0</v>
      </c>
      <c r="F2142">
        <v>0</v>
      </c>
      <c r="G2142">
        <v>3278</v>
      </c>
      <c r="H2142" s="1" t="s">
        <v>4099</v>
      </c>
      <c r="I2142">
        <v>147.79</v>
      </c>
      <c r="J2142">
        <v>7.64</v>
      </c>
      <c r="K2142">
        <v>978</v>
      </c>
      <c r="L2142">
        <v>1435.85</v>
      </c>
      <c r="M2142">
        <v>741</v>
      </c>
      <c r="N2142">
        <v>9</v>
      </c>
      <c r="O2142">
        <v>0</v>
      </c>
      <c r="P2142">
        <v>821.5</v>
      </c>
      <c r="Q2142">
        <v>0</v>
      </c>
      <c r="R2142" s="1" t="s">
        <v>7398</v>
      </c>
      <c r="S2142" s="1" t="s">
        <v>8156</v>
      </c>
      <c r="T2142">
        <v>0.67</v>
      </c>
      <c r="U2142" s="1"/>
      <c r="V2142">
        <v>126196.594494</v>
      </c>
      <c r="W2142">
        <v>2306626.0211319998</v>
      </c>
      <c r="X2142">
        <v>628.74016600000004</v>
      </c>
      <c r="Y2142">
        <v>54.897806000000003</v>
      </c>
      <c r="Z2142">
        <v>1040.6479320000001</v>
      </c>
      <c r="AA2142">
        <v>991.57523500000002</v>
      </c>
      <c r="AB2142">
        <v>0</v>
      </c>
    </row>
    <row r="2143" spans="1:28" x14ac:dyDescent="0.25">
      <c r="A2143" s="1" t="s">
        <v>3244</v>
      </c>
      <c r="B2143">
        <v>2801</v>
      </c>
      <c r="C2143" s="1" t="s">
        <v>4001</v>
      </c>
      <c r="D2143">
        <v>0.2</v>
      </c>
      <c r="E2143">
        <v>0</v>
      </c>
      <c r="F2143">
        <v>187.38</v>
      </c>
      <c r="G2143">
        <v>3278</v>
      </c>
      <c r="H2143" s="1" t="s">
        <v>4090</v>
      </c>
      <c r="I2143">
        <v>24.41</v>
      </c>
      <c r="J2143">
        <v>3.91</v>
      </c>
      <c r="K2143">
        <v>477</v>
      </c>
      <c r="L2143">
        <v>1066.78</v>
      </c>
      <c r="M2143">
        <v>133</v>
      </c>
      <c r="N2143">
        <v>16</v>
      </c>
      <c r="O2143">
        <v>0</v>
      </c>
      <c r="P2143">
        <v>272.95999999999998</v>
      </c>
      <c r="Q2143">
        <v>0</v>
      </c>
      <c r="R2143" s="1" t="s">
        <v>7399</v>
      </c>
      <c r="S2143" s="1" t="s">
        <v>8156</v>
      </c>
      <c r="T2143">
        <v>0.37</v>
      </c>
      <c r="U2143" s="1"/>
      <c r="V2143">
        <v>32247.920807999999</v>
      </c>
      <c r="W2143">
        <v>732664.07058099995</v>
      </c>
      <c r="X2143">
        <v>163.85923</v>
      </c>
      <c r="Y2143">
        <v>15.548094000000001</v>
      </c>
      <c r="Z2143">
        <v>321.13064600000001</v>
      </c>
      <c r="AA2143">
        <v>314.95442300000002</v>
      </c>
      <c r="AB2143">
        <v>0</v>
      </c>
    </row>
    <row r="2144" spans="1:28" x14ac:dyDescent="0.25">
      <c r="A2144" s="1" t="s">
        <v>3246</v>
      </c>
      <c r="B2144">
        <v>3163</v>
      </c>
      <c r="C2144" s="1" t="s">
        <v>4004</v>
      </c>
      <c r="D2144">
        <v>5.0999999999999996</v>
      </c>
      <c r="E2144">
        <v>0</v>
      </c>
      <c r="F2144">
        <v>0.54</v>
      </c>
      <c r="G2144">
        <v>3279</v>
      </c>
      <c r="H2144" s="1" t="s">
        <v>4073</v>
      </c>
      <c r="I2144">
        <v>40.79</v>
      </c>
      <c r="J2144">
        <v>8.85</v>
      </c>
      <c r="K2144">
        <v>116</v>
      </c>
      <c r="L2144">
        <v>475.89</v>
      </c>
      <c r="M2144">
        <v>26</v>
      </c>
      <c r="N2144">
        <v>4</v>
      </c>
      <c r="O2144">
        <v>0</v>
      </c>
      <c r="P2144">
        <v>63.08</v>
      </c>
      <c r="Q2144">
        <v>0</v>
      </c>
      <c r="R2144" s="1" t="s">
        <v>7401</v>
      </c>
      <c r="S2144" s="1" t="s">
        <v>8156</v>
      </c>
      <c r="T2144">
        <v>0.66</v>
      </c>
      <c r="U2144" s="1"/>
      <c r="V2144">
        <v>7876.7008939999996</v>
      </c>
      <c r="W2144">
        <v>262709.76085800002</v>
      </c>
      <c r="X2144">
        <v>42.026121000000003</v>
      </c>
      <c r="Y2144">
        <v>5.2873849999999996</v>
      </c>
      <c r="Z2144">
        <v>113.28444399999999</v>
      </c>
      <c r="AA2144">
        <v>112.92980799999999</v>
      </c>
      <c r="AB2144">
        <v>0</v>
      </c>
    </row>
    <row r="2145" spans="1:28" x14ac:dyDescent="0.25">
      <c r="A2145" s="1" t="s">
        <v>3249</v>
      </c>
      <c r="B2145">
        <v>3035</v>
      </c>
      <c r="C2145" s="1" t="s">
        <v>4001</v>
      </c>
      <c r="D2145">
        <v>0.2</v>
      </c>
      <c r="E2145">
        <v>0</v>
      </c>
      <c r="F2145">
        <v>107.74</v>
      </c>
      <c r="G2145">
        <v>3280</v>
      </c>
      <c r="H2145" s="1" t="s">
        <v>4090</v>
      </c>
      <c r="I2145">
        <v>24.41</v>
      </c>
      <c r="J2145">
        <v>8.91</v>
      </c>
      <c r="K2145">
        <v>245</v>
      </c>
      <c r="L2145">
        <v>1066.78</v>
      </c>
      <c r="M2145">
        <v>32</v>
      </c>
      <c r="N2145">
        <v>9</v>
      </c>
      <c r="O2145">
        <v>0</v>
      </c>
      <c r="P2145">
        <v>127.04</v>
      </c>
      <c r="Q2145">
        <v>0</v>
      </c>
      <c r="R2145" s="1" t="s">
        <v>7404</v>
      </c>
      <c r="S2145" s="1" t="s">
        <v>8156</v>
      </c>
      <c r="T2145">
        <v>0.65</v>
      </c>
      <c r="U2145" s="1"/>
      <c r="V2145">
        <v>14127.697316</v>
      </c>
      <c r="W2145">
        <v>470465.76708899997</v>
      </c>
      <c r="X2145">
        <v>75.290430000000001</v>
      </c>
      <c r="Y2145">
        <v>9.09985</v>
      </c>
      <c r="Z2145">
        <v>200.41289</v>
      </c>
      <c r="AA2145">
        <v>202.237494</v>
      </c>
      <c r="AB2145">
        <v>0</v>
      </c>
    </row>
    <row r="2146" spans="1:28" x14ac:dyDescent="0.25">
      <c r="A2146" s="1" t="s">
        <v>3250</v>
      </c>
      <c r="B2146">
        <v>3098</v>
      </c>
      <c r="C2146" s="1" t="s">
        <v>4001</v>
      </c>
      <c r="D2146">
        <v>0.2</v>
      </c>
      <c r="E2146">
        <v>0</v>
      </c>
      <c r="F2146">
        <v>48</v>
      </c>
      <c r="G2146">
        <v>3280</v>
      </c>
      <c r="H2146" s="1" t="s">
        <v>4085</v>
      </c>
      <c r="I2146">
        <v>50.59</v>
      </c>
      <c r="J2146">
        <v>9.1300000000000008</v>
      </c>
      <c r="K2146">
        <v>182</v>
      </c>
      <c r="L2146">
        <v>796.83</v>
      </c>
      <c r="M2146">
        <v>25</v>
      </c>
      <c r="N2146">
        <v>9</v>
      </c>
      <c r="O2146">
        <v>0</v>
      </c>
      <c r="P2146">
        <v>107.36</v>
      </c>
      <c r="Q2146">
        <v>0</v>
      </c>
      <c r="R2146" s="1" t="s">
        <v>7405</v>
      </c>
      <c r="S2146" s="1" t="s">
        <v>8156</v>
      </c>
      <c r="T2146">
        <v>0.75</v>
      </c>
      <c r="U2146" s="1"/>
      <c r="V2146">
        <v>10048.344359000001</v>
      </c>
      <c r="W2146">
        <v>336212.36782599997</v>
      </c>
      <c r="X2146">
        <v>53.624862999999998</v>
      </c>
      <c r="Y2146">
        <v>6.6608609999999997</v>
      </c>
      <c r="Z2146">
        <v>143.882654</v>
      </c>
      <c r="AA2146">
        <v>144.52620400000001</v>
      </c>
      <c r="AB2146">
        <v>0</v>
      </c>
    </row>
    <row r="2147" spans="1:28" x14ac:dyDescent="0.25">
      <c r="A2147" s="1" t="s">
        <v>3251</v>
      </c>
      <c r="B2147">
        <v>2920</v>
      </c>
      <c r="C2147" s="1" t="s">
        <v>4026</v>
      </c>
      <c r="D2147">
        <v>0.2</v>
      </c>
      <c r="E2147">
        <v>0</v>
      </c>
      <c r="F2147">
        <v>0.78</v>
      </c>
      <c r="G2147">
        <v>3281</v>
      </c>
      <c r="H2147" s="1" t="s">
        <v>4090</v>
      </c>
      <c r="I2147">
        <v>24.41</v>
      </c>
      <c r="J2147">
        <v>10.27</v>
      </c>
      <c r="K2147">
        <v>361</v>
      </c>
      <c r="L2147">
        <v>1018.7</v>
      </c>
      <c r="M2147">
        <v>252</v>
      </c>
      <c r="N2147">
        <v>6</v>
      </c>
      <c r="O2147">
        <v>0</v>
      </c>
      <c r="P2147">
        <v>298.67</v>
      </c>
      <c r="Q2147">
        <v>0</v>
      </c>
      <c r="R2147" s="1" t="s">
        <v>7406</v>
      </c>
      <c r="S2147" s="1" t="s">
        <v>8156</v>
      </c>
      <c r="T2147">
        <v>1.19</v>
      </c>
      <c r="U2147" s="1"/>
      <c r="V2147">
        <v>46305.674320999999</v>
      </c>
      <c r="W2147">
        <v>1052738.992993</v>
      </c>
      <c r="X2147">
        <v>235.83292700000001</v>
      </c>
      <c r="Y2147">
        <v>24.760460999999999</v>
      </c>
      <c r="Z2147">
        <v>472.12228900000002</v>
      </c>
      <c r="AA2147">
        <v>452.54361799999998</v>
      </c>
      <c r="AB2147">
        <v>0</v>
      </c>
    </row>
    <row r="2148" spans="1:28" x14ac:dyDescent="0.25">
      <c r="A2148" s="1" t="s">
        <v>3252</v>
      </c>
      <c r="B2148">
        <v>3137</v>
      </c>
      <c r="C2148" s="1" t="s">
        <v>4004</v>
      </c>
      <c r="D2148">
        <v>5.0999999999999996</v>
      </c>
      <c r="E2148">
        <v>0</v>
      </c>
      <c r="F2148">
        <v>0.68</v>
      </c>
      <c r="G2148">
        <v>3281</v>
      </c>
      <c r="H2148" s="1" t="s">
        <v>4073</v>
      </c>
      <c r="I2148">
        <v>40.79</v>
      </c>
      <c r="J2148">
        <v>11.2</v>
      </c>
      <c r="K2148">
        <v>144</v>
      </c>
      <c r="L2148">
        <v>475.89</v>
      </c>
      <c r="M2148">
        <v>65</v>
      </c>
      <c r="N2148">
        <v>2</v>
      </c>
      <c r="O2148">
        <v>0</v>
      </c>
      <c r="P2148">
        <v>106.57</v>
      </c>
      <c r="Q2148">
        <v>0</v>
      </c>
      <c r="R2148" s="1" t="s">
        <v>7407</v>
      </c>
      <c r="S2148" s="1" t="s">
        <v>8156</v>
      </c>
      <c r="T2148">
        <v>0.95</v>
      </c>
      <c r="U2148" s="1"/>
      <c r="V2148">
        <v>15197.319233</v>
      </c>
      <c r="W2148">
        <v>390121.10943399998</v>
      </c>
      <c r="X2148">
        <v>78.390704999999997</v>
      </c>
      <c r="Y2148">
        <v>8.5442669999999996</v>
      </c>
      <c r="Z2148">
        <v>171.622027</v>
      </c>
      <c r="AA2148">
        <v>167.701573</v>
      </c>
      <c r="AB2148">
        <v>0</v>
      </c>
    </row>
    <row r="2149" spans="1:28" x14ac:dyDescent="0.25">
      <c r="A2149" s="1" t="s">
        <v>3253</v>
      </c>
      <c r="B2149">
        <v>2499</v>
      </c>
      <c r="C2149" s="1" t="s">
        <v>4043</v>
      </c>
      <c r="D2149">
        <v>5.0999999999999996</v>
      </c>
      <c r="E2149">
        <v>0</v>
      </c>
      <c r="F2149">
        <v>45.69</v>
      </c>
      <c r="G2149">
        <v>3282</v>
      </c>
      <c r="H2149" s="1" t="s">
        <v>4129</v>
      </c>
      <c r="I2149">
        <v>135.09</v>
      </c>
      <c r="J2149">
        <v>4.87</v>
      </c>
      <c r="K2149">
        <v>783</v>
      </c>
      <c r="L2149">
        <v>2630.12</v>
      </c>
      <c r="M2149">
        <v>195</v>
      </c>
      <c r="N2149">
        <v>11</v>
      </c>
      <c r="O2149">
        <v>0</v>
      </c>
      <c r="P2149">
        <v>348.9</v>
      </c>
      <c r="Q2149">
        <v>0</v>
      </c>
      <c r="R2149" s="1" t="s">
        <v>7408</v>
      </c>
      <c r="S2149" s="1" t="s">
        <v>8156</v>
      </c>
      <c r="T2149">
        <v>0.44</v>
      </c>
      <c r="U2149" s="1"/>
      <c r="V2149">
        <v>55266.677115999999</v>
      </c>
      <c r="W2149">
        <v>1359470.0715310001</v>
      </c>
      <c r="X2149">
        <v>283.084047</v>
      </c>
      <c r="Y2149">
        <v>27.366603000000001</v>
      </c>
      <c r="Z2149">
        <v>586.55780000000004</v>
      </c>
      <c r="AA2149">
        <v>584.40137000000004</v>
      </c>
      <c r="AB2149">
        <v>0</v>
      </c>
    </row>
    <row r="2150" spans="1:28" x14ac:dyDescent="0.25">
      <c r="A2150" s="1" t="s">
        <v>3254</v>
      </c>
      <c r="B2150">
        <v>2059</v>
      </c>
      <c r="C2150" s="1" t="s">
        <v>4004</v>
      </c>
      <c r="D2150">
        <v>5.0999999999999996</v>
      </c>
      <c r="E2150">
        <v>0</v>
      </c>
      <c r="F2150">
        <v>1.1200000000000001</v>
      </c>
      <c r="G2150">
        <v>3283</v>
      </c>
      <c r="H2150" s="1" t="s">
        <v>4167</v>
      </c>
      <c r="I2150">
        <v>122.01</v>
      </c>
      <c r="J2150">
        <v>8.69</v>
      </c>
      <c r="K2150">
        <v>1224</v>
      </c>
      <c r="L2150">
        <v>1425.91</v>
      </c>
      <c r="M2150">
        <v>758</v>
      </c>
      <c r="N2150">
        <v>42</v>
      </c>
      <c r="O2150">
        <v>0</v>
      </c>
      <c r="P2150">
        <v>1141.79</v>
      </c>
      <c r="Q2150">
        <v>0</v>
      </c>
      <c r="R2150" s="1" t="s">
        <v>7409</v>
      </c>
      <c r="S2150" s="1" t="s">
        <v>8156</v>
      </c>
      <c r="T2150">
        <v>1.26</v>
      </c>
      <c r="U2150" s="1"/>
      <c r="V2150">
        <v>127921.22723</v>
      </c>
      <c r="W2150">
        <v>2496756.9250230002</v>
      </c>
      <c r="X2150">
        <v>641.28456600000004</v>
      </c>
      <c r="Y2150">
        <v>59.321254000000003</v>
      </c>
      <c r="Z2150">
        <v>1126.7142429999999</v>
      </c>
      <c r="AA2150">
        <v>1073.3015740000001</v>
      </c>
      <c r="AB2150">
        <v>0</v>
      </c>
    </row>
    <row r="2151" spans="1:28" x14ac:dyDescent="0.25">
      <c r="A2151" s="1" t="s">
        <v>3255</v>
      </c>
      <c r="B2151">
        <v>2179</v>
      </c>
      <c r="C2151" s="1" t="s">
        <v>4053</v>
      </c>
      <c r="D2151">
        <v>5.0999999999999996</v>
      </c>
      <c r="E2151">
        <v>0</v>
      </c>
      <c r="F2151">
        <v>0.06</v>
      </c>
      <c r="G2151">
        <v>3283</v>
      </c>
      <c r="H2151" s="1" t="s">
        <v>4153</v>
      </c>
      <c r="I2151">
        <v>204.71</v>
      </c>
      <c r="J2151">
        <v>12.88</v>
      </c>
      <c r="K2151">
        <v>1104</v>
      </c>
      <c r="L2151">
        <v>1496.49</v>
      </c>
      <c r="M2151">
        <v>715</v>
      </c>
      <c r="N2151">
        <v>20</v>
      </c>
      <c r="O2151">
        <v>0</v>
      </c>
      <c r="P2151">
        <v>1001.01</v>
      </c>
      <c r="Q2151">
        <v>0</v>
      </c>
      <c r="R2151" s="1" t="s">
        <v>7410</v>
      </c>
      <c r="S2151" s="1" t="s">
        <v>8156</v>
      </c>
      <c r="T2151">
        <v>1.06</v>
      </c>
      <c r="U2151" s="1"/>
      <c r="V2151">
        <v>125415.329727</v>
      </c>
      <c r="W2151">
        <v>2378510.853416</v>
      </c>
      <c r="X2151">
        <v>627.01884500000006</v>
      </c>
      <c r="Y2151">
        <v>56.683194</v>
      </c>
      <c r="Z2151">
        <v>1072.9564700000001</v>
      </c>
      <c r="AA2151">
        <v>1022.473088</v>
      </c>
      <c r="AB2151">
        <v>0</v>
      </c>
    </row>
    <row r="2152" spans="1:28" x14ac:dyDescent="0.25">
      <c r="A2152" s="1" t="s">
        <v>3256</v>
      </c>
      <c r="B2152">
        <v>2852</v>
      </c>
      <c r="C2152" s="1" t="s">
        <v>4034</v>
      </c>
      <c r="D2152">
        <v>5.0999999999999996</v>
      </c>
      <c r="E2152">
        <v>0</v>
      </c>
      <c r="F2152">
        <v>0</v>
      </c>
      <c r="G2152">
        <v>3283</v>
      </c>
      <c r="H2152" s="1" t="s">
        <v>4115</v>
      </c>
      <c r="I2152">
        <v>82</v>
      </c>
      <c r="J2152">
        <v>5.5</v>
      </c>
      <c r="K2152">
        <v>431</v>
      </c>
      <c r="L2152">
        <v>1808.36</v>
      </c>
      <c r="M2152">
        <v>60</v>
      </c>
      <c r="N2152">
        <v>4</v>
      </c>
      <c r="O2152">
        <v>0</v>
      </c>
      <c r="P2152">
        <v>142.30000000000001</v>
      </c>
      <c r="Q2152">
        <v>0</v>
      </c>
      <c r="R2152" s="1" t="s">
        <v>7411</v>
      </c>
      <c r="S2152" s="1" t="s">
        <v>8156</v>
      </c>
      <c r="T2152">
        <v>0.44</v>
      </c>
      <c r="U2152" s="1"/>
      <c r="V2152">
        <v>25064.457758</v>
      </c>
      <c r="W2152">
        <v>734311.9253</v>
      </c>
      <c r="X2152">
        <v>131.08332999999999</v>
      </c>
      <c r="Y2152">
        <v>13.947141999999999</v>
      </c>
      <c r="Z2152">
        <v>311.98662100000001</v>
      </c>
      <c r="AA2152">
        <v>315.65901300000002</v>
      </c>
      <c r="AB2152">
        <v>0</v>
      </c>
    </row>
    <row r="2153" spans="1:28" x14ac:dyDescent="0.25">
      <c r="A2153" s="1" t="s">
        <v>3257</v>
      </c>
      <c r="B2153">
        <v>3126</v>
      </c>
      <c r="C2153" s="1" t="s">
        <v>4001</v>
      </c>
      <c r="D2153">
        <v>0.2</v>
      </c>
      <c r="E2153">
        <v>0</v>
      </c>
      <c r="F2153">
        <v>0.72</v>
      </c>
      <c r="G2153">
        <v>3283</v>
      </c>
      <c r="H2153" s="1" t="s">
        <v>4148</v>
      </c>
      <c r="I2153">
        <v>108.49</v>
      </c>
      <c r="J2153">
        <v>6.35</v>
      </c>
      <c r="K2153">
        <v>157</v>
      </c>
      <c r="L2153">
        <v>419.77</v>
      </c>
      <c r="M2153">
        <v>25</v>
      </c>
      <c r="N2153">
        <v>6</v>
      </c>
      <c r="O2153">
        <v>0</v>
      </c>
      <c r="P2153">
        <v>100.8</v>
      </c>
      <c r="Q2153">
        <v>0</v>
      </c>
      <c r="R2153" s="1" t="s">
        <v>7412</v>
      </c>
      <c r="S2153" s="1" t="s">
        <v>8156</v>
      </c>
      <c r="T2153">
        <v>0.5</v>
      </c>
      <c r="U2153" s="1"/>
      <c r="V2153">
        <v>12060.459800000001</v>
      </c>
      <c r="W2153">
        <v>283634.18476500001</v>
      </c>
      <c r="X2153">
        <v>61.52073</v>
      </c>
      <c r="Y2153">
        <v>6.0184810000000004</v>
      </c>
      <c r="Z2153">
        <v>124.160303</v>
      </c>
      <c r="AA2153">
        <v>121.927076</v>
      </c>
      <c r="AB2153">
        <v>0</v>
      </c>
    </row>
    <row r="2154" spans="1:28" x14ac:dyDescent="0.25">
      <c r="A2154" s="1" t="s">
        <v>3259</v>
      </c>
      <c r="B2154">
        <v>3183</v>
      </c>
      <c r="C2154" s="1" t="s">
        <v>4004</v>
      </c>
      <c r="D2154">
        <v>5.0999999999999996</v>
      </c>
      <c r="E2154">
        <v>0</v>
      </c>
      <c r="F2154">
        <v>3</v>
      </c>
      <c r="G2154">
        <v>3285</v>
      </c>
      <c r="H2154" s="1" t="s">
        <v>4074</v>
      </c>
      <c r="I2154">
        <v>0.2</v>
      </c>
      <c r="J2154">
        <v>17.27</v>
      </c>
      <c r="K2154">
        <v>102</v>
      </c>
      <c r="L2154">
        <v>420.4</v>
      </c>
      <c r="M2154">
        <v>14</v>
      </c>
      <c r="N2154">
        <v>1</v>
      </c>
      <c r="O2154">
        <v>0</v>
      </c>
      <c r="P2154">
        <v>77.59</v>
      </c>
      <c r="Q2154">
        <v>0</v>
      </c>
      <c r="R2154" s="1" t="s">
        <v>7414</v>
      </c>
      <c r="S2154" s="1" t="s">
        <v>8156</v>
      </c>
      <c r="T2154">
        <v>1.3</v>
      </c>
      <c r="U2154" s="1"/>
      <c r="V2154">
        <v>7623.6957149999998</v>
      </c>
      <c r="W2154">
        <v>264481.23841300001</v>
      </c>
      <c r="X2154">
        <v>41.006621000000003</v>
      </c>
      <c r="Y2154">
        <v>5.7052170000000002</v>
      </c>
      <c r="Z2154">
        <v>115.99336599999999</v>
      </c>
      <c r="AA2154">
        <v>113.690513</v>
      </c>
      <c r="AB2154">
        <v>0</v>
      </c>
    </row>
    <row r="2155" spans="1:28" x14ac:dyDescent="0.25">
      <c r="A2155" s="1" t="s">
        <v>3260</v>
      </c>
      <c r="B2155">
        <v>2915</v>
      </c>
      <c r="C2155" s="1" t="s">
        <v>4024</v>
      </c>
      <c r="D2155">
        <v>5.0999999999999996</v>
      </c>
      <c r="E2155">
        <v>0</v>
      </c>
      <c r="F2155">
        <v>0.38</v>
      </c>
      <c r="G2155">
        <v>3286</v>
      </c>
      <c r="H2155" s="1" t="s">
        <v>4112</v>
      </c>
      <c r="I2155">
        <v>110.84</v>
      </c>
      <c r="J2155">
        <v>7.99</v>
      </c>
      <c r="K2155">
        <v>371</v>
      </c>
      <c r="L2155">
        <v>1744.16</v>
      </c>
      <c r="M2155">
        <v>139</v>
      </c>
      <c r="N2155">
        <v>8</v>
      </c>
      <c r="O2155">
        <v>0</v>
      </c>
      <c r="P2155">
        <v>191.83</v>
      </c>
      <c r="Q2155">
        <v>0</v>
      </c>
      <c r="R2155" s="1" t="s">
        <v>7415</v>
      </c>
      <c r="S2155" s="1" t="s">
        <v>8156</v>
      </c>
      <c r="T2155">
        <v>0.67</v>
      </c>
      <c r="U2155" s="1"/>
      <c r="V2155">
        <v>29259.465090999998</v>
      </c>
      <c r="W2155">
        <v>843527.17858399998</v>
      </c>
      <c r="X2155">
        <v>152.99992900000001</v>
      </c>
      <c r="Y2155">
        <v>17.367203</v>
      </c>
      <c r="Z2155">
        <v>363.91005200000001</v>
      </c>
      <c r="AA2155">
        <v>362.60610000000003</v>
      </c>
      <c r="AB2155">
        <v>0</v>
      </c>
    </row>
    <row r="2156" spans="1:28" x14ac:dyDescent="0.25">
      <c r="A2156" s="1" t="s">
        <v>3263</v>
      </c>
      <c r="B2156">
        <v>3119</v>
      </c>
      <c r="C2156" s="1" t="s">
        <v>4016</v>
      </c>
      <c r="D2156">
        <v>5.0999999999999996</v>
      </c>
      <c r="E2156">
        <v>0</v>
      </c>
      <c r="F2156">
        <v>0.74</v>
      </c>
      <c r="G2156">
        <v>3287</v>
      </c>
      <c r="H2156" s="1" t="s">
        <v>4089</v>
      </c>
      <c r="I2156">
        <v>182.21</v>
      </c>
      <c r="J2156">
        <v>4.9000000000000004</v>
      </c>
      <c r="K2156">
        <v>168</v>
      </c>
      <c r="L2156">
        <v>905.52</v>
      </c>
      <c r="M2156">
        <v>72</v>
      </c>
      <c r="N2156">
        <v>2</v>
      </c>
      <c r="O2156">
        <v>0</v>
      </c>
      <c r="P2156">
        <v>121.45</v>
      </c>
      <c r="Q2156">
        <v>0</v>
      </c>
      <c r="R2156" s="1" t="s">
        <v>7418</v>
      </c>
      <c r="S2156" s="1" t="s">
        <v>8156</v>
      </c>
      <c r="T2156">
        <v>1.4</v>
      </c>
      <c r="U2156" s="1"/>
      <c r="V2156">
        <v>16068.532998000001</v>
      </c>
      <c r="W2156">
        <v>485798.877331</v>
      </c>
      <c r="X2156">
        <v>84.762354999999999</v>
      </c>
      <c r="Y2156">
        <v>10.859616000000001</v>
      </c>
      <c r="Z2156">
        <v>213.74353600000001</v>
      </c>
      <c r="AA2156">
        <v>208.82799299999999</v>
      </c>
      <c r="AB2156">
        <v>0</v>
      </c>
    </row>
    <row r="2157" spans="1:28" x14ac:dyDescent="0.25">
      <c r="A2157" s="1" t="s">
        <v>3264</v>
      </c>
      <c r="B2157">
        <v>3188</v>
      </c>
      <c r="C2157" s="1" t="s">
        <v>4004</v>
      </c>
      <c r="D2157">
        <v>5.0999999999999996</v>
      </c>
      <c r="E2157">
        <v>0</v>
      </c>
      <c r="F2157">
        <v>0.2</v>
      </c>
      <c r="G2157">
        <v>3287</v>
      </c>
      <c r="H2157" s="1" t="s">
        <v>4076</v>
      </c>
      <c r="I2157">
        <v>1.4</v>
      </c>
      <c r="J2157">
        <v>13.96</v>
      </c>
      <c r="K2157">
        <v>99</v>
      </c>
      <c r="L2157">
        <v>609.39</v>
      </c>
      <c r="M2157">
        <v>11</v>
      </c>
      <c r="N2157">
        <v>2</v>
      </c>
      <c r="O2157">
        <v>0</v>
      </c>
      <c r="P2157">
        <v>57.16</v>
      </c>
      <c r="Q2157">
        <v>0</v>
      </c>
      <c r="R2157" s="1" t="s">
        <v>7419</v>
      </c>
      <c r="S2157" s="1" t="s">
        <v>8156</v>
      </c>
      <c r="T2157">
        <v>1.01</v>
      </c>
      <c r="U2157" s="1"/>
      <c r="V2157">
        <v>6436.2270509999998</v>
      </c>
      <c r="W2157">
        <v>260234.14528600001</v>
      </c>
      <c r="X2157">
        <v>35.489642000000003</v>
      </c>
      <c r="Y2157">
        <v>5.3579230000000004</v>
      </c>
      <c r="Z2157">
        <v>111.952748</v>
      </c>
      <c r="AA2157">
        <v>111.86438200000001</v>
      </c>
      <c r="AB2157">
        <v>0</v>
      </c>
    </row>
    <row r="2158" spans="1:28" x14ac:dyDescent="0.25">
      <c r="A2158" s="1" t="s">
        <v>3265</v>
      </c>
      <c r="B2158">
        <v>3190</v>
      </c>
      <c r="C2158" s="1" t="s">
        <v>4004</v>
      </c>
      <c r="D2158">
        <v>5.0999999999999996</v>
      </c>
      <c r="E2158">
        <v>0</v>
      </c>
      <c r="F2158">
        <v>1.41</v>
      </c>
      <c r="G2158">
        <v>3287</v>
      </c>
      <c r="H2158" s="1" t="s">
        <v>4073</v>
      </c>
      <c r="I2158">
        <v>40.79</v>
      </c>
      <c r="J2158">
        <v>12.87</v>
      </c>
      <c r="K2158">
        <v>97</v>
      </c>
      <c r="L2158">
        <v>475.89</v>
      </c>
      <c r="M2158">
        <v>23</v>
      </c>
      <c r="N2158">
        <v>3</v>
      </c>
      <c r="O2158">
        <v>0</v>
      </c>
      <c r="P2158">
        <v>63.4</v>
      </c>
      <c r="Q2158">
        <v>0</v>
      </c>
      <c r="R2158" s="1" t="s">
        <v>7420</v>
      </c>
      <c r="S2158" s="1" t="s">
        <v>8156</v>
      </c>
      <c r="T2158">
        <v>1.05</v>
      </c>
      <c r="U2158" s="1"/>
      <c r="V2158">
        <v>7338.122136</v>
      </c>
      <c r="W2158">
        <v>256715.17242300001</v>
      </c>
      <c r="X2158">
        <v>39.544424999999997</v>
      </c>
      <c r="Y2158">
        <v>5.6460720000000002</v>
      </c>
      <c r="Z2158">
        <v>113.279619</v>
      </c>
      <c r="AA2158">
        <v>110.351956</v>
      </c>
      <c r="AB2158">
        <v>0</v>
      </c>
    </row>
    <row r="2159" spans="1:28" x14ac:dyDescent="0.25">
      <c r="A2159" s="1" t="s">
        <v>3266</v>
      </c>
      <c r="B2159">
        <v>2760</v>
      </c>
      <c r="C2159" s="1" t="s">
        <v>4011</v>
      </c>
      <c r="D2159">
        <v>5.0999999999999996</v>
      </c>
      <c r="E2159">
        <v>0</v>
      </c>
      <c r="F2159">
        <v>0</v>
      </c>
      <c r="G2159">
        <v>3288</v>
      </c>
      <c r="H2159" s="1" t="s">
        <v>4090</v>
      </c>
      <c r="I2159">
        <v>24.41</v>
      </c>
      <c r="J2159">
        <v>10.18</v>
      </c>
      <c r="K2159">
        <v>528</v>
      </c>
      <c r="L2159">
        <v>1138.06</v>
      </c>
      <c r="M2159">
        <v>304</v>
      </c>
      <c r="N2159">
        <v>14</v>
      </c>
      <c r="O2159">
        <v>0</v>
      </c>
      <c r="P2159">
        <v>416.68</v>
      </c>
      <c r="Q2159">
        <v>0</v>
      </c>
      <c r="R2159" s="1" t="s">
        <v>7421</v>
      </c>
      <c r="S2159" s="1" t="s">
        <v>8156</v>
      </c>
      <c r="T2159">
        <v>0.75</v>
      </c>
      <c r="U2159" s="1"/>
      <c r="V2159">
        <v>56072.925373999999</v>
      </c>
      <c r="W2159">
        <v>1201658.1274560001</v>
      </c>
      <c r="X2159">
        <v>283.52615600000001</v>
      </c>
      <c r="Y2159">
        <v>27.219987</v>
      </c>
      <c r="Z2159">
        <v>534.38421600000004</v>
      </c>
      <c r="AA2159">
        <v>516.56398799999999</v>
      </c>
      <c r="AB2159">
        <v>0</v>
      </c>
    </row>
    <row r="2160" spans="1:28" x14ac:dyDescent="0.25">
      <c r="A2160" s="1" t="s">
        <v>3268</v>
      </c>
      <c r="B2160">
        <v>3027</v>
      </c>
      <c r="C2160" s="1" t="s">
        <v>4017</v>
      </c>
      <c r="D2160">
        <v>5.0999999999999996</v>
      </c>
      <c r="E2160">
        <v>0</v>
      </c>
      <c r="F2160">
        <v>1.67</v>
      </c>
      <c r="G2160">
        <v>3289</v>
      </c>
      <c r="H2160" s="1" t="s">
        <v>4091</v>
      </c>
      <c r="I2160">
        <v>93.18</v>
      </c>
      <c r="J2160">
        <v>9.0399999999999991</v>
      </c>
      <c r="K2160">
        <v>262</v>
      </c>
      <c r="L2160">
        <v>1018.45</v>
      </c>
      <c r="M2160">
        <v>109</v>
      </c>
      <c r="N2160">
        <v>6</v>
      </c>
      <c r="O2160">
        <v>0</v>
      </c>
      <c r="P2160">
        <v>156.9</v>
      </c>
      <c r="Q2160">
        <v>0</v>
      </c>
      <c r="R2160" s="1" t="s">
        <v>7423</v>
      </c>
      <c r="S2160" s="1" t="s">
        <v>8156</v>
      </c>
      <c r="T2160">
        <v>0.69</v>
      </c>
      <c r="U2160" s="1"/>
      <c r="V2160">
        <v>22730.093957000001</v>
      </c>
      <c r="W2160">
        <v>601111.158482</v>
      </c>
      <c r="X2160">
        <v>117.58972</v>
      </c>
      <c r="Y2160">
        <v>12.730174</v>
      </c>
      <c r="Z2160">
        <v>262.19975899999997</v>
      </c>
      <c r="AA2160">
        <v>258.39999899999998</v>
      </c>
      <c r="AB2160">
        <v>0</v>
      </c>
    </row>
    <row r="2161" spans="1:28" x14ac:dyDescent="0.25">
      <c r="A2161" s="1" t="s">
        <v>3269</v>
      </c>
      <c r="B2161">
        <v>3168</v>
      </c>
      <c r="C2161" s="1" t="s">
        <v>4002</v>
      </c>
      <c r="D2161">
        <v>5.0999999999999996</v>
      </c>
      <c r="E2161">
        <v>0</v>
      </c>
      <c r="F2161">
        <v>0.34</v>
      </c>
      <c r="G2161">
        <v>3291</v>
      </c>
      <c r="H2161" s="1" t="s">
        <v>4105</v>
      </c>
      <c r="I2161">
        <v>31.58</v>
      </c>
      <c r="J2161">
        <v>9.85</v>
      </c>
      <c r="K2161">
        <v>123</v>
      </c>
      <c r="L2161">
        <v>367.23</v>
      </c>
      <c r="M2161">
        <v>79</v>
      </c>
      <c r="N2161">
        <v>1</v>
      </c>
      <c r="O2161">
        <v>0</v>
      </c>
      <c r="P2161">
        <v>86.38</v>
      </c>
      <c r="Q2161">
        <v>0</v>
      </c>
      <c r="R2161" s="1" t="s">
        <v>7424</v>
      </c>
      <c r="S2161" s="1" t="s">
        <v>8156</v>
      </c>
      <c r="T2161">
        <v>0.74</v>
      </c>
      <c r="U2161" s="1"/>
      <c r="V2161">
        <v>14279.553609000001</v>
      </c>
      <c r="W2161">
        <v>314602.52094999998</v>
      </c>
      <c r="X2161">
        <v>72.398345000000006</v>
      </c>
      <c r="Y2161">
        <v>7.0139019999999999</v>
      </c>
      <c r="Z2161">
        <v>138.95488399999999</v>
      </c>
      <c r="AA2161">
        <v>135.239925</v>
      </c>
      <c r="AB2161">
        <v>0</v>
      </c>
    </row>
    <row r="2162" spans="1:28" x14ac:dyDescent="0.25">
      <c r="A2162" s="1" t="s">
        <v>3270</v>
      </c>
      <c r="B2162">
        <v>3216</v>
      </c>
      <c r="C2162" s="1" t="s">
        <v>4004</v>
      </c>
      <c r="D2162">
        <v>5.0999999999999996</v>
      </c>
      <c r="E2162">
        <v>0</v>
      </c>
      <c r="F2162">
        <v>0.6</v>
      </c>
      <c r="G2162">
        <v>3291</v>
      </c>
      <c r="H2162" s="1" t="s">
        <v>4079</v>
      </c>
      <c r="I2162">
        <v>1.4</v>
      </c>
      <c r="J2162">
        <v>12.66</v>
      </c>
      <c r="K2162">
        <v>75</v>
      </c>
      <c r="L2162">
        <v>609.39</v>
      </c>
      <c r="M2162">
        <v>0</v>
      </c>
      <c r="N2162">
        <v>0</v>
      </c>
      <c r="O2162">
        <v>0</v>
      </c>
      <c r="P2162">
        <v>33.299999999999997</v>
      </c>
      <c r="Q2162">
        <v>0</v>
      </c>
      <c r="R2162" s="1" t="s">
        <v>7425</v>
      </c>
      <c r="S2162" s="1" t="s">
        <v>8156</v>
      </c>
      <c r="T2162">
        <v>1.02</v>
      </c>
      <c r="U2162" s="1"/>
      <c r="V2162">
        <v>5031.2445680000001</v>
      </c>
      <c r="W2162">
        <v>245405.467821</v>
      </c>
      <c r="X2162">
        <v>28.779174999999999</v>
      </c>
      <c r="Y2162">
        <v>5.1124689999999999</v>
      </c>
      <c r="Z2162">
        <v>105.92603099999999</v>
      </c>
      <c r="AA2162">
        <v>105.489142</v>
      </c>
      <c r="AB2162">
        <v>0</v>
      </c>
    </row>
    <row r="2163" spans="1:28" x14ac:dyDescent="0.25">
      <c r="A2163" s="1" t="s">
        <v>3271</v>
      </c>
      <c r="B2163">
        <v>3202</v>
      </c>
      <c r="C2163" s="1" t="s">
        <v>4004</v>
      </c>
      <c r="D2163">
        <v>5.0999999999999996</v>
      </c>
      <c r="E2163">
        <v>0</v>
      </c>
      <c r="F2163">
        <v>0.4</v>
      </c>
      <c r="G2163">
        <v>3292</v>
      </c>
      <c r="H2163" s="1" t="s">
        <v>4076</v>
      </c>
      <c r="I2163">
        <v>1.4</v>
      </c>
      <c r="J2163">
        <v>10.3</v>
      </c>
      <c r="K2163">
        <v>90</v>
      </c>
      <c r="L2163">
        <v>609.39</v>
      </c>
      <c r="M2163">
        <v>7</v>
      </c>
      <c r="N2163">
        <v>1</v>
      </c>
      <c r="O2163">
        <v>0</v>
      </c>
      <c r="P2163">
        <v>42.46</v>
      </c>
      <c r="Q2163">
        <v>0</v>
      </c>
      <c r="R2163" s="1" t="s">
        <v>7426</v>
      </c>
      <c r="S2163" s="1" t="s">
        <v>8156</v>
      </c>
      <c r="T2163">
        <v>0.87</v>
      </c>
      <c r="U2163" s="1"/>
      <c r="V2163">
        <v>5429.8785779999998</v>
      </c>
      <c r="W2163">
        <v>236473.08268600001</v>
      </c>
      <c r="X2163">
        <v>30.368683000000001</v>
      </c>
      <c r="Y2163">
        <v>4.9638770000000001</v>
      </c>
      <c r="Z2163">
        <v>102.69246200000001</v>
      </c>
      <c r="AA2163">
        <v>101.6499</v>
      </c>
      <c r="AB2163">
        <v>0</v>
      </c>
    </row>
    <row r="2164" spans="1:28" x14ac:dyDescent="0.25">
      <c r="A2164" s="1" t="s">
        <v>3272</v>
      </c>
      <c r="B2164">
        <v>3231</v>
      </c>
      <c r="C2164" s="1" t="s">
        <v>4002</v>
      </c>
      <c r="D2164">
        <v>5.0999999999999996</v>
      </c>
      <c r="E2164">
        <v>0</v>
      </c>
      <c r="F2164">
        <v>0.61</v>
      </c>
      <c r="G2164">
        <v>3292</v>
      </c>
      <c r="H2164" s="1" t="s">
        <v>4105</v>
      </c>
      <c r="I2164">
        <v>31.58</v>
      </c>
      <c r="J2164">
        <v>13.15</v>
      </c>
      <c r="K2164">
        <v>61</v>
      </c>
      <c r="L2164">
        <v>367.23</v>
      </c>
      <c r="M2164">
        <v>19</v>
      </c>
      <c r="N2164">
        <v>1</v>
      </c>
      <c r="O2164">
        <v>0</v>
      </c>
      <c r="P2164">
        <v>39.119999999999997</v>
      </c>
      <c r="Q2164">
        <v>0</v>
      </c>
      <c r="R2164" s="1" t="s">
        <v>7427</v>
      </c>
      <c r="S2164" s="1" t="s">
        <v>8156</v>
      </c>
      <c r="T2164">
        <v>1.22</v>
      </c>
      <c r="U2164" s="1"/>
      <c r="V2164">
        <v>5292.1312710000002</v>
      </c>
      <c r="W2164">
        <v>193657.34156900001</v>
      </c>
      <c r="X2164">
        <v>28.679832999999999</v>
      </c>
      <c r="Y2164">
        <v>4.1453389999999999</v>
      </c>
      <c r="Z2164">
        <v>84.276036000000005</v>
      </c>
      <c r="AA2164">
        <v>83.245830999999995</v>
      </c>
      <c r="AB2164">
        <v>0</v>
      </c>
    </row>
    <row r="2165" spans="1:28" x14ac:dyDescent="0.25">
      <c r="A2165" s="1" t="s">
        <v>3273</v>
      </c>
      <c r="B2165">
        <v>2760</v>
      </c>
      <c r="C2165" s="1" t="s">
        <v>4022</v>
      </c>
      <c r="D2165">
        <v>5.0999999999999996</v>
      </c>
      <c r="E2165">
        <v>0</v>
      </c>
      <c r="F2165">
        <v>0</v>
      </c>
      <c r="G2165">
        <v>3293</v>
      </c>
      <c r="H2165" s="1" t="s">
        <v>4098</v>
      </c>
      <c r="I2165">
        <v>66.290000000000006</v>
      </c>
      <c r="J2165">
        <v>4.09</v>
      </c>
      <c r="K2165">
        <v>533</v>
      </c>
      <c r="L2165">
        <v>1849.52</v>
      </c>
      <c r="M2165">
        <v>19</v>
      </c>
      <c r="N2165">
        <v>1</v>
      </c>
      <c r="O2165">
        <v>0</v>
      </c>
      <c r="P2165">
        <v>145.74</v>
      </c>
      <c r="Q2165">
        <v>0</v>
      </c>
      <c r="R2165" s="1" t="s">
        <v>7428</v>
      </c>
      <c r="S2165" s="1" t="s">
        <v>8156</v>
      </c>
      <c r="T2165">
        <v>0.34</v>
      </c>
      <c r="U2165" s="1"/>
      <c r="V2165">
        <v>31391.376862000001</v>
      </c>
      <c r="W2165">
        <v>848672.33691299998</v>
      </c>
      <c r="X2165">
        <v>162.50243</v>
      </c>
      <c r="Y2165">
        <v>16.415588</v>
      </c>
      <c r="Z2165">
        <v>363.39535799999999</v>
      </c>
      <c r="AA2165">
        <v>364.82070399999998</v>
      </c>
      <c r="AB2165">
        <v>0</v>
      </c>
    </row>
    <row r="2166" spans="1:28" x14ac:dyDescent="0.25">
      <c r="A2166" s="1" t="s">
        <v>3274</v>
      </c>
      <c r="B2166">
        <v>3152</v>
      </c>
      <c r="C2166" s="1" t="s">
        <v>4016</v>
      </c>
      <c r="D2166">
        <v>5.0999999999999996</v>
      </c>
      <c r="E2166">
        <v>0</v>
      </c>
      <c r="F2166">
        <v>0.56999999999999995</v>
      </c>
      <c r="G2166">
        <v>3294</v>
      </c>
      <c r="H2166" s="1" t="s">
        <v>4089</v>
      </c>
      <c r="I2166">
        <v>182.21</v>
      </c>
      <c r="J2166">
        <v>10.3</v>
      </c>
      <c r="K2166">
        <v>142</v>
      </c>
      <c r="L2166">
        <v>905.52</v>
      </c>
      <c r="M2166">
        <v>36</v>
      </c>
      <c r="N2166">
        <v>3</v>
      </c>
      <c r="O2166">
        <v>0</v>
      </c>
      <c r="P2166">
        <v>69.75</v>
      </c>
      <c r="Q2166">
        <v>0</v>
      </c>
      <c r="R2166" s="1" t="s">
        <v>7429</v>
      </c>
      <c r="S2166" s="1" t="s">
        <v>8156</v>
      </c>
      <c r="T2166">
        <v>0.9</v>
      </c>
      <c r="U2166" s="1"/>
      <c r="V2166">
        <v>9652.4388120000003</v>
      </c>
      <c r="W2166">
        <v>373759.77733000001</v>
      </c>
      <c r="X2166">
        <v>52.749332000000003</v>
      </c>
      <c r="Y2166">
        <v>7.3358850000000002</v>
      </c>
      <c r="Z2166">
        <v>158.500823</v>
      </c>
      <c r="AA2166">
        <v>160.66546299999999</v>
      </c>
      <c r="AB2166">
        <v>0</v>
      </c>
    </row>
    <row r="2167" spans="1:28" x14ac:dyDescent="0.25">
      <c r="A2167" s="1" t="s">
        <v>3275</v>
      </c>
      <c r="B2167">
        <v>3230</v>
      </c>
      <c r="C2167" s="1" t="s">
        <v>4004</v>
      </c>
      <c r="D2167">
        <v>5.0999999999999996</v>
      </c>
      <c r="E2167">
        <v>0</v>
      </c>
      <c r="F2167">
        <v>0.8</v>
      </c>
      <c r="G2167">
        <v>3294</v>
      </c>
      <c r="H2167" s="1" t="s">
        <v>4076</v>
      </c>
      <c r="I2167">
        <v>1.4</v>
      </c>
      <c r="J2167">
        <v>14.28</v>
      </c>
      <c r="K2167">
        <v>64</v>
      </c>
      <c r="L2167">
        <v>609.39</v>
      </c>
      <c r="M2167">
        <v>0</v>
      </c>
      <c r="N2167">
        <v>0</v>
      </c>
      <c r="O2167">
        <v>0</v>
      </c>
      <c r="P2167">
        <v>23.64</v>
      </c>
      <c r="Q2167">
        <v>0</v>
      </c>
      <c r="R2167" s="1" t="s">
        <v>7430</v>
      </c>
      <c r="S2167" s="1" t="s">
        <v>8156</v>
      </c>
      <c r="T2167">
        <v>1.07</v>
      </c>
      <c r="U2167" s="1"/>
      <c r="V2167">
        <v>3991.6217200000001</v>
      </c>
      <c r="W2167">
        <v>218947.160534</v>
      </c>
      <c r="X2167">
        <v>23.395807000000001</v>
      </c>
      <c r="Y2167">
        <v>4.3521169999999998</v>
      </c>
      <c r="Z2167">
        <v>92.852754000000004</v>
      </c>
      <c r="AA2167">
        <v>94.115791999999999</v>
      </c>
      <c r="AB2167">
        <v>0</v>
      </c>
    </row>
    <row r="2168" spans="1:28" x14ac:dyDescent="0.25">
      <c r="A2168" s="1" t="s">
        <v>3276</v>
      </c>
      <c r="B2168">
        <v>2988</v>
      </c>
      <c r="C2168" s="1" t="s">
        <v>4020</v>
      </c>
      <c r="D2168">
        <v>5.0999999999999996</v>
      </c>
      <c r="E2168">
        <v>0</v>
      </c>
      <c r="F2168">
        <v>0.37</v>
      </c>
      <c r="G2168">
        <v>3296</v>
      </c>
      <c r="H2168" s="1" t="s">
        <v>4094</v>
      </c>
      <c r="I2168">
        <v>120.04</v>
      </c>
      <c r="J2168">
        <v>15.03</v>
      </c>
      <c r="K2168">
        <v>308</v>
      </c>
      <c r="L2168">
        <v>743.49</v>
      </c>
      <c r="M2168">
        <v>179</v>
      </c>
      <c r="N2168">
        <v>8</v>
      </c>
      <c r="O2168">
        <v>0</v>
      </c>
      <c r="P2168">
        <v>257.41000000000003</v>
      </c>
      <c r="Q2168">
        <v>0</v>
      </c>
      <c r="R2168" s="1" t="s">
        <v>7431</v>
      </c>
      <c r="S2168" s="1" t="s">
        <v>8156</v>
      </c>
      <c r="T2168">
        <v>1.0900000000000001</v>
      </c>
      <c r="U2168" s="1"/>
      <c r="V2168">
        <v>32734.667078999999</v>
      </c>
      <c r="W2168">
        <v>723042.85123599996</v>
      </c>
      <c r="X2168">
        <v>166.14440500000001</v>
      </c>
      <c r="Y2168">
        <v>16.756540999999999</v>
      </c>
      <c r="Z2168">
        <v>322.89329800000002</v>
      </c>
      <c r="AA2168">
        <v>310.81744400000002</v>
      </c>
      <c r="AB2168">
        <v>0</v>
      </c>
    </row>
    <row r="2169" spans="1:28" x14ac:dyDescent="0.25">
      <c r="A2169" s="1" t="s">
        <v>3277</v>
      </c>
      <c r="B2169">
        <v>3105</v>
      </c>
      <c r="C2169" s="1" t="s">
        <v>4018</v>
      </c>
      <c r="D2169">
        <v>5.0999999999999996</v>
      </c>
      <c r="E2169">
        <v>0</v>
      </c>
      <c r="F2169">
        <v>0</v>
      </c>
      <c r="G2169">
        <v>3296</v>
      </c>
      <c r="H2169" s="1" t="s">
        <v>4089</v>
      </c>
      <c r="I2169">
        <v>182.21</v>
      </c>
      <c r="J2169">
        <v>11.88</v>
      </c>
      <c r="K2169">
        <v>191</v>
      </c>
      <c r="L2169">
        <v>1351.38</v>
      </c>
      <c r="M2169">
        <v>37</v>
      </c>
      <c r="N2169">
        <v>3</v>
      </c>
      <c r="O2169">
        <v>0</v>
      </c>
      <c r="P2169">
        <v>88.24</v>
      </c>
      <c r="Q2169">
        <v>0</v>
      </c>
      <c r="R2169" s="1" t="s">
        <v>7432</v>
      </c>
      <c r="S2169" s="1" t="s">
        <v>8156</v>
      </c>
      <c r="T2169">
        <v>0.93</v>
      </c>
      <c r="U2169" s="1"/>
      <c r="V2169">
        <v>12761.811765</v>
      </c>
      <c r="W2169">
        <v>568703.76826200006</v>
      </c>
      <c r="X2169">
        <v>71.688430999999994</v>
      </c>
      <c r="Y2169">
        <v>11.866247</v>
      </c>
      <c r="Z2169">
        <v>245.88353900000001</v>
      </c>
      <c r="AA2169">
        <v>244.46191300000001</v>
      </c>
      <c r="AB2169">
        <v>0</v>
      </c>
    </row>
    <row r="2170" spans="1:28" x14ac:dyDescent="0.25">
      <c r="A2170" s="1" t="s">
        <v>3278</v>
      </c>
      <c r="B2170">
        <v>3024</v>
      </c>
      <c r="C2170" s="1" t="s">
        <v>4020</v>
      </c>
      <c r="D2170">
        <v>5.0999999999999996</v>
      </c>
      <c r="E2170">
        <v>0</v>
      </c>
      <c r="F2170">
        <v>0.81</v>
      </c>
      <c r="G2170">
        <v>3298</v>
      </c>
      <c r="H2170" s="1" t="s">
        <v>4094</v>
      </c>
      <c r="I2170">
        <v>120.04</v>
      </c>
      <c r="J2170">
        <v>13.69</v>
      </c>
      <c r="K2170">
        <v>274</v>
      </c>
      <c r="L2170">
        <v>743.49</v>
      </c>
      <c r="M2170">
        <v>149</v>
      </c>
      <c r="N2170">
        <v>8</v>
      </c>
      <c r="O2170">
        <v>0</v>
      </c>
      <c r="P2170">
        <v>220.06</v>
      </c>
      <c r="Q2170">
        <v>0</v>
      </c>
      <c r="R2170" s="1" t="s">
        <v>7433</v>
      </c>
      <c r="S2170" s="1" t="s">
        <v>8156</v>
      </c>
      <c r="T2170">
        <v>1.01</v>
      </c>
      <c r="U2170" s="1"/>
      <c r="V2170">
        <v>26873.227159999999</v>
      </c>
      <c r="W2170">
        <v>598800.96470300003</v>
      </c>
      <c r="X2170">
        <v>136.453866</v>
      </c>
      <c r="Y2170">
        <v>13.485726</v>
      </c>
      <c r="Z2170">
        <v>264.61968000000002</v>
      </c>
      <c r="AA2170">
        <v>257.40949000000001</v>
      </c>
      <c r="AB2170">
        <v>0</v>
      </c>
    </row>
    <row r="2171" spans="1:28" x14ac:dyDescent="0.25">
      <c r="A2171" s="1" t="s">
        <v>3279</v>
      </c>
      <c r="B2171">
        <v>2302</v>
      </c>
      <c r="C2171" s="1" t="s">
        <v>4040</v>
      </c>
      <c r="D2171">
        <v>5.0999999999999996</v>
      </c>
      <c r="E2171">
        <v>0</v>
      </c>
      <c r="F2171">
        <v>2.0099999999999998</v>
      </c>
      <c r="G2171">
        <v>3299</v>
      </c>
      <c r="H2171" s="1" t="s">
        <v>4145</v>
      </c>
      <c r="I2171">
        <v>168.74</v>
      </c>
      <c r="J2171">
        <v>10.45</v>
      </c>
      <c r="K2171">
        <v>997</v>
      </c>
      <c r="L2171">
        <v>1626.37</v>
      </c>
      <c r="M2171">
        <v>640</v>
      </c>
      <c r="N2171">
        <v>24</v>
      </c>
      <c r="O2171">
        <v>0</v>
      </c>
      <c r="P2171">
        <v>856.13</v>
      </c>
      <c r="Q2171">
        <v>0</v>
      </c>
      <c r="R2171" s="1" t="s">
        <v>7434</v>
      </c>
      <c r="S2171" s="1" t="s">
        <v>8156</v>
      </c>
      <c r="T2171">
        <v>0.83</v>
      </c>
      <c r="U2171" s="1"/>
      <c r="V2171">
        <v>109939.970053</v>
      </c>
      <c r="W2171">
        <v>2177456.812806</v>
      </c>
      <c r="X2171">
        <v>551.78990499999998</v>
      </c>
      <c r="Y2171">
        <v>50.987119</v>
      </c>
      <c r="Z2171">
        <v>978.00776800000006</v>
      </c>
      <c r="AA2171">
        <v>936.04112299999997</v>
      </c>
      <c r="AB2171">
        <v>0</v>
      </c>
    </row>
    <row r="2172" spans="1:28" x14ac:dyDescent="0.25">
      <c r="A2172" s="1" t="s">
        <v>3280</v>
      </c>
      <c r="B2172">
        <v>3262</v>
      </c>
      <c r="C2172" s="1" t="s">
        <v>4002</v>
      </c>
      <c r="D2172">
        <v>5.0999999999999996</v>
      </c>
      <c r="E2172">
        <v>0</v>
      </c>
      <c r="F2172">
        <v>0.25</v>
      </c>
      <c r="G2172">
        <v>3299</v>
      </c>
      <c r="H2172" s="1" t="s">
        <v>4105</v>
      </c>
      <c r="I2172">
        <v>31.58</v>
      </c>
      <c r="J2172">
        <v>11.47</v>
      </c>
      <c r="K2172">
        <v>37</v>
      </c>
      <c r="L2172">
        <v>367.23</v>
      </c>
      <c r="M2172">
        <v>0</v>
      </c>
      <c r="N2172">
        <v>0</v>
      </c>
      <c r="O2172">
        <v>0</v>
      </c>
      <c r="P2172">
        <v>9.49</v>
      </c>
      <c r="Q2172">
        <v>0</v>
      </c>
      <c r="R2172" s="1" t="s">
        <v>7435</v>
      </c>
      <c r="S2172" s="1" t="s">
        <v>8156</v>
      </c>
      <c r="T2172">
        <v>0.97</v>
      </c>
      <c r="U2172" s="1"/>
      <c r="V2172">
        <v>2165.7564710000001</v>
      </c>
      <c r="W2172">
        <v>126448.082324</v>
      </c>
      <c r="X2172">
        <v>12.862465</v>
      </c>
      <c r="Y2172">
        <v>2.434866</v>
      </c>
      <c r="Z2172">
        <v>53.321089999999998</v>
      </c>
      <c r="AA2172">
        <v>54.354469999999999</v>
      </c>
      <c r="AB2172">
        <v>0</v>
      </c>
    </row>
    <row r="2173" spans="1:28" x14ac:dyDescent="0.25">
      <c r="A2173" s="1" t="s">
        <v>3281</v>
      </c>
      <c r="B2173">
        <v>2465</v>
      </c>
      <c r="C2173" s="1" t="s">
        <v>4040</v>
      </c>
      <c r="D2173">
        <v>5.0999999999999996</v>
      </c>
      <c r="E2173">
        <v>0</v>
      </c>
      <c r="F2173">
        <v>0.73</v>
      </c>
      <c r="G2173">
        <v>3300</v>
      </c>
      <c r="H2173" s="1" t="s">
        <v>4145</v>
      </c>
      <c r="I2173">
        <v>168.74</v>
      </c>
      <c r="J2173">
        <v>15.4</v>
      </c>
      <c r="K2173">
        <v>835</v>
      </c>
      <c r="L2173">
        <v>1626.36</v>
      </c>
      <c r="M2173">
        <v>533</v>
      </c>
      <c r="N2173">
        <v>14</v>
      </c>
      <c r="O2173">
        <v>0</v>
      </c>
      <c r="P2173">
        <v>751.43</v>
      </c>
      <c r="Q2173">
        <v>0</v>
      </c>
      <c r="R2173" s="1" t="s">
        <v>7436</v>
      </c>
      <c r="S2173" s="1" t="s">
        <v>8156</v>
      </c>
      <c r="T2173">
        <v>1.47</v>
      </c>
      <c r="U2173" s="1"/>
      <c r="V2173">
        <v>95656.590679000001</v>
      </c>
      <c r="W2173">
        <v>2049592.371698</v>
      </c>
      <c r="X2173">
        <v>484.039896</v>
      </c>
      <c r="Y2173">
        <v>48.267555999999999</v>
      </c>
      <c r="Z2173">
        <v>920.91763700000001</v>
      </c>
      <c r="AA2173">
        <v>881.06802100000004</v>
      </c>
      <c r="AB2173">
        <v>0</v>
      </c>
    </row>
    <row r="2174" spans="1:28" x14ac:dyDescent="0.25">
      <c r="A2174" s="1" t="s">
        <v>3282</v>
      </c>
      <c r="B2174">
        <v>2589</v>
      </c>
      <c r="C2174" s="1" t="s">
        <v>4020</v>
      </c>
      <c r="D2174">
        <v>5.0999999999999996</v>
      </c>
      <c r="E2174">
        <v>0</v>
      </c>
      <c r="F2174">
        <v>1.5</v>
      </c>
      <c r="G2174">
        <v>3300</v>
      </c>
      <c r="H2174" s="1" t="s">
        <v>4146</v>
      </c>
      <c r="I2174">
        <v>61.94</v>
      </c>
      <c r="J2174">
        <v>10.89</v>
      </c>
      <c r="K2174">
        <v>711</v>
      </c>
      <c r="L2174">
        <v>1358.76</v>
      </c>
      <c r="M2174">
        <v>394</v>
      </c>
      <c r="N2174">
        <v>16</v>
      </c>
      <c r="O2174">
        <v>0</v>
      </c>
      <c r="P2174">
        <v>600.35</v>
      </c>
      <c r="Q2174">
        <v>0</v>
      </c>
      <c r="R2174" s="1" t="s">
        <v>7437</v>
      </c>
      <c r="S2174" s="1" t="s">
        <v>8156</v>
      </c>
      <c r="T2174">
        <v>0.9</v>
      </c>
      <c r="U2174" s="1"/>
      <c r="V2174">
        <v>72298.519098999997</v>
      </c>
      <c r="W2174">
        <v>1492221.047299</v>
      </c>
      <c r="X2174">
        <v>364.28589899999997</v>
      </c>
      <c r="Y2174">
        <v>34.440584000000001</v>
      </c>
      <c r="Z2174">
        <v>666.63345600000002</v>
      </c>
      <c r="AA2174">
        <v>641.47143300000005</v>
      </c>
      <c r="AB2174">
        <v>0</v>
      </c>
    </row>
    <row r="2175" spans="1:28" x14ac:dyDescent="0.25">
      <c r="A2175" s="1" t="s">
        <v>3283</v>
      </c>
      <c r="B2175">
        <v>2488</v>
      </c>
      <c r="C2175" s="1" t="s">
        <v>4037</v>
      </c>
      <c r="D2175">
        <v>5.0999999999999996</v>
      </c>
      <c r="E2175">
        <v>0</v>
      </c>
      <c r="F2175">
        <v>0.81</v>
      </c>
      <c r="G2175">
        <v>3301</v>
      </c>
      <c r="H2175" s="1" t="s">
        <v>4096</v>
      </c>
      <c r="I2175">
        <v>121.36</v>
      </c>
      <c r="J2175">
        <v>9.32</v>
      </c>
      <c r="K2175">
        <v>813</v>
      </c>
      <c r="L2175">
        <v>1412.05</v>
      </c>
      <c r="M2175">
        <v>544</v>
      </c>
      <c r="N2175">
        <v>12</v>
      </c>
      <c r="O2175">
        <v>0</v>
      </c>
      <c r="P2175">
        <v>677.97</v>
      </c>
      <c r="Q2175">
        <v>0</v>
      </c>
      <c r="R2175" s="1" t="s">
        <v>7438</v>
      </c>
      <c r="S2175" s="1" t="s">
        <v>8156</v>
      </c>
      <c r="T2175">
        <v>0.75</v>
      </c>
      <c r="U2175" s="1"/>
      <c r="V2175">
        <v>99375.465649999998</v>
      </c>
      <c r="W2175">
        <v>1922466.284886</v>
      </c>
      <c r="X2175">
        <v>497.59426400000001</v>
      </c>
      <c r="Y2175">
        <v>44.897126</v>
      </c>
      <c r="Z2175">
        <v>862.92632200000003</v>
      </c>
      <c r="AA2175">
        <v>826.42840100000001</v>
      </c>
      <c r="AB2175">
        <v>0</v>
      </c>
    </row>
    <row r="2176" spans="1:28" x14ac:dyDescent="0.25">
      <c r="A2176" s="1" t="s">
        <v>3284</v>
      </c>
      <c r="B2176">
        <v>2492</v>
      </c>
      <c r="C2176" s="1" t="s">
        <v>4040</v>
      </c>
      <c r="D2176">
        <v>5.0999999999999996</v>
      </c>
      <c r="E2176">
        <v>0</v>
      </c>
      <c r="F2176">
        <v>0.34</v>
      </c>
      <c r="G2176">
        <v>3301</v>
      </c>
      <c r="H2176" s="1" t="s">
        <v>4153</v>
      </c>
      <c r="I2176">
        <v>204.71</v>
      </c>
      <c r="J2176">
        <v>16.54</v>
      </c>
      <c r="K2176">
        <v>809</v>
      </c>
      <c r="L2176">
        <v>1536.68</v>
      </c>
      <c r="M2176">
        <v>486</v>
      </c>
      <c r="N2176">
        <v>13</v>
      </c>
      <c r="O2176">
        <v>0</v>
      </c>
      <c r="P2176">
        <v>716.62</v>
      </c>
      <c r="Q2176">
        <v>0</v>
      </c>
      <c r="R2176" s="1" t="s">
        <v>7439</v>
      </c>
      <c r="S2176" s="1" t="s">
        <v>8156</v>
      </c>
      <c r="T2176">
        <v>1.21</v>
      </c>
      <c r="U2176" s="1"/>
      <c r="V2176">
        <v>90163.161194999993</v>
      </c>
      <c r="W2176">
        <v>1904401.7211490001</v>
      </c>
      <c r="X2176">
        <v>455.488225</v>
      </c>
      <c r="Y2176">
        <v>44.596846999999997</v>
      </c>
      <c r="Z2176">
        <v>855.11437000000001</v>
      </c>
      <c r="AA2176">
        <v>818.65559699999994</v>
      </c>
      <c r="AB2176">
        <v>0</v>
      </c>
    </row>
    <row r="2177" spans="1:28" x14ac:dyDescent="0.25">
      <c r="A2177" s="1" t="s">
        <v>3285</v>
      </c>
      <c r="B2177">
        <v>3245</v>
      </c>
      <c r="C2177" s="1" t="s">
        <v>4004</v>
      </c>
      <c r="D2177">
        <v>5.0999999999999996</v>
      </c>
      <c r="E2177">
        <v>0</v>
      </c>
      <c r="F2177">
        <v>2</v>
      </c>
      <c r="G2177">
        <v>3301</v>
      </c>
      <c r="H2177" s="1" t="s">
        <v>4076</v>
      </c>
      <c r="I2177">
        <v>1.4</v>
      </c>
      <c r="J2177">
        <v>13.02</v>
      </c>
      <c r="K2177">
        <v>56</v>
      </c>
      <c r="L2177">
        <v>609.39</v>
      </c>
      <c r="M2177">
        <v>0</v>
      </c>
      <c r="N2177">
        <v>0</v>
      </c>
      <c r="O2177">
        <v>0</v>
      </c>
      <c r="P2177">
        <v>12.78</v>
      </c>
      <c r="Q2177">
        <v>0</v>
      </c>
      <c r="R2177" s="1" t="s">
        <v>7440</v>
      </c>
      <c r="S2177" s="1" t="s">
        <v>8156</v>
      </c>
      <c r="T2177">
        <v>0.99</v>
      </c>
      <c r="U2177" s="1"/>
      <c r="V2177">
        <v>3191.8073279999999</v>
      </c>
      <c r="W2177">
        <v>209070.29994699999</v>
      </c>
      <c r="X2177">
        <v>19.506485000000001</v>
      </c>
      <c r="Y2177">
        <v>3.9889649999999999</v>
      </c>
      <c r="Z2177">
        <v>87.497821000000002</v>
      </c>
      <c r="AA2177">
        <v>89.869895999999997</v>
      </c>
      <c r="AB2177">
        <v>0</v>
      </c>
    </row>
    <row r="2178" spans="1:28" x14ac:dyDescent="0.25">
      <c r="A2178" s="1" t="s">
        <v>3288</v>
      </c>
      <c r="B2178">
        <v>2415</v>
      </c>
      <c r="C2178" s="1" t="s">
        <v>4024</v>
      </c>
      <c r="D2178">
        <v>5.0999999999999996</v>
      </c>
      <c r="E2178">
        <v>0</v>
      </c>
      <c r="F2178">
        <v>0</v>
      </c>
      <c r="G2178">
        <v>3304</v>
      </c>
      <c r="H2178" s="1" t="s">
        <v>4144</v>
      </c>
      <c r="I2178">
        <v>26.09</v>
      </c>
      <c r="J2178">
        <v>17.54</v>
      </c>
      <c r="K2178">
        <v>889</v>
      </c>
      <c r="L2178">
        <v>2392.42</v>
      </c>
      <c r="M2178">
        <v>558</v>
      </c>
      <c r="N2178">
        <v>24</v>
      </c>
      <c r="O2178">
        <v>0</v>
      </c>
      <c r="P2178">
        <v>765.25</v>
      </c>
      <c r="Q2178">
        <v>0</v>
      </c>
      <c r="R2178" s="1" t="s">
        <v>7443</v>
      </c>
      <c r="S2178" s="1" t="s">
        <v>8156</v>
      </c>
      <c r="T2178">
        <v>1.63</v>
      </c>
      <c r="U2178" s="1"/>
      <c r="V2178">
        <v>96027.122000000003</v>
      </c>
      <c r="W2178">
        <v>2328308.780212</v>
      </c>
      <c r="X2178">
        <v>492.47497099999998</v>
      </c>
      <c r="Y2178">
        <v>53.665140999999998</v>
      </c>
      <c r="Z2178">
        <v>1036.984312</v>
      </c>
      <c r="AA2178">
        <v>1000.872302</v>
      </c>
      <c r="AB2178">
        <v>0</v>
      </c>
    </row>
    <row r="2179" spans="1:28" x14ac:dyDescent="0.25">
      <c r="A2179" s="1" t="s">
        <v>3290</v>
      </c>
      <c r="B2179">
        <v>2436</v>
      </c>
      <c r="C2179" s="1" t="s">
        <v>4031</v>
      </c>
      <c r="D2179">
        <v>5.0999999999999996</v>
      </c>
      <c r="E2179">
        <v>0</v>
      </c>
      <c r="F2179">
        <v>0.71</v>
      </c>
      <c r="G2179">
        <v>3306</v>
      </c>
      <c r="H2179" s="1" t="s">
        <v>4093</v>
      </c>
      <c r="I2179">
        <v>2.0699999999999998</v>
      </c>
      <c r="J2179">
        <v>11.81</v>
      </c>
      <c r="K2179">
        <v>870</v>
      </c>
      <c r="L2179">
        <v>2268.7600000000002</v>
      </c>
      <c r="M2179">
        <v>544</v>
      </c>
      <c r="N2179">
        <v>26</v>
      </c>
      <c r="O2179">
        <v>0</v>
      </c>
      <c r="P2179">
        <v>704.5</v>
      </c>
      <c r="Q2179">
        <v>0</v>
      </c>
      <c r="R2179" s="1" t="s">
        <v>7445</v>
      </c>
      <c r="S2179" s="1" t="s">
        <v>8156</v>
      </c>
      <c r="T2179">
        <v>0.99</v>
      </c>
      <c r="U2179" s="1"/>
      <c r="V2179">
        <v>91131.144904000001</v>
      </c>
      <c r="W2179">
        <v>1986712.337327</v>
      </c>
      <c r="X2179">
        <v>461.755652</v>
      </c>
      <c r="Y2179">
        <v>45.409047000000001</v>
      </c>
      <c r="Z2179">
        <v>883.2586</v>
      </c>
      <c r="AA2179">
        <v>854.03828199999998</v>
      </c>
      <c r="AB2179">
        <v>0</v>
      </c>
    </row>
    <row r="2180" spans="1:28" x14ac:dyDescent="0.25">
      <c r="A2180" s="1" t="s">
        <v>3292</v>
      </c>
      <c r="B2180">
        <v>3036</v>
      </c>
      <c r="C2180" s="1" t="s">
        <v>4034</v>
      </c>
      <c r="D2180">
        <v>5.0999999999999996</v>
      </c>
      <c r="E2180">
        <v>0</v>
      </c>
      <c r="F2180">
        <v>0</v>
      </c>
      <c r="G2180">
        <v>3307</v>
      </c>
      <c r="H2180" s="1" t="s">
        <v>4115</v>
      </c>
      <c r="I2180">
        <v>82</v>
      </c>
      <c r="J2180">
        <v>12.75</v>
      </c>
      <c r="K2180">
        <v>271</v>
      </c>
      <c r="L2180">
        <v>1808.36</v>
      </c>
      <c r="M2180">
        <v>70</v>
      </c>
      <c r="N2180">
        <v>4</v>
      </c>
      <c r="O2180">
        <v>0</v>
      </c>
      <c r="P2180">
        <v>138.16</v>
      </c>
      <c r="Q2180">
        <v>0</v>
      </c>
      <c r="R2180" s="1" t="s">
        <v>7447</v>
      </c>
      <c r="S2180" s="1" t="s">
        <v>8156</v>
      </c>
      <c r="T2180">
        <v>0.97</v>
      </c>
      <c r="U2180" s="1"/>
      <c r="V2180">
        <v>20319.059247000001</v>
      </c>
      <c r="W2180">
        <v>761781.22961100005</v>
      </c>
      <c r="X2180">
        <v>110.55720100000001</v>
      </c>
      <c r="Y2180">
        <v>15.612522</v>
      </c>
      <c r="Z2180">
        <v>326.76980500000002</v>
      </c>
      <c r="AA2180">
        <v>327.46108900000002</v>
      </c>
      <c r="AB2180">
        <v>0</v>
      </c>
    </row>
    <row r="2181" spans="1:28" x14ac:dyDescent="0.25">
      <c r="A2181" s="1" t="s">
        <v>3293</v>
      </c>
      <c r="B2181">
        <v>3215</v>
      </c>
      <c r="C2181" s="1" t="s">
        <v>4004</v>
      </c>
      <c r="D2181">
        <v>5.0999999999999996</v>
      </c>
      <c r="E2181">
        <v>0</v>
      </c>
      <c r="F2181">
        <v>0.27</v>
      </c>
      <c r="G2181">
        <v>3307</v>
      </c>
      <c r="H2181" s="1" t="s">
        <v>4073</v>
      </c>
      <c r="I2181">
        <v>40.79</v>
      </c>
      <c r="J2181">
        <v>12.66</v>
      </c>
      <c r="K2181">
        <v>92</v>
      </c>
      <c r="L2181">
        <v>475.89</v>
      </c>
      <c r="M2181">
        <v>3</v>
      </c>
      <c r="N2181">
        <v>2</v>
      </c>
      <c r="O2181">
        <v>0</v>
      </c>
      <c r="P2181">
        <v>55.39</v>
      </c>
      <c r="Q2181">
        <v>0</v>
      </c>
      <c r="R2181" s="1" t="s">
        <v>7448</v>
      </c>
      <c r="S2181" s="1" t="s">
        <v>8156</v>
      </c>
      <c r="T2181">
        <v>0.97</v>
      </c>
      <c r="U2181" s="1"/>
      <c r="V2181">
        <v>6189.6143229999998</v>
      </c>
      <c r="W2181">
        <v>239776.41978</v>
      </c>
      <c r="X2181">
        <v>33.830174</v>
      </c>
      <c r="Y2181">
        <v>4.7946869999999997</v>
      </c>
      <c r="Z2181">
        <v>103.23833399999999</v>
      </c>
      <c r="AA2181">
        <v>103.07074799999999</v>
      </c>
      <c r="AB2181">
        <v>0</v>
      </c>
    </row>
    <row r="2182" spans="1:28" x14ac:dyDescent="0.25">
      <c r="A2182" s="1" t="s">
        <v>3294</v>
      </c>
      <c r="B2182">
        <v>2568</v>
      </c>
      <c r="C2182" s="1" t="s">
        <v>4037</v>
      </c>
      <c r="D2182">
        <v>5.0999999999999996</v>
      </c>
      <c r="E2182">
        <v>0</v>
      </c>
      <c r="F2182">
        <v>0.57999999999999996</v>
      </c>
      <c r="G2182">
        <v>3308</v>
      </c>
      <c r="H2182" s="1" t="s">
        <v>4096</v>
      </c>
      <c r="I2182">
        <v>121.36</v>
      </c>
      <c r="J2182">
        <v>6.33</v>
      </c>
      <c r="K2182">
        <v>740</v>
      </c>
      <c r="L2182">
        <v>1378.78</v>
      </c>
      <c r="M2182">
        <v>465</v>
      </c>
      <c r="N2182">
        <v>9</v>
      </c>
      <c r="O2182">
        <v>0</v>
      </c>
      <c r="P2182">
        <v>575</v>
      </c>
      <c r="Q2182">
        <v>0</v>
      </c>
      <c r="R2182" s="1" t="s">
        <v>7449</v>
      </c>
      <c r="S2182" s="1" t="s">
        <v>8156</v>
      </c>
      <c r="T2182">
        <v>0.61</v>
      </c>
      <c r="U2182" s="1"/>
      <c r="V2182">
        <v>88282.465668999997</v>
      </c>
      <c r="W2182">
        <v>1712121.665333</v>
      </c>
      <c r="X2182">
        <v>442.058222</v>
      </c>
      <c r="Y2182">
        <v>39.531488000000003</v>
      </c>
      <c r="Z2182">
        <v>766.24853299999995</v>
      </c>
      <c r="AA2182">
        <v>736.00604399999997</v>
      </c>
      <c r="AB2182">
        <v>0</v>
      </c>
    </row>
    <row r="2183" spans="1:28" x14ac:dyDescent="0.25">
      <c r="A2183" s="1" t="s">
        <v>3295</v>
      </c>
      <c r="B2183">
        <v>2856</v>
      </c>
      <c r="C2183" s="1" t="s">
        <v>4048</v>
      </c>
      <c r="D2183">
        <v>5.0999999999999996</v>
      </c>
      <c r="E2183">
        <v>0</v>
      </c>
      <c r="F2183">
        <v>0.84</v>
      </c>
      <c r="G2183">
        <v>3309</v>
      </c>
      <c r="H2183" s="1" t="s">
        <v>4096</v>
      </c>
      <c r="I2183">
        <v>121.36</v>
      </c>
      <c r="J2183">
        <v>9.08</v>
      </c>
      <c r="K2183">
        <v>453</v>
      </c>
      <c r="L2183">
        <v>2440.69</v>
      </c>
      <c r="M2183">
        <v>115</v>
      </c>
      <c r="N2183">
        <v>7</v>
      </c>
      <c r="O2183">
        <v>0</v>
      </c>
      <c r="P2183">
        <v>228.52</v>
      </c>
      <c r="Q2183">
        <v>0</v>
      </c>
      <c r="R2183" s="1" t="s">
        <v>7450</v>
      </c>
      <c r="S2183" s="1" t="s">
        <v>8156</v>
      </c>
      <c r="T2183">
        <v>0.79</v>
      </c>
      <c r="U2183" s="1"/>
      <c r="V2183">
        <v>32640.918645999998</v>
      </c>
      <c r="W2183">
        <v>1111762.1618309999</v>
      </c>
      <c r="X2183">
        <v>174.71159700000001</v>
      </c>
      <c r="Y2183">
        <v>22.174475000000001</v>
      </c>
      <c r="Z2183">
        <v>475.98140100000001</v>
      </c>
      <c r="AA2183">
        <v>477.90790099999998</v>
      </c>
      <c r="AB2183">
        <v>0</v>
      </c>
    </row>
    <row r="2184" spans="1:28" x14ac:dyDescent="0.25">
      <c r="A2184" s="1" t="s">
        <v>3297</v>
      </c>
      <c r="B2184">
        <v>3034</v>
      </c>
      <c r="C2184" s="1" t="s">
        <v>4024</v>
      </c>
      <c r="D2184">
        <v>5.0999999999999996</v>
      </c>
      <c r="E2184">
        <v>0</v>
      </c>
      <c r="F2184">
        <v>0.42</v>
      </c>
      <c r="G2184">
        <v>3311</v>
      </c>
      <c r="H2184" s="1" t="s">
        <v>4112</v>
      </c>
      <c r="I2184">
        <v>110.84</v>
      </c>
      <c r="J2184">
        <v>12.37</v>
      </c>
      <c r="K2184">
        <v>277</v>
      </c>
      <c r="L2184">
        <v>1744.16</v>
      </c>
      <c r="M2184">
        <v>106</v>
      </c>
      <c r="N2184">
        <v>2</v>
      </c>
      <c r="O2184">
        <v>0</v>
      </c>
      <c r="P2184">
        <v>147.24</v>
      </c>
      <c r="Q2184">
        <v>0</v>
      </c>
      <c r="R2184" s="1" t="s">
        <v>7452</v>
      </c>
      <c r="S2184" s="1" t="s">
        <v>8156</v>
      </c>
      <c r="T2184">
        <v>0.94</v>
      </c>
      <c r="U2184" s="1"/>
      <c r="V2184">
        <v>25358.313328</v>
      </c>
      <c r="W2184">
        <v>827268.32536400005</v>
      </c>
      <c r="X2184">
        <v>135.069804</v>
      </c>
      <c r="Y2184">
        <v>17.449849</v>
      </c>
      <c r="Z2184">
        <v>357.465035</v>
      </c>
      <c r="AA2184">
        <v>355.613653</v>
      </c>
      <c r="AB2184">
        <v>0</v>
      </c>
    </row>
    <row r="2185" spans="1:28" x14ac:dyDescent="0.25">
      <c r="A2185" s="1" t="s">
        <v>3299</v>
      </c>
      <c r="B2185">
        <v>1553</v>
      </c>
      <c r="C2185" s="1" t="s">
        <v>4062</v>
      </c>
      <c r="D2185">
        <v>5.0999999999999996</v>
      </c>
      <c r="E2185">
        <v>0</v>
      </c>
      <c r="F2185">
        <v>0.5</v>
      </c>
      <c r="G2185">
        <v>3313</v>
      </c>
      <c r="H2185" s="1" t="s">
        <v>4156</v>
      </c>
      <c r="I2185">
        <v>94.39</v>
      </c>
      <c r="J2185">
        <v>4.3099999999999996</v>
      </c>
      <c r="K2185">
        <v>1760</v>
      </c>
      <c r="L2185">
        <v>2590.9299999999998</v>
      </c>
      <c r="M2185">
        <v>1114</v>
      </c>
      <c r="N2185">
        <v>31</v>
      </c>
      <c r="O2185">
        <v>0</v>
      </c>
      <c r="P2185">
        <v>1329.09</v>
      </c>
      <c r="Q2185">
        <v>0</v>
      </c>
      <c r="R2185" s="1" t="s">
        <v>7454</v>
      </c>
      <c r="S2185" s="1" t="s">
        <v>8156</v>
      </c>
      <c r="T2185">
        <v>0.38</v>
      </c>
      <c r="U2185" s="1"/>
      <c r="V2185">
        <v>198146.09265499999</v>
      </c>
      <c r="W2185">
        <v>3690311.802414</v>
      </c>
      <c r="X2185">
        <v>988.52104499999996</v>
      </c>
      <c r="Y2185">
        <v>85.971182999999996</v>
      </c>
      <c r="Z2185">
        <v>1656.405921</v>
      </c>
      <c r="AA2185">
        <v>1586.3950460000001</v>
      </c>
      <c r="AB2185">
        <v>0</v>
      </c>
    </row>
    <row r="2186" spans="1:28" x14ac:dyDescent="0.25">
      <c r="A2186" s="1" t="s">
        <v>3300</v>
      </c>
      <c r="B2186">
        <v>3204</v>
      </c>
      <c r="C2186" s="1" t="s">
        <v>4002</v>
      </c>
      <c r="D2186">
        <v>5.0999999999999996</v>
      </c>
      <c r="E2186">
        <v>0</v>
      </c>
      <c r="F2186">
        <v>4.97</v>
      </c>
      <c r="G2186">
        <v>3313</v>
      </c>
      <c r="H2186" s="1" t="s">
        <v>4072</v>
      </c>
      <c r="I2186">
        <v>31.58</v>
      </c>
      <c r="J2186">
        <v>6.13</v>
      </c>
      <c r="K2186">
        <v>109</v>
      </c>
      <c r="L2186">
        <v>367.23</v>
      </c>
      <c r="M2186">
        <v>42</v>
      </c>
      <c r="N2186">
        <v>2</v>
      </c>
      <c r="O2186">
        <v>0</v>
      </c>
      <c r="P2186">
        <v>54.85</v>
      </c>
      <c r="Q2186">
        <v>0</v>
      </c>
      <c r="R2186" s="1" t="s">
        <v>7455</v>
      </c>
      <c r="S2186" s="1" t="s">
        <v>8156</v>
      </c>
      <c r="T2186">
        <v>0.49</v>
      </c>
      <c r="U2186" s="1"/>
      <c r="V2186">
        <v>9379.8521239999991</v>
      </c>
      <c r="W2186">
        <v>223420.92184600001</v>
      </c>
      <c r="X2186">
        <v>47.903505000000003</v>
      </c>
      <c r="Y2186">
        <v>4.6676580000000003</v>
      </c>
      <c r="Z2186">
        <v>97.249319</v>
      </c>
      <c r="AA2186">
        <v>96.042952999999997</v>
      </c>
      <c r="AB2186">
        <v>0</v>
      </c>
    </row>
    <row r="2187" spans="1:28" x14ac:dyDescent="0.25">
      <c r="A2187" s="1" t="s">
        <v>3301</v>
      </c>
      <c r="B2187">
        <v>3210</v>
      </c>
      <c r="C2187" s="1" t="s">
        <v>4004</v>
      </c>
      <c r="D2187">
        <v>5.0999999999999996</v>
      </c>
      <c r="E2187">
        <v>0</v>
      </c>
      <c r="F2187">
        <v>0</v>
      </c>
      <c r="G2187">
        <v>3313</v>
      </c>
      <c r="H2187" s="1" t="s">
        <v>4074</v>
      </c>
      <c r="I2187">
        <v>0.2</v>
      </c>
      <c r="J2187">
        <v>5.61</v>
      </c>
      <c r="K2187">
        <v>103</v>
      </c>
      <c r="L2187">
        <v>420.4</v>
      </c>
      <c r="M2187">
        <v>4</v>
      </c>
      <c r="N2187">
        <v>2</v>
      </c>
      <c r="O2187">
        <v>0</v>
      </c>
      <c r="P2187">
        <v>28.97</v>
      </c>
      <c r="Q2187">
        <v>0</v>
      </c>
      <c r="R2187" s="1" t="s">
        <v>7456</v>
      </c>
      <c r="S2187" s="1" t="s">
        <v>8156</v>
      </c>
      <c r="T2187">
        <v>0.42</v>
      </c>
      <c r="U2187" s="1"/>
      <c r="V2187">
        <v>5689.4170629999999</v>
      </c>
      <c r="W2187">
        <v>178636.81208800001</v>
      </c>
      <c r="X2187">
        <v>30.034988999999999</v>
      </c>
      <c r="Y2187">
        <v>3.3693949999999999</v>
      </c>
      <c r="Z2187">
        <v>75.991557</v>
      </c>
      <c r="AA2187">
        <v>76.790351999999999</v>
      </c>
      <c r="AB2187">
        <v>0</v>
      </c>
    </row>
    <row r="2188" spans="1:28" x14ac:dyDescent="0.25">
      <c r="A2188" s="1" t="s">
        <v>3302</v>
      </c>
      <c r="B2188">
        <v>3257</v>
      </c>
      <c r="C2188" s="1" t="s">
        <v>4004</v>
      </c>
      <c r="D2188">
        <v>5.0999999999999996</v>
      </c>
      <c r="E2188">
        <v>0</v>
      </c>
      <c r="F2188">
        <v>0.2</v>
      </c>
      <c r="G2188">
        <v>3313</v>
      </c>
      <c r="H2188" s="1" t="s">
        <v>4076</v>
      </c>
      <c r="I2188">
        <v>1.4</v>
      </c>
      <c r="J2188">
        <v>12.72</v>
      </c>
      <c r="K2188">
        <v>56</v>
      </c>
      <c r="L2188">
        <v>609.39</v>
      </c>
      <c r="M2188">
        <v>0</v>
      </c>
      <c r="N2188">
        <v>0</v>
      </c>
      <c r="O2188">
        <v>0</v>
      </c>
      <c r="P2188">
        <v>12.68</v>
      </c>
      <c r="Q2188">
        <v>0</v>
      </c>
      <c r="R2188" s="1" t="s">
        <v>7457</v>
      </c>
      <c r="S2188" s="1" t="s">
        <v>8156</v>
      </c>
      <c r="T2188">
        <v>0.98</v>
      </c>
      <c r="U2188" s="1"/>
      <c r="V2188">
        <v>3359.9678840000001</v>
      </c>
      <c r="W2188">
        <v>206994.08222700001</v>
      </c>
      <c r="X2188">
        <v>20.247236000000001</v>
      </c>
      <c r="Y2188">
        <v>4.1069339999999999</v>
      </c>
      <c r="Z2188">
        <v>87.638885999999999</v>
      </c>
      <c r="AA2188">
        <v>88.977355000000003</v>
      </c>
      <c r="AB2188">
        <v>0</v>
      </c>
    </row>
    <row r="2189" spans="1:28" x14ac:dyDescent="0.25">
      <c r="A2189" s="1" t="s">
        <v>3304</v>
      </c>
      <c r="B2189">
        <v>2589</v>
      </c>
      <c r="C2189" s="1" t="s">
        <v>4011</v>
      </c>
      <c r="D2189">
        <v>5.0999999999999996</v>
      </c>
      <c r="E2189">
        <v>0</v>
      </c>
      <c r="F2189">
        <v>1.5</v>
      </c>
      <c r="G2189">
        <v>3314</v>
      </c>
      <c r="H2189" s="1" t="s">
        <v>4084</v>
      </c>
      <c r="I2189">
        <v>105.53</v>
      </c>
      <c r="J2189">
        <v>12.32</v>
      </c>
      <c r="K2189">
        <v>725</v>
      </c>
      <c r="L2189">
        <v>690.83</v>
      </c>
      <c r="M2189">
        <v>493</v>
      </c>
      <c r="N2189">
        <v>28</v>
      </c>
      <c r="O2189">
        <v>0</v>
      </c>
      <c r="P2189">
        <v>680.35</v>
      </c>
      <c r="Q2189">
        <v>0</v>
      </c>
      <c r="R2189" s="1" t="s">
        <v>7459</v>
      </c>
      <c r="S2189" s="1" t="s">
        <v>8156</v>
      </c>
      <c r="T2189">
        <v>1.1399999999999999</v>
      </c>
      <c r="U2189" s="1"/>
      <c r="V2189">
        <v>77851.552028999999</v>
      </c>
      <c r="W2189">
        <v>1461731.084482</v>
      </c>
      <c r="X2189">
        <v>388.88854600000002</v>
      </c>
      <c r="Y2189">
        <v>35.067568999999999</v>
      </c>
      <c r="Z2189">
        <v>662.14538100000004</v>
      </c>
      <c r="AA2189">
        <v>628.36842799999999</v>
      </c>
      <c r="AB2189">
        <v>0</v>
      </c>
    </row>
    <row r="2190" spans="1:28" x14ac:dyDescent="0.25">
      <c r="A2190" s="1" t="s">
        <v>3308</v>
      </c>
      <c r="B2190">
        <v>2070</v>
      </c>
      <c r="C2190" s="1" t="s">
        <v>4062</v>
      </c>
      <c r="D2190">
        <v>5.0999999999999996</v>
      </c>
      <c r="E2190">
        <v>0</v>
      </c>
      <c r="F2190">
        <v>0</v>
      </c>
      <c r="G2190">
        <v>3318</v>
      </c>
      <c r="H2190" s="1" t="s">
        <v>4156</v>
      </c>
      <c r="I2190">
        <v>94.39</v>
      </c>
      <c r="J2190">
        <v>12.78</v>
      </c>
      <c r="K2190">
        <v>1248</v>
      </c>
      <c r="L2190">
        <v>2589.1999999999998</v>
      </c>
      <c r="M2190">
        <v>925</v>
      </c>
      <c r="N2190">
        <v>21</v>
      </c>
      <c r="O2190">
        <v>0</v>
      </c>
      <c r="P2190">
        <v>1088.69</v>
      </c>
      <c r="Q2190">
        <v>0</v>
      </c>
      <c r="R2190" s="1" t="s">
        <v>7463</v>
      </c>
      <c r="S2190" s="1" t="s">
        <v>8156</v>
      </c>
      <c r="T2190">
        <v>1.1100000000000001</v>
      </c>
      <c r="U2190" s="1"/>
      <c r="V2190">
        <v>161434.578825</v>
      </c>
      <c r="W2190">
        <v>3227144.7990330001</v>
      </c>
      <c r="X2190">
        <v>811.11687600000005</v>
      </c>
      <c r="Y2190">
        <v>76.326543000000001</v>
      </c>
      <c r="Z2190">
        <v>1448.327233</v>
      </c>
      <c r="AA2190">
        <v>1387.277223</v>
      </c>
      <c r="AB2190">
        <v>0</v>
      </c>
    </row>
    <row r="2191" spans="1:28" x14ac:dyDescent="0.25">
      <c r="A2191" s="1" t="s">
        <v>3309</v>
      </c>
      <c r="B2191">
        <v>2300</v>
      </c>
      <c r="C2191" s="1" t="s">
        <v>4040</v>
      </c>
      <c r="D2191">
        <v>5.0999999999999996</v>
      </c>
      <c r="E2191">
        <v>0</v>
      </c>
      <c r="F2191">
        <v>0.01</v>
      </c>
      <c r="G2191">
        <v>3318</v>
      </c>
      <c r="H2191" s="1" t="s">
        <v>4102</v>
      </c>
      <c r="I2191">
        <v>204.71</v>
      </c>
      <c r="J2191">
        <v>6.2</v>
      </c>
      <c r="K2191">
        <v>1018</v>
      </c>
      <c r="L2191">
        <v>1536.69</v>
      </c>
      <c r="M2191">
        <v>628</v>
      </c>
      <c r="N2191">
        <v>19</v>
      </c>
      <c r="O2191">
        <v>0</v>
      </c>
      <c r="P2191">
        <v>776.09</v>
      </c>
      <c r="Q2191">
        <v>0</v>
      </c>
      <c r="R2191" s="1" t="s">
        <v>7464</v>
      </c>
      <c r="S2191" s="1" t="s">
        <v>8156</v>
      </c>
      <c r="T2191">
        <v>0.46</v>
      </c>
      <c r="U2191" s="1"/>
      <c r="V2191">
        <v>110490.598721</v>
      </c>
      <c r="W2191">
        <v>2103758.1802630001</v>
      </c>
      <c r="X2191">
        <v>552.336049</v>
      </c>
      <c r="Y2191">
        <v>48.875362000000003</v>
      </c>
      <c r="Z2191">
        <v>943.985952</v>
      </c>
      <c r="AA2191">
        <v>904.36377200000004</v>
      </c>
      <c r="AB2191">
        <v>0</v>
      </c>
    </row>
    <row r="2192" spans="1:28" x14ac:dyDescent="0.25">
      <c r="A2192" s="1" t="s">
        <v>3310</v>
      </c>
      <c r="B2192">
        <v>2684</v>
      </c>
      <c r="C2192" s="1" t="s">
        <v>4043</v>
      </c>
      <c r="D2192">
        <v>5.0999999999999996</v>
      </c>
      <c r="E2192">
        <v>0</v>
      </c>
      <c r="F2192">
        <v>0.69</v>
      </c>
      <c r="G2192">
        <v>3318</v>
      </c>
      <c r="H2192" s="1" t="s">
        <v>4129</v>
      </c>
      <c r="I2192">
        <v>135.09</v>
      </c>
      <c r="J2192">
        <v>12.32</v>
      </c>
      <c r="K2192">
        <v>634</v>
      </c>
      <c r="L2192">
        <v>2630.12</v>
      </c>
      <c r="M2192">
        <v>288</v>
      </c>
      <c r="N2192">
        <v>16</v>
      </c>
      <c r="O2192">
        <v>0</v>
      </c>
      <c r="P2192">
        <v>444.01</v>
      </c>
      <c r="Q2192">
        <v>0</v>
      </c>
      <c r="R2192" s="1" t="s">
        <v>7465</v>
      </c>
      <c r="S2192" s="1" t="s">
        <v>8156</v>
      </c>
      <c r="T2192">
        <v>1.01</v>
      </c>
      <c r="U2192" s="1"/>
      <c r="V2192">
        <v>56059.380426999996</v>
      </c>
      <c r="W2192">
        <v>1535736.9941110001</v>
      </c>
      <c r="X2192">
        <v>291.55067400000001</v>
      </c>
      <c r="Y2192">
        <v>33.470857000000002</v>
      </c>
      <c r="Z2192">
        <v>672.53667600000006</v>
      </c>
      <c r="AA2192">
        <v>660.16533300000003</v>
      </c>
      <c r="AB2192">
        <v>0</v>
      </c>
    </row>
    <row r="2193" spans="1:28" x14ac:dyDescent="0.25">
      <c r="A2193" s="1" t="s">
        <v>3312</v>
      </c>
      <c r="B2193">
        <v>3095</v>
      </c>
      <c r="C2193" s="1" t="s">
        <v>4020</v>
      </c>
      <c r="D2193">
        <v>5.0999999999999996</v>
      </c>
      <c r="E2193">
        <v>0</v>
      </c>
      <c r="F2193">
        <v>0.67</v>
      </c>
      <c r="G2193">
        <v>3320</v>
      </c>
      <c r="H2193" s="1" t="s">
        <v>4094</v>
      </c>
      <c r="I2193">
        <v>120.04</v>
      </c>
      <c r="J2193">
        <v>12.23</v>
      </c>
      <c r="K2193">
        <v>225</v>
      </c>
      <c r="L2193">
        <v>743.49</v>
      </c>
      <c r="M2193">
        <v>101</v>
      </c>
      <c r="N2193">
        <v>7</v>
      </c>
      <c r="O2193">
        <v>0</v>
      </c>
      <c r="P2193">
        <v>164.03</v>
      </c>
      <c r="Q2193">
        <v>0</v>
      </c>
      <c r="R2193" s="1" t="s">
        <v>7467</v>
      </c>
      <c r="S2193" s="1" t="s">
        <v>8156</v>
      </c>
      <c r="T2193">
        <v>0.9</v>
      </c>
      <c r="U2193" s="1"/>
      <c r="V2193">
        <v>20084.511060000001</v>
      </c>
      <c r="W2193">
        <v>502811.96986200003</v>
      </c>
      <c r="X2193">
        <v>103.285065</v>
      </c>
      <c r="Y2193">
        <v>10.983297</v>
      </c>
      <c r="Z2193">
        <v>220.558684</v>
      </c>
      <c r="AA2193">
        <v>216.14457200000001</v>
      </c>
      <c r="AB2193">
        <v>0</v>
      </c>
    </row>
    <row r="2194" spans="1:28" x14ac:dyDescent="0.25">
      <c r="A2194" s="1" t="s">
        <v>3313</v>
      </c>
      <c r="B2194">
        <v>3137</v>
      </c>
      <c r="C2194" s="1" t="s">
        <v>4032</v>
      </c>
      <c r="D2194">
        <v>5.0999999999999996</v>
      </c>
      <c r="E2194">
        <v>0</v>
      </c>
      <c r="F2194">
        <v>0.64</v>
      </c>
      <c r="G2194">
        <v>3320</v>
      </c>
      <c r="H2194" s="1" t="s">
        <v>4113</v>
      </c>
      <c r="I2194">
        <v>0.2</v>
      </c>
      <c r="J2194">
        <v>13.67</v>
      </c>
      <c r="K2194">
        <v>183</v>
      </c>
      <c r="L2194">
        <v>1269.6500000000001</v>
      </c>
      <c r="M2194">
        <v>62</v>
      </c>
      <c r="N2194">
        <v>3</v>
      </c>
      <c r="O2194">
        <v>0</v>
      </c>
      <c r="P2194">
        <v>92.19</v>
      </c>
      <c r="Q2194">
        <v>0</v>
      </c>
      <c r="R2194" s="1" t="s">
        <v>7468</v>
      </c>
      <c r="S2194" s="1" t="s">
        <v>8156</v>
      </c>
      <c r="T2194">
        <v>1.02</v>
      </c>
      <c r="U2194" s="1"/>
      <c r="V2194">
        <v>15127.906514</v>
      </c>
      <c r="W2194">
        <v>536972.58929599996</v>
      </c>
      <c r="X2194">
        <v>81.585308999999995</v>
      </c>
      <c r="Y2194">
        <v>11.136718999999999</v>
      </c>
      <c r="Z2194">
        <v>230.694988</v>
      </c>
      <c r="AA2194">
        <v>230.824849</v>
      </c>
      <c r="AB2194">
        <v>0</v>
      </c>
    </row>
    <row r="2195" spans="1:28" x14ac:dyDescent="0.25">
      <c r="A2195" s="1" t="s">
        <v>3316</v>
      </c>
      <c r="B2195">
        <v>3130</v>
      </c>
      <c r="C2195" s="1" t="s">
        <v>4020</v>
      </c>
      <c r="D2195">
        <v>5.0999999999999996</v>
      </c>
      <c r="E2195">
        <v>0</v>
      </c>
      <c r="F2195">
        <v>0.1</v>
      </c>
      <c r="G2195">
        <v>3322</v>
      </c>
      <c r="H2195" s="1" t="s">
        <v>4094</v>
      </c>
      <c r="I2195">
        <v>120.04</v>
      </c>
      <c r="J2195">
        <v>13.62</v>
      </c>
      <c r="K2195">
        <v>192</v>
      </c>
      <c r="L2195">
        <v>743.49</v>
      </c>
      <c r="M2195">
        <v>96</v>
      </c>
      <c r="N2195">
        <v>2</v>
      </c>
      <c r="O2195">
        <v>0</v>
      </c>
      <c r="P2195">
        <v>137.03</v>
      </c>
      <c r="Q2195">
        <v>0</v>
      </c>
      <c r="R2195" s="1" t="s">
        <v>7471</v>
      </c>
      <c r="S2195" s="1" t="s">
        <v>8156</v>
      </c>
      <c r="T2195">
        <v>0.98</v>
      </c>
      <c r="U2195" s="1"/>
      <c r="V2195">
        <v>19560.715336000001</v>
      </c>
      <c r="W2195">
        <v>504509.43662599998</v>
      </c>
      <c r="X2195">
        <v>100.97345799999999</v>
      </c>
      <c r="Y2195">
        <v>11.062260999999999</v>
      </c>
      <c r="Z2195">
        <v>221.085567</v>
      </c>
      <c r="AA2195">
        <v>216.87374500000001</v>
      </c>
      <c r="AB2195">
        <v>0</v>
      </c>
    </row>
    <row r="2196" spans="1:28" x14ac:dyDescent="0.25">
      <c r="A2196" s="1" t="s">
        <v>3317</v>
      </c>
      <c r="B2196">
        <v>2543</v>
      </c>
      <c r="C2196" s="1" t="s">
        <v>4053</v>
      </c>
      <c r="D2196">
        <v>5.0999999999999996</v>
      </c>
      <c r="E2196">
        <v>0</v>
      </c>
      <c r="F2196">
        <v>0.91</v>
      </c>
      <c r="G2196">
        <v>3323</v>
      </c>
      <c r="H2196" s="1" t="s">
        <v>4153</v>
      </c>
      <c r="I2196">
        <v>204.71</v>
      </c>
      <c r="J2196">
        <v>11.95</v>
      </c>
      <c r="K2196">
        <v>780</v>
      </c>
      <c r="L2196">
        <v>1496.48</v>
      </c>
      <c r="M2196">
        <v>505</v>
      </c>
      <c r="N2196">
        <v>14</v>
      </c>
      <c r="O2196">
        <v>0</v>
      </c>
      <c r="P2196">
        <v>669.56</v>
      </c>
      <c r="Q2196">
        <v>0</v>
      </c>
      <c r="R2196" s="1" t="s">
        <v>7472</v>
      </c>
      <c r="S2196" s="1" t="s">
        <v>8156</v>
      </c>
      <c r="T2196">
        <v>0.99</v>
      </c>
      <c r="U2196" s="1"/>
      <c r="V2196">
        <v>88207.971508000002</v>
      </c>
      <c r="W2196">
        <v>1781611.735389</v>
      </c>
      <c r="X2196">
        <v>443.54917799999998</v>
      </c>
      <c r="Y2196">
        <v>41.414543000000002</v>
      </c>
      <c r="Z2196">
        <v>796.49996299999998</v>
      </c>
      <c r="AA2196">
        <v>765.87512300000003</v>
      </c>
      <c r="AB2196">
        <v>0</v>
      </c>
    </row>
    <row r="2197" spans="1:28" x14ac:dyDescent="0.25">
      <c r="A2197" s="1" t="s">
        <v>3320</v>
      </c>
      <c r="B2197">
        <v>3166</v>
      </c>
      <c r="C2197" s="1" t="s">
        <v>4020</v>
      </c>
      <c r="D2197">
        <v>5.0999999999999996</v>
      </c>
      <c r="E2197">
        <v>0</v>
      </c>
      <c r="F2197">
        <v>0.54</v>
      </c>
      <c r="G2197">
        <v>3324</v>
      </c>
      <c r="H2197" s="1" t="s">
        <v>4094</v>
      </c>
      <c r="I2197">
        <v>120.04</v>
      </c>
      <c r="J2197">
        <v>16.27</v>
      </c>
      <c r="K2197">
        <v>158</v>
      </c>
      <c r="L2197">
        <v>743.49</v>
      </c>
      <c r="M2197">
        <v>58</v>
      </c>
      <c r="N2197">
        <v>2</v>
      </c>
      <c r="O2197">
        <v>0</v>
      </c>
      <c r="P2197">
        <v>111.98</v>
      </c>
      <c r="Q2197">
        <v>0</v>
      </c>
      <c r="R2197" s="1" t="s">
        <v>7475</v>
      </c>
      <c r="S2197" s="1" t="s">
        <v>8156</v>
      </c>
      <c r="T2197">
        <v>1.19</v>
      </c>
      <c r="U2197" s="1"/>
      <c r="V2197">
        <v>15023.017119</v>
      </c>
      <c r="W2197">
        <v>474098.29558899999</v>
      </c>
      <c r="X2197">
        <v>79.723772999999994</v>
      </c>
      <c r="Y2197">
        <v>10.591364</v>
      </c>
      <c r="Z2197">
        <v>209.70582400000001</v>
      </c>
      <c r="AA2197">
        <v>203.79764700000001</v>
      </c>
      <c r="AB2197">
        <v>0</v>
      </c>
    </row>
    <row r="2198" spans="1:28" x14ac:dyDescent="0.25">
      <c r="A2198" s="1" t="s">
        <v>3322</v>
      </c>
      <c r="B2198">
        <v>3132</v>
      </c>
      <c r="C2198" s="1" t="s">
        <v>4017</v>
      </c>
      <c r="D2198">
        <v>5.0999999999999996</v>
      </c>
      <c r="E2198">
        <v>0</v>
      </c>
      <c r="F2198">
        <v>0.52</v>
      </c>
      <c r="G2198">
        <v>3325</v>
      </c>
      <c r="H2198" s="1" t="s">
        <v>4091</v>
      </c>
      <c r="I2198">
        <v>93.18</v>
      </c>
      <c r="J2198">
        <v>10.63</v>
      </c>
      <c r="K2198">
        <v>193</v>
      </c>
      <c r="L2198">
        <v>1018.45</v>
      </c>
      <c r="M2198">
        <v>67</v>
      </c>
      <c r="N2198">
        <v>3</v>
      </c>
      <c r="O2198">
        <v>0</v>
      </c>
      <c r="P2198">
        <v>109</v>
      </c>
      <c r="Q2198">
        <v>0</v>
      </c>
      <c r="R2198" s="1" t="s">
        <v>7477</v>
      </c>
      <c r="S2198" s="1" t="s">
        <v>8156</v>
      </c>
      <c r="T2198">
        <v>0.86</v>
      </c>
      <c r="U2198" s="1"/>
      <c r="V2198">
        <v>15778.870195</v>
      </c>
      <c r="W2198">
        <v>499224.48844500002</v>
      </c>
      <c r="X2198">
        <v>83.630795000000006</v>
      </c>
      <c r="Y2198">
        <v>10.449426000000001</v>
      </c>
      <c r="Z2198">
        <v>216.27918399999999</v>
      </c>
      <c r="AA2198">
        <v>214.599525</v>
      </c>
      <c r="AB2198">
        <v>0</v>
      </c>
    </row>
    <row r="2199" spans="1:28" x14ac:dyDescent="0.25">
      <c r="A2199" s="1" t="s">
        <v>3324</v>
      </c>
      <c r="B2199">
        <v>2933</v>
      </c>
      <c r="C2199" s="1" t="s">
        <v>4030</v>
      </c>
      <c r="D2199">
        <v>5.0999999999999996</v>
      </c>
      <c r="E2199">
        <v>0</v>
      </c>
      <c r="F2199">
        <v>0.5</v>
      </c>
      <c r="G2199">
        <v>3328</v>
      </c>
      <c r="H2199" s="1" t="s">
        <v>4139</v>
      </c>
      <c r="I2199">
        <v>77.290000000000006</v>
      </c>
      <c r="J2199">
        <v>8.6</v>
      </c>
      <c r="K2199">
        <v>395</v>
      </c>
      <c r="L2199">
        <v>2007.2</v>
      </c>
      <c r="M2199">
        <v>132</v>
      </c>
      <c r="N2199">
        <v>2</v>
      </c>
      <c r="O2199">
        <v>0</v>
      </c>
      <c r="P2199">
        <v>192.88</v>
      </c>
      <c r="Q2199">
        <v>0</v>
      </c>
      <c r="R2199" s="1" t="s">
        <v>7479</v>
      </c>
      <c r="S2199" s="1" t="s">
        <v>8156</v>
      </c>
      <c r="T2199">
        <v>0.72</v>
      </c>
      <c r="U2199" s="1"/>
      <c r="V2199">
        <v>31760.160534999999</v>
      </c>
      <c r="W2199">
        <v>908939.00796800002</v>
      </c>
      <c r="X2199">
        <v>165.83726799999999</v>
      </c>
      <c r="Y2199">
        <v>18.334541000000002</v>
      </c>
      <c r="Z2199">
        <v>389.818783</v>
      </c>
      <c r="AA2199">
        <v>390.72537399999999</v>
      </c>
      <c r="AB2199">
        <v>0</v>
      </c>
    </row>
    <row r="2200" spans="1:28" x14ac:dyDescent="0.25">
      <c r="A2200" s="1" t="s">
        <v>3327</v>
      </c>
      <c r="B2200">
        <v>3273</v>
      </c>
      <c r="C2200" s="1" t="s">
        <v>4004</v>
      </c>
      <c r="D2200">
        <v>5.0999999999999996</v>
      </c>
      <c r="E2200">
        <v>0</v>
      </c>
      <c r="F2200">
        <v>2.4</v>
      </c>
      <c r="G2200">
        <v>3329</v>
      </c>
      <c r="H2200" s="1" t="s">
        <v>4076</v>
      </c>
      <c r="I2200">
        <v>1.4</v>
      </c>
      <c r="J2200">
        <v>10.71</v>
      </c>
      <c r="K2200">
        <v>56</v>
      </c>
      <c r="L2200">
        <v>609.39</v>
      </c>
      <c r="M2200">
        <v>0</v>
      </c>
      <c r="N2200">
        <v>0</v>
      </c>
      <c r="O2200">
        <v>0</v>
      </c>
      <c r="P2200">
        <v>10.27</v>
      </c>
      <c r="Q2200">
        <v>0</v>
      </c>
      <c r="R2200" s="1" t="s">
        <v>7482</v>
      </c>
      <c r="S2200" s="1" t="s">
        <v>8156</v>
      </c>
      <c r="T2200">
        <v>0.92</v>
      </c>
      <c r="U2200" s="1"/>
      <c r="V2200">
        <v>2880.0791140000001</v>
      </c>
      <c r="W2200">
        <v>183025.244014</v>
      </c>
      <c r="X2200">
        <v>17.484642000000001</v>
      </c>
      <c r="Y2200">
        <v>3.589153</v>
      </c>
      <c r="Z2200">
        <v>77.161355999999998</v>
      </c>
      <c r="AA2200">
        <v>78.674233000000001</v>
      </c>
      <c r="AB2200">
        <v>0</v>
      </c>
    </row>
    <row r="2201" spans="1:28" x14ac:dyDescent="0.25">
      <c r="A2201" s="1" t="s">
        <v>3328</v>
      </c>
      <c r="B2201">
        <v>2302</v>
      </c>
      <c r="C2201" s="1" t="s">
        <v>4039</v>
      </c>
      <c r="D2201">
        <v>5.0999999999999996</v>
      </c>
      <c r="E2201">
        <v>0</v>
      </c>
      <c r="F2201">
        <v>2</v>
      </c>
      <c r="G2201">
        <v>3330</v>
      </c>
      <c r="H2201" s="1" t="s">
        <v>4111</v>
      </c>
      <c r="I2201">
        <v>13.29</v>
      </c>
      <c r="J2201">
        <v>9.8699999999999992</v>
      </c>
      <c r="K2201">
        <v>1028</v>
      </c>
      <c r="L2201">
        <v>1792.38</v>
      </c>
      <c r="M2201">
        <v>647</v>
      </c>
      <c r="N2201">
        <v>20</v>
      </c>
      <c r="O2201">
        <v>0</v>
      </c>
      <c r="P2201">
        <v>877.6</v>
      </c>
      <c r="Q2201">
        <v>0</v>
      </c>
      <c r="R2201" s="1" t="s">
        <v>7483</v>
      </c>
      <c r="S2201" s="1" t="s">
        <v>8156</v>
      </c>
      <c r="T2201">
        <v>0.85</v>
      </c>
      <c r="U2201" s="1"/>
      <c r="V2201">
        <v>113755.148266</v>
      </c>
      <c r="W2201">
        <v>2266500.1092110001</v>
      </c>
      <c r="X2201">
        <v>571.31397100000004</v>
      </c>
      <c r="Y2201">
        <v>53.220588999999997</v>
      </c>
      <c r="Z2201">
        <v>1018.342371</v>
      </c>
      <c r="AA2201">
        <v>974.31814699999995</v>
      </c>
      <c r="AB2201">
        <v>0</v>
      </c>
    </row>
    <row r="2202" spans="1:28" x14ac:dyDescent="0.25">
      <c r="A2202" s="1" t="s">
        <v>3329</v>
      </c>
      <c r="B2202">
        <v>2510</v>
      </c>
      <c r="C2202" s="1" t="s">
        <v>4030</v>
      </c>
      <c r="D2202">
        <v>5.0999999999999996</v>
      </c>
      <c r="E2202">
        <v>0</v>
      </c>
      <c r="F2202">
        <v>0.91</v>
      </c>
      <c r="G2202">
        <v>3332</v>
      </c>
      <c r="H2202" s="1" t="s">
        <v>4147</v>
      </c>
      <c r="I2202">
        <v>23.77</v>
      </c>
      <c r="J2202">
        <v>4.6399999999999997</v>
      </c>
      <c r="K2202">
        <v>822</v>
      </c>
      <c r="L2202">
        <v>2694.53</v>
      </c>
      <c r="M2202">
        <v>415</v>
      </c>
      <c r="N2202">
        <v>18</v>
      </c>
      <c r="O2202">
        <v>0</v>
      </c>
      <c r="P2202">
        <v>572.96</v>
      </c>
      <c r="Q2202">
        <v>0</v>
      </c>
      <c r="R2202" s="1" t="s">
        <v>7484</v>
      </c>
      <c r="S2202" s="1" t="s">
        <v>8156</v>
      </c>
      <c r="T2202">
        <v>0.78</v>
      </c>
      <c r="U2202" s="1"/>
      <c r="V2202">
        <v>70067.858192</v>
      </c>
      <c r="W2202">
        <v>1720282.647875</v>
      </c>
      <c r="X2202">
        <v>359.40742699999998</v>
      </c>
      <c r="Y2202">
        <v>37.242573</v>
      </c>
      <c r="Z2202">
        <v>753.47744299999999</v>
      </c>
      <c r="AA2202">
        <v>739.50216599999999</v>
      </c>
      <c r="AB2202">
        <v>0</v>
      </c>
    </row>
    <row r="2203" spans="1:28" x14ac:dyDescent="0.25">
      <c r="A2203" s="1" t="s">
        <v>3330</v>
      </c>
      <c r="B2203">
        <v>2760</v>
      </c>
      <c r="C2203" s="1" t="s">
        <v>4043</v>
      </c>
      <c r="D2203">
        <v>5.0999999999999996</v>
      </c>
      <c r="E2203">
        <v>0</v>
      </c>
      <c r="F2203">
        <v>0.02</v>
      </c>
      <c r="G2203">
        <v>3332</v>
      </c>
      <c r="H2203" s="1" t="s">
        <v>4129</v>
      </c>
      <c r="I2203">
        <v>135.09</v>
      </c>
      <c r="J2203">
        <v>8.14</v>
      </c>
      <c r="K2203">
        <v>572</v>
      </c>
      <c r="L2203">
        <v>2630.12</v>
      </c>
      <c r="M2203">
        <v>189</v>
      </c>
      <c r="N2203">
        <v>11</v>
      </c>
      <c r="O2203">
        <v>0</v>
      </c>
      <c r="P2203">
        <v>314.79000000000002</v>
      </c>
      <c r="Q2203">
        <v>0</v>
      </c>
      <c r="R2203" s="1" t="s">
        <v>7485</v>
      </c>
      <c r="S2203" s="1" t="s">
        <v>8156</v>
      </c>
      <c r="T2203">
        <v>0.74</v>
      </c>
      <c r="U2203" s="1"/>
      <c r="V2203">
        <v>44333.848311000002</v>
      </c>
      <c r="W2203">
        <v>1301723.6014749999</v>
      </c>
      <c r="X2203">
        <v>232.35789700000001</v>
      </c>
      <c r="Y2203">
        <v>26.653616</v>
      </c>
      <c r="Z2203">
        <v>561.76355000000001</v>
      </c>
      <c r="AA2203">
        <v>559.56989799999997</v>
      </c>
      <c r="AB2203">
        <v>0</v>
      </c>
    </row>
    <row r="2204" spans="1:28" x14ac:dyDescent="0.25">
      <c r="A2204" s="1" t="s">
        <v>3331</v>
      </c>
      <c r="B2204">
        <v>3240</v>
      </c>
      <c r="C2204" s="1" t="s">
        <v>4004</v>
      </c>
      <c r="D2204">
        <v>5.0999999999999996</v>
      </c>
      <c r="E2204">
        <v>0</v>
      </c>
      <c r="F2204">
        <v>0</v>
      </c>
      <c r="G2204">
        <v>3333</v>
      </c>
      <c r="H2204" s="1" t="s">
        <v>4074</v>
      </c>
      <c r="I2204">
        <v>0.2</v>
      </c>
      <c r="J2204">
        <v>4.79</v>
      </c>
      <c r="K2204">
        <v>93</v>
      </c>
      <c r="L2204">
        <v>420.4</v>
      </c>
      <c r="M2204">
        <v>10</v>
      </c>
      <c r="N2204">
        <v>2</v>
      </c>
      <c r="O2204">
        <v>0</v>
      </c>
      <c r="P2204">
        <v>29.49</v>
      </c>
      <c r="Q2204">
        <v>0</v>
      </c>
      <c r="R2204" s="1" t="s">
        <v>7486</v>
      </c>
      <c r="S2204" s="1" t="s">
        <v>8156</v>
      </c>
      <c r="T2204">
        <v>0.49</v>
      </c>
      <c r="U2204" s="1"/>
      <c r="V2204">
        <v>5020.036349</v>
      </c>
      <c r="W2204">
        <v>172899.626258</v>
      </c>
      <c r="X2204">
        <v>26.874887000000001</v>
      </c>
      <c r="Y2204">
        <v>3.278931</v>
      </c>
      <c r="Z2204">
        <v>73.520454000000001</v>
      </c>
      <c r="AA2204">
        <v>74.323687000000007</v>
      </c>
      <c r="AB2204">
        <v>0</v>
      </c>
    </row>
    <row r="2205" spans="1:28" x14ac:dyDescent="0.25">
      <c r="A2205" s="1" t="s">
        <v>3332</v>
      </c>
      <c r="B2205">
        <v>2589</v>
      </c>
      <c r="C2205" s="1" t="s">
        <v>4004</v>
      </c>
      <c r="D2205">
        <v>5.0999999999999996</v>
      </c>
      <c r="E2205">
        <v>0</v>
      </c>
      <c r="F2205">
        <v>1.5</v>
      </c>
      <c r="G2205">
        <v>3334</v>
      </c>
      <c r="H2205" s="1" t="s">
        <v>4100</v>
      </c>
      <c r="I2205">
        <v>91.57</v>
      </c>
      <c r="J2205">
        <v>10.8</v>
      </c>
      <c r="K2205">
        <v>745</v>
      </c>
      <c r="L2205">
        <v>2205.37</v>
      </c>
      <c r="M2205">
        <v>425</v>
      </c>
      <c r="N2205">
        <v>14</v>
      </c>
      <c r="O2205">
        <v>0</v>
      </c>
      <c r="P2205">
        <v>561.4</v>
      </c>
      <c r="Q2205">
        <v>0</v>
      </c>
      <c r="R2205" s="1" t="s">
        <v>7487</v>
      </c>
      <c r="S2205" s="1" t="s">
        <v>8156</v>
      </c>
      <c r="T2205">
        <v>0.87</v>
      </c>
      <c r="U2205" s="1"/>
      <c r="V2205">
        <v>76734.295975999994</v>
      </c>
      <c r="W2205">
        <v>1781302.1810620001</v>
      </c>
      <c r="X2205">
        <v>391.38602800000001</v>
      </c>
      <c r="Y2205">
        <v>40.191797999999999</v>
      </c>
      <c r="Z2205">
        <v>790.36767799999996</v>
      </c>
      <c r="AA2205">
        <v>765.73391100000003</v>
      </c>
      <c r="AB2205">
        <v>0</v>
      </c>
    </row>
    <row r="2206" spans="1:28" x14ac:dyDescent="0.25">
      <c r="A2206" s="1" t="s">
        <v>3334</v>
      </c>
      <c r="B2206">
        <v>3059</v>
      </c>
      <c r="C2206" s="1" t="s">
        <v>4020</v>
      </c>
      <c r="D2206">
        <v>5.0999999999999996</v>
      </c>
      <c r="E2206">
        <v>0</v>
      </c>
      <c r="F2206">
        <v>0.24</v>
      </c>
      <c r="G2206">
        <v>3335</v>
      </c>
      <c r="H2206" s="1" t="s">
        <v>4117</v>
      </c>
      <c r="I2206">
        <v>120.04</v>
      </c>
      <c r="J2206">
        <v>7.98</v>
      </c>
      <c r="K2206">
        <v>276</v>
      </c>
      <c r="L2206">
        <v>743.49</v>
      </c>
      <c r="M2206">
        <v>128</v>
      </c>
      <c r="N2206">
        <v>7</v>
      </c>
      <c r="O2206">
        <v>0</v>
      </c>
      <c r="P2206">
        <v>187.65</v>
      </c>
      <c r="Q2206">
        <v>0</v>
      </c>
      <c r="R2206" s="1" t="s">
        <v>7489</v>
      </c>
      <c r="S2206" s="1" t="s">
        <v>8156</v>
      </c>
      <c r="T2206">
        <v>0.62</v>
      </c>
      <c r="U2206" s="1"/>
      <c r="V2206">
        <v>25272.383919</v>
      </c>
      <c r="W2206">
        <v>547039.32008099998</v>
      </c>
      <c r="X2206">
        <v>127.86016100000001</v>
      </c>
      <c r="Y2206">
        <v>12.089333</v>
      </c>
      <c r="Z2206">
        <v>241.57827499999999</v>
      </c>
      <c r="AA2206">
        <v>235.159291</v>
      </c>
      <c r="AB2206">
        <v>0</v>
      </c>
    </row>
    <row r="2207" spans="1:28" x14ac:dyDescent="0.25">
      <c r="A2207" s="1" t="s">
        <v>3335</v>
      </c>
      <c r="B2207">
        <v>3272</v>
      </c>
      <c r="C2207" s="1" t="s">
        <v>4004</v>
      </c>
      <c r="D2207">
        <v>5.0999999999999996</v>
      </c>
      <c r="E2207">
        <v>0</v>
      </c>
      <c r="F2207">
        <v>2</v>
      </c>
      <c r="G2207">
        <v>3335</v>
      </c>
      <c r="H2207" s="1" t="s">
        <v>4074</v>
      </c>
      <c r="I2207">
        <v>0.2</v>
      </c>
      <c r="J2207">
        <v>8.44</v>
      </c>
      <c r="K2207">
        <v>63</v>
      </c>
      <c r="L2207">
        <v>420.4</v>
      </c>
      <c r="M2207">
        <v>0</v>
      </c>
      <c r="N2207">
        <v>0</v>
      </c>
      <c r="O2207">
        <v>0</v>
      </c>
      <c r="P2207">
        <v>19.34</v>
      </c>
      <c r="Q2207">
        <v>0</v>
      </c>
      <c r="R2207" s="1" t="s">
        <v>7490</v>
      </c>
      <c r="S2207" s="1" t="s">
        <v>8156</v>
      </c>
      <c r="T2207">
        <v>0.71</v>
      </c>
      <c r="U2207" s="1"/>
      <c r="V2207">
        <v>3156.5522860000001</v>
      </c>
      <c r="W2207">
        <v>148204.55186100001</v>
      </c>
      <c r="X2207">
        <v>17.850276999999998</v>
      </c>
      <c r="Y2207">
        <v>2.785317</v>
      </c>
      <c r="Z2207">
        <v>62.578811000000002</v>
      </c>
      <c r="AA2207">
        <v>63.707199000000003</v>
      </c>
      <c r="AB2207">
        <v>0</v>
      </c>
    </row>
    <row r="2208" spans="1:28" x14ac:dyDescent="0.25">
      <c r="A2208" s="1" t="s">
        <v>3336</v>
      </c>
      <c r="B2208">
        <v>3220</v>
      </c>
      <c r="C2208" s="1" t="s">
        <v>4009</v>
      </c>
      <c r="D2208">
        <v>5.0999999999999996</v>
      </c>
      <c r="E2208">
        <v>0</v>
      </c>
      <c r="F2208">
        <v>0</v>
      </c>
      <c r="G2208">
        <v>3336</v>
      </c>
      <c r="H2208" s="1" t="s">
        <v>4081</v>
      </c>
      <c r="I2208">
        <v>19.239999999999998</v>
      </c>
      <c r="J2208">
        <v>12.18</v>
      </c>
      <c r="K2208">
        <v>116</v>
      </c>
      <c r="L2208">
        <v>738.31</v>
      </c>
      <c r="M2208">
        <v>25</v>
      </c>
      <c r="N2208">
        <v>4</v>
      </c>
      <c r="O2208">
        <v>0</v>
      </c>
      <c r="P2208">
        <v>73.53</v>
      </c>
      <c r="Q2208">
        <v>0</v>
      </c>
      <c r="R2208" s="1" t="s">
        <v>7491</v>
      </c>
      <c r="S2208" s="1" t="s">
        <v>8156</v>
      </c>
      <c r="T2208">
        <v>1.28</v>
      </c>
      <c r="U2208" s="1"/>
      <c r="V2208">
        <v>9263.1927379999997</v>
      </c>
      <c r="W2208">
        <v>389307.38036399998</v>
      </c>
      <c r="X2208">
        <v>51.506946999999997</v>
      </c>
      <c r="Y2208">
        <v>8.3935220000000008</v>
      </c>
      <c r="Z2208">
        <v>170.30451500000001</v>
      </c>
      <c r="AA2208">
        <v>167.34693799999999</v>
      </c>
      <c r="AB2208">
        <v>0</v>
      </c>
    </row>
    <row r="2209" spans="1:28" x14ac:dyDescent="0.25">
      <c r="A2209" s="1" t="s">
        <v>3337</v>
      </c>
      <c r="B2209">
        <v>2920</v>
      </c>
      <c r="C2209" s="1" t="s">
        <v>4020</v>
      </c>
      <c r="D2209">
        <v>5.0999999999999996</v>
      </c>
      <c r="E2209">
        <v>0</v>
      </c>
      <c r="F2209">
        <v>0.78</v>
      </c>
      <c r="G2209">
        <v>3337</v>
      </c>
      <c r="H2209" s="1" t="s">
        <v>4116</v>
      </c>
      <c r="I2209">
        <v>87.33</v>
      </c>
      <c r="J2209">
        <v>14.88</v>
      </c>
      <c r="K2209">
        <v>417</v>
      </c>
      <c r="L2209">
        <v>1635.43</v>
      </c>
      <c r="M2209">
        <v>160</v>
      </c>
      <c r="N2209">
        <v>7</v>
      </c>
      <c r="O2209">
        <v>0</v>
      </c>
      <c r="P2209">
        <v>317.58</v>
      </c>
      <c r="Q2209">
        <v>0</v>
      </c>
      <c r="R2209" s="1" t="s">
        <v>7492</v>
      </c>
      <c r="S2209" s="1" t="s">
        <v>8156</v>
      </c>
      <c r="T2209">
        <v>1.2</v>
      </c>
      <c r="U2209" s="1"/>
      <c r="V2209">
        <v>36372.679146000002</v>
      </c>
      <c r="W2209">
        <v>1019879.526929</v>
      </c>
      <c r="X2209">
        <v>189.700323</v>
      </c>
      <c r="Y2209">
        <v>22.478617</v>
      </c>
      <c r="Z2209">
        <v>448.15546799999998</v>
      </c>
      <c r="AA2209">
        <v>438.413208</v>
      </c>
      <c r="AB2209">
        <v>0</v>
      </c>
    </row>
    <row r="2210" spans="1:28" x14ac:dyDescent="0.25">
      <c r="A2210" s="1" t="s">
        <v>3339</v>
      </c>
      <c r="B2210">
        <v>3241</v>
      </c>
      <c r="C2210" s="1" t="s">
        <v>4004</v>
      </c>
      <c r="D2210">
        <v>5.0999999999999996</v>
      </c>
      <c r="E2210">
        <v>0</v>
      </c>
      <c r="F2210">
        <v>0.14000000000000001</v>
      </c>
      <c r="G2210">
        <v>3337</v>
      </c>
      <c r="H2210" s="1" t="s">
        <v>4073</v>
      </c>
      <c r="I2210">
        <v>40.79</v>
      </c>
      <c r="J2210">
        <v>9.89</v>
      </c>
      <c r="K2210">
        <v>96</v>
      </c>
      <c r="L2210">
        <v>475.89</v>
      </c>
      <c r="M2210">
        <v>9</v>
      </c>
      <c r="N2210">
        <v>5</v>
      </c>
      <c r="O2210">
        <v>0</v>
      </c>
      <c r="P2210">
        <v>51.99</v>
      </c>
      <c r="Q2210">
        <v>0</v>
      </c>
      <c r="R2210" s="1" t="s">
        <v>7494</v>
      </c>
      <c r="S2210" s="1" t="s">
        <v>8156</v>
      </c>
      <c r="T2210">
        <v>0.79</v>
      </c>
      <c r="U2210" s="1"/>
      <c r="V2210">
        <v>5332.4852840000003</v>
      </c>
      <c r="W2210">
        <v>204770.78247400001</v>
      </c>
      <c r="X2210">
        <v>29.063410999999999</v>
      </c>
      <c r="Y2210">
        <v>3.9057170000000001</v>
      </c>
      <c r="Z2210">
        <v>87.057762999999994</v>
      </c>
      <c r="AA2210">
        <v>88.023475000000005</v>
      </c>
      <c r="AB2210">
        <v>0</v>
      </c>
    </row>
    <row r="2211" spans="1:28" x14ac:dyDescent="0.25">
      <c r="A2211" s="1" t="s">
        <v>3341</v>
      </c>
      <c r="B2211">
        <v>2967</v>
      </c>
      <c r="C2211" s="1" t="s">
        <v>4050</v>
      </c>
      <c r="D2211">
        <v>5.0999999999999996</v>
      </c>
      <c r="E2211">
        <v>0</v>
      </c>
      <c r="F2211">
        <v>0</v>
      </c>
      <c r="G2211">
        <v>3338</v>
      </c>
      <c r="H2211" s="1" t="s">
        <v>4095</v>
      </c>
      <c r="I2211">
        <v>63.59</v>
      </c>
      <c r="J2211">
        <v>6.57</v>
      </c>
      <c r="K2211">
        <v>371</v>
      </c>
      <c r="L2211">
        <v>1628.87</v>
      </c>
      <c r="M2211">
        <v>129</v>
      </c>
      <c r="N2211">
        <v>4</v>
      </c>
      <c r="O2211">
        <v>0</v>
      </c>
      <c r="P2211">
        <v>179.87</v>
      </c>
      <c r="Q2211">
        <v>0</v>
      </c>
      <c r="R2211" s="1" t="s">
        <v>7496</v>
      </c>
      <c r="S2211" s="1" t="s">
        <v>8156</v>
      </c>
      <c r="T2211">
        <v>0.63</v>
      </c>
      <c r="U2211" s="1"/>
      <c r="V2211">
        <v>28275.558752000001</v>
      </c>
      <c r="W2211">
        <v>779939.36048699997</v>
      </c>
      <c r="X2211">
        <v>146.96774600000001</v>
      </c>
      <c r="Y2211">
        <v>16.008120000000002</v>
      </c>
      <c r="Z2211">
        <v>337.13886000000002</v>
      </c>
      <c r="AA2211">
        <v>335.272694</v>
      </c>
      <c r="AB2211">
        <v>0</v>
      </c>
    </row>
    <row r="2212" spans="1:28" x14ac:dyDescent="0.25">
      <c r="A2212" s="1" t="s">
        <v>3343</v>
      </c>
      <c r="B2212">
        <v>3285</v>
      </c>
      <c r="C2212" s="1" t="s">
        <v>4004</v>
      </c>
      <c r="D2212">
        <v>5.0999999999999996</v>
      </c>
      <c r="E2212">
        <v>0</v>
      </c>
      <c r="F2212">
        <v>0.6</v>
      </c>
      <c r="G2212">
        <v>3339</v>
      </c>
      <c r="H2212" s="1" t="s">
        <v>4076</v>
      </c>
      <c r="I2212">
        <v>1.4</v>
      </c>
      <c r="J2212">
        <v>13.04</v>
      </c>
      <c r="K2212">
        <v>54</v>
      </c>
      <c r="L2212">
        <v>609.39</v>
      </c>
      <c r="M2212">
        <v>1</v>
      </c>
      <c r="N2212">
        <v>1</v>
      </c>
      <c r="O2212">
        <v>0</v>
      </c>
      <c r="P2212">
        <v>11.85</v>
      </c>
      <c r="Q2212">
        <v>0</v>
      </c>
      <c r="R2212" s="1" t="s">
        <v>7498</v>
      </c>
      <c r="S2212" s="1" t="s">
        <v>8156</v>
      </c>
      <c r="T2212">
        <v>1.02</v>
      </c>
      <c r="U2212" s="1"/>
      <c r="V2212">
        <v>3009.1475730000002</v>
      </c>
      <c r="W2212">
        <v>185719.84096100001</v>
      </c>
      <c r="X2212">
        <v>18.080822000000001</v>
      </c>
      <c r="Y2212">
        <v>3.5851199999999999</v>
      </c>
      <c r="Z2212">
        <v>77.550015999999999</v>
      </c>
      <c r="AA2212">
        <v>79.832708999999994</v>
      </c>
      <c r="AB2212">
        <v>0</v>
      </c>
    </row>
    <row r="2213" spans="1:28" x14ac:dyDescent="0.25">
      <c r="A2213" s="1" t="s">
        <v>3344</v>
      </c>
      <c r="B2213">
        <v>2604</v>
      </c>
      <c r="C2213" s="1" t="s">
        <v>4001</v>
      </c>
      <c r="D2213">
        <v>0.2</v>
      </c>
      <c r="E2213">
        <v>0</v>
      </c>
      <c r="F2213">
        <v>62.83</v>
      </c>
      <c r="G2213">
        <v>3340</v>
      </c>
      <c r="H2213" s="1" t="s">
        <v>4128</v>
      </c>
      <c r="I2213">
        <v>116.2</v>
      </c>
      <c r="J2213">
        <v>13.93</v>
      </c>
      <c r="K2213">
        <v>736</v>
      </c>
      <c r="L2213">
        <v>2118.0100000000002</v>
      </c>
      <c r="M2213">
        <v>401</v>
      </c>
      <c r="N2213">
        <v>16</v>
      </c>
      <c r="O2213">
        <v>0</v>
      </c>
      <c r="P2213">
        <v>601.11</v>
      </c>
      <c r="Q2213">
        <v>0</v>
      </c>
      <c r="R2213" s="1" t="s">
        <v>7499</v>
      </c>
      <c r="S2213" s="1" t="s">
        <v>8156</v>
      </c>
      <c r="T2213">
        <v>1.1200000000000001</v>
      </c>
      <c r="U2213" s="1"/>
      <c r="V2213">
        <v>71144.098377000002</v>
      </c>
      <c r="W2213">
        <v>1729855.0955670001</v>
      </c>
      <c r="X2213">
        <v>364.86943000000002</v>
      </c>
      <c r="Y2213">
        <v>39.210943999999998</v>
      </c>
      <c r="Z2213">
        <v>767.32040900000004</v>
      </c>
      <c r="AA2213">
        <v>743.61517300000003</v>
      </c>
      <c r="AB2213">
        <v>0</v>
      </c>
    </row>
    <row r="2214" spans="1:28" x14ac:dyDescent="0.25">
      <c r="A2214" s="1" t="s">
        <v>3345</v>
      </c>
      <c r="B2214">
        <v>3019</v>
      </c>
      <c r="C2214" s="1" t="s">
        <v>4019</v>
      </c>
      <c r="D2214">
        <v>5.0999999999999996</v>
      </c>
      <c r="E2214">
        <v>0</v>
      </c>
      <c r="F2214">
        <v>0.25</v>
      </c>
      <c r="G2214">
        <v>3340</v>
      </c>
      <c r="H2214" s="1" t="s">
        <v>4093</v>
      </c>
      <c r="I2214">
        <v>2.0699999999999998</v>
      </c>
      <c r="J2214">
        <v>10.29</v>
      </c>
      <c r="K2214">
        <v>321</v>
      </c>
      <c r="L2214">
        <v>1335.45</v>
      </c>
      <c r="M2214">
        <v>151</v>
      </c>
      <c r="N2214">
        <v>5</v>
      </c>
      <c r="O2214">
        <v>0</v>
      </c>
      <c r="P2214">
        <v>194.8</v>
      </c>
      <c r="Q2214">
        <v>0</v>
      </c>
      <c r="R2214" s="1" t="s">
        <v>7500</v>
      </c>
      <c r="S2214" s="1" t="s">
        <v>8156</v>
      </c>
      <c r="T2214">
        <v>0.75</v>
      </c>
      <c r="U2214" s="1"/>
      <c r="V2214">
        <v>29550.142360999998</v>
      </c>
      <c r="W2214">
        <v>770136.85813299997</v>
      </c>
      <c r="X2214">
        <v>152.64014299999999</v>
      </c>
      <c r="Y2214">
        <v>16.489626000000001</v>
      </c>
      <c r="Z2214">
        <v>336.27626800000002</v>
      </c>
      <c r="AA2214">
        <v>331.05934999999999</v>
      </c>
      <c r="AB2214">
        <v>0</v>
      </c>
    </row>
    <row r="2215" spans="1:28" x14ac:dyDescent="0.25">
      <c r="A2215" s="1" t="s">
        <v>3346</v>
      </c>
      <c r="B2215">
        <v>3106</v>
      </c>
      <c r="C2215" s="1" t="s">
        <v>4001</v>
      </c>
      <c r="D2215">
        <v>0.2</v>
      </c>
      <c r="E2215">
        <v>0</v>
      </c>
      <c r="F2215">
        <v>6</v>
      </c>
      <c r="G2215">
        <v>3340</v>
      </c>
      <c r="H2215" s="1" t="s">
        <v>4085</v>
      </c>
      <c r="I2215">
        <v>50.59</v>
      </c>
      <c r="J2215">
        <v>8.1</v>
      </c>
      <c r="K2215">
        <v>234</v>
      </c>
      <c r="L2215">
        <v>796.83</v>
      </c>
      <c r="M2215">
        <v>46</v>
      </c>
      <c r="N2215">
        <v>6</v>
      </c>
      <c r="O2215">
        <v>0</v>
      </c>
      <c r="P2215">
        <v>148.80000000000001</v>
      </c>
      <c r="Q2215">
        <v>0</v>
      </c>
      <c r="R2215" s="1" t="s">
        <v>7501</v>
      </c>
      <c r="S2215" s="1" t="s">
        <v>8156</v>
      </c>
      <c r="T2215">
        <v>0.65</v>
      </c>
      <c r="U2215" s="1"/>
      <c r="V2215">
        <v>17410.610976</v>
      </c>
      <c r="W2215">
        <v>451854.455724</v>
      </c>
      <c r="X2215">
        <v>89.813739999999996</v>
      </c>
      <c r="Y2215">
        <v>9.3615560000000002</v>
      </c>
      <c r="Z2215">
        <v>196.12300999999999</v>
      </c>
      <c r="AA2215">
        <v>194.23949099999999</v>
      </c>
      <c r="AB2215">
        <v>0</v>
      </c>
    </row>
    <row r="2216" spans="1:28" x14ac:dyDescent="0.25">
      <c r="A2216" s="1" t="s">
        <v>3347</v>
      </c>
      <c r="B2216">
        <v>3082</v>
      </c>
      <c r="C2216" s="1" t="s">
        <v>4034</v>
      </c>
      <c r="D2216">
        <v>5.0999999999999996</v>
      </c>
      <c r="E2216">
        <v>0</v>
      </c>
      <c r="F2216">
        <v>0</v>
      </c>
      <c r="G2216">
        <v>3341</v>
      </c>
      <c r="H2216" s="1" t="s">
        <v>4150</v>
      </c>
      <c r="I2216">
        <v>82</v>
      </c>
      <c r="J2216">
        <v>12</v>
      </c>
      <c r="K2216">
        <v>259</v>
      </c>
      <c r="L2216">
        <v>1808.36</v>
      </c>
      <c r="M2216">
        <v>75</v>
      </c>
      <c r="N2216">
        <v>2</v>
      </c>
      <c r="O2216">
        <v>0</v>
      </c>
      <c r="P2216">
        <v>120.27</v>
      </c>
      <c r="Q2216">
        <v>0</v>
      </c>
      <c r="R2216" s="1" t="s">
        <v>7502</v>
      </c>
      <c r="S2216" s="1" t="s">
        <v>8156</v>
      </c>
      <c r="T2216">
        <v>0.93</v>
      </c>
      <c r="U2216" s="1"/>
      <c r="V2216">
        <v>19654.349989999999</v>
      </c>
      <c r="W2216">
        <v>712041.49256699998</v>
      </c>
      <c r="X2216">
        <v>106.34943199999999</v>
      </c>
      <c r="Y2216">
        <v>14.602876</v>
      </c>
      <c r="Z2216">
        <v>305.207222</v>
      </c>
      <c r="AA2216">
        <v>306.08043199999997</v>
      </c>
      <c r="AB2216">
        <v>0</v>
      </c>
    </row>
    <row r="2217" spans="1:28" x14ac:dyDescent="0.25">
      <c r="A2217" s="1" t="s">
        <v>3352</v>
      </c>
      <c r="B2217">
        <v>3269</v>
      </c>
      <c r="C2217" s="1" t="s">
        <v>4004</v>
      </c>
      <c r="D2217">
        <v>5.0999999999999996</v>
      </c>
      <c r="E2217">
        <v>0</v>
      </c>
      <c r="F2217">
        <v>2</v>
      </c>
      <c r="G2217">
        <v>3345</v>
      </c>
      <c r="H2217" s="1" t="s">
        <v>4073</v>
      </c>
      <c r="I2217">
        <v>40.79</v>
      </c>
      <c r="J2217">
        <v>8.18</v>
      </c>
      <c r="K2217">
        <v>76</v>
      </c>
      <c r="L2217">
        <v>475.89</v>
      </c>
      <c r="M2217">
        <v>2</v>
      </c>
      <c r="N2217">
        <v>1</v>
      </c>
      <c r="O2217">
        <v>0</v>
      </c>
      <c r="P2217">
        <v>26.31</v>
      </c>
      <c r="Q2217">
        <v>0</v>
      </c>
      <c r="R2217" s="1" t="s">
        <v>7507</v>
      </c>
      <c r="S2217" s="1" t="s">
        <v>8156</v>
      </c>
      <c r="T2217">
        <v>0.71</v>
      </c>
      <c r="U2217" s="1"/>
      <c r="V2217">
        <v>3754.5016660000001</v>
      </c>
      <c r="W2217">
        <v>173780.16601300001</v>
      </c>
      <c r="X2217">
        <v>21.163969999999999</v>
      </c>
      <c r="Y2217">
        <v>3.223671</v>
      </c>
      <c r="Z2217">
        <v>73.057590000000005</v>
      </c>
      <c r="AA2217">
        <v>74.701245999999998</v>
      </c>
      <c r="AB2217">
        <v>0</v>
      </c>
    </row>
    <row r="2218" spans="1:28" x14ac:dyDescent="0.25">
      <c r="A2218" s="1" t="s">
        <v>3354</v>
      </c>
      <c r="B2218">
        <v>2837</v>
      </c>
      <c r="C2218" s="1" t="s">
        <v>4043</v>
      </c>
      <c r="D2218">
        <v>5.0999999999999996</v>
      </c>
      <c r="E2218">
        <v>0</v>
      </c>
      <c r="F2218">
        <v>0.36</v>
      </c>
      <c r="G2218">
        <v>3349</v>
      </c>
      <c r="H2218" s="1" t="s">
        <v>4129</v>
      </c>
      <c r="I2218">
        <v>135.09</v>
      </c>
      <c r="J2218">
        <v>8.67</v>
      </c>
      <c r="K2218">
        <v>512</v>
      </c>
      <c r="L2218">
        <v>2630.12</v>
      </c>
      <c r="M2218">
        <v>74</v>
      </c>
      <c r="N2218">
        <v>11</v>
      </c>
      <c r="O2218">
        <v>0</v>
      </c>
      <c r="P2218">
        <v>251.18</v>
      </c>
      <c r="Q2218">
        <v>0</v>
      </c>
      <c r="R2218" s="1" t="s">
        <v>7509</v>
      </c>
      <c r="S2218" s="1" t="s">
        <v>8156</v>
      </c>
      <c r="T2218">
        <v>0.73</v>
      </c>
      <c r="U2218" s="1"/>
      <c r="V2218">
        <v>29660.648917999999</v>
      </c>
      <c r="W2218">
        <v>1082327.8197059999</v>
      </c>
      <c r="X2218">
        <v>160.40281400000001</v>
      </c>
      <c r="Y2218">
        <v>21.134247999999999</v>
      </c>
      <c r="Z2218">
        <v>462.10150900000002</v>
      </c>
      <c r="AA2218">
        <v>465.25380999999999</v>
      </c>
      <c r="AB2218">
        <v>0</v>
      </c>
    </row>
    <row r="2219" spans="1:28" x14ac:dyDescent="0.25">
      <c r="A2219" s="1" t="s">
        <v>3356</v>
      </c>
      <c r="B2219">
        <v>2238</v>
      </c>
      <c r="C2219" s="1" t="s">
        <v>4004</v>
      </c>
      <c r="D2219">
        <v>5.0999999999999996</v>
      </c>
      <c r="E2219">
        <v>0</v>
      </c>
      <c r="F2219">
        <v>0.17</v>
      </c>
      <c r="G2219">
        <v>3350</v>
      </c>
      <c r="H2219" s="1" t="s">
        <v>4122</v>
      </c>
      <c r="I2219">
        <v>159.35</v>
      </c>
      <c r="J2219">
        <v>8.1999999999999993</v>
      </c>
      <c r="K2219">
        <v>1112</v>
      </c>
      <c r="L2219">
        <v>2021.57</v>
      </c>
      <c r="M2219">
        <v>690</v>
      </c>
      <c r="N2219">
        <v>33</v>
      </c>
      <c r="O2219">
        <v>0</v>
      </c>
      <c r="P2219">
        <v>906.41</v>
      </c>
      <c r="Q2219">
        <v>0</v>
      </c>
      <c r="R2219" s="1" t="s">
        <v>7511</v>
      </c>
      <c r="S2219" s="1" t="s">
        <v>8156</v>
      </c>
      <c r="T2219">
        <v>0.72</v>
      </c>
      <c r="U2219" s="1"/>
      <c r="V2219">
        <v>109286.995794</v>
      </c>
      <c r="W2219">
        <v>2202231.5353029999</v>
      </c>
      <c r="X2219">
        <v>549.26075500000002</v>
      </c>
      <c r="Y2219">
        <v>50.581873999999999</v>
      </c>
      <c r="Z2219">
        <v>983.18294400000002</v>
      </c>
      <c r="AA2219">
        <v>946.69106799999997</v>
      </c>
      <c r="AB2219">
        <v>0</v>
      </c>
    </row>
    <row r="2220" spans="1:28" x14ac:dyDescent="0.25">
      <c r="A2220" s="1" t="s">
        <v>3357</v>
      </c>
      <c r="B2220">
        <v>2693</v>
      </c>
      <c r="C2220" s="1" t="s">
        <v>4004</v>
      </c>
      <c r="D2220">
        <v>5.0999999999999996</v>
      </c>
      <c r="E2220">
        <v>0</v>
      </c>
      <c r="F2220">
        <v>0.33</v>
      </c>
      <c r="G2220">
        <v>3350</v>
      </c>
      <c r="H2220" s="1" t="s">
        <v>4104</v>
      </c>
      <c r="I2220">
        <v>0.2</v>
      </c>
      <c r="J2220">
        <v>6.88</v>
      </c>
      <c r="K2220">
        <v>657</v>
      </c>
      <c r="L2220">
        <v>1312.65</v>
      </c>
      <c r="M2220">
        <v>365</v>
      </c>
      <c r="N2220">
        <v>17</v>
      </c>
      <c r="O2220">
        <v>0</v>
      </c>
      <c r="P2220">
        <v>476.88</v>
      </c>
      <c r="Q2220">
        <v>0</v>
      </c>
      <c r="R2220" s="1" t="s">
        <v>7512</v>
      </c>
      <c r="S2220" s="1" t="s">
        <v>8156</v>
      </c>
      <c r="T2220">
        <v>0.52</v>
      </c>
      <c r="U2220" s="1"/>
      <c r="V2220">
        <v>59308.631672000003</v>
      </c>
      <c r="W2220">
        <v>1227842.821427</v>
      </c>
      <c r="X2220">
        <v>298.75603799999999</v>
      </c>
      <c r="Y2220">
        <v>27.588253000000002</v>
      </c>
      <c r="Z2220">
        <v>545.45992999999999</v>
      </c>
      <c r="AA2220">
        <v>527.82213400000001</v>
      </c>
      <c r="AB2220">
        <v>0</v>
      </c>
    </row>
    <row r="2221" spans="1:28" x14ac:dyDescent="0.25">
      <c r="A2221" s="1" t="s">
        <v>3359</v>
      </c>
      <c r="B2221">
        <v>2878</v>
      </c>
      <c r="C2221" s="1" t="s">
        <v>4004</v>
      </c>
      <c r="D2221">
        <v>5.0999999999999996</v>
      </c>
      <c r="E2221">
        <v>0</v>
      </c>
      <c r="F2221">
        <v>3</v>
      </c>
      <c r="G2221">
        <v>3351</v>
      </c>
      <c r="H2221" s="1" t="s">
        <v>4100</v>
      </c>
      <c r="I2221">
        <v>91.57</v>
      </c>
      <c r="J2221">
        <v>12.4</v>
      </c>
      <c r="K2221">
        <v>473</v>
      </c>
      <c r="L2221">
        <v>2205.37</v>
      </c>
      <c r="M2221">
        <v>210</v>
      </c>
      <c r="N2221">
        <v>10</v>
      </c>
      <c r="O2221">
        <v>0</v>
      </c>
      <c r="P2221">
        <v>316.52</v>
      </c>
      <c r="Q2221">
        <v>0</v>
      </c>
      <c r="R2221" s="1" t="s">
        <v>7514</v>
      </c>
      <c r="S2221" s="1" t="s">
        <v>8156</v>
      </c>
      <c r="T2221">
        <v>1.03</v>
      </c>
      <c r="U2221" s="1"/>
      <c r="V2221">
        <v>44650.543961000003</v>
      </c>
      <c r="W2221">
        <v>1268459.767576</v>
      </c>
      <c r="X2221">
        <v>233.29888099999999</v>
      </c>
      <c r="Y2221">
        <v>27.67577</v>
      </c>
      <c r="Z2221">
        <v>555.78698099999997</v>
      </c>
      <c r="AA2221">
        <v>545.26972899999998</v>
      </c>
      <c r="AB2221">
        <v>0</v>
      </c>
    </row>
    <row r="2222" spans="1:28" x14ac:dyDescent="0.25">
      <c r="A2222" s="1" t="s">
        <v>3361</v>
      </c>
      <c r="B2222">
        <v>3299</v>
      </c>
      <c r="C2222" s="1" t="s">
        <v>4004</v>
      </c>
      <c r="D2222">
        <v>5.0999999999999996</v>
      </c>
      <c r="E2222">
        <v>0</v>
      </c>
      <c r="F2222">
        <v>0.8</v>
      </c>
      <c r="G2222">
        <v>3352</v>
      </c>
      <c r="H2222" s="1" t="s">
        <v>4076</v>
      </c>
      <c r="I2222">
        <v>1.4</v>
      </c>
      <c r="J2222">
        <v>13.7</v>
      </c>
      <c r="K2222">
        <v>53</v>
      </c>
      <c r="L2222">
        <v>609.39</v>
      </c>
      <c r="M2222">
        <v>1</v>
      </c>
      <c r="N2222">
        <v>1</v>
      </c>
      <c r="O2222">
        <v>0</v>
      </c>
      <c r="P2222">
        <v>10.65</v>
      </c>
      <c r="Q2222">
        <v>0</v>
      </c>
      <c r="R2222" s="1" t="s">
        <v>7516</v>
      </c>
      <c r="S2222" s="1" t="s">
        <v>8156</v>
      </c>
      <c r="T2222">
        <v>1.01</v>
      </c>
      <c r="U2222" s="1"/>
      <c r="V2222">
        <v>3308.7236200000002</v>
      </c>
      <c r="W2222">
        <v>210109.67571099999</v>
      </c>
      <c r="X2222">
        <v>20.080313</v>
      </c>
      <c r="Y2222">
        <v>4.0916300000000003</v>
      </c>
      <c r="Z2222">
        <v>88.213964000000004</v>
      </c>
      <c r="AA2222">
        <v>90.316663000000005</v>
      </c>
      <c r="AB2222">
        <v>0</v>
      </c>
    </row>
    <row r="2223" spans="1:28" x14ac:dyDescent="0.25">
      <c r="A2223" s="1" t="s">
        <v>3362</v>
      </c>
      <c r="B2223">
        <v>3163</v>
      </c>
      <c r="C2223" s="1" t="s">
        <v>4019</v>
      </c>
      <c r="D2223">
        <v>5.0999999999999996</v>
      </c>
      <c r="E2223">
        <v>0</v>
      </c>
      <c r="F2223">
        <v>0.5</v>
      </c>
      <c r="G2223">
        <v>3353</v>
      </c>
      <c r="H2223" s="1" t="s">
        <v>4093</v>
      </c>
      <c r="I2223">
        <v>2.0699999999999998</v>
      </c>
      <c r="J2223">
        <v>10.11</v>
      </c>
      <c r="K2223">
        <v>190</v>
      </c>
      <c r="L2223">
        <v>1335.45</v>
      </c>
      <c r="M2223">
        <v>12</v>
      </c>
      <c r="N2223">
        <v>3</v>
      </c>
      <c r="O2223">
        <v>0</v>
      </c>
      <c r="P2223">
        <v>73.05</v>
      </c>
      <c r="Q2223">
        <v>0</v>
      </c>
      <c r="R2223" s="1" t="s">
        <v>7517</v>
      </c>
      <c r="S2223" s="1" t="s">
        <v>8156</v>
      </c>
      <c r="T2223">
        <v>0.81</v>
      </c>
      <c r="U2223" s="1"/>
      <c r="V2223">
        <v>10828.127257</v>
      </c>
      <c r="W2223">
        <v>523664.578247</v>
      </c>
      <c r="X2223">
        <v>61.651577000000003</v>
      </c>
      <c r="Y2223">
        <v>10.047211000000001</v>
      </c>
      <c r="Z2223">
        <v>221.73031700000001</v>
      </c>
      <c r="AA2223">
        <v>225.101902</v>
      </c>
      <c r="AB2223">
        <v>0</v>
      </c>
    </row>
    <row r="2224" spans="1:28" x14ac:dyDescent="0.25">
      <c r="A2224" s="1" t="s">
        <v>3365</v>
      </c>
      <c r="B2224">
        <v>3105</v>
      </c>
      <c r="C2224" s="1" t="s">
        <v>4014</v>
      </c>
      <c r="D2224">
        <v>5.0999999999999996</v>
      </c>
      <c r="E2224">
        <v>0</v>
      </c>
      <c r="F2224">
        <v>0</v>
      </c>
      <c r="G2224">
        <v>3357</v>
      </c>
      <c r="H2224" s="1" t="s">
        <v>4087</v>
      </c>
      <c r="I2224">
        <v>59.72</v>
      </c>
      <c r="J2224">
        <v>10.08</v>
      </c>
      <c r="K2224">
        <v>252</v>
      </c>
      <c r="L2224">
        <v>1184.6199999999999</v>
      </c>
      <c r="M2224">
        <v>77</v>
      </c>
      <c r="N2224">
        <v>4</v>
      </c>
      <c r="O2224">
        <v>0</v>
      </c>
      <c r="P2224">
        <v>139.53</v>
      </c>
      <c r="Q2224">
        <v>0</v>
      </c>
      <c r="R2224" s="1" t="s">
        <v>7520</v>
      </c>
      <c r="S2224" s="1" t="s">
        <v>8156</v>
      </c>
      <c r="T2224">
        <v>0.77</v>
      </c>
      <c r="U2224" s="1"/>
      <c r="V2224">
        <v>18809.714361999999</v>
      </c>
      <c r="W2224">
        <v>592288.24254400004</v>
      </c>
      <c r="X2224">
        <v>99.569928000000004</v>
      </c>
      <c r="Y2224">
        <v>12.177809999999999</v>
      </c>
      <c r="Z2224">
        <v>256.04070300000001</v>
      </c>
      <c r="AA2224">
        <v>254.604771</v>
      </c>
      <c r="AB2224">
        <v>0</v>
      </c>
    </row>
    <row r="2225" spans="1:28" x14ac:dyDescent="0.25">
      <c r="A2225" s="1" t="s">
        <v>3366</v>
      </c>
      <c r="B2225">
        <v>2990</v>
      </c>
      <c r="C2225" s="1" t="s">
        <v>4034</v>
      </c>
      <c r="D2225">
        <v>5.0999999999999996</v>
      </c>
      <c r="E2225">
        <v>0</v>
      </c>
      <c r="F2225">
        <v>0</v>
      </c>
      <c r="G2225">
        <v>3358</v>
      </c>
      <c r="H2225" s="1" t="s">
        <v>4150</v>
      </c>
      <c r="I2225">
        <v>82</v>
      </c>
      <c r="J2225">
        <v>9.3800000000000008</v>
      </c>
      <c r="K2225">
        <v>368</v>
      </c>
      <c r="L2225">
        <v>1808.36</v>
      </c>
      <c r="M2225">
        <v>129</v>
      </c>
      <c r="N2225">
        <v>3</v>
      </c>
      <c r="O2225">
        <v>0</v>
      </c>
      <c r="P2225">
        <v>184.49</v>
      </c>
      <c r="Q2225">
        <v>0</v>
      </c>
      <c r="R2225" s="1" t="s">
        <v>7521</v>
      </c>
      <c r="S2225" s="1" t="s">
        <v>8156</v>
      </c>
      <c r="T2225">
        <v>0.7</v>
      </c>
      <c r="U2225" s="1"/>
      <c r="V2225">
        <v>29364.437390999999</v>
      </c>
      <c r="W2225">
        <v>849597.88134099997</v>
      </c>
      <c r="X2225">
        <v>153.58998399999999</v>
      </c>
      <c r="Y2225">
        <v>17.356147</v>
      </c>
      <c r="Z2225">
        <v>366.12514599999997</v>
      </c>
      <c r="AA2225">
        <v>365.21577400000001</v>
      </c>
      <c r="AB2225">
        <v>0</v>
      </c>
    </row>
    <row r="2226" spans="1:28" x14ac:dyDescent="0.25">
      <c r="A2226" s="1" t="s">
        <v>3367</v>
      </c>
      <c r="B2226">
        <v>3301</v>
      </c>
      <c r="C2226" s="1" t="s">
        <v>4004</v>
      </c>
      <c r="D2226">
        <v>5.0999999999999996</v>
      </c>
      <c r="E2226">
        <v>0</v>
      </c>
      <c r="F2226">
        <v>1</v>
      </c>
      <c r="G2226">
        <v>3358</v>
      </c>
      <c r="H2226" s="1" t="s">
        <v>4074</v>
      </c>
      <c r="I2226">
        <v>0.2</v>
      </c>
      <c r="J2226">
        <v>9.94</v>
      </c>
      <c r="K2226">
        <v>57</v>
      </c>
      <c r="L2226">
        <v>420.4</v>
      </c>
      <c r="M2226">
        <v>6</v>
      </c>
      <c r="N2226">
        <v>1</v>
      </c>
      <c r="O2226">
        <v>0</v>
      </c>
      <c r="P2226">
        <v>18.600000000000001</v>
      </c>
      <c r="Q2226">
        <v>0</v>
      </c>
      <c r="R2226" s="1" t="s">
        <v>7522</v>
      </c>
      <c r="S2226" s="1" t="s">
        <v>8156</v>
      </c>
      <c r="T2226">
        <v>0.81</v>
      </c>
      <c r="U2226" s="1"/>
      <c r="V2226">
        <v>3007.5773869999998</v>
      </c>
      <c r="W2226">
        <v>150252.29285</v>
      </c>
      <c r="X2226">
        <v>17.244606000000001</v>
      </c>
      <c r="Y2226">
        <v>2.9011390000000001</v>
      </c>
      <c r="Z2226">
        <v>63.689518999999997</v>
      </c>
      <c r="AA2226">
        <v>64.587183999999993</v>
      </c>
      <c r="AB2226">
        <v>0</v>
      </c>
    </row>
    <row r="2227" spans="1:28" x14ac:dyDescent="0.25">
      <c r="A2227" s="1" t="s">
        <v>3368</v>
      </c>
      <c r="B2227">
        <v>3137</v>
      </c>
      <c r="C2227" s="1" t="s">
        <v>4031</v>
      </c>
      <c r="D2227">
        <v>5.0999999999999996</v>
      </c>
      <c r="E2227">
        <v>0</v>
      </c>
      <c r="F2227">
        <v>0.64</v>
      </c>
      <c r="G2227">
        <v>3359</v>
      </c>
      <c r="H2227" s="1" t="s">
        <v>4086</v>
      </c>
      <c r="I2227">
        <v>0.2</v>
      </c>
      <c r="J2227">
        <v>3.59</v>
      </c>
      <c r="K2227">
        <v>222</v>
      </c>
      <c r="L2227">
        <v>1365.91</v>
      </c>
      <c r="M2227">
        <v>48</v>
      </c>
      <c r="N2227">
        <v>4</v>
      </c>
      <c r="O2227">
        <v>0</v>
      </c>
      <c r="P2227">
        <v>96.36</v>
      </c>
      <c r="Q2227">
        <v>0</v>
      </c>
      <c r="R2227" s="1" t="s">
        <v>7523</v>
      </c>
      <c r="S2227" s="1" t="s">
        <v>8156</v>
      </c>
      <c r="T2227">
        <v>0.8</v>
      </c>
      <c r="U2227" s="1"/>
      <c r="V2227">
        <v>13718.982168</v>
      </c>
      <c r="W2227">
        <v>538062.89594900003</v>
      </c>
      <c r="X2227">
        <v>75.108677</v>
      </c>
      <c r="Y2227">
        <v>10.481688999999999</v>
      </c>
      <c r="Z2227">
        <v>228.65394900000001</v>
      </c>
      <c r="AA2227">
        <v>231.29314500000001</v>
      </c>
      <c r="AB2227">
        <v>0</v>
      </c>
    </row>
    <row r="2228" spans="1:28" x14ac:dyDescent="0.25">
      <c r="A2228" s="1" t="s">
        <v>3369</v>
      </c>
      <c r="B2228">
        <v>2984</v>
      </c>
      <c r="C2228" s="1" t="s">
        <v>4048</v>
      </c>
      <c r="D2228">
        <v>5.0999999999999996</v>
      </c>
      <c r="E2228">
        <v>0</v>
      </c>
      <c r="F2228">
        <v>0.22</v>
      </c>
      <c r="G2228">
        <v>3360</v>
      </c>
      <c r="H2228" s="1" t="s">
        <v>4151</v>
      </c>
      <c r="I2228">
        <v>72.8</v>
      </c>
      <c r="J2228">
        <v>12.19</v>
      </c>
      <c r="K2228">
        <v>376</v>
      </c>
      <c r="L2228">
        <v>1954.68</v>
      </c>
      <c r="M2228">
        <v>108</v>
      </c>
      <c r="N2228">
        <v>6</v>
      </c>
      <c r="O2228">
        <v>0</v>
      </c>
      <c r="P2228">
        <v>230.75</v>
      </c>
      <c r="Q2228">
        <v>0</v>
      </c>
      <c r="R2228" s="1" t="s">
        <v>7524</v>
      </c>
      <c r="S2228" s="1" t="s">
        <v>8156</v>
      </c>
      <c r="T2228">
        <v>0.96</v>
      </c>
      <c r="U2228" s="1"/>
      <c r="V2228">
        <v>31586.201176999999</v>
      </c>
      <c r="W2228">
        <v>1002950.128212</v>
      </c>
      <c r="X2228">
        <v>167.51366999999999</v>
      </c>
      <c r="Y2228">
        <v>21.096737999999998</v>
      </c>
      <c r="Z2228">
        <v>435.43921</v>
      </c>
      <c r="AA2228">
        <v>431.13365700000003</v>
      </c>
      <c r="AB2228">
        <v>0</v>
      </c>
    </row>
    <row r="2229" spans="1:28" x14ac:dyDescent="0.25">
      <c r="A2229" s="1" t="s">
        <v>3370</v>
      </c>
      <c r="B2229">
        <v>3078</v>
      </c>
      <c r="C2229" s="1" t="s">
        <v>4048</v>
      </c>
      <c r="D2229">
        <v>5.0999999999999996</v>
      </c>
      <c r="E2229">
        <v>0</v>
      </c>
      <c r="F2229">
        <v>0.98</v>
      </c>
      <c r="G2229">
        <v>3361</v>
      </c>
      <c r="H2229" s="1" t="s">
        <v>4141</v>
      </c>
      <c r="I2229">
        <v>72.8</v>
      </c>
      <c r="J2229">
        <v>9.91</v>
      </c>
      <c r="K2229">
        <v>283</v>
      </c>
      <c r="L2229">
        <v>1954.68</v>
      </c>
      <c r="M2229">
        <v>42</v>
      </c>
      <c r="N2229">
        <v>3</v>
      </c>
      <c r="O2229">
        <v>0</v>
      </c>
      <c r="P2229">
        <v>122.5</v>
      </c>
      <c r="Q2229">
        <v>0</v>
      </c>
      <c r="R2229" s="1" t="s">
        <v>7525</v>
      </c>
      <c r="S2229" s="1" t="s">
        <v>8156</v>
      </c>
      <c r="T2229">
        <v>0.87</v>
      </c>
      <c r="U2229" s="1"/>
      <c r="V2229">
        <v>16683.659712000001</v>
      </c>
      <c r="W2229">
        <v>720518.90701900003</v>
      </c>
      <c r="X2229">
        <v>92.982372999999995</v>
      </c>
      <c r="Y2229">
        <v>14.18413</v>
      </c>
      <c r="Z2229">
        <v>306.62577499999998</v>
      </c>
      <c r="AA2229">
        <v>309.722555</v>
      </c>
      <c r="AB2229">
        <v>0</v>
      </c>
    </row>
    <row r="2230" spans="1:28" x14ac:dyDescent="0.25">
      <c r="A2230" s="1" t="s">
        <v>3371</v>
      </c>
      <c r="B2230">
        <v>3094</v>
      </c>
      <c r="C2230" s="1" t="s">
        <v>4013</v>
      </c>
      <c r="D2230">
        <v>5.0999999999999996</v>
      </c>
      <c r="E2230">
        <v>0</v>
      </c>
      <c r="F2230">
        <v>0.91</v>
      </c>
      <c r="G2230">
        <v>3361</v>
      </c>
      <c r="H2230" s="1" t="s">
        <v>4086</v>
      </c>
      <c r="I2230">
        <v>0.2</v>
      </c>
      <c r="J2230">
        <v>4.58</v>
      </c>
      <c r="K2230">
        <v>267</v>
      </c>
      <c r="L2230">
        <v>1241.6600000000001</v>
      </c>
      <c r="M2230">
        <v>139</v>
      </c>
      <c r="N2230">
        <v>5</v>
      </c>
      <c r="O2230">
        <v>0</v>
      </c>
      <c r="P2230">
        <v>185.86</v>
      </c>
      <c r="Q2230">
        <v>0</v>
      </c>
      <c r="R2230" s="1" t="s">
        <v>7526</v>
      </c>
      <c r="S2230" s="1" t="s">
        <v>8156</v>
      </c>
      <c r="T2230">
        <v>1.1100000000000001</v>
      </c>
      <c r="U2230" s="1"/>
      <c r="V2230">
        <v>26704.446939000001</v>
      </c>
      <c r="W2230">
        <v>755519.31191799999</v>
      </c>
      <c r="X2230">
        <v>139.50414499999999</v>
      </c>
      <c r="Y2230">
        <v>16.674052</v>
      </c>
      <c r="Z2230">
        <v>331.66479099999998</v>
      </c>
      <c r="AA2230">
        <v>324.773124</v>
      </c>
      <c r="AB2230">
        <v>0</v>
      </c>
    </row>
    <row r="2231" spans="1:28" x14ac:dyDescent="0.25">
      <c r="A2231" s="1" t="s">
        <v>3372</v>
      </c>
      <c r="B2231">
        <v>3105</v>
      </c>
      <c r="C2231" s="1" t="s">
        <v>4030</v>
      </c>
      <c r="D2231">
        <v>5.0999999999999996</v>
      </c>
      <c r="E2231">
        <v>0</v>
      </c>
      <c r="F2231">
        <v>0</v>
      </c>
      <c r="G2231">
        <v>3362</v>
      </c>
      <c r="H2231" s="1" t="s">
        <v>4139</v>
      </c>
      <c r="I2231">
        <v>77.290000000000006</v>
      </c>
      <c r="J2231">
        <v>17.66</v>
      </c>
      <c r="K2231">
        <v>257</v>
      </c>
      <c r="L2231">
        <v>2007.2</v>
      </c>
      <c r="M2231">
        <v>46</v>
      </c>
      <c r="N2231">
        <v>4</v>
      </c>
      <c r="O2231">
        <v>0</v>
      </c>
      <c r="P2231">
        <v>153.02000000000001</v>
      </c>
      <c r="Q2231">
        <v>0</v>
      </c>
      <c r="R2231" s="1" t="s">
        <v>7527</v>
      </c>
      <c r="S2231" s="1" t="s">
        <v>8156</v>
      </c>
      <c r="T2231">
        <v>1.45</v>
      </c>
      <c r="U2231" s="1"/>
      <c r="V2231">
        <v>17619.009298000001</v>
      </c>
      <c r="W2231">
        <v>767411.97964799998</v>
      </c>
      <c r="X2231">
        <v>98.552985000000007</v>
      </c>
      <c r="Y2231">
        <v>16.166201000000001</v>
      </c>
      <c r="Z2231">
        <v>330.79696100000001</v>
      </c>
      <c r="AA2231">
        <v>329.87854900000002</v>
      </c>
      <c r="AB2231">
        <v>0</v>
      </c>
    </row>
    <row r="2232" spans="1:28" x14ac:dyDescent="0.25">
      <c r="A2232" s="1" t="s">
        <v>3373</v>
      </c>
      <c r="B2232">
        <v>3312</v>
      </c>
      <c r="C2232" s="1" t="s">
        <v>4004</v>
      </c>
      <c r="D2232">
        <v>5.0999999999999996</v>
      </c>
      <c r="E2232">
        <v>0</v>
      </c>
      <c r="F2232">
        <v>0</v>
      </c>
      <c r="G2232">
        <v>3362</v>
      </c>
      <c r="H2232" s="1" t="s">
        <v>4076</v>
      </c>
      <c r="I2232">
        <v>1.4</v>
      </c>
      <c r="J2232">
        <v>12.25</v>
      </c>
      <c r="K2232">
        <v>50</v>
      </c>
      <c r="L2232">
        <v>609.39</v>
      </c>
      <c r="M2232">
        <v>0</v>
      </c>
      <c r="N2232">
        <v>0</v>
      </c>
      <c r="O2232">
        <v>0</v>
      </c>
      <c r="P2232">
        <v>6.61</v>
      </c>
      <c r="Q2232">
        <v>0</v>
      </c>
      <c r="R2232" s="1" t="s">
        <v>7528</v>
      </c>
      <c r="S2232" s="1" t="s">
        <v>8156</v>
      </c>
      <c r="T2232">
        <v>0.97</v>
      </c>
      <c r="U2232" s="1"/>
      <c r="V2232">
        <v>2557.0274279999999</v>
      </c>
      <c r="W2232">
        <v>174487.99947400001</v>
      </c>
      <c r="X2232">
        <v>15.815159</v>
      </c>
      <c r="Y2232">
        <v>3.4014739999999999</v>
      </c>
      <c r="Z2232">
        <v>73.198342999999994</v>
      </c>
      <c r="AA2232">
        <v>75.004352999999995</v>
      </c>
      <c r="AB2232">
        <v>0</v>
      </c>
    </row>
    <row r="2233" spans="1:28" x14ac:dyDescent="0.25">
      <c r="A2233" s="1" t="s">
        <v>3375</v>
      </c>
      <c r="B2233">
        <v>3163</v>
      </c>
      <c r="C2233" s="1" t="s">
        <v>4007</v>
      </c>
      <c r="D2233">
        <v>5.0999999999999996</v>
      </c>
      <c r="E2233">
        <v>0</v>
      </c>
      <c r="F2233">
        <v>0.5</v>
      </c>
      <c r="G2233">
        <v>3365</v>
      </c>
      <c r="H2233" s="1" t="s">
        <v>4075</v>
      </c>
      <c r="I2233">
        <v>89.74</v>
      </c>
      <c r="J2233">
        <v>4.75</v>
      </c>
      <c r="K2233">
        <v>202</v>
      </c>
      <c r="L2233">
        <v>569.77</v>
      </c>
      <c r="M2233">
        <v>70</v>
      </c>
      <c r="N2233">
        <v>1</v>
      </c>
      <c r="O2233">
        <v>0</v>
      </c>
      <c r="P2233">
        <v>116.77</v>
      </c>
      <c r="Q2233">
        <v>0</v>
      </c>
      <c r="R2233" s="1" t="s">
        <v>7530</v>
      </c>
      <c r="S2233" s="1" t="s">
        <v>8156</v>
      </c>
      <c r="T2233">
        <v>0.49</v>
      </c>
      <c r="U2233" s="1"/>
      <c r="V2233">
        <v>17189.74597</v>
      </c>
      <c r="W2233">
        <v>381795.51297400001</v>
      </c>
      <c r="X2233">
        <v>87.172863000000007</v>
      </c>
      <c r="Y2233">
        <v>8.2918199999999995</v>
      </c>
      <c r="Z2233">
        <v>168.15736699999999</v>
      </c>
      <c r="AA2233">
        <v>164.12466599999999</v>
      </c>
      <c r="AB2233">
        <v>0</v>
      </c>
    </row>
    <row r="2234" spans="1:28" x14ac:dyDescent="0.25">
      <c r="A2234" s="1" t="s">
        <v>3376</v>
      </c>
      <c r="B2234">
        <v>3036</v>
      </c>
      <c r="C2234" s="1" t="s">
        <v>4050</v>
      </c>
      <c r="D2234">
        <v>5.0999999999999996</v>
      </c>
      <c r="E2234">
        <v>0</v>
      </c>
      <c r="F2234">
        <v>0</v>
      </c>
      <c r="G2234">
        <v>3366</v>
      </c>
      <c r="H2234" s="1" t="s">
        <v>4095</v>
      </c>
      <c r="I2234">
        <v>63.59</v>
      </c>
      <c r="J2234">
        <v>9.07</v>
      </c>
      <c r="K2234">
        <v>330</v>
      </c>
      <c r="L2234">
        <v>1628.87</v>
      </c>
      <c r="M2234">
        <v>71</v>
      </c>
      <c r="N2234">
        <v>4</v>
      </c>
      <c r="O2234">
        <v>0</v>
      </c>
      <c r="P2234">
        <v>169.91</v>
      </c>
      <c r="Q2234">
        <v>0</v>
      </c>
      <c r="R2234" s="1" t="s">
        <v>7531</v>
      </c>
      <c r="S2234" s="1" t="s">
        <v>8156</v>
      </c>
      <c r="T2234">
        <v>0.75</v>
      </c>
      <c r="U2234" s="1"/>
      <c r="V2234">
        <v>22887.617579000002</v>
      </c>
      <c r="W2234">
        <v>769618.90833699994</v>
      </c>
      <c r="X2234">
        <v>122.277986</v>
      </c>
      <c r="Y2234">
        <v>15.479625</v>
      </c>
      <c r="Z2234">
        <v>331.097421</v>
      </c>
      <c r="AA2234">
        <v>330.83238399999999</v>
      </c>
      <c r="AB2234">
        <v>0</v>
      </c>
    </row>
    <row r="2235" spans="1:28" x14ac:dyDescent="0.25">
      <c r="A2235" s="1" t="s">
        <v>3380</v>
      </c>
      <c r="B2235">
        <v>3035</v>
      </c>
      <c r="C2235" s="1" t="s">
        <v>4004</v>
      </c>
      <c r="D2235">
        <v>5.0999999999999996</v>
      </c>
      <c r="E2235">
        <v>0</v>
      </c>
      <c r="F2235">
        <v>3.2</v>
      </c>
      <c r="G2235">
        <v>3369</v>
      </c>
      <c r="H2235" s="1" t="s">
        <v>4090</v>
      </c>
      <c r="I2235">
        <v>24.41</v>
      </c>
      <c r="J2235">
        <v>8.93</v>
      </c>
      <c r="K2235">
        <v>334</v>
      </c>
      <c r="L2235">
        <v>1286.42</v>
      </c>
      <c r="M2235">
        <v>105</v>
      </c>
      <c r="N2235">
        <v>6</v>
      </c>
      <c r="O2235">
        <v>0</v>
      </c>
      <c r="P2235">
        <v>191.13</v>
      </c>
      <c r="Q2235">
        <v>0</v>
      </c>
      <c r="R2235" s="1" t="s">
        <v>7535</v>
      </c>
      <c r="S2235" s="1" t="s">
        <v>8156</v>
      </c>
      <c r="T2235">
        <v>0.66</v>
      </c>
      <c r="U2235" s="1"/>
      <c r="V2235">
        <v>28965.399073</v>
      </c>
      <c r="W2235">
        <v>768171.78331299999</v>
      </c>
      <c r="X2235">
        <v>149.86482799999999</v>
      </c>
      <c r="Y2235">
        <v>16.117035000000001</v>
      </c>
      <c r="Z2235">
        <v>334.49778199999997</v>
      </c>
      <c r="AA2235">
        <v>330.214564</v>
      </c>
      <c r="AB2235">
        <v>0</v>
      </c>
    </row>
    <row r="2236" spans="1:28" x14ac:dyDescent="0.25">
      <c r="A2236" s="1" t="s">
        <v>3381</v>
      </c>
      <c r="B2236">
        <v>2530</v>
      </c>
      <c r="C2236" s="1" t="s">
        <v>4023</v>
      </c>
      <c r="D2236">
        <v>5.0999999999999996</v>
      </c>
      <c r="E2236">
        <v>0</v>
      </c>
      <c r="F2236">
        <v>0</v>
      </c>
      <c r="G2236">
        <v>3370</v>
      </c>
      <c r="H2236" s="1" t="s">
        <v>4099</v>
      </c>
      <c r="I2236">
        <v>147.79</v>
      </c>
      <c r="J2236">
        <v>13.98</v>
      </c>
      <c r="K2236">
        <v>840</v>
      </c>
      <c r="L2236">
        <v>1435.85</v>
      </c>
      <c r="M2236">
        <v>642</v>
      </c>
      <c r="N2236">
        <v>9</v>
      </c>
      <c r="O2236">
        <v>0</v>
      </c>
      <c r="P2236">
        <v>750.2</v>
      </c>
      <c r="Q2236">
        <v>0</v>
      </c>
      <c r="R2236" s="1" t="s">
        <v>7536</v>
      </c>
      <c r="S2236" s="1" t="s">
        <v>8156</v>
      </c>
      <c r="T2236">
        <v>1.17</v>
      </c>
      <c r="U2236" s="1"/>
      <c r="V2236">
        <v>109131.538495</v>
      </c>
      <c r="W2236">
        <v>2104586.7811870002</v>
      </c>
      <c r="X2236">
        <v>546.53247799999997</v>
      </c>
      <c r="Y2236">
        <v>50.336407999999999</v>
      </c>
      <c r="Z2236">
        <v>949.24028899999996</v>
      </c>
      <c r="AA2236">
        <v>904.71702500000004</v>
      </c>
      <c r="AB2236">
        <v>0</v>
      </c>
    </row>
    <row r="2237" spans="1:28" x14ac:dyDescent="0.25">
      <c r="A2237" s="1" t="s">
        <v>3383</v>
      </c>
      <c r="B2237">
        <v>3085</v>
      </c>
      <c r="C2237" s="1" t="s">
        <v>4001</v>
      </c>
      <c r="D2237">
        <v>0.2</v>
      </c>
      <c r="E2237">
        <v>0</v>
      </c>
      <c r="F2237">
        <v>53.2</v>
      </c>
      <c r="G2237">
        <v>3371</v>
      </c>
      <c r="H2237" s="1" t="s">
        <v>4090</v>
      </c>
      <c r="I2237">
        <v>24.41</v>
      </c>
      <c r="J2237">
        <v>15.1</v>
      </c>
      <c r="K2237">
        <v>286</v>
      </c>
      <c r="L2237">
        <v>1066.78</v>
      </c>
      <c r="M2237">
        <v>141</v>
      </c>
      <c r="N2237">
        <v>12</v>
      </c>
      <c r="O2237">
        <v>0</v>
      </c>
      <c r="P2237">
        <v>221.03</v>
      </c>
      <c r="Q2237">
        <v>0</v>
      </c>
      <c r="R2237" s="1" t="s">
        <v>7538</v>
      </c>
      <c r="S2237" s="1" t="s">
        <v>8156</v>
      </c>
      <c r="T2237">
        <v>1.2</v>
      </c>
      <c r="U2237" s="1"/>
      <c r="V2237">
        <v>25776.368687999999</v>
      </c>
      <c r="W2237">
        <v>664893.71896700002</v>
      </c>
      <c r="X2237">
        <v>133.08553900000001</v>
      </c>
      <c r="Y2237">
        <v>14.882284</v>
      </c>
      <c r="Z2237">
        <v>292.52780799999999</v>
      </c>
      <c r="AA2237">
        <v>285.81783300000001</v>
      </c>
      <c r="AB2237">
        <v>0</v>
      </c>
    </row>
    <row r="2238" spans="1:28" x14ac:dyDescent="0.25">
      <c r="A2238" s="1" t="s">
        <v>3384</v>
      </c>
      <c r="B2238">
        <v>3294</v>
      </c>
      <c r="C2238" s="1" t="s">
        <v>4004</v>
      </c>
      <c r="D2238">
        <v>5.0999999999999996</v>
      </c>
      <c r="E2238">
        <v>0</v>
      </c>
      <c r="F2238">
        <v>0.86</v>
      </c>
      <c r="G2238">
        <v>3374</v>
      </c>
      <c r="H2238" s="1" t="s">
        <v>4073</v>
      </c>
      <c r="I2238">
        <v>40.79</v>
      </c>
      <c r="J2238">
        <v>14.17</v>
      </c>
      <c r="K2238">
        <v>80</v>
      </c>
      <c r="L2238">
        <v>475.89</v>
      </c>
      <c r="M2238">
        <v>22</v>
      </c>
      <c r="N2238">
        <v>3</v>
      </c>
      <c r="O2238">
        <v>0</v>
      </c>
      <c r="P2238">
        <v>45.84</v>
      </c>
      <c r="Q2238">
        <v>0</v>
      </c>
      <c r="R2238" s="1" t="s">
        <v>7539</v>
      </c>
      <c r="S2238" s="1" t="s">
        <v>8156</v>
      </c>
      <c r="T2238">
        <v>1.03</v>
      </c>
      <c r="U2238" s="1"/>
      <c r="V2238">
        <v>5394.1422849999999</v>
      </c>
      <c r="W2238">
        <v>220027.83890999999</v>
      </c>
      <c r="X2238">
        <v>29.804946999999999</v>
      </c>
      <c r="Y2238">
        <v>4.6244490000000003</v>
      </c>
      <c r="Z2238">
        <v>95.533895000000001</v>
      </c>
      <c r="AA2238">
        <v>94.581066000000007</v>
      </c>
      <c r="AB2238">
        <v>0</v>
      </c>
    </row>
    <row r="2239" spans="1:28" x14ac:dyDescent="0.25">
      <c r="A2239" s="1" t="s">
        <v>3390</v>
      </c>
      <c r="B2239">
        <v>2518</v>
      </c>
      <c r="C2239" s="1" t="s">
        <v>4004</v>
      </c>
      <c r="D2239">
        <v>5.0999999999999996</v>
      </c>
      <c r="E2239">
        <v>0</v>
      </c>
      <c r="F2239">
        <v>0.44</v>
      </c>
      <c r="G2239">
        <v>3381</v>
      </c>
      <c r="H2239" s="1" t="s">
        <v>4122</v>
      </c>
      <c r="I2239">
        <v>159.35</v>
      </c>
      <c r="J2239">
        <v>9.61</v>
      </c>
      <c r="K2239">
        <v>863</v>
      </c>
      <c r="L2239">
        <v>2021.57</v>
      </c>
      <c r="M2239">
        <v>498</v>
      </c>
      <c r="N2239">
        <v>20</v>
      </c>
      <c r="O2239">
        <v>0</v>
      </c>
      <c r="P2239">
        <v>689.82</v>
      </c>
      <c r="Q2239">
        <v>0</v>
      </c>
      <c r="R2239" s="1" t="s">
        <v>7545</v>
      </c>
      <c r="S2239" s="1" t="s">
        <v>8156</v>
      </c>
      <c r="T2239">
        <v>0.85</v>
      </c>
      <c r="U2239" s="1"/>
      <c r="V2239">
        <v>89744.899185999995</v>
      </c>
      <c r="W2239">
        <v>1986718.4587419999</v>
      </c>
      <c r="X2239">
        <v>455.47297900000001</v>
      </c>
      <c r="Y2239">
        <v>45.545777999999999</v>
      </c>
      <c r="Z2239">
        <v>886.74656300000004</v>
      </c>
      <c r="AA2239">
        <v>854.03924700000005</v>
      </c>
      <c r="AB2239">
        <v>0</v>
      </c>
    </row>
    <row r="2240" spans="1:28" x14ac:dyDescent="0.25">
      <c r="A2240" s="1" t="s">
        <v>3391</v>
      </c>
      <c r="B2240">
        <v>3138</v>
      </c>
      <c r="C2240" s="1" t="s">
        <v>4004</v>
      </c>
      <c r="D2240">
        <v>5.0999999999999996</v>
      </c>
      <c r="E2240">
        <v>0</v>
      </c>
      <c r="F2240">
        <v>1.65</v>
      </c>
      <c r="G2240">
        <v>3381</v>
      </c>
      <c r="H2240" s="1" t="s">
        <v>4090</v>
      </c>
      <c r="I2240">
        <v>24.41</v>
      </c>
      <c r="J2240">
        <v>13.95</v>
      </c>
      <c r="K2240">
        <v>243</v>
      </c>
      <c r="L2240">
        <v>1286.42</v>
      </c>
      <c r="M2240">
        <v>74</v>
      </c>
      <c r="N2240">
        <v>4</v>
      </c>
      <c r="O2240">
        <v>0</v>
      </c>
      <c r="P2240">
        <v>167.2</v>
      </c>
      <c r="Q2240">
        <v>0</v>
      </c>
      <c r="R2240" s="1" t="s">
        <v>7546</v>
      </c>
      <c r="S2240" s="1" t="s">
        <v>8156</v>
      </c>
      <c r="T2240">
        <v>1.26</v>
      </c>
      <c r="U2240" s="1"/>
      <c r="V2240">
        <v>21164.343949999999</v>
      </c>
      <c r="W2240">
        <v>733386.46722999995</v>
      </c>
      <c r="X2240">
        <v>113.782258</v>
      </c>
      <c r="Y2240">
        <v>15.901152</v>
      </c>
      <c r="Z2240">
        <v>320.36177600000002</v>
      </c>
      <c r="AA2240">
        <v>315.25526200000002</v>
      </c>
      <c r="AB2240">
        <v>0</v>
      </c>
    </row>
    <row r="2241" spans="1:28" x14ac:dyDescent="0.25">
      <c r="A2241" s="1" t="s">
        <v>3393</v>
      </c>
      <c r="B2241">
        <v>3079</v>
      </c>
      <c r="C2241" s="1" t="s">
        <v>4017</v>
      </c>
      <c r="D2241">
        <v>5.0999999999999996</v>
      </c>
      <c r="E2241">
        <v>0</v>
      </c>
      <c r="F2241">
        <v>0.59</v>
      </c>
      <c r="G2241">
        <v>3382</v>
      </c>
      <c r="H2241" s="1" t="s">
        <v>4091</v>
      </c>
      <c r="I2241">
        <v>93.18</v>
      </c>
      <c r="J2241">
        <v>5.05</v>
      </c>
      <c r="K2241">
        <v>303</v>
      </c>
      <c r="L2241">
        <v>1018.45</v>
      </c>
      <c r="M2241">
        <v>109</v>
      </c>
      <c r="N2241">
        <v>3</v>
      </c>
      <c r="O2241">
        <v>0</v>
      </c>
      <c r="P2241">
        <v>159.97999999999999</v>
      </c>
      <c r="Q2241">
        <v>0</v>
      </c>
      <c r="R2241" s="1" t="s">
        <v>7548</v>
      </c>
      <c r="S2241" s="1" t="s">
        <v>8156</v>
      </c>
      <c r="T2241">
        <v>0.5</v>
      </c>
      <c r="U2241" s="1"/>
      <c r="V2241">
        <v>24655.328581000002</v>
      </c>
      <c r="W2241">
        <v>600069.74206800002</v>
      </c>
      <c r="X2241">
        <v>126.251783</v>
      </c>
      <c r="Y2241">
        <v>12.645708000000001</v>
      </c>
      <c r="Z2241">
        <v>261.86764099999999</v>
      </c>
      <c r="AA2241">
        <v>257.95404600000001</v>
      </c>
      <c r="AB2241">
        <v>0</v>
      </c>
    </row>
    <row r="2242" spans="1:28" x14ac:dyDescent="0.25">
      <c r="A2242" s="1" t="s">
        <v>3394</v>
      </c>
      <c r="B2242">
        <v>1727</v>
      </c>
      <c r="C2242" s="1" t="s">
        <v>4030</v>
      </c>
      <c r="D2242">
        <v>5.0999999999999996</v>
      </c>
      <c r="E2242">
        <v>0</v>
      </c>
      <c r="F2242">
        <v>2</v>
      </c>
      <c r="G2242">
        <v>3383</v>
      </c>
      <c r="H2242" s="1" t="s">
        <v>4182</v>
      </c>
      <c r="I2242">
        <v>81.98</v>
      </c>
      <c r="J2242">
        <v>14.48</v>
      </c>
      <c r="K2242">
        <v>1656</v>
      </c>
      <c r="L2242">
        <v>2816.2</v>
      </c>
      <c r="M2242">
        <v>1132</v>
      </c>
      <c r="N2242">
        <v>46</v>
      </c>
      <c r="O2242">
        <v>0</v>
      </c>
      <c r="P2242">
        <v>1463.62</v>
      </c>
      <c r="Q2242">
        <v>0</v>
      </c>
      <c r="R2242" s="1" t="s">
        <v>7549</v>
      </c>
      <c r="S2242" s="1" t="s">
        <v>8156</v>
      </c>
      <c r="T2242">
        <v>1.06</v>
      </c>
      <c r="U2242" s="1"/>
      <c r="V2242">
        <v>187704.451137</v>
      </c>
      <c r="W2242">
        <v>3759871.3492330001</v>
      </c>
      <c r="X2242">
        <v>943.257927</v>
      </c>
      <c r="Y2242">
        <v>88.439521999999997</v>
      </c>
      <c r="Z2242">
        <v>1687.4284849999999</v>
      </c>
      <c r="AA2242">
        <v>1616.284537</v>
      </c>
      <c r="AB2242">
        <v>0</v>
      </c>
    </row>
    <row r="2243" spans="1:28" x14ac:dyDescent="0.25">
      <c r="A2243" s="1" t="s">
        <v>3395</v>
      </c>
      <c r="B2243">
        <v>1974</v>
      </c>
      <c r="C2243" s="1" t="s">
        <v>4030</v>
      </c>
      <c r="D2243">
        <v>5.0999999999999996</v>
      </c>
      <c r="E2243">
        <v>0</v>
      </c>
      <c r="F2243">
        <v>2.58</v>
      </c>
      <c r="G2243">
        <v>3383</v>
      </c>
      <c r="H2243" s="1" t="s">
        <v>4155</v>
      </c>
      <c r="I2243">
        <v>81.98</v>
      </c>
      <c r="J2243">
        <v>13.25</v>
      </c>
      <c r="K2243">
        <v>1409</v>
      </c>
      <c r="L2243">
        <v>2816.2</v>
      </c>
      <c r="M2243">
        <v>938</v>
      </c>
      <c r="N2243">
        <v>39</v>
      </c>
      <c r="O2243">
        <v>0</v>
      </c>
      <c r="P2243">
        <v>1214.1600000000001</v>
      </c>
      <c r="Q2243">
        <v>0</v>
      </c>
      <c r="R2243" s="1" t="s">
        <v>7550</v>
      </c>
      <c r="S2243" s="1" t="s">
        <v>8156</v>
      </c>
      <c r="T2243">
        <v>1.05</v>
      </c>
      <c r="U2243" s="1"/>
      <c r="V2243">
        <v>155645.48780900001</v>
      </c>
      <c r="W2243">
        <v>3210203.5379519998</v>
      </c>
      <c r="X2243">
        <v>784.37161300000002</v>
      </c>
      <c r="Y2243">
        <v>75.095716999999993</v>
      </c>
      <c r="Z2243">
        <v>1437.9944800000001</v>
      </c>
      <c r="AA2243">
        <v>1379.9913320000001</v>
      </c>
      <c r="AB2243">
        <v>0</v>
      </c>
    </row>
    <row r="2244" spans="1:28" x14ac:dyDescent="0.25">
      <c r="A2244" s="1" t="s">
        <v>3396</v>
      </c>
      <c r="B2244">
        <v>3218</v>
      </c>
      <c r="C2244" s="1" t="s">
        <v>4016</v>
      </c>
      <c r="D2244">
        <v>5.0999999999999996</v>
      </c>
      <c r="E2244">
        <v>0</v>
      </c>
      <c r="F2244">
        <v>0.22</v>
      </c>
      <c r="G2244">
        <v>3383</v>
      </c>
      <c r="H2244" s="1" t="s">
        <v>4089</v>
      </c>
      <c r="I2244">
        <v>182.21</v>
      </c>
      <c r="J2244">
        <v>11.27</v>
      </c>
      <c r="K2244">
        <v>165</v>
      </c>
      <c r="L2244">
        <v>905.52</v>
      </c>
      <c r="M2244">
        <v>70</v>
      </c>
      <c r="N2244">
        <v>3</v>
      </c>
      <c r="O2244">
        <v>0</v>
      </c>
      <c r="P2244">
        <v>99.92</v>
      </c>
      <c r="Q2244">
        <v>0</v>
      </c>
      <c r="R2244" s="1" t="s">
        <v>7551</v>
      </c>
      <c r="S2244" s="1" t="s">
        <v>8156</v>
      </c>
      <c r="T2244">
        <v>1.01</v>
      </c>
      <c r="U2244" s="1"/>
      <c r="V2244">
        <v>14680.139675</v>
      </c>
      <c r="W2244">
        <v>466487.04504300002</v>
      </c>
      <c r="X2244">
        <v>77.850538</v>
      </c>
      <c r="Y2244">
        <v>9.8607080000000007</v>
      </c>
      <c r="Z2244">
        <v>201.76064600000001</v>
      </c>
      <c r="AA2244">
        <v>200.52670900000001</v>
      </c>
      <c r="AB2244">
        <v>0</v>
      </c>
    </row>
    <row r="2245" spans="1:28" x14ac:dyDescent="0.25">
      <c r="A2245" s="1" t="s">
        <v>3397</v>
      </c>
      <c r="B2245">
        <v>2553</v>
      </c>
      <c r="C2245" s="1" t="s">
        <v>4050</v>
      </c>
      <c r="D2245">
        <v>5.0999999999999996</v>
      </c>
      <c r="E2245">
        <v>0</v>
      </c>
      <c r="F2245">
        <v>0</v>
      </c>
      <c r="G2245">
        <v>3386</v>
      </c>
      <c r="H2245" s="1" t="s">
        <v>4095</v>
      </c>
      <c r="I2245">
        <v>63.59</v>
      </c>
      <c r="J2245">
        <v>10.85</v>
      </c>
      <c r="K2245">
        <v>833</v>
      </c>
      <c r="L2245">
        <v>1623.67</v>
      </c>
      <c r="M2245">
        <v>601</v>
      </c>
      <c r="N2245">
        <v>13</v>
      </c>
      <c r="O2245">
        <v>0</v>
      </c>
      <c r="P2245">
        <v>700.01</v>
      </c>
      <c r="Q2245">
        <v>0</v>
      </c>
      <c r="R2245" s="1" t="s">
        <v>7552</v>
      </c>
      <c r="S2245" s="1" t="s">
        <v>8156</v>
      </c>
      <c r="T2245">
        <v>0.9</v>
      </c>
      <c r="U2245" s="1"/>
      <c r="V2245">
        <v>101883.911206</v>
      </c>
      <c r="W2245">
        <v>2013963.3489949999</v>
      </c>
      <c r="X2245">
        <v>511.297259</v>
      </c>
      <c r="Y2245">
        <v>47.213222000000002</v>
      </c>
      <c r="Z2245">
        <v>903.01396499999998</v>
      </c>
      <c r="AA2245">
        <v>865.75914</v>
      </c>
      <c r="AB2245">
        <v>0</v>
      </c>
    </row>
    <row r="2246" spans="1:28" x14ac:dyDescent="0.25">
      <c r="A2246" s="1" t="s">
        <v>3401</v>
      </c>
      <c r="B2246">
        <v>3185</v>
      </c>
      <c r="C2246" s="1" t="s">
        <v>4016</v>
      </c>
      <c r="D2246">
        <v>5.0999999999999996</v>
      </c>
      <c r="E2246">
        <v>0</v>
      </c>
      <c r="F2246">
        <v>0.39</v>
      </c>
      <c r="G2246">
        <v>3387</v>
      </c>
      <c r="H2246" s="1" t="s">
        <v>4089</v>
      </c>
      <c r="I2246">
        <v>182.21</v>
      </c>
      <c r="J2246">
        <v>11.04</v>
      </c>
      <c r="K2246">
        <v>202</v>
      </c>
      <c r="L2246">
        <v>905.52</v>
      </c>
      <c r="M2246">
        <v>89</v>
      </c>
      <c r="N2246">
        <v>1</v>
      </c>
      <c r="O2246">
        <v>0</v>
      </c>
      <c r="P2246">
        <v>132.76</v>
      </c>
      <c r="Q2246">
        <v>0</v>
      </c>
      <c r="R2246" s="1" t="s">
        <v>7556</v>
      </c>
      <c r="S2246" s="1" t="s">
        <v>8156</v>
      </c>
      <c r="T2246">
        <v>0.94</v>
      </c>
      <c r="U2246" s="1"/>
      <c r="V2246">
        <v>19069.375337000001</v>
      </c>
      <c r="W2246">
        <v>500382.45184300002</v>
      </c>
      <c r="X2246">
        <v>98.633555000000001</v>
      </c>
      <c r="Y2246">
        <v>10.924509</v>
      </c>
      <c r="Z2246">
        <v>219.38402099999999</v>
      </c>
      <c r="AA2246">
        <v>215.099422</v>
      </c>
      <c r="AB2246">
        <v>0</v>
      </c>
    </row>
    <row r="2247" spans="1:28" x14ac:dyDescent="0.25">
      <c r="A2247" s="1" t="s">
        <v>3402</v>
      </c>
      <c r="B2247">
        <v>3202</v>
      </c>
      <c r="C2247" s="1" t="s">
        <v>4020</v>
      </c>
      <c r="D2247">
        <v>5.0999999999999996</v>
      </c>
      <c r="E2247">
        <v>0</v>
      </c>
      <c r="F2247">
        <v>0.97</v>
      </c>
      <c r="G2247">
        <v>3388</v>
      </c>
      <c r="H2247" s="1" t="s">
        <v>4117</v>
      </c>
      <c r="I2247">
        <v>120.04</v>
      </c>
      <c r="J2247">
        <v>11.86</v>
      </c>
      <c r="K2247">
        <v>186</v>
      </c>
      <c r="L2247">
        <v>743.49</v>
      </c>
      <c r="M2247">
        <v>86</v>
      </c>
      <c r="N2247">
        <v>4</v>
      </c>
      <c r="O2247">
        <v>0</v>
      </c>
      <c r="P2247">
        <v>124.95</v>
      </c>
      <c r="Q2247">
        <v>0</v>
      </c>
      <c r="R2247" s="1" t="s">
        <v>7557</v>
      </c>
      <c r="S2247" s="1" t="s">
        <v>8156</v>
      </c>
      <c r="T2247">
        <v>0.89</v>
      </c>
      <c r="U2247" s="1"/>
      <c r="V2247">
        <v>17820.508203000001</v>
      </c>
      <c r="W2247">
        <v>457116.45344999997</v>
      </c>
      <c r="X2247">
        <v>91.872826000000003</v>
      </c>
      <c r="Y2247">
        <v>9.7555200000000006</v>
      </c>
      <c r="Z2247">
        <v>198.83811299999999</v>
      </c>
      <c r="AA2247">
        <v>196.501364</v>
      </c>
      <c r="AB2247">
        <v>0</v>
      </c>
    </row>
    <row r="2248" spans="1:28" x14ac:dyDescent="0.25">
      <c r="A2248" s="1" t="s">
        <v>3403</v>
      </c>
      <c r="B2248">
        <v>3331</v>
      </c>
      <c r="C2248" s="1" t="s">
        <v>4004</v>
      </c>
      <c r="D2248">
        <v>5.0999999999999996</v>
      </c>
      <c r="E2248">
        <v>0</v>
      </c>
      <c r="F2248">
        <v>1</v>
      </c>
      <c r="G2248">
        <v>3388</v>
      </c>
      <c r="H2248" s="1" t="s">
        <v>4074</v>
      </c>
      <c r="I2248">
        <v>0.2</v>
      </c>
      <c r="J2248">
        <v>10.61</v>
      </c>
      <c r="K2248">
        <v>57</v>
      </c>
      <c r="L2248">
        <v>420.4</v>
      </c>
      <c r="M2248">
        <v>1</v>
      </c>
      <c r="N2248">
        <v>1</v>
      </c>
      <c r="O2248">
        <v>0</v>
      </c>
      <c r="P2248">
        <v>20.94</v>
      </c>
      <c r="Q2248">
        <v>0</v>
      </c>
      <c r="R2248" s="1" t="s">
        <v>7558</v>
      </c>
      <c r="S2248" s="1" t="s">
        <v>8156</v>
      </c>
      <c r="T2248">
        <v>0.86</v>
      </c>
      <c r="U2248" s="1"/>
      <c r="V2248">
        <v>3699.1737440000002</v>
      </c>
      <c r="W2248">
        <v>179225.00950700001</v>
      </c>
      <c r="X2248">
        <v>21.05874</v>
      </c>
      <c r="Y2248">
        <v>3.3917830000000002</v>
      </c>
      <c r="Z2248">
        <v>75.713165000000004</v>
      </c>
      <c r="AA2248">
        <v>77.041526000000005</v>
      </c>
      <c r="AB2248">
        <v>0</v>
      </c>
    </row>
    <row r="2249" spans="1:28" x14ac:dyDescent="0.25">
      <c r="A2249" s="1" t="s">
        <v>3404</v>
      </c>
      <c r="B2249">
        <v>1233</v>
      </c>
      <c r="C2249" s="1" t="s">
        <v>4030</v>
      </c>
      <c r="D2249">
        <v>5.0999999999999996</v>
      </c>
      <c r="E2249">
        <v>0</v>
      </c>
      <c r="F2249">
        <v>0.86</v>
      </c>
      <c r="G2249">
        <v>3389</v>
      </c>
      <c r="H2249" s="1" t="s">
        <v>4182</v>
      </c>
      <c r="I2249">
        <v>81.98</v>
      </c>
      <c r="J2249">
        <v>7.95</v>
      </c>
      <c r="K2249">
        <v>2156</v>
      </c>
      <c r="L2249">
        <v>2816.2</v>
      </c>
      <c r="M2249">
        <v>1611</v>
      </c>
      <c r="N2249">
        <v>36</v>
      </c>
      <c r="O2249">
        <v>0</v>
      </c>
      <c r="P2249">
        <v>1854.1</v>
      </c>
      <c r="Q2249">
        <v>0</v>
      </c>
      <c r="R2249" s="1" t="s">
        <v>7559</v>
      </c>
      <c r="S2249" s="1" t="s">
        <v>8156</v>
      </c>
      <c r="T2249">
        <v>0.68</v>
      </c>
      <c r="U2249" s="1"/>
      <c r="V2249">
        <v>267243.28031900001</v>
      </c>
      <c r="W2249">
        <v>4822938.953551</v>
      </c>
      <c r="X2249">
        <v>1329.903114</v>
      </c>
      <c r="Y2249">
        <v>114.698063</v>
      </c>
      <c r="Z2249">
        <v>2175.0074300000001</v>
      </c>
      <c r="AA2249">
        <v>2073.2939970000002</v>
      </c>
      <c r="AB2249">
        <v>0</v>
      </c>
    </row>
    <row r="2250" spans="1:28" x14ac:dyDescent="0.25">
      <c r="A2250" s="1" t="s">
        <v>3405</v>
      </c>
      <c r="B2250">
        <v>2467</v>
      </c>
      <c r="C2250" s="1" t="s">
        <v>4030</v>
      </c>
      <c r="D2250">
        <v>5.0999999999999996</v>
      </c>
      <c r="E2250">
        <v>0</v>
      </c>
      <c r="F2250">
        <v>2.72</v>
      </c>
      <c r="G2250">
        <v>3390</v>
      </c>
      <c r="H2250" s="1" t="s">
        <v>4182</v>
      </c>
      <c r="I2250">
        <v>81.98</v>
      </c>
      <c r="J2250">
        <v>8.36</v>
      </c>
      <c r="K2250">
        <v>923</v>
      </c>
      <c r="L2250">
        <v>2816.2</v>
      </c>
      <c r="M2250">
        <v>439</v>
      </c>
      <c r="N2250">
        <v>24</v>
      </c>
      <c r="O2250">
        <v>0</v>
      </c>
      <c r="P2250">
        <v>646.29999999999995</v>
      </c>
      <c r="Q2250">
        <v>0</v>
      </c>
      <c r="R2250" s="1" t="s">
        <v>7560</v>
      </c>
      <c r="S2250" s="1" t="s">
        <v>8156</v>
      </c>
      <c r="T2250">
        <v>0.74</v>
      </c>
      <c r="U2250" s="1"/>
      <c r="V2250">
        <v>77100.022582000005</v>
      </c>
      <c r="W2250">
        <v>1866666.36781</v>
      </c>
      <c r="X2250">
        <v>394.80536699999999</v>
      </c>
      <c r="Y2250">
        <v>40.339826000000002</v>
      </c>
      <c r="Z2250">
        <v>817.805295</v>
      </c>
      <c r="AA2250">
        <v>802.42945299999997</v>
      </c>
      <c r="AB2250">
        <v>0</v>
      </c>
    </row>
    <row r="2251" spans="1:28" x14ac:dyDescent="0.25">
      <c r="A2251" s="1" t="s">
        <v>3406</v>
      </c>
      <c r="B2251">
        <v>3273</v>
      </c>
      <c r="C2251" s="1" t="s">
        <v>4020</v>
      </c>
      <c r="D2251">
        <v>5.0999999999999996</v>
      </c>
      <c r="E2251">
        <v>0</v>
      </c>
      <c r="F2251">
        <v>0.84</v>
      </c>
      <c r="G2251">
        <v>3390</v>
      </c>
      <c r="H2251" s="1" t="s">
        <v>4094</v>
      </c>
      <c r="I2251">
        <v>120.04</v>
      </c>
      <c r="J2251">
        <v>12.18</v>
      </c>
      <c r="K2251">
        <v>117</v>
      </c>
      <c r="L2251">
        <v>743.49</v>
      </c>
      <c r="M2251">
        <v>37</v>
      </c>
      <c r="N2251">
        <v>2</v>
      </c>
      <c r="O2251">
        <v>0</v>
      </c>
      <c r="P2251">
        <v>61.38</v>
      </c>
      <c r="Q2251">
        <v>0</v>
      </c>
      <c r="R2251" s="1" t="s">
        <v>7561</v>
      </c>
      <c r="S2251" s="1" t="s">
        <v>8156</v>
      </c>
      <c r="T2251">
        <v>0.98</v>
      </c>
      <c r="U2251" s="1"/>
      <c r="V2251">
        <v>8788.2009440000002</v>
      </c>
      <c r="W2251">
        <v>315507.31031700002</v>
      </c>
      <c r="X2251">
        <v>47.494309000000001</v>
      </c>
      <c r="Y2251">
        <v>6.5342659999999997</v>
      </c>
      <c r="Z2251">
        <v>135.67523600000001</v>
      </c>
      <c r="AA2251">
        <v>135.62494899999999</v>
      </c>
      <c r="AB2251">
        <v>0</v>
      </c>
    </row>
    <row r="2252" spans="1:28" x14ac:dyDescent="0.25">
      <c r="A2252" s="1" t="s">
        <v>3407</v>
      </c>
      <c r="B2252">
        <v>2407</v>
      </c>
      <c r="C2252" s="1" t="s">
        <v>4037</v>
      </c>
      <c r="D2252">
        <v>5.0999999999999996</v>
      </c>
      <c r="E2252">
        <v>0</v>
      </c>
      <c r="F2252">
        <v>0.04</v>
      </c>
      <c r="G2252">
        <v>3391</v>
      </c>
      <c r="H2252" s="1" t="s">
        <v>4096</v>
      </c>
      <c r="I2252">
        <v>121.36</v>
      </c>
      <c r="J2252">
        <v>11.84</v>
      </c>
      <c r="K2252">
        <v>984</v>
      </c>
      <c r="L2252">
        <v>1417.38</v>
      </c>
      <c r="M2252">
        <v>756</v>
      </c>
      <c r="N2252">
        <v>17</v>
      </c>
      <c r="O2252">
        <v>0</v>
      </c>
      <c r="P2252">
        <v>876.55</v>
      </c>
      <c r="Q2252">
        <v>0</v>
      </c>
      <c r="R2252" s="1" t="s">
        <v>7562</v>
      </c>
      <c r="S2252" s="1" t="s">
        <v>8156</v>
      </c>
      <c r="T2252">
        <v>0.96</v>
      </c>
      <c r="U2252" s="1"/>
      <c r="V2252">
        <v>129842.328207</v>
      </c>
      <c r="W2252">
        <v>2438258.6855830001</v>
      </c>
      <c r="X2252">
        <v>648.56927700000006</v>
      </c>
      <c r="Y2252">
        <v>58.155746999999998</v>
      </c>
      <c r="Z2252">
        <v>1100.3282039999999</v>
      </c>
      <c r="AA2252">
        <v>1048.158467</v>
      </c>
      <c r="AB2252">
        <v>0</v>
      </c>
    </row>
    <row r="2253" spans="1:28" x14ac:dyDescent="0.25">
      <c r="A2253" s="1" t="s">
        <v>3409</v>
      </c>
      <c r="B2253">
        <v>2958</v>
      </c>
      <c r="C2253" s="1" t="s">
        <v>4052</v>
      </c>
      <c r="D2253">
        <v>5.0999999999999996</v>
      </c>
      <c r="E2253">
        <v>0</v>
      </c>
      <c r="F2253">
        <v>0.86</v>
      </c>
      <c r="G2253">
        <v>3392</v>
      </c>
      <c r="H2253" s="1" t="s">
        <v>4076</v>
      </c>
      <c r="I2253">
        <v>1.4</v>
      </c>
      <c r="J2253">
        <v>13.21</v>
      </c>
      <c r="K2253">
        <v>434</v>
      </c>
      <c r="L2253">
        <v>2652.43</v>
      </c>
      <c r="M2253">
        <v>146</v>
      </c>
      <c r="N2253">
        <v>6</v>
      </c>
      <c r="O2253">
        <v>0</v>
      </c>
      <c r="P2253">
        <v>253.51</v>
      </c>
      <c r="Q2253">
        <v>0</v>
      </c>
      <c r="R2253" s="1" t="s">
        <v>7564</v>
      </c>
      <c r="S2253" s="1" t="s">
        <v>8156</v>
      </c>
      <c r="T2253">
        <v>1.04</v>
      </c>
      <c r="U2253" s="1"/>
      <c r="V2253">
        <v>34056.604396000002</v>
      </c>
      <c r="W2253">
        <v>1176118.858544</v>
      </c>
      <c r="X2253">
        <v>182.929901</v>
      </c>
      <c r="Y2253">
        <v>24.684950000000001</v>
      </c>
      <c r="Z2253">
        <v>507.95681200000001</v>
      </c>
      <c r="AA2253">
        <v>505.57068400000003</v>
      </c>
      <c r="AB2253">
        <v>0</v>
      </c>
    </row>
    <row r="2254" spans="1:28" x14ac:dyDescent="0.25">
      <c r="A2254" s="1" t="s">
        <v>3410</v>
      </c>
      <c r="B2254">
        <v>3238</v>
      </c>
      <c r="C2254" s="1" t="s">
        <v>4017</v>
      </c>
      <c r="D2254">
        <v>5.0999999999999996</v>
      </c>
      <c r="E2254">
        <v>0</v>
      </c>
      <c r="F2254">
        <v>0.36</v>
      </c>
      <c r="G2254">
        <v>3392</v>
      </c>
      <c r="H2254" s="1" t="s">
        <v>4140</v>
      </c>
      <c r="I2254">
        <v>93.18</v>
      </c>
      <c r="J2254">
        <v>12.86</v>
      </c>
      <c r="K2254">
        <v>154</v>
      </c>
      <c r="L2254">
        <v>1018.45</v>
      </c>
      <c r="M2254">
        <v>11</v>
      </c>
      <c r="N2254">
        <v>2</v>
      </c>
      <c r="O2254">
        <v>0</v>
      </c>
      <c r="P2254">
        <v>78.03</v>
      </c>
      <c r="Q2254">
        <v>0</v>
      </c>
      <c r="R2254" s="1" t="s">
        <v>7565</v>
      </c>
      <c r="S2254" s="1" t="s">
        <v>8156</v>
      </c>
      <c r="T2254">
        <v>0.95</v>
      </c>
      <c r="U2254" s="1"/>
      <c r="V2254">
        <v>8311.0954249999995</v>
      </c>
      <c r="W2254">
        <v>395525.89192000002</v>
      </c>
      <c r="X2254">
        <v>47.173188000000003</v>
      </c>
      <c r="Y2254">
        <v>7.6298500000000002</v>
      </c>
      <c r="Z2254">
        <v>167.74125000000001</v>
      </c>
      <c r="AA2254">
        <v>170.02039199999999</v>
      </c>
      <c r="AB2254">
        <v>0</v>
      </c>
    </row>
    <row r="2255" spans="1:28" x14ac:dyDescent="0.25">
      <c r="A2255" s="1" t="s">
        <v>3411</v>
      </c>
      <c r="B2255">
        <v>2563</v>
      </c>
      <c r="C2255" s="1" t="s">
        <v>4040</v>
      </c>
      <c r="D2255">
        <v>5.0999999999999996</v>
      </c>
      <c r="E2255">
        <v>0</v>
      </c>
      <c r="F2255">
        <v>0.15</v>
      </c>
      <c r="G2255">
        <v>3394</v>
      </c>
      <c r="H2255" s="1" t="s">
        <v>4096</v>
      </c>
      <c r="I2255">
        <v>121.36</v>
      </c>
      <c r="J2255">
        <v>14.31</v>
      </c>
      <c r="K2255">
        <v>831</v>
      </c>
      <c r="L2255">
        <v>1561.25</v>
      </c>
      <c r="M2255">
        <v>503</v>
      </c>
      <c r="N2255">
        <v>18</v>
      </c>
      <c r="O2255">
        <v>0</v>
      </c>
      <c r="P2255">
        <v>723.4</v>
      </c>
      <c r="Q2255">
        <v>0</v>
      </c>
      <c r="R2255" s="1" t="s">
        <v>7566</v>
      </c>
      <c r="S2255" s="1" t="s">
        <v>8156</v>
      </c>
      <c r="T2255">
        <v>1.06</v>
      </c>
      <c r="U2255" s="1"/>
      <c r="V2255">
        <v>88881.374152999997</v>
      </c>
      <c r="W2255">
        <v>1884331.9083169999</v>
      </c>
      <c r="X2255">
        <v>449.14503100000002</v>
      </c>
      <c r="Y2255">
        <v>43.833489999999998</v>
      </c>
      <c r="Z2255">
        <v>844.51729699999999</v>
      </c>
      <c r="AA2255">
        <v>810.02821200000005</v>
      </c>
      <c r="AB2255">
        <v>0</v>
      </c>
    </row>
    <row r="2256" spans="1:28" x14ac:dyDescent="0.25">
      <c r="A2256" s="1" t="s">
        <v>3412</v>
      </c>
      <c r="B2256">
        <v>2588</v>
      </c>
      <c r="C2256" s="1" t="s">
        <v>4053</v>
      </c>
      <c r="D2256">
        <v>5.0999999999999996</v>
      </c>
      <c r="E2256">
        <v>0</v>
      </c>
      <c r="F2256">
        <v>0.5</v>
      </c>
      <c r="G2256">
        <v>3394</v>
      </c>
      <c r="H2256" s="1" t="s">
        <v>4094</v>
      </c>
      <c r="I2256">
        <v>120.04</v>
      </c>
      <c r="J2256">
        <v>11.76</v>
      </c>
      <c r="K2256">
        <v>806</v>
      </c>
      <c r="L2256">
        <v>947.15</v>
      </c>
      <c r="M2256">
        <v>565</v>
      </c>
      <c r="N2256">
        <v>13</v>
      </c>
      <c r="O2256">
        <v>0</v>
      </c>
      <c r="P2256">
        <v>731.87</v>
      </c>
      <c r="Q2256">
        <v>0</v>
      </c>
      <c r="R2256" s="1" t="s">
        <v>7567</v>
      </c>
      <c r="S2256" s="1" t="s">
        <v>8156</v>
      </c>
      <c r="T2256">
        <v>0.94</v>
      </c>
      <c r="U2256" s="1"/>
      <c r="V2256">
        <v>95675.607569</v>
      </c>
      <c r="W2256">
        <v>1778262.8602100001</v>
      </c>
      <c r="X2256">
        <v>477.419557</v>
      </c>
      <c r="Y2256">
        <v>42.315134</v>
      </c>
      <c r="Z2256">
        <v>802.09078099999999</v>
      </c>
      <c r="AA2256">
        <v>764.440473</v>
      </c>
      <c r="AB2256">
        <v>0</v>
      </c>
    </row>
    <row r="2257" spans="1:28" x14ac:dyDescent="0.25">
      <c r="A2257" s="1" t="s">
        <v>3414</v>
      </c>
      <c r="B2257">
        <v>3237</v>
      </c>
      <c r="C2257" s="1" t="s">
        <v>4020</v>
      </c>
      <c r="D2257">
        <v>5.0999999999999996</v>
      </c>
      <c r="E2257">
        <v>0</v>
      </c>
      <c r="F2257">
        <v>0.4</v>
      </c>
      <c r="G2257">
        <v>3394</v>
      </c>
      <c r="H2257" s="1" t="s">
        <v>4117</v>
      </c>
      <c r="I2257">
        <v>120.04</v>
      </c>
      <c r="J2257">
        <v>11.25</v>
      </c>
      <c r="K2257">
        <v>157</v>
      </c>
      <c r="L2257">
        <v>743.49</v>
      </c>
      <c r="M2257">
        <v>68</v>
      </c>
      <c r="N2257">
        <v>2</v>
      </c>
      <c r="O2257">
        <v>0</v>
      </c>
      <c r="P2257">
        <v>116.16</v>
      </c>
      <c r="Q2257">
        <v>0</v>
      </c>
      <c r="R2257" s="1" t="s">
        <v>7569</v>
      </c>
      <c r="S2257" s="1" t="s">
        <v>8156</v>
      </c>
      <c r="T2257">
        <v>1.33</v>
      </c>
      <c r="U2257" s="1"/>
      <c r="V2257">
        <v>16287.403294</v>
      </c>
      <c r="W2257">
        <v>485255.36913900002</v>
      </c>
      <c r="X2257">
        <v>85.727294000000001</v>
      </c>
      <c r="Y2257">
        <v>10.871591</v>
      </c>
      <c r="Z2257">
        <v>214.72750300000001</v>
      </c>
      <c r="AA2257">
        <v>208.59441200000001</v>
      </c>
      <c r="AB2257">
        <v>0</v>
      </c>
    </row>
    <row r="2258" spans="1:28" x14ac:dyDescent="0.25">
      <c r="A2258" s="1" t="s">
        <v>3416</v>
      </c>
      <c r="B2258">
        <v>3285</v>
      </c>
      <c r="C2258" s="1" t="s">
        <v>4016</v>
      </c>
      <c r="D2258">
        <v>5.0999999999999996</v>
      </c>
      <c r="E2258">
        <v>0</v>
      </c>
      <c r="F2258">
        <v>0.87</v>
      </c>
      <c r="G2258">
        <v>3396</v>
      </c>
      <c r="H2258" s="1" t="s">
        <v>4089</v>
      </c>
      <c r="I2258">
        <v>182.21</v>
      </c>
      <c r="J2258">
        <v>15.85</v>
      </c>
      <c r="K2258">
        <v>111</v>
      </c>
      <c r="L2258">
        <v>905.52</v>
      </c>
      <c r="M2258">
        <v>13</v>
      </c>
      <c r="N2258">
        <v>1</v>
      </c>
      <c r="O2258">
        <v>0</v>
      </c>
      <c r="P2258">
        <v>53.25</v>
      </c>
      <c r="Q2258">
        <v>0</v>
      </c>
      <c r="R2258" s="1" t="s">
        <v>7571</v>
      </c>
      <c r="S2258" s="1" t="s">
        <v>8156</v>
      </c>
      <c r="T2258">
        <v>1.1499999999999999</v>
      </c>
      <c r="U2258" s="1"/>
      <c r="V2258">
        <v>7774.2158010000003</v>
      </c>
      <c r="W2258">
        <v>371953.93103500002</v>
      </c>
      <c r="X2258">
        <v>44.216482999999997</v>
      </c>
      <c r="Y2258">
        <v>7.5155880000000002</v>
      </c>
      <c r="Z2258">
        <v>158.71200200000001</v>
      </c>
      <c r="AA2258">
        <v>159.887336</v>
      </c>
      <c r="AB2258">
        <v>0</v>
      </c>
    </row>
    <row r="2259" spans="1:28" x14ac:dyDescent="0.25">
      <c r="A2259" s="1" t="s">
        <v>3417</v>
      </c>
      <c r="B2259">
        <v>3320</v>
      </c>
      <c r="C2259" s="1" t="s">
        <v>4004</v>
      </c>
      <c r="D2259">
        <v>5.0999999999999996</v>
      </c>
      <c r="E2259">
        <v>0</v>
      </c>
      <c r="F2259">
        <v>0.73</v>
      </c>
      <c r="G2259">
        <v>3397</v>
      </c>
      <c r="H2259" s="1" t="s">
        <v>4073</v>
      </c>
      <c r="I2259">
        <v>40.79</v>
      </c>
      <c r="J2259">
        <v>5.8</v>
      </c>
      <c r="K2259">
        <v>77</v>
      </c>
      <c r="L2259">
        <v>475.89</v>
      </c>
      <c r="M2259">
        <v>1</v>
      </c>
      <c r="N2259">
        <v>1</v>
      </c>
      <c r="O2259">
        <v>0</v>
      </c>
      <c r="P2259">
        <v>16.649999999999999</v>
      </c>
      <c r="Q2259">
        <v>0</v>
      </c>
      <c r="R2259" s="1" t="s">
        <v>7572</v>
      </c>
      <c r="S2259" s="1" t="s">
        <v>8156</v>
      </c>
      <c r="T2259">
        <v>0.56999999999999995</v>
      </c>
      <c r="U2259" s="1"/>
      <c r="V2259">
        <v>3952.7867470000001</v>
      </c>
      <c r="W2259">
        <v>164635.12982500001</v>
      </c>
      <c r="X2259">
        <v>21.800647000000001</v>
      </c>
      <c r="Y2259">
        <v>2.8694609999999998</v>
      </c>
      <c r="Z2259">
        <v>68.313368999999994</v>
      </c>
      <c r="AA2259">
        <v>70.770745000000005</v>
      </c>
      <c r="AB2259">
        <v>0</v>
      </c>
    </row>
    <row r="2260" spans="1:28" x14ac:dyDescent="0.25">
      <c r="A2260" s="1" t="s">
        <v>3419</v>
      </c>
      <c r="B2260">
        <v>2622</v>
      </c>
      <c r="C2260" s="1" t="s">
        <v>4050</v>
      </c>
      <c r="D2260">
        <v>5.0999999999999996</v>
      </c>
      <c r="E2260">
        <v>0</v>
      </c>
      <c r="F2260">
        <v>0</v>
      </c>
      <c r="G2260">
        <v>3399</v>
      </c>
      <c r="H2260" s="1" t="s">
        <v>4095</v>
      </c>
      <c r="I2260">
        <v>63.59</v>
      </c>
      <c r="J2260">
        <v>11.6</v>
      </c>
      <c r="K2260">
        <v>777</v>
      </c>
      <c r="L2260">
        <v>1623.67</v>
      </c>
      <c r="M2260">
        <v>540</v>
      </c>
      <c r="N2260">
        <v>15</v>
      </c>
      <c r="O2260">
        <v>0</v>
      </c>
      <c r="P2260">
        <v>644.98</v>
      </c>
      <c r="Q2260">
        <v>0</v>
      </c>
      <c r="R2260" s="1" t="s">
        <v>7574</v>
      </c>
      <c r="S2260" s="1" t="s">
        <v>8156</v>
      </c>
      <c r="T2260">
        <v>0.91</v>
      </c>
      <c r="U2260" s="1"/>
      <c r="V2260">
        <v>90988.158691999997</v>
      </c>
      <c r="W2260">
        <v>1853625.646923</v>
      </c>
      <c r="X2260">
        <v>457.92993799999999</v>
      </c>
      <c r="Y2260">
        <v>43.112237999999998</v>
      </c>
      <c r="Z2260">
        <v>829.01042700000005</v>
      </c>
      <c r="AA2260">
        <v>796.83157100000005</v>
      </c>
      <c r="AB2260">
        <v>0</v>
      </c>
    </row>
    <row r="2261" spans="1:28" x14ac:dyDescent="0.25">
      <c r="A2261" s="1" t="s">
        <v>3420</v>
      </c>
      <c r="B2261">
        <v>2777</v>
      </c>
      <c r="C2261" s="1" t="s">
        <v>4004</v>
      </c>
      <c r="D2261">
        <v>5.0999999999999996</v>
      </c>
      <c r="E2261">
        <v>0</v>
      </c>
      <c r="F2261">
        <v>0.18</v>
      </c>
      <c r="G2261">
        <v>3399</v>
      </c>
      <c r="H2261" s="1" t="s">
        <v>4104</v>
      </c>
      <c r="I2261">
        <v>0.2</v>
      </c>
      <c r="J2261">
        <v>9.1300000000000008</v>
      </c>
      <c r="K2261">
        <v>622</v>
      </c>
      <c r="L2261">
        <v>1312.65</v>
      </c>
      <c r="M2261">
        <v>378</v>
      </c>
      <c r="N2261">
        <v>16</v>
      </c>
      <c r="O2261">
        <v>0</v>
      </c>
      <c r="P2261">
        <v>499.61</v>
      </c>
      <c r="Q2261">
        <v>0</v>
      </c>
      <c r="R2261" s="1" t="s">
        <v>7575</v>
      </c>
      <c r="S2261" s="1" t="s">
        <v>8156</v>
      </c>
      <c r="T2261">
        <v>0.77</v>
      </c>
      <c r="U2261" s="1"/>
      <c r="V2261">
        <v>62631.447915999997</v>
      </c>
      <c r="W2261">
        <v>1343314.9135110001</v>
      </c>
      <c r="X2261">
        <v>316.73783800000001</v>
      </c>
      <c r="Y2261">
        <v>30.518422000000001</v>
      </c>
      <c r="Z2261">
        <v>597.66343300000005</v>
      </c>
      <c r="AA2261">
        <v>577.45869000000005</v>
      </c>
      <c r="AB2261">
        <v>0</v>
      </c>
    </row>
    <row r="2262" spans="1:28" x14ac:dyDescent="0.25">
      <c r="A2262" s="1" t="s">
        <v>3421</v>
      </c>
      <c r="B2262">
        <v>3346</v>
      </c>
      <c r="C2262" s="1" t="s">
        <v>4004</v>
      </c>
      <c r="D2262">
        <v>5.0999999999999996</v>
      </c>
      <c r="E2262">
        <v>0</v>
      </c>
      <c r="F2262">
        <v>0.59</v>
      </c>
      <c r="G2262">
        <v>3399</v>
      </c>
      <c r="H2262" s="1" t="s">
        <v>4073</v>
      </c>
      <c r="I2262">
        <v>40.79</v>
      </c>
      <c r="J2262">
        <v>12.86</v>
      </c>
      <c r="K2262">
        <v>53</v>
      </c>
      <c r="L2262">
        <v>475.89</v>
      </c>
      <c r="M2262">
        <v>0</v>
      </c>
      <c r="N2262">
        <v>0</v>
      </c>
      <c r="O2262">
        <v>0</v>
      </c>
      <c r="P2262">
        <v>26.92</v>
      </c>
      <c r="Q2262">
        <v>0</v>
      </c>
      <c r="R2262" s="1" t="s">
        <v>7576</v>
      </c>
      <c r="S2262" s="1" t="s">
        <v>8156</v>
      </c>
      <c r="T2262">
        <v>1.36</v>
      </c>
      <c r="U2262" s="1"/>
      <c r="V2262">
        <v>3752.7078139999999</v>
      </c>
      <c r="W2262">
        <v>207929.52726599999</v>
      </c>
      <c r="X2262">
        <v>22.066783999999998</v>
      </c>
      <c r="Y2262">
        <v>4.2876620000000001</v>
      </c>
      <c r="Z2262">
        <v>89.803565000000006</v>
      </c>
      <c r="AA2262">
        <v>89.379461000000006</v>
      </c>
      <c r="AB2262">
        <v>0</v>
      </c>
    </row>
    <row r="2263" spans="1:28" x14ac:dyDescent="0.25">
      <c r="A2263" s="1" t="s">
        <v>3423</v>
      </c>
      <c r="B2263">
        <v>3087</v>
      </c>
      <c r="C2263" s="1" t="s">
        <v>4031</v>
      </c>
      <c r="D2263">
        <v>5.0999999999999996</v>
      </c>
      <c r="E2263">
        <v>0</v>
      </c>
      <c r="F2263">
        <v>0.17</v>
      </c>
      <c r="G2263">
        <v>3400</v>
      </c>
      <c r="H2263" s="1" t="s">
        <v>4091</v>
      </c>
      <c r="I2263">
        <v>93.18</v>
      </c>
      <c r="J2263">
        <v>5.26</v>
      </c>
      <c r="K2263">
        <v>313</v>
      </c>
      <c r="L2263">
        <v>1375.09</v>
      </c>
      <c r="M2263">
        <v>30</v>
      </c>
      <c r="N2263">
        <v>3</v>
      </c>
      <c r="O2263">
        <v>0</v>
      </c>
      <c r="P2263">
        <v>107.01</v>
      </c>
      <c r="Q2263">
        <v>0</v>
      </c>
      <c r="R2263" s="1" t="s">
        <v>7578</v>
      </c>
      <c r="S2263" s="1" t="s">
        <v>8156</v>
      </c>
      <c r="T2263">
        <v>0.48</v>
      </c>
      <c r="U2263" s="1"/>
      <c r="V2263">
        <v>17613.829028</v>
      </c>
      <c r="W2263">
        <v>564524.98319199996</v>
      </c>
      <c r="X2263">
        <v>93.297004999999999</v>
      </c>
      <c r="Y2263">
        <v>10.789825</v>
      </c>
      <c r="Z2263">
        <v>240.54093800000001</v>
      </c>
      <c r="AA2263">
        <v>242.671074</v>
      </c>
      <c r="AB2263">
        <v>0</v>
      </c>
    </row>
    <row r="2264" spans="1:28" x14ac:dyDescent="0.25">
      <c r="A2264" s="1" t="s">
        <v>3424</v>
      </c>
      <c r="B2264">
        <v>2366</v>
      </c>
      <c r="C2264" s="1" t="s">
        <v>4040</v>
      </c>
      <c r="D2264">
        <v>5.0999999999999996</v>
      </c>
      <c r="E2264">
        <v>0</v>
      </c>
      <c r="F2264">
        <v>0.3</v>
      </c>
      <c r="G2264">
        <v>3401</v>
      </c>
      <c r="H2264" s="1" t="s">
        <v>4096</v>
      </c>
      <c r="I2264">
        <v>121.36</v>
      </c>
      <c r="J2264">
        <v>10.07</v>
      </c>
      <c r="K2264">
        <v>1035</v>
      </c>
      <c r="L2264">
        <v>1561.24</v>
      </c>
      <c r="M2264">
        <v>656</v>
      </c>
      <c r="N2264">
        <v>21</v>
      </c>
      <c r="O2264">
        <v>0</v>
      </c>
      <c r="P2264">
        <v>885.69</v>
      </c>
      <c r="Q2264">
        <v>0</v>
      </c>
      <c r="R2264" s="1" t="s">
        <v>7579</v>
      </c>
      <c r="S2264" s="1" t="s">
        <v>8156</v>
      </c>
      <c r="T2264">
        <v>0.76</v>
      </c>
      <c r="U2264" s="1"/>
      <c r="V2264">
        <v>112339.10391000001</v>
      </c>
      <c r="W2264">
        <v>2153272.0775799998</v>
      </c>
      <c r="X2264">
        <v>562.04765099999997</v>
      </c>
      <c r="Y2264">
        <v>50.464255000000001</v>
      </c>
      <c r="Z2264">
        <v>967.15475400000003</v>
      </c>
      <c r="AA2264">
        <v>925.647693</v>
      </c>
      <c r="AB2264">
        <v>0</v>
      </c>
    </row>
    <row r="2265" spans="1:28" x14ac:dyDescent="0.25">
      <c r="A2265" s="1" t="s">
        <v>3425</v>
      </c>
      <c r="B2265">
        <v>3105</v>
      </c>
      <c r="C2265" s="1" t="s">
        <v>4050</v>
      </c>
      <c r="D2265">
        <v>5.0999999999999996</v>
      </c>
      <c r="E2265">
        <v>0</v>
      </c>
      <c r="F2265">
        <v>0</v>
      </c>
      <c r="G2265">
        <v>3402</v>
      </c>
      <c r="H2265" s="1" t="s">
        <v>4095</v>
      </c>
      <c r="I2265">
        <v>63.59</v>
      </c>
      <c r="J2265">
        <v>11.35</v>
      </c>
      <c r="K2265">
        <v>297</v>
      </c>
      <c r="L2265">
        <v>1631.79</v>
      </c>
      <c r="M2265">
        <v>123</v>
      </c>
      <c r="N2265">
        <v>5</v>
      </c>
      <c r="O2265">
        <v>0</v>
      </c>
      <c r="P2265">
        <v>170.86</v>
      </c>
      <c r="Q2265">
        <v>0</v>
      </c>
      <c r="R2265" s="1" t="s">
        <v>7580</v>
      </c>
      <c r="S2265" s="1" t="s">
        <v>8156</v>
      </c>
      <c r="T2265">
        <v>0.95</v>
      </c>
      <c r="U2265" s="1"/>
      <c r="V2265">
        <v>26330.993419999999</v>
      </c>
      <c r="W2265">
        <v>846022.93215300003</v>
      </c>
      <c r="X2265">
        <v>139.946001</v>
      </c>
      <c r="Y2265">
        <v>18.005623</v>
      </c>
      <c r="Z2265">
        <v>367.66263900000001</v>
      </c>
      <c r="AA2265">
        <v>363.67558600000001</v>
      </c>
      <c r="AB2265">
        <v>0</v>
      </c>
    </row>
    <row r="2266" spans="1:28" x14ac:dyDescent="0.25">
      <c r="A2266" s="1" t="s">
        <v>3426</v>
      </c>
      <c r="B2266">
        <v>3254</v>
      </c>
      <c r="C2266" s="1" t="s">
        <v>4016</v>
      </c>
      <c r="D2266">
        <v>5.0999999999999996</v>
      </c>
      <c r="E2266">
        <v>0</v>
      </c>
      <c r="F2266">
        <v>3.05</v>
      </c>
      <c r="G2266">
        <v>3402</v>
      </c>
      <c r="H2266" s="1" t="s">
        <v>4092</v>
      </c>
      <c r="I2266">
        <v>182.21</v>
      </c>
      <c r="J2266">
        <v>8.68</v>
      </c>
      <c r="K2266">
        <v>148</v>
      </c>
      <c r="L2266">
        <v>905.52</v>
      </c>
      <c r="M2266">
        <v>21</v>
      </c>
      <c r="N2266">
        <v>3</v>
      </c>
      <c r="O2266">
        <v>0</v>
      </c>
      <c r="P2266">
        <v>62.98</v>
      </c>
      <c r="Q2266">
        <v>0</v>
      </c>
      <c r="R2266" s="1" t="s">
        <v>7581</v>
      </c>
      <c r="S2266" s="1" t="s">
        <v>8156</v>
      </c>
      <c r="T2266">
        <v>0.77</v>
      </c>
      <c r="U2266" s="1"/>
      <c r="V2266">
        <v>7293.7673599999998</v>
      </c>
      <c r="W2266">
        <v>311129.21556099999</v>
      </c>
      <c r="X2266">
        <v>40.510553999999999</v>
      </c>
      <c r="Y2266">
        <v>5.9193980000000002</v>
      </c>
      <c r="Z2266">
        <v>131.46109100000001</v>
      </c>
      <c r="AA2266">
        <v>133.74248399999999</v>
      </c>
      <c r="AB2266">
        <v>0</v>
      </c>
    </row>
    <row r="2267" spans="1:28" x14ac:dyDescent="0.25">
      <c r="A2267" s="1" t="s">
        <v>3427</v>
      </c>
      <c r="B2267">
        <v>2648</v>
      </c>
      <c r="C2267" s="1" t="s">
        <v>4037</v>
      </c>
      <c r="D2267">
        <v>5.0999999999999996</v>
      </c>
      <c r="E2267">
        <v>0</v>
      </c>
      <c r="F2267">
        <v>0.34</v>
      </c>
      <c r="G2267">
        <v>3403</v>
      </c>
      <c r="H2267" s="1" t="s">
        <v>4096</v>
      </c>
      <c r="I2267">
        <v>121.36</v>
      </c>
      <c r="J2267">
        <v>12.79</v>
      </c>
      <c r="K2267">
        <v>755</v>
      </c>
      <c r="L2267">
        <v>1417.38</v>
      </c>
      <c r="M2267">
        <v>547</v>
      </c>
      <c r="N2267">
        <v>16</v>
      </c>
      <c r="O2267">
        <v>0</v>
      </c>
      <c r="P2267">
        <v>645.51</v>
      </c>
      <c r="Q2267">
        <v>0</v>
      </c>
      <c r="R2267" s="1" t="s">
        <v>7582</v>
      </c>
      <c r="S2267" s="1" t="s">
        <v>8156</v>
      </c>
      <c r="T2267">
        <v>0.94</v>
      </c>
      <c r="U2267" s="1"/>
      <c r="V2267">
        <v>92747.968399999998</v>
      </c>
      <c r="W2267">
        <v>1851745.449974</v>
      </c>
      <c r="X2267">
        <v>465.89472599999999</v>
      </c>
      <c r="Y2267">
        <v>43.344346000000002</v>
      </c>
      <c r="Z2267">
        <v>830.00620000000004</v>
      </c>
      <c r="AA2267">
        <v>796.02447500000005</v>
      </c>
      <c r="AB2267">
        <v>0</v>
      </c>
    </row>
    <row r="2268" spans="1:28" x14ac:dyDescent="0.25">
      <c r="A2268" s="1" t="s">
        <v>3429</v>
      </c>
      <c r="B2268">
        <v>2728</v>
      </c>
      <c r="C2268" s="1" t="s">
        <v>4037</v>
      </c>
      <c r="D2268">
        <v>5.0999999999999996</v>
      </c>
      <c r="E2268">
        <v>0</v>
      </c>
      <c r="F2268">
        <v>0.11</v>
      </c>
      <c r="G2268">
        <v>3404</v>
      </c>
      <c r="H2268" s="1" t="s">
        <v>4096</v>
      </c>
      <c r="I2268">
        <v>121.36</v>
      </c>
      <c r="J2268">
        <v>16.47</v>
      </c>
      <c r="K2268">
        <v>676</v>
      </c>
      <c r="L2268">
        <v>1417.38</v>
      </c>
      <c r="M2268">
        <v>403</v>
      </c>
      <c r="N2268">
        <v>20</v>
      </c>
      <c r="O2268">
        <v>0</v>
      </c>
      <c r="P2268">
        <v>601.59</v>
      </c>
      <c r="Q2268">
        <v>0</v>
      </c>
      <c r="R2268" s="1" t="s">
        <v>7584</v>
      </c>
      <c r="S2268" s="1" t="s">
        <v>8156</v>
      </c>
      <c r="T2268">
        <v>1.46</v>
      </c>
      <c r="U2268" s="1"/>
      <c r="V2268">
        <v>77602.575851999994</v>
      </c>
      <c r="W2268">
        <v>1659452.5789439999</v>
      </c>
      <c r="X2268">
        <v>392.51349499999998</v>
      </c>
      <c r="Y2268">
        <v>38.650562000000001</v>
      </c>
      <c r="Z2268">
        <v>744.16075599999999</v>
      </c>
      <c r="AA2268">
        <v>713.35742700000003</v>
      </c>
      <c r="AB2268">
        <v>0</v>
      </c>
    </row>
    <row r="2269" spans="1:28" x14ac:dyDescent="0.25">
      <c r="A2269" s="1" t="s">
        <v>3433</v>
      </c>
      <c r="B2269">
        <v>3040</v>
      </c>
      <c r="C2269" s="1" t="s">
        <v>4004</v>
      </c>
      <c r="D2269">
        <v>5.0999999999999996</v>
      </c>
      <c r="E2269">
        <v>0</v>
      </c>
      <c r="F2269">
        <v>0.75</v>
      </c>
      <c r="G2269">
        <v>3406</v>
      </c>
      <c r="H2269" s="1" t="s">
        <v>4096</v>
      </c>
      <c r="I2269">
        <v>121.36</v>
      </c>
      <c r="J2269">
        <v>13.31</v>
      </c>
      <c r="K2269">
        <v>366</v>
      </c>
      <c r="L2269">
        <v>1417.41</v>
      </c>
      <c r="M2269">
        <v>172</v>
      </c>
      <c r="N2269">
        <v>3</v>
      </c>
      <c r="O2269">
        <v>0</v>
      </c>
      <c r="P2269">
        <v>264.7</v>
      </c>
      <c r="Q2269">
        <v>0</v>
      </c>
      <c r="R2269" s="1" t="s">
        <v>7588</v>
      </c>
      <c r="S2269" s="1" t="s">
        <v>8156</v>
      </c>
      <c r="T2269">
        <v>1.02</v>
      </c>
      <c r="U2269" s="1"/>
      <c r="V2269">
        <v>38036.251695999999</v>
      </c>
      <c r="W2269">
        <v>975984.38190399995</v>
      </c>
      <c r="X2269">
        <v>196.228274</v>
      </c>
      <c r="Y2269">
        <v>21.505512</v>
      </c>
      <c r="Z2269">
        <v>429.05440599999997</v>
      </c>
      <c r="AA2269">
        <v>419.54687100000001</v>
      </c>
      <c r="AB2269">
        <v>0</v>
      </c>
    </row>
    <row r="2270" spans="1:28" x14ac:dyDescent="0.25">
      <c r="A2270" s="1" t="s">
        <v>3434</v>
      </c>
      <c r="B2270">
        <v>2467</v>
      </c>
      <c r="C2270" s="1" t="s">
        <v>4040</v>
      </c>
      <c r="D2270">
        <v>5.0999999999999996</v>
      </c>
      <c r="E2270">
        <v>0</v>
      </c>
      <c r="F2270">
        <v>2.73</v>
      </c>
      <c r="G2270">
        <v>3407</v>
      </c>
      <c r="H2270" s="1" t="s">
        <v>4096</v>
      </c>
      <c r="I2270">
        <v>121.36</v>
      </c>
      <c r="J2270">
        <v>14.12</v>
      </c>
      <c r="K2270">
        <v>940</v>
      </c>
      <c r="L2270">
        <v>1561.24</v>
      </c>
      <c r="M2270">
        <v>570</v>
      </c>
      <c r="N2270">
        <v>16</v>
      </c>
      <c r="O2270">
        <v>0</v>
      </c>
      <c r="P2270">
        <v>841.02</v>
      </c>
      <c r="Q2270">
        <v>0</v>
      </c>
      <c r="R2270" s="1" t="s">
        <v>7589</v>
      </c>
      <c r="S2270" s="1" t="s">
        <v>8156</v>
      </c>
      <c r="T2270">
        <v>1.1499999999999999</v>
      </c>
      <c r="U2270" s="1"/>
      <c r="V2270">
        <v>99917.688959000006</v>
      </c>
      <c r="W2270">
        <v>2056925.0016590001</v>
      </c>
      <c r="X2270">
        <v>503.34914900000001</v>
      </c>
      <c r="Y2270">
        <v>47.881582000000002</v>
      </c>
      <c r="Z2270">
        <v>922.12149499999998</v>
      </c>
      <c r="AA2270">
        <v>884.22417900000005</v>
      </c>
      <c r="AB2270">
        <v>0</v>
      </c>
    </row>
    <row r="2271" spans="1:28" x14ac:dyDescent="0.25">
      <c r="A2271" s="1" t="s">
        <v>3436</v>
      </c>
      <c r="B2271">
        <v>2861</v>
      </c>
      <c r="C2271" s="1" t="s">
        <v>4004</v>
      </c>
      <c r="D2271">
        <v>5.0999999999999996</v>
      </c>
      <c r="E2271">
        <v>0</v>
      </c>
      <c r="F2271">
        <v>0.04</v>
      </c>
      <c r="G2271">
        <v>3408</v>
      </c>
      <c r="H2271" s="1" t="s">
        <v>4104</v>
      </c>
      <c r="I2271">
        <v>0.2</v>
      </c>
      <c r="J2271">
        <v>10.19</v>
      </c>
      <c r="K2271">
        <v>547</v>
      </c>
      <c r="L2271">
        <v>1312.65</v>
      </c>
      <c r="M2271">
        <v>345</v>
      </c>
      <c r="N2271">
        <v>13</v>
      </c>
      <c r="O2271">
        <v>0</v>
      </c>
      <c r="P2271">
        <v>434.58</v>
      </c>
      <c r="Q2271">
        <v>0</v>
      </c>
      <c r="R2271" s="1" t="s">
        <v>7591</v>
      </c>
      <c r="S2271" s="1" t="s">
        <v>8156</v>
      </c>
      <c r="T2271">
        <v>0.84</v>
      </c>
      <c r="U2271" s="1"/>
      <c r="V2271">
        <v>57457.307882000001</v>
      </c>
      <c r="W2271">
        <v>1264458.7257630001</v>
      </c>
      <c r="X2271">
        <v>291.39649700000001</v>
      </c>
      <c r="Y2271">
        <v>28.843969000000001</v>
      </c>
      <c r="Z2271">
        <v>563.16906400000005</v>
      </c>
      <c r="AA2271">
        <v>543.55887299999995</v>
      </c>
      <c r="AB2271">
        <v>0</v>
      </c>
    </row>
    <row r="2272" spans="1:28" x14ac:dyDescent="0.25">
      <c r="A2272" s="1" t="s">
        <v>3437</v>
      </c>
      <c r="B2272">
        <v>2233</v>
      </c>
      <c r="C2272" s="1" t="s">
        <v>4031</v>
      </c>
      <c r="D2272">
        <v>5.0999999999999996</v>
      </c>
      <c r="E2272">
        <v>0</v>
      </c>
      <c r="F2272">
        <v>0.65</v>
      </c>
      <c r="G2272">
        <v>3411</v>
      </c>
      <c r="H2272" s="1" t="s">
        <v>4127</v>
      </c>
      <c r="I2272">
        <v>2.0699999999999998</v>
      </c>
      <c r="J2272">
        <v>10.79</v>
      </c>
      <c r="K2272">
        <v>1178</v>
      </c>
      <c r="L2272">
        <v>2268.7600000000002</v>
      </c>
      <c r="M2272">
        <v>758</v>
      </c>
      <c r="N2272">
        <v>26</v>
      </c>
      <c r="O2272">
        <v>0</v>
      </c>
      <c r="P2272">
        <v>989.3</v>
      </c>
      <c r="Q2272">
        <v>0</v>
      </c>
      <c r="R2272" s="1" t="s">
        <v>7592</v>
      </c>
      <c r="S2272" s="1" t="s">
        <v>8156</v>
      </c>
      <c r="T2272">
        <v>0.87</v>
      </c>
      <c r="U2272" s="1"/>
      <c r="V2272">
        <v>127623.056105</v>
      </c>
      <c r="W2272">
        <v>2556512.8500890001</v>
      </c>
      <c r="X2272">
        <v>641.18001500000003</v>
      </c>
      <c r="Y2272">
        <v>59.317529</v>
      </c>
      <c r="Z2272">
        <v>1143.3007769999999</v>
      </c>
      <c r="AA2272">
        <v>1098.9887719999999</v>
      </c>
      <c r="AB2272">
        <v>0</v>
      </c>
    </row>
    <row r="2273" spans="1:28" x14ac:dyDescent="0.25">
      <c r="A2273" s="1" t="s">
        <v>3440</v>
      </c>
      <c r="B2273">
        <v>3361</v>
      </c>
      <c r="C2273" s="1" t="s">
        <v>4004</v>
      </c>
      <c r="D2273">
        <v>5.0999999999999996</v>
      </c>
      <c r="E2273">
        <v>0</v>
      </c>
      <c r="F2273">
        <v>1</v>
      </c>
      <c r="G2273">
        <v>3411</v>
      </c>
      <c r="H2273" s="1" t="s">
        <v>4074</v>
      </c>
      <c r="I2273">
        <v>0.2</v>
      </c>
      <c r="J2273">
        <v>13.52</v>
      </c>
      <c r="K2273">
        <v>50</v>
      </c>
      <c r="L2273">
        <v>420.4</v>
      </c>
      <c r="M2273">
        <v>1</v>
      </c>
      <c r="N2273">
        <v>1</v>
      </c>
      <c r="O2273">
        <v>0</v>
      </c>
      <c r="P2273">
        <v>20.92</v>
      </c>
      <c r="Q2273">
        <v>0</v>
      </c>
      <c r="R2273" s="1" t="s">
        <v>7595</v>
      </c>
      <c r="S2273" s="1" t="s">
        <v>8156</v>
      </c>
      <c r="T2273">
        <v>1.08</v>
      </c>
      <c r="U2273" s="1"/>
      <c r="V2273">
        <v>3593.9584490000002</v>
      </c>
      <c r="W2273">
        <v>183387.422062</v>
      </c>
      <c r="X2273">
        <v>20.748543000000002</v>
      </c>
      <c r="Y2273">
        <v>3.784065</v>
      </c>
      <c r="Z2273">
        <v>79.187155000000004</v>
      </c>
      <c r="AA2273">
        <v>78.830167000000003</v>
      </c>
      <c r="AB2273">
        <v>0</v>
      </c>
    </row>
    <row r="2274" spans="1:28" x14ac:dyDescent="0.25">
      <c r="A2274" s="1" t="s">
        <v>3441</v>
      </c>
      <c r="B2274">
        <v>2415</v>
      </c>
      <c r="C2274" s="1" t="s">
        <v>4053</v>
      </c>
      <c r="D2274">
        <v>5.0999999999999996</v>
      </c>
      <c r="E2274">
        <v>0</v>
      </c>
      <c r="F2274">
        <v>0</v>
      </c>
      <c r="G2274">
        <v>3412</v>
      </c>
      <c r="H2274" s="1" t="s">
        <v>4094</v>
      </c>
      <c r="I2274">
        <v>120.04</v>
      </c>
      <c r="J2274">
        <v>5.81</v>
      </c>
      <c r="K2274">
        <v>997</v>
      </c>
      <c r="L2274">
        <v>950.5</v>
      </c>
      <c r="M2274">
        <v>647</v>
      </c>
      <c r="N2274">
        <v>18</v>
      </c>
      <c r="O2274">
        <v>0</v>
      </c>
      <c r="P2274">
        <v>860.15</v>
      </c>
      <c r="Q2274">
        <v>0</v>
      </c>
      <c r="R2274" s="1" t="s">
        <v>7596</v>
      </c>
      <c r="S2274" s="1" t="s">
        <v>8156</v>
      </c>
      <c r="T2274">
        <v>0.51</v>
      </c>
      <c r="U2274" s="1"/>
      <c r="V2274">
        <v>111832.427188</v>
      </c>
      <c r="W2274">
        <v>1985874.8436779999</v>
      </c>
      <c r="X2274">
        <v>555.72042899999997</v>
      </c>
      <c r="Y2274">
        <v>47.395164000000001</v>
      </c>
      <c r="Z2274">
        <v>897.90576099999998</v>
      </c>
      <c r="AA2274">
        <v>853.69273199999998</v>
      </c>
      <c r="AB2274">
        <v>0</v>
      </c>
    </row>
    <row r="2275" spans="1:28" x14ac:dyDescent="0.25">
      <c r="A2275" s="1" t="s">
        <v>3443</v>
      </c>
      <c r="B2275">
        <v>3153</v>
      </c>
      <c r="C2275" s="1" t="s">
        <v>4024</v>
      </c>
      <c r="D2275">
        <v>5.0999999999999996</v>
      </c>
      <c r="E2275">
        <v>0</v>
      </c>
      <c r="F2275">
        <v>0.45</v>
      </c>
      <c r="G2275">
        <v>3414</v>
      </c>
      <c r="H2275" s="1" t="s">
        <v>4112</v>
      </c>
      <c r="I2275">
        <v>110.84</v>
      </c>
      <c r="J2275">
        <v>11.81</v>
      </c>
      <c r="K2275">
        <v>261</v>
      </c>
      <c r="L2275">
        <v>1744.16</v>
      </c>
      <c r="M2275">
        <v>36</v>
      </c>
      <c r="N2275">
        <v>3</v>
      </c>
      <c r="O2275">
        <v>0</v>
      </c>
      <c r="P2275">
        <v>133.84</v>
      </c>
      <c r="Q2275">
        <v>0</v>
      </c>
      <c r="R2275" s="1" t="s">
        <v>7598</v>
      </c>
      <c r="S2275" s="1" t="s">
        <v>8156</v>
      </c>
      <c r="T2275">
        <v>0.97</v>
      </c>
      <c r="U2275" s="1"/>
      <c r="V2275">
        <v>18092.943625</v>
      </c>
      <c r="W2275">
        <v>775730.84860699996</v>
      </c>
      <c r="X2275">
        <v>100.77718299999999</v>
      </c>
      <c r="Y2275">
        <v>16.014652000000002</v>
      </c>
      <c r="Z2275">
        <v>334.67972500000002</v>
      </c>
      <c r="AA2275">
        <v>333.454971</v>
      </c>
      <c r="AB2275">
        <v>0</v>
      </c>
    </row>
    <row r="2276" spans="1:28" x14ac:dyDescent="0.25">
      <c r="A2276" s="1" t="s">
        <v>3445</v>
      </c>
      <c r="B2276">
        <v>2588</v>
      </c>
      <c r="C2276" s="1" t="s">
        <v>4024</v>
      </c>
      <c r="D2276">
        <v>5.0999999999999996</v>
      </c>
      <c r="E2276">
        <v>0</v>
      </c>
      <c r="F2276">
        <v>0.5</v>
      </c>
      <c r="G2276">
        <v>3417</v>
      </c>
      <c r="H2276" s="1" t="s">
        <v>4159</v>
      </c>
      <c r="I2276">
        <v>26.09</v>
      </c>
      <c r="J2276">
        <v>15.09</v>
      </c>
      <c r="K2276">
        <v>829</v>
      </c>
      <c r="L2276">
        <v>2392.42</v>
      </c>
      <c r="M2276">
        <v>497</v>
      </c>
      <c r="N2276">
        <v>20</v>
      </c>
      <c r="O2276">
        <v>0</v>
      </c>
      <c r="P2276">
        <v>682.13</v>
      </c>
      <c r="Q2276">
        <v>0</v>
      </c>
      <c r="R2276" s="1" t="s">
        <v>7600</v>
      </c>
      <c r="S2276" s="1" t="s">
        <v>8156</v>
      </c>
      <c r="T2276">
        <v>1.18</v>
      </c>
      <c r="U2276" s="1"/>
      <c r="V2276">
        <v>85952.206267999994</v>
      </c>
      <c r="W2276">
        <v>1984112.783304</v>
      </c>
      <c r="X2276">
        <v>438.162871</v>
      </c>
      <c r="Y2276">
        <v>45.063079000000002</v>
      </c>
      <c r="Z2276">
        <v>878.73284899999999</v>
      </c>
      <c r="AA2276">
        <v>852.91705100000001</v>
      </c>
      <c r="AB2276">
        <v>0</v>
      </c>
    </row>
    <row r="2277" spans="1:28" x14ac:dyDescent="0.25">
      <c r="A2277" s="1" t="s">
        <v>3447</v>
      </c>
      <c r="B2277">
        <v>2958</v>
      </c>
      <c r="C2277" s="1" t="s">
        <v>4043</v>
      </c>
      <c r="D2277">
        <v>5.0999999999999996</v>
      </c>
      <c r="E2277">
        <v>0</v>
      </c>
      <c r="F2277">
        <v>0.86</v>
      </c>
      <c r="G2277">
        <v>3417</v>
      </c>
      <c r="H2277" s="1" t="s">
        <v>4165</v>
      </c>
      <c r="I2277">
        <v>135.09</v>
      </c>
      <c r="J2277">
        <v>14.56</v>
      </c>
      <c r="K2277">
        <v>459</v>
      </c>
      <c r="L2277">
        <v>2630.12</v>
      </c>
      <c r="M2277">
        <v>158</v>
      </c>
      <c r="N2277">
        <v>9</v>
      </c>
      <c r="O2277">
        <v>0</v>
      </c>
      <c r="P2277">
        <v>288.54000000000002</v>
      </c>
      <c r="Q2277">
        <v>0</v>
      </c>
      <c r="R2277" s="1" t="s">
        <v>7602</v>
      </c>
      <c r="S2277" s="1" t="s">
        <v>8156</v>
      </c>
      <c r="T2277">
        <v>1.1200000000000001</v>
      </c>
      <c r="U2277" s="1"/>
      <c r="V2277">
        <v>37427.262290999999</v>
      </c>
      <c r="W2277">
        <v>1220999.14827</v>
      </c>
      <c r="X2277">
        <v>199.37863300000001</v>
      </c>
      <c r="Y2277">
        <v>26.101423</v>
      </c>
      <c r="Z2277">
        <v>530.17792399999996</v>
      </c>
      <c r="AA2277">
        <v>524.86415899999997</v>
      </c>
      <c r="AB2277">
        <v>0</v>
      </c>
    </row>
    <row r="2278" spans="1:28" x14ac:dyDescent="0.25">
      <c r="A2278" s="1" t="s">
        <v>3451</v>
      </c>
      <c r="B2278">
        <v>3185</v>
      </c>
      <c r="C2278" s="1" t="s">
        <v>4020</v>
      </c>
      <c r="D2278">
        <v>5.0999999999999996</v>
      </c>
      <c r="E2278">
        <v>0</v>
      </c>
      <c r="F2278">
        <v>0.39</v>
      </c>
      <c r="G2278">
        <v>3420</v>
      </c>
      <c r="H2278" s="1" t="s">
        <v>4116</v>
      </c>
      <c r="I2278">
        <v>87.33</v>
      </c>
      <c r="J2278">
        <v>10.94</v>
      </c>
      <c r="K2278">
        <v>235</v>
      </c>
      <c r="L2278">
        <v>1632.51</v>
      </c>
      <c r="M2278">
        <v>42</v>
      </c>
      <c r="N2278">
        <v>3</v>
      </c>
      <c r="O2278">
        <v>0</v>
      </c>
      <c r="P2278">
        <v>104.29</v>
      </c>
      <c r="Q2278">
        <v>0</v>
      </c>
      <c r="R2278" s="1" t="s">
        <v>7606</v>
      </c>
      <c r="S2278" s="1" t="s">
        <v>8156</v>
      </c>
      <c r="T2278">
        <v>0.91</v>
      </c>
      <c r="U2278" s="1"/>
      <c r="V2278">
        <v>15231.63428</v>
      </c>
      <c r="W2278">
        <v>617124.832176</v>
      </c>
      <c r="X2278">
        <v>83.912520999999998</v>
      </c>
      <c r="Y2278">
        <v>12.165091</v>
      </c>
      <c r="Z2278">
        <v>262.13449300000002</v>
      </c>
      <c r="AA2278">
        <v>265.27837899999997</v>
      </c>
      <c r="AB2278">
        <v>0</v>
      </c>
    </row>
    <row r="2279" spans="1:28" x14ac:dyDescent="0.25">
      <c r="A2279" s="1" t="s">
        <v>3454</v>
      </c>
      <c r="B2279">
        <v>3094</v>
      </c>
      <c r="C2279" s="1" t="s">
        <v>4024</v>
      </c>
      <c r="D2279">
        <v>5.0999999999999996</v>
      </c>
      <c r="E2279">
        <v>0</v>
      </c>
      <c r="F2279">
        <v>0.94</v>
      </c>
      <c r="G2279">
        <v>3423</v>
      </c>
      <c r="H2279" s="1" t="s">
        <v>4112</v>
      </c>
      <c r="I2279">
        <v>110.84</v>
      </c>
      <c r="J2279">
        <v>8.69</v>
      </c>
      <c r="K2279">
        <v>329</v>
      </c>
      <c r="L2279">
        <v>1744.16</v>
      </c>
      <c r="M2279">
        <v>67</v>
      </c>
      <c r="N2279">
        <v>3</v>
      </c>
      <c r="O2279">
        <v>0</v>
      </c>
      <c r="P2279">
        <v>139.19</v>
      </c>
      <c r="Q2279">
        <v>0</v>
      </c>
      <c r="R2279" s="1" t="s">
        <v>7609</v>
      </c>
      <c r="S2279" s="1" t="s">
        <v>8156</v>
      </c>
      <c r="T2279">
        <v>0.63</v>
      </c>
      <c r="U2279" s="1"/>
      <c r="V2279">
        <v>21751.172039000001</v>
      </c>
      <c r="W2279">
        <v>732264.65249699994</v>
      </c>
      <c r="X2279">
        <v>116.146124</v>
      </c>
      <c r="Y2279">
        <v>14.267059</v>
      </c>
      <c r="Z2279">
        <v>311.47224799999998</v>
      </c>
      <c r="AA2279">
        <v>314.77583199999998</v>
      </c>
      <c r="AB2279">
        <v>0</v>
      </c>
    </row>
    <row r="2280" spans="1:28" x14ac:dyDescent="0.25">
      <c r="A2280" s="1" t="s">
        <v>3458</v>
      </c>
      <c r="B2280">
        <v>3207</v>
      </c>
      <c r="C2280" s="1" t="s">
        <v>4001</v>
      </c>
      <c r="D2280">
        <v>0.2</v>
      </c>
      <c r="E2280">
        <v>0</v>
      </c>
      <c r="F2280">
        <v>0.55000000000000004</v>
      </c>
      <c r="G2280">
        <v>3426</v>
      </c>
      <c r="H2280" s="1" t="s">
        <v>4071</v>
      </c>
      <c r="I2280">
        <v>108.49</v>
      </c>
      <c r="J2280">
        <v>10.84</v>
      </c>
      <c r="K2280">
        <v>219</v>
      </c>
      <c r="L2280">
        <v>419.77</v>
      </c>
      <c r="M2280">
        <v>106</v>
      </c>
      <c r="N2280">
        <v>4</v>
      </c>
      <c r="O2280">
        <v>0</v>
      </c>
      <c r="P2280">
        <v>193.56</v>
      </c>
      <c r="Q2280">
        <v>0</v>
      </c>
      <c r="R2280" s="1" t="s">
        <v>7613</v>
      </c>
      <c r="S2280" s="1" t="s">
        <v>8156</v>
      </c>
      <c r="T2280">
        <v>1.19</v>
      </c>
      <c r="U2280" s="1"/>
      <c r="V2280">
        <v>20491.076971999999</v>
      </c>
      <c r="W2280">
        <v>447697.87229600002</v>
      </c>
      <c r="X2280">
        <v>103.83948100000001</v>
      </c>
      <c r="Y2280">
        <v>10.181404000000001</v>
      </c>
      <c r="Z2280">
        <v>198.842592</v>
      </c>
      <c r="AA2280">
        <v>192.45421999999999</v>
      </c>
      <c r="AB2280">
        <v>0</v>
      </c>
    </row>
    <row r="2281" spans="1:28" x14ac:dyDescent="0.25">
      <c r="A2281" s="1" t="s">
        <v>3463</v>
      </c>
      <c r="B2281">
        <v>3056</v>
      </c>
      <c r="C2281" s="1" t="s">
        <v>4001</v>
      </c>
      <c r="D2281">
        <v>0.2</v>
      </c>
      <c r="E2281">
        <v>0</v>
      </c>
      <c r="F2281">
        <v>91.3</v>
      </c>
      <c r="G2281">
        <v>3430</v>
      </c>
      <c r="H2281" s="1" t="s">
        <v>4128</v>
      </c>
      <c r="I2281">
        <v>116.2</v>
      </c>
      <c r="J2281">
        <v>13.03</v>
      </c>
      <c r="K2281">
        <v>374</v>
      </c>
      <c r="L2281">
        <v>2118.0100000000002</v>
      </c>
      <c r="M2281">
        <v>73</v>
      </c>
      <c r="N2281">
        <v>11</v>
      </c>
      <c r="O2281">
        <v>0</v>
      </c>
      <c r="P2281">
        <v>226.12</v>
      </c>
      <c r="Q2281">
        <v>0</v>
      </c>
      <c r="R2281" s="1" t="s">
        <v>7618</v>
      </c>
      <c r="S2281" s="1" t="s">
        <v>8156</v>
      </c>
      <c r="T2281">
        <v>1.03</v>
      </c>
      <c r="U2281" s="1"/>
      <c r="V2281">
        <v>25191.408876000001</v>
      </c>
      <c r="W2281">
        <v>950227.73028000002</v>
      </c>
      <c r="X2281">
        <v>137.22836100000001</v>
      </c>
      <c r="Y2281">
        <v>19.618058999999999</v>
      </c>
      <c r="Z2281">
        <v>410.03829200000001</v>
      </c>
      <c r="AA2281">
        <v>408.46664500000003</v>
      </c>
      <c r="AB2281">
        <v>0</v>
      </c>
    </row>
    <row r="2282" spans="1:28" x14ac:dyDescent="0.25">
      <c r="A2282" s="1" t="s">
        <v>3464</v>
      </c>
      <c r="B2282">
        <v>3354</v>
      </c>
      <c r="C2282" s="1" t="s">
        <v>4004</v>
      </c>
      <c r="D2282">
        <v>5.0999999999999996</v>
      </c>
      <c r="E2282">
        <v>0</v>
      </c>
      <c r="F2282">
        <v>0.6</v>
      </c>
      <c r="G2282">
        <v>3430</v>
      </c>
      <c r="H2282" s="1" t="s">
        <v>4166</v>
      </c>
      <c r="I2282">
        <v>1.4</v>
      </c>
      <c r="J2282">
        <v>11.76</v>
      </c>
      <c r="K2282">
        <v>76</v>
      </c>
      <c r="L2282">
        <v>609.39</v>
      </c>
      <c r="M2282">
        <v>0</v>
      </c>
      <c r="N2282">
        <v>0</v>
      </c>
      <c r="O2282">
        <v>0</v>
      </c>
      <c r="P2282">
        <v>27.81</v>
      </c>
      <c r="Q2282">
        <v>0</v>
      </c>
      <c r="R2282" s="1" t="s">
        <v>7619</v>
      </c>
      <c r="S2282" s="1" t="s">
        <v>8156</v>
      </c>
      <c r="T2282">
        <v>0.87</v>
      </c>
      <c r="U2282" s="1"/>
      <c r="V2282">
        <v>4458.2975100000003</v>
      </c>
      <c r="W2282">
        <v>240227.76252700001</v>
      </c>
      <c r="X2282">
        <v>26.005614000000001</v>
      </c>
      <c r="Y2282">
        <v>4.7169129999999999</v>
      </c>
      <c r="Z2282">
        <v>102.09167100000001</v>
      </c>
      <c r="AA2282">
        <v>103.263485</v>
      </c>
      <c r="AB2282">
        <v>0</v>
      </c>
    </row>
    <row r="2283" spans="1:28" x14ac:dyDescent="0.25">
      <c r="A2283" s="1" t="s">
        <v>3465</v>
      </c>
      <c r="B2283">
        <v>3308</v>
      </c>
      <c r="C2283" s="1" t="s">
        <v>4020</v>
      </c>
      <c r="D2283">
        <v>5.0999999999999996</v>
      </c>
      <c r="E2283">
        <v>0</v>
      </c>
      <c r="F2283">
        <v>0.27</v>
      </c>
      <c r="G2283">
        <v>3431</v>
      </c>
      <c r="H2283" s="1" t="s">
        <v>4094</v>
      </c>
      <c r="I2283">
        <v>120.04</v>
      </c>
      <c r="J2283">
        <v>13.81</v>
      </c>
      <c r="K2283">
        <v>123</v>
      </c>
      <c r="L2283">
        <v>743.49</v>
      </c>
      <c r="M2283">
        <v>48</v>
      </c>
      <c r="N2283">
        <v>1</v>
      </c>
      <c r="O2283">
        <v>0</v>
      </c>
      <c r="P2283">
        <v>72.33</v>
      </c>
      <c r="Q2283">
        <v>0</v>
      </c>
      <c r="R2283" s="1" t="s">
        <v>7620</v>
      </c>
      <c r="S2283" s="1" t="s">
        <v>8156</v>
      </c>
      <c r="T2283">
        <v>1.07</v>
      </c>
      <c r="U2283" s="1"/>
      <c r="V2283">
        <v>12207.326359999999</v>
      </c>
      <c r="W2283">
        <v>378952.13249400002</v>
      </c>
      <c r="X2283">
        <v>64.539744999999996</v>
      </c>
      <c r="Y2283">
        <v>8.1765380000000007</v>
      </c>
      <c r="Z2283">
        <v>165.243371</v>
      </c>
      <c r="AA2283">
        <v>162.89842400000001</v>
      </c>
      <c r="AB2283">
        <v>0</v>
      </c>
    </row>
    <row r="2284" spans="1:28" x14ac:dyDescent="0.25">
      <c r="A2284" s="1" t="s">
        <v>3466</v>
      </c>
      <c r="B2284">
        <v>3325</v>
      </c>
      <c r="C2284" s="1" t="s">
        <v>4002</v>
      </c>
      <c r="D2284">
        <v>5.0999999999999996</v>
      </c>
      <c r="E2284">
        <v>0</v>
      </c>
      <c r="F2284">
        <v>0.52</v>
      </c>
      <c r="G2284">
        <v>3431</v>
      </c>
      <c r="H2284" s="1" t="s">
        <v>4072</v>
      </c>
      <c r="I2284">
        <v>31.58</v>
      </c>
      <c r="J2284">
        <v>9.75</v>
      </c>
      <c r="K2284">
        <v>106</v>
      </c>
      <c r="L2284">
        <v>367.23</v>
      </c>
      <c r="M2284">
        <v>70</v>
      </c>
      <c r="N2284">
        <v>1</v>
      </c>
      <c r="O2284">
        <v>0</v>
      </c>
      <c r="P2284">
        <v>80.430000000000007</v>
      </c>
      <c r="Q2284">
        <v>0</v>
      </c>
      <c r="R2284" s="1" t="s">
        <v>7621</v>
      </c>
      <c r="S2284" s="1" t="s">
        <v>8156</v>
      </c>
      <c r="T2284">
        <v>1.06</v>
      </c>
      <c r="U2284" s="1"/>
      <c r="V2284">
        <v>12825.436078999999</v>
      </c>
      <c r="W2284">
        <v>305298.59428399999</v>
      </c>
      <c r="X2284">
        <v>65.631276999999997</v>
      </c>
      <c r="Y2284">
        <v>6.9886480000000004</v>
      </c>
      <c r="Z2284">
        <v>135.64617799999999</v>
      </c>
      <c r="AA2284">
        <v>131.239273</v>
      </c>
      <c r="AB2284">
        <v>0</v>
      </c>
    </row>
    <row r="2285" spans="1:28" x14ac:dyDescent="0.25">
      <c r="A2285" s="1" t="s">
        <v>3467</v>
      </c>
      <c r="B2285">
        <v>3371</v>
      </c>
      <c r="C2285" s="1" t="s">
        <v>4004</v>
      </c>
      <c r="D2285">
        <v>5.0999999999999996</v>
      </c>
      <c r="E2285">
        <v>0</v>
      </c>
      <c r="F2285">
        <v>3.8</v>
      </c>
      <c r="G2285">
        <v>3433</v>
      </c>
      <c r="H2285" s="1" t="s">
        <v>4079</v>
      </c>
      <c r="I2285">
        <v>1.4</v>
      </c>
      <c r="J2285">
        <v>11.15</v>
      </c>
      <c r="K2285">
        <v>62</v>
      </c>
      <c r="L2285">
        <v>609.39</v>
      </c>
      <c r="M2285">
        <v>0</v>
      </c>
      <c r="N2285">
        <v>0</v>
      </c>
      <c r="O2285">
        <v>0</v>
      </c>
      <c r="P2285">
        <v>10.45</v>
      </c>
      <c r="Q2285">
        <v>0</v>
      </c>
      <c r="R2285" s="1" t="s">
        <v>7622</v>
      </c>
      <c r="S2285" s="1" t="s">
        <v>8156</v>
      </c>
      <c r="T2285">
        <v>0.81</v>
      </c>
      <c r="U2285" s="1"/>
      <c r="V2285">
        <v>3115.2844380000001</v>
      </c>
      <c r="W2285">
        <v>193608.96585199999</v>
      </c>
      <c r="X2285">
        <v>18.759841000000002</v>
      </c>
      <c r="Y2285">
        <v>3.5736970000000001</v>
      </c>
      <c r="Z2285">
        <v>80.407144000000002</v>
      </c>
      <c r="AA2285">
        <v>83.224069999999998</v>
      </c>
      <c r="AB2285">
        <v>0</v>
      </c>
    </row>
    <row r="2286" spans="1:28" x14ac:dyDescent="0.25">
      <c r="A2286" s="1" t="s">
        <v>3468</v>
      </c>
      <c r="B2286">
        <v>3294</v>
      </c>
      <c r="C2286" s="1" t="s">
        <v>4002</v>
      </c>
      <c r="D2286">
        <v>5.0999999999999996</v>
      </c>
      <c r="E2286">
        <v>0</v>
      </c>
      <c r="F2286">
        <v>0.89</v>
      </c>
      <c r="G2286">
        <v>3435</v>
      </c>
      <c r="H2286" s="1" t="s">
        <v>4105</v>
      </c>
      <c r="I2286">
        <v>31.58</v>
      </c>
      <c r="J2286">
        <v>9.4499999999999993</v>
      </c>
      <c r="K2286">
        <v>141</v>
      </c>
      <c r="L2286">
        <v>367.23</v>
      </c>
      <c r="M2286">
        <v>100</v>
      </c>
      <c r="N2286">
        <v>1</v>
      </c>
      <c r="O2286">
        <v>0</v>
      </c>
      <c r="P2286">
        <v>108.93</v>
      </c>
      <c r="Q2286">
        <v>0</v>
      </c>
      <c r="R2286" s="1" t="s">
        <v>7623</v>
      </c>
      <c r="S2286" s="1" t="s">
        <v>8156</v>
      </c>
      <c r="T2286">
        <v>0.84</v>
      </c>
      <c r="U2286" s="1"/>
      <c r="V2286">
        <v>17612.459835000001</v>
      </c>
      <c r="W2286">
        <v>368836.14271400002</v>
      </c>
      <c r="X2286">
        <v>88.901494999999997</v>
      </c>
      <c r="Y2286">
        <v>8.6372509999999991</v>
      </c>
      <c r="Z2286">
        <v>165.46014099999999</v>
      </c>
      <c r="AA2286">
        <v>158.55375799999999</v>
      </c>
      <c r="AB2286">
        <v>0</v>
      </c>
    </row>
    <row r="2287" spans="1:28" x14ac:dyDescent="0.25">
      <c r="A2287" s="1" t="s">
        <v>3469</v>
      </c>
      <c r="B2287">
        <v>3381</v>
      </c>
      <c r="C2287" s="1" t="s">
        <v>4004</v>
      </c>
      <c r="D2287">
        <v>5.0999999999999996</v>
      </c>
      <c r="E2287">
        <v>0</v>
      </c>
      <c r="F2287">
        <v>0</v>
      </c>
      <c r="G2287">
        <v>3435</v>
      </c>
      <c r="H2287" s="1" t="s">
        <v>4079</v>
      </c>
      <c r="I2287">
        <v>1.4</v>
      </c>
      <c r="J2287">
        <v>12.11</v>
      </c>
      <c r="K2287">
        <v>54</v>
      </c>
      <c r="L2287">
        <v>609.39</v>
      </c>
      <c r="M2287">
        <v>0</v>
      </c>
      <c r="N2287">
        <v>0</v>
      </c>
      <c r="O2287">
        <v>0</v>
      </c>
      <c r="P2287">
        <v>7.4</v>
      </c>
      <c r="Q2287">
        <v>0</v>
      </c>
      <c r="R2287" s="1" t="s">
        <v>7624</v>
      </c>
      <c r="S2287" s="1" t="s">
        <v>8156</v>
      </c>
      <c r="T2287">
        <v>0.91</v>
      </c>
      <c r="U2287" s="1"/>
      <c r="V2287">
        <v>2784.0457270000002</v>
      </c>
      <c r="W2287">
        <v>181839.779695</v>
      </c>
      <c r="X2287">
        <v>17.008545000000002</v>
      </c>
      <c r="Y2287">
        <v>3.4996710000000002</v>
      </c>
      <c r="Z2287">
        <v>76.239632999999998</v>
      </c>
      <c r="AA2287">
        <v>78.164689999999993</v>
      </c>
      <c r="AB2287">
        <v>0</v>
      </c>
    </row>
    <row r="2288" spans="1:28" x14ac:dyDescent="0.25">
      <c r="A2288" s="1" t="s">
        <v>3471</v>
      </c>
      <c r="B2288">
        <v>3105</v>
      </c>
      <c r="C2288" s="1" t="s">
        <v>4044</v>
      </c>
      <c r="D2288">
        <v>5.0999999999999996</v>
      </c>
      <c r="E2288">
        <v>0</v>
      </c>
      <c r="F2288">
        <v>0</v>
      </c>
      <c r="G2288">
        <v>3436</v>
      </c>
      <c r="H2288" s="1" t="s">
        <v>4135</v>
      </c>
      <c r="I2288">
        <v>0.69</v>
      </c>
      <c r="J2288">
        <v>14.05</v>
      </c>
      <c r="K2288">
        <v>331</v>
      </c>
      <c r="L2288">
        <v>2187.13</v>
      </c>
      <c r="M2288">
        <v>117</v>
      </c>
      <c r="N2288">
        <v>5</v>
      </c>
      <c r="O2288">
        <v>0</v>
      </c>
      <c r="P2288">
        <v>179.19</v>
      </c>
      <c r="Q2288">
        <v>0</v>
      </c>
      <c r="R2288" s="1" t="s">
        <v>7626</v>
      </c>
      <c r="S2288" s="1" t="s">
        <v>8156</v>
      </c>
      <c r="T2288">
        <v>1.03</v>
      </c>
      <c r="U2288" s="1"/>
      <c r="V2288">
        <v>26539.303486000001</v>
      </c>
      <c r="W2288">
        <v>956257.82880799996</v>
      </c>
      <c r="X2288">
        <v>143.48745099999999</v>
      </c>
      <c r="Y2288">
        <v>19.799157000000001</v>
      </c>
      <c r="Z2288">
        <v>410.622793</v>
      </c>
      <c r="AA2288">
        <v>411.05992600000002</v>
      </c>
      <c r="AB2288">
        <v>0</v>
      </c>
    </row>
    <row r="2289" spans="1:28" x14ac:dyDescent="0.25">
      <c r="A2289" s="1" t="s">
        <v>3473</v>
      </c>
      <c r="B2289">
        <v>3307</v>
      </c>
      <c r="C2289" s="1" t="s">
        <v>4007</v>
      </c>
      <c r="D2289">
        <v>5.0999999999999996</v>
      </c>
      <c r="E2289">
        <v>0</v>
      </c>
      <c r="F2289">
        <v>0.75</v>
      </c>
      <c r="G2289">
        <v>3436</v>
      </c>
      <c r="H2289" s="1" t="s">
        <v>4075</v>
      </c>
      <c r="I2289">
        <v>89.74</v>
      </c>
      <c r="J2289">
        <v>12.83</v>
      </c>
      <c r="K2289">
        <v>129</v>
      </c>
      <c r="L2289">
        <v>569.77</v>
      </c>
      <c r="M2289">
        <v>51</v>
      </c>
      <c r="N2289">
        <v>2</v>
      </c>
      <c r="O2289">
        <v>0</v>
      </c>
      <c r="P2289">
        <v>87.81</v>
      </c>
      <c r="Q2289">
        <v>0</v>
      </c>
      <c r="R2289" s="1" t="s">
        <v>7628</v>
      </c>
      <c r="S2289" s="1" t="s">
        <v>8156</v>
      </c>
      <c r="T2289">
        <v>1.03</v>
      </c>
      <c r="U2289" s="1"/>
      <c r="V2289">
        <v>12031.222777999999</v>
      </c>
      <c r="W2289">
        <v>365203.65993099997</v>
      </c>
      <c r="X2289">
        <v>63.438026999999998</v>
      </c>
      <c r="Y2289">
        <v>7.9300139999999999</v>
      </c>
      <c r="Z2289">
        <v>160.26577599999999</v>
      </c>
      <c r="AA2289">
        <v>156.988517</v>
      </c>
      <c r="AB2289">
        <v>0</v>
      </c>
    </row>
    <row r="2290" spans="1:28" x14ac:dyDescent="0.25">
      <c r="A2290" s="1" t="s">
        <v>3476</v>
      </c>
      <c r="B2290">
        <v>3356</v>
      </c>
      <c r="C2290" s="1" t="s">
        <v>4002</v>
      </c>
      <c r="D2290">
        <v>5.0999999999999996</v>
      </c>
      <c r="E2290">
        <v>0</v>
      </c>
      <c r="F2290">
        <v>0.16</v>
      </c>
      <c r="G2290">
        <v>3441</v>
      </c>
      <c r="H2290" s="1" t="s">
        <v>4105</v>
      </c>
      <c r="I2290">
        <v>31.58</v>
      </c>
      <c r="J2290">
        <v>10.92</v>
      </c>
      <c r="K2290">
        <v>85</v>
      </c>
      <c r="L2290">
        <v>367.23</v>
      </c>
      <c r="M2290">
        <v>43</v>
      </c>
      <c r="N2290">
        <v>3</v>
      </c>
      <c r="O2290">
        <v>0</v>
      </c>
      <c r="P2290">
        <v>52.66</v>
      </c>
      <c r="Q2290">
        <v>0</v>
      </c>
      <c r="R2290" s="1" t="s">
        <v>7631</v>
      </c>
      <c r="S2290" s="1" t="s">
        <v>8156</v>
      </c>
      <c r="T2290">
        <v>0.83</v>
      </c>
      <c r="U2290" s="1"/>
      <c r="V2290">
        <v>8520.9915380000002</v>
      </c>
      <c r="W2290">
        <v>228829.31754300001</v>
      </c>
      <c r="X2290">
        <v>44.190897</v>
      </c>
      <c r="Y2290">
        <v>4.9414490000000004</v>
      </c>
      <c r="Z2290">
        <v>100.094782</v>
      </c>
      <c r="AA2290">
        <v>98.366765999999998</v>
      </c>
      <c r="AB2290">
        <v>0</v>
      </c>
    </row>
    <row r="2291" spans="1:28" x14ac:dyDescent="0.25">
      <c r="A2291" s="1" t="s">
        <v>3477</v>
      </c>
      <c r="B2291">
        <v>3278</v>
      </c>
      <c r="C2291" s="1" t="s">
        <v>4018</v>
      </c>
      <c r="D2291">
        <v>5.0999999999999996</v>
      </c>
      <c r="E2291">
        <v>0</v>
      </c>
      <c r="F2291">
        <v>0.5</v>
      </c>
      <c r="G2291">
        <v>3442</v>
      </c>
      <c r="H2291" s="1" t="s">
        <v>4092</v>
      </c>
      <c r="I2291">
        <v>182.21</v>
      </c>
      <c r="J2291">
        <v>13.44</v>
      </c>
      <c r="K2291">
        <v>164</v>
      </c>
      <c r="L2291">
        <v>1351.38</v>
      </c>
      <c r="M2291">
        <v>29</v>
      </c>
      <c r="N2291">
        <v>1</v>
      </c>
      <c r="O2291">
        <v>0</v>
      </c>
      <c r="P2291">
        <v>68.48</v>
      </c>
      <c r="Q2291">
        <v>0</v>
      </c>
      <c r="R2291" s="1" t="s">
        <v>7632</v>
      </c>
      <c r="S2291" s="1" t="s">
        <v>8156</v>
      </c>
      <c r="T2291">
        <v>1</v>
      </c>
      <c r="U2291" s="1"/>
      <c r="V2291">
        <v>10787.573361999999</v>
      </c>
      <c r="W2291">
        <v>486115.29534299998</v>
      </c>
      <c r="X2291">
        <v>60.609118000000002</v>
      </c>
      <c r="Y2291">
        <v>9.5418380000000003</v>
      </c>
      <c r="Z2291">
        <v>205.208359</v>
      </c>
      <c r="AA2291">
        <v>208.96151399999999</v>
      </c>
      <c r="AB2291">
        <v>0</v>
      </c>
    </row>
    <row r="2292" spans="1:28" x14ac:dyDescent="0.25">
      <c r="A2292" s="1" t="s">
        <v>3478</v>
      </c>
      <c r="B2292">
        <v>3340</v>
      </c>
      <c r="C2292" s="1" t="s">
        <v>4004</v>
      </c>
      <c r="D2292">
        <v>5.0999999999999996</v>
      </c>
      <c r="E2292">
        <v>0</v>
      </c>
      <c r="F2292">
        <v>0.4</v>
      </c>
      <c r="G2292">
        <v>3443</v>
      </c>
      <c r="H2292" s="1" t="s">
        <v>4076</v>
      </c>
      <c r="I2292">
        <v>1.4</v>
      </c>
      <c r="J2292">
        <v>7.22</v>
      </c>
      <c r="K2292">
        <v>103</v>
      </c>
      <c r="L2292">
        <v>609.39</v>
      </c>
      <c r="M2292">
        <v>0</v>
      </c>
      <c r="N2292">
        <v>0</v>
      </c>
      <c r="O2292">
        <v>0</v>
      </c>
      <c r="P2292">
        <v>27.43</v>
      </c>
      <c r="Q2292">
        <v>0</v>
      </c>
      <c r="R2292" s="1" t="s">
        <v>7633</v>
      </c>
      <c r="S2292" s="1" t="s">
        <v>8156</v>
      </c>
      <c r="T2292">
        <v>0.54</v>
      </c>
      <c r="U2292" s="1"/>
      <c r="V2292">
        <v>5283.8479379999999</v>
      </c>
      <c r="W2292">
        <v>218525.68288400001</v>
      </c>
      <c r="X2292">
        <v>29.142621999999999</v>
      </c>
      <c r="Y2292">
        <v>3.9883839999999999</v>
      </c>
      <c r="Z2292">
        <v>91.632716000000002</v>
      </c>
      <c r="AA2292">
        <v>93.936142000000004</v>
      </c>
      <c r="AB2292">
        <v>0</v>
      </c>
    </row>
    <row r="2293" spans="1:28" x14ac:dyDescent="0.25">
      <c r="A2293" s="1" t="s">
        <v>3479</v>
      </c>
      <c r="B2293">
        <v>2785</v>
      </c>
      <c r="C2293" s="1" t="s">
        <v>4004</v>
      </c>
      <c r="D2293">
        <v>5.0999999999999996</v>
      </c>
      <c r="E2293">
        <v>0</v>
      </c>
      <c r="F2293">
        <v>0.8</v>
      </c>
      <c r="G2293">
        <v>3444</v>
      </c>
      <c r="H2293" s="1" t="s">
        <v>4108</v>
      </c>
      <c r="I2293">
        <v>122.01</v>
      </c>
      <c r="J2293">
        <v>14.68</v>
      </c>
      <c r="K2293">
        <v>659</v>
      </c>
      <c r="L2293">
        <v>1425.91</v>
      </c>
      <c r="M2293">
        <v>413</v>
      </c>
      <c r="N2293">
        <v>21</v>
      </c>
      <c r="O2293">
        <v>0</v>
      </c>
      <c r="P2293">
        <v>565.38</v>
      </c>
      <c r="Q2293">
        <v>0</v>
      </c>
      <c r="R2293" s="1" t="s">
        <v>7634</v>
      </c>
      <c r="S2293" s="1" t="s">
        <v>8156</v>
      </c>
      <c r="T2293">
        <v>1.1200000000000001</v>
      </c>
      <c r="U2293" s="1"/>
      <c r="V2293">
        <v>70319.862529999999</v>
      </c>
      <c r="W2293">
        <v>1545458.555829</v>
      </c>
      <c r="X2293">
        <v>356.63280800000001</v>
      </c>
      <c r="Y2293">
        <v>35.735048999999997</v>
      </c>
      <c r="Z2293">
        <v>689.50768600000004</v>
      </c>
      <c r="AA2293">
        <v>664.35313699999995</v>
      </c>
      <c r="AB2293">
        <v>0</v>
      </c>
    </row>
    <row r="2294" spans="1:28" x14ac:dyDescent="0.25">
      <c r="A2294" s="1" t="s">
        <v>3480</v>
      </c>
      <c r="B2294">
        <v>3278</v>
      </c>
      <c r="C2294" s="1" t="s">
        <v>4030</v>
      </c>
      <c r="D2294">
        <v>5.0999999999999996</v>
      </c>
      <c r="E2294">
        <v>0</v>
      </c>
      <c r="F2294">
        <v>0.5</v>
      </c>
      <c r="G2294">
        <v>3444</v>
      </c>
      <c r="H2294" s="1" t="s">
        <v>4139</v>
      </c>
      <c r="I2294">
        <v>77.290000000000006</v>
      </c>
      <c r="J2294">
        <v>18.579999999999998</v>
      </c>
      <c r="K2294">
        <v>166</v>
      </c>
      <c r="L2294">
        <v>2007.2</v>
      </c>
      <c r="M2294">
        <v>21</v>
      </c>
      <c r="N2294">
        <v>2</v>
      </c>
      <c r="O2294">
        <v>0</v>
      </c>
      <c r="P2294">
        <v>62</v>
      </c>
      <c r="Q2294">
        <v>0</v>
      </c>
      <c r="R2294" s="1" t="s">
        <v>7635</v>
      </c>
      <c r="S2294" s="1" t="s">
        <v>8156</v>
      </c>
      <c r="T2294">
        <v>1.4</v>
      </c>
      <c r="U2294" s="1"/>
      <c r="V2294">
        <v>11403.452463</v>
      </c>
      <c r="W2294">
        <v>668484.74424699997</v>
      </c>
      <c r="X2294">
        <v>67.781045000000006</v>
      </c>
      <c r="Y2294">
        <v>13.768829</v>
      </c>
      <c r="Z2294">
        <v>282.72195299999998</v>
      </c>
      <c r="AA2294">
        <v>287.35125499999998</v>
      </c>
      <c r="AB2294">
        <v>0</v>
      </c>
    </row>
    <row r="2295" spans="1:28" x14ac:dyDescent="0.25">
      <c r="A2295" s="1" t="s">
        <v>3481</v>
      </c>
      <c r="B2295">
        <v>2992</v>
      </c>
      <c r="C2295" s="1" t="s">
        <v>4011</v>
      </c>
      <c r="D2295">
        <v>5.0999999999999996</v>
      </c>
      <c r="E2295">
        <v>0</v>
      </c>
      <c r="F2295">
        <v>34.86</v>
      </c>
      <c r="G2295">
        <v>3445</v>
      </c>
      <c r="H2295" s="1" t="s">
        <v>4102</v>
      </c>
      <c r="I2295">
        <v>204.71</v>
      </c>
      <c r="J2295">
        <v>10.87</v>
      </c>
      <c r="K2295">
        <v>453</v>
      </c>
      <c r="L2295">
        <v>1204.51</v>
      </c>
      <c r="M2295">
        <v>270</v>
      </c>
      <c r="N2295">
        <v>13</v>
      </c>
      <c r="O2295">
        <v>0</v>
      </c>
      <c r="P2295">
        <v>341.94</v>
      </c>
      <c r="Q2295">
        <v>0</v>
      </c>
      <c r="R2295" s="1" t="s">
        <v>7636</v>
      </c>
      <c r="S2295" s="1" t="s">
        <v>8156</v>
      </c>
      <c r="T2295">
        <v>0.79</v>
      </c>
      <c r="U2295" s="1"/>
      <c r="V2295">
        <v>50014.997019000002</v>
      </c>
      <c r="W2295">
        <v>1113519.5522</v>
      </c>
      <c r="X2295">
        <v>253.94182799999999</v>
      </c>
      <c r="Y2295">
        <v>25.246310000000001</v>
      </c>
      <c r="Z2295">
        <v>495.01894600000003</v>
      </c>
      <c r="AA2295">
        <v>478.67366399999997</v>
      </c>
      <c r="AB2295">
        <v>0</v>
      </c>
    </row>
    <row r="2296" spans="1:28" x14ac:dyDescent="0.25">
      <c r="A2296" s="1" t="s">
        <v>3484</v>
      </c>
      <c r="B2296">
        <v>2914</v>
      </c>
      <c r="C2296" s="1" t="s">
        <v>4043</v>
      </c>
      <c r="D2296">
        <v>5.0999999999999996</v>
      </c>
      <c r="E2296">
        <v>0</v>
      </c>
      <c r="F2296">
        <v>0.69</v>
      </c>
      <c r="G2296">
        <v>3446</v>
      </c>
      <c r="H2296" s="1" t="s">
        <v>4165</v>
      </c>
      <c r="I2296">
        <v>135.09</v>
      </c>
      <c r="J2296">
        <v>10.95</v>
      </c>
      <c r="K2296">
        <v>532</v>
      </c>
      <c r="L2296">
        <v>2630.12</v>
      </c>
      <c r="M2296">
        <v>165</v>
      </c>
      <c r="N2296">
        <v>13</v>
      </c>
      <c r="O2296">
        <v>0</v>
      </c>
      <c r="P2296">
        <v>297.8</v>
      </c>
      <c r="Q2296">
        <v>0</v>
      </c>
      <c r="R2296" s="1" t="s">
        <v>7639</v>
      </c>
      <c r="S2296" s="1" t="s">
        <v>8156</v>
      </c>
      <c r="T2296">
        <v>0.82</v>
      </c>
      <c r="U2296" s="1"/>
      <c r="V2296">
        <v>40420.795344999999</v>
      </c>
      <c r="W2296">
        <v>1258124.7996400001</v>
      </c>
      <c r="X2296">
        <v>213.620993</v>
      </c>
      <c r="Y2296">
        <v>25.840517999999999</v>
      </c>
      <c r="Z2296">
        <v>542.63341100000002</v>
      </c>
      <c r="AA2296">
        <v>540.82603600000004</v>
      </c>
      <c r="AB2296">
        <v>0</v>
      </c>
    </row>
    <row r="2297" spans="1:28" x14ac:dyDescent="0.25">
      <c r="A2297" s="1" t="s">
        <v>3485</v>
      </c>
      <c r="B2297">
        <v>3388</v>
      </c>
      <c r="C2297" s="1" t="s">
        <v>4002</v>
      </c>
      <c r="D2297">
        <v>5.0999999999999996</v>
      </c>
      <c r="E2297">
        <v>0</v>
      </c>
      <c r="F2297">
        <v>0.8</v>
      </c>
      <c r="G2297">
        <v>3446</v>
      </c>
      <c r="H2297" s="1" t="s">
        <v>4105</v>
      </c>
      <c r="I2297">
        <v>31.58</v>
      </c>
      <c r="J2297">
        <v>11.26</v>
      </c>
      <c r="K2297">
        <v>58</v>
      </c>
      <c r="L2297">
        <v>367.23</v>
      </c>
      <c r="M2297">
        <v>14</v>
      </c>
      <c r="N2297">
        <v>1</v>
      </c>
      <c r="O2297">
        <v>0</v>
      </c>
      <c r="P2297">
        <v>27.79</v>
      </c>
      <c r="Q2297">
        <v>0</v>
      </c>
      <c r="R2297" s="1" t="s">
        <v>7640</v>
      </c>
      <c r="S2297" s="1" t="s">
        <v>8156</v>
      </c>
      <c r="T2297">
        <v>0.88</v>
      </c>
      <c r="U2297" s="1"/>
      <c r="V2297">
        <v>4407.2005140000001</v>
      </c>
      <c r="W2297">
        <v>162949.606137</v>
      </c>
      <c r="X2297">
        <v>23.915147999999999</v>
      </c>
      <c r="Y2297">
        <v>3.294435</v>
      </c>
      <c r="Z2297">
        <v>69.773498000000004</v>
      </c>
      <c r="AA2297">
        <v>70.046008999999998</v>
      </c>
      <c r="AB2297">
        <v>0</v>
      </c>
    </row>
    <row r="2298" spans="1:28" x14ac:dyDescent="0.25">
      <c r="A2298" s="1" t="s">
        <v>3487</v>
      </c>
      <c r="B2298">
        <v>2875</v>
      </c>
      <c r="C2298" s="1" t="s">
        <v>4011</v>
      </c>
      <c r="D2298">
        <v>5.0999999999999996</v>
      </c>
      <c r="E2298">
        <v>0</v>
      </c>
      <c r="F2298">
        <v>0</v>
      </c>
      <c r="G2298">
        <v>3448</v>
      </c>
      <c r="H2298" s="1" t="s">
        <v>4084</v>
      </c>
      <c r="I2298">
        <v>105.53</v>
      </c>
      <c r="J2298">
        <v>15.29</v>
      </c>
      <c r="K2298">
        <v>573</v>
      </c>
      <c r="L2298">
        <v>690.83</v>
      </c>
      <c r="M2298">
        <v>307</v>
      </c>
      <c r="N2298">
        <v>21</v>
      </c>
      <c r="O2298">
        <v>0</v>
      </c>
      <c r="P2298">
        <v>527.53</v>
      </c>
      <c r="Q2298">
        <v>0</v>
      </c>
      <c r="R2298" s="1" t="s">
        <v>7642</v>
      </c>
      <c r="S2298" s="1" t="s">
        <v>8156</v>
      </c>
      <c r="T2298">
        <v>1.1100000000000001</v>
      </c>
      <c r="U2298" s="1"/>
      <c r="V2298">
        <v>56566.052946000003</v>
      </c>
      <c r="W2298">
        <v>1117267.3408039999</v>
      </c>
      <c r="X2298">
        <v>283.88865700000002</v>
      </c>
      <c r="Y2298">
        <v>26.461521000000001</v>
      </c>
      <c r="Z2298">
        <v>503.61551300000002</v>
      </c>
      <c r="AA2298">
        <v>480.28851600000002</v>
      </c>
      <c r="AB2298">
        <v>0</v>
      </c>
    </row>
    <row r="2299" spans="1:28" x14ac:dyDescent="0.25">
      <c r="A2299" s="1" t="s">
        <v>3489</v>
      </c>
      <c r="B2299">
        <v>2990</v>
      </c>
      <c r="C2299" s="1" t="s">
        <v>4043</v>
      </c>
      <c r="D2299">
        <v>5.0999999999999996</v>
      </c>
      <c r="E2299">
        <v>0</v>
      </c>
      <c r="F2299">
        <v>0.03</v>
      </c>
      <c r="G2299">
        <v>3448</v>
      </c>
      <c r="H2299" s="1" t="s">
        <v>4165</v>
      </c>
      <c r="I2299">
        <v>135.09</v>
      </c>
      <c r="J2299">
        <v>15.7</v>
      </c>
      <c r="K2299">
        <v>458</v>
      </c>
      <c r="L2299">
        <v>2630.12</v>
      </c>
      <c r="M2299">
        <v>153</v>
      </c>
      <c r="N2299">
        <v>7</v>
      </c>
      <c r="O2299">
        <v>0</v>
      </c>
      <c r="P2299">
        <v>295.82</v>
      </c>
      <c r="Q2299">
        <v>0</v>
      </c>
      <c r="R2299" s="1" t="s">
        <v>7644</v>
      </c>
      <c r="S2299" s="1" t="s">
        <v>8156</v>
      </c>
      <c r="T2299">
        <v>1.18</v>
      </c>
      <c r="U2299" s="1"/>
      <c r="V2299">
        <v>40142.202104000004</v>
      </c>
      <c r="W2299">
        <v>1323955.4516360001</v>
      </c>
      <c r="X2299">
        <v>214.18234799999999</v>
      </c>
      <c r="Y2299">
        <v>28.337724999999999</v>
      </c>
      <c r="Z2299">
        <v>576.09269400000005</v>
      </c>
      <c r="AA2299">
        <v>569.12088200000005</v>
      </c>
      <c r="AB2299">
        <v>0</v>
      </c>
    </row>
    <row r="2300" spans="1:28" x14ac:dyDescent="0.25">
      <c r="A2300" s="1" t="s">
        <v>3491</v>
      </c>
      <c r="B2300">
        <v>3030</v>
      </c>
      <c r="C2300" s="1" t="s">
        <v>4001</v>
      </c>
      <c r="D2300">
        <v>0.2</v>
      </c>
      <c r="E2300">
        <v>0</v>
      </c>
      <c r="F2300">
        <v>130</v>
      </c>
      <c r="G2300">
        <v>3451</v>
      </c>
      <c r="H2300" s="1" t="s">
        <v>4085</v>
      </c>
      <c r="I2300">
        <v>50.59</v>
      </c>
      <c r="J2300">
        <v>2.95</v>
      </c>
      <c r="K2300">
        <v>421</v>
      </c>
      <c r="L2300">
        <v>796.83</v>
      </c>
      <c r="M2300">
        <v>57</v>
      </c>
      <c r="N2300">
        <v>8</v>
      </c>
      <c r="O2300">
        <v>0</v>
      </c>
      <c r="P2300">
        <v>172.33</v>
      </c>
      <c r="Q2300">
        <v>0</v>
      </c>
      <c r="R2300" s="1" t="s">
        <v>7646</v>
      </c>
      <c r="S2300" s="1" t="s">
        <v>8156</v>
      </c>
      <c r="T2300">
        <v>0.22</v>
      </c>
      <c r="U2300" s="1"/>
      <c r="V2300">
        <v>28551.932165999999</v>
      </c>
      <c r="W2300">
        <v>598299.18667600001</v>
      </c>
      <c r="X2300">
        <v>143.85100299999999</v>
      </c>
      <c r="Y2300">
        <v>12.764078</v>
      </c>
      <c r="Z2300">
        <v>262.84898800000002</v>
      </c>
      <c r="AA2300">
        <v>257.196012</v>
      </c>
      <c r="AB2300">
        <v>0</v>
      </c>
    </row>
    <row r="2301" spans="1:28" x14ac:dyDescent="0.25">
      <c r="A2301" s="1" t="s">
        <v>3492</v>
      </c>
      <c r="B2301">
        <v>3373</v>
      </c>
      <c r="C2301" s="1" t="s">
        <v>4004</v>
      </c>
      <c r="D2301">
        <v>5.0999999999999996</v>
      </c>
      <c r="E2301">
        <v>0</v>
      </c>
      <c r="F2301">
        <v>1.46</v>
      </c>
      <c r="G2301">
        <v>3451</v>
      </c>
      <c r="H2301" s="1" t="s">
        <v>4073</v>
      </c>
      <c r="I2301">
        <v>40.79</v>
      </c>
      <c r="J2301">
        <v>13.24</v>
      </c>
      <c r="K2301">
        <v>78</v>
      </c>
      <c r="L2301">
        <v>475.89</v>
      </c>
      <c r="M2301">
        <v>20</v>
      </c>
      <c r="N2301">
        <v>1</v>
      </c>
      <c r="O2301">
        <v>0</v>
      </c>
      <c r="P2301">
        <v>45.35</v>
      </c>
      <c r="Q2301">
        <v>0</v>
      </c>
      <c r="R2301" s="1" t="s">
        <v>7647</v>
      </c>
      <c r="S2301" s="1" t="s">
        <v>8156</v>
      </c>
      <c r="T2301">
        <v>1.07</v>
      </c>
      <c r="U2301" s="1"/>
      <c r="V2301">
        <v>5914.7815739999996</v>
      </c>
      <c r="W2301">
        <v>222026.711495</v>
      </c>
      <c r="X2301">
        <v>32.199787999999998</v>
      </c>
      <c r="Y2301">
        <v>4.6320370000000004</v>
      </c>
      <c r="Z2301">
        <v>96.341306000000003</v>
      </c>
      <c r="AA2301">
        <v>95.440738999999994</v>
      </c>
      <c r="AB2301">
        <v>0</v>
      </c>
    </row>
    <row r="2302" spans="1:28" x14ac:dyDescent="0.25">
      <c r="A2302" s="1" t="s">
        <v>3493</v>
      </c>
      <c r="B2302">
        <v>3019</v>
      </c>
      <c r="C2302" s="1" t="s">
        <v>4031</v>
      </c>
      <c r="D2302">
        <v>5.0999999999999996</v>
      </c>
      <c r="E2302">
        <v>0</v>
      </c>
      <c r="F2302">
        <v>0.25</v>
      </c>
      <c r="G2302">
        <v>3452</v>
      </c>
      <c r="H2302" s="1" t="s">
        <v>4079</v>
      </c>
      <c r="I2302">
        <v>1.4</v>
      </c>
      <c r="J2302">
        <v>8.24</v>
      </c>
      <c r="K2302">
        <v>433</v>
      </c>
      <c r="L2302">
        <v>2407.63</v>
      </c>
      <c r="M2302">
        <v>73</v>
      </c>
      <c r="N2302">
        <v>5</v>
      </c>
      <c r="O2302">
        <v>0</v>
      </c>
      <c r="P2302">
        <v>173.71</v>
      </c>
      <c r="Q2302">
        <v>0</v>
      </c>
      <c r="R2302" s="1" t="s">
        <v>7648</v>
      </c>
      <c r="S2302" s="1" t="s">
        <v>8156</v>
      </c>
      <c r="T2302">
        <v>0.66</v>
      </c>
      <c r="U2302" s="1"/>
      <c r="V2302">
        <v>25778.739522</v>
      </c>
      <c r="W2302">
        <v>926074.88104400004</v>
      </c>
      <c r="X2302">
        <v>139.050206</v>
      </c>
      <c r="Y2302">
        <v>18.023033000000002</v>
      </c>
      <c r="Z2302">
        <v>394.58900699999998</v>
      </c>
      <c r="AA2302">
        <v>398.08676700000001</v>
      </c>
      <c r="AB2302">
        <v>0</v>
      </c>
    </row>
    <row r="2303" spans="1:28" x14ac:dyDescent="0.25">
      <c r="A2303" s="1" t="s">
        <v>3494</v>
      </c>
      <c r="B2303">
        <v>3118</v>
      </c>
      <c r="C2303" s="1" t="s">
        <v>4032</v>
      </c>
      <c r="D2303">
        <v>5.0999999999999996</v>
      </c>
      <c r="E2303">
        <v>0</v>
      </c>
      <c r="F2303">
        <v>1.88</v>
      </c>
      <c r="G2303">
        <v>3452</v>
      </c>
      <c r="H2303" s="1" t="s">
        <v>4093</v>
      </c>
      <c r="I2303">
        <v>2.0699999999999998</v>
      </c>
      <c r="J2303">
        <v>7.71</v>
      </c>
      <c r="K2303">
        <v>334</v>
      </c>
      <c r="L2303">
        <v>1444.44</v>
      </c>
      <c r="M2303">
        <v>115</v>
      </c>
      <c r="N2303">
        <v>3</v>
      </c>
      <c r="O2303">
        <v>0</v>
      </c>
      <c r="P2303">
        <v>159.63</v>
      </c>
      <c r="Q2303">
        <v>0</v>
      </c>
      <c r="R2303" s="1" t="s">
        <v>7649</v>
      </c>
      <c r="S2303" s="1" t="s">
        <v>8156</v>
      </c>
      <c r="T2303">
        <v>0.6</v>
      </c>
      <c r="U2303" s="1"/>
      <c r="V2303">
        <v>26826.885431999999</v>
      </c>
      <c r="W2303">
        <v>707425.45770200004</v>
      </c>
      <c r="X2303">
        <v>138.6472</v>
      </c>
      <c r="Y2303">
        <v>14.553065</v>
      </c>
      <c r="Z2303">
        <v>306.06239099999999</v>
      </c>
      <c r="AA2303">
        <v>304.102081</v>
      </c>
      <c r="AB2303">
        <v>0</v>
      </c>
    </row>
    <row r="2304" spans="1:28" x14ac:dyDescent="0.25">
      <c r="A2304" s="1" t="s">
        <v>3495</v>
      </c>
      <c r="B2304">
        <v>3150</v>
      </c>
      <c r="C2304" s="1" t="s">
        <v>4001</v>
      </c>
      <c r="D2304">
        <v>0.2</v>
      </c>
      <c r="E2304">
        <v>0</v>
      </c>
      <c r="F2304">
        <v>0</v>
      </c>
      <c r="G2304">
        <v>3452</v>
      </c>
      <c r="H2304" s="1" t="s">
        <v>4085</v>
      </c>
      <c r="I2304">
        <v>50.59</v>
      </c>
      <c r="J2304">
        <v>6.98</v>
      </c>
      <c r="K2304">
        <v>302</v>
      </c>
      <c r="L2304">
        <v>796.83</v>
      </c>
      <c r="M2304">
        <v>138</v>
      </c>
      <c r="N2304">
        <v>5</v>
      </c>
      <c r="O2304">
        <v>0</v>
      </c>
      <c r="P2304">
        <v>226.4</v>
      </c>
      <c r="Q2304">
        <v>0</v>
      </c>
      <c r="R2304" s="1" t="s">
        <v>7650</v>
      </c>
      <c r="S2304" s="1" t="s">
        <v>8156</v>
      </c>
      <c r="T2304">
        <v>0.73</v>
      </c>
      <c r="U2304" s="1"/>
      <c r="V2304">
        <v>26428.924447000001</v>
      </c>
      <c r="W2304">
        <v>597046.35379199998</v>
      </c>
      <c r="X2304">
        <v>134.33724000000001</v>
      </c>
      <c r="Y2304">
        <v>13.201497</v>
      </c>
      <c r="Z2304">
        <v>263.334476</v>
      </c>
      <c r="AA2304">
        <v>256.65517599999998</v>
      </c>
      <c r="AB2304">
        <v>0</v>
      </c>
    </row>
    <row r="2305" spans="1:28" x14ac:dyDescent="0.25">
      <c r="A2305" s="1" t="s">
        <v>3496</v>
      </c>
      <c r="B2305">
        <v>3335</v>
      </c>
      <c r="C2305" s="1" t="s">
        <v>4009</v>
      </c>
      <c r="D2305">
        <v>5.0999999999999996</v>
      </c>
      <c r="E2305">
        <v>0</v>
      </c>
      <c r="F2305">
        <v>0</v>
      </c>
      <c r="G2305">
        <v>3452</v>
      </c>
      <c r="H2305" s="1" t="s">
        <v>4081</v>
      </c>
      <c r="I2305">
        <v>19.239999999999998</v>
      </c>
      <c r="J2305">
        <v>5.83</v>
      </c>
      <c r="K2305">
        <v>117</v>
      </c>
      <c r="L2305">
        <v>738.31</v>
      </c>
      <c r="M2305">
        <v>0</v>
      </c>
      <c r="N2305">
        <v>0</v>
      </c>
      <c r="O2305">
        <v>0</v>
      </c>
      <c r="P2305">
        <v>18.48</v>
      </c>
      <c r="Q2305">
        <v>0</v>
      </c>
      <c r="R2305" s="1" t="s">
        <v>7651</v>
      </c>
      <c r="S2305" s="1" t="s">
        <v>8156</v>
      </c>
      <c r="T2305">
        <v>0.55000000000000004</v>
      </c>
      <c r="U2305" s="1"/>
      <c r="V2305">
        <v>5589.3645729999998</v>
      </c>
      <c r="W2305">
        <v>236095.64945999999</v>
      </c>
      <c r="X2305">
        <v>30.894024999999999</v>
      </c>
      <c r="Y2305">
        <v>4.0576949999999998</v>
      </c>
      <c r="Z2305">
        <v>97.612561999999997</v>
      </c>
      <c r="AA2305">
        <v>101.489081</v>
      </c>
      <c r="AB2305">
        <v>0</v>
      </c>
    </row>
    <row r="2306" spans="1:28" x14ac:dyDescent="0.25">
      <c r="A2306" s="1" t="s">
        <v>3497</v>
      </c>
      <c r="B2306">
        <v>3166</v>
      </c>
      <c r="C2306" s="1" t="s">
        <v>4001</v>
      </c>
      <c r="D2306">
        <v>0.2</v>
      </c>
      <c r="E2306">
        <v>0</v>
      </c>
      <c r="F2306">
        <v>0.14000000000000001</v>
      </c>
      <c r="G2306">
        <v>3453</v>
      </c>
      <c r="H2306" s="1" t="s">
        <v>4148</v>
      </c>
      <c r="I2306">
        <v>108.49</v>
      </c>
      <c r="J2306">
        <v>15.4</v>
      </c>
      <c r="K2306">
        <v>287</v>
      </c>
      <c r="L2306">
        <v>419.77</v>
      </c>
      <c r="M2306">
        <v>177</v>
      </c>
      <c r="N2306">
        <v>9</v>
      </c>
      <c r="O2306">
        <v>0</v>
      </c>
      <c r="P2306">
        <v>264.58</v>
      </c>
      <c r="Q2306">
        <v>0</v>
      </c>
      <c r="R2306" s="1" t="s">
        <v>7652</v>
      </c>
      <c r="S2306" s="1" t="s">
        <v>8156</v>
      </c>
      <c r="T2306">
        <v>1.39</v>
      </c>
      <c r="U2306" s="1"/>
      <c r="V2306">
        <v>32666.769445999998</v>
      </c>
      <c r="W2306">
        <v>668645.60269600002</v>
      </c>
      <c r="X2306">
        <v>164.54010600000001</v>
      </c>
      <c r="Y2306">
        <v>15.797831</v>
      </c>
      <c r="Z2306">
        <v>300.19363199999998</v>
      </c>
      <c r="AA2306">
        <v>287.43509699999998</v>
      </c>
      <c r="AB2306">
        <v>0</v>
      </c>
    </row>
    <row r="2307" spans="1:28" x14ac:dyDescent="0.25">
      <c r="A2307" s="1" t="s">
        <v>3498</v>
      </c>
      <c r="B2307">
        <v>3171</v>
      </c>
      <c r="C2307" s="1" t="s">
        <v>4048</v>
      </c>
      <c r="D2307">
        <v>5.0999999999999996</v>
      </c>
      <c r="E2307">
        <v>0</v>
      </c>
      <c r="F2307">
        <v>0.74</v>
      </c>
      <c r="G2307">
        <v>3453</v>
      </c>
      <c r="H2307" s="1" t="s">
        <v>4151</v>
      </c>
      <c r="I2307">
        <v>72.8</v>
      </c>
      <c r="J2307">
        <v>12.84</v>
      </c>
      <c r="K2307">
        <v>282</v>
      </c>
      <c r="L2307">
        <v>1956.19</v>
      </c>
      <c r="M2307">
        <v>82</v>
      </c>
      <c r="N2307">
        <v>5</v>
      </c>
      <c r="O2307">
        <v>0</v>
      </c>
      <c r="P2307">
        <v>141.19999999999999</v>
      </c>
      <c r="Q2307">
        <v>0</v>
      </c>
      <c r="R2307" s="1" t="s">
        <v>7653</v>
      </c>
      <c r="S2307" s="1" t="s">
        <v>8156</v>
      </c>
      <c r="T2307">
        <v>1</v>
      </c>
      <c r="U2307" s="1"/>
      <c r="V2307">
        <v>21104.382174999999</v>
      </c>
      <c r="W2307">
        <v>794372.18775299995</v>
      </c>
      <c r="X2307">
        <v>114.947757</v>
      </c>
      <c r="Y2307">
        <v>16.432556999999999</v>
      </c>
      <c r="Z2307">
        <v>341.77333299999998</v>
      </c>
      <c r="AA2307">
        <v>341.47041000000002</v>
      </c>
      <c r="AB2307">
        <v>0</v>
      </c>
    </row>
    <row r="2308" spans="1:28" x14ac:dyDescent="0.25">
      <c r="A2308" s="1" t="s">
        <v>3499</v>
      </c>
      <c r="B2308">
        <v>3128</v>
      </c>
      <c r="C2308" s="1" t="s">
        <v>4034</v>
      </c>
      <c r="D2308">
        <v>5.0999999999999996</v>
      </c>
      <c r="E2308">
        <v>0</v>
      </c>
      <c r="F2308">
        <v>0</v>
      </c>
      <c r="G2308">
        <v>3454</v>
      </c>
      <c r="H2308" s="1" t="s">
        <v>4115</v>
      </c>
      <c r="I2308">
        <v>82</v>
      </c>
      <c r="J2308">
        <v>8.33</v>
      </c>
      <c r="K2308">
        <v>326</v>
      </c>
      <c r="L2308">
        <v>1808.36</v>
      </c>
      <c r="M2308">
        <v>97</v>
      </c>
      <c r="N2308">
        <v>3</v>
      </c>
      <c r="O2308">
        <v>0</v>
      </c>
      <c r="P2308">
        <v>157.52000000000001</v>
      </c>
      <c r="Q2308">
        <v>0</v>
      </c>
      <c r="R2308" s="1" t="s">
        <v>7654</v>
      </c>
      <c r="S2308" s="1" t="s">
        <v>8156</v>
      </c>
      <c r="T2308">
        <v>0.76</v>
      </c>
      <c r="U2308" s="1"/>
      <c r="V2308">
        <v>25295.276866</v>
      </c>
      <c r="W2308">
        <v>803697.82459199999</v>
      </c>
      <c r="X2308">
        <v>134.05283399999999</v>
      </c>
      <c r="Y2308">
        <v>16.326799999999999</v>
      </c>
      <c r="Z2308">
        <v>345.25771600000002</v>
      </c>
      <c r="AA2308">
        <v>345.48283099999998</v>
      </c>
      <c r="AB2308">
        <v>0</v>
      </c>
    </row>
    <row r="2309" spans="1:28" x14ac:dyDescent="0.25">
      <c r="A2309" s="1" t="s">
        <v>3500</v>
      </c>
      <c r="B2309">
        <v>3200</v>
      </c>
      <c r="C2309" s="1" t="s">
        <v>4001</v>
      </c>
      <c r="D2309">
        <v>0.2</v>
      </c>
      <c r="E2309">
        <v>0</v>
      </c>
      <c r="F2309">
        <v>0</v>
      </c>
      <c r="G2309">
        <v>3454</v>
      </c>
      <c r="H2309" s="1" t="s">
        <v>4085</v>
      </c>
      <c r="I2309">
        <v>50.59</v>
      </c>
      <c r="J2309">
        <v>10.3</v>
      </c>
      <c r="K2309">
        <v>254</v>
      </c>
      <c r="L2309">
        <v>796.83</v>
      </c>
      <c r="M2309">
        <v>109</v>
      </c>
      <c r="N2309">
        <v>6</v>
      </c>
      <c r="O2309">
        <v>0</v>
      </c>
      <c r="P2309">
        <v>199.21</v>
      </c>
      <c r="Q2309">
        <v>0</v>
      </c>
      <c r="R2309" s="1" t="s">
        <v>7655</v>
      </c>
      <c r="S2309" s="1" t="s">
        <v>8156</v>
      </c>
      <c r="T2309">
        <v>1.04</v>
      </c>
      <c r="U2309" s="1"/>
      <c r="V2309">
        <v>22099.078472000001</v>
      </c>
      <c r="W2309">
        <v>547634.06090499996</v>
      </c>
      <c r="X2309">
        <v>113.524449</v>
      </c>
      <c r="Y2309">
        <v>12.030699</v>
      </c>
      <c r="Z2309">
        <v>240.32066499999999</v>
      </c>
      <c r="AA2309">
        <v>235.41243700000001</v>
      </c>
      <c r="AB2309">
        <v>0</v>
      </c>
    </row>
    <row r="2310" spans="1:28" x14ac:dyDescent="0.25">
      <c r="A2310" s="1" t="s">
        <v>3501</v>
      </c>
      <c r="B2310">
        <v>3390</v>
      </c>
      <c r="C2310" s="1" t="s">
        <v>4004</v>
      </c>
      <c r="D2310">
        <v>5.0999999999999996</v>
      </c>
      <c r="E2310">
        <v>0</v>
      </c>
      <c r="F2310">
        <v>0</v>
      </c>
      <c r="G2310">
        <v>3454</v>
      </c>
      <c r="H2310" s="1" t="s">
        <v>4074</v>
      </c>
      <c r="I2310">
        <v>0.2</v>
      </c>
      <c r="J2310">
        <v>10.42</v>
      </c>
      <c r="K2310">
        <v>64</v>
      </c>
      <c r="L2310">
        <v>420.4</v>
      </c>
      <c r="M2310">
        <v>13</v>
      </c>
      <c r="N2310">
        <v>1</v>
      </c>
      <c r="O2310">
        <v>0</v>
      </c>
      <c r="P2310">
        <v>23.08</v>
      </c>
      <c r="Q2310">
        <v>0</v>
      </c>
      <c r="R2310" s="1" t="s">
        <v>7656</v>
      </c>
      <c r="S2310" s="1" t="s">
        <v>8156</v>
      </c>
      <c r="T2310">
        <v>0.75</v>
      </c>
      <c r="U2310" s="1"/>
      <c r="V2310">
        <v>4549.0408239999997</v>
      </c>
      <c r="W2310">
        <v>162067.12266299999</v>
      </c>
      <c r="X2310">
        <v>24.523197</v>
      </c>
      <c r="Y2310">
        <v>3.2356509999999998</v>
      </c>
      <c r="Z2310">
        <v>69.397018000000003</v>
      </c>
      <c r="AA2310">
        <v>69.666838999999996</v>
      </c>
      <c r="AB2310">
        <v>0</v>
      </c>
    </row>
    <row r="2311" spans="1:28" x14ac:dyDescent="0.25">
      <c r="A2311" s="1" t="s">
        <v>3503</v>
      </c>
      <c r="B2311">
        <v>3398</v>
      </c>
      <c r="C2311" s="1" t="s">
        <v>4004</v>
      </c>
      <c r="D2311">
        <v>5.0999999999999996</v>
      </c>
      <c r="E2311">
        <v>0</v>
      </c>
      <c r="F2311">
        <v>0.32</v>
      </c>
      <c r="G2311">
        <v>3457</v>
      </c>
      <c r="H2311" s="1" t="s">
        <v>4073</v>
      </c>
      <c r="I2311">
        <v>40.79</v>
      </c>
      <c r="J2311">
        <v>11.87</v>
      </c>
      <c r="K2311">
        <v>59</v>
      </c>
      <c r="L2311">
        <v>475.89</v>
      </c>
      <c r="M2311">
        <v>12</v>
      </c>
      <c r="N2311">
        <v>1</v>
      </c>
      <c r="O2311">
        <v>0</v>
      </c>
      <c r="P2311">
        <v>23.56</v>
      </c>
      <c r="Q2311">
        <v>0</v>
      </c>
      <c r="R2311" s="1" t="s">
        <v>7658</v>
      </c>
      <c r="S2311" s="1" t="s">
        <v>8156</v>
      </c>
      <c r="T2311">
        <v>0.98</v>
      </c>
      <c r="U2311" s="1"/>
      <c r="V2311">
        <v>3921.1006950000001</v>
      </c>
      <c r="W2311">
        <v>185570.526289</v>
      </c>
      <c r="X2311">
        <v>22.247993999999998</v>
      </c>
      <c r="Y2311">
        <v>3.6171660000000001</v>
      </c>
      <c r="Z2311">
        <v>78.282563999999994</v>
      </c>
      <c r="AA2311">
        <v>79.769204000000002</v>
      </c>
      <c r="AB2311">
        <v>0</v>
      </c>
    </row>
    <row r="2312" spans="1:28" x14ac:dyDescent="0.25">
      <c r="A2312" s="1" t="s">
        <v>3504</v>
      </c>
      <c r="B2312">
        <v>2948</v>
      </c>
      <c r="C2312" s="1" t="s">
        <v>4004</v>
      </c>
      <c r="D2312">
        <v>5.0999999999999996</v>
      </c>
      <c r="E2312">
        <v>0</v>
      </c>
      <c r="F2312">
        <v>2.89</v>
      </c>
      <c r="G2312">
        <v>3458</v>
      </c>
      <c r="H2312" s="1" t="s">
        <v>4110</v>
      </c>
      <c r="I2312">
        <v>0.2</v>
      </c>
      <c r="J2312">
        <v>5.89</v>
      </c>
      <c r="K2312">
        <v>510</v>
      </c>
      <c r="L2312">
        <v>1312.65</v>
      </c>
      <c r="M2312">
        <v>293</v>
      </c>
      <c r="N2312">
        <v>11</v>
      </c>
      <c r="O2312">
        <v>0</v>
      </c>
      <c r="P2312">
        <v>432.69</v>
      </c>
      <c r="Q2312">
        <v>0</v>
      </c>
      <c r="R2312" s="1" t="s">
        <v>7659</v>
      </c>
      <c r="S2312" s="1" t="s">
        <v>8156</v>
      </c>
      <c r="T2312">
        <v>1.23</v>
      </c>
      <c r="U2312" s="1"/>
      <c r="V2312">
        <v>53932.413343</v>
      </c>
      <c r="W2312">
        <v>1240146.6469990001</v>
      </c>
      <c r="X2312">
        <v>274.85319199999998</v>
      </c>
      <c r="Y2312">
        <v>28.375119000000002</v>
      </c>
      <c r="Z2312">
        <v>552.35093700000004</v>
      </c>
      <c r="AA2312">
        <v>533.10557600000004</v>
      </c>
      <c r="AB2312">
        <v>0</v>
      </c>
    </row>
    <row r="2313" spans="1:28" x14ac:dyDescent="0.25">
      <c r="A2313" s="1" t="s">
        <v>3505</v>
      </c>
      <c r="B2313">
        <v>3419</v>
      </c>
      <c r="C2313" s="1" t="s">
        <v>4002</v>
      </c>
      <c r="D2313">
        <v>5.0999999999999996</v>
      </c>
      <c r="E2313">
        <v>0</v>
      </c>
      <c r="F2313">
        <v>0.43</v>
      </c>
      <c r="G2313">
        <v>3458</v>
      </c>
      <c r="H2313" s="1" t="s">
        <v>4105</v>
      </c>
      <c r="I2313">
        <v>31.58</v>
      </c>
      <c r="J2313">
        <v>10.98</v>
      </c>
      <c r="K2313">
        <v>39</v>
      </c>
      <c r="L2313">
        <v>367.23</v>
      </c>
      <c r="M2313">
        <v>0</v>
      </c>
      <c r="N2313">
        <v>0</v>
      </c>
      <c r="O2313">
        <v>0</v>
      </c>
      <c r="P2313">
        <v>5.14</v>
      </c>
      <c r="Q2313">
        <v>0</v>
      </c>
      <c r="R2313" s="1" t="s">
        <v>7660</v>
      </c>
      <c r="S2313" s="1" t="s">
        <v>8156</v>
      </c>
      <c r="T2313">
        <v>0.8</v>
      </c>
      <c r="U2313" s="1"/>
      <c r="V2313">
        <v>1594.576401</v>
      </c>
      <c r="W2313">
        <v>98085.026702999996</v>
      </c>
      <c r="X2313">
        <v>9.5527529999999992</v>
      </c>
      <c r="Y2313">
        <v>1.6909130000000001</v>
      </c>
      <c r="Z2313">
        <v>40.097321000000001</v>
      </c>
      <c r="AA2313">
        <v>42.162667999999996</v>
      </c>
      <c r="AB2313">
        <v>0</v>
      </c>
    </row>
    <row r="2314" spans="1:28" x14ac:dyDescent="0.25">
      <c r="A2314" s="1" t="s">
        <v>3507</v>
      </c>
      <c r="B2314">
        <v>1809</v>
      </c>
      <c r="C2314" s="1" t="s">
        <v>4012</v>
      </c>
      <c r="D2314">
        <v>5.0999999999999996</v>
      </c>
      <c r="E2314">
        <v>0</v>
      </c>
      <c r="F2314">
        <v>0</v>
      </c>
      <c r="G2314">
        <v>3461</v>
      </c>
      <c r="H2314" s="1" t="s">
        <v>4154</v>
      </c>
      <c r="I2314">
        <v>4.38</v>
      </c>
      <c r="J2314">
        <v>16.47</v>
      </c>
      <c r="K2314">
        <v>1652</v>
      </c>
      <c r="L2314">
        <v>2376.7199999999998</v>
      </c>
      <c r="M2314">
        <v>1124</v>
      </c>
      <c r="N2314">
        <v>45</v>
      </c>
      <c r="O2314">
        <v>0</v>
      </c>
      <c r="P2314">
        <v>1449.17</v>
      </c>
      <c r="Q2314">
        <v>0</v>
      </c>
      <c r="R2314" s="1" t="s">
        <v>7662</v>
      </c>
      <c r="S2314" s="1" t="s">
        <v>8156</v>
      </c>
      <c r="T2314">
        <v>0.83</v>
      </c>
      <c r="U2314" s="1"/>
      <c r="V2314">
        <v>184379.53599900001</v>
      </c>
      <c r="W2314">
        <v>3484131.4898339999</v>
      </c>
      <c r="X2314">
        <v>921.45046500000001</v>
      </c>
      <c r="Y2314">
        <v>82.670445999999998</v>
      </c>
      <c r="Z2314">
        <v>1569.4248560000001</v>
      </c>
      <c r="AA2314">
        <v>1497.7578699999999</v>
      </c>
      <c r="AB2314">
        <v>0</v>
      </c>
    </row>
    <row r="2315" spans="1:28" x14ac:dyDescent="0.25">
      <c r="A2315" s="1" t="s">
        <v>3509</v>
      </c>
      <c r="B2315">
        <v>3326</v>
      </c>
      <c r="C2315" s="1" t="s">
        <v>4004</v>
      </c>
      <c r="D2315">
        <v>5.0999999999999996</v>
      </c>
      <c r="E2315">
        <v>0</v>
      </c>
      <c r="F2315">
        <v>0.2</v>
      </c>
      <c r="G2315">
        <v>3462</v>
      </c>
      <c r="H2315" s="1" t="s">
        <v>4076</v>
      </c>
      <c r="I2315">
        <v>1.4</v>
      </c>
      <c r="J2315">
        <v>5.17</v>
      </c>
      <c r="K2315">
        <v>136</v>
      </c>
      <c r="L2315">
        <v>609.39</v>
      </c>
      <c r="M2315">
        <v>0</v>
      </c>
      <c r="N2315">
        <v>0</v>
      </c>
      <c r="O2315">
        <v>0</v>
      </c>
      <c r="P2315">
        <v>29.12</v>
      </c>
      <c r="Q2315">
        <v>0</v>
      </c>
      <c r="R2315" s="1" t="s">
        <v>7664</v>
      </c>
      <c r="S2315" s="1" t="s">
        <v>8156</v>
      </c>
      <c r="T2315">
        <v>0.38</v>
      </c>
      <c r="U2315" s="1"/>
      <c r="V2315">
        <v>7442.2109909999999</v>
      </c>
      <c r="W2315">
        <v>234276.83451700001</v>
      </c>
      <c r="X2315">
        <v>39.283814999999997</v>
      </c>
      <c r="Y2315">
        <v>4.314241</v>
      </c>
      <c r="Z2315">
        <v>98.901666000000006</v>
      </c>
      <c r="AA2315">
        <v>100.70840099999999</v>
      </c>
      <c r="AB2315">
        <v>0</v>
      </c>
    </row>
    <row r="2316" spans="1:28" x14ac:dyDescent="0.25">
      <c r="A2316" s="1" t="s">
        <v>3510</v>
      </c>
      <c r="B2316">
        <v>2991</v>
      </c>
      <c r="C2316" s="1" t="s">
        <v>4004</v>
      </c>
      <c r="D2316">
        <v>5.0999999999999996</v>
      </c>
      <c r="E2316">
        <v>0</v>
      </c>
      <c r="F2316">
        <v>1</v>
      </c>
      <c r="G2316">
        <v>3463</v>
      </c>
      <c r="H2316" s="1" t="s">
        <v>4110</v>
      </c>
      <c r="I2316">
        <v>0.2</v>
      </c>
      <c r="J2316">
        <v>13.78</v>
      </c>
      <c r="K2316">
        <v>472</v>
      </c>
      <c r="L2316">
        <v>1913.75</v>
      </c>
      <c r="M2316">
        <v>249</v>
      </c>
      <c r="N2316">
        <v>6</v>
      </c>
      <c r="O2316">
        <v>0</v>
      </c>
      <c r="P2316">
        <v>339.47</v>
      </c>
      <c r="Q2316">
        <v>0</v>
      </c>
      <c r="R2316" s="1" t="s">
        <v>7665</v>
      </c>
      <c r="S2316" s="1" t="s">
        <v>8156</v>
      </c>
      <c r="T2316">
        <v>1.04</v>
      </c>
      <c r="U2316" s="1"/>
      <c r="V2316">
        <v>51014.671733000003</v>
      </c>
      <c r="W2316">
        <v>1295846.5065639999</v>
      </c>
      <c r="X2316">
        <v>262.93787900000001</v>
      </c>
      <c r="Y2316">
        <v>29.023399000000001</v>
      </c>
      <c r="Z2316">
        <v>572.23418800000002</v>
      </c>
      <c r="AA2316">
        <v>557.04592100000002</v>
      </c>
      <c r="AB2316">
        <v>0</v>
      </c>
    </row>
    <row r="2317" spans="1:28" x14ac:dyDescent="0.25">
      <c r="A2317" s="1" t="s">
        <v>3511</v>
      </c>
      <c r="B2317">
        <v>3248</v>
      </c>
      <c r="C2317" s="1" t="s">
        <v>4001</v>
      </c>
      <c r="D2317">
        <v>0.2</v>
      </c>
      <c r="E2317">
        <v>0</v>
      </c>
      <c r="F2317">
        <v>0.96</v>
      </c>
      <c r="G2317">
        <v>3463</v>
      </c>
      <c r="H2317" s="1" t="s">
        <v>4148</v>
      </c>
      <c r="I2317">
        <v>108.49</v>
      </c>
      <c r="J2317">
        <v>7.83</v>
      </c>
      <c r="K2317">
        <v>215</v>
      </c>
      <c r="L2317">
        <v>419.77</v>
      </c>
      <c r="M2317">
        <v>131</v>
      </c>
      <c r="N2317">
        <v>5</v>
      </c>
      <c r="O2317">
        <v>0</v>
      </c>
      <c r="P2317">
        <v>176</v>
      </c>
      <c r="Q2317">
        <v>0</v>
      </c>
      <c r="R2317" s="1" t="s">
        <v>7666</v>
      </c>
      <c r="S2317" s="1" t="s">
        <v>8156</v>
      </c>
      <c r="T2317">
        <v>0.72</v>
      </c>
      <c r="U2317" s="1"/>
      <c r="V2317">
        <v>24227.846064000001</v>
      </c>
      <c r="W2317">
        <v>490176.57657700003</v>
      </c>
      <c r="X2317">
        <v>121.81526599999999</v>
      </c>
      <c r="Y2317">
        <v>11.265364</v>
      </c>
      <c r="Z2317">
        <v>218.93033199999999</v>
      </c>
      <c r="AA2317">
        <v>210.71606800000001</v>
      </c>
      <c r="AB2317">
        <v>0</v>
      </c>
    </row>
    <row r="2318" spans="1:28" x14ac:dyDescent="0.25">
      <c r="A2318" s="1" t="s">
        <v>3512</v>
      </c>
      <c r="B2318">
        <v>3105</v>
      </c>
      <c r="C2318" s="1" t="s">
        <v>4022</v>
      </c>
      <c r="D2318">
        <v>5.0999999999999996</v>
      </c>
      <c r="E2318">
        <v>0</v>
      </c>
      <c r="F2318">
        <v>0</v>
      </c>
      <c r="G2318">
        <v>3464</v>
      </c>
      <c r="H2318" s="1" t="s">
        <v>4098</v>
      </c>
      <c r="I2318">
        <v>66.290000000000006</v>
      </c>
      <c r="J2318">
        <v>11.37</v>
      </c>
      <c r="K2318">
        <v>359</v>
      </c>
      <c r="L2318">
        <v>1849.52</v>
      </c>
      <c r="M2318">
        <v>93</v>
      </c>
      <c r="N2318">
        <v>2</v>
      </c>
      <c r="O2318">
        <v>0</v>
      </c>
      <c r="P2318">
        <v>217.35</v>
      </c>
      <c r="Q2318">
        <v>0</v>
      </c>
      <c r="R2318" s="1" t="s">
        <v>7667</v>
      </c>
      <c r="S2318" s="1" t="s">
        <v>8156</v>
      </c>
      <c r="T2318">
        <v>0.92</v>
      </c>
      <c r="U2318" s="1"/>
      <c r="V2318">
        <v>28144.092238000001</v>
      </c>
      <c r="W2318">
        <v>879284.16674999997</v>
      </c>
      <c r="X2318">
        <v>148.84551999999999</v>
      </c>
      <c r="Y2318">
        <v>18.161953</v>
      </c>
      <c r="Z2318">
        <v>379.50570099999999</v>
      </c>
      <c r="AA2318">
        <v>377.97483399999999</v>
      </c>
      <c r="AB2318">
        <v>0</v>
      </c>
    </row>
    <row r="2319" spans="1:28" x14ac:dyDescent="0.25">
      <c r="A2319" s="1" t="s">
        <v>3513</v>
      </c>
      <c r="B2319">
        <v>3395</v>
      </c>
      <c r="C2319" s="1" t="s">
        <v>4004</v>
      </c>
      <c r="D2319">
        <v>5.0999999999999996</v>
      </c>
      <c r="E2319">
        <v>0</v>
      </c>
      <c r="F2319">
        <v>0.2</v>
      </c>
      <c r="G2319">
        <v>3464</v>
      </c>
      <c r="H2319" s="1" t="s">
        <v>4076</v>
      </c>
      <c r="I2319">
        <v>1.4</v>
      </c>
      <c r="J2319">
        <v>12.04</v>
      </c>
      <c r="K2319">
        <v>69</v>
      </c>
      <c r="L2319">
        <v>609.39</v>
      </c>
      <c r="M2319">
        <v>10</v>
      </c>
      <c r="N2319">
        <v>3</v>
      </c>
      <c r="O2319">
        <v>0</v>
      </c>
      <c r="P2319">
        <v>20.86</v>
      </c>
      <c r="Q2319">
        <v>0</v>
      </c>
      <c r="R2319" s="1" t="s">
        <v>7668</v>
      </c>
      <c r="S2319" s="1" t="s">
        <v>8156</v>
      </c>
      <c r="T2319">
        <v>0.87</v>
      </c>
      <c r="U2319" s="1"/>
      <c r="V2319">
        <v>4676.6093440000004</v>
      </c>
      <c r="W2319">
        <v>225653.04187700001</v>
      </c>
      <c r="X2319">
        <v>26.654800999999999</v>
      </c>
      <c r="Y2319">
        <v>4.4974699999999999</v>
      </c>
      <c r="Z2319">
        <v>96.110957999999997</v>
      </c>
      <c r="AA2319">
        <v>96.998784999999998</v>
      </c>
      <c r="AB2319">
        <v>0</v>
      </c>
    </row>
    <row r="2320" spans="1:28" x14ac:dyDescent="0.25">
      <c r="A2320" s="1" t="s">
        <v>3514</v>
      </c>
      <c r="B2320">
        <v>2764</v>
      </c>
      <c r="C2320" s="1" t="s">
        <v>4030</v>
      </c>
      <c r="D2320">
        <v>5.0999999999999996</v>
      </c>
      <c r="E2320">
        <v>0</v>
      </c>
      <c r="F2320">
        <v>4</v>
      </c>
      <c r="G2320">
        <v>3465</v>
      </c>
      <c r="H2320" s="1" t="s">
        <v>4152</v>
      </c>
      <c r="I2320">
        <v>144.80000000000001</v>
      </c>
      <c r="J2320">
        <v>5.77</v>
      </c>
      <c r="K2320">
        <v>701</v>
      </c>
      <c r="L2320">
        <v>3263.57</v>
      </c>
      <c r="M2320">
        <v>127</v>
      </c>
      <c r="N2320">
        <v>7</v>
      </c>
      <c r="O2320">
        <v>0</v>
      </c>
      <c r="P2320">
        <v>237.19</v>
      </c>
      <c r="Q2320">
        <v>0</v>
      </c>
      <c r="R2320" s="1" t="s">
        <v>7669</v>
      </c>
      <c r="S2320" s="1" t="s">
        <v>8156</v>
      </c>
      <c r="T2320">
        <v>0.5</v>
      </c>
      <c r="U2320" s="1"/>
      <c r="V2320">
        <v>42581.531938</v>
      </c>
      <c r="W2320">
        <v>1282275.370475</v>
      </c>
      <c r="X2320">
        <v>223.586636</v>
      </c>
      <c r="Y2320">
        <v>24.565128000000001</v>
      </c>
      <c r="Z2320">
        <v>545.35338999999999</v>
      </c>
      <c r="AA2320">
        <v>551.21106499999996</v>
      </c>
      <c r="AB2320">
        <v>0</v>
      </c>
    </row>
    <row r="2321" spans="1:28" x14ac:dyDescent="0.25">
      <c r="A2321" s="1" t="s">
        <v>3515</v>
      </c>
      <c r="B2321">
        <v>2958</v>
      </c>
      <c r="C2321" s="1" t="s">
        <v>4016</v>
      </c>
      <c r="D2321">
        <v>5.0999999999999996</v>
      </c>
      <c r="E2321">
        <v>0</v>
      </c>
      <c r="F2321">
        <v>0.87</v>
      </c>
      <c r="G2321">
        <v>3465</v>
      </c>
      <c r="H2321" s="1" t="s">
        <v>4125</v>
      </c>
      <c r="I2321">
        <v>87.33</v>
      </c>
      <c r="J2321">
        <v>6.5</v>
      </c>
      <c r="K2321">
        <v>507</v>
      </c>
      <c r="L2321">
        <v>2372.46</v>
      </c>
      <c r="M2321">
        <v>114</v>
      </c>
      <c r="N2321">
        <v>9</v>
      </c>
      <c r="O2321">
        <v>0</v>
      </c>
      <c r="P2321">
        <v>207.59</v>
      </c>
      <c r="Q2321">
        <v>0</v>
      </c>
      <c r="R2321" s="1" t="s">
        <v>7670</v>
      </c>
      <c r="S2321" s="1" t="s">
        <v>8156</v>
      </c>
      <c r="T2321">
        <v>0.56999999999999995</v>
      </c>
      <c r="U2321" s="1"/>
      <c r="V2321">
        <v>32432.407711</v>
      </c>
      <c r="W2321">
        <v>963517.37814399996</v>
      </c>
      <c r="X2321">
        <v>170.04623100000001</v>
      </c>
      <c r="Y2321">
        <v>18.749362999999999</v>
      </c>
      <c r="Z2321">
        <v>410.88063799999998</v>
      </c>
      <c r="AA2321">
        <v>414.18673799999999</v>
      </c>
      <c r="AB2321">
        <v>0</v>
      </c>
    </row>
    <row r="2322" spans="1:28" x14ac:dyDescent="0.25">
      <c r="A2322" s="1" t="s">
        <v>3516</v>
      </c>
      <c r="B2322">
        <v>2607</v>
      </c>
      <c r="C2322" s="1" t="s">
        <v>4043</v>
      </c>
      <c r="D2322">
        <v>5.0999999999999996</v>
      </c>
      <c r="E2322">
        <v>0</v>
      </c>
      <c r="F2322">
        <v>0.36</v>
      </c>
      <c r="G2322">
        <v>3466</v>
      </c>
      <c r="H2322" s="1" t="s">
        <v>4129</v>
      </c>
      <c r="I2322">
        <v>135.09</v>
      </c>
      <c r="J2322">
        <v>4.8</v>
      </c>
      <c r="K2322">
        <v>859</v>
      </c>
      <c r="L2322">
        <v>2630.12</v>
      </c>
      <c r="M2322">
        <v>213</v>
      </c>
      <c r="N2322">
        <v>12</v>
      </c>
      <c r="O2322">
        <v>0</v>
      </c>
      <c r="P2322">
        <v>382.23</v>
      </c>
      <c r="Q2322">
        <v>0</v>
      </c>
      <c r="R2322" s="1" t="s">
        <v>7671</v>
      </c>
      <c r="S2322" s="1" t="s">
        <v>8156</v>
      </c>
      <c r="T2322">
        <v>0.4</v>
      </c>
      <c r="U2322" s="1"/>
      <c r="V2322">
        <v>60983.306011000001</v>
      </c>
      <c r="W2322">
        <v>1481126.105616</v>
      </c>
      <c r="X2322">
        <v>312.01571200000001</v>
      </c>
      <c r="Y2322">
        <v>30.412827</v>
      </c>
      <c r="Z2322">
        <v>643.10555799999997</v>
      </c>
      <c r="AA2322">
        <v>636.69790999999998</v>
      </c>
      <c r="AB2322">
        <v>0</v>
      </c>
    </row>
    <row r="2323" spans="1:28" x14ac:dyDescent="0.25">
      <c r="A2323" s="1" t="s">
        <v>3517</v>
      </c>
      <c r="B2323">
        <v>3032</v>
      </c>
      <c r="C2323" s="1" t="s">
        <v>4004</v>
      </c>
      <c r="D2323">
        <v>5.0999999999999996</v>
      </c>
      <c r="E2323">
        <v>0</v>
      </c>
      <c r="F2323">
        <v>2.74</v>
      </c>
      <c r="G2323">
        <v>3467</v>
      </c>
      <c r="H2323" s="1" t="s">
        <v>4104</v>
      </c>
      <c r="I2323">
        <v>0.2</v>
      </c>
      <c r="J2323">
        <v>10.09</v>
      </c>
      <c r="K2323">
        <v>435</v>
      </c>
      <c r="L2323">
        <v>1312.65</v>
      </c>
      <c r="M2323">
        <v>229</v>
      </c>
      <c r="N2323">
        <v>8</v>
      </c>
      <c r="O2323">
        <v>0</v>
      </c>
      <c r="P2323">
        <v>317.35000000000002</v>
      </c>
      <c r="Q2323">
        <v>0</v>
      </c>
      <c r="R2323" s="1" t="s">
        <v>7672</v>
      </c>
      <c r="S2323" s="1" t="s">
        <v>8156</v>
      </c>
      <c r="T2323">
        <v>0.8</v>
      </c>
      <c r="U2323" s="1"/>
      <c r="V2323">
        <v>42529.830615999999</v>
      </c>
      <c r="W2323">
        <v>1020661.287872</v>
      </c>
      <c r="X2323">
        <v>217.71588800000001</v>
      </c>
      <c r="Y2323">
        <v>22.866378000000001</v>
      </c>
      <c r="Z2323">
        <v>452.355616</v>
      </c>
      <c r="AA2323">
        <v>438.753806</v>
      </c>
      <c r="AB2323">
        <v>0</v>
      </c>
    </row>
    <row r="2324" spans="1:28" x14ac:dyDescent="0.25">
      <c r="A2324" s="1" t="s">
        <v>3520</v>
      </c>
      <c r="B2324">
        <v>2760</v>
      </c>
      <c r="C2324" s="1" t="s">
        <v>4003</v>
      </c>
      <c r="D2324">
        <v>5.0999999999999996</v>
      </c>
      <c r="E2324">
        <v>0</v>
      </c>
      <c r="F2324">
        <v>0</v>
      </c>
      <c r="G2324">
        <v>3469</v>
      </c>
      <c r="H2324" s="1" t="s">
        <v>4073</v>
      </c>
      <c r="I2324">
        <v>40.79</v>
      </c>
      <c r="J2324">
        <v>10.130000000000001</v>
      </c>
      <c r="K2324">
        <v>709</v>
      </c>
      <c r="L2324">
        <v>604.41</v>
      </c>
      <c r="M2324">
        <v>583</v>
      </c>
      <c r="N2324">
        <v>14</v>
      </c>
      <c r="O2324">
        <v>0</v>
      </c>
      <c r="P2324">
        <v>653.07000000000005</v>
      </c>
      <c r="Q2324">
        <v>0</v>
      </c>
      <c r="R2324" s="1" t="s">
        <v>7675</v>
      </c>
      <c r="S2324" s="1" t="s">
        <v>8156</v>
      </c>
      <c r="T2324">
        <v>0.74</v>
      </c>
      <c r="U2324" s="1"/>
      <c r="V2324">
        <v>95327.922187000004</v>
      </c>
      <c r="W2324">
        <v>1680817.868306</v>
      </c>
      <c r="X2324">
        <v>473.53214400000002</v>
      </c>
      <c r="Y2324">
        <v>40.685119</v>
      </c>
      <c r="Z2324">
        <v>762.51933699999995</v>
      </c>
      <c r="AA2324">
        <v>722.55391799999995</v>
      </c>
      <c r="AB2324">
        <v>0</v>
      </c>
    </row>
    <row r="2325" spans="1:28" x14ac:dyDescent="0.25">
      <c r="A2325" s="1" t="s">
        <v>3522</v>
      </c>
      <c r="B2325">
        <v>2435</v>
      </c>
      <c r="C2325" s="1" t="s">
        <v>4070</v>
      </c>
      <c r="D2325">
        <v>1.94</v>
      </c>
      <c r="E2325">
        <v>0</v>
      </c>
      <c r="F2325">
        <v>0</v>
      </c>
      <c r="G2325">
        <v>3470</v>
      </c>
      <c r="H2325" s="1" t="s">
        <v>4103</v>
      </c>
      <c r="I2325">
        <v>92.78</v>
      </c>
      <c r="J2325">
        <v>9.07</v>
      </c>
      <c r="K2325">
        <v>1035</v>
      </c>
      <c r="L2325">
        <v>3198.77</v>
      </c>
      <c r="M2325">
        <v>559</v>
      </c>
      <c r="N2325">
        <v>16</v>
      </c>
      <c r="O2325">
        <v>0</v>
      </c>
      <c r="P2325">
        <v>745.76</v>
      </c>
      <c r="Q2325">
        <v>0</v>
      </c>
      <c r="R2325" s="1" t="s">
        <v>7677</v>
      </c>
      <c r="S2325" s="1" t="s">
        <v>8156</v>
      </c>
      <c r="T2325">
        <v>0.79</v>
      </c>
      <c r="U2325" s="1"/>
      <c r="V2325">
        <v>102092.91710999999</v>
      </c>
      <c r="W2325">
        <v>2310629.7073829998</v>
      </c>
      <c r="X2325">
        <v>519.05590099999995</v>
      </c>
      <c r="Y2325">
        <v>51.030991999999998</v>
      </c>
      <c r="Z2325">
        <v>1016.970925</v>
      </c>
      <c r="AA2325">
        <v>993.28157399999998</v>
      </c>
      <c r="AB2325">
        <v>0</v>
      </c>
    </row>
    <row r="2326" spans="1:28" x14ac:dyDescent="0.25">
      <c r="A2326" s="1" t="s">
        <v>3523</v>
      </c>
      <c r="B2326">
        <v>3382</v>
      </c>
      <c r="C2326" s="1" t="s">
        <v>4001</v>
      </c>
      <c r="D2326">
        <v>0.2</v>
      </c>
      <c r="E2326">
        <v>0</v>
      </c>
      <c r="F2326">
        <v>94.37</v>
      </c>
      <c r="G2326">
        <v>3470</v>
      </c>
      <c r="H2326" s="1" t="s">
        <v>4148</v>
      </c>
      <c r="I2326">
        <v>108.49</v>
      </c>
      <c r="J2326">
        <v>8.82</v>
      </c>
      <c r="K2326">
        <v>88</v>
      </c>
      <c r="L2326">
        <v>419.77</v>
      </c>
      <c r="M2326">
        <v>11</v>
      </c>
      <c r="N2326">
        <v>4</v>
      </c>
      <c r="O2326">
        <v>0</v>
      </c>
      <c r="P2326">
        <v>50.33</v>
      </c>
      <c r="Q2326">
        <v>0</v>
      </c>
      <c r="R2326" s="1" t="s">
        <v>7678</v>
      </c>
      <c r="S2326" s="1" t="s">
        <v>8156</v>
      </c>
      <c r="T2326">
        <v>0.75</v>
      </c>
      <c r="U2326" s="1"/>
      <c r="V2326">
        <v>5895.4331149999998</v>
      </c>
      <c r="W2326">
        <v>199942.51615499999</v>
      </c>
      <c r="X2326">
        <v>31.525794999999999</v>
      </c>
      <c r="Y2326">
        <v>3.9557259999999999</v>
      </c>
      <c r="Z2326">
        <v>85.565348</v>
      </c>
      <c r="AA2326">
        <v>85.948389000000006</v>
      </c>
      <c r="AB2326">
        <v>0</v>
      </c>
    </row>
    <row r="2327" spans="1:28" x14ac:dyDescent="0.25">
      <c r="A2327" s="1" t="s">
        <v>3524</v>
      </c>
      <c r="B2327">
        <v>2968</v>
      </c>
      <c r="C2327" s="1" t="s">
        <v>4001</v>
      </c>
      <c r="D2327">
        <v>0.2</v>
      </c>
      <c r="E2327">
        <v>0</v>
      </c>
      <c r="F2327">
        <v>215.07</v>
      </c>
      <c r="G2327">
        <v>3472</v>
      </c>
      <c r="H2327" s="1" t="s">
        <v>4128</v>
      </c>
      <c r="I2327">
        <v>116.2</v>
      </c>
      <c r="J2327">
        <v>4.6100000000000003</v>
      </c>
      <c r="K2327">
        <v>504</v>
      </c>
      <c r="L2327">
        <v>2118.0100000000002</v>
      </c>
      <c r="M2327">
        <v>20</v>
      </c>
      <c r="N2327">
        <v>5</v>
      </c>
      <c r="O2327">
        <v>0</v>
      </c>
      <c r="P2327">
        <v>155.63</v>
      </c>
      <c r="Q2327">
        <v>0</v>
      </c>
      <c r="R2327" s="1" t="s">
        <v>7679</v>
      </c>
      <c r="S2327" s="1" t="s">
        <v>8156</v>
      </c>
      <c r="T2327">
        <v>0.43</v>
      </c>
      <c r="U2327" s="1"/>
      <c r="V2327">
        <v>25030.603631000002</v>
      </c>
      <c r="W2327">
        <v>780766.74263400002</v>
      </c>
      <c r="X2327">
        <v>131.96803199999999</v>
      </c>
      <c r="Y2327">
        <v>14.466276000000001</v>
      </c>
      <c r="Z2327">
        <v>330.24218400000001</v>
      </c>
      <c r="AA2327">
        <v>335.62764600000003</v>
      </c>
      <c r="AB2327">
        <v>0</v>
      </c>
    </row>
    <row r="2328" spans="1:28" x14ac:dyDescent="0.25">
      <c r="A2328" s="1" t="s">
        <v>3525</v>
      </c>
      <c r="B2328">
        <v>2415</v>
      </c>
      <c r="C2328" s="1" t="s">
        <v>4044</v>
      </c>
      <c r="D2328">
        <v>5.0999999999999996</v>
      </c>
      <c r="E2328">
        <v>0</v>
      </c>
      <c r="F2328">
        <v>0</v>
      </c>
      <c r="G2328">
        <v>3473</v>
      </c>
      <c r="H2328" s="1" t="s">
        <v>4149</v>
      </c>
      <c r="I2328">
        <v>0.69</v>
      </c>
      <c r="J2328">
        <v>2.52</v>
      </c>
      <c r="K2328">
        <v>1058</v>
      </c>
      <c r="L2328">
        <v>2187.13</v>
      </c>
      <c r="M2328">
        <v>142</v>
      </c>
      <c r="N2328">
        <v>6</v>
      </c>
      <c r="O2328">
        <v>0</v>
      </c>
      <c r="P2328">
        <v>379.47</v>
      </c>
      <c r="Q2328">
        <v>0</v>
      </c>
      <c r="R2328" s="1" t="s">
        <v>7680</v>
      </c>
      <c r="S2328" s="1" t="s">
        <v>8156</v>
      </c>
      <c r="T2328">
        <v>0.23</v>
      </c>
      <c r="U2328" s="1"/>
      <c r="V2328">
        <v>77944.793395999994</v>
      </c>
      <c r="W2328">
        <v>1595390.7458949999</v>
      </c>
      <c r="X2328">
        <v>391.71734800000002</v>
      </c>
      <c r="Y2328">
        <v>33.746200000000002</v>
      </c>
      <c r="Z2328">
        <v>698.85158699999999</v>
      </c>
      <c r="AA2328">
        <v>685.82633699999997</v>
      </c>
      <c r="AB2328">
        <v>0</v>
      </c>
    </row>
    <row r="2329" spans="1:28" x14ac:dyDescent="0.25">
      <c r="A2329" s="1" t="s">
        <v>3527</v>
      </c>
      <c r="B2329">
        <v>2218</v>
      </c>
      <c r="C2329" s="1" t="s">
        <v>4030</v>
      </c>
      <c r="D2329">
        <v>5.0999999999999996</v>
      </c>
      <c r="E2329">
        <v>0</v>
      </c>
      <c r="F2329">
        <v>0.15</v>
      </c>
      <c r="G2329">
        <v>3474</v>
      </c>
      <c r="H2329" s="1" t="s">
        <v>4182</v>
      </c>
      <c r="I2329">
        <v>81.98</v>
      </c>
      <c r="J2329">
        <v>11.07</v>
      </c>
      <c r="K2329">
        <v>1256</v>
      </c>
      <c r="L2329">
        <v>2812.27</v>
      </c>
      <c r="M2329">
        <v>755</v>
      </c>
      <c r="N2329">
        <v>38</v>
      </c>
      <c r="O2329">
        <v>0</v>
      </c>
      <c r="P2329">
        <v>1042.31</v>
      </c>
      <c r="Q2329">
        <v>0</v>
      </c>
      <c r="R2329" s="1" t="s">
        <v>7682</v>
      </c>
      <c r="S2329" s="1" t="s">
        <v>8156</v>
      </c>
      <c r="T2329">
        <v>0.95</v>
      </c>
      <c r="U2329" s="1"/>
      <c r="V2329">
        <v>128103.421843</v>
      </c>
      <c r="W2329">
        <v>2744604.7156110001</v>
      </c>
      <c r="X2329">
        <v>647.93225500000005</v>
      </c>
      <c r="Y2329">
        <v>63.043875999999997</v>
      </c>
      <c r="Z2329">
        <v>1223.1260890000001</v>
      </c>
      <c r="AA2329">
        <v>1179.8387049999999</v>
      </c>
      <c r="AB2329">
        <v>0</v>
      </c>
    </row>
    <row r="2330" spans="1:28" x14ac:dyDescent="0.25">
      <c r="A2330" s="1" t="s">
        <v>3531</v>
      </c>
      <c r="B2330">
        <v>3269</v>
      </c>
      <c r="C2330" s="1" t="s">
        <v>4031</v>
      </c>
      <c r="D2330">
        <v>5.0999999999999996</v>
      </c>
      <c r="E2330">
        <v>0</v>
      </c>
      <c r="F2330">
        <v>0.6</v>
      </c>
      <c r="G2330">
        <v>3475</v>
      </c>
      <c r="H2330" s="1" t="s">
        <v>4140</v>
      </c>
      <c r="I2330">
        <v>93.18</v>
      </c>
      <c r="J2330">
        <v>8.2899999999999991</v>
      </c>
      <c r="K2330">
        <v>206</v>
      </c>
      <c r="L2330">
        <v>1375.09</v>
      </c>
      <c r="M2330">
        <v>18</v>
      </c>
      <c r="N2330">
        <v>3</v>
      </c>
      <c r="O2330">
        <v>0</v>
      </c>
      <c r="P2330">
        <v>108.96</v>
      </c>
      <c r="Q2330">
        <v>0</v>
      </c>
      <c r="R2330" s="1" t="s">
        <v>7686</v>
      </c>
      <c r="S2330" s="1" t="s">
        <v>8156</v>
      </c>
      <c r="T2330">
        <v>1.02</v>
      </c>
      <c r="U2330" s="1"/>
      <c r="V2330">
        <v>11328.284433000001</v>
      </c>
      <c r="W2330">
        <v>491576.67206399998</v>
      </c>
      <c r="X2330">
        <v>63.196615000000001</v>
      </c>
      <c r="Y2330">
        <v>9.7173979999999993</v>
      </c>
      <c r="Z2330">
        <v>209.50601499999999</v>
      </c>
      <c r="AA2330">
        <v>211.30923799999999</v>
      </c>
      <c r="AB2330">
        <v>0</v>
      </c>
    </row>
    <row r="2331" spans="1:28" x14ac:dyDescent="0.25">
      <c r="A2331" s="1" t="s">
        <v>3532</v>
      </c>
      <c r="B2331">
        <v>2711</v>
      </c>
      <c r="C2331" s="1" t="s">
        <v>4030</v>
      </c>
      <c r="D2331">
        <v>5.0999999999999996</v>
      </c>
      <c r="E2331">
        <v>0</v>
      </c>
      <c r="F2331">
        <v>0.28999999999999998</v>
      </c>
      <c r="G2331">
        <v>3477</v>
      </c>
      <c r="H2331" s="1" t="s">
        <v>4182</v>
      </c>
      <c r="I2331">
        <v>81.98</v>
      </c>
      <c r="J2331">
        <v>14.61</v>
      </c>
      <c r="K2331">
        <v>766</v>
      </c>
      <c r="L2331">
        <v>2812.27</v>
      </c>
      <c r="M2331">
        <v>395</v>
      </c>
      <c r="N2331">
        <v>14</v>
      </c>
      <c r="O2331">
        <v>0</v>
      </c>
      <c r="P2331">
        <v>582.20000000000005</v>
      </c>
      <c r="Q2331">
        <v>0</v>
      </c>
      <c r="R2331" s="1" t="s">
        <v>7687</v>
      </c>
      <c r="S2331" s="1" t="s">
        <v>8156</v>
      </c>
      <c r="T2331">
        <v>1.1100000000000001</v>
      </c>
      <c r="U2331" s="1"/>
      <c r="V2331">
        <v>75081.940910999998</v>
      </c>
      <c r="W2331">
        <v>1921956.10877</v>
      </c>
      <c r="X2331">
        <v>387.305477</v>
      </c>
      <c r="Y2331">
        <v>42.782632999999997</v>
      </c>
      <c r="Z2331">
        <v>847.22981800000002</v>
      </c>
      <c r="AA2331">
        <v>826.19172600000002</v>
      </c>
      <c r="AB2331">
        <v>0</v>
      </c>
    </row>
    <row r="2332" spans="1:28" x14ac:dyDescent="0.25">
      <c r="A2332" s="1" t="s">
        <v>3534</v>
      </c>
      <c r="B2332">
        <v>3344</v>
      </c>
      <c r="C2332" s="1" t="s">
        <v>4020</v>
      </c>
      <c r="D2332">
        <v>5.0999999999999996</v>
      </c>
      <c r="E2332">
        <v>0</v>
      </c>
      <c r="F2332">
        <v>0.7</v>
      </c>
      <c r="G2332">
        <v>3477</v>
      </c>
      <c r="H2332" s="1" t="s">
        <v>4117</v>
      </c>
      <c r="I2332">
        <v>120.04</v>
      </c>
      <c r="J2332">
        <v>11.36</v>
      </c>
      <c r="K2332">
        <v>133</v>
      </c>
      <c r="L2332">
        <v>743.49</v>
      </c>
      <c r="M2332">
        <v>51</v>
      </c>
      <c r="N2332">
        <v>2</v>
      </c>
      <c r="O2332">
        <v>0</v>
      </c>
      <c r="P2332">
        <v>76.34</v>
      </c>
      <c r="Q2332">
        <v>0</v>
      </c>
      <c r="R2332" s="1" t="s">
        <v>7689</v>
      </c>
      <c r="S2332" s="1" t="s">
        <v>8156</v>
      </c>
      <c r="T2332">
        <v>0.96</v>
      </c>
      <c r="U2332" s="1"/>
      <c r="V2332">
        <v>10621.480206</v>
      </c>
      <c r="W2332">
        <v>336155.53852100001</v>
      </c>
      <c r="X2332">
        <v>56.282646</v>
      </c>
      <c r="Y2332">
        <v>6.9147290000000003</v>
      </c>
      <c r="Z2332">
        <v>144.33252300000001</v>
      </c>
      <c r="AA2332">
        <v>144.50200000000001</v>
      </c>
      <c r="AB2332">
        <v>0</v>
      </c>
    </row>
    <row r="2333" spans="1:28" x14ac:dyDescent="0.25">
      <c r="A2333" s="1" t="s">
        <v>3535</v>
      </c>
      <c r="B2333">
        <v>2990</v>
      </c>
      <c r="C2333" s="1" t="s">
        <v>4030</v>
      </c>
      <c r="D2333">
        <v>5.0999999999999996</v>
      </c>
      <c r="E2333">
        <v>0</v>
      </c>
      <c r="F2333">
        <v>0</v>
      </c>
      <c r="G2333">
        <v>3478</v>
      </c>
      <c r="H2333" s="1" t="s">
        <v>4152</v>
      </c>
      <c r="I2333">
        <v>144.80000000000001</v>
      </c>
      <c r="J2333">
        <v>8.7100000000000009</v>
      </c>
      <c r="K2333">
        <v>488</v>
      </c>
      <c r="L2333">
        <v>3263.57</v>
      </c>
      <c r="M2333">
        <v>50</v>
      </c>
      <c r="N2333">
        <v>5</v>
      </c>
      <c r="O2333">
        <v>0</v>
      </c>
      <c r="P2333">
        <v>149.72999999999999</v>
      </c>
      <c r="Q2333">
        <v>0</v>
      </c>
      <c r="R2333" s="1" t="s">
        <v>7690</v>
      </c>
      <c r="S2333" s="1" t="s">
        <v>8156</v>
      </c>
      <c r="T2333">
        <v>0.69</v>
      </c>
      <c r="U2333" s="1"/>
      <c r="V2333">
        <v>25065.567648</v>
      </c>
      <c r="W2333">
        <v>1030284.263674</v>
      </c>
      <c r="X2333">
        <v>138.10708299999999</v>
      </c>
      <c r="Y2333">
        <v>18.726279000000002</v>
      </c>
      <c r="Z2333">
        <v>429.687005</v>
      </c>
      <c r="AA2333">
        <v>442.88169699999997</v>
      </c>
      <c r="AB2333">
        <v>0</v>
      </c>
    </row>
    <row r="2334" spans="1:28" x14ac:dyDescent="0.25">
      <c r="A2334" s="1" t="s">
        <v>3536</v>
      </c>
      <c r="B2334">
        <v>3420</v>
      </c>
      <c r="C2334" s="1" t="s">
        <v>4004</v>
      </c>
      <c r="D2334">
        <v>5.0999999999999996</v>
      </c>
      <c r="E2334">
        <v>0</v>
      </c>
      <c r="F2334">
        <v>0</v>
      </c>
      <c r="G2334">
        <v>3478</v>
      </c>
      <c r="H2334" s="1" t="s">
        <v>4074</v>
      </c>
      <c r="I2334">
        <v>0.2</v>
      </c>
      <c r="J2334">
        <v>9.3000000000000007</v>
      </c>
      <c r="K2334">
        <v>58</v>
      </c>
      <c r="L2334">
        <v>420.4</v>
      </c>
      <c r="M2334">
        <v>9</v>
      </c>
      <c r="N2334">
        <v>2</v>
      </c>
      <c r="O2334">
        <v>0</v>
      </c>
      <c r="P2334">
        <v>19.73</v>
      </c>
      <c r="Q2334">
        <v>0</v>
      </c>
      <c r="R2334" s="1" t="s">
        <v>7691</v>
      </c>
      <c r="S2334" s="1" t="s">
        <v>8156</v>
      </c>
      <c r="T2334">
        <v>0.8</v>
      </c>
      <c r="U2334" s="1"/>
      <c r="V2334">
        <v>3433.8432849999999</v>
      </c>
      <c r="W2334">
        <v>154904.193229</v>
      </c>
      <c r="X2334">
        <v>19.296627000000001</v>
      </c>
      <c r="Y2334">
        <v>3.0495320000000001</v>
      </c>
      <c r="Z2334">
        <v>66.038932000000003</v>
      </c>
      <c r="AA2334">
        <v>66.587036999999995</v>
      </c>
      <c r="AB2334">
        <v>0</v>
      </c>
    </row>
    <row r="2335" spans="1:28" x14ac:dyDescent="0.25">
      <c r="A2335" s="1" t="s">
        <v>3537</v>
      </c>
      <c r="B2335">
        <v>3272</v>
      </c>
      <c r="C2335" s="1" t="s">
        <v>4024</v>
      </c>
      <c r="D2335">
        <v>5.0999999999999996</v>
      </c>
      <c r="E2335">
        <v>0</v>
      </c>
      <c r="F2335">
        <v>0.49</v>
      </c>
      <c r="G2335">
        <v>3479</v>
      </c>
      <c r="H2335" s="1" t="s">
        <v>4112</v>
      </c>
      <c r="I2335">
        <v>110.84</v>
      </c>
      <c r="J2335">
        <v>15.06</v>
      </c>
      <c r="K2335">
        <v>207</v>
      </c>
      <c r="L2335">
        <v>1746.22</v>
      </c>
      <c r="M2335">
        <v>47</v>
      </c>
      <c r="N2335">
        <v>6</v>
      </c>
      <c r="O2335">
        <v>0</v>
      </c>
      <c r="P2335">
        <v>104.55</v>
      </c>
      <c r="Q2335">
        <v>0</v>
      </c>
      <c r="R2335" s="1" t="s">
        <v>7692</v>
      </c>
      <c r="S2335" s="1" t="s">
        <v>8156</v>
      </c>
      <c r="T2335">
        <v>1.24</v>
      </c>
      <c r="U2335" s="1"/>
      <c r="V2335">
        <v>16637.273551999999</v>
      </c>
      <c r="W2335">
        <v>777055.15295200003</v>
      </c>
      <c r="X2335">
        <v>94.271849000000003</v>
      </c>
      <c r="Y2335">
        <v>16.372143000000001</v>
      </c>
      <c r="Z2335">
        <v>334.49927300000002</v>
      </c>
      <c r="AA2335">
        <v>334.02274799999998</v>
      </c>
      <c r="AB2335">
        <v>0</v>
      </c>
    </row>
    <row r="2336" spans="1:28" x14ac:dyDescent="0.25">
      <c r="A2336" s="1" t="s">
        <v>3540</v>
      </c>
      <c r="B2336">
        <v>3185</v>
      </c>
      <c r="C2336" s="1" t="s">
        <v>4026</v>
      </c>
      <c r="D2336">
        <v>0.2</v>
      </c>
      <c r="E2336">
        <v>0</v>
      </c>
      <c r="F2336">
        <v>0.39</v>
      </c>
      <c r="G2336">
        <v>3481</v>
      </c>
      <c r="H2336" s="1" t="s">
        <v>4090</v>
      </c>
      <c r="I2336">
        <v>24.41</v>
      </c>
      <c r="J2336">
        <v>14.62</v>
      </c>
      <c r="K2336">
        <v>296</v>
      </c>
      <c r="L2336">
        <v>1018.7</v>
      </c>
      <c r="M2336">
        <v>176</v>
      </c>
      <c r="N2336">
        <v>3</v>
      </c>
      <c r="O2336">
        <v>0</v>
      </c>
      <c r="P2336">
        <v>228.49</v>
      </c>
      <c r="Q2336">
        <v>0</v>
      </c>
      <c r="R2336" s="1" t="s">
        <v>7695</v>
      </c>
      <c r="S2336" s="1" t="s">
        <v>8156</v>
      </c>
      <c r="T2336">
        <v>1.1200000000000001</v>
      </c>
      <c r="U2336" s="1"/>
      <c r="V2336">
        <v>33575.476197000004</v>
      </c>
      <c r="W2336">
        <v>831830.30554199999</v>
      </c>
      <c r="X2336">
        <v>172.594202</v>
      </c>
      <c r="Y2336">
        <v>18.946535000000001</v>
      </c>
      <c r="Z2336">
        <v>369.408546</v>
      </c>
      <c r="AA2336">
        <v>357.579362</v>
      </c>
      <c r="AB2336">
        <v>0</v>
      </c>
    </row>
    <row r="2337" spans="1:28" x14ac:dyDescent="0.25">
      <c r="A2337" s="1" t="s">
        <v>3541</v>
      </c>
      <c r="B2337">
        <v>3220</v>
      </c>
      <c r="C2337" s="1" t="s">
        <v>4014</v>
      </c>
      <c r="D2337">
        <v>5.0999999999999996</v>
      </c>
      <c r="E2337">
        <v>0</v>
      </c>
      <c r="F2337">
        <v>0</v>
      </c>
      <c r="G2337">
        <v>3481</v>
      </c>
      <c r="H2337" s="1" t="s">
        <v>4087</v>
      </c>
      <c r="I2337">
        <v>59.72</v>
      </c>
      <c r="J2337">
        <v>14.87</v>
      </c>
      <c r="K2337">
        <v>261</v>
      </c>
      <c r="L2337">
        <v>1184.6199999999999</v>
      </c>
      <c r="M2337">
        <v>71</v>
      </c>
      <c r="N2337">
        <v>4</v>
      </c>
      <c r="O2337">
        <v>0</v>
      </c>
      <c r="P2337">
        <v>190.17</v>
      </c>
      <c r="Q2337">
        <v>0</v>
      </c>
      <c r="R2337" s="1" t="s">
        <v>7696</v>
      </c>
      <c r="S2337" s="1" t="s">
        <v>8156</v>
      </c>
      <c r="T2337">
        <v>1.23</v>
      </c>
      <c r="U2337" s="1"/>
      <c r="V2337">
        <v>23701.470281999998</v>
      </c>
      <c r="W2337">
        <v>731983.18734599999</v>
      </c>
      <c r="X2337">
        <v>125.291888</v>
      </c>
      <c r="Y2337">
        <v>15.902832999999999</v>
      </c>
      <c r="Z2337">
        <v>321.03663699999998</v>
      </c>
      <c r="AA2337">
        <v>314.65410400000002</v>
      </c>
      <c r="AB2337">
        <v>0</v>
      </c>
    </row>
    <row r="2338" spans="1:28" x14ac:dyDescent="0.25">
      <c r="A2338" s="1" t="s">
        <v>3543</v>
      </c>
      <c r="B2338">
        <v>2754</v>
      </c>
      <c r="C2338" s="1" t="s">
        <v>4012</v>
      </c>
      <c r="D2338">
        <v>5.0999999999999996</v>
      </c>
      <c r="E2338">
        <v>0</v>
      </c>
      <c r="F2338">
        <v>581.79</v>
      </c>
      <c r="G2338">
        <v>3483</v>
      </c>
      <c r="H2338" s="1" t="s">
        <v>4096</v>
      </c>
      <c r="I2338">
        <v>121.36</v>
      </c>
      <c r="J2338">
        <v>11.48</v>
      </c>
      <c r="K2338">
        <v>729</v>
      </c>
      <c r="L2338">
        <v>1363.57</v>
      </c>
      <c r="M2338">
        <v>444</v>
      </c>
      <c r="N2338">
        <v>22</v>
      </c>
      <c r="O2338">
        <v>0</v>
      </c>
      <c r="P2338">
        <v>614.16</v>
      </c>
      <c r="Q2338">
        <v>0</v>
      </c>
      <c r="R2338" s="1" t="s">
        <v>7698</v>
      </c>
      <c r="S2338" s="1" t="s">
        <v>8156</v>
      </c>
      <c r="T2338">
        <v>0.87</v>
      </c>
      <c r="U2338" s="1"/>
      <c r="V2338">
        <v>79258.293409999998</v>
      </c>
      <c r="W2338">
        <v>1638973.06164</v>
      </c>
      <c r="X2338">
        <v>399.47068400000001</v>
      </c>
      <c r="Y2338">
        <v>38.101255000000002</v>
      </c>
      <c r="Z2338">
        <v>734.84438399999999</v>
      </c>
      <c r="AA2338">
        <v>704.55610300000001</v>
      </c>
      <c r="AB2338">
        <v>0</v>
      </c>
    </row>
    <row r="2339" spans="1:28" x14ac:dyDescent="0.25">
      <c r="A2339" s="1" t="s">
        <v>3544</v>
      </c>
      <c r="B2339">
        <v>2588</v>
      </c>
      <c r="C2339" s="1" t="s">
        <v>4011</v>
      </c>
      <c r="D2339">
        <v>5.0999999999999996</v>
      </c>
      <c r="E2339">
        <v>0</v>
      </c>
      <c r="F2339">
        <v>0.5</v>
      </c>
      <c r="G2339">
        <v>3484</v>
      </c>
      <c r="H2339" s="1" t="s">
        <v>4090</v>
      </c>
      <c r="I2339">
        <v>24.41</v>
      </c>
      <c r="J2339">
        <v>12.3</v>
      </c>
      <c r="K2339">
        <v>896</v>
      </c>
      <c r="L2339">
        <v>1138.06</v>
      </c>
      <c r="M2339">
        <v>583</v>
      </c>
      <c r="N2339">
        <v>31</v>
      </c>
      <c r="O2339">
        <v>0</v>
      </c>
      <c r="P2339">
        <v>805.66</v>
      </c>
      <c r="Q2339">
        <v>0</v>
      </c>
      <c r="R2339" s="1" t="s">
        <v>7699</v>
      </c>
      <c r="S2339" s="1" t="s">
        <v>8156</v>
      </c>
      <c r="T2339">
        <v>0.93</v>
      </c>
      <c r="U2339" s="1"/>
      <c r="V2339">
        <v>94113.145229999995</v>
      </c>
      <c r="W2339">
        <v>1818205.1860479999</v>
      </c>
      <c r="X2339">
        <v>471.30679300000003</v>
      </c>
      <c r="Y2339">
        <v>43.086542999999999</v>
      </c>
      <c r="Z2339">
        <v>819.94946000000004</v>
      </c>
      <c r="AA2339">
        <v>781.60789299999999</v>
      </c>
      <c r="AB2339">
        <v>0</v>
      </c>
    </row>
    <row r="2340" spans="1:28" x14ac:dyDescent="0.25">
      <c r="A2340" s="1" t="s">
        <v>3545</v>
      </c>
      <c r="B2340">
        <v>3425</v>
      </c>
      <c r="C2340" s="1" t="s">
        <v>4004</v>
      </c>
      <c r="D2340">
        <v>5.0999999999999996</v>
      </c>
      <c r="E2340">
        <v>0</v>
      </c>
      <c r="F2340">
        <v>1.18</v>
      </c>
      <c r="G2340">
        <v>3485</v>
      </c>
      <c r="H2340" s="1" t="s">
        <v>4073</v>
      </c>
      <c r="I2340">
        <v>40.79</v>
      </c>
      <c r="J2340">
        <v>13.68</v>
      </c>
      <c r="K2340">
        <v>60</v>
      </c>
      <c r="L2340">
        <v>475.89</v>
      </c>
      <c r="M2340">
        <v>6</v>
      </c>
      <c r="N2340">
        <v>1</v>
      </c>
      <c r="O2340">
        <v>0</v>
      </c>
      <c r="P2340">
        <v>27</v>
      </c>
      <c r="Q2340">
        <v>0</v>
      </c>
      <c r="R2340" s="1" t="s">
        <v>7700</v>
      </c>
      <c r="S2340" s="1" t="s">
        <v>8156</v>
      </c>
      <c r="T2340">
        <v>1.05</v>
      </c>
      <c r="U2340" s="1"/>
      <c r="V2340">
        <v>3743.5386870000002</v>
      </c>
      <c r="W2340">
        <v>199406.06395000001</v>
      </c>
      <c r="X2340">
        <v>21.806823999999999</v>
      </c>
      <c r="Y2340">
        <v>4.0476850000000004</v>
      </c>
      <c r="Z2340">
        <v>85.528704000000005</v>
      </c>
      <c r="AA2340">
        <v>85.715851000000001</v>
      </c>
      <c r="AB2340">
        <v>0</v>
      </c>
    </row>
    <row r="2341" spans="1:28" x14ac:dyDescent="0.25">
      <c r="A2341" s="1" t="s">
        <v>3547</v>
      </c>
      <c r="B2341">
        <v>2250</v>
      </c>
      <c r="C2341" s="1" t="s">
        <v>4036</v>
      </c>
      <c r="D2341">
        <v>5.0999999999999996</v>
      </c>
      <c r="E2341">
        <v>0</v>
      </c>
      <c r="F2341">
        <v>0</v>
      </c>
      <c r="G2341">
        <v>3487</v>
      </c>
      <c r="H2341" s="1" t="s">
        <v>4120</v>
      </c>
      <c r="I2341">
        <v>34.18</v>
      </c>
      <c r="J2341">
        <v>6.61</v>
      </c>
      <c r="K2341">
        <v>1237</v>
      </c>
      <c r="L2341">
        <v>2056.66</v>
      </c>
      <c r="M2341">
        <v>824</v>
      </c>
      <c r="N2341">
        <v>17</v>
      </c>
      <c r="O2341">
        <v>0</v>
      </c>
      <c r="P2341">
        <v>972.53</v>
      </c>
      <c r="Q2341">
        <v>0</v>
      </c>
      <c r="R2341" s="1" t="s">
        <v>7702</v>
      </c>
      <c r="S2341" s="1" t="s">
        <v>8156</v>
      </c>
      <c r="T2341">
        <v>0.56000000000000005</v>
      </c>
      <c r="U2341" s="1"/>
      <c r="V2341">
        <v>150021.86960400001</v>
      </c>
      <c r="W2341">
        <v>2816081.0576519999</v>
      </c>
      <c r="X2341">
        <v>749.041875</v>
      </c>
      <c r="Y2341">
        <v>65.823588999999998</v>
      </c>
      <c r="Z2341">
        <v>1264.6517229999999</v>
      </c>
      <c r="AA2341">
        <v>1210.5785639999999</v>
      </c>
      <c r="AB2341">
        <v>0</v>
      </c>
    </row>
    <row r="2342" spans="1:28" x14ac:dyDescent="0.25">
      <c r="A2342" s="1" t="s">
        <v>3549</v>
      </c>
      <c r="B2342">
        <v>2890</v>
      </c>
      <c r="C2342" s="1" t="s">
        <v>4012</v>
      </c>
      <c r="D2342">
        <v>5.0999999999999996</v>
      </c>
      <c r="E2342">
        <v>0</v>
      </c>
      <c r="F2342">
        <v>590.01</v>
      </c>
      <c r="G2342">
        <v>3488</v>
      </c>
      <c r="H2342" s="1" t="s">
        <v>4096</v>
      </c>
      <c r="I2342">
        <v>121.36</v>
      </c>
      <c r="J2342">
        <v>10.94</v>
      </c>
      <c r="K2342">
        <v>598</v>
      </c>
      <c r="L2342">
        <v>1363.57</v>
      </c>
      <c r="M2342">
        <v>377</v>
      </c>
      <c r="N2342">
        <v>18</v>
      </c>
      <c r="O2342">
        <v>0</v>
      </c>
      <c r="P2342">
        <v>478.74</v>
      </c>
      <c r="Q2342">
        <v>0</v>
      </c>
      <c r="R2342" s="1" t="s">
        <v>7704</v>
      </c>
      <c r="S2342" s="1" t="s">
        <v>8156</v>
      </c>
      <c r="T2342">
        <v>0.84</v>
      </c>
      <c r="U2342" s="1"/>
      <c r="V2342">
        <v>62776.113658000002</v>
      </c>
      <c r="W2342">
        <v>1364351.6913970001</v>
      </c>
      <c r="X2342">
        <v>317.93181499999997</v>
      </c>
      <c r="Y2342">
        <v>31.040658000000001</v>
      </c>
      <c r="Z2342">
        <v>606.83957899999996</v>
      </c>
      <c r="AA2342">
        <v>586.50115900000003</v>
      </c>
      <c r="AB2342">
        <v>0</v>
      </c>
    </row>
    <row r="2343" spans="1:28" x14ac:dyDescent="0.25">
      <c r="A2343" s="1" t="s">
        <v>3550</v>
      </c>
      <c r="B2343">
        <v>2943</v>
      </c>
      <c r="C2343" s="1" t="s">
        <v>4038</v>
      </c>
      <c r="D2343">
        <v>5.0999999999999996</v>
      </c>
      <c r="E2343">
        <v>0</v>
      </c>
      <c r="F2343">
        <v>0.37</v>
      </c>
      <c r="G2343">
        <v>3488</v>
      </c>
      <c r="H2343" s="1" t="s">
        <v>4130</v>
      </c>
      <c r="I2343">
        <v>14.85</v>
      </c>
      <c r="J2343">
        <v>10.93</v>
      </c>
      <c r="K2343">
        <v>545</v>
      </c>
      <c r="L2343">
        <v>1683.59</v>
      </c>
      <c r="M2343">
        <v>298</v>
      </c>
      <c r="N2343">
        <v>10</v>
      </c>
      <c r="O2343">
        <v>0</v>
      </c>
      <c r="P2343">
        <v>394.15</v>
      </c>
      <c r="Q2343">
        <v>0</v>
      </c>
      <c r="R2343" s="1" t="s">
        <v>7705</v>
      </c>
      <c r="S2343" s="1" t="s">
        <v>8156</v>
      </c>
      <c r="T2343">
        <v>0.82</v>
      </c>
      <c r="U2343" s="1"/>
      <c r="V2343">
        <v>53387.651470999997</v>
      </c>
      <c r="W2343">
        <v>1255054.7450910001</v>
      </c>
      <c r="X2343">
        <v>272.59296000000001</v>
      </c>
      <c r="Y2343">
        <v>27.795473000000001</v>
      </c>
      <c r="Z2343">
        <v>553.69260599999996</v>
      </c>
      <c r="AA2343">
        <v>539.51448700000003</v>
      </c>
      <c r="AB2343">
        <v>0</v>
      </c>
    </row>
    <row r="2344" spans="1:28" x14ac:dyDescent="0.25">
      <c r="A2344" s="1" t="s">
        <v>3551</v>
      </c>
      <c r="B2344">
        <v>3045</v>
      </c>
      <c r="C2344" s="1" t="s">
        <v>4038</v>
      </c>
      <c r="D2344">
        <v>5.0999999999999996</v>
      </c>
      <c r="E2344">
        <v>0</v>
      </c>
      <c r="F2344">
        <v>0.9</v>
      </c>
      <c r="G2344">
        <v>3489</v>
      </c>
      <c r="H2344" s="1" t="s">
        <v>4130</v>
      </c>
      <c r="I2344">
        <v>14.85</v>
      </c>
      <c r="J2344">
        <v>12.24</v>
      </c>
      <c r="K2344">
        <v>444</v>
      </c>
      <c r="L2344">
        <v>1683.59</v>
      </c>
      <c r="M2344">
        <v>207</v>
      </c>
      <c r="N2344">
        <v>6</v>
      </c>
      <c r="O2344">
        <v>0</v>
      </c>
      <c r="P2344">
        <v>305.94</v>
      </c>
      <c r="Q2344">
        <v>0</v>
      </c>
      <c r="R2344" s="1" t="s">
        <v>7706</v>
      </c>
      <c r="S2344" s="1" t="s">
        <v>8156</v>
      </c>
      <c r="T2344">
        <v>0.89</v>
      </c>
      <c r="U2344" s="1"/>
      <c r="V2344">
        <v>41770.547325</v>
      </c>
      <c r="W2344">
        <v>1063040.0346820001</v>
      </c>
      <c r="X2344">
        <v>215.23136199999999</v>
      </c>
      <c r="Y2344">
        <v>23.227539</v>
      </c>
      <c r="Z2344">
        <v>466.65655400000003</v>
      </c>
      <c r="AA2344">
        <v>456.970056</v>
      </c>
      <c r="AB2344">
        <v>0</v>
      </c>
    </row>
    <row r="2345" spans="1:28" x14ac:dyDescent="0.25">
      <c r="A2345" s="1" t="s">
        <v>3552</v>
      </c>
      <c r="B2345">
        <v>2366</v>
      </c>
      <c r="C2345" s="1" t="s">
        <v>4061</v>
      </c>
      <c r="D2345">
        <v>5.0999999999999996</v>
      </c>
      <c r="E2345">
        <v>0</v>
      </c>
      <c r="F2345">
        <v>0.3</v>
      </c>
      <c r="G2345">
        <v>3490</v>
      </c>
      <c r="H2345" s="1" t="s">
        <v>4161</v>
      </c>
      <c r="I2345">
        <v>168.74</v>
      </c>
      <c r="J2345">
        <v>12.35</v>
      </c>
      <c r="K2345">
        <v>1124</v>
      </c>
      <c r="L2345">
        <v>2615.73</v>
      </c>
      <c r="M2345">
        <v>705</v>
      </c>
      <c r="N2345">
        <v>29</v>
      </c>
      <c r="O2345">
        <v>0</v>
      </c>
      <c r="P2345">
        <v>938.09</v>
      </c>
      <c r="Q2345">
        <v>0</v>
      </c>
      <c r="R2345" s="1" t="s">
        <v>7707</v>
      </c>
      <c r="S2345" s="1" t="s">
        <v>8156</v>
      </c>
      <c r="T2345">
        <v>1.03</v>
      </c>
      <c r="U2345" s="1"/>
      <c r="V2345">
        <v>122745.046942</v>
      </c>
      <c r="W2345">
        <v>2655577.0130159999</v>
      </c>
      <c r="X2345">
        <v>621.57292399999994</v>
      </c>
      <c r="Y2345">
        <v>61.495967</v>
      </c>
      <c r="Z2345">
        <v>1186.7812329999999</v>
      </c>
      <c r="AA2345">
        <v>1141.5660640000001</v>
      </c>
      <c r="AB2345">
        <v>0</v>
      </c>
    </row>
    <row r="2346" spans="1:28" x14ac:dyDescent="0.25">
      <c r="A2346" s="1" t="s">
        <v>3553</v>
      </c>
      <c r="B2346">
        <v>3214</v>
      </c>
      <c r="C2346" s="1" t="s">
        <v>4024</v>
      </c>
      <c r="D2346">
        <v>5.0999999999999996</v>
      </c>
      <c r="E2346">
        <v>0</v>
      </c>
      <c r="F2346">
        <v>1.97</v>
      </c>
      <c r="G2346">
        <v>3490</v>
      </c>
      <c r="H2346" s="1" t="s">
        <v>4112</v>
      </c>
      <c r="I2346">
        <v>110.84</v>
      </c>
      <c r="J2346">
        <v>13.89</v>
      </c>
      <c r="K2346">
        <v>276</v>
      </c>
      <c r="L2346">
        <v>1744.16</v>
      </c>
      <c r="M2346">
        <v>77</v>
      </c>
      <c r="N2346">
        <v>5</v>
      </c>
      <c r="O2346">
        <v>0</v>
      </c>
      <c r="P2346">
        <v>159.68</v>
      </c>
      <c r="Q2346">
        <v>0</v>
      </c>
      <c r="R2346" s="1" t="s">
        <v>7708</v>
      </c>
      <c r="S2346" s="1" t="s">
        <v>8156</v>
      </c>
      <c r="T2346">
        <v>1.07</v>
      </c>
      <c r="U2346" s="1"/>
      <c r="V2346">
        <v>22345.203132999999</v>
      </c>
      <c r="W2346">
        <v>804997.87862099998</v>
      </c>
      <c r="X2346">
        <v>120.838757</v>
      </c>
      <c r="Y2346">
        <v>16.965834999999998</v>
      </c>
      <c r="Z2346">
        <v>348.72843599999999</v>
      </c>
      <c r="AA2346">
        <v>346.03828700000003</v>
      </c>
      <c r="AB2346">
        <v>0</v>
      </c>
    </row>
    <row r="2347" spans="1:28" x14ac:dyDescent="0.25">
      <c r="A2347" s="1" t="s">
        <v>3554</v>
      </c>
      <c r="B2347">
        <v>2558</v>
      </c>
      <c r="C2347" s="1" t="s">
        <v>4005</v>
      </c>
      <c r="D2347">
        <v>5.0999999999999996</v>
      </c>
      <c r="E2347">
        <v>0</v>
      </c>
      <c r="F2347">
        <v>0.27</v>
      </c>
      <c r="G2347">
        <v>3491</v>
      </c>
      <c r="H2347" s="1" t="s">
        <v>4075</v>
      </c>
      <c r="I2347">
        <v>89.74</v>
      </c>
      <c r="J2347">
        <v>8.7200000000000006</v>
      </c>
      <c r="K2347">
        <v>933</v>
      </c>
      <c r="L2347">
        <v>698.35</v>
      </c>
      <c r="M2347">
        <v>649</v>
      </c>
      <c r="N2347">
        <v>17</v>
      </c>
      <c r="O2347">
        <v>0</v>
      </c>
      <c r="P2347">
        <v>867.38</v>
      </c>
      <c r="Q2347">
        <v>0</v>
      </c>
      <c r="R2347" s="1" t="s">
        <v>7709</v>
      </c>
      <c r="S2347" s="1" t="s">
        <v>8156</v>
      </c>
      <c r="T2347">
        <v>0.78</v>
      </c>
      <c r="U2347" s="1"/>
      <c r="V2347">
        <v>111978.78644900001</v>
      </c>
      <c r="W2347">
        <v>1969370.832045</v>
      </c>
      <c r="X2347">
        <v>556.10998900000004</v>
      </c>
      <c r="Y2347">
        <v>47.682184999999997</v>
      </c>
      <c r="Z2347">
        <v>894.11319100000003</v>
      </c>
      <c r="AA2347">
        <v>846.59790299999997</v>
      </c>
      <c r="AB2347">
        <v>0</v>
      </c>
    </row>
    <row r="2348" spans="1:28" x14ac:dyDescent="0.25">
      <c r="A2348" s="1" t="s">
        <v>3555</v>
      </c>
      <c r="B2348">
        <v>2662</v>
      </c>
      <c r="C2348" s="1" t="s">
        <v>4040</v>
      </c>
      <c r="D2348">
        <v>5.0999999999999996</v>
      </c>
      <c r="E2348">
        <v>0</v>
      </c>
      <c r="F2348">
        <v>0.57999999999999996</v>
      </c>
      <c r="G2348">
        <v>3492</v>
      </c>
      <c r="H2348" s="1" t="s">
        <v>4096</v>
      </c>
      <c r="I2348">
        <v>121.36</v>
      </c>
      <c r="J2348">
        <v>10.07</v>
      </c>
      <c r="K2348">
        <v>830</v>
      </c>
      <c r="L2348">
        <v>1561.24</v>
      </c>
      <c r="M2348">
        <v>510</v>
      </c>
      <c r="N2348">
        <v>14</v>
      </c>
      <c r="O2348">
        <v>0</v>
      </c>
      <c r="P2348">
        <v>682.45</v>
      </c>
      <c r="Q2348">
        <v>0</v>
      </c>
      <c r="R2348" s="1" t="s">
        <v>7710</v>
      </c>
      <c r="S2348" s="1" t="s">
        <v>8156</v>
      </c>
      <c r="T2348">
        <v>0.77</v>
      </c>
      <c r="U2348" s="1"/>
      <c r="V2348">
        <v>92518.249867999999</v>
      </c>
      <c r="W2348">
        <v>1882029.5470189999</v>
      </c>
      <c r="X2348">
        <v>465.48191000000003</v>
      </c>
      <c r="Y2348">
        <v>43.517650000000003</v>
      </c>
      <c r="Z2348">
        <v>842.06620199999998</v>
      </c>
      <c r="AA2348">
        <v>809.04206099999999</v>
      </c>
      <c r="AB2348">
        <v>0</v>
      </c>
    </row>
    <row r="2349" spans="1:28" x14ac:dyDescent="0.25">
      <c r="A2349" s="1" t="s">
        <v>3556</v>
      </c>
      <c r="B2349">
        <v>3164</v>
      </c>
      <c r="C2349" s="1" t="s">
        <v>4004</v>
      </c>
      <c r="D2349">
        <v>5.0999999999999996</v>
      </c>
      <c r="E2349">
        <v>0</v>
      </c>
      <c r="F2349">
        <v>1.5</v>
      </c>
      <c r="G2349">
        <v>3492</v>
      </c>
      <c r="H2349" s="1" t="s">
        <v>4100</v>
      </c>
      <c r="I2349">
        <v>91.57</v>
      </c>
      <c r="J2349">
        <v>12.66</v>
      </c>
      <c r="K2349">
        <v>328</v>
      </c>
      <c r="L2349">
        <v>2205.37</v>
      </c>
      <c r="M2349">
        <v>67</v>
      </c>
      <c r="N2349">
        <v>5</v>
      </c>
      <c r="O2349">
        <v>0</v>
      </c>
      <c r="P2349">
        <v>171.41</v>
      </c>
      <c r="Q2349">
        <v>0</v>
      </c>
      <c r="R2349" s="1" t="s">
        <v>7711</v>
      </c>
      <c r="S2349" s="1" t="s">
        <v>8156</v>
      </c>
      <c r="T2349">
        <v>1.02</v>
      </c>
      <c r="U2349" s="1"/>
      <c r="V2349">
        <v>22345.664167999999</v>
      </c>
      <c r="W2349">
        <v>928496.87823999999</v>
      </c>
      <c r="X2349">
        <v>123.76373700000001</v>
      </c>
      <c r="Y2349">
        <v>18.915861</v>
      </c>
      <c r="Z2349">
        <v>397.933244</v>
      </c>
      <c r="AA2349">
        <v>399.12393400000002</v>
      </c>
      <c r="AB2349">
        <v>0</v>
      </c>
    </row>
    <row r="2350" spans="1:28" x14ac:dyDescent="0.25">
      <c r="A2350" s="1" t="s">
        <v>3557</v>
      </c>
      <c r="B2350">
        <v>3423</v>
      </c>
      <c r="C2350" s="1" t="s">
        <v>4004</v>
      </c>
      <c r="D2350">
        <v>5.0999999999999996</v>
      </c>
      <c r="E2350">
        <v>0</v>
      </c>
      <c r="F2350">
        <v>0.6</v>
      </c>
      <c r="G2350">
        <v>3493</v>
      </c>
      <c r="H2350" s="1" t="s">
        <v>4079</v>
      </c>
      <c r="I2350">
        <v>1.4</v>
      </c>
      <c r="J2350">
        <v>8.82</v>
      </c>
      <c r="K2350">
        <v>70</v>
      </c>
      <c r="L2350">
        <v>609.39</v>
      </c>
      <c r="M2350">
        <v>0</v>
      </c>
      <c r="N2350">
        <v>0</v>
      </c>
      <c r="O2350">
        <v>0</v>
      </c>
      <c r="P2350">
        <v>11.83</v>
      </c>
      <c r="Q2350">
        <v>0</v>
      </c>
      <c r="R2350" s="1" t="s">
        <v>7712</v>
      </c>
      <c r="S2350" s="1" t="s">
        <v>8156</v>
      </c>
      <c r="T2350">
        <v>0.71</v>
      </c>
      <c r="U2350" s="1"/>
      <c r="V2350">
        <v>3202.8456390000001</v>
      </c>
      <c r="W2350">
        <v>179358.16527</v>
      </c>
      <c r="X2350">
        <v>18.808526000000001</v>
      </c>
      <c r="Y2350">
        <v>3.3291469999999999</v>
      </c>
      <c r="Z2350">
        <v>75.084514999999996</v>
      </c>
      <c r="AA2350">
        <v>77.098464000000007</v>
      </c>
      <c r="AB2350">
        <v>0</v>
      </c>
    </row>
    <row r="2351" spans="1:28" x14ac:dyDescent="0.25">
      <c r="A2351" s="1" t="s">
        <v>3558</v>
      </c>
      <c r="B2351">
        <v>3185</v>
      </c>
      <c r="C2351" s="1" t="s">
        <v>4017</v>
      </c>
      <c r="D2351">
        <v>5.0999999999999996</v>
      </c>
      <c r="E2351">
        <v>0</v>
      </c>
      <c r="F2351">
        <v>0.44</v>
      </c>
      <c r="G2351">
        <v>3494</v>
      </c>
      <c r="H2351" s="1" t="s">
        <v>4091</v>
      </c>
      <c r="I2351">
        <v>93.18</v>
      </c>
      <c r="J2351">
        <v>4.42</v>
      </c>
      <c r="K2351">
        <v>309</v>
      </c>
      <c r="L2351">
        <v>1018.45</v>
      </c>
      <c r="M2351">
        <v>93</v>
      </c>
      <c r="N2351">
        <v>3</v>
      </c>
      <c r="O2351">
        <v>0</v>
      </c>
      <c r="P2351">
        <v>139.77000000000001</v>
      </c>
      <c r="Q2351">
        <v>0</v>
      </c>
      <c r="R2351" s="1" t="s">
        <v>7713</v>
      </c>
      <c r="S2351" s="1" t="s">
        <v>8156</v>
      </c>
      <c r="T2351">
        <v>0.42</v>
      </c>
      <c r="U2351" s="1"/>
      <c r="V2351">
        <v>23670.477416000002</v>
      </c>
      <c r="W2351">
        <v>576643.72569899994</v>
      </c>
      <c r="X2351">
        <v>121.166354</v>
      </c>
      <c r="Y2351">
        <v>11.899043000000001</v>
      </c>
      <c r="Z2351">
        <v>250.46483599999999</v>
      </c>
      <c r="AA2351">
        <v>247.88414399999999</v>
      </c>
      <c r="AB2351">
        <v>0</v>
      </c>
    </row>
    <row r="2352" spans="1:28" x14ac:dyDescent="0.25">
      <c r="A2352" s="1" t="s">
        <v>3559</v>
      </c>
      <c r="B2352">
        <v>2537</v>
      </c>
      <c r="C2352" s="1" t="s">
        <v>4038</v>
      </c>
      <c r="D2352">
        <v>5.0999999999999996</v>
      </c>
      <c r="E2352">
        <v>0</v>
      </c>
      <c r="F2352">
        <v>0.25</v>
      </c>
      <c r="G2352">
        <v>3495</v>
      </c>
      <c r="H2352" s="1" t="s">
        <v>4130</v>
      </c>
      <c r="I2352">
        <v>14.85</v>
      </c>
      <c r="J2352">
        <v>14.01</v>
      </c>
      <c r="K2352">
        <v>958</v>
      </c>
      <c r="L2352">
        <v>1683.59</v>
      </c>
      <c r="M2352">
        <v>638</v>
      </c>
      <c r="N2352">
        <v>18</v>
      </c>
      <c r="O2352">
        <v>0</v>
      </c>
      <c r="P2352">
        <v>846.71</v>
      </c>
      <c r="Q2352">
        <v>0</v>
      </c>
      <c r="R2352" s="1" t="s">
        <v>7714</v>
      </c>
      <c r="S2352" s="1" t="s">
        <v>8156</v>
      </c>
      <c r="T2352">
        <v>1.1100000000000001</v>
      </c>
      <c r="U2352" s="1"/>
      <c r="V2352">
        <v>111398.150242</v>
      </c>
      <c r="W2352">
        <v>2238644.7173179998</v>
      </c>
      <c r="X2352">
        <v>560.00421400000005</v>
      </c>
      <c r="Y2352">
        <v>52.728264000000003</v>
      </c>
      <c r="Z2352">
        <v>1005.69965</v>
      </c>
      <c r="AA2352">
        <v>962.34278600000005</v>
      </c>
      <c r="AB2352">
        <v>0</v>
      </c>
    </row>
    <row r="2353" spans="1:28" x14ac:dyDescent="0.25">
      <c r="A2353" s="1" t="s">
        <v>3561</v>
      </c>
      <c r="B2353">
        <v>3410</v>
      </c>
      <c r="C2353" s="1" t="s">
        <v>4004</v>
      </c>
      <c r="D2353">
        <v>5.0999999999999996</v>
      </c>
      <c r="E2353">
        <v>0</v>
      </c>
      <c r="F2353">
        <v>1.4</v>
      </c>
      <c r="G2353">
        <v>3498</v>
      </c>
      <c r="H2353" s="1" t="s">
        <v>4076</v>
      </c>
      <c r="I2353">
        <v>1.4</v>
      </c>
      <c r="J2353">
        <v>6.66</v>
      </c>
      <c r="K2353">
        <v>88</v>
      </c>
      <c r="L2353">
        <v>609.39</v>
      </c>
      <c r="M2353">
        <v>0</v>
      </c>
      <c r="N2353">
        <v>0</v>
      </c>
      <c r="O2353">
        <v>0</v>
      </c>
      <c r="P2353">
        <v>15.22</v>
      </c>
      <c r="Q2353">
        <v>0</v>
      </c>
      <c r="R2353" s="1" t="s">
        <v>7716</v>
      </c>
      <c r="S2353" s="1" t="s">
        <v>8156</v>
      </c>
      <c r="T2353">
        <v>0.56000000000000005</v>
      </c>
      <c r="U2353" s="1"/>
      <c r="V2353">
        <v>4424.1784699999998</v>
      </c>
      <c r="W2353">
        <v>195421.34458</v>
      </c>
      <c r="X2353">
        <v>24.673392</v>
      </c>
      <c r="Y2353">
        <v>3.4891109999999999</v>
      </c>
      <c r="Z2353">
        <v>81.371716000000006</v>
      </c>
      <c r="AA2353">
        <v>84.004304000000005</v>
      </c>
      <c r="AB2353">
        <v>0</v>
      </c>
    </row>
    <row r="2354" spans="1:28" x14ac:dyDescent="0.25">
      <c r="A2354" s="1" t="s">
        <v>3564</v>
      </c>
      <c r="B2354">
        <v>2760</v>
      </c>
      <c r="C2354" s="1" t="s">
        <v>4023</v>
      </c>
      <c r="D2354">
        <v>5.0999999999999996</v>
      </c>
      <c r="E2354">
        <v>0</v>
      </c>
      <c r="F2354">
        <v>0</v>
      </c>
      <c r="G2354">
        <v>3501</v>
      </c>
      <c r="H2354" s="1" t="s">
        <v>4099</v>
      </c>
      <c r="I2354">
        <v>147.79</v>
      </c>
      <c r="J2354">
        <v>13.59</v>
      </c>
      <c r="K2354">
        <v>741</v>
      </c>
      <c r="L2354">
        <v>1435.85</v>
      </c>
      <c r="M2354">
        <v>534</v>
      </c>
      <c r="N2354">
        <v>12</v>
      </c>
      <c r="O2354">
        <v>0</v>
      </c>
      <c r="P2354">
        <v>640.76</v>
      </c>
      <c r="Q2354">
        <v>0</v>
      </c>
      <c r="R2354" s="1" t="s">
        <v>7719</v>
      </c>
      <c r="S2354" s="1" t="s">
        <v>8156</v>
      </c>
      <c r="T2354">
        <v>1.06</v>
      </c>
      <c r="U2354" s="1"/>
      <c r="V2354">
        <v>90735.283253000001</v>
      </c>
      <c r="W2354">
        <v>1815735.722299</v>
      </c>
      <c r="X2354">
        <v>455.95382599999999</v>
      </c>
      <c r="Y2354">
        <v>42.882646000000001</v>
      </c>
      <c r="Z2354">
        <v>815.53713800000003</v>
      </c>
      <c r="AA2354">
        <v>780.54400599999997</v>
      </c>
      <c r="AB2354">
        <v>0</v>
      </c>
    </row>
    <row r="2355" spans="1:28" x14ac:dyDescent="0.25">
      <c r="A2355" s="1" t="s">
        <v>3565</v>
      </c>
      <c r="B2355">
        <v>3174</v>
      </c>
      <c r="C2355" s="1" t="s">
        <v>4050</v>
      </c>
      <c r="D2355">
        <v>5.0999999999999996</v>
      </c>
      <c r="E2355">
        <v>0</v>
      </c>
      <c r="F2355">
        <v>0</v>
      </c>
      <c r="G2355">
        <v>3501</v>
      </c>
      <c r="H2355" s="1" t="s">
        <v>4095</v>
      </c>
      <c r="I2355">
        <v>63.59</v>
      </c>
      <c r="J2355">
        <v>9.35</v>
      </c>
      <c r="K2355">
        <v>327</v>
      </c>
      <c r="L2355">
        <v>1623.67</v>
      </c>
      <c r="M2355">
        <v>124</v>
      </c>
      <c r="N2355">
        <v>6</v>
      </c>
      <c r="O2355">
        <v>0</v>
      </c>
      <c r="P2355">
        <v>177.16</v>
      </c>
      <c r="Q2355">
        <v>0</v>
      </c>
      <c r="R2355" s="1" t="s">
        <v>7720</v>
      </c>
      <c r="S2355" s="1" t="s">
        <v>8156</v>
      </c>
      <c r="T2355">
        <v>0.8</v>
      </c>
      <c r="U2355" s="1"/>
      <c r="V2355">
        <v>24924.599750000001</v>
      </c>
      <c r="W2355">
        <v>781730.47323600005</v>
      </c>
      <c r="X2355">
        <v>131.867895</v>
      </c>
      <c r="Y2355">
        <v>16.028514000000001</v>
      </c>
      <c r="Z2355">
        <v>336.77730000000003</v>
      </c>
      <c r="AA2355">
        <v>336.039849</v>
      </c>
      <c r="AB2355">
        <v>0</v>
      </c>
    </row>
    <row r="2356" spans="1:28" x14ac:dyDescent="0.25">
      <c r="A2356" s="1" t="s">
        <v>3566</v>
      </c>
      <c r="B2356">
        <v>2415</v>
      </c>
      <c r="C2356" s="1" t="s">
        <v>4011</v>
      </c>
      <c r="D2356">
        <v>5.0999999999999996</v>
      </c>
      <c r="E2356">
        <v>0</v>
      </c>
      <c r="F2356">
        <v>0</v>
      </c>
      <c r="G2356">
        <v>3502</v>
      </c>
      <c r="H2356" s="1" t="s">
        <v>4090</v>
      </c>
      <c r="I2356">
        <v>24.41</v>
      </c>
      <c r="J2356">
        <v>2.23</v>
      </c>
      <c r="K2356">
        <v>1087</v>
      </c>
      <c r="L2356">
        <v>1138.06</v>
      </c>
      <c r="M2356">
        <v>503</v>
      </c>
      <c r="N2356">
        <v>25</v>
      </c>
      <c r="O2356">
        <v>0</v>
      </c>
      <c r="P2356">
        <v>776.15</v>
      </c>
      <c r="Q2356">
        <v>0</v>
      </c>
      <c r="R2356" s="1" t="s">
        <v>7721</v>
      </c>
      <c r="S2356" s="1" t="s">
        <v>8156</v>
      </c>
      <c r="T2356">
        <v>0.27</v>
      </c>
      <c r="U2356" s="1"/>
      <c r="V2356">
        <v>103095.94138800001</v>
      </c>
      <c r="W2356">
        <v>1853635.2007329999</v>
      </c>
      <c r="X2356">
        <v>512.66005600000005</v>
      </c>
      <c r="Y2356">
        <v>43.214044999999999</v>
      </c>
      <c r="Z2356">
        <v>833.11839799999996</v>
      </c>
      <c r="AA2356">
        <v>796.84552399999995</v>
      </c>
      <c r="AB2356">
        <v>0</v>
      </c>
    </row>
    <row r="2357" spans="1:28" x14ac:dyDescent="0.25">
      <c r="A2357" s="1" t="s">
        <v>3567</v>
      </c>
      <c r="B2357">
        <v>3243</v>
      </c>
      <c r="C2357" s="1" t="s">
        <v>4004</v>
      </c>
      <c r="D2357">
        <v>5.0999999999999996</v>
      </c>
      <c r="E2357">
        <v>0</v>
      </c>
      <c r="F2357">
        <v>2.11</v>
      </c>
      <c r="G2357">
        <v>3503</v>
      </c>
      <c r="H2357" s="1" t="s">
        <v>4090</v>
      </c>
      <c r="I2357">
        <v>24.41</v>
      </c>
      <c r="J2357">
        <v>9.74</v>
      </c>
      <c r="K2357">
        <v>260</v>
      </c>
      <c r="L2357">
        <v>1286.42</v>
      </c>
      <c r="M2357">
        <v>98</v>
      </c>
      <c r="N2357">
        <v>2</v>
      </c>
      <c r="O2357">
        <v>0</v>
      </c>
      <c r="P2357">
        <v>138.22999999999999</v>
      </c>
      <c r="Q2357">
        <v>0</v>
      </c>
      <c r="R2357" s="1" t="s">
        <v>7722</v>
      </c>
      <c r="S2357" s="1" t="s">
        <v>8156</v>
      </c>
      <c r="T2357">
        <v>0.78</v>
      </c>
      <c r="U2357" s="1"/>
      <c r="V2357">
        <v>22921.246407999999</v>
      </c>
      <c r="W2357">
        <v>627997.26439499995</v>
      </c>
      <c r="X2357">
        <v>119.116951</v>
      </c>
      <c r="Y2357">
        <v>13.248265</v>
      </c>
      <c r="Z2357">
        <v>272.84585800000002</v>
      </c>
      <c r="AA2357">
        <v>269.95699400000001</v>
      </c>
      <c r="AB2357">
        <v>0</v>
      </c>
    </row>
    <row r="2358" spans="1:28" x14ac:dyDescent="0.25">
      <c r="A2358" s="1" t="s">
        <v>3568</v>
      </c>
      <c r="B2358">
        <v>3163</v>
      </c>
      <c r="C2358" s="1" t="s">
        <v>4031</v>
      </c>
      <c r="D2358">
        <v>5.0999999999999996</v>
      </c>
      <c r="E2358">
        <v>0</v>
      </c>
      <c r="F2358">
        <v>0.5</v>
      </c>
      <c r="G2358">
        <v>3505</v>
      </c>
      <c r="H2358" s="1" t="s">
        <v>4079</v>
      </c>
      <c r="I2358">
        <v>1.4</v>
      </c>
      <c r="J2358">
        <v>13.35</v>
      </c>
      <c r="K2358">
        <v>342</v>
      </c>
      <c r="L2358">
        <v>2407.63</v>
      </c>
      <c r="M2358">
        <v>43</v>
      </c>
      <c r="N2358">
        <v>7</v>
      </c>
      <c r="O2358">
        <v>0</v>
      </c>
      <c r="P2358">
        <v>174.39</v>
      </c>
      <c r="Q2358">
        <v>0</v>
      </c>
      <c r="R2358" s="1" t="s">
        <v>7723</v>
      </c>
      <c r="S2358" s="1" t="s">
        <v>8156</v>
      </c>
      <c r="T2358">
        <v>1.03</v>
      </c>
      <c r="U2358" s="1"/>
      <c r="V2358">
        <v>19095.027117000001</v>
      </c>
      <c r="W2358">
        <v>917971.48939</v>
      </c>
      <c r="X2358">
        <v>108.753663</v>
      </c>
      <c r="Y2358">
        <v>18.331485000000001</v>
      </c>
      <c r="Z2358">
        <v>391.51325600000001</v>
      </c>
      <c r="AA2358">
        <v>394.597443</v>
      </c>
      <c r="AB2358">
        <v>0</v>
      </c>
    </row>
    <row r="2359" spans="1:28" x14ac:dyDescent="0.25">
      <c r="A2359" s="1" t="s">
        <v>3569</v>
      </c>
      <c r="B2359">
        <v>2436</v>
      </c>
      <c r="C2359" s="1" t="s">
        <v>4038</v>
      </c>
      <c r="D2359">
        <v>5.0999999999999996</v>
      </c>
      <c r="E2359">
        <v>0</v>
      </c>
      <c r="F2359">
        <v>0.72</v>
      </c>
      <c r="G2359">
        <v>3506</v>
      </c>
      <c r="H2359" s="1" t="s">
        <v>4121</v>
      </c>
      <c r="I2359">
        <v>14.85</v>
      </c>
      <c r="J2359">
        <v>12.13</v>
      </c>
      <c r="K2359">
        <v>1070</v>
      </c>
      <c r="L2359">
        <v>1683.59</v>
      </c>
      <c r="M2359">
        <v>713</v>
      </c>
      <c r="N2359">
        <v>20</v>
      </c>
      <c r="O2359">
        <v>0</v>
      </c>
      <c r="P2359">
        <v>929.83</v>
      </c>
      <c r="Q2359">
        <v>0</v>
      </c>
      <c r="R2359" s="1" t="s">
        <v>7724</v>
      </c>
      <c r="S2359" s="1" t="s">
        <v>8156</v>
      </c>
      <c r="T2359">
        <v>0.88</v>
      </c>
      <c r="U2359" s="1"/>
      <c r="V2359">
        <v>120941.42827400001</v>
      </c>
      <c r="W2359">
        <v>2347195.3351480002</v>
      </c>
      <c r="X2359">
        <v>605.79904899999997</v>
      </c>
      <c r="Y2359">
        <v>54.845447</v>
      </c>
      <c r="Z2359">
        <v>1052.082439</v>
      </c>
      <c r="AA2359">
        <v>1009.010412</v>
      </c>
      <c r="AB2359">
        <v>0</v>
      </c>
    </row>
    <row r="2360" spans="1:28" x14ac:dyDescent="0.25">
      <c r="A2360" s="1" t="s">
        <v>3571</v>
      </c>
      <c r="B2360">
        <v>2639</v>
      </c>
      <c r="C2360" s="1" t="s">
        <v>4031</v>
      </c>
      <c r="D2360">
        <v>5.0999999999999996</v>
      </c>
      <c r="E2360">
        <v>0</v>
      </c>
      <c r="F2360">
        <v>0.77</v>
      </c>
      <c r="G2360">
        <v>3507</v>
      </c>
      <c r="H2360" s="1" t="s">
        <v>4127</v>
      </c>
      <c r="I2360">
        <v>2.0699999999999998</v>
      </c>
      <c r="J2360">
        <v>12.91</v>
      </c>
      <c r="K2360">
        <v>868</v>
      </c>
      <c r="L2360">
        <v>2268.7600000000002</v>
      </c>
      <c r="M2360">
        <v>442</v>
      </c>
      <c r="N2360">
        <v>23</v>
      </c>
      <c r="O2360">
        <v>0</v>
      </c>
      <c r="P2360">
        <v>716.1</v>
      </c>
      <c r="Q2360">
        <v>0</v>
      </c>
      <c r="R2360" s="1" t="s">
        <v>7726</v>
      </c>
      <c r="S2360" s="1" t="s">
        <v>8156</v>
      </c>
      <c r="T2360">
        <v>1.08</v>
      </c>
      <c r="U2360" s="1"/>
      <c r="V2360">
        <v>81846.930290999997</v>
      </c>
      <c r="W2360">
        <v>1890100.934711</v>
      </c>
      <c r="X2360">
        <v>417.25298500000002</v>
      </c>
      <c r="Y2360">
        <v>42.777642</v>
      </c>
      <c r="Z2360">
        <v>838.79434100000003</v>
      </c>
      <c r="AA2360">
        <v>812.50380700000005</v>
      </c>
      <c r="AB2360">
        <v>0</v>
      </c>
    </row>
    <row r="2361" spans="1:28" x14ac:dyDescent="0.25">
      <c r="A2361" s="1" t="s">
        <v>3573</v>
      </c>
      <c r="B2361">
        <v>2684</v>
      </c>
      <c r="C2361" s="1" t="s">
        <v>4039</v>
      </c>
      <c r="D2361">
        <v>5.0999999999999996</v>
      </c>
      <c r="E2361">
        <v>0</v>
      </c>
      <c r="F2361">
        <v>0.67</v>
      </c>
      <c r="G2361">
        <v>3508</v>
      </c>
      <c r="H2361" s="1" t="s">
        <v>4095</v>
      </c>
      <c r="I2361">
        <v>63.59</v>
      </c>
      <c r="J2361">
        <v>8.19</v>
      </c>
      <c r="K2361">
        <v>824</v>
      </c>
      <c r="L2361">
        <v>1608.01</v>
      </c>
      <c r="M2361">
        <v>478</v>
      </c>
      <c r="N2361">
        <v>14</v>
      </c>
      <c r="O2361">
        <v>0</v>
      </c>
      <c r="P2361">
        <v>655.22</v>
      </c>
      <c r="Q2361">
        <v>0</v>
      </c>
      <c r="R2361" s="1" t="s">
        <v>7728</v>
      </c>
      <c r="S2361" s="1" t="s">
        <v>8156</v>
      </c>
      <c r="T2361">
        <v>0.7</v>
      </c>
      <c r="U2361" s="1"/>
      <c r="V2361">
        <v>87353.167312999998</v>
      </c>
      <c r="W2361">
        <v>1761049.6953819999</v>
      </c>
      <c r="X2361">
        <v>439.03695699999997</v>
      </c>
      <c r="Y2361">
        <v>40.431154999999997</v>
      </c>
      <c r="Z2361">
        <v>786.38582599999995</v>
      </c>
      <c r="AA2361">
        <v>757.03662899999995</v>
      </c>
      <c r="AB2361">
        <v>0</v>
      </c>
    </row>
    <row r="2362" spans="1:28" x14ac:dyDescent="0.25">
      <c r="A2362" s="1" t="s">
        <v>3574</v>
      </c>
      <c r="B2362">
        <v>3174</v>
      </c>
      <c r="C2362" s="1" t="s">
        <v>4034</v>
      </c>
      <c r="D2362">
        <v>5.0999999999999996</v>
      </c>
      <c r="E2362">
        <v>0</v>
      </c>
      <c r="F2362">
        <v>0</v>
      </c>
      <c r="G2362">
        <v>3508</v>
      </c>
      <c r="H2362" s="1" t="s">
        <v>4150</v>
      </c>
      <c r="I2362">
        <v>82</v>
      </c>
      <c r="J2362">
        <v>17.100000000000001</v>
      </c>
      <c r="K2362">
        <v>334</v>
      </c>
      <c r="L2362">
        <v>1808.36</v>
      </c>
      <c r="M2362">
        <v>91</v>
      </c>
      <c r="N2362">
        <v>2</v>
      </c>
      <c r="O2362">
        <v>0</v>
      </c>
      <c r="P2362">
        <v>236.34</v>
      </c>
      <c r="Q2362">
        <v>0</v>
      </c>
      <c r="R2362" s="1" t="s">
        <v>7729</v>
      </c>
      <c r="S2362" s="1" t="s">
        <v>8156</v>
      </c>
      <c r="T2362">
        <v>1.35</v>
      </c>
      <c r="U2362" s="1"/>
      <c r="V2362">
        <v>29615.945006999998</v>
      </c>
      <c r="W2362">
        <v>941898.57911399996</v>
      </c>
      <c r="X2362">
        <v>157.232868</v>
      </c>
      <c r="Y2362">
        <v>20.464711000000001</v>
      </c>
      <c r="Z2362">
        <v>411.66326800000002</v>
      </c>
      <c r="AA2362">
        <v>404.88881700000002</v>
      </c>
      <c r="AB2362">
        <v>0</v>
      </c>
    </row>
    <row r="2363" spans="1:28" x14ac:dyDescent="0.25">
      <c r="A2363" s="1" t="s">
        <v>3579</v>
      </c>
      <c r="B2363">
        <v>2990</v>
      </c>
      <c r="C2363" s="1" t="s">
        <v>4023</v>
      </c>
      <c r="D2363">
        <v>5.0999999999999996</v>
      </c>
      <c r="E2363">
        <v>0</v>
      </c>
      <c r="F2363">
        <v>0</v>
      </c>
      <c r="G2363">
        <v>3513</v>
      </c>
      <c r="H2363" s="1" t="s">
        <v>4099</v>
      </c>
      <c r="I2363">
        <v>147.79</v>
      </c>
      <c r="J2363">
        <v>11.44</v>
      </c>
      <c r="K2363">
        <v>523</v>
      </c>
      <c r="L2363">
        <v>1435.85</v>
      </c>
      <c r="M2363">
        <v>308</v>
      </c>
      <c r="N2363">
        <v>10</v>
      </c>
      <c r="O2363">
        <v>0</v>
      </c>
      <c r="P2363">
        <v>406.07</v>
      </c>
      <c r="Q2363">
        <v>0</v>
      </c>
      <c r="R2363" s="1" t="s">
        <v>7734</v>
      </c>
      <c r="S2363" s="1" t="s">
        <v>8156</v>
      </c>
      <c r="T2363">
        <v>0.9</v>
      </c>
      <c r="U2363" s="1"/>
      <c r="V2363">
        <v>54752.266501999999</v>
      </c>
      <c r="W2363">
        <v>1244359.4179130001</v>
      </c>
      <c r="X2363">
        <v>278.63596999999999</v>
      </c>
      <c r="Y2363">
        <v>28.202705000000002</v>
      </c>
      <c r="Z2363">
        <v>552.34430399999997</v>
      </c>
      <c r="AA2363">
        <v>534.917507</v>
      </c>
      <c r="AB2363">
        <v>0</v>
      </c>
    </row>
    <row r="2364" spans="1:28" x14ac:dyDescent="0.25">
      <c r="A2364" s="1" t="s">
        <v>3580</v>
      </c>
      <c r="B2364">
        <v>3386</v>
      </c>
      <c r="C2364" s="1" t="s">
        <v>4001</v>
      </c>
      <c r="D2364">
        <v>0.2</v>
      </c>
      <c r="E2364">
        <v>0</v>
      </c>
      <c r="F2364">
        <v>57.78</v>
      </c>
      <c r="G2364">
        <v>3513</v>
      </c>
      <c r="H2364" s="1" t="s">
        <v>4071</v>
      </c>
      <c r="I2364">
        <v>108.49</v>
      </c>
      <c r="J2364">
        <v>9.1999999999999993</v>
      </c>
      <c r="K2364">
        <v>127</v>
      </c>
      <c r="L2364">
        <v>419.77</v>
      </c>
      <c r="M2364">
        <v>40</v>
      </c>
      <c r="N2364">
        <v>8</v>
      </c>
      <c r="O2364">
        <v>0</v>
      </c>
      <c r="P2364">
        <v>92.02</v>
      </c>
      <c r="Q2364">
        <v>0</v>
      </c>
      <c r="R2364" s="1" t="s">
        <v>7735</v>
      </c>
      <c r="S2364" s="1" t="s">
        <v>8156</v>
      </c>
      <c r="T2364">
        <v>0.81</v>
      </c>
      <c r="U2364" s="1"/>
      <c r="V2364">
        <v>8902.3593130000008</v>
      </c>
      <c r="W2364">
        <v>250804.094786</v>
      </c>
      <c r="X2364">
        <v>46.438139999999997</v>
      </c>
      <c r="Y2364">
        <v>5.3385069999999999</v>
      </c>
      <c r="Z2364">
        <v>109.563626</v>
      </c>
      <c r="AA2364">
        <v>107.81276200000001</v>
      </c>
      <c r="AB2364">
        <v>0</v>
      </c>
    </row>
    <row r="2365" spans="1:28" x14ac:dyDescent="0.25">
      <c r="A2365" s="1" t="s">
        <v>3581</v>
      </c>
      <c r="B2365">
        <v>3379</v>
      </c>
      <c r="C2365" s="1" t="s">
        <v>4020</v>
      </c>
      <c r="D2365">
        <v>5.0999999999999996</v>
      </c>
      <c r="E2365">
        <v>0</v>
      </c>
      <c r="F2365">
        <v>0.14000000000000001</v>
      </c>
      <c r="G2365">
        <v>3513</v>
      </c>
      <c r="H2365" s="1" t="s">
        <v>4117</v>
      </c>
      <c r="I2365">
        <v>120.04</v>
      </c>
      <c r="J2365">
        <v>12.72</v>
      </c>
      <c r="K2365">
        <v>134</v>
      </c>
      <c r="L2365">
        <v>743.49</v>
      </c>
      <c r="M2365">
        <v>68</v>
      </c>
      <c r="N2365">
        <v>1</v>
      </c>
      <c r="O2365">
        <v>0</v>
      </c>
      <c r="P2365">
        <v>82.35</v>
      </c>
      <c r="Q2365">
        <v>0</v>
      </c>
      <c r="R2365" s="1" t="s">
        <v>7736</v>
      </c>
      <c r="S2365" s="1" t="s">
        <v>8156</v>
      </c>
      <c r="T2365">
        <v>1.05</v>
      </c>
      <c r="U2365" s="1"/>
      <c r="V2365">
        <v>14144.580977</v>
      </c>
      <c r="W2365">
        <v>401090.24847599998</v>
      </c>
      <c r="X2365">
        <v>73.895639000000003</v>
      </c>
      <c r="Y2365">
        <v>8.6503340000000009</v>
      </c>
      <c r="Z2365">
        <v>174.204148</v>
      </c>
      <c r="AA2365">
        <v>172.415965</v>
      </c>
      <c r="AB2365">
        <v>0</v>
      </c>
    </row>
    <row r="2366" spans="1:28" x14ac:dyDescent="0.25">
      <c r="A2366" s="1" t="s">
        <v>3582</v>
      </c>
      <c r="B2366">
        <v>2052</v>
      </c>
      <c r="C2366" s="1" t="s">
        <v>4004</v>
      </c>
      <c r="D2366">
        <v>5.0999999999999996</v>
      </c>
      <c r="E2366">
        <v>0</v>
      </c>
      <c r="F2366">
        <v>0.65</v>
      </c>
      <c r="G2366">
        <v>3514</v>
      </c>
      <c r="H2366" s="1" t="s">
        <v>4122</v>
      </c>
      <c r="I2366">
        <v>159.35</v>
      </c>
      <c r="J2366">
        <v>6.73</v>
      </c>
      <c r="K2366">
        <v>1462</v>
      </c>
      <c r="L2366">
        <v>2021.57</v>
      </c>
      <c r="M2366">
        <v>859</v>
      </c>
      <c r="N2366">
        <v>45</v>
      </c>
      <c r="O2366">
        <v>0</v>
      </c>
      <c r="P2366">
        <v>1220.73</v>
      </c>
      <c r="Q2366">
        <v>0</v>
      </c>
      <c r="R2366" s="1" t="s">
        <v>7737</v>
      </c>
      <c r="S2366" s="1" t="s">
        <v>8156</v>
      </c>
      <c r="T2366">
        <v>0.61</v>
      </c>
      <c r="U2366" s="1"/>
      <c r="V2366">
        <v>145898.85471399999</v>
      </c>
      <c r="W2366">
        <v>2782054.825433</v>
      </c>
      <c r="X2366">
        <v>729.47991000000002</v>
      </c>
      <c r="Y2366">
        <v>64.777595000000005</v>
      </c>
      <c r="Z2366">
        <v>1248.6563699999999</v>
      </c>
      <c r="AA2366">
        <v>1195.94966</v>
      </c>
      <c r="AB2366">
        <v>0</v>
      </c>
    </row>
    <row r="2367" spans="1:28" x14ac:dyDescent="0.25">
      <c r="A2367" s="1" t="s">
        <v>3583</v>
      </c>
      <c r="B2367">
        <v>3122</v>
      </c>
      <c r="C2367" s="1" t="s">
        <v>4016</v>
      </c>
      <c r="D2367">
        <v>5.0999999999999996</v>
      </c>
      <c r="E2367">
        <v>0</v>
      </c>
      <c r="F2367">
        <v>0.59</v>
      </c>
      <c r="G2367">
        <v>3514</v>
      </c>
      <c r="H2367" s="1" t="s">
        <v>4125</v>
      </c>
      <c r="I2367">
        <v>87.33</v>
      </c>
      <c r="J2367">
        <v>8.85</v>
      </c>
      <c r="K2367">
        <v>392</v>
      </c>
      <c r="L2367">
        <v>2372.46</v>
      </c>
      <c r="M2367">
        <v>75</v>
      </c>
      <c r="N2367">
        <v>7</v>
      </c>
      <c r="O2367">
        <v>0</v>
      </c>
      <c r="P2367">
        <v>218.79</v>
      </c>
      <c r="Q2367">
        <v>0</v>
      </c>
      <c r="R2367" s="1" t="s">
        <v>7738</v>
      </c>
      <c r="S2367" s="1" t="s">
        <v>8156</v>
      </c>
      <c r="T2367">
        <v>0.99</v>
      </c>
      <c r="U2367" s="1"/>
      <c r="V2367">
        <v>24349.736429</v>
      </c>
      <c r="W2367">
        <v>943732.24528499995</v>
      </c>
      <c r="X2367">
        <v>133.09936099999999</v>
      </c>
      <c r="Y2367">
        <v>18.693930999999999</v>
      </c>
      <c r="Z2367">
        <v>401.97281900000002</v>
      </c>
      <c r="AA2367">
        <v>405.67513200000002</v>
      </c>
      <c r="AB2367">
        <v>0</v>
      </c>
    </row>
    <row r="2368" spans="1:28" x14ac:dyDescent="0.25">
      <c r="A2368" s="1" t="s">
        <v>3584</v>
      </c>
      <c r="B2368">
        <v>3137</v>
      </c>
      <c r="C2368" s="1" t="s">
        <v>4001</v>
      </c>
      <c r="D2368">
        <v>0.2</v>
      </c>
      <c r="E2368">
        <v>0</v>
      </c>
      <c r="F2368">
        <v>0.65</v>
      </c>
      <c r="G2368">
        <v>3516</v>
      </c>
      <c r="H2368" s="1" t="s">
        <v>4090</v>
      </c>
      <c r="I2368">
        <v>24.41</v>
      </c>
      <c r="J2368">
        <v>7.06</v>
      </c>
      <c r="K2368">
        <v>379</v>
      </c>
      <c r="L2368">
        <v>1066.78</v>
      </c>
      <c r="M2368">
        <v>179</v>
      </c>
      <c r="N2368">
        <v>9</v>
      </c>
      <c r="O2368">
        <v>0</v>
      </c>
      <c r="P2368">
        <v>262.13</v>
      </c>
      <c r="Q2368">
        <v>0</v>
      </c>
      <c r="R2368" s="1" t="s">
        <v>7739</v>
      </c>
      <c r="S2368" s="1" t="s">
        <v>8156</v>
      </c>
      <c r="T2368">
        <v>0.65</v>
      </c>
      <c r="U2368" s="1"/>
      <c r="V2368">
        <v>37226.176697000003</v>
      </c>
      <c r="W2368">
        <v>820600.91554700001</v>
      </c>
      <c r="X2368">
        <v>188.66998599999999</v>
      </c>
      <c r="Y2368">
        <v>17.938423</v>
      </c>
      <c r="Z2368">
        <v>360.91464500000001</v>
      </c>
      <c r="AA2368">
        <v>352.75670000000002</v>
      </c>
      <c r="AB2368">
        <v>0</v>
      </c>
    </row>
    <row r="2369" spans="1:28" x14ac:dyDescent="0.25">
      <c r="A2369" s="1" t="s">
        <v>3585</v>
      </c>
      <c r="B2369">
        <v>3400</v>
      </c>
      <c r="C2369" s="1" t="s">
        <v>4001</v>
      </c>
      <c r="D2369">
        <v>0.2</v>
      </c>
      <c r="E2369">
        <v>0</v>
      </c>
      <c r="F2369">
        <v>31.2</v>
      </c>
      <c r="G2369">
        <v>3516</v>
      </c>
      <c r="H2369" s="1" t="s">
        <v>4148</v>
      </c>
      <c r="I2369">
        <v>108.49</v>
      </c>
      <c r="J2369">
        <v>10.98</v>
      </c>
      <c r="K2369">
        <v>116</v>
      </c>
      <c r="L2369">
        <v>419.77</v>
      </c>
      <c r="M2369">
        <v>29</v>
      </c>
      <c r="N2369">
        <v>7</v>
      </c>
      <c r="O2369">
        <v>0</v>
      </c>
      <c r="P2369">
        <v>83.99</v>
      </c>
      <c r="Q2369">
        <v>0</v>
      </c>
      <c r="R2369" s="1" t="s">
        <v>7740</v>
      </c>
      <c r="S2369" s="1" t="s">
        <v>8156</v>
      </c>
      <c r="T2369">
        <v>0.92</v>
      </c>
      <c r="U2369" s="1"/>
      <c r="V2369">
        <v>8117.6187980000004</v>
      </c>
      <c r="W2369">
        <v>247653.411138</v>
      </c>
      <c r="X2369">
        <v>42.795709000000002</v>
      </c>
      <c r="Y2369">
        <v>5.1874799999999999</v>
      </c>
      <c r="Z2369">
        <v>107.603021</v>
      </c>
      <c r="AA2369">
        <v>106.45793999999999</v>
      </c>
      <c r="AB2369">
        <v>0</v>
      </c>
    </row>
    <row r="2370" spans="1:28" x14ac:dyDescent="0.25">
      <c r="A2370" s="1" t="s">
        <v>3587</v>
      </c>
      <c r="B2370">
        <v>3437</v>
      </c>
      <c r="C2370" s="1" t="s">
        <v>4004</v>
      </c>
      <c r="D2370">
        <v>5.0999999999999996</v>
      </c>
      <c r="E2370">
        <v>0</v>
      </c>
      <c r="F2370">
        <v>0.8</v>
      </c>
      <c r="G2370">
        <v>3517</v>
      </c>
      <c r="H2370" s="1" t="s">
        <v>4076</v>
      </c>
      <c r="I2370">
        <v>1.4</v>
      </c>
      <c r="J2370">
        <v>8.1</v>
      </c>
      <c r="K2370">
        <v>80</v>
      </c>
      <c r="L2370">
        <v>609.39</v>
      </c>
      <c r="M2370">
        <v>0</v>
      </c>
      <c r="N2370">
        <v>0</v>
      </c>
      <c r="O2370">
        <v>0</v>
      </c>
      <c r="P2370">
        <v>12.45</v>
      </c>
      <c r="Q2370">
        <v>0</v>
      </c>
      <c r="R2370" s="1" t="s">
        <v>7742</v>
      </c>
      <c r="S2370" s="1" t="s">
        <v>8156</v>
      </c>
      <c r="T2370">
        <v>0.61</v>
      </c>
      <c r="U2370" s="1"/>
      <c r="V2370">
        <v>3501.5578449999998</v>
      </c>
      <c r="W2370">
        <v>172231.59627499999</v>
      </c>
      <c r="X2370">
        <v>19.982741000000001</v>
      </c>
      <c r="Y2370">
        <v>3.19163</v>
      </c>
      <c r="Z2370">
        <v>72.337183999999993</v>
      </c>
      <c r="AA2370">
        <v>74.035398999999998</v>
      </c>
      <c r="AB2370">
        <v>0</v>
      </c>
    </row>
    <row r="2371" spans="1:28" x14ac:dyDescent="0.25">
      <c r="A2371" s="1" t="s">
        <v>3588</v>
      </c>
      <c r="B2371">
        <v>2179</v>
      </c>
      <c r="C2371" s="1" t="s">
        <v>4004</v>
      </c>
      <c r="D2371">
        <v>5.0999999999999996</v>
      </c>
      <c r="E2371">
        <v>0</v>
      </c>
      <c r="F2371">
        <v>0.06</v>
      </c>
      <c r="G2371">
        <v>3518</v>
      </c>
      <c r="H2371" s="1" t="s">
        <v>4108</v>
      </c>
      <c r="I2371">
        <v>122.01</v>
      </c>
      <c r="J2371">
        <v>11.84</v>
      </c>
      <c r="K2371">
        <v>1339</v>
      </c>
      <c r="L2371">
        <v>1425.91</v>
      </c>
      <c r="M2371">
        <v>872</v>
      </c>
      <c r="N2371">
        <v>43</v>
      </c>
      <c r="O2371">
        <v>0</v>
      </c>
      <c r="P2371">
        <v>1240</v>
      </c>
      <c r="Q2371">
        <v>0</v>
      </c>
      <c r="R2371" s="1" t="s">
        <v>7743</v>
      </c>
      <c r="S2371" s="1" t="s">
        <v>8156</v>
      </c>
      <c r="T2371">
        <v>1.05</v>
      </c>
      <c r="U2371" s="1"/>
      <c r="V2371">
        <v>146940.99222499999</v>
      </c>
      <c r="W2371">
        <v>2775792.9725029999</v>
      </c>
      <c r="X2371">
        <v>734.37840800000004</v>
      </c>
      <c r="Y2371">
        <v>66.285630999999995</v>
      </c>
      <c r="Z2371">
        <v>1254.4383350000001</v>
      </c>
      <c r="AA2371">
        <v>1193.2566770000001</v>
      </c>
      <c r="AB2371">
        <v>0</v>
      </c>
    </row>
    <row r="2372" spans="1:28" x14ac:dyDescent="0.25">
      <c r="A2372" s="1" t="s">
        <v>3589</v>
      </c>
      <c r="B2372">
        <v>3125</v>
      </c>
      <c r="C2372" s="1" t="s">
        <v>4004</v>
      </c>
      <c r="D2372">
        <v>5.0999999999999996</v>
      </c>
      <c r="E2372">
        <v>0</v>
      </c>
      <c r="F2372">
        <v>3.6</v>
      </c>
      <c r="G2372">
        <v>3518</v>
      </c>
      <c r="H2372" s="1" t="s">
        <v>4096</v>
      </c>
      <c r="I2372">
        <v>121.36</v>
      </c>
      <c r="J2372">
        <v>9.66</v>
      </c>
      <c r="K2372">
        <v>393</v>
      </c>
      <c r="L2372">
        <v>1417.41</v>
      </c>
      <c r="M2372">
        <v>190</v>
      </c>
      <c r="N2372">
        <v>4</v>
      </c>
      <c r="O2372">
        <v>0</v>
      </c>
      <c r="P2372">
        <v>245.93</v>
      </c>
      <c r="Q2372">
        <v>0</v>
      </c>
      <c r="R2372" s="1" t="s">
        <v>7744</v>
      </c>
      <c r="S2372" s="1" t="s">
        <v>8156</v>
      </c>
      <c r="T2372">
        <v>0.7</v>
      </c>
      <c r="U2372" s="1"/>
      <c r="V2372">
        <v>38032.400052999998</v>
      </c>
      <c r="W2372">
        <v>913105.55666700006</v>
      </c>
      <c r="X2372">
        <v>194.578485</v>
      </c>
      <c r="Y2372">
        <v>19.823338</v>
      </c>
      <c r="Z2372">
        <v>400.70065699999998</v>
      </c>
      <c r="AA2372">
        <v>392.519542</v>
      </c>
      <c r="AB2372">
        <v>0</v>
      </c>
    </row>
    <row r="2373" spans="1:28" x14ac:dyDescent="0.25">
      <c r="A2373" s="1" t="s">
        <v>3590</v>
      </c>
      <c r="B2373">
        <v>3204</v>
      </c>
      <c r="C2373" s="1" t="s">
        <v>4004</v>
      </c>
      <c r="D2373">
        <v>5.0999999999999996</v>
      </c>
      <c r="E2373">
        <v>0</v>
      </c>
      <c r="F2373">
        <v>0.46</v>
      </c>
      <c r="G2373">
        <v>3519</v>
      </c>
      <c r="H2373" s="1" t="s">
        <v>4096</v>
      </c>
      <c r="I2373">
        <v>121.36</v>
      </c>
      <c r="J2373">
        <v>11.09</v>
      </c>
      <c r="K2373">
        <v>315</v>
      </c>
      <c r="L2373">
        <v>1417.41</v>
      </c>
      <c r="M2373">
        <v>113</v>
      </c>
      <c r="N2373">
        <v>5</v>
      </c>
      <c r="O2373">
        <v>0</v>
      </c>
      <c r="P2373">
        <v>186.27</v>
      </c>
      <c r="Q2373">
        <v>0</v>
      </c>
      <c r="R2373" s="1" t="s">
        <v>7745</v>
      </c>
      <c r="S2373" s="1" t="s">
        <v>8156</v>
      </c>
      <c r="T2373">
        <v>0.8</v>
      </c>
      <c r="U2373" s="1"/>
      <c r="V2373">
        <v>26597.696164000001</v>
      </c>
      <c r="W2373">
        <v>769611.59761000006</v>
      </c>
      <c r="X2373">
        <v>139.20076</v>
      </c>
      <c r="Y2373">
        <v>16.127490999999999</v>
      </c>
      <c r="Z2373">
        <v>334.117099</v>
      </c>
      <c r="AA2373">
        <v>330.831547</v>
      </c>
      <c r="AB2373">
        <v>0</v>
      </c>
    </row>
    <row r="2374" spans="1:28" x14ac:dyDescent="0.25">
      <c r="A2374" s="1" t="s">
        <v>3591</v>
      </c>
      <c r="B2374">
        <v>3220</v>
      </c>
      <c r="C2374" s="1" t="s">
        <v>4034</v>
      </c>
      <c r="D2374">
        <v>5.0999999999999996</v>
      </c>
      <c r="E2374">
        <v>0</v>
      </c>
      <c r="F2374">
        <v>0</v>
      </c>
      <c r="G2374">
        <v>3522</v>
      </c>
      <c r="H2374" s="1" t="s">
        <v>4115</v>
      </c>
      <c r="I2374">
        <v>82</v>
      </c>
      <c r="J2374">
        <v>10.06</v>
      </c>
      <c r="K2374">
        <v>302</v>
      </c>
      <c r="L2374">
        <v>1808.36</v>
      </c>
      <c r="M2374">
        <v>26</v>
      </c>
      <c r="N2374">
        <v>2</v>
      </c>
      <c r="O2374">
        <v>0</v>
      </c>
      <c r="P2374">
        <v>128.27000000000001</v>
      </c>
      <c r="Q2374">
        <v>0</v>
      </c>
      <c r="R2374" s="1" t="s">
        <v>7746</v>
      </c>
      <c r="S2374" s="1" t="s">
        <v>8156</v>
      </c>
      <c r="T2374">
        <v>0.73</v>
      </c>
      <c r="U2374" s="1"/>
      <c r="V2374">
        <v>16365.920620000001</v>
      </c>
      <c r="W2374">
        <v>647222.841136</v>
      </c>
      <c r="X2374">
        <v>89.670203999999998</v>
      </c>
      <c r="Y2374">
        <v>12.349983</v>
      </c>
      <c r="Z2374">
        <v>274.02738900000003</v>
      </c>
      <c r="AA2374">
        <v>278.21713899999997</v>
      </c>
      <c r="AB2374">
        <v>0</v>
      </c>
    </row>
    <row r="2375" spans="1:28" x14ac:dyDescent="0.25">
      <c r="A2375" s="1" t="s">
        <v>3592</v>
      </c>
      <c r="B2375">
        <v>2588</v>
      </c>
      <c r="C2375" s="1" t="s">
        <v>4003</v>
      </c>
      <c r="D2375">
        <v>5.0999999999999996</v>
      </c>
      <c r="E2375">
        <v>0</v>
      </c>
      <c r="F2375">
        <v>0.5</v>
      </c>
      <c r="G2375">
        <v>3523</v>
      </c>
      <c r="H2375" s="1" t="s">
        <v>4073</v>
      </c>
      <c r="I2375">
        <v>40.79</v>
      </c>
      <c r="J2375">
        <v>7.75</v>
      </c>
      <c r="K2375">
        <v>935</v>
      </c>
      <c r="L2375">
        <v>604.41</v>
      </c>
      <c r="M2375">
        <v>749</v>
      </c>
      <c r="N2375">
        <v>20</v>
      </c>
      <c r="O2375">
        <v>0</v>
      </c>
      <c r="P2375">
        <v>865.53</v>
      </c>
      <c r="Q2375">
        <v>0</v>
      </c>
      <c r="R2375" s="1" t="s">
        <v>7747</v>
      </c>
      <c r="S2375" s="1" t="s">
        <v>8156</v>
      </c>
      <c r="T2375">
        <v>0.59</v>
      </c>
      <c r="U2375" s="1"/>
      <c r="V2375">
        <v>125930.876917</v>
      </c>
      <c r="W2375">
        <v>2155067.2524609999</v>
      </c>
      <c r="X2375">
        <v>624.00121100000001</v>
      </c>
      <c r="Y2375">
        <v>52.680757</v>
      </c>
      <c r="Z2375">
        <v>981.03498200000001</v>
      </c>
      <c r="AA2375">
        <v>926.42773199999999</v>
      </c>
      <c r="AB2375">
        <v>0</v>
      </c>
    </row>
    <row r="2376" spans="1:28" x14ac:dyDescent="0.25">
      <c r="A2376" s="1" t="s">
        <v>3595</v>
      </c>
      <c r="B2376">
        <v>3440</v>
      </c>
      <c r="C2376" s="1" t="s">
        <v>4001</v>
      </c>
      <c r="D2376">
        <v>0.2</v>
      </c>
      <c r="E2376">
        <v>0</v>
      </c>
      <c r="F2376">
        <v>30.61</v>
      </c>
      <c r="G2376">
        <v>3525</v>
      </c>
      <c r="H2376" s="1" t="s">
        <v>4148</v>
      </c>
      <c r="I2376">
        <v>108.49</v>
      </c>
      <c r="J2376">
        <v>9.2899999999999991</v>
      </c>
      <c r="K2376">
        <v>85</v>
      </c>
      <c r="L2376">
        <v>419.77</v>
      </c>
      <c r="M2376">
        <v>6</v>
      </c>
      <c r="N2376">
        <v>3</v>
      </c>
      <c r="O2376">
        <v>0</v>
      </c>
      <c r="P2376">
        <v>45.16</v>
      </c>
      <c r="Q2376">
        <v>0</v>
      </c>
      <c r="R2376" s="1" t="s">
        <v>7750</v>
      </c>
      <c r="S2376" s="1" t="s">
        <v>8156</v>
      </c>
      <c r="T2376">
        <v>0.69</v>
      </c>
      <c r="U2376" s="1"/>
      <c r="V2376">
        <v>5138.0614150000001</v>
      </c>
      <c r="W2376">
        <v>180334.56142099999</v>
      </c>
      <c r="X2376">
        <v>27.624281</v>
      </c>
      <c r="Y2376">
        <v>3.584133</v>
      </c>
      <c r="Z2376">
        <v>77.438944000000006</v>
      </c>
      <c r="AA2376">
        <v>77.519411000000005</v>
      </c>
      <c r="AB2376">
        <v>0</v>
      </c>
    </row>
    <row r="2377" spans="1:28" x14ac:dyDescent="0.25">
      <c r="A2377" s="1" t="s">
        <v>3602</v>
      </c>
      <c r="B2377">
        <v>3384</v>
      </c>
      <c r="C2377" s="1" t="s">
        <v>4001</v>
      </c>
      <c r="D2377">
        <v>0.2</v>
      </c>
      <c r="E2377">
        <v>0</v>
      </c>
      <c r="F2377">
        <v>84</v>
      </c>
      <c r="G2377">
        <v>3531</v>
      </c>
      <c r="H2377" s="1" t="s">
        <v>4085</v>
      </c>
      <c r="I2377">
        <v>50.59</v>
      </c>
      <c r="J2377">
        <v>15.69</v>
      </c>
      <c r="K2377">
        <v>147</v>
      </c>
      <c r="L2377">
        <v>796.83</v>
      </c>
      <c r="M2377">
        <v>34</v>
      </c>
      <c r="N2377">
        <v>8</v>
      </c>
      <c r="O2377">
        <v>0</v>
      </c>
      <c r="P2377">
        <v>96.14</v>
      </c>
      <c r="Q2377">
        <v>0</v>
      </c>
      <c r="R2377" s="1" t="s">
        <v>7757</v>
      </c>
      <c r="S2377" s="1" t="s">
        <v>8156</v>
      </c>
      <c r="T2377">
        <v>1.1299999999999999</v>
      </c>
      <c r="U2377" s="1"/>
      <c r="V2377">
        <v>10928.908299000001</v>
      </c>
      <c r="W2377">
        <v>413182.93267499999</v>
      </c>
      <c r="X2377">
        <v>59.612482999999997</v>
      </c>
      <c r="Y2377">
        <v>8.750966</v>
      </c>
      <c r="Z2377">
        <v>178.89688799999999</v>
      </c>
      <c r="AA2377">
        <v>177.61130499999999</v>
      </c>
      <c r="AB2377">
        <v>0</v>
      </c>
    </row>
    <row r="2378" spans="1:28" x14ac:dyDescent="0.25">
      <c r="A2378" s="1" t="s">
        <v>3603</v>
      </c>
      <c r="B2378">
        <v>2308</v>
      </c>
      <c r="C2378" s="1" t="s">
        <v>4004</v>
      </c>
      <c r="D2378">
        <v>5.0999999999999996</v>
      </c>
      <c r="E2378">
        <v>0</v>
      </c>
      <c r="F2378">
        <v>8.01</v>
      </c>
      <c r="G2378">
        <v>3532</v>
      </c>
      <c r="H2378" s="1" t="s">
        <v>4108</v>
      </c>
      <c r="I2378">
        <v>122.01</v>
      </c>
      <c r="J2378">
        <v>11.4</v>
      </c>
      <c r="K2378">
        <v>1224</v>
      </c>
      <c r="L2378">
        <v>1425.91</v>
      </c>
      <c r="M2378">
        <v>753</v>
      </c>
      <c r="N2378">
        <v>41</v>
      </c>
      <c r="O2378">
        <v>0</v>
      </c>
      <c r="P2378">
        <v>1108.45</v>
      </c>
      <c r="Q2378">
        <v>0</v>
      </c>
      <c r="R2378" s="1" t="s">
        <v>7758</v>
      </c>
      <c r="S2378" s="1" t="s">
        <v>8156</v>
      </c>
      <c r="T2378">
        <v>0.91</v>
      </c>
      <c r="U2378" s="1"/>
      <c r="V2378">
        <v>124477.429917</v>
      </c>
      <c r="W2378">
        <v>2348266.4481680002</v>
      </c>
      <c r="X2378">
        <v>621.92306399999995</v>
      </c>
      <c r="Y2378">
        <v>55.486817000000002</v>
      </c>
      <c r="Z2378">
        <v>1057.520184</v>
      </c>
      <c r="AA2378">
        <v>1009.472796</v>
      </c>
      <c r="AB2378">
        <v>0</v>
      </c>
    </row>
    <row r="2379" spans="1:28" x14ac:dyDescent="0.25">
      <c r="A2379" s="1" t="s">
        <v>3605</v>
      </c>
      <c r="B2379">
        <v>2823</v>
      </c>
      <c r="C2379" s="1" t="s">
        <v>4030</v>
      </c>
      <c r="D2379">
        <v>5.0999999999999996</v>
      </c>
      <c r="E2379">
        <v>0</v>
      </c>
      <c r="F2379">
        <v>0.28000000000000003</v>
      </c>
      <c r="G2379">
        <v>3533</v>
      </c>
      <c r="H2379" s="1" t="s">
        <v>4118</v>
      </c>
      <c r="I2379">
        <v>23.77</v>
      </c>
      <c r="J2379">
        <v>9.4700000000000006</v>
      </c>
      <c r="K2379">
        <v>710</v>
      </c>
      <c r="L2379">
        <v>2694.53</v>
      </c>
      <c r="M2379">
        <v>314</v>
      </c>
      <c r="N2379">
        <v>12</v>
      </c>
      <c r="O2379">
        <v>0</v>
      </c>
      <c r="P2379">
        <v>437.43</v>
      </c>
      <c r="Q2379">
        <v>0</v>
      </c>
      <c r="R2379" s="1" t="s">
        <v>7760</v>
      </c>
      <c r="S2379" s="1" t="s">
        <v>8156</v>
      </c>
      <c r="T2379">
        <v>0.71</v>
      </c>
      <c r="U2379" s="1"/>
      <c r="V2379">
        <v>61116.952039999996</v>
      </c>
      <c r="W2379">
        <v>1569381.4272050001</v>
      </c>
      <c r="X2379">
        <v>315.08217500000001</v>
      </c>
      <c r="Y2379">
        <v>33.479002000000001</v>
      </c>
      <c r="Z2379">
        <v>685.33345199999997</v>
      </c>
      <c r="AA2379">
        <v>674.63212199999998</v>
      </c>
      <c r="AB2379">
        <v>0</v>
      </c>
    </row>
    <row r="2380" spans="1:28" x14ac:dyDescent="0.25">
      <c r="A2380" s="1" t="s">
        <v>3609</v>
      </c>
      <c r="B2380">
        <v>2639</v>
      </c>
      <c r="C2380" s="1" t="s">
        <v>4054</v>
      </c>
      <c r="D2380">
        <v>5.0999999999999996</v>
      </c>
      <c r="E2380">
        <v>0</v>
      </c>
      <c r="F2380">
        <v>0.77</v>
      </c>
      <c r="G2380">
        <v>3537</v>
      </c>
      <c r="H2380" s="1" t="s">
        <v>4076</v>
      </c>
      <c r="I2380">
        <v>1.4</v>
      </c>
      <c r="J2380">
        <v>14.44</v>
      </c>
      <c r="K2380">
        <v>898</v>
      </c>
      <c r="L2380">
        <v>2323.92</v>
      </c>
      <c r="M2380">
        <v>518</v>
      </c>
      <c r="N2380">
        <v>17</v>
      </c>
      <c r="O2380">
        <v>0</v>
      </c>
      <c r="P2380">
        <v>742.94</v>
      </c>
      <c r="Q2380">
        <v>0</v>
      </c>
      <c r="R2380" s="1" t="s">
        <v>7764</v>
      </c>
      <c r="S2380" s="1" t="s">
        <v>8156</v>
      </c>
      <c r="T2380">
        <v>1.08</v>
      </c>
      <c r="U2380" s="1"/>
      <c r="V2380">
        <v>94673.359280000004</v>
      </c>
      <c r="W2380">
        <v>2126545.810203</v>
      </c>
      <c r="X2380">
        <v>481.27121399999999</v>
      </c>
      <c r="Y2380">
        <v>48.744948000000001</v>
      </c>
      <c r="Z2380">
        <v>946.34623099999999</v>
      </c>
      <c r="AA2380">
        <v>914.14654099999996</v>
      </c>
      <c r="AB2380">
        <v>0</v>
      </c>
    </row>
    <row r="2381" spans="1:28" x14ac:dyDescent="0.25">
      <c r="A2381" s="1" t="s">
        <v>3611</v>
      </c>
      <c r="B2381">
        <v>3294</v>
      </c>
      <c r="C2381" s="1" t="s">
        <v>4032</v>
      </c>
      <c r="D2381">
        <v>5.0999999999999996</v>
      </c>
      <c r="E2381">
        <v>0</v>
      </c>
      <c r="F2381">
        <v>0.82</v>
      </c>
      <c r="G2381">
        <v>3541</v>
      </c>
      <c r="H2381" s="1" t="s">
        <v>4113</v>
      </c>
      <c r="I2381">
        <v>0.2</v>
      </c>
      <c r="J2381">
        <v>11.78</v>
      </c>
      <c r="K2381">
        <v>247</v>
      </c>
      <c r="L2381">
        <v>1269.6500000000001</v>
      </c>
      <c r="M2381">
        <v>112</v>
      </c>
      <c r="N2381">
        <v>3</v>
      </c>
      <c r="O2381">
        <v>0</v>
      </c>
      <c r="P2381">
        <v>144.52000000000001</v>
      </c>
      <c r="Q2381">
        <v>0</v>
      </c>
      <c r="R2381" s="1" t="s">
        <v>7766</v>
      </c>
      <c r="S2381" s="1" t="s">
        <v>8156</v>
      </c>
      <c r="T2381">
        <v>0.89</v>
      </c>
      <c r="U2381" s="1"/>
      <c r="V2381">
        <v>22278.945648000001</v>
      </c>
      <c r="W2381">
        <v>623390.04064300004</v>
      </c>
      <c r="X2381">
        <v>116.119303</v>
      </c>
      <c r="Y2381">
        <v>13.183481</v>
      </c>
      <c r="Z2381">
        <v>270.094854</v>
      </c>
      <c r="AA2381">
        <v>267.976133</v>
      </c>
      <c r="AB2381">
        <v>0</v>
      </c>
    </row>
    <row r="2382" spans="1:28" x14ac:dyDescent="0.25">
      <c r="A2382" s="1" t="s">
        <v>3616</v>
      </c>
      <c r="B2382">
        <v>2847</v>
      </c>
      <c r="C2382" s="1" t="s">
        <v>4004</v>
      </c>
      <c r="D2382">
        <v>5.0999999999999996</v>
      </c>
      <c r="E2382">
        <v>0</v>
      </c>
      <c r="F2382">
        <v>2.2799999999999998</v>
      </c>
      <c r="G2382">
        <v>3548</v>
      </c>
      <c r="H2382" s="1" t="s">
        <v>4108</v>
      </c>
      <c r="I2382">
        <v>122.01</v>
      </c>
      <c r="J2382">
        <v>11.68</v>
      </c>
      <c r="K2382">
        <v>701</v>
      </c>
      <c r="L2382">
        <v>1425.91</v>
      </c>
      <c r="M2382">
        <v>394</v>
      </c>
      <c r="N2382">
        <v>24</v>
      </c>
      <c r="O2382">
        <v>0</v>
      </c>
      <c r="P2382">
        <v>613.57000000000005</v>
      </c>
      <c r="Q2382">
        <v>0</v>
      </c>
      <c r="R2382" s="1" t="s">
        <v>7771</v>
      </c>
      <c r="S2382" s="1" t="s">
        <v>8156</v>
      </c>
      <c r="T2382">
        <v>1.19</v>
      </c>
      <c r="U2382" s="1"/>
      <c r="V2382">
        <v>74052.356717000002</v>
      </c>
      <c r="W2382">
        <v>1603476.526237</v>
      </c>
      <c r="X2382">
        <v>375.04976299999998</v>
      </c>
      <c r="Y2382">
        <v>37.255536999999997</v>
      </c>
      <c r="Z2382">
        <v>717.68355099999997</v>
      </c>
      <c r="AA2382">
        <v>689.29413599999998</v>
      </c>
      <c r="AB2382">
        <v>0</v>
      </c>
    </row>
    <row r="2383" spans="1:28" x14ac:dyDescent="0.25">
      <c r="A2383" s="1" t="s">
        <v>3617</v>
      </c>
      <c r="B2383">
        <v>3107</v>
      </c>
      <c r="C2383" s="1" t="s">
        <v>4018</v>
      </c>
      <c r="D2383">
        <v>5.0999999999999996</v>
      </c>
      <c r="E2383">
        <v>0</v>
      </c>
      <c r="F2383">
        <v>2</v>
      </c>
      <c r="G2383">
        <v>3550</v>
      </c>
      <c r="H2383" s="1" t="s">
        <v>4095</v>
      </c>
      <c r="I2383">
        <v>63.59</v>
      </c>
      <c r="J2383">
        <v>10.33</v>
      </c>
      <c r="K2383">
        <v>443</v>
      </c>
      <c r="L2383">
        <v>1936.73</v>
      </c>
      <c r="M2383">
        <v>107</v>
      </c>
      <c r="N2383">
        <v>6</v>
      </c>
      <c r="O2383">
        <v>0</v>
      </c>
      <c r="P2383">
        <v>278.20999999999998</v>
      </c>
      <c r="Q2383">
        <v>0</v>
      </c>
      <c r="R2383" s="1" t="s">
        <v>7772</v>
      </c>
      <c r="S2383" s="1" t="s">
        <v>8156</v>
      </c>
      <c r="T2383">
        <v>0.84</v>
      </c>
      <c r="U2383" s="1"/>
      <c r="V2383">
        <v>34018.995675999999</v>
      </c>
      <c r="W2383">
        <v>980964.38335899997</v>
      </c>
      <c r="X2383">
        <v>177.920444</v>
      </c>
      <c r="Y2383">
        <v>20.423127000000001</v>
      </c>
      <c r="Z2383">
        <v>425.76055200000002</v>
      </c>
      <c r="AA2383">
        <v>421.68561299999999</v>
      </c>
      <c r="AB2383">
        <v>0</v>
      </c>
    </row>
    <row r="2384" spans="1:28" x14ac:dyDescent="0.25">
      <c r="A2384" s="1" t="s">
        <v>3619</v>
      </c>
      <c r="B2384">
        <v>2933</v>
      </c>
      <c r="C2384" s="1" t="s">
        <v>4003</v>
      </c>
      <c r="D2384">
        <v>5.0999999999999996</v>
      </c>
      <c r="E2384">
        <v>0</v>
      </c>
      <c r="F2384">
        <v>0.5</v>
      </c>
      <c r="G2384">
        <v>3551</v>
      </c>
      <c r="H2384" s="1" t="s">
        <v>4073</v>
      </c>
      <c r="I2384">
        <v>40.79</v>
      </c>
      <c r="J2384">
        <v>10.09</v>
      </c>
      <c r="K2384">
        <v>618</v>
      </c>
      <c r="L2384">
        <v>604.41</v>
      </c>
      <c r="M2384">
        <v>464</v>
      </c>
      <c r="N2384">
        <v>15</v>
      </c>
      <c r="O2384">
        <v>0</v>
      </c>
      <c r="P2384">
        <v>563.25</v>
      </c>
      <c r="Q2384">
        <v>0</v>
      </c>
      <c r="R2384" s="1" t="s">
        <v>7774</v>
      </c>
      <c r="S2384" s="1" t="s">
        <v>8156</v>
      </c>
      <c r="T2384">
        <v>0.74</v>
      </c>
      <c r="U2384" s="1"/>
      <c r="V2384">
        <v>74859.001105000003</v>
      </c>
      <c r="W2384">
        <v>1363023.2226829999</v>
      </c>
      <c r="X2384">
        <v>372.87747400000001</v>
      </c>
      <c r="Y2384">
        <v>32.683230000000002</v>
      </c>
      <c r="Z2384">
        <v>616.64309300000002</v>
      </c>
      <c r="AA2384">
        <v>585.93796199999997</v>
      </c>
      <c r="AB2384">
        <v>0</v>
      </c>
    </row>
    <row r="2385" spans="1:28" x14ac:dyDescent="0.25">
      <c r="A2385" s="1" t="s">
        <v>3623</v>
      </c>
      <c r="B2385">
        <v>3351</v>
      </c>
      <c r="C2385" s="1" t="s">
        <v>4016</v>
      </c>
      <c r="D2385">
        <v>5.0999999999999996</v>
      </c>
      <c r="E2385">
        <v>0</v>
      </c>
      <c r="F2385">
        <v>0.53</v>
      </c>
      <c r="G2385">
        <v>3557</v>
      </c>
      <c r="H2385" s="1" t="s">
        <v>4092</v>
      </c>
      <c r="I2385">
        <v>182.21</v>
      </c>
      <c r="J2385">
        <v>7.78</v>
      </c>
      <c r="K2385">
        <v>206</v>
      </c>
      <c r="L2385">
        <v>905.52</v>
      </c>
      <c r="M2385">
        <v>108</v>
      </c>
      <c r="N2385">
        <v>2</v>
      </c>
      <c r="O2385">
        <v>0</v>
      </c>
      <c r="P2385">
        <v>136.55000000000001</v>
      </c>
      <c r="Q2385">
        <v>0</v>
      </c>
      <c r="R2385" s="1" t="s">
        <v>7778</v>
      </c>
      <c r="S2385" s="1" t="s">
        <v>8156</v>
      </c>
      <c r="T2385">
        <v>0.94</v>
      </c>
      <c r="U2385" s="1"/>
      <c r="V2385">
        <v>21262.987720000001</v>
      </c>
      <c r="W2385">
        <v>539685.69762999995</v>
      </c>
      <c r="X2385">
        <v>109.55071700000001</v>
      </c>
      <c r="Y2385">
        <v>11.876885</v>
      </c>
      <c r="Z2385">
        <v>236.913803</v>
      </c>
      <c r="AA2385">
        <v>231.995193</v>
      </c>
      <c r="AB2385">
        <v>0</v>
      </c>
    </row>
    <row r="2386" spans="1:28" x14ac:dyDescent="0.25">
      <c r="A2386" s="1" t="s">
        <v>3624</v>
      </c>
      <c r="B2386">
        <v>3384</v>
      </c>
      <c r="C2386" s="1" t="s">
        <v>4016</v>
      </c>
      <c r="D2386">
        <v>5.0999999999999996</v>
      </c>
      <c r="E2386">
        <v>0</v>
      </c>
      <c r="F2386">
        <v>0.35</v>
      </c>
      <c r="G2386">
        <v>3558</v>
      </c>
      <c r="H2386" s="1" t="s">
        <v>4089</v>
      </c>
      <c r="I2386">
        <v>182.21</v>
      </c>
      <c r="J2386">
        <v>7.34</v>
      </c>
      <c r="K2386">
        <v>174</v>
      </c>
      <c r="L2386">
        <v>905.52</v>
      </c>
      <c r="M2386">
        <v>96</v>
      </c>
      <c r="N2386">
        <v>2</v>
      </c>
      <c r="O2386">
        <v>0</v>
      </c>
      <c r="P2386">
        <v>124.44</v>
      </c>
      <c r="Q2386">
        <v>0</v>
      </c>
      <c r="R2386" s="1" t="s">
        <v>7779</v>
      </c>
      <c r="S2386" s="1" t="s">
        <v>8156</v>
      </c>
      <c r="T2386">
        <v>1.33</v>
      </c>
      <c r="U2386" s="1"/>
      <c r="V2386">
        <v>19060.705373000001</v>
      </c>
      <c r="W2386">
        <v>538575.36173100001</v>
      </c>
      <c r="X2386">
        <v>99.523433999999995</v>
      </c>
      <c r="Y2386">
        <v>11.968521000000001</v>
      </c>
      <c r="Z2386">
        <v>235.910631</v>
      </c>
      <c r="AA2386">
        <v>231.515984</v>
      </c>
      <c r="AB2386">
        <v>0</v>
      </c>
    </row>
    <row r="2387" spans="1:28" x14ac:dyDescent="0.25">
      <c r="A2387" s="1" t="s">
        <v>3626</v>
      </c>
      <c r="B2387">
        <v>3318</v>
      </c>
      <c r="C2387" s="1" t="s">
        <v>4016</v>
      </c>
      <c r="D2387">
        <v>5.0999999999999996</v>
      </c>
      <c r="E2387">
        <v>0</v>
      </c>
      <c r="F2387">
        <v>0.7</v>
      </c>
      <c r="G2387">
        <v>3560</v>
      </c>
      <c r="H2387" s="1" t="s">
        <v>4089</v>
      </c>
      <c r="I2387">
        <v>182.21</v>
      </c>
      <c r="J2387">
        <v>9.49</v>
      </c>
      <c r="K2387">
        <v>242</v>
      </c>
      <c r="L2387">
        <v>905.52</v>
      </c>
      <c r="M2387">
        <v>137</v>
      </c>
      <c r="N2387">
        <v>3</v>
      </c>
      <c r="O2387">
        <v>0</v>
      </c>
      <c r="P2387">
        <v>163.19</v>
      </c>
      <c r="Q2387">
        <v>0</v>
      </c>
      <c r="R2387" s="1" t="s">
        <v>7781</v>
      </c>
      <c r="S2387" s="1" t="s">
        <v>8156</v>
      </c>
      <c r="T2387">
        <v>0.83</v>
      </c>
      <c r="U2387" s="1"/>
      <c r="V2387">
        <v>25079.268597999999</v>
      </c>
      <c r="W2387">
        <v>598282.64428400004</v>
      </c>
      <c r="X2387">
        <v>128.261799</v>
      </c>
      <c r="Y2387">
        <v>13.173552000000001</v>
      </c>
      <c r="Z2387">
        <v>262.93075800000003</v>
      </c>
      <c r="AA2387">
        <v>257.18556999999998</v>
      </c>
      <c r="AB2387">
        <v>0</v>
      </c>
    </row>
    <row r="2388" spans="1:28" x14ac:dyDescent="0.25">
      <c r="A2388" s="1" t="s">
        <v>3628</v>
      </c>
      <c r="B2388">
        <v>3344</v>
      </c>
      <c r="C2388" s="1" t="s">
        <v>4017</v>
      </c>
      <c r="D2388">
        <v>5.0999999999999996</v>
      </c>
      <c r="E2388">
        <v>0</v>
      </c>
      <c r="F2388">
        <v>0.21</v>
      </c>
      <c r="G2388">
        <v>3562</v>
      </c>
      <c r="H2388" s="1" t="s">
        <v>4091</v>
      </c>
      <c r="I2388">
        <v>93.18</v>
      </c>
      <c r="J2388">
        <v>14.77</v>
      </c>
      <c r="K2388">
        <v>218</v>
      </c>
      <c r="L2388">
        <v>1018.45</v>
      </c>
      <c r="M2388">
        <v>119</v>
      </c>
      <c r="N2388">
        <v>2</v>
      </c>
      <c r="O2388">
        <v>0</v>
      </c>
      <c r="P2388">
        <v>150.97999999999999</v>
      </c>
      <c r="Q2388">
        <v>0</v>
      </c>
      <c r="R2388" s="1" t="s">
        <v>7783</v>
      </c>
      <c r="S2388" s="1" t="s">
        <v>8156</v>
      </c>
      <c r="T2388">
        <v>1.0900000000000001</v>
      </c>
      <c r="U2388" s="1"/>
      <c r="V2388">
        <v>24856.468014999999</v>
      </c>
      <c r="W2388">
        <v>697802.64095799997</v>
      </c>
      <c r="X2388">
        <v>129.790448</v>
      </c>
      <c r="Y2388">
        <v>15.827489999999999</v>
      </c>
      <c r="Z2388">
        <v>309.100731</v>
      </c>
      <c r="AA2388">
        <v>299.96211799999998</v>
      </c>
      <c r="AB2388">
        <v>0</v>
      </c>
    </row>
    <row r="2389" spans="1:28" x14ac:dyDescent="0.25">
      <c r="A2389" s="1" t="s">
        <v>3630</v>
      </c>
      <c r="B2389">
        <v>3417</v>
      </c>
      <c r="C2389" s="1" t="s">
        <v>4016</v>
      </c>
      <c r="D2389">
        <v>5.0999999999999996</v>
      </c>
      <c r="E2389">
        <v>0</v>
      </c>
      <c r="F2389">
        <v>0.18</v>
      </c>
      <c r="G2389">
        <v>3563</v>
      </c>
      <c r="H2389" s="1" t="s">
        <v>4089</v>
      </c>
      <c r="I2389">
        <v>182.21</v>
      </c>
      <c r="J2389">
        <v>9.1300000000000008</v>
      </c>
      <c r="K2389">
        <v>146</v>
      </c>
      <c r="L2389">
        <v>905.52</v>
      </c>
      <c r="M2389">
        <v>38</v>
      </c>
      <c r="N2389">
        <v>2</v>
      </c>
      <c r="O2389">
        <v>0</v>
      </c>
      <c r="P2389">
        <v>62.82</v>
      </c>
      <c r="Q2389">
        <v>0</v>
      </c>
      <c r="R2389" s="1" t="s">
        <v>7785</v>
      </c>
      <c r="S2389" s="1" t="s">
        <v>8156</v>
      </c>
      <c r="T2389">
        <v>0.79</v>
      </c>
      <c r="U2389" s="1"/>
      <c r="V2389">
        <v>9843.3730869999999</v>
      </c>
      <c r="W2389">
        <v>350308.84974699997</v>
      </c>
      <c r="X2389">
        <v>53.048901000000001</v>
      </c>
      <c r="Y2389">
        <v>6.9404380000000003</v>
      </c>
      <c r="Z2389">
        <v>149.37454700000001</v>
      </c>
      <c r="AA2389">
        <v>150.58532</v>
      </c>
      <c r="AB2389">
        <v>0</v>
      </c>
    </row>
    <row r="2390" spans="1:28" x14ac:dyDescent="0.25">
      <c r="A2390" s="1" t="s">
        <v>3631</v>
      </c>
      <c r="B2390">
        <v>3438</v>
      </c>
      <c r="C2390" s="1" t="s">
        <v>4001</v>
      </c>
      <c r="D2390">
        <v>0.2</v>
      </c>
      <c r="E2390">
        <v>0</v>
      </c>
      <c r="F2390">
        <v>38</v>
      </c>
      <c r="G2390">
        <v>3565</v>
      </c>
      <c r="H2390" s="1" t="s">
        <v>4085</v>
      </c>
      <c r="I2390">
        <v>50.59</v>
      </c>
      <c r="J2390">
        <v>9.68</v>
      </c>
      <c r="K2390">
        <v>127</v>
      </c>
      <c r="L2390">
        <v>796.83</v>
      </c>
      <c r="M2390">
        <v>9</v>
      </c>
      <c r="N2390">
        <v>2</v>
      </c>
      <c r="O2390">
        <v>0</v>
      </c>
      <c r="P2390">
        <v>52.23</v>
      </c>
      <c r="Q2390">
        <v>0</v>
      </c>
      <c r="R2390" s="1" t="s">
        <v>7786</v>
      </c>
      <c r="S2390" s="1" t="s">
        <v>8156</v>
      </c>
      <c r="T2390">
        <v>0.75</v>
      </c>
      <c r="U2390" s="1"/>
      <c r="V2390">
        <v>6428.6605870000003</v>
      </c>
      <c r="W2390">
        <v>286264.04367799999</v>
      </c>
      <c r="X2390">
        <v>35.968646</v>
      </c>
      <c r="Y2390">
        <v>5.304773</v>
      </c>
      <c r="Z2390">
        <v>120.08571600000001</v>
      </c>
      <c r="AA2390">
        <v>123.053873</v>
      </c>
      <c r="AB2390">
        <v>0</v>
      </c>
    </row>
    <row r="2391" spans="1:28" x14ac:dyDescent="0.25">
      <c r="A2391" s="1" t="s">
        <v>3632</v>
      </c>
      <c r="B2391">
        <v>2944</v>
      </c>
      <c r="C2391" s="1" t="s">
        <v>4034</v>
      </c>
      <c r="D2391">
        <v>5.0999999999999996</v>
      </c>
      <c r="E2391">
        <v>0</v>
      </c>
      <c r="F2391">
        <v>0</v>
      </c>
      <c r="G2391">
        <v>3566</v>
      </c>
      <c r="H2391" s="1" t="s">
        <v>4115</v>
      </c>
      <c r="I2391">
        <v>82</v>
      </c>
      <c r="J2391">
        <v>2.54</v>
      </c>
      <c r="K2391">
        <v>622</v>
      </c>
      <c r="L2391">
        <v>1808.36</v>
      </c>
      <c r="M2391">
        <v>62</v>
      </c>
      <c r="N2391">
        <v>6</v>
      </c>
      <c r="O2391">
        <v>0</v>
      </c>
      <c r="P2391">
        <v>218.81</v>
      </c>
      <c r="Q2391">
        <v>0</v>
      </c>
      <c r="R2391" s="1" t="s">
        <v>7787</v>
      </c>
      <c r="S2391" s="1" t="s">
        <v>8156</v>
      </c>
      <c r="T2391">
        <v>0.32</v>
      </c>
      <c r="U2391" s="1"/>
      <c r="V2391">
        <v>38413.095308999997</v>
      </c>
      <c r="W2391">
        <v>950109.42574099998</v>
      </c>
      <c r="X2391">
        <v>196.820369</v>
      </c>
      <c r="Y2391">
        <v>18.887321</v>
      </c>
      <c r="Z2391">
        <v>409.585037</v>
      </c>
      <c r="AA2391">
        <v>408.42777100000001</v>
      </c>
      <c r="AB2391">
        <v>0</v>
      </c>
    </row>
    <row r="2392" spans="1:28" x14ac:dyDescent="0.25">
      <c r="A2392" s="1" t="s">
        <v>3633</v>
      </c>
      <c r="B2392">
        <v>3198</v>
      </c>
      <c r="C2392" s="1" t="s">
        <v>4004</v>
      </c>
      <c r="D2392">
        <v>5.0999999999999996</v>
      </c>
      <c r="E2392">
        <v>0</v>
      </c>
      <c r="F2392">
        <v>0.45</v>
      </c>
      <c r="G2392">
        <v>3570</v>
      </c>
      <c r="H2392" s="1" t="s">
        <v>4104</v>
      </c>
      <c r="I2392">
        <v>0.2</v>
      </c>
      <c r="J2392">
        <v>9.9499999999999993</v>
      </c>
      <c r="K2392">
        <v>372</v>
      </c>
      <c r="L2392">
        <v>1312.65</v>
      </c>
      <c r="M2392">
        <v>147</v>
      </c>
      <c r="N2392">
        <v>14</v>
      </c>
      <c r="O2392">
        <v>0</v>
      </c>
      <c r="P2392">
        <v>285.52</v>
      </c>
      <c r="Q2392">
        <v>0</v>
      </c>
      <c r="R2392" s="1" t="s">
        <v>7788</v>
      </c>
      <c r="S2392" s="1" t="s">
        <v>8156</v>
      </c>
      <c r="T2392">
        <v>1.0900000000000001</v>
      </c>
      <c r="U2392" s="1"/>
      <c r="V2392">
        <v>30627.659037000001</v>
      </c>
      <c r="W2392">
        <v>868770.19938300003</v>
      </c>
      <c r="X2392">
        <v>160.013149</v>
      </c>
      <c r="Y2392">
        <v>19.011856999999999</v>
      </c>
      <c r="Z2392">
        <v>382.10767199999998</v>
      </c>
      <c r="AA2392">
        <v>373.455986</v>
      </c>
      <c r="AB2392">
        <v>0</v>
      </c>
    </row>
    <row r="2393" spans="1:28" x14ac:dyDescent="0.25">
      <c r="A2393" s="1" t="s">
        <v>3634</v>
      </c>
      <c r="B2393">
        <v>2618</v>
      </c>
      <c r="C2393" s="1" t="s">
        <v>4005</v>
      </c>
      <c r="D2393">
        <v>5.0999999999999996</v>
      </c>
      <c r="E2393">
        <v>0</v>
      </c>
      <c r="F2393">
        <v>0.79</v>
      </c>
      <c r="G2393">
        <v>3571</v>
      </c>
      <c r="H2393" s="1" t="s">
        <v>4075</v>
      </c>
      <c r="I2393">
        <v>89.74</v>
      </c>
      <c r="J2393">
        <v>13.34</v>
      </c>
      <c r="K2393">
        <v>953</v>
      </c>
      <c r="L2393">
        <v>698.35</v>
      </c>
      <c r="M2393">
        <v>697</v>
      </c>
      <c r="N2393">
        <v>18</v>
      </c>
      <c r="O2393">
        <v>0</v>
      </c>
      <c r="P2393">
        <v>905.97</v>
      </c>
      <c r="Q2393">
        <v>0</v>
      </c>
      <c r="R2393" s="1" t="s">
        <v>7789</v>
      </c>
      <c r="S2393" s="1" t="s">
        <v>8156</v>
      </c>
      <c r="T2393">
        <v>1.1000000000000001</v>
      </c>
      <c r="U2393" s="1"/>
      <c r="V2393">
        <v>117085.64406799999</v>
      </c>
      <c r="W2393">
        <v>2078959.6682460001</v>
      </c>
      <c r="X2393">
        <v>581.98351500000001</v>
      </c>
      <c r="Y2393">
        <v>50.354531000000001</v>
      </c>
      <c r="Z2393">
        <v>943.34820500000001</v>
      </c>
      <c r="AA2393">
        <v>893.70729300000005</v>
      </c>
      <c r="AB2393">
        <v>0</v>
      </c>
    </row>
    <row r="2394" spans="1:28" x14ac:dyDescent="0.25">
      <c r="A2394" s="1" t="s">
        <v>3635</v>
      </c>
      <c r="B2394">
        <v>3415</v>
      </c>
      <c r="C2394" s="1" t="s">
        <v>4020</v>
      </c>
      <c r="D2394">
        <v>5.0999999999999996</v>
      </c>
      <c r="E2394">
        <v>0</v>
      </c>
      <c r="F2394">
        <v>0.56999999999999995</v>
      </c>
      <c r="G2394">
        <v>3572</v>
      </c>
      <c r="H2394" s="1" t="s">
        <v>4117</v>
      </c>
      <c r="I2394">
        <v>120.04</v>
      </c>
      <c r="J2394">
        <v>9.75</v>
      </c>
      <c r="K2394">
        <v>157</v>
      </c>
      <c r="L2394">
        <v>743.49</v>
      </c>
      <c r="M2394">
        <v>61</v>
      </c>
      <c r="N2394">
        <v>2</v>
      </c>
      <c r="O2394">
        <v>0</v>
      </c>
      <c r="P2394">
        <v>84.65</v>
      </c>
      <c r="Q2394">
        <v>0</v>
      </c>
      <c r="R2394" s="1" t="s">
        <v>7790</v>
      </c>
      <c r="S2394" s="1" t="s">
        <v>8156</v>
      </c>
      <c r="T2394">
        <v>0.75</v>
      </c>
      <c r="U2394" s="1"/>
      <c r="V2394">
        <v>13786.634897</v>
      </c>
      <c r="W2394">
        <v>398032.46321000002</v>
      </c>
      <c r="X2394">
        <v>72.087314000000006</v>
      </c>
      <c r="Y2394">
        <v>8.0997339999999998</v>
      </c>
      <c r="Z2394">
        <v>171.08335400000001</v>
      </c>
      <c r="AA2394">
        <v>171.10190700000001</v>
      </c>
      <c r="AB2394">
        <v>0</v>
      </c>
    </row>
    <row r="2395" spans="1:28" x14ac:dyDescent="0.25">
      <c r="A2395" s="1" t="s">
        <v>3636</v>
      </c>
      <c r="B2395">
        <v>3213</v>
      </c>
      <c r="C2395" s="1" t="s">
        <v>4013</v>
      </c>
      <c r="D2395">
        <v>5.0999999999999996</v>
      </c>
      <c r="E2395">
        <v>0</v>
      </c>
      <c r="F2395">
        <v>0.95</v>
      </c>
      <c r="G2395">
        <v>3573</v>
      </c>
      <c r="H2395" s="1" t="s">
        <v>4086</v>
      </c>
      <c r="I2395">
        <v>0.2</v>
      </c>
      <c r="J2395">
        <v>4.04</v>
      </c>
      <c r="K2395">
        <v>360</v>
      </c>
      <c r="L2395">
        <v>1241.6600000000001</v>
      </c>
      <c r="M2395">
        <v>226</v>
      </c>
      <c r="N2395">
        <v>5</v>
      </c>
      <c r="O2395">
        <v>0</v>
      </c>
      <c r="P2395">
        <v>273.92</v>
      </c>
      <c r="Q2395">
        <v>0</v>
      </c>
      <c r="R2395" s="1" t="s">
        <v>7791</v>
      </c>
      <c r="S2395" s="1" t="s">
        <v>8156</v>
      </c>
      <c r="T2395">
        <v>1.04</v>
      </c>
      <c r="U2395" s="1"/>
      <c r="V2395">
        <v>43197.731986999999</v>
      </c>
      <c r="W2395">
        <v>1039975.482279</v>
      </c>
      <c r="X2395">
        <v>221.34756999999999</v>
      </c>
      <c r="Y2395">
        <v>23.848960999999999</v>
      </c>
      <c r="Z2395">
        <v>462.82114799999999</v>
      </c>
      <c r="AA2395">
        <v>447.055654</v>
      </c>
      <c r="AB2395">
        <v>0</v>
      </c>
    </row>
    <row r="2396" spans="1:28" x14ac:dyDescent="0.25">
      <c r="A2396" s="1" t="s">
        <v>3640</v>
      </c>
      <c r="B2396">
        <v>2975</v>
      </c>
      <c r="C2396" s="1" t="s">
        <v>4048</v>
      </c>
      <c r="D2396">
        <v>5.0999999999999996</v>
      </c>
      <c r="E2396">
        <v>0</v>
      </c>
      <c r="F2396">
        <v>0.88</v>
      </c>
      <c r="G2396">
        <v>3576</v>
      </c>
      <c r="H2396" s="1" t="s">
        <v>4096</v>
      </c>
      <c r="I2396">
        <v>121.36</v>
      </c>
      <c r="J2396">
        <v>5.94</v>
      </c>
      <c r="K2396">
        <v>601</v>
      </c>
      <c r="L2396">
        <v>2440.69</v>
      </c>
      <c r="M2396">
        <v>204</v>
      </c>
      <c r="N2396">
        <v>7</v>
      </c>
      <c r="O2396">
        <v>0</v>
      </c>
      <c r="P2396">
        <v>289.75</v>
      </c>
      <c r="Q2396">
        <v>0</v>
      </c>
      <c r="R2396" s="1" t="s">
        <v>7795</v>
      </c>
      <c r="S2396" s="1" t="s">
        <v>8156</v>
      </c>
      <c r="T2396">
        <v>0.56999999999999995</v>
      </c>
      <c r="U2396" s="1"/>
      <c r="V2396">
        <v>46839.454464000002</v>
      </c>
      <c r="W2396">
        <v>1213498.3173390001</v>
      </c>
      <c r="X2396">
        <v>241.45752999999999</v>
      </c>
      <c r="Y2396">
        <v>24.535461000000002</v>
      </c>
      <c r="Z2396">
        <v>522.65966900000001</v>
      </c>
      <c r="AA2396">
        <v>521.649721</v>
      </c>
      <c r="AB2396">
        <v>0</v>
      </c>
    </row>
    <row r="2397" spans="1:28" x14ac:dyDescent="0.25">
      <c r="A2397" s="1" t="s">
        <v>3642</v>
      </c>
      <c r="B2397">
        <v>3094</v>
      </c>
      <c r="C2397" s="1" t="s">
        <v>4048</v>
      </c>
      <c r="D2397">
        <v>5.0999999999999996</v>
      </c>
      <c r="E2397">
        <v>0</v>
      </c>
      <c r="F2397">
        <v>0.91</v>
      </c>
      <c r="G2397">
        <v>3577</v>
      </c>
      <c r="H2397" s="1" t="s">
        <v>4096</v>
      </c>
      <c r="I2397">
        <v>121.36</v>
      </c>
      <c r="J2397">
        <v>10.96</v>
      </c>
      <c r="K2397">
        <v>483</v>
      </c>
      <c r="L2397">
        <v>2440.69</v>
      </c>
      <c r="M2397">
        <v>168</v>
      </c>
      <c r="N2397">
        <v>7</v>
      </c>
      <c r="O2397">
        <v>0</v>
      </c>
      <c r="P2397">
        <v>293</v>
      </c>
      <c r="Q2397">
        <v>0</v>
      </c>
      <c r="R2397" s="1" t="s">
        <v>7797</v>
      </c>
      <c r="S2397" s="1" t="s">
        <v>8156</v>
      </c>
      <c r="T2397">
        <v>0.94</v>
      </c>
      <c r="U2397" s="1"/>
      <c r="V2397">
        <v>39981.364903000002</v>
      </c>
      <c r="W2397">
        <v>1234520.7943480001</v>
      </c>
      <c r="X2397">
        <v>211.21209200000001</v>
      </c>
      <c r="Y2397">
        <v>26.176349999999999</v>
      </c>
      <c r="Z2397">
        <v>537.87811199999999</v>
      </c>
      <c r="AA2397">
        <v>530.67846499999996</v>
      </c>
      <c r="AB2397">
        <v>0</v>
      </c>
    </row>
    <row r="2398" spans="1:28" x14ac:dyDescent="0.25">
      <c r="A2398" s="1" t="s">
        <v>3643</v>
      </c>
      <c r="B2398">
        <v>3332</v>
      </c>
      <c r="C2398" s="1" t="s">
        <v>4013</v>
      </c>
      <c r="D2398">
        <v>5.0999999999999996</v>
      </c>
      <c r="E2398">
        <v>0</v>
      </c>
      <c r="F2398">
        <v>0.98</v>
      </c>
      <c r="G2398">
        <v>3577</v>
      </c>
      <c r="H2398" s="1" t="s">
        <v>4086</v>
      </c>
      <c r="I2398">
        <v>0.2</v>
      </c>
      <c r="J2398">
        <v>4.2300000000000004</v>
      </c>
      <c r="K2398">
        <v>245</v>
      </c>
      <c r="L2398">
        <v>1241.6600000000001</v>
      </c>
      <c r="M2398">
        <v>114</v>
      </c>
      <c r="N2398">
        <v>2</v>
      </c>
      <c r="O2398">
        <v>0</v>
      </c>
      <c r="P2398">
        <v>162.71</v>
      </c>
      <c r="Q2398">
        <v>0</v>
      </c>
      <c r="R2398" s="1" t="s">
        <v>7798</v>
      </c>
      <c r="S2398" s="1" t="s">
        <v>8156</v>
      </c>
      <c r="T2398">
        <v>1.1000000000000001</v>
      </c>
      <c r="U2398" s="1"/>
      <c r="V2398">
        <v>25580.65582</v>
      </c>
      <c r="W2398">
        <v>774462.73967200005</v>
      </c>
      <c r="X2398">
        <v>134.77591100000001</v>
      </c>
      <c r="Y2398">
        <v>16.804234999999998</v>
      </c>
      <c r="Z2398">
        <v>337.73129799999998</v>
      </c>
      <c r="AA2398">
        <v>332.91521999999998</v>
      </c>
      <c r="AB2398">
        <v>0</v>
      </c>
    </row>
    <row r="2399" spans="1:28" x14ac:dyDescent="0.25">
      <c r="A2399" s="1" t="s">
        <v>3644</v>
      </c>
      <c r="B2399">
        <v>2475</v>
      </c>
      <c r="C2399" s="1" t="s">
        <v>4036</v>
      </c>
      <c r="D2399">
        <v>5.0999999999999996</v>
      </c>
      <c r="E2399">
        <v>0</v>
      </c>
      <c r="F2399">
        <v>0</v>
      </c>
      <c r="G2399">
        <v>3580</v>
      </c>
      <c r="H2399" s="1" t="s">
        <v>4120</v>
      </c>
      <c r="I2399">
        <v>34.18</v>
      </c>
      <c r="J2399">
        <v>15.87</v>
      </c>
      <c r="K2399">
        <v>1105</v>
      </c>
      <c r="L2399">
        <v>2058.39</v>
      </c>
      <c r="M2399">
        <v>799</v>
      </c>
      <c r="N2399">
        <v>26</v>
      </c>
      <c r="O2399">
        <v>0</v>
      </c>
      <c r="P2399">
        <v>985.39</v>
      </c>
      <c r="Q2399">
        <v>0</v>
      </c>
      <c r="R2399" s="1" t="s">
        <v>7799</v>
      </c>
      <c r="S2399" s="1" t="s">
        <v>8156</v>
      </c>
      <c r="T2399">
        <v>1.25</v>
      </c>
      <c r="U2399" s="1"/>
      <c r="V2399">
        <v>138885.04060400001</v>
      </c>
      <c r="W2399">
        <v>2877522.2338240002</v>
      </c>
      <c r="X2399">
        <v>700.41325900000004</v>
      </c>
      <c r="Y2399">
        <v>68.264319999999998</v>
      </c>
      <c r="Z2399">
        <v>1295.3824549999999</v>
      </c>
      <c r="AA2399">
        <v>1236.9774090000001</v>
      </c>
      <c r="AB2399">
        <v>0</v>
      </c>
    </row>
    <row r="2400" spans="1:28" x14ac:dyDescent="0.25">
      <c r="A2400" s="1" t="s">
        <v>3645</v>
      </c>
      <c r="B2400">
        <v>2889</v>
      </c>
      <c r="C2400" s="1" t="s">
        <v>4037</v>
      </c>
      <c r="D2400">
        <v>5.0999999999999996</v>
      </c>
      <c r="E2400">
        <v>0</v>
      </c>
      <c r="F2400">
        <v>0.65</v>
      </c>
      <c r="G2400">
        <v>3580</v>
      </c>
      <c r="H2400" s="1" t="s">
        <v>4096</v>
      </c>
      <c r="I2400">
        <v>121.36</v>
      </c>
      <c r="J2400">
        <v>8.9499999999999993</v>
      </c>
      <c r="K2400">
        <v>691</v>
      </c>
      <c r="L2400">
        <v>1417.38</v>
      </c>
      <c r="M2400">
        <v>393</v>
      </c>
      <c r="N2400">
        <v>18</v>
      </c>
      <c r="O2400">
        <v>0</v>
      </c>
      <c r="P2400">
        <v>536.87</v>
      </c>
      <c r="Q2400">
        <v>0</v>
      </c>
      <c r="R2400" s="1" t="s">
        <v>7800</v>
      </c>
      <c r="S2400" s="1" t="s">
        <v>8156</v>
      </c>
      <c r="T2400">
        <v>0.66</v>
      </c>
      <c r="U2400" s="1"/>
      <c r="V2400">
        <v>71348.501250999994</v>
      </c>
      <c r="W2400">
        <v>1448931.0150880001</v>
      </c>
      <c r="X2400">
        <v>358.82876499999998</v>
      </c>
      <c r="Y2400">
        <v>33.102513000000002</v>
      </c>
      <c r="Z2400">
        <v>645.97789799999998</v>
      </c>
      <c r="AA2400">
        <v>622.86345500000004</v>
      </c>
      <c r="AB2400">
        <v>0</v>
      </c>
    </row>
    <row r="2401" spans="1:28" x14ac:dyDescent="0.25">
      <c r="A2401" s="1" t="s">
        <v>3648</v>
      </c>
      <c r="B2401">
        <v>3067</v>
      </c>
      <c r="C2401" s="1" t="s">
        <v>4043</v>
      </c>
      <c r="D2401">
        <v>5.0999999999999996</v>
      </c>
      <c r="E2401">
        <v>0</v>
      </c>
      <c r="F2401">
        <v>0.36</v>
      </c>
      <c r="G2401">
        <v>3580</v>
      </c>
      <c r="H2401" s="1" t="s">
        <v>4129</v>
      </c>
      <c r="I2401">
        <v>135.09</v>
      </c>
      <c r="J2401">
        <v>16.440000000000001</v>
      </c>
      <c r="K2401">
        <v>513</v>
      </c>
      <c r="L2401">
        <v>2630.12</v>
      </c>
      <c r="M2401">
        <v>251</v>
      </c>
      <c r="N2401">
        <v>10</v>
      </c>
      <c r="O2401">
        <v>0</v>
      </c>
      <c r="P2401">
        <v>365.36</v>
      </c>
      <c r="Q2401">
        <v>0</v>
      </c>
      <c r="R2401" s="1" t="s">
        <v>7803</v>
      </c>
      <c r="S2401" s="1" t="s">
        <v>8156</v>
      </c>
      <c r="T2401">
        <v>1.3</v>
      </c>
      <c r="U2401" s="1"/>
      <c r="V2401">
        <v>51670.464972000002</v>
      </c>
      <c r="W2401">
        <v>1483446.3722719999</v>
      </c>
      <c r="X2401">
        <v>270.38485800000001</v>
      </c>
      <c r="Y2401">
        <v>32.664099999999998</v>
      </c>
      <c r="Z2401">
        <v>647.97968900000001</v>
      </c>
      <c r="AA2401">
        <v>637.68496800000003</v>
      </c>
      <c r="AB2401">
        <v>0</v>
      </c>
    </row>
    <row r="2402" spans="1:28" x14ac:dyDescent="0.25">
      <c r="A2402" s="1" t="s">
        <v>3649</v>
      </c>
      <c r="B2402">
        <v>2247</v>
      </c>
      <c r="C2402" s="1" t="s">
        <v>4037</v>
      </c>
      <c r="D2402">
        <v>5.0999999999999996</v>
      </c>
      <c r="E2402">
        <v>0</v>
      </c>
      <c r="F2402">
        <v>0.5</v>
      </c>
      <c r="G2402">
        <v>3581</v>
      </c>
      <c r="H2402" s="1" t="s">
        <v>4096</v>
      </c>
      <c r="I2402">
        <v>121.36</v>
      </c>
      <c r="J2402">
        <v>11.34</v>
      </c>
      <c r="K2402">
        <v>1334</v>
      </c>
      <c r="L2402">
        <v>1417.38</v>
      </c>
      <c r="M2402">
        <v>1019</v>
      </c>
      <c r="N2402">
        <v>32</v>
      </c>
      <c r="O2402">
        <v>0</v>
      </c>
      <c r="P2402">
        <v>1259.8</v>
      </c>
      <c r="Q2402">
        <v>0</v>
      </c>
      <c r="R2402" s="1" t="s">
        <v>7804</v>
      </c>
      <c r="S2402" s="1" t="s">
        <v>8156</v>
      </c>
      <c r="T2402">
        <v>1.44</v>
      </c>
      <c r="U2402" s="1"/>
      <c r="V2402">
        <v>171347.98605800001</v>
      </c>
      <c r="W2402">
        <v>3136274.119103</v>
      </c>
      <c r="X2402">
        <v>854.06678399999998</v>
      </c>
      <c r="Y2402">
        <v>75.963038999999995</v>
      </c>
      <c r="Z2402">
        <v>1422.9645089999999</v>
      </c>
      <c r="AA2402">
        <v>1348.2232140000001</v>
      </c>
      <c r="AB2402">
        <v>0</v>
      </c>
    </row>
    <row r="2403" spans="1:28" x14ac:dyDescent="0.25">
      <c r="A2403" s="1" t="s">
        <v>3652</v>
      </c>
      <c r="B2403">
        <v>3331</v>
      </c>
      <c r="C2403" s="1" t="s">
        <v>4024</v>
      </c>
      <c r="D2403">
        <v>5.0999999999999996</v>
      </c>
      <c r="E2403">
        <v>0</v>
      </c>
      <c r="F2403">
        <v>0.01</v>
      </c>
      <c r="G2403">
        <v>3583</v>
      </c>
      <c r="H2403" s="1" t="s">
        <v>4112</v>
      </c>
      <c r="I2403">
        <v>110.84</v>
      </c>
      <c r="J2403">
        <v>7.21</v>
      </c>
      <c r="K2403">
        <v>252</v>
      </c>
      <c r="L2403">
        <v>1744.16</v>
      </c>
      <c r="M2403">
        <v>41</v>
      </c>
      <c r="N2403">
        <v>1</v>
      </c>
      <c r="O2403">
        <v>0</v>
      </c>
      <c r="P2403">
        <v>72.349999999999994</v>
      </c>
      <c r="Q2403">
        <v>0</v>
      </c>
      <c r="R2403" s="1" t="s">
        <v>7807</v>
      </c>
      <c r="S2403" s="1" t="s">
        <v>8156</v>
      </c>
      <c r="T2403">
        <v>0.67</v>
      </c>
      <c r="U2403" s="1"/>
      <c r="V2403">
        <v>15320.543652</v>
      </c>
      <c r="W2403">
        <v>608255.55339699995</v>
      </c>
      <c r="X2403">
        <v>83.938674000000006</v>
      </c>
      <c r="Y2403">
        <v>11.370298</v>
      </c>
      <c r="Z2403">
        <v>254.88625400000001</v>
      </c>
      <c r="AA2403">
        <v>261.46696400000002</v>
      </c>
      <c r="AB2403">
        <v>0</v>
      </c>
    </row>
    <row r="2404" spans="1:28" x14ac:dyDescent="0.25">
      <c r="A2404" s="1" t="s">
        <v>3653</v>
      </c>
      <c r="B2404">
        <v>3370</v>
      </c>
      <c r="C2404" s="1" t="s">
        <v>4004</v>
      </c>
      <c r="D2404">
        <v>5.0999999999999996</v>
      </c>
      <c r="E2404">
        <v>0</v>
      </c>
      <c r="F2404">
        <v>2.1800000000000002</v>
      </c>
      <c r="G2404">
        <v>3583</v>
      </c>
      <c r="H2404" s="1" t="s">
        <v>4096</v>
      </c>
      <c r="I2404">
        <v>121.36</v>
      </c>
      <c r="J2404">
        <v>16.21</v>
      </c>
      <c r="K2404">
        <v>213</v>
      </c>
      <c r="L2404">
        <v>1417.41</v>
      </c>
      <c r="M2404">
        <v>31</v>
      </c>
      <c r="N2404">
        <v>1</v>
      </c>
      <c r="O2404">
        <v>0</v>
      </c>
      <c r="P2404">
        <v>124.27</v>
      </c>
      <c r="Q2404">
        <v>0</v>
      </c>
      <c r="R2404" s="1" t="s">
        <v>7808</v>
      </c>
      <c r="S2404" s="1" t="s">
        <v>8156</v>
      </c>
      <c r="T2404">
        <v>1.17</v>
      </c>
      <c r="U2404" s="1"/>
      <c r="V2404">
        <v>15743.781677000001</v>
      </c>
      <c r="W2404">
        <v>640509.67682299996</v>
      </c>
      <c r="X2404">
        <v>86.887687</v>
      </c>
      <c r="Y2404">
        <v>13.304600000000001</v>
      </c>
      <c r="Z2404">
        <v>277.20814100000001</v>
      </c>
      <c r="AA2404">
        <v>275.329453</v>
      </c>
      <c r="AB2404">
        <v>0</v>
      </c>
    </row>
    <row r="2405" spans="1:28" x14ac:dyDescent="0.25">
      <c r="A2405" s="1" t="s">
        <v>3654</v>
      </c>
      <c r="B2405">
        <v>3287</v>
      </c>
      <c r="C2405" s="1" t="s">
        <v>4004</v>
      </c>
      <c r="D2405">
        <v>5.0999999999999996</v>
      </c>
      <c r="E2405">
        <v>0</v>
      </c>
      <c r="F2405">
        <v>1.32</v>
      </c>
      <c r="G2405">
        <v>3587</v>
      </c>
      <c r="H2405" s="1" t="s">
        <v>4096</v>
      </c>
      <c r="I2405">
        <v>121.36</v>
      </c>
      <c r="J2405">
        <v>7.23</v>
      </c>
      <c r="K2405">
        <v>300</v>
      </c>
      <c r="L2405">
        <v>1417.41</v>
      </c>
      <c r="M2405">
        <v>83</v>
      </c>
      <c r="N2405">
        <v>3</v>
      </c>
      <c r="O2405">
        <v>0</v>
      </c>
      <c r="P2405">
        <v>134.47</v>
      </c>
      <c r="Q2405">
        <v>0</v>
      </c>
      <c r="R2405" s="1" t="s">
        <v>7809</v>
      </c>
      <c r="S2405" s="1" t="s">
        <v>8156</v>
      </c>
      <c r="T2405">
        <v>0.62</v>
      </c>
      <c r="U2405" s="1"/>
      <c r="V2405">
        <v>21745.103145000001</v>
      </c>
      <c r="W2405">
        <v>640115.69685299997</v>
      </c>
      <c r="X2405">
        <v>113.91229300000001</v>
      </c>
      <c r="Y2405">
        <v>12.652708000000001</v>
      </c>
      <c r="Z2405">
        <v>273.86254500000001</v>
      </c>
      <c r="AA2405">
        <v>275.16612700000002</v>
      </c>
      <c r="AB2405">
        <v>0</v>
      </c>
    </row>
    <row r="2406" spans="1:28" x14ac:dyDescent="0.25">
      <c r="A2406" s="1" t="s">
        <v>3655</v>
      </c>
      <c r="B2406">
        <v>3291</v>
      </c>
      <c r="C2406" s="1" t="s">
        <v>4017</v>
      </c>
      <c r="D2406">
        <v>5.0999999999999996</v>
      </c>
      <c r="E2406">
        <v>0</v>
      </c>
      <c r="F2406">
        <v>0.28999999999999998</v>
      </c>
      <c r="G2406">
        <v>3587</v>
      </c>
      <c r="H2406" s="1" t="s">
        <v>4091</v>
      </c>
      <c r="I2406">
        <v>93.18</v>
      </c>
      <c r="J2406">
        <v>12.55</v>
      </c>
      <c r="K2406">
        <v>296</v>
      </c>
      <c r="L2406">
        <v>1018.45</v>
      </c>
      <c r="M2406">
        <v>169</v>
      </c>
      <c r="N2406">
        <v>2</v>
      </c>
      <c r="O2406">
        <v>0</v>
      </c>
      <c r="P2406">
        <v>243.66</v>
      </c>
      <c r="Q2406">
        <v>0</v>
      </c>
      <c r="R2406" s="1" t="s">
        <v>7810</v>
      </c>
      <c r="S2406" s="1" t="s">
        <v>8156</v>
      </c>
      <c r="T2406">
        <v>1.4</v>
      </c>
      <c r="U2406" s="1"/>
      <c r="V2406">
        <v>34731.071467000002</v>
      </c>
      <c r="W2406">
        <v>868918.32105799997</v>
      </c>
      <c r="X2406">
        <v>178.75604899999999</v>
      </c>
      <c r="Y2406">
        <v>19.861951000000001</v>
      </c>
      <c r="Z2406">
        <v>387.199747</v>
      </c>
      <c r="AA2406">
        <v>373.52192000000002</v>
      </c>
      <c r="AB2406">
        <v>0</v>
      </c>
    </row>
    <row r="2407" spans="1:28" x14ac:dyDescent="0.25">
      <c r="A2407" s="1" t="s">
        <v>3656</v>
      </c>
      <c r="B2407">
        <v>2760</v>
      </c>
      <c r="C2407" s="1" t="s">
        <v>4053</v>
      </c>
      <c r="D2407">
        <v>5.0999999999999996</v>
      </c>
      <c r="E2407">
        <v>0</v>
      </c>
      <c r="F2407">
        <v>0</v>
      </c>
      <c r="G2407">
        <v>3591</v>
      </c>
      <c r="H2407" s="1" t="s">
        <v>4117</v>
      </c>
      <c r="I2407">
        <v>120.04</v>
      </c>
      <c r="J2407">
        <v>10.37</v>
      </c>
      <c r="K2407">
        <v>831</v>
      </c>
      <c r="L2407">
        <v>950.5</v>
      </c>
      <c r="M2407">
        <v>570</v>
      </c>
      <c r="N2407">
        <v>11</v>
      </c>
      <c r="O2407">
        <v>0</v>
      </c>
      <c r="P2407">
        <v>749.36</v>
      </c>
      <c r="Q2407">
        <v>0</v>
      </c>
      <c r="R2407" s="1" t="s">
        <v>7811</v>
      </c>
      <c r="S2407" s="1" t="s">
        <v>8156</v>
      </c>
      <c r="T2407">
        <v>0.86</v>
      </c>
      <c r="U2407" s="1"/>
      <c r="V2407">
        <v>97049.27003</v>
      </c>
      <c r="W2407">
        <v>1764684.1430550001</v>
      </c>
      <c r="X2407">
        <v>483.29888199999999</v>
      </c>
      <c r="Y2407">
        <v>42.045060999999997</v>
      </c>
      <c r="Z2407">
        <v>796.48224700000003</v>
      </c>
      <c r="AA2407">
        <v>758.60495000000003</v>
      </c>
      <c r="AB2407">
        <v>0</v>
      </c>
    </row>
    <row r="2408" spans="1:28" x14ac:dyDescent="0.25">
      <c r="A2408" s="1" t="s">
        <v>3657</v>
      </c>
      <c r="B2408">
        <v>3397</v>
      </c>
      <c r="C2408" s="1" t="s">
        <v>4017</v>
      </c>
      <c r="D2408">
        <v>5.0999999999999996</v>
      </c>
      <c r="E2408">
        <v>0</v>
      </c>
      <c r="F2408">
        <v>0.14000000000000001</v>
      </c>
      <c r="G2408">
        <v>3591</v>
      </c>
      <c r="H2408" s="1" t="s">
        <v>4091</v>
      </c>
      <c r="I2408">
        <v>93.18</v>
      </c>
      <c r="J2408">
        <v>14.33</v>
      </c>
      <c r="K2408">
        <v>194</v>
      </c>
      <c r="L2408">
        <v>1018.45</v>
      </c>
      <c r="M2408">
        <v>66</v>
      </c>
      <c r="N2408">
        <v>2</v>
      </c>
      <c r="O2408">
        <v>0</v>
      </c>
      <c r="P2408">
        <v>125.25</v>
      </c>
      <c r="Q2408">
        <v>0</v>
      </c>
      <c r="R2408" s="1" t="s">
        <v>7812</v>
      </c>
      <c r="S2408" s="1" t="s">
        <v>8156</v>
      </c>
      <c r="T2408">
        <v>1.05</v>
      </c>
      <c r="U2408" s="1"/>
      <c r="V2408">
        <v>18668.619199000001</v>
      </c>
      <c r="W2408">
        <v>610869.31938300002</v>
      </c>
      <c r="X2408">
        <v>99.556776999999997</v>
      </c>
      <c r="Y2408">
        <v>13.379089</v>
      </c>
      <c r="Z2408">
        <v>268.558897</v>
      </c>
      <c r="AA2408">
        <v>262.59035699999998</v>
      </c>
      <c r="AB2408">
        <v>0</v>
      </c>
    </row>
    <row r="2409" spans="1:28" x14ac:dyDescent="0.25">
      <c r="A2409" s="1" t="s">
        <v>3658</v>
      </c>
      <c r="B2409">
        <v>2969</v>
      </c>
      <c r="C2409" s="1" t="s">
        <v>4037</v>
      </c>
      <c r="D2409">
        <v>5.0999999999999996</v>
      </c>
      <c r="E2409">
        <v>0</v>
      </c>
      <c r="F2409">
        <v>0.42</v>
      </c>
      <c r="G2409">
        <v>3592</v>
      </c>
      <c r="H2409" s="1" t="s">
        <v>4096</v>
      </c>
      <c r="I2409">
        <v>121.36</v>
      </c>
      <c r="J2409">
        <v>5.97</v>
      </c>
      <c r="K2409">
        <v>623</v>
      </c>
      <c r="L2409">
        <v>1415.65</v>
      </c>
      <c r="M2409">
        <v>321</v>
      </c>
      <c r="N2409">
        <v>13</v>
      </c>
      <c r="O2409">
        <v>0</v>
      </c>
      <c r="P2409">
        <v>447.9</v>
      </c>
      <c r="Q2409">
        <v>0</v>
      </c>
      <c r="R2409" s="1" t="s">
        <v>7813</v>
      </c>
      <c r="S2409" s="1" t="s">
        <v>8156</v>
      </c>
      <c r="T2409">
        <v>0.57999999999999996</v>
      </c>
      <c r="U2409" s="1"/>
      <c r="V2409">
        <v>61057.717006999999</v>
      </c>
      <c r="W2409">
        <v>1273937.5359449999</v>
      </c>
      <c r="X2409">
        <v>307.82114300000001</v>
      </c>
      <c r="Y2409">
        <v>28.648821999999999</v>
      </c>
      <c r="Z2409">
        <v>565.83146999999997</v>
      </c>
      <c r="AA2409">
        <v>547.63680099999999</v>
      </c>
      <c r="AB2409">
        <v>0</v>
      </c>
    </row>
    <row r="2410" spans="1:28" x14ac:dyDescent="0.25">
      <c r="A2410" s="1" t="s">
        <v>3660</v>
      </c>
      <c r="B2410">
        <v>3347</v>
      </c>
      <c r="C2410" s="1" t="s">
        <v>4004</v>
      </c>
      <c r="D2410">
        <v>5.0999999999999996</v>
      </c>
      <c r="E2410">
        <v>0</v>
      </c>
      <c r="F2410">
        <v>1.56</v>
      </c>
      <c r="G2410">
        <v>3592</v>
      </c>
      <c r="H2410" s="1" t="s">
        <v>4090</v>
      </c>
      <c r="I2410">
        <v>24.41</v>
      </c>
      <c r="J2410">
        <v>11.55</v>
      </c>
      <c r="K2410">
        <v>245</v>
      </c>
      <c r="L2410">
        <v>1286.42</v>
      </c>
      <c r="M2410">
        <v>91</v>
      </c>
      <c r="N2410">
        <v>5</v>
      </c>
      <c r="O2410">
        <v>0</v>
      </c>
      <c r="P2410">
        <v>145.58000000000001</v>
      </c>
      <c r="Q2410">
        <v>0</v>
      </c>
      <c r="R2410" s="1" t="s">
        <v>7815</v>
      </c>
      <c r="S2410" s="1" t="s">
        <v>8156</v>
      </c>
      <c r="T2410">
        <v>0.96</v>
      </c>
      <c r="U2410" s="1"/>
      <c r="V2410">
        <v>18883.073896999998</v>
      </c>
      <c r="W2410">
        <v>616026.44758000004</v>
      </c>
      <c r="X2410">
        <v>100.54423</v>
      </c>
      <c r="Y2410">
        <v>12.912099</v>
      </c>
      <c r="Z2410">
        <v>266.54874000000001</v>
      </c>
      <c r="AA2410">
        <v>264.80820599999998</v>
      </c>
      <c r="AB2410">
        <v>0</v>
      </c>
    </row>
    <row r="2411" spans="1:28" x14ac:dyDescent="0.25">
      <c r="A2411" s="1" t="s">
        <v>3661</v>
      </c>
      <c r="B2411">
        <v>3049</v>
      </c>
      <c r="C2411" s="1" t="s">
        <v>4037</v>
      </c>
      <c r="D2411">
        <v>5.0999999999999996</v>
      </c>
      <c r="E2411">
        <v>0</v>
      </c>
      <c r="F2411">
        <v>0.18</v>
      </c>
      <c r="G2411">
        <v>3593</v>
      </c>
      <c r="H2411" s="1" t="s">
        <v>4096</v>
      </c>
      <c r="I2411">
        <v>121.36</v>
      </c>
      <c r="J2411">
        <v>10.52</v>
      </c>
      <c r="K2411">
        <v>544</v>
      </c>
      <c r="L2411">
        <v>1417.38</v>
      </c>
      <c r="M2411">
        <v>302</v>
      </c>
      <c r="N2411">
        <v>12</v>
      </c>
      <c r="O2411">
        <v>0</v>
      </c>
      <c r="P2411">
        <v>469.88</v>
      </c>
      <c r="Q2411">
        <v>0</v>
      </c>
      <c r="R2411" s="1" t="s">
        <v>7816</v>
      </c>
      <c r="S2411" s="1" t="s">
        <v>8156</v>
      </c>
      <c r="T2411">
        <v>1.62</v>
      </c>
      <c r="U2411" s="1"/>
      <c r="V2411">
        <v>58283.634225000002</v>
      </c>
      <c r="W2411">
        <v>1363181.346413</v>
      </c>
      <c r="X2411">
        <v>297.55512299999998</v>
      </c>
      <c r="Y2411">
        <v>30.943473999999998</v>
      </c>
      <c r="Z2411">
        <v>606.84616800000003</v>
      </c>
      <c r="AA2411">
        <v>585.99426400000004</v>
      </c>
      <c r="AB2411">
        <v>0</v>
      </c>
    </row>
    <row r="2412" spans="1:28" x14ac:dyDescent="0.25">
      <c r="A2412" s="1" t="s">
        <v>3662</v>
      </c>
      <c r="B2412">
        <v>3221</v>
      </c>
      <c r="C2412" s="1" t="s">
        <v>4004</v>
      </c>
      <c r="D2412">
        <v>5.0999999999999996</v>
      </c>
      <c r="E2412">
        <v>0</v>
      </c>
      <c r="F2412">
        <v>1</v>
      </c>
      <c r="G2412">
        <v>3593</v>
      </c>
      <c r="H2412" s="1" t="s">
        <v>4110</v>
      </c>
      <c r="I2412">
        <v>0.2</v>
      </c>
      <c r="J2412">
        <v>7.87</v>
      </c>
      <c r="K2412">
        <v>372</v>
      </c>
      <c r="L2412">
        <v>1913.75</v>
      </c>
      <c r="M2412">
        <v>76</v>
      </c>
      <c r="N2412">
        <v>2</v>
      </c>
      <c r="O2412">
        <v>0</v>
      </c>
      <c r="P2412">
        <v>179.64</v>
      </c>
      <c r="Q2412">
        <v>0</v>
      </c>
      <c r="R2412" s="1" t="s">
        <v>7817</v>
      </c>
      <c r="S2412" s="1" t="s">
        <v>8156</v>
      </c>
      <c r="T2412">
        <v>0.72</v>
      </c>
      <c r="U2412" s="1"/>
      <c r="V2412">
        <v>26304.055071999999</v>
      </c>
      <c r="W2412">
        <v>833455.16540599999</v>
      </c>
      <c r="X2412">
        <v>139.27359000000001</v>
      </c>
      <c r="Y2412">
        <v>16.693069000000001</v>
      </c>
      <c r="Z2412">
        <v>358.04007799999999</v>
      </c>
      <c r="AA2412">
        <v>358.27478300000001</v>
      </c>
      <c r="AB2412">
        <v>0</v>
      </c>
    </row>
    <row r="2413" spans="1:28" x14ac:dyDescent="0.25">
      <c r="A2413" s="1" t="s">
        <v>3663</v>
      </c>
      <c r="B2413">
        <v>3241</v>
      </c>
      <c r="C2413" s="1" t="s">
        <v>4001</v>
      </c>
      <c r="D2413">
        <v>0.2</v>
      </c>
      <c r="E2413">
        <v>0</v>
      </c>
      <c r="F2413">
        <v>0.11</v>
      </c>
      <c r="G2413">
        <v>3594</v>
      </c>
      <c r="H2413" s="1" t="s">
        <v>4090</v>
      </c>
      <c r="I2413">
        <v>24.41</v>
      </c>
      <c r="J2413">
        <v>13.51</v>
      </c>
      <c r="K2413">
        <v>353</v>
      </c>
      <c r="L2413">
        <v>1066.78</v>
      </c>
      <c r="M2413">
        <v>161</v>
      </c>
      <c r="N2413">
        <v>7</v>
      </c>
      <c r="O2413">
        <v>0</v>
      </c>
      <c r="P2413">
        <v>276.83</v>
      </c>
      <c r="Q2413">
        <v>0</v>
      </c>
      <c r="R2413" s="1" t="s">
        <v>7818</v>
      </c>
      <c r="S2413" s="1" t="s">
        <v>8156</v>
      </c>
      <c r="T2413">
        <v>1.02</v>
      </c>
      <c r="U2413" s="1"/>
      <c r="V2413">
        <v>32210.850919</v>
      </c>
      <c r="W2413">
        <v>789261.26670299994</v>
      </c>
      <c r="X2413">
        <v>165.27963199999999</v>
      </c>
      <c r="Y2413">
        <v>17.580849000000001</v>
      </c>
      <c r="Z2413">
        <v>348.56677999999999</v>
      </c>
      <c r="AA2413">
        <v>339.28102899999999</v>
      </c>
      <c r="AB2413">
        <v>0</v>
      </c>
    </row>
    <row r="2414" spans="1:28" x14ac:dyDescent="0.25">
      <c r="A2414" s="1" t="s">
        <v>3666</v>
      </c>
      <c r="B2414">
        <v>2678</v>
      </c>
      <c r="C2414" s="1" t="s">
        <v>4005</v>
      </c>
      <c r="D2414">
        <v>5.0999999999999996</v>
      </c>
      <c r="E2414">
        <v>0</v>
      </c>
      <c r="F2414">
        <v>1.31</v>
      </c>
      <c r="G2414">
        <v>3600</v>
      </c>
      <c r="H2414" s="1" t="s">
        <v>4075</v>
      </c>
      <c r="I2414">
        <v>89.74</v>
      </c>
      <c r="J2414">
        <v>7.57</v>
      </c>
      <c r="K2414">
        <v>922</v>
      </c>
      <c r="L2414">
        <v>698.35</v>
      </c>
      <c r="M2414">
        <v>637</v>
      </c>
      <c r="N2414">
        <v>14</v>
      </c>
      <c r="O2414">
        <v>0</v>
      </c>
      <c r="P2414">
        <v>835.3</v>
      </c>
      <c r="Q2414">
        <v>0</v>
      </c>
      <c r="R2414" s="1" t="s">
        <v>7821</v>
      </c>
      <c r="S2414" s="1" t="s">
        <v>8156</v>
      </c>
      <c r="T2414">
        <v>0.6</v>
      </c>
      <c r="U2414" s="1"/>
      <c r="V2414">
        <v>108767.89238400001</v>
      </c>
      <c r="W2414">
        <v>1913202.9094680001</v>
      </c>
      <c r="X2414">
        <v>540.13768100000004</v>
      </c>
      <c r="Y2414">
        <v>46.162370000000003</v>
      </c>
      <c r="Z2414">
        <v>867.78484400000002</v>
      </c>
      <c r="AA2414">
        <v>822.45250899999996</v>
      </c>
      <c r="AB2414">
        <v>0</v>
      </c>
    </row>
    <row r="2415" spans="1:28" x14ac:dyDescent="0.25">
      <c r="A2415" s="1" t="s">
        <v>3667</v>
      </c>
      <c r="B2415">
        <v>2737</v>
      </c>
      <c r="C2415" s="1" t="s">
        <v>4005</v>
      </c>
      <c r="D2415">
        <v>5.0999999999999996</v>
      </c>
      <c r="E2415">
        <v>0</v>
      </c>
      <c r="F2415">
        <v>0.83</v>
      </c>
      <c r="G2415">
        <v>3601</v>
      </c>
      <c r="H2415" s="1" t="s">
        <v>4075</v>
      </c>
      <c r="I2415">
        <v>89.74</v>
      </c>
      <c r="J2415">
        <v>8.9499999999999993</v>
      </c>
      <c r="K2415">
        <v>864</v>
      </c>
      <c r="L2415">
        <v>698.35</v>
      </c>
      <c r="M2415">
        <v>601</v>
      </c>
      <c r="N2415">
        <v>17</v>
      </c>
      <c r="O2415">
        <v>0</v>
      </c>
      <c r="P2415">
        <v>805.26</v>
      </c>
      <c r="Q2415">
        <v>0</v>
      </c>
      <c r="R2415" s="1" t="s">
        <v>7822</v>
      </c>
      <c r="S2415" s="1" t="s">
        <v>8156</v>
      </c>
      <c r="T2415">
        <v>0.87</v>
      </c>
      <c r="U2415" s="1"/>
      <c r="V2415">
        <v>101199.18491</v>
      </c>
      <c r="W2415">
        <v>1808346.3329640001</v>
      </c>
      <c r="X2415">
        <v>503.28968900000001</v>
      </c>
      <c r="Y2415">
        <v>43.754241</v>
      </c>
      <c r="Z2415">
        <v>820.86461599999996</v>
      </c>
      <c r="AA2415">
        <v>777.37495200000001</v>
      </c>
      <c r="AB2415">
        <v>0</v>
      </c>
    </row>
    <row r="2416" spans="1:28" x14ac:dyDescent="0.25">
      <c r="A2416" s="1" t="s">
        <v>3668</v>
      </c>
      <c r="B2416">
        <v>1869</v>
      </c>
      <c r="C2416" s="1" t="s">
        <v>4004</v>
      </c>
      <c r="D2416">
        <v>5.0999999999999996</v>
      </c>
      <c r="E2416">
        <v>0</v>
      </c>
      <c r="F2416">
        <v>4.1399999999999997</v>
      </c>
      <c r="G2416">
        <v>3602</v>
      </c>
      <c r="H2416" s="1" t="s">
        <v>4114</v>
      </c>
      <c r="I2416">
        <v>159.35</v>
      </c>
      <c r="J2416">
        <v>5.94</v>
      </c>
      <c r="K2416">
        <v>1733</v>
      </c>
      <c r="L2416">
        <v>2021.57</v>
      </c>
      <c r="M2416">
        <v>1096</v>
      </c>
      <c r="N2416">
        <v>45</v>
      </c>
      <c r="O2416">
        <v>0</v>
      </c>
      <c r="P2416">
        <v>1472.53</v>
      </c>
      <c r="Q2416">
        <v>0</v>
      </c>
      <c r="R2416" s="1" t="s">
        <v>7823</v>
      </c>
      <c r="S2416" s="1" t="s">
        <v>8156</v>
      </c>
      <c r="T2416">
        <v>0.56999999999999995</v>
      </c>
      <c r="U2416" s="1"/>
      <c r="V2416">
        <v>183518.65857</v>
      </c>
      <c r="W2416">
        <v>3380859.124386</v>
      </c>
      <c r="X2416">
        <v>914.82345899999996</v>
      </c>
      <c r="Y2416">
        <v>79.734471999999997</v>
      </c>
      <c r="Z2416">
        <v>1522.7814860000001</v>
      </c>
      <c r="AA2416">
        <v>1453.3675310000001</v>
      </c>
      <c r="AB2416">
        <v>0</v>
      </c>
    </row>
    <row r="2417" spans="1:28" x14ac:dyDescent="0.25">
      <c r="A2417" s="1" t="s">
        <v>3669</v>
      </c>
      <c r="B2417">
        <v>3110</v>
      </c>
      <c r="C2417" s="1" t="s">
        <v>4011</v>
      </c>
      <c r="D2417">
        <v>5.0999999999999996</v>
      </c>
      <c r="E2417">
        <v>0</v>
      </c>
      <c r="F2417">
        <v>5</v>
      </c>
      <c r="G2417">
        <v>3603</v>
      </c>
      <c r="H2417" s="1" t="s">
        <v>4090</v>
      </c>
      <c r="I2417">
        <v>24.41</v>
      </c>
      <c r="J2417">
        <v>12.3</v>
      </c>
      <c r="K2417">
        <v>493</v>
      </c>
      <c r="L2417">
        <v>1138.06</v>
      </c>
      <c r="M2417">
        <v>269</v>
      </c>
      <c r="N2417">
        <v>21</v>
      </c>
      <c r="O2417">
        <v>0</v>
      </c>
      <c r="P2417">
        <v>405.53</v>
      </c>
      <c r="Q2417">
        <v>0</v>
      </c>
      <c r="R2417" s="1" t="s">
        <v>7824</v>
      </c>
      <c r="S2417" s="1" t="s">
        <v>8156</v>
      </c>
      <c r="T2417">
        <v>0.96</v>
      </c>
      <c r="U2417" s="1"/>
      <c r="V2417">
        <v>50453.818256999999</v>
      </c>
      <c r="W2417">
        <v>1094938.964986</v>
      </c>
      <c r="X2417">
        <v>255.544937</v>
      </c>
      <c r="Y2417">
        <v>25.205770000000001</v>
      </c>
      <c r="Z2417">
        <v>488.71618599999999</v>
      </c>
      <c r="AA2417">
        <v>470.68690299999997</v>
      </c>
      <c r="AB2417">
        <v>0</v>
      </c>
    </row>
    <row r="2418" spans="1:28" x14ac:dyDescent="0.25">
      <c r="A2418" s="1" t="s">
        <v>3671</v>
      </c>
      <c r="B2418">
        <v>1873</v>
      </c>
      <c r="C2418" s="1" t="s">
        <v>4061</v>
      </c>
      <c r="D2418">
        <v>5.0999999999999996</v>
      </c>
      <c r="E2418">
        <v>0</v>
      </c>
      <c r="F2418">
        <v>0.15</v>
      </c>
      <c r="G2418">
        <v>3606</v>
      </c>
      <c r="H2418" s="1" t="s">
        <v>4145</v>
      </c>
      <c r="I2418">
        <v>168.74</v>
      </c>
      <c r="J2418">
        <v>14.93</v>
      </c>
      <c r="K2418">
        <v>1733</v>
      </c>
      <c r="L2418">
        <v>2615.73</v>
      </c>
      <c r="M2418">
        <v>1080</v>
      </c>
      <c r="N2418">
        <v>56</v>
      </c>
      <c r="O2418">
        <v>0</v>
      </c>
      <c r="P2418">
        <v>1565.93</v>
      </c>
      <c r="Q2418">
        <v>0</v>
      </c>
      <c r="R2418" s="1" t="s">
        <v>7826</v>
      </c>
      <c r="S2418" s="1" t="s">
        <v>8156</v>
      </c>
      <c r="T2418">
        <v>1.1399999999999999</v>
      </c>
      <c r="U2418" s="1"/>
      <c r="V2418">
        <v>180243.32201</v>
      </c>
      <c r="W2418">
        <v>3569653.2509229998</v>
      </c>
      <c r="X2418">
        <v>904.76821800000005</v>
      </c>
      <c r="Y2418">
        <v>84.204627000000002</v>
      </c>
      <c r="Z2418">
        <v>1603.9981949999999</v>
      </c>
      <c r="AA2418">
        <v>1534.5153660000001</v>
      </c>
      <c r="AB2418">
        <v>0</v>
      </c>
    </row>
    <row r="2419" spans="1:28" x14ac:dyDescent="0.25">
      <c r="A2419" s="1" t="s">
        <v>3672</v>
      </c>
      <c r="B2419">
        <v>2570</v>
      </c>
      <c r="C2419" s="1" t="s">
        <v>4040</v>
      </c>
      <c r="D2419">
        <v>5.0999999999999996</v>
      </c>
      <c r="E2419">
        <v>0</v>
      </c>
      <c r="F2419">
        <v>0</v>
      </c>
      <c r="G2419">
        <v>3606</v>
      </c>
      <c r="H2419" s="1" t="s">
        <v>4161</v>
      </c>
      <c r="I2419">
        <v>168.74</v>
      </c>
      <c r="J2419">
        <v>9.39</v>
      </c>
      <c r="K2419">
        <v>1036</v>
      </c>
      <c r="L2419">
        <v>2520.89</v>
      </c>
      <c r="M2419">
        <v>571</v>
      </c>
      <c r="N2419">
        <v>20</v>
      </c>
      <c r="O2419">
        <v>0</v>
      </c>
      <c r="P2419">
        <v>784.34</v>
      </c>
      <c r="Q2419">
        <v>0</v>
      </c>
      <c r="R2419" s="1" t="s">
        <v>7827</v>
      </c>
      <c r="S2419" s="1" t="s">
        <v>8156</v>
      </c>
      <c r="T2419">
        <v>0.73</v>
      </c>
      <c r="U2419" s="1"/>
      <c r="V2419">
        <v>101062.703115</v>
      </c>
      <c r="W2419">
        <v>2187208.4474999998</v>
      </c>
      <c r="X2419">
        <v>511.45544100000001</v>
      </c>
      <c r="Y2419">
        <v>49.070267000000001</v>
      </c>
      <c r="Z2419">
        <v>969.43984899999998</v>
      </c>
      <c r="AA2419">
        <v>940.22830299999998</v>
      </c>
      <c r="AB2419">
        <v>0</v>
      </c>
    </row>
    <row r="2420" spans="1:28" x14ac:dyDescent="0.25">
      <c r="A2420" s="1" t="s">
        <v>3673</v>
      </c>
      <c r="B2420">
        <v>3045</v>
      </c>
      <c r="C2420" s="1" t="s">
        <v>4031</v>
      </c>
      <c r="D2420">
        <v>5.0999999999999996</v>
      </c>
      <c r="E2420">
        <v>0</v>
      </c>
      <c r="F2420">
        <v>0.89</v>
      </c>
      <c r="G2420">
        <v>3606</v>
      </c>
      <c r="H2420" s="1" t="s">
        <v>4127</v>
      </c>
      <c r="I2420">
        <v>2.0699999999999998</v>
      </c>
      <c r="J2420">
        <v>16.12</v>
      </c>
      <c r="K2420">
        <v>561</v>
      </c>
      <c r="L2420">
        <v>2268.7600000000002</v>
      </c>
      <c r="M2420">
        <v>265</v>
      </c>
      <c r="N2420">
        <v>13</v>
      </c>
      <c r="O2420">
        <v>0</v>
      </c>
      <c r="P2420">
        <v>431.27</v>
      </c>
      <c r="Q2420">
        <v>0</v>
      </c>
      <c r="R2420" s="1" t="s">
        <v>7828</v>
      </c>
      <c r="S2420" s="1" t="s">
        <v>8156</v>
      </c>
      <c r="T2420">
        <v>1.27</v>
      </c>
      <c r="U2420" s="1"/>
      <c r="V2420">
        <v>56477.265759000002</v>
      </c>
      <c r="W2420">
        <v>1590642.2636490001</v>
      </c>
      <c r="X2420">
        <v>294.98869999999999</v>
      </c>
      <c r="Y2420">
        <v>35.777326000000002</v>
      </c>
      <c r="Z2420">
        <v>704.22194100000002</v>
      </c>
      <c r="AA2420">
        <v>683.76428699999997</v>
      </c>
      <c r="AB2420">
        <v>0</v>
      </c>
    </row>
    <row r="2421" spans="1:28" x14ac:dyDescent="0.25">
      <c r="A2421" s="1" t="s">
        <v>3674</v>
      </c>
      <c r="B2421">
        <v>3278</v>
      </c>
      <c r="C2421" s="1" t="s">
        <v>4011</v>
      </c>
      <c r="D2421">
        <v>5.0999999999999996</v>
      </c>
      <c r="E2421">
        <v>0</v>
      </c>
      <c r="F2421">
        <v>0.5</v>
      </c>
      <c r="G2421">
        <v>3606</v>
      </c>
      <c r="H2421" s="1" t="s">
        <v>4090</v>
      </c>
      <c r="I2421">
        <v>24.41</v>
      </c>
      <c r="J2421">
        <v>11.53</v>
      </c>
      <c r="K2421">
        <v>328</v>
      </c>
      <c r="L2421">
        <v>1138.06</v>
      </c>
      <c r="M2421">
        <v>134</v>
      </c>
      <c r="N2421">
        <v>6</v>
      </c>
      <c r="O2421">
        <v>0</v>
      </c>
      <c r="P2421">
        <v>235.08</v>
      </c>
      <c r="Q2421">
        <v>0</v>
      </c>
      <c r="R2421" s="1" t="s">
        <v>7829</v>
      </c>
      <c r="S2421" s="1" t="s">
        <v>8156</v>
      </c>
      <c r="T2421">
        <v>0.9</v>
      </c>
      <c r="U2421" s="1"/>
      <c r="V2421">
        <v>31827.781870999999</v>
      </c>
      <c r="W2421">
        <v>827507.13846399996</v>
      </c>
      <c r="X2421">
        <v>164.41692399999999</v>
      </c>
      <c r="Y2421">
        <v>18.058899</v>
      </c>
      <c r="Z2421">
        <v>363.86027200000001</v>
      </c>
      <c r="AA2421">
        <v>355.72066799999999</v>
      </c>
      <c r="AB2421">
        <v>0</v>
      </c>
    </row>
    <row r="2422" spans="1:28" x14ac:dyDescent="0.25">
      <c r="A2422" s="1" t="s">
        <v>3675</v>
      </c>
      <c r="B2422">
        <v>1972</v>
      </c>
      <c r="C2422" s="1" t="s">
        <v>4061</v>
      </c>
      <c r="D2422">
        <v>5.0999999999999996</v>
      </c>
      <c r="E2422">
        <v>0</v>
      </c>
      <c r="F2422">
        <v>0.57999999999999996</v>
      </c>
      <c r="G2422">
        <v>3607</v>
      </c>
      <c r="H2422" s="1" t="s">
        <v>4145</v>
      </c>
      <c r="I2422">
        <v>168.74</v>
      </c>
      <c r="J2422">
        <v>15.52</v>
      </c>
      <c r="K2422">
        <v>1635</v>
      </c>
      <c r="L2422">
        <v>2615.73</v>
      </c>
      <c r="M2422">
        <v>1041</v>
      </c>
      <c r="N2422">
        <v>48</v>
      </c>
      <c r="O2422">
        <v>0</v>
      </c>
      <c r="P2422">
        <v>1485</v>
      </c>
      <c r="Q2422">
        <v>0</v>
      </c>
      <c r="R2422" s="1" t="s">
        <v>7830</v>
      </c>
      <c r="S2422" s="1" t="s">
        <v>8156</v>
      </c>
      <c r="T2422">
        <v>1.27</v>
      </c>
      <c r="U2422" s="1"/>
      <c r="V2422">
        <v>176388.39193400001</v>
      </c>
      <c r="W2422">
        <v>3624058.4122000001</v>
      </c>
      <c r="X2422">
        <v>888.69216200000005</v>
      </c>
      <c r="Y2422">
        <v>85.599836999999994</v>
      </c>
      <c r="Z2422">
        <v>1628.327908</v>
      </c>
      <c r="AA2422">
        <v>1557.897207</v>
      </c>
      <c r="AB2422">
        <v>0</v>
      </c>
    </row>
    <row r="2423" spans="1:28" x14ac:dyDescent="0.25">
      <c r="A2423" s="1" t="s">
        <v>3676</v>
      </c>
      <c r="B2423">
        <v>2629</v>
      </c>
      <c r="C2423" s="1" t="s">
        <v>4040</v>
      </c>
      <c r="D2423">
        <v>5.0999999999999996</v>
      </c>
      <c r="E2423">
        <v>0</v>
      </c>
      <c r="F2423">
        <v>0.44</v>
      </c>
      <c r="G2423">
        <v>3609</v>
      </c>
      <c r="H2423" s="1" t="s">
        <v>4145</v>
      </c>
      <c r="I2423">
        <v>168.74</v>
      </c>
      <c r="J2423">
        <v>13.73</v>
      </c>
      <c r="K2423">
        <v>980</v>
      </c>
      <c r="L2423">
        <v>1626.37</v>
      </c>
      <c r="M2423">
        <v>653</v>
      </c>
      <c r="N2423">
        <v>17</v>
      </c>
      <c r="O2423">
        <v>0</v>
      </c>
      <c r="P2423">
        <v>861.13</v>
      </c>
      <c r="Q2423">
        <v>0</v>
      </c>
      <c r="R2423" s="1" t="s">
        <v>7831</v>
      </c>
      <c r="S2423" s="1" t="s">
        <v>8156</v>
      </c>
      <c r="T2423">
        <v>0.99</v>
      </c>
      <c r="U2423" s="1"/>
      <c r="V2423">
        <v>114046.444129</v>
      </c>
      <c r="W2423">
        <v>2261738.454932</v>
      </c>
      <c r="X2423">
        <v>572.53691100000003</v>
      </c>
      <c r="Y2423">
        <v>53.261249999999997</v>
      </c>
      <c r="Z2423">
        <v>1016.8475089999999</v>
      </c>
      <c r="AA2423">
        <v>972.27147100000002</v>
      </c>
      <c r="AB2423">
        <v>0</v>
      </c>
    </row>
    <row r="2424" spans="1:28" x14ac:dyDescent="0.25">
      <c r="A2424" s="1" t="s">
        <v>3677</v>
      </c>
      <c r="B2424">
        <v>2991</v>
      </c>
      <c r="C2424" s="1" t="s">
        <v>4011</v>
      </c>
      <c r="D2424">
        <v>5.0999999999999996</v>
      </c>
      <c r="E2424">
        <v>0</v>
      </c>
      <c r="F2424">
        <v>58.5</v>
      </c>
      <c r="G2424">
        <v>3609</v>
      </c>
      <c r="H2424" s="1" t="s">
        <v>4090</v>
      </c>
      <c r="I2424">
        <v>24.41</v>
      </c>
      <c r="J2424">
        <v>14</v>
      </c>
      <c r="K2424">
        <v>618</v>
      </c>
      <c r="L2424">
        <v>1138.06</v>
      </c>
      <c r="M2424">
        <v>306</v>
      </c>
      <c r="N2424">
        <v>18</v>
      </c>
      <c r="O2424">
        <v>0</v>
      </c>
      <c r="P2424">
        <v>539.88</v>
      </c>
      <c r="Q2424">
        <v>0</v>
      </c>
      <c r="R2424" s="1" t="s">
        <v>7832</v>
      </c>
      <c r="S2424" s="1" t="s">
        <v>8156</v>
      </c>
      <c r="T2424">
        <v>1.08</v>
      </c>
      <c r="U2424" s="1"/>
      <c r="V2424">
        <v>58260.696743</v>
      </c>
      <c r="W2424">
        <v>1239988.968744</v>
      </c>
      <c r="X2424">
        <v>294.50923299999999</v>
      </c>
      <c r="Y2424">
        <v>28.716760000000001</v>
      </c>
      <c r="Z2424">
        <v>554.66125799999998</v>
      </c>
      <c r="AA2424">
        <v>533.04096400000003</v>
      </c>
      <c r="AB2424">
        <v>0</v>
      </c>
    </row>
    <row r="2425" spans="1:28" x14ac:dyDescent="0.25">
      <c r="A2425" s="1" t="s">
        <v>3678</v>
      </c>
      <c r="B2425">
        <v>2856</v>
      </c>
      <c r="C2425" s="1" t="s">
        <v>4005</v>
      </c>
      <c r="D2425">
        <v>5.0999999999999996</v>
      </c>
      <c r="E2425">
        <v>0</v>
      </c>
      <c r="F2425">
        <v>0.86</v>
      </c>
      <c r="G2425">
        <v>3614</v>
      </c>
      <c r="H2425" s="1" t="s">
        <v>4075</v>
      </c>
      <c r="I2425">
        <v>89.74</v>
      </c>
      <c r="J2425">
        <v>11.63</v>
      </c>
      <c r="K2425">
        <v>758</v>
      </c>
      <c r="L2425">
        <v>698.34</v>
      </c>
      <c r="M2425">
        <v>497</v>
      </c>
      <c r="N2425">
        <v>11</v>
      </c>
      <c r="O2425">
        <v>0</v>
      </c>
      <c r="P2425">
        <v>704.64</v>
      </c>
      <c r="Q2425">
        <v>0</v>
      </c>
      <c r="R2425" s="1" t="s">
        <v>7833</v>
      </c>
      <c r="S2425" s="1" t="s">
        <v>8156</v>
      </c>
      <c r="T2425">
        <v>0.97</v>
      </c>
      <c r="U2425" s="1"/>
      <c r="V2425">
        <v>87365.434452000001</v>
      </c>
      <c r="W2425">
        <v>1599217.0524599999</v>
      </c>
      <c r="X2425">
        <v>435.41713900000002</v>
      </c>
      <c r="Y2425">
        <v>38.500833</v>
      </c>
      <c r="Z2425">
        <v>724.41060800000002</v>
      </c>
      <c r="AA2425">
        <v>687.47260700000004</v>
      </c>
      <c r="AB2425">
        <v>0</v>
      </c>
    </row>
    <row r="2426" spans="1:28" x14ac:dyDescent="0.25">
      <c r="A2426" s="1" t="s">
        <v>3679</v>
      </c>
      <c r="B2426">
        <v>2966</v>
      </c>
      <c r="C2426" s="1" t="s">
        <v>4004</v>
      </c>
      <c r="D2426">
        <v>5.0999999999999996</v>
      </c>
      <c r="E2426">
        <v>0</v>
      </c>
      <c r="F2426">
        <v>0.23</v>
      </c>
      <c r="G2426">
        <v>3617</v>
      </c>
      <c r="H2426" s="1" t="s">
        <v>4108</v>
      </c>
      <c r="I2426">
        <v>122.01</v>
      </c>
      <c r="J2426">
        <v>11.27</v>
      </c>
      <c r="K2426">
        <v>651</v>
      </c>
      <c r="L2426">
        <v>1425.91</v>
      </c>
      <c r="M2426">
        <v>383</v>
      </c>
      <c r="N2426">
        <v>20</v>
      </c>
      <c r="O2426">
        <v>0</v>
      </c>
      <c r="P2426">
        <v>530.6</v>
      </c>
      <c r="Q2426">
        <v>0</v>
      </c>
      <c r="R2426" s="1" t="s">
        <v>7834</v>
      </c>
      <c r="S2426" s="1" t="s">
        <v>8156</v>
      </c>
      <c r="T2426">
        <v>0.87</v>
      </c>
      <c r="U2426" s="1"/>
      <c r="V2426">
        <v>68411.353497000004</v>
      </c>
      <c r="W2426">
        <v>1481950.4580240001</v>
      </c>
      <c r="X2426">
        <v>346.41371800000002</v>
      </c>
      <c r="Y2426">
        <v>34.091867000000001</v>
      </c>
      <c r="Z2426">
        <v>662.16546300000005</v>
      </c>
      <c r="AA2426">
        <v>637.05352600000003</v>
      </c>
      <c r="AB2426">
        <v>0</v>
      </c>
    </row>
    <row r="2427" spans="1:28" x14ac:dyDescent="0.25">
      <c r="A2427" s="1" t="s">
        <v>3680</v>
      </c>
      <c r="B2427">
        <v>3282</v>
      </c>
      <c r="C2427" s="1" t="s">
        <v>4004</v>
      </c>
      <c r="D2427">
        <v>5.0999999999999996</v>
      </c>
      <c r="E2427">
        <v>0</v>
      </c>
      <c r="F2427">
        <v>0.31</v>
      </c>
      <c r="G2427">
        <v>3618</v>
      </c>
      <c r="H2427" s="1" t="s">
        <v>4104</v>
      </c>
      <c r="I2427">
        <v>0.2</v>
      </c>
      <c r="J2427">
        <v>12.77</v>
      </c>
      <c r="K2427">
        <v>336</v>
      </c>
      <c r="L2427">
        <v>1312.65</v>
      </c>
      <c r="M2427">
        <v>149</v>
      </c>
      <c r="N2427">
        <v>11</v>
      </c>
      <c r="O2427">
        <v>0</v>
      </c>
      <c r="P2427">
        <v>241.96</v>
      </c>
      <c r="Q2427">
        <v>0</v>
      </c>
      <c r="R2427" s="1" t="s">
        <v>7835</v>
      </c>
      <c r="S2427" s="1" t="s">
        <v>8156</v>
      </c>
      <c r="T2427">
        <v>1.01</v>
      </c>
      <c r="U2427" s="1"/>
      <c r="V2427">
        <v>27762.473334999999</v>
      </c>
      <c r="W2427">
        <v>780791.32132300001</v>
      </c>
      <c r="X2427">
        <v>144.831064</v>
      </c>
      <c r="Y2427">
        <v>16.739934000000002</v>
      </c>
      <c r="Z2427">
        <v>340.44858799999997</v>
      </c>
      <c r="AA2427">
        <v>335.63754399999999</v>
      </c>
      <c r="AB2427">
        <v>0</v>
      </c>
    </row>
    <row r="2428" spans="1:28" x14ac:dyDescent="0.25">
      <c r="A2428" s="1" t="s">
        <v>3682</v>
      </c>
      <c r="B2428">
        <v>2268</v>
      </c>
      <c r="C2428" s="1" t="s">
        <v>4061</v>
      </c>
      <c r="D2428">
        <v>5.0999999999999996</v>
      </c>
      <c r="E2428">
        <v>0</v>
      </c>
      <c r="F2428">
        <v>0.87</v>
      </c>
      <c r="G2428">
        <v>3620</v>
      </c>
      <c r="H2428" s="1" t="s">
        <v>4145</v>
      </c>
      <c r="I2428">
        <v>168.74</v>
      </c>
      <c r="J2428">
        <v>10.47</v>
      </c>
      <c r="K2428">
        <v>1352</v>
      </c>
      <c r="L2428">
        <v>2615.73</v>
      </c>
      <c r="M2428">
        <v>748</v>
      </c>
      <c r="N2428">
        <v>42</v>
      </c>
      <c r="O2428">
        <v>0</v>
      </c>
      <c r="P2428">
        <v>1099.6400000000001</v>
      </c>
      <c r="Q2428">
        <v>0</v>
      </c>
      <c r="R2428" s="1" t="s">
        <v>7837</v>
      </c>
      <c r="S2428" s="1" t="s">
        <v>8156</v>
      </c>
      <c r="T2428">
        <v>0.75</v>
      </c>
      <c r="U2428" s="1"/>
      <c r="V2428">
        <v>129058.006486</v>
      </c>
      <c r="W2428">
        <v>2630740.5707879998</v>
      </c>
      <c r="X2428">
        <v>649.36055499999998</v>
      </c>
      <c r="Y2428">
        <v>60.329286000000003</v>
      </c>
      <c r="Z2428">
        <v>1173.849972</v>
      </c>
      <c r="AA2428">
        <v>1130.8965800000001</v>
      </c>
      <c r="AB2428">
        <v>0</v>
      </c>
    </row>
    <row r="2429" spans="1:28" x14ac:dyDescent="0.25">
      <c r="A2429" s="1" t="s">
        <v>3683</v>
      </c>
      <c r="B2429">
        <v>2662</v>
      </c>
      <c r="C2429" s="1" t="s">
        <v>4061</v>
      </c>
      <c r="D2429">
        <v>5.0999999999999996</v>
      </c>
      <c r="E2429">
        <v>0</v>
      </c>
      <c r="F2429">
        <v>0.57999999999999996</v>
      </c>
      <c r="G2429">
        <v>3620</v>
      </c>
      <c r="H2429" s="1" t="s">
        <v>4161</v>
      </c>
      <c r="I2429">
        <v>168.74</v>
      </c>
      <c r="J2429">
        <v>8.11</v>
      </c>
      <c r="K2429">
        <v>958</v>
      </c>
      <c r="L2429">
        <v>2615.73</v>
      </c>
      <c r="M2429">
        <v>425</v>
      </c>
      <c r="N2429">
        <v>23</v>
      </c>
      <c r="O2429">
        <v>0</v>
      </c>
      <c r="P2429">
        <v>659.88</v>
      </c>
      <c r="Q2429">
        <v>0</v>
      </c>
      <c r="R2429" s="1" t="s">
        <v>7838</v>
      </c>
      <c r="S2429" s="1" t="s">
        <v>8156</v>
      </c>
      <c r="T2429">
        <v>0.64</v>
      </c>
      <c r="U2429" s="1"/>
      <c r="V2429">
        <v>85570.145665000004</v>
      </c>
      <c r="W2429">
        <v>1918868.588953</v>
      </c>
      <c r="X2429">
        <v>434.53301599999998</v>
      </c>
      <c r="Y2429">
        <v>42.213523000000002</v>
      </c>
      <c r="Z2429">
        <v>846.46452399999998</v>
      </c>
      <c r="AA2429">
        <v>824.87394099999995</v>
      </c>
      <c r="AB2429">
        <v>0</v>
      </c>
    </row>
    <row r="2430" spans="1:28" x14ac:dyDescent="0.25">
      <c r="A2430" s="1" t="s">
        <v>3685</v>
      </c>
      <c r="B2430">
        <v>2563</v>
      </c>
      <c r="C2430" s="1" t="s">
        <v>4061</v>
      </c>
      <c r="D2430">
        <v>5.0999999999999996</v>
      </c>
      <c r="E2430">
        <v>0</v>
      </c>
      <c r="F2430">
        <v>0.15</v>
      </c>
      <c r="G2430">
        <v>3621</v>
      </c>
      <c r="H2430" s="1" t="s">
        <v>4145</v>
      </c>
      <c r="I2430">
        <v>168.74</v>
      </c>
      <c r="J2430">
        <v>11.46</v>
      </c>
      <c r="K2430">
        <v>1058</v>
      </c>
      <c r="L2430">
        <v>2615.73</v>
      </c>
      <c r="M2430">
        <v>538</v>
      </c>
      <c r="N2430">
        <v>31</v>
      </c>
      <c r="O2430">
        <v>0</v>
      </c>
      <c r="P2430">
        <v>874.22</v>
      </c>
      <c r="Q2430">
        <v>0</v>
      </c>
      <c r="R2430" s="1" t="s">
        <v>7840</v>
      </c>
      <c r="S2430" s="1" t="s">
        <v>8156</v>
      </c>
      <c r="T2430">
        <v>1.04</v>
      </c>
      <c r="U2430" s="1"/>
      <c r="V2430">
        <v>101123.783589</v>
      </c>
      <c r="W2430">
        <v>2279440.762534</v>
      </c>
      <c r="X2430">
        <v>514.20566599999995</v>
      </c>
      <c r="Y2430">
        <v>51.936010000000003</v>
      </c>
      <c r="Z2430">
        <v>1013.47389</v>
      </c>
      <c r="AA2430">
        <v>979.87215300000003</v>
      </c>
      <c r="AB2430">
        <v>0</v>
      </c>
    </row>
    <row r="2431" spans="1:28" x14ac:dyDescent="0.25">
      <c r="A2431" s="1" t="s">
        <v>3686</v>
      </c>
      <c r="B2431">
        <v>1917</v>
      </c>
      <c r="C2431" s="1" t="s">
        <v>4062</v>
      </c>
      <c r="D2431">
        <v>5.0999999999999996</v>
      </c>
      <c r="E2431">
        <v>0</v>
      </c>
      <c r="F2431">
        <v>0.34</v>
      </c>
      <c r="G2431">
        <v>3624</v>
      </c>
      <c r="H2431" s="1" t="s">
        <v>4138</v>
      </c>
      <c r="I2431">
        <v>116.78</v>
      </c>
      <c r="J2431">
        <v>9.4</v>
      </c>
      <c r="K2431">
        <v>1707</v>
      </c>
      <c r="L2431">
        <v>2761.62</v>
      </c>
      <c r="M2431">
        <v>1258</v>
      </c>
      <c r="N2431">
        <v>35</v>
      </c>
      <c r="O2431">
        <v>0</v>
      </c>
      <c r="P2431">
        <v>1463.08</v>
      </c>
      <c r="Q2431">
        <v>0</v>
      </c>
      <c r="R2431" s="1" t="s">
        <v>7841</v>
      </c>
      <c r="S2431" s="1" t="s">
        <v>8156</v>
      </c>
      <c r="T2431">
        <v>0.7</v>
      </c>
      <c r="U2431" s="1"/>
      <c r="V2431">
        <v>212277.48012600001</v>
      </c>
      <c r="W2431">
        <v>4036562.8507650001</v>
      </c>
      <c r="X2431">
        <v>1061.4797189999999</v>
      </c>
      <c r="Y2431">
        <v>95.552813</v>
      </c>
      <c r="Z2431">
        <v>1815.7327230000001</v>
      </c>
      <c r="AA2431">
        <v>1735.2362860000001</v>
      </c>
      <c r="AB2431">
        <v>0</v>
      </c>
    </row>
    <row r="2432" spans="1:28" x14ac:dyDescent="0.25">
      <c r="A2432" s="1" t="s">
        <v>3688</v>
      </c>
      <c r="B2432">
        <v>3220</v>
      </c>
      <c r="C2432" s="1" t="s">
        <v>4023</v>
      </c>
      <c r="D2432">
        <v>5.0999999999999996</v>
      </c>
      <c r="E2432">
        <v>0</v>
      </c>
      <c r="F2432">
        <v>0</v>
      </c>
      <c r="G2432">
        <v>3625</v>
      </c>
      <c r="H2432" s="1" t="s">
        <v>4099</v>
      </c>
      <c r="I2432">
        <v>147.79</v>
      </c>
      <c r="J2432">
        <v>6.95</v>
      </c>
      <c r="K2432">
        <v>405</v>
      </c>
      <c r="L2432">
        <v>1435.85</v>
      </c>
      <c r="M2432">
        <v>164</v>
      </c>
      <c r="N2432">
        <v>5</v>
      </c>
      <c r="O2432">
        <v>0</v>
      </c>
      <c r="P2432">
        <v>220.09</v>
      </c>
      <c r="Q2432">
        <v>0</v>
      </c>
      <c r="R2432" s="1" t="s">
        <v>7843</v>
      </c>
      <c r="S2432" s="1" t="s">
        <v>8156</v>
      </c>
      <c r="T2432">
        <v>0.56999999999999995</v>
      </c>
      <c r="U2432" s="1"/>
      <c r="V2432">
        <v>34372.661667</v>
      </c>
      <c r="W2432">
        <v>827155.15908699995</v>
      </c>
      <c r="X2432">
        <v>175.81515999999999</v>
      </c>
      <c r="Y2432">
        <v>17.579450000000001</v>
      </c>
      <c r="Z2432">
        <v>361.47067199999998</v>
      </c>
      <c r="AA2432">
        <v>355.57218799999998</v>
      </c>
      <c r="AB2432">
        <v>0</v>
      </c>
    </row>
    <row r="2433" spans="1:28" x14ac:dyDescent="0.25">
      <c r="A2433" s="1" t="s">
        <v>3691</v>
      </c>
      <c r="B2433">
        <v>2760</v>
      </c>
      <c r="C2433" s="1" t="s">
        <v>4024</v>
      </c>
      <c r="D2433">
        <v>5.0999999999999996</v>
      </c>
      <c r="E2433">
        <v>0</v>
      </c>
      <c r="F2433">
        <v>0</v>
      </c>
      <c r="G2433">
        <v>3635</v>
      </c>
      <c r="H2433" s="1" t="s">
        <v>4159</v>
      </c>
      <c r="I2433">
        <v>26.09</v>
      </c>
      <c r="J2433">
        <v>10.45</v>
      </c>
      <c r="K2433">
        <v>875</v>
      </c>
      <c r="L2433">
        <v>2392.42</v>
      </c>
      <c r="M2433">
        <v>523</v>
      </c>
      <c r="N2433">
        <v>15</v>
      </c>
      <c r="O2433">
        <v>0</v>
      </c>
      <c r="P2433">
        <v>651.82000000000005</v>
      </c>
      <c r="Q2433">
        <v>0</v>
      </c>
      <c r="R2433" s="1" t="s">
        <v>7846</v>
      </c>
      <c r="S2433" s="1" t="s">
        <v>8156</v>
      </c>
      <c r="T2433">
        <v>0.77</v>
      </c>
      <c r="U2433" s="1"/>
      <c r="V2433">
        <v>92540.842294000002</v>
      </c>
      <c r="W2433">
        <v>2030347.804732</v>
      </c>
      <c r="X2433">
        <v>469.02483899999999</v>
      </c>
      <c r="Y2433">
        <v>45.542664000000002</v>
      </c>
      <c r="Z2433">
        <v>898.99744899999996</v>
      </c>
      <c r="AA2433">
        <v>872.79669799999999</v>
      </c>
      <c r="AB2433">
        <v>0</v>
      </c>
    </row>
    <row r="2434" spans="1:28" x14ac:dyDescent="0.25">
      <c r="A2434" s="1" t="s">
        <v>3694</v>
      </c>
      <c r="B2434">
        <v>2933</v>
      </c>
      <c r="C2434" s="1" t="s">
        <v>4024</v>
      </c>
      <c r="D2434">
        <v>5.0999999999999996</v>
      </c>
      <c r="E2434">
        <v>0</v>
      </c>
      <c r="F2434">
        <v>0.5</v>
      </c>
      <c r="G2434">
        <v>3637</v>
      </c>
      <c r="H2434" s="1" t="s">
        <v>4159</v>
      </c>
      <c r="I2434">
        <v>26.09</v>
      </c>
      <c r="J2434">
        <v>10.36</v>
      </c>
      <c r="K2434">
        <v>704</v>
      </c>
      <c r="L2434">
        <v>2392.42</v>
      </c>
      <c r="M2434">
        <v>329</v>
      </c>
      <c r="N2434">
        <v>16</v>
      </c>
      <c r="O2434">
        <v>0</v>
      </c>
      <c r="P2434">
        <v>472.63</v>
      </c>
      <c r="Q2434">
        <v>0</v>
      </c>
      <c r="R2434" s="1" t="s">
        <v>7849</v>
      </c>
      <c r="S2434" s="1" t="s">
        <v>8156</v>
      </c>
      <c r="T2434">
        <v>0.75</v>
      </c>
      <c r="U2434" s="1"/>
      <c r="V2434">
        <v>62593.731377999997</v>
      </c>
      <c r="W2434">
        <v>1565116.215327</v>
      </c>
      <c r="X2434">
        <v>321.73517399999997</v>
      </c>
      <c r="Y2434">
        <v>33.774045999999998</v>
      </c>
      <c r="Z2434">
        <v>685.68436099999997</v>
      </c>
      <c r="AA2434">
        <v>672.79947500000003</v>
      </c>
      <c r="AB2434">
        <v>0</v>
      </c>
    </row>
    <row r="2435" spans="1:28" x14ac:dyDescent="0.25">
      <c r="A2435" s="1" t="s">
        <v>3696</v>
      </c>
      <c r="B2435">
        <v>3278</v>
      </c>
      <c r="C2435" s="1" t="s">
        <v>4003</v>
      </c>
      <c r="D2435">
        <v>5.0999999999999996</v>
      </c>
      <c r="E2435">
        <v>0</v>
      </c>
      <c r="F2435">
        <v>0.5</v>
      </c>
      <c r="G2435">
        <v>3640</v>
      </c>
      <c r="H2435" s="1" t="s">
        <v>4073</v>
      </c>
      <c r="I2435">
        <v>40.79</v>
      </c>
      <c r="J2435">
        <v>13.12</v>
      </c>
      <c r="K2435">
        <v>362</v>
      </c>
      <c r="L2435">
        <v>606.14</v>
      </c>
      <c r="M2435">
        <v>235</v>
      </c>
      <c r="N2435">
        <v>6</v>
      </c>
      <c r="O2435">
        <v>0</v>
      </c>
      <c r="P2435">
        <v>322.06</v>
      </c>
      <c r="Q2435">
        <v>0</v>
      </c>
      <c r="R2435" s="1" t="s">
        <v>7851</v>
      </c>
      <c r="S2435" s="1" t="s">
        <v>8156</v>
      </c>
      <c r="T2435">
        <v>1.06</v>
      </c>
      <c r="U2435" s="1"/>
      <c r="V2435">
        <v>44620.965271000001</v>
      </c>
      <c r="W2435">
        <v>907374.60016499995</v>
      </c>
      <c r="X2435">
        <v>224.59210999999999</v>
      </c>
      <c r="Y2435">
        <v>21.490320000000001</v>
      </c>
      <c r="Z2435">
        <v>409.08952799999997</v>
      </c>
      <c r="AA2435">
        <v>390.05913299999997</v>
      </c>
      <c r="AB2435">
        <v>0</v>
      </c>
    </row>
    <row r="2436" spans="1:28" x14ac:dyDescent="0.25">
      <c r="A2436" s="1" t="s">
        <v>3699</v>
      </c>
      <c r="B2436">
        <v>3312</v>
      </c>
      <c r="C2436" s="1" t="s">
        <v>4050</v>
      </c>
      <c r="D2436">
        <v>5.0999999999999996</v>
      </c>
      <c r="E2436">
        <v>0</v>
      </c>
      <c r="F2436">
        <v>0</v>
      </c>
      <c r="G2436">
        <v>3646</v>
      </c>
      <c r="H2436" s="1" t="s">
        <v>4095</v>
      </c>
      <c r="I2436">
        <v>63.59</v>
      </c>
      <c r="J2436">
        <v>13.58</v>
      </c>
      <c r="K2436">
        <v>334</v>
      </c>
      <c r="L2436">
        <v>1623.67</v>
      </c>
      <c r="M2436">
        <v>124</v>
      </c>
      <c r="N2436">
        <v>6</v>
      </c>
      <c r="O2436">
        <v>0</v>
      </c>
      <c r="P2436">
        <v>213.66</v>
      </c>
      <c r="Q2436">
        <v>0</v>
      </c>
      <c r="R2436" s="1" t="s">
        <v>7854</v>
      </c>
      <c r="S2436" s="1" t="s">
        <v>8156</v>
      </c>
      <c r="T2436">
        <v>1</v>
      </c>
      <c r="U2436" s="1"/>
      <c r="V2436">
        <v>29952.021747999999</v>
      </c>
      <c r="W2436">
        <v>921202.88746100001</v>
      </c>
      <c r="X2436">
        <v>158.181634</v>
      </c>
      <c r="Y2436">
        <v>19.723154999999998</v>
      </c>
      <c r="Z2436">
        <v>402.26493599999998</v>
      </c>
      <c r="AA2436">
        <v>395.993607</v>
      </c>
      <c r="AB2436">
        <v>0</v>
      </c>
    </row>
    <row r="2437" spans="1:28" x14ac:dyDescent="0.25">
      <c r="A2437" s="1" t="s">
        <v>3700</v>
      </c>
      <c r="B2437">
        <v>2798</v>
      </c>
      <c r="C2437" s="1" t="s">
        <v>4004</v>
      </c>
      <c r="D2437">
        <v>5.0999999999999996</v>
      </c>
      <c r="E2437">
        <v>0</v>
      </c>
      <c r="F2437">
        <v>0.71</v>
      </c>
      <c r="G2437">
        <v>3647</v>
      </c>
      <c r="H2437" s="1" t="s">
        <v>4122</v>
      </c>
      <c r="I2437">
        <v>159.35</v>
      </c>
      <c r="J2437">
        <v>6.93</v>
      </c>
      <c r="K2437">
        <v>849</v>
      </c>
      <c r="L2437">
        <v>2021.57</v>
      </c>
      <c r="M2437">
        <v>503</v>
      </c>
      <c r="N2437">
        <v>19</v>
      </c>
      <c r="O2437">
        <v>0</v>
      </c>
      <c r="P2437">
        <v>709.66</v>
      </c>
      <c r="Q2437">
        <v>0</v>
      </c>
      <c r="R2437" s="1" t="s">
        <v>7855</v>
      </c>
      <c r="S2437" s="1" t="s">
        <v>8156</v>
      </c>
      <c r="T2437">
        <v>1.06</v>
      </c>
      <c r="U2437" s="1"/>
      <c r="V2437">
        <v>93062.169794999994</v>
      </c>
      <c r="W2437">
        <v>2066242.8600069999</v>
      </c>
      <c r="X2437">
        <v>472.46046699999999</v>
      </c>
      <c r="Y2437">
        <v>47.373209000000003</v>
      </c>
      <c r="Z2437">
        <v>922.33859900000004</v>
      </c>
      <c r="AA2437">
        <v>888.22449500000005</v>
      </c>
      <c r="AB2437">
        <v>0</v>
      </c>
    </row>
    <row r="2438" spans="1:28" x14ac:dyDescent="0.25">
      <c r="A2438" s="1" t="s">
        <v>3703</v>
      </c>
      <c r="B2438">
        <v>3027</v>
      </c>
      <c r="C2438" s="1" t="s">
        <v>4004</v>
      </c>
      <c r="D2438">
        <v>5.0999999999999996</v>
      </c>
      <c r="E2438">
        <v>0</v>
      </c>
      <c r="F2438">
        <v>0.7</v>
      </c>
      <c r="G2438">
        <v>3651</v>
      </c>
      <c r="H2438" s="1" t="s">
        <v>4108</v>
      </c>
      <c r="I2438">
        <v>122.01</v>
      </c>
      <c r="J2438">
        <v>9.99</v>
      </c>
      <c r="K2438">
        <v>624</v>
      </c>
      <c r="L2438">
        <v>1425.91</v>
      </c>
      <c r="M2438">
        <v>351</v>
      </c>
      <c r="N2438">
        <v>14</v>
      </c>
      <c r="O2438">
        <v>0</v>
      </c>
      <c r="P2438">
        <v>505.47</v>
      </c>
      <c r="Q2438">
        <v>0</v>
      </c>
      <c r="R2438" s="1" t="s">
        <v>7858</v>
      </c>
      <c r="S2438" s="1" t="s">
        <v>8156</v>
      </c>
      <c r="T2438">
        <v>0.88</v>
      </c>
      <c r="U2438" s="1"/>
      <c r="V2438">
        <v>64892.282825000002</v>
      </c>
      <c r="W2438">
        <v>1410672.904566</v>
      </c>
      <c r="X2438">
        <v>328.6508</v>
      </c>
      <c r="Y2438">
        <v>32.109484000000002</v>
      </c>
      <c r="Z2438">
        <v>628.16921600000001</v>
      </c>
      <c r="AA2438">
        <v>606.41340600000001</v>
      </c>
      <c r="AB2438">
        <v>0</v>
      </c>
    </row>
    <row r="2439" spans="1:28" x14ac:dyDescent="0.25">
      <c r="A2439" s="1" t="s">
        <v>3705</v>
      </c>
      <c r="B2439">
        <v>3335</v>
      </c>
      <c r="C2439" s="1" t="s">
        <v>4014</v>
      </c>
      <c r="D2439">
        <v>5.0999999999999996</v>
      </c>
      <c r="E2439">
        <v>0</v>
      </c>
      <c r="F2439">
        <v>0</v>
      </c>
      <c r="G2439">
        <v>3652</v>
      </c>
      <c r="H2439" s="1" t="s">
        <v>4087</v>
      </c>
      <c r="I2439">
        <v>59.72</v>
      </c>
      <c r="J2439">
        <v>6.78</v>
      </c>
      <c r="K2439">
        <v>317</v>
      </c>
      <c r="L2439">
        <v>1183.1099999999999</v>
      </c>
      <c r="M2439">
        <v>107</v>
      </c>
      <c r="N2439">
        <v>3</v>
      </c>
      <c r="O2439">
        <v>0</v>
      </c>
      <c r="P2439">
        <v>148.69</v>
      </c>
      <c r="Q2439">
        <v>0</v>
      </c>
      <c r="R2439" s="1" t="s">
        <v>7860</v>
      </c>
      <c r="S2439" s="1" t="s">
        <v>8156</v>
      </c>
      <c r="T2439">
        <v>0.52</v>
      </c>
      <c r="U2439" s="1"/>
      <c r="V2439">
        <v>25019.508961</v>
      </c>
      <c r="W2439">
        <v>639952.29590300005</v>
      </c>
      <c r="X2439">
        <v>128.81793099999999</v>
      </c>
      <c r="Y2439">
        <v>13.1843</v>
      </c>
      <c r="Z2439">
        <v>277.47378900000001</v>
      </c>
      <c r="AA2439">
        <v>275.09785199999999</v>
      </c>
      <c r="AB2439">
        <v>0</v>
      </c>
    </row>
    <row r="2440" spans="1:28" x14ac:dyDescent="0.25">
      <c r="A2440" s="1" t="s">
        <v>3707</v>
      </c>
      <c r="B2440">
        <v>3105</v>
      </c>
      <c r="C2440" s="1" t="s">
        <v>4003</v>
      </c>
      <c r="D2440">
        <v>5.0999999999999996</v>
      </c>
      <c r="E2440">
        <v>0</v>
      </c>
      <c r="F2440">
        <v>0</v>
      </c>
      <c r="G2440">
        <v>3653</v>
      </c>
      <c r="H2440" s="1" t="s">
        <v>4073</v>
      </c>
      <c r="I2440">
        <v>40.79</v>
      </c>
      <c r="J2440">
        <v>6.64</v>
      </c>
      <c r="K2440">
        <v>548</v>
      </c>
      <c r="L2440">
        <v>606.14</v>
      </c>
      <c r="M2440">
        <v>364</v>
      </c>
      <c r="N2440">
        <v>14</v>
      </c>
      <c r="O2440">
        <v>0</v>
      </c>
      <c r="P2440">
        <v>480.98</v>
      </c>
      <c r="Q2440">
        <v>0</v>
      </c>
      <c r="R2440" s="1" t="s">
        <v>7862</v>
      </c>
      <c r="S2440" s="1" t="s">
        <v>8156</v>
      </c>
      <c r="T2440">
        <v>0.61</v>
      </c>
      <c r="U2440" s="1"/>
      <c r="V2440">
        <v>64300.060715</v>
      </c>
      <c r="W2440">
        <v>1198754.2068159999</v>
      </c>
      <c r="X2440">
        <v>320.93438700000002</v>
      </c>
      <c r="Y2440">
        <v>28.540241000000002</v>
      </c>
      <c r="Z2440">
        <v>541.88021100000003</v>
      </c>
      <c r="AA2440">
        <v>515.32071800000006</v>
      </c>
      <c r="AB2440">
        <v>0</v>
      </c>
    </row>
    <row r="2441" spans="1:28" x14ac:dyDescent="0.25">
      <c r="A2441" s="1" t="s">
        <v>3713</v>
      </c>
      <c r="B2441">
        <v>3017</v>
      </c>
      <c r="C2441" s="1" t="s">
        <v>4012</v>
      </c>
      <c r="D2441">
        <v>5.0999999999999996</v>
      </c>
      <c r="E2441">
        <v>0</v>
      </c>
      <c r="F2441">
        <v>589.24</v>
      </c>
      <c r="G2441">
        <v>3664</v>
      </c>
      <c r="H2441" s="1" t="s">
        <v>4096</v>
      </c>
      <c r="I2441">
        <v>121.36</v>
      </c>
      <c r="J2441">
        <v>9.26</v>
      </c>
      <c r="K2441">
        <v>647</v>
      </c>
      <c r="L2441">
        <v>1363.57</v>
      </c>
      <c r="M2441">
        <v>352</v>
      </c>
      <c r="N2441">
        <v>17</v>
      </c>
      <c r="O2441">
        <v>0</v>
      </c>
      <c r="P2441">
        <v>510.07</v>
      </c>
      <c r="Q2441">
        <v>0</v>
      </c>
      <c r="R2441" s="1" t="s">
        <v>7868</v>
      </c>
      <c r="S2441" s="1" t="s">
        <v>8156</v>
      </c>
      <c r="T2441">
        <v>0.73</v>
      </c>
      <c r="U2441" s="1"/>
      <c r="V2441">
        <v>61147.826269999998</v>
      </c>
      <c r="W2441">
        <v>1274907.7214259999</v>
      </c>
      <c r="X2441">
        <v>308.24368500000003</v>
      </c>
      <c r="Y2441">
        <v>28.550355</v>
      </c>
      <c r="Z2441">
        <v>564.55313999999998</v>
      </c>
      <c r="AA2441">
        <v>548.05417999999997</v>
      </c>
      <c r="AB2441">
        <v>0</v>
      </c>
    </row>
    <row r="2442" spans="1:28" x14ac:dyDescent="0.25">
      <c r="A2442" s="1" t="s">
        <v>3715</v>
      </c>
      <c r="B2442">
        <v>3228</v>
      </c>
      <c r="C2442" s="1" t="s">
        <v>4032</v>
      </c>
      <c r="D2442">
        <v>5.0999999999999996</v>
      </c>
      <c r="E2442">
        <v>0</v>
      </c>
      <c r="F2442">
        <v>0.59</v>
      </c>
      <c r="G2442">
        <v>3667</v>
      </c>
      <c r="H2442" s="1" t="s">
        <v>4093</v>
      </c>
      <c r="I2442">
        <v>2.0699999999999998</v>
      </c>
      <c r="J2442">
        <v>13.77</v>
      </c>
      <c r="K2442">
        <v>439</v>
      </c>
      <c r="L2442">
        <v>1444.44</v>
      </c>
      <c r="M2442">
        <v>244</v>
      </c>
      <c r="N2442">
        <v>8</v>
      </c>
      <c r="O2442">
        <v>0</v>
      </c>
      <c r="P2442">
        <v>339.79</v>
      </c>
      <c r="Q2442">
        <v>0</v>
      </c>
      <c r="R2442" s="1" t="s">
        <v>7870</v>
      </c>
      <c r="S2442" s="1" t="s">
        <v>8156</v>
      </c>
      <c r="T2442">
        <v>1.06</v>
      </c>
      <c r="U2442" s="1"/>
      <c r="V2442">
        <v>46781.916859999998</v>
      </c>
      <c r="W2442">
        <v>1143495.9011850001</v>
      </c>
      <c r="X2442">
        <v>239.99324999999999</v>
      </c>
      <c r="Y2442">
        <v>25.528385</v>
      </c>
      <c r="Z2442">
        <v>505.07615600000003</v>
      </c>
      <c r="AA2442">
        <v>491.55649199999999</v>
      </c>
      <c r="AB2442">
        <v>0</v>
      </c>
    </row>
    <row r="2443" spans="1:28" x14ac:dyDescent="0.25">
      <c r="A2443" s="1" t="s">
        <v>3719</v>
      </c>
      <c r="B2443">
        <v>3370</v>
      </c>
      <c r="C2443" s="1" t="s">
        <v>4037</v>
      </c>
      <c r="D2443">
        <v>5.0999999999999996</v>
      </c>
      <c r="E2443">
        <v>0</v>
      </c>
      <c r="F2443">
        <v>0.26</v>
      </c>
      <c r="G2443">
        <v>3670</v>
      </c>
      <c r="H2443" s="1" t="s">
        <v>4096</v>
      </c>
      <c r="I2443">
        <v>121.36</v>
      </c>
      <c r="J2443">
        <v>12.21</v>
      </c>
      <c r="K2443">
        <v>300</v>
      </c>
      <c r="L2443">
        <v>1417.38</v>
      </c>
      <c r="M2443">
        <v>112</v>
      </c>
      <c r="N2443">
        <v>5</v>
      </c>
      <c r="O2443">
        <v>0</v>
      </c>
      <c r="P2443">
        <v>193.22</v>
      </c>
      <c r="Q2443">
        <v>0</v>
      </c>
      <c r="R2443" s="1" t="s">
        <v>7874</v>
      </c>
      <c r="S2443" s="1" t="s">
        <v>8156</v>
      </c>
      <c r="T2443">
        <v>0.96</v>
      </c>
      <c r="U2443" s="1"/>
      <c r="V2443">
        <v>26726.101165</v>
      </c>
      <c r="W2443">
        <v>774055.35590199998</v>
      </c>
      <c r="X2443">
        <v>139.956571</v>
      </c>
      <c r="Y2443">
        <v>16.479638000000001</v>
      </c>
      <c r="Z2443">
        <v>336.665458</v>
      </c>
      <c r="AA2443">
        <v>332.74146999999999</v>
      </c>
      <c r="AB2443">
        <v>0</v>
      </c>
    </row>
    <row r="2444" spans="1:28" x14ac:dyDescent="0.25">
      <c r="A2444" s="1" t="s">
        <v>3720</v>
      </c>
      <c r="B2444">
        <v>2664</v>
      </c>
      <c r="C2444" s="1" t="s">
        <v>4004</v>
      </c>
      <c r="D2444">
        <v>5.0999999999999996</v>
      </c>
      <c r="E2444">
        <v>0</v>
      </c>
      <c r="F2444">
        <v>0.86</v>
      </c>
      <c r="G2444">
        <v>3671</v>
      </c>
      <c r="H2444" s="1" t="s">
        <v>4167</v>
      </c>
      <c r="I2444">
        <v>122.01</v>
      </c>
      <c r="J2444">
        <v>4.3600000000000003</v>
      </c>
      <c r="K2444">
        <v>1007</v>
      </c>
      <c r="L2444">
        <v>1425.91</v>
      </c>
      <c r="M2444">
        <v>588</v>
      </c>
      <c r="N2444">
        <v>25</v>
      </c>
      <c r="O2444">
        <v>0</v>
      </c>
      <c r="P2444">
        <v>762.51</v>
      </c>
      <c r="Q2444">
        <v>0</v>
      </c>
      <c r="R2444" s="1" t="s">
        <v>7875</v>
      </c>
      <c r="S2444" s="1" t="s">
        <v>8156</v>
      </c>
      <c r="T2444">
        <v>0.43</v>
      </c>
      <c r="U2444" s="1"/>
      <c r="V2444">
        <v>105287.25393599999</v>
      </c>
      <c r="W2444">
        <v>1980870.2172689999</v>
      </c>
      <c r="X2444">
        <v>525.71642999999995</v>
      </c>
      <c r="Y2444">
        <v>45.966351000000003</v>
      </c>
      <c r="Z2444">
        <v>888.66414999999995</v>
      </c>
      <c r="AA2444">
        <v>851.53781800000002</v>
      </c>
      <c r="AB2444">
        <v>0</v>
      </c>
    </row>
    <row r="2445" spans="1:28" x14ac:dyDescent="0.25">
      <c r="A2445" s="1" t="s">
        <v>3722</v>
      </c>
      <c r="B2445">
        <v>3307</v>
      </c>
      <c r="C2445" s="1" t="s">
        <v>4019</v>
      </c>
      <c r="D2445">
        <v>5.0999999999999996</v>
      </c>
      <c r="E2445">
        <v>0</v>
      </c>
      <c r="F2445">
        <v>0.75</v>
      </c>
      <c r="G2445">
        <v>3675</v>
      </c>
      <c r="H2445" s="1" t="s">
        <v>4093</v>
      </c>
      <c r="I2445">
        <v>2.0699999999999998</v>
      </c>
      <c r="J2445">
        <v>6.98</v>
      </c>
      <c r="K2445">
        <v>368</v>
      </c>
      <c r="L2445">
        <v>1335.45</v>
      </c>
      <c r="M2445">
        <v>148</v>
      </c>
      <c r="N2445">
        <v>5</v>
      </c>
      <c r="O2445">
        <v>0</v>
      </c>
      <c r="P2445">
        <v>210.55</v>
      </c>
      <c r="Q2445">
        <v>0</v>
      </c>
      <c r="R2445" s="1" t="s">
        <v>7877</v>
      </c>
      <c r="S2445" s="1" t="s">
        <v>8156</v>
      </c>
      <c r="T2445">
        <v>0.6</v>
      </c>
      <c r="U2445" s="1"/>
      <c r="V2445">
        <v>31461.852140999999</v>
      </c>
      <c r="W2445">
        <v>779264.868839</v>
      </c>
      <c r="X2445">
        <v>161.48737800000001</v>
      </c>
      <c r="Y2445">
        <v>16.628074999999999</v>
      </c>
      <c r="Z2445">
        <v>340.77420999999998</v>
      </c>
      <c r="AA2445">
        <v>334.98454600000002</v>
      </c>
      <c r="AB2445">
        <v>0</v>
      </c>
    </row>
    <row r="2446" spans="1:28" x14ac:dyDescent="0.25">
      <c r="A2446" s="1" t="s">
        <v>3723</v>
      </c>
      <c r="B2446">
        <v>2483</v>
      </c>
      <c r="C2446" s="1" t="s">
        <v>4004</v>
      </c>
      <c r="D2446">
        <v>5.0999999999999996</v>
      </c>
      <c r="E2446">
        <v>0</v>
      </c>
      <c r="F2446">
        <v>1.43</v>
      </c>
      <c r="G2446">
        <v>3678</v>
      </c>
      <c r="H2446" s="1" t="s">
        <v>4167</v>
      </c>
      <c r="I2446">
        <v>122.01</v>
      </c>
      <c r="J2446">
        <v>6.95</v>
      </c>
      <c r="K2446">
        <v>1195</v>
      </c>
      <c r="L2446">
        <v>1425.91</v>
      </c>
      <c r="M2446">
        <v>674</v>
      </c>
      <c r="N2446">
        <v>36</v>
      </c>
      <c r="O2446">
        <v>0</v>
      </c>
      <c r="P2446">
        <v>1017.02</v>
      </c>
      <c r="Q2446">
        <v>0</v>
      </c>
      <c r="R2446" s="1" t="s">
        <v>7878</v>
      </c>
      <c r="S2446" s="1" t="s">
        <v>8156</v>
      </c>
      <c r="T2446">
        <v>0.59</v>
      </c>
      <c r="U2446" s="1"/>
      <c r="V2446">
        <v>120880.220877</v>
      </c>
      <c r="W2446">
        <v>2250391.3620659998</v>
      </c>
      <c r="X2446">
        <v>603.12234000000001</v>
      </c>
      <c r="Y2446">
        <v>52.891831000000003</v>
      </c>
      <c r="Z2446">
        <v>1012.976361</v>
      </c>
      <c r="AA2446">
        <v>967.39990499999999</v>
      </c>
      <c r="AB2446">
        <v>0</v>
      </c>
    </row>
    <row r="2447" spans="1:28" x14ac:dyDescent="0.25">
      <c r="A2447" s="1" t="s">
        <v>3726</v>
      </c>
      <c r="B2447">
        <v>2700</v>
      </c>
      <c r="C2447" s="1" t="s">
        <v>4036</v>
      </c>
      <c r="D2447">
        <v>5.0999999999999996</v>
      </c>
      <c r="E2447">
        <v>0</v>
      </c>
      <c r="F2447">
        <v>0</v>
      </c>
      <c r="G2447">
        <v>3680</v>
      </c>
      <c r="H2447" s="1" t="s">
        <v>4120</v>
      </c>
      <c r="I2447">
        <v>34.18</v>
      </c>
      <c r="J2447">
        <v>8.4</v>
      </c>
      <c r="K2447">
        <v>980</v>
      </c>
      <c r="L2447">
        <v>2058.39</v>
      </c>
      <c r="M2447">
        <v>601</v>
      </c>
      <c r="N2447">
        <v>19</v>
      </c>
      <c r="O2447">
        <v>0</v>
      </c>
      <c r="P2447">
        <v>769.7</v>
      </c>
      <c r="Q2447">
        <v>0</v>
      </c>
      <c r="R2447" s="1" t="s">
        <v>7881</v>
      </c>
      <c r="S2447" s="1" t="s">
        <v>8156</v>
      </c>
      <c r="T2447">
        <v>0.7</v>
      </c>
      <c r="U2447" s="1"/>
      <c r="V2447">
        <v>111035.68995</v>
      </c>
      <c r="W2447">
        <v>2273795.2939980002</v>
      </c>
      <c r="X2447">
        <v>558.99752899999999</v>
      </c>
      <c r="Y2447">
        <v>52.462978</v>
      </c>
      <c r="Z2447">
        <v>1016.956487</v>
      </c>
      <c r="AA2447">
        <v>977.45282399999996</v>
      </c>
      <c r="AB2447">
        <v>0</v>
      </c>
    </row>
    <row r="2448" spans="1:28" x14ac:dyDescent="0.25">
      <c r="A2448" s="1" t="s">
        <v>3728</v>
      </c>
      <c r="B2448">
        <v>3294</v>
      </c>
      <c r="C2448" s="1" t="s">
        <v>4031</v>
      </c>
      <c r="D2448">
        <v>5.0999999999999996</v>
      </c>
      <c r="E2448">
        <v>0</v>
      </c>
      <c r="F2448">
        <v>0.82</v>
      </c>
      <c r="G2448">
        <v>3681</v>
      </c>
      <c r="H2448" s="1" t="s">
        <v>4086</v>
      </c>
      <c r="I2448">
        <v>0.2</v>
      </c>
      <c r="J2448">
        <v>1.99</v>
      </c>
      <c r="K2448">
        <v>387</v>
      </c>
      <c r="L2448">
        <v>1365.91</v>
      </c>
      <c r="M2448">
        <v>146</v>
      </c>
      <c r="N2448">
        <v>5</v>
      </c>
      <c r="O2448">
        <v>0</v>
      </c>
      <c r="P2448">
        <v>202.15</v>
      </c>
      <c r="Q2448">
        <v>0</v>
      </c>
      <c r="R2448" s="1" t="s">
        <v>7883</v>
      </c>
      <c r="S2448" s="1" t="s">
        <v>8156</v>
      </c>
      <c r="T2448">
        <v>0.54</v>
      </c>
      <c r="U2448" s="1"/>
      <c r="V2448">
        <v>31973.239224000001</v>
      </c>
      <c r="W2448">
        <v>786019.94399499998</v>
      </c>
      <c r="X2448">
        <v>163.892807</v>
      </c>
      <c r="Y2448">
        <v>16.425113</v>
      </c>
      <c r="Z2448">
        <v>341.941622</v>
      </c>
      <c r="AA2448">
        <v>337.88905499999998</v>
      </c>
      <c r="AB2448">
        <v>0</v>
      </c>
    </row>
    <row r="2449" spans="1:28" x14ac:dyDescent="0.25">
      <c r="A2449" s="1" t="s">
        <v>3732</v>
      </c>
      <c r="B2449">
        <v>3213</v>
      </c>
      <c r="C2449" s="1" t="s">
        <v>4048</v>
      </c>
      <c r="D2449">
        <v>5.0999999999999996</v>
      </c>
      <c r="E2449">
        <v>0</v>
      </c>
      <c r="F2449">
        <v>0.95</v>
      </c>
      <c r="G2449">
        <v>3690</v>
      </c>
      <c r="H2449" s="1" t="s">
        <v>4096</v>
      </c>
      <c r="I2449">
        <v>121.36</v>
      </c>
      <c r="J2449">
        <v>7.45</v>
      </c>
      <c r="K2449">
        <v>477</v>
      </c>
      <c r="L2449">
        <v>2440.69</v>
      </c>
      <c r="M2449">
        <v>80</v>
      </c>
      <c r="N2449">
        <v>5</v>
      </c>
      <c r="O2449">
        <v>0</v>
      </c>
      <c r="P2449">
        <v>194.95</v>
      </c>
      <c r="Q2449">
        <v>0</v>
      </c>
      <c r="R2449" s="1" t="s">
        <v>7887</v>
      </c>
      <c r="S2449" s="1" t="s">
        <v>8156</v>
      </c>
      <c r="T2449">
        <v>0.63</v>
      </c>
      <c r="U2449" s="1"/>
      <c r="V2449">
        <v>30491.363141000002</v>
      </c>
      <c r="W2449">
        <v>1005099.406955</v>
      </c>
      <c r="X2449">
        <v>162.24450400000001</v>
      </c>
      <c r="Y2449">
        <v>19.40117</v>
      </c>
      <c r="Z2449">
        <v>427.61159199999997</v>
      </c>
      <c r="AA2449">
        <v>432.058965</v>
      </c>
      <c r="AB2449">
        <v>0</v>
      </c>
    </row>
    <row r="2450" spans="1:28" x14ac:dyDescent="0.25">
      <c r="A2450" s="1" t="s">
        <v>3733</v>
      </c>
      <c r="B2450">
        <v>3339</v>
      </c>
      <c r="C2450" s="1" t="s">
        <v>4032</v>
      </c>
      <c r="D2450">
        <v>5.0999999999999996</v>
      </c>
      <c r="E2450">
        <v>0</v>
      </c>
      <c r="F2450">
        <v>0.3</v>
      </c>
      <c r="G2450">
        <v>3690</v>
      </c>
      <c r="H2450" s="1" t="s">
        <v>4093</v>
      </c>
      <c r="I2450">
        <v>2.0699999999999998</v>
      </c>
      <c r="J2450">
        <v>8.65</v>
      </c>
      <c r="K2450">
        <v>351</v>
      </c>
      <c r="L2450">
        <v>1444.44</v>
      </c>
      <c r="M2450">
        <v>158</v>
      </c>
      <c r="N2450">
        <v>4</v>
      </c>
      <c r="O2450">
        <v>0</v>
      </c>
      <c r="P2450">
        <v>194.34</v>
      </c>
      <c r="Q2450">
        <v>0</v>
      </c>
      <c r="R2450" s="1" t="s">
        <v>7888</v>
      </c>
      <c r="S2450" s="1" t="s">
        <v>8156</v>
      </c>
      <c r="T2450">
        <v>0.67</v>
      </c>
      <c r="U2450" s="1"/>
      <c r="V2450">
        <v>30855.124769999999</v>
      </c>
      <c r="W2450">
        <v>781706.85287499998</v>
      </c>
      <c r="X2450">
        <v>158.75341800000001</v>
      </c>
      <c r="Y2450">
        <v>16.373853</v>
      </c>
      <c r="Z2450">
        <v>339.25495000000001</v>
      </c>
      <c r="AA2450">
        <v>336.03421600000001</v>
      </c>
      <c r="AB2450">
        <v>0</v>
      </c>
    </row>
    <row r="2451" spans="1:28" x14ac:dyDescent="0.25">
      <c r="A2451" s="1" t="s">
        <v>3734</v>
      </c>
      <c r="B2451">
        <v>3290</v>
      </c>
      <c r="C2451" s="1" t="s">
        <v>4037</v>
      </c>
      <c r="D2451">
        <v>5.0999999999999996</v>
      </c>
      <c r="E2451">
        <v>0</v>
      </c>
      <c r="F2451">
        <v>0.49</v>
      </c>
      <c r="G2451">
        <v>3691</v>
      </c>
      <c r="H2451" s="1" t="s">
        <v>4096</v>
      </c>
      <c r="I2451">
        <v>121.36</v>
      </c>
      <c r="J2451">
        <v>12.34</v>
      </c>
      <c r="K2451">
        <v>401</v>
      </c>
      <c r="L2451">
        <v>1415.65</v>
      </c>
      <c r="M2451">
        <v>196</v>
      </c>
      <c r="N2451">
        <v>7</v>
      </c>
      <c r="O2451">
        <v>0</v>
      </c>
      <c r="P2451">
        <v>293.52</v>
      </c>
      <c r="Q2451">
        <v>0</v>
      </c>
      <c r="R2451" s="1" t="s">
        <v>7889</v>
      </c>
      <c r="S2451" s="1" t="s">
        <v>8156</v>
      </c>
      <c r="T2451">
        <v>0.95</v>
      </c>
      <c r="U2451" s="1"/>
      <c r="V2451">
        <v>40736.950110999998</v>
      </c>
      <c r="W2451">
        <v>1014593.936507</v>
      </c>
      <c r="X2451">
        <v>209.419858</v>
      </c>
      <c r="Y2451">
        <v>22.513387999999999</v>
      </c>
      <c r="Z2451">
        <v>447.89226400000001</v>
      </c>
      <c r="AA2451">
        <v>436.14467400000001</v>
      </c>
      <c r="AB2451">
        <v>0</v>
      </c>
    </row>
    <row r="2452" spans="1:28" x14ac:dyDescent="0.25">
      <c r="A2452" s="1" t="s">
        <v>3735</v>
      </c>
      <c r="B2452">
        <v>2588</v>
      </c>
      <c r="C2452" s="1" t="s">
        <v>4039</v>
      </c>
      <c r="D2452">
        <v>5.0999999999999996</v>
      </c>
      <c r="E2452">
        <v>0</v>
      </c>
      <c r="F2452">
        <v>0.5</v>
      </c>
      <c r="G2452">
        <v>3692</v>
      </c>
      <c r="H2452" s="1" t="s">
        <v>4111</v>
      </c>
      <c r="I2452">
        <v>13.29</v>
      </c>
      <c r="J2452">
        <v>10.57</v>
      </c>
      <c r="K2452">
        <v>1104</v>
      </c>
      <c r="L2452">
        <v>1792.39</v>
      </c>
      <c r="M2452">
        <v>704</v>
      </c>
      <c r="N2452">
        <v>20</v>
      </c>
      <c r="O2452">
        <v>0</v>
      </c>
      <c r="P2452">
        <v>945.9</v>
      </c>
      <c r="Q2452">
        <v>0</v>
      </c>
      <c r="R2452" s="1" t="s">
        <v>7890</v>
      </c>
      <c r="S2452" s="1" t="s">
        <v>8156</v>
      </c>
      <c r="T2452">
        <v>0.8</v>
      </c>
      <c r="U2452" s="1"/>
      <c r="V2452">
        <v>122205.138807</v>
      </c>
      <c r="W2452">
        <v>2402375.3281069999</v>
      </c>
      <c r="X2452">
        <v>612.91846099999998</v>
      </c>
      <c r="Y2452">
        <v>56.355097000000001</v>
      </c>
      <c r="Z2452">
        <v>1079.6211699999999</v>
      </c>
      <c r="AA2452">
        <v>1032.7293099999999</v>
      </c>
      <c r="AB2452">
        <v>0</v>
      </c>
    </row>
    <row r="2453" spans="1:28" x14ac:dyDescent="0.25">
      <c r="A2453" s="1" t="s">
        <v>3738</v>
      </c>
      <c r="B2453">
        <v>3020</v>
      </c>
      <c r="C2453" s="1" t="s">
        <v>4006</v>
      </c>
      <c r="D2453">
        <v>5.0999999999999996</v>
      </c>
      <c r="E2453">
        <v>0</v>
      </c>
      <c r="F2453">
        <v>1.25</v>
      </c>
      <c r="G2453">
        <v>3694</v>
      </c>
      <c r="H2453" s="1" t="s">
        <v>4116</v>
      </c>
      <c r="I2453">
        <v>87.33</v>
      </c>
      <c r="J2453">
        <v>5.13</v>
      </c>
      <c r="K2453">
        <v>674</v>
      </c>
      <c r="L2453">
        <v>2329.4899999999998</v>
      </c>
      <c r="M2453">
        <v>224</v>
      </c>
      <c r="N2453">
        <v>7</v>
      </c>
      <c r="O2453">
        <v>0</v>
      </c>
      <c r="P2453">
        <v>315.52999999999997</v>
      </c>
      <c r="Q2453">
        <v>0</v>
      </c>
      <c r="R2453" s="1" t="s">
        <v>7893</v>
      </c>
      <c r="S2453" s="1" t="s">
        <v>8156</v>
      </c>
      <c r="T2453">
        <v>0.46</v>
      </c>
      <c r="U2453" s="1"/>
      <c r="V2453">
        <v>52567.544577000001</v>
      </c>
      <c r="W2453">
        <v>1282004.960827</v>
      </c>
      <c r="X2453">
        <v>269.12919799999997</v>
      </c>
      <c r="Y2453">
        <v>26.464269999999999</v>
      </c>
      <c r="Z2453">
        <v>556.49138800000003</v>
      </c>
      <c r="AA2453">
        <v>551.10057600000005</v>
      </c>
      <c r="AB2453">
        <v>0</v>
      </c>
    </row>
    <row r="2454" spans="1:28" x14ac:dyDescent="0.25">
      <c r="A2454" s="1" t="s">
        <v>3739</v>
      </c>
      <c r="B2454">
        <v>2842</v>
      </c>
      <c r="C2454" s="1" t="s">
        <v>4038</v>
      </c>
      <c r="D2454">
        <v>5.0999999999999996</v>
      </c>
      <c r="E2454">
        <v>0</v>
      </c>
      <c r="F2454">
        <v>0.84</v>
      </c>
      <c r="G2454">
        <v>3696</v>
      </c>
      <c r="H2454" s="1" t="s">
        <v>4130</v>
      </c>
      <c r="I2454">
        <v>14.85</v>
      </c>
      <c r="J2454">
        <v>7.96</v>
      </c>
      <c r="K2454">
        <v>854</v>
      </c>
      <c r="L2454">
        <v>1683.59</v>
      </c>
      <c r="M2454">
        <v>546</v>
      </c>
      <c r="N2454">
        <v>18</v>
      </c>
      <c r="O2454">
        <v>0</v>
      </c>
      <c r="P2454">
        <v>678.21</v>
      </c>
      <c r="Q2454">
        <v>0</v>
      </c>
      <c r="R2454" s="1" t="s">
        <v>7894</v>
      </c>
      <c r="S2454" s="1" t="s">
        <v>8156</v>
      </c>
      <c r="T2454">
        <v>0.7</v>
      </c>
      <c r="U2454" s="1"/>
      <c r="V2454">
        <v>92451.624437999999</v>
      </c>
      <c r="W2454">
        <v>1858011.665245</v>
      </c>
      <c r="X2454">
        <v>464.57174400000002</v>
      </c>
      <c r="Y2454">
        <v>42.908925000000004</v>
      </c>
      <c r="Z2454">
        <v>830.86521300000004</v>
      </c>
      <c r="AA2454">
        <v>798.71836099999996</v>
      </c>
      <c r="AB2454">
        <v>0</v>
      </c>
    </row>
    <row r="2455" spans="1:28" x14ac:dyDescent="0.25">
      <c r="A2455" s="1" t="s">
        <v>3740</v>
      </c>
      <c r="B2455">
        <v>2639</v>
      </c>
      <c r="C2455" s="1" t="s">
        <v>4038</v>
      </c>
      <c r="D2455">
        <v>5.0999999999999996</v>
      </c>
      <c r="E2455">
        <v>0</v>
      </c>
      <c r="F2455">
        <v>0.78</v>
      </c>
      <c r="G2455">
        <v>3698</v>
      </c>
      <c r="H2455" s="1" t="s">
        <v>4130</v>
      </c>
      <c r="I2455">
        <v>14.85</v>
      </c>
      <c r="J2455">
        <v>14.55</v>
      </c>
      <c r="K2455">
        <v>1059</v>
      </c>
      <c r="L2455">
        <v>1683.59</v>
      </c>
      <c r="M2455">
        <v>768</v>
      </c>
      <c r="N2455">
        <v>21</v>
      </c>
      <c r="O2455">
        <v>0</v>
      </c>
      <c r="P2455">
        <v>971.28</v>
      </c>
      <c r="Q2455">
        <v>0</v>
      </c>
      <c r="R2455" s="1" t="s">
        <v>7895</v>
      </c>
      <c r="S2455" s="1" t="s">
        <v>8156</v>
      </c>
      <c r="T2455">
        <v>1.55</v>
      </c>
      <c r="U2455" s="1"/>
      <c r="V2455">
        <v>132645.951914</v>
      </c>
      <c r="W2455">
        <v>2595417.150316</v>
      </c>
      <c r="X2455">
        <v>665.15886899999998</v>
      </c>
      <c r="Y2455">
        <v>61.906787000000001</v>
      </c>
      <c r="Z2455">
        <v>1168.521125</v>
      </c>
      <c r="AA2455">
        <v>1115.7132409999999</v>
      </c>
      <c r="AB2455">
        <v>0</v>
      </c>
    </row>
    <row r="2456" spans="1:28" x14ac:dyDescent="0.25">
      <c r="A2456" s="1" t="s">
        <v>3743</v>
      </c>
      <c r="B2456">
        <v>3130</v>
      </c>
      <c r="C2456" s="1" t="s">
        <v>4037</v>
      </c>
      <c r="D2456">
        <v>5.0999999999999996</v>
      </c>
      <c r="E2456">
        <v>0</v>
      </c>
      <c r="F2456">
        <v>0.95</v>
      </c>
      <c r="G2456">
        <v>3699</v>
      </c>
      <c r="H2456" s="1" t="s">
        <v>4096</v>
      </c>
      <c r="I2456">
        <v>121.36</v>
      </c>
      <c r="J2456">
        <v>6.57</v>
      </c>
      <c r="K2456">
        <v>569</v>
      </c>
      <c r="L2456">
        <v>1417.38</v>
      </c>
      <c r="M2456">
        <v>289</v>
      </c>
      <c r="N2456">
        <v>17</v>
      </c>
      <c r="O2456">
        <v>0</v>
      </c>
      <c r="P2456">
        <v>389.01</v>
      </c>
      <c r="Q2456">
        <v>0</v>
      </c>
      <c r="R2456" s="1" t="s">
        <v>7898</v>
      </c>
      <c r="S2456" s="1" t="s">
        <v>8156</v>
      </c>
      <c r="T2456">
        <v>0.56000000000000005</v>
      </c>
      <c r="U2456" s="1"/>
      <c r="V2456">
        <v>56650.860008000003</v>
      </c>
      <c r="W2456">
        <v>1218605.928507</v>
      </c>
      <c r="X2456">
        <v>286.42293899999999</v>
      </c>
      <c r="Y2456">
        <v>26.964269000000002</v>
      </c>
      <c r="Z2456">
        <v>538.82376499999998</v>
      </c>
      <c r="AA2456">
        <v>523.85012800000004</v>
      </c>
      <c r="AB2456">
        <v>0</v>
      </c>
    </row>
    <row r="2457" spans="1:28" x14ac:dyDescent="0.25">
      <c r="A2457" s="1" t="s">
        <v>3744</v>
      </c>
      <c r="B2457">
        <v>3177</v>
      </c>
      <c r="C2457" s="1" t="s">
        <v>4001</v>
      </c>
      <c r="D2457">
        <v>0.2</v>
      </c>
      <c r="E2457">
        <v>0</v>
      </c>
      <c r="F2457">
        <v>0.54</v>
      </c>
      <c r="G2457">
        <v>3699</v>
      </c>
      <c r="H2457" s="1" t="s">
        <v>4128</v>
      </c>
      <c r="I2457">
        <v>116.2</v>
      </c>
      <c r="J2457">
        <v>16.59</v>
      </c>
      <c r="K2457">
        <v>522</v>
      </c>
      <c r="L2457">
        <v>2118.0100000000002</v>
      </c>
      <c r="M2457">
        <v>254</v>
      </c>
      <c r="N2457">
        <v>14</v>
      </c>
      <c r="O2457">
        <v>0</v>
      </c>
      <c r="P2457">
        <v>406.65</v>
      </c>
      <c r="Q2457">
        <v>0</v>
      </c>
      <c r="R2457" s="1" t="s">
        <v>7899</v>
      </c>
      <c r="S2457" s="1" t="s">
        <v>8156</v>
      </c>
      <c r="T2457">
        <v>1.32</v>
      </c>
      <c r="U2457" s="1"/>
      <c r="V2457">
        <v>52440.591548999997</v>
      </c>
      <c r="W2457">
        <v>1395594.3188100001</v>
      </c>
      <c r="X2457">
        <v>271.90477199999998</v>
      </c>
      <c r="Y2457">
        <v>31.637972999999999</v>
      </c>
      <c r="Z2457">
        <v>617.96993499999996</v>
      </c>
      <c r="AA2457">
        <v>599.92189299999995</v>
      </c>
      <c r="AB2457">
        <v>0</v>
      </c>
    </row>
    <row r="2458" spans="1:28" x14ac:dyDescent="0.25">
      <c r="A2458" s="1" t="s">
        <v>3745</v>
      </c>
      <c r="B2458">
        <v>3248</v>
      </c>
      <c r="C2458" s="1" t="s">
        <v>4038</v>
      </c>
      <c r="D2458">
        <v>5.0999999999999996</v>
      </c>
      <c r="E2458">
        <v>0</v>
      </c>
      <c r="F2458">
        <v>0.96</v>
      </c>
      <c r="G2458">
        <v>3700</v>
      </c>
      <c r="H2458" s="1" t="s">
        <v>4121</v>
      </c>
      <c r="I2458">
        <v>14.85</v>
      </c>
      <c r="J2458">
        <v>12.28</v>
      </c>
      <c r="K2458">
        <v>452</v>
      </c>
      <c r="L2458">
        <v>1683.59</v>
      </c>
      <c r="M2458">
        <v>235</v>
      </c>
      <c r="N2458">
        <v>10</v>
      </c>
      <c r="O2458">
        <v>0</v>
      </c>
      <c r="P2458">
        <v>330.55</v>
      </c>
      <c r="Q2458">
        <v>0</v>
      </c>
      <c r="R2458" s="1" t="s">
        <v>7900</v>
      </c>
      <c r="S2458" s="1" t="s">
        <v>8156</v>
      </c>
      <c r="T2458">
        <v>1.01</v>
      </c>
      <c r="U2458" s="1"/>
      <c r="V2458">
        <v>45658.949050000003</v>
      </c>
      <c r="W2458">
        <v>1143637.7563509999</v>
      </c>
      <c r="X2458">
        <v>234.85459299999999</v>
      </c>
      <c r="Y2458">
        <v>25.328506999999998</v>
      </c>
      <c r="Z2458">
        <v>503.15849900000001</v>
      </c>
      <c r="AA2458">
        <v>491.61687899999998</v>
      </c>
      <c r="AB2458">
        <v>0</v>
      </c>
    </row>
    <row r="2459" spans="1:28" x14ac:dyDescent="0.25">
      <c r="A2459" s="1" t="s">
        <v>3746</v>
      </c>
      <c r="B2459">
        <v>2809</v>
      </c>
      <c r="C2459" s="1" t="s">
        <v>4037</v>
      </c>
      <c r="D2459">
        <v>5.0999999999999996</v>
      </c>
      <c r="E2459">
        <v>0</v>
      </c>
      <c r="F2459">
        <v>0.88</v>
      </c>
      <c r="G2459">
        <v>3701</v>
      </c>
      <c r="H2459" s="1" t="s">
        <v>4096</v>
      </c>
      <c r="I2459">
        <v>121.36</v>
      </c>
      <c r="J2459">
        <v>9.8000000000000007</v>
      </c>
      <c r="K2459">
        <v>892</v>
      </c>
      <c r="L2459">
        <v>1417.38</v>
      </c>
      <c r="M2459">
        <v>584</v>
      </c>
      <c r="N2459">
        <v>22</v>
      </c>
      <c r="O2459">
        <v>0</v>
      </c>
      <c r="P2459">
        <v>756.06</v>
      </c>
      <c r="Q2459">
        <v>0</v>
      </c>
      <c r="R2459" s="1" t="s">
        <v>7901</v>
      </c>
      <c r="S2459" s="1" t="s">
        <v>8156</v>
      </c>
      <c r="T2459">
        <v>0.75</v>
      </c>
      <c r="U2459" s="1"/>
      <c r="V2459">
        <v>104262.108555</v>
      </c>
      <c r="W2459">
        <v>1985662.2811159999</v>
      </c>
      <c r="X2459">
        <v>521.35278900000003</v>
      </c>
      <c r="Y2459">
        <v>46.735790999999999</v>
      </c>
      <c r="Z2459">
        <v>893.33182699999998</v>
      </c>
      <c r="AA2459">
        <v>853.595913</v>
      </c>
      <c r="AB2459">
        <v>0</v>
      </c>
    </row>
    <row r="2460" spans="1:28" x14ac:dyDescent="0.25">
      <c r="A2460" s="1" t="s">
        <v>3747</v>
      </c>
      <c r="B2460">
        <v>3332</v>
      </c>
      <c r="C2460" s="1" t="s">
        <v>4048</v>
      </c>
      <c r="D2460">
        <v>5.0999999999999996</v>
      </c>
      <c r="E2460">
        <v>0</v>
      </c>
      <c r="F2460">
        <v>0.98</v>
      </c>
      <c r="G2460">
        <v>3702</v>
      </c>
      <c r="H2460" s="1" t="s">
        <v>4096</v>
      </c>
      <c r="I2460">
        <v>121.36</v>
      </c>
      <c r="J2460">
        <v>11.01</v>
      </c>
      <c r="K2460">
        <v>370</v>
      </c>
      <c r="L2460">
        <v>2440.69</v>
      </c>
      <c r="M2460">
        <v>93</v>
      </c>
      <c r="N2460">
        <v>5</v>
      </c>
      <c r="O2460">
        <v>0</v>
      </c>
      <c r="P2460">
        <v>176.97</v>
      </c>
      <c r="Q2460">
        <v>0</v>
      </c>
      <c r="R2460" s="1" t="s">
        <v>7902</v>
      </c>
      <c r="S2460" s="1" t="s">
        <v>8156</v>
      </c>
      <c r="T2460">
        <v>0.92</v>
      </c>
      <c r="U2460" s="1"/>
      <c r="V2460">
        <v>25360.493195999999</v>
      </c>
      <c r="W2460">
        <v>940720.37446099997</v>
      </c>
      <c r="X2460">
        <v>137.651971</v>
      </c>
      <c r="Y2460">
        <v>18.834885</v>
      </c>
      <c r="Z2460">
        <v>401.80494700000003</v>
      </c>
      <c r="AA2460">
        <v>404.38108699999998</v>
      </c>
      <c r="AB2460">
        <v>0</v>
      </c>
    </row>
    <row r="2461" spans="1:28" x14ac:dyDescent="0.25">
      <c r="A2461" s="1" t="s">
        <v>3748</v>
      </c>
      <c r="B2461">
        <v>2614</v>
      </c>
      <c r="C2461" s="1" t="s">
        <v>4004</v>
      </c>
      <c r="D2461">
        <v>5.0999999999999996</v>
      </c>
      <c r="E2461">
        <v>0</v>
      </c>
      <c r="F2461">
        <v>3.2</v>
      </c>
      <c r="G2461">
        <v>3703</v>
      </c>
      <c r="H2461" s="1" t="s">
        <v>4122</v>
      </c>
      <c r="I2461">
        <v>159.35</v>
      </c>
      <c r="J2461">
        <v>17.3</v>
      </c>
      <c r="K2461">
        <v>1089</v>
      </c>
      <c r="L2461">
        <v>2021.57</v>
      </c>
      <c r="M2461">
        <v>605</v>
      </c>
      <c r="N2461">
        <v>31</v>
      </c>
      <c r="O2461">
        <v>0</v>
      </c>
      <c r="P2461">
        <v>978.41</v>
      </c>
      <c r="Q2461">
        <v>0</v>
      </c>
      <c r="R2461" s="1" t="s">
        <v>7903</v>
      </c>
      <c r="S2461" s="1" t="s">
        <v>8156</v>
      </c>
      <c r="T2461">
        <v>1.34</v>
      </c>
      <c r="U2461" s="1"/>
      <c r="V2461">
        <v>108981.836113</v>
      </c>
      <c r="W2461">
        <v>2371217.9574520001</v>
      </c>
      <c r="X2461">
        <v>552.25077999999996</v>
      </c>
      <c r="Y2461">
        <v>55.149802999999999</v>
      </c>
      <c r="Z2461">
        <v>1061.73911</v>
      </c>
      <c r="AA2461">
        <v>1019.32628</v>
      </c>
      <c r="AB2461">
        <v>0</v>
      </c>
    </row>
    <row r="2462" spans="1:28" x14ac:dyDescent="0.25">
      <c r="A2462" s="1" t="s">
        <v>3750</v>
      </c>
      <c r="B2462">
        <v>2740</v>
      </c>
      <c r="C2462" s="1" t="s">
        <v>4038</v>
      </c>
      <c r="D2462">
        <v>5.0999999999999996</v>
      </c>
      <c r="E2462">
        <v>0</v>
      </c>
      <c r="F2462">
        <v>0.31</v>
      </c>
      <c r="G2462">
        <v>3704</v>
      </c>
      <c r="H2462" s="1" t="s">
        <v>4130</v>
      </c>
      <c r="I2462">
        <v>14.85</v>
      </c>
      <c r="J2462">
        <v>5.74</v>
      </c>
      <c r="K2462">
        <v>964</v>
      </c>
      <c r="L2462">
        <v>1683.59</v>
      </c>
      <c r="M2462">
        <v>507</v>
      </c>
      <c r="N2462">
        <v>20</v>
      </c>
      <c r="O2462">
        <v>0</v>
      </c>
      <c r="P2462">
        <v>699.17</v>
      </c>
      <c r="Q2462">
        <v>0</v>
      </c>
      <c r="R2462" s="1" t="s">
        <v>7905</v>
      </c>
      <c r="S2462" s="1" t="s">
        <v>8156</v>
      </c>
      <c r="T2462">
        <v>0.46</v>
      </c>
      <c r="U2462" s="1"/>
      <c r="V2462">
        <v>93725.846067999999</v>
      </c>
      <c r="W2462">
        <v>1847917.3825970001</v>
      </c>
      <c r="X2462">
        <v>469.92564199999998</v>
      </c>
      <c r="Y2462">
        <v>42.021864000000001</v>
      </c>
      <c r="Z2462">
        <v>824.17211699999996</v>
      </c>
      <c r="AA2462">
        <v>794.38135699999998</v>
      </c>
      <c r="AB2462">
        <v>0</v>
      </c>
    </row>
    <row r="2463" spans="1:28" x14ac:dyDescent="0.25">
      <c r="A2463" s="1" t="s">
        <v>3752</v>
      </c>
      <c r="B2463">
        <v>2796</v>
      </c>
      <c r="C2463" s="1" t="s">
        <v>4005</v>
      </c>
      <c r="D2463">
        <v>5.0999999999999996</v>
      </c>
      <c r="E2463">
        <v>0</v>
      </c>
      <c r="F2463">
        <v>0.35</v>
      </c>
      <c r="G2463">
        <v>3708</v>
      </c>
      <c r="H2463" s="1" t="s">
        <v>4075</v>
      </c>
      <c r="I2463">
        <v>89.74</v>
      </c>
      <c r="J2463">
        <v>11.14</v>
      </c>
      <c r="K2463">
        <v>912</v>
      </c>
      <c r="L2463">
        <v>698.35</v>
      </c>
      <c r="M2463">
        <v>633</v>
      </c>
      <c r="N2463">
        <v>16</v>
      </c>
      <c r="O2463">
        <v>0</v>
      </c>
      <c r="P2463">
        <v>855.24</v>
      </c>
      <c r="Q2463">
        <v>0</v>
      </c>
      <c r="R2463" s="1" t="s">
        <v>7907</v>
      </c>
      <c r="S2463" s="1" t="s">
        <v>8156</v>
      </c>
      <c r="T2463">
        <v>0.91</v>
      </c>
      <c r="U2463" s="1"/>
      <c r="V2463">
        <v>109227.527573</v>
      </c>
      <c r="W2463">
        <v>1930460.277981</v>
      </c>
      <c r="X2463">
        <v>542.65451299999995</v>
      </c>
      <c r="Y2463">
        <v>46.582039999999999</v>
      </c>
      <c r="Z2463">
        <v>875.45984599999997</v>
      </c>
      <c r="AA2463">
        <v>829.87071700000001</v>
      </c>
      <c r="AB2463">
        <v>0</v>
      </c>
    </row>
    <row r="2464" spans="1:28" x14ac:dyDescent="0.25">
      <c r="A2464" s="1" t="s">
        <v>3753</v>
      </c>
      <c r="B2464">
        <v>3396</v>
      </c>
      <c r="C2464" s="1" t="s">
        <v>4001</v>
      </c>
      <c r="D2464">
        <v>0.2</v>
      </c>
      <c r="E2464">
        <v>0</v>
      </c>
      <c r="F2464">
        <v>50.56</v>
      </c>
      <c r="G2464">
        <v>3710</v>
      </c>
      <c r="H2464" s="1" t="s">
        <v>4090</v>
      </c>
      <c r="I2464">
        <v>24.41</v>
      </c>
      <c r="J2464">
        <v>8.0399999999999991</v>
      </c>
      <c r="K2464">
        <v>314</v>
      </c>
      <c r="L2464">
        <v>1066.78</v>
      </c>
      <c r="M2464">
        <v>105</v>
      </c>
      <c r="N2464">
        <v>9</v>
      </c>
      <c r="O2464">
        <v>0</v>
      </c>
      <c r="P2464">
        <v>187.81</v>
      </c>
      <c r="Q2464">
        <v>0</v>
      </c>
      <c r="R2464" s="1" t="s">
        <v>7908</v>
      </c>
      <c r="S2464" s="1" t="s">
        <v>8156</v>
      </c>
      <c r="T2464">
        <v>0.61</v>
      </c>
      <c r="U2464" s="1"/>
      <c r="V2464">
        <v>24611.596184000002</v>
      </c>
      <c r="W2464">
        <v>616510.79140300001</v>
      </c>
      <c r="X2464">
        <v>126.47653099999999</v>
      </c>
      <c r="Y2464">
        <v>13.077633000000001</v>
      </c>
      <c r="Z2464">
        <v>269.44519300000002</v>
      </c>
      <c r="AA2464">
        <v>265.02088600000002</v>
      </c>
      <c r="AB2464">
        <v>0</v>
      </c>
    </row>
    <row r="2465" spans="1:28" x14ac:dyDescent="0.25">
      <c r="A2465" s="1" t="s">
        <v>3756</v>
      </c>
      <c r="B2465">
        <v>2684</v>
      </c>
      <c r="C2465" s="1" t="s">
        <v>4062</v>
      </c>
      <c r="D2465">
        <v>5.0999999999999996</v>
      </c>
      <c r="E2465">
        <v>0</v>
      </c>
      <c r="F2465">
        <v>0.67</v>
      </c>
      <c r="G2465">
        <v>3714</v>
      </c>
      <c r="H2465" s="1" t="s">
        <v>4172</v>
      </c>
      <c r="I2465">
        <v>116.78</v>
      </c>
      <c r="J2465">
        <v>10.8</v>
      </c>
      <c r="K2465">
        <v>1030</v>
      </c>
      <c r="L2465">
        <v>2759.89</v>
      </c>
      <c r="M2465">
        <v>672</v>
      </c>
      <c r="N2465">
        <v>21</v>
      </c>
      <c r="O2465">
        <v>0</v>
      </c>
      <c r="P2465">
        <v>827.02</v>
      </c>
      <c r="Q2465">
        <v>0</v>
      </c>
      <c r="R2465" s="1" t="s">
        <v>7911</v>
      </c>
      <c r="S2465" s="1" t="s">
        <v>8156</v>
      </c>
      <c r="T2465">
        <v>0.86</v>
      </c>
      <c r="U2465" s="1"/>
      <c r="V2465">
        <v>120165.46118699999</v>
      </c>
      <c r="W2465">
        <v>2612175.2632439998</v>
      </c>
      <c r="X2465">
        <v>608.83149400000002</v>
      </c>
      <c r="Y2465">
        <v>60.397950000000002</v>
      </c>
      <c r="Z2465">
        <v>1164.859201</v>
      </c>
      <c r="AA2465">
        <v>1122.9085909999999</v>
      </c>
      <c r="AB2465">
        <v>0</v>
      </c>
    </row>
    <row r="2466" spans="1:28" x14ac:dyDescent="0.25">
      <c r="A2466" s="1" t="s">
        <v>3759</v>
      </c>
      <c r="B2466">
        <v>3146</v>
      </c>
      <c r="C2466" s="1" t="s">
        <v>4038</v>
      </c>
      <c r="D2466">
        <v>5.0999999999999996</v>
      </c>
      <c r="E2466">
        <v>0</v>
      </c>
      <c r="F2466">
        <v>0.43</v>
      </c>
      <c r="G2466">
        <v>3718</v>
      </c>
      <c r="H2466" s="1" t="s">
        <v>4130</v>
      </c>
      <c r="I2466">
        <v>14.85</v>
      </c>
      <c r="J2466">
        <v>12.91</v>
      </c>
      <c r="K2466">
        <v>572</v>
      </c>
      <c r="L2466">
        <v>1683.59</v>
      </c>
      <c r="M2466">
        <v>274</v>
      </c>
      <c r="N2466">
        <v>19</v>
      </c>
      <c r="O2466">
        <v>0</v>
      </c>
      <c r="P2466">
        <v>450</v>
      </c>
      <c r="Q2466">
        <v>0</v>
      </c>
      <c r="R2466" s="1" t="s">
        <v>7914</v>
      </c>
      <c r="S2466" s="1" t="s">
        <v>8156</v>
      </c>
      <c r="T2466">
        <v>1</v>
      </c>
      <c r="U2466" s="1"/>
      <c r="V2466">
        <v>50330.182328000003</v>
      </c>
      <c r="W2466">
        <v>1268712.4325000001</v>
      </c>
      <c r="X2466">
        <v>259.02940999999998</v>
      </c>
      <c r="Y2466">
        <v>27.870128999999999</v>
      </c>
      <c r="Z2466">
        <v>557.59524099999999</v>
      </c>
      <c r="AA2466">
        <v>545.38285699999994</v>
      </c>
      <c r="AB2466">
        <v>0</v>
      </c>
    </row>
    <row r="2467" spans="1:28" x14ac:dyDescent="0.25">
      <c r="A2467" s="1" t="s">
        <v>3761</v>
      </c>
      <c r="B2467">
        <v>3366</v>
      </c>
      <c r="C2467" s="1" t="s">
        <v>4004</v>
      </c>
      <c r="D2467">
        <v>5.0999999999999996</v>
      </c>
      <c r="E2467">
        <v>0</v>
      </c>
      <c r="F2467">
        <v>0.16</v>
      </c>
      <c r="G2467">
        <v>3719</v>
      </c>
      <c r="H2467" s="1" t="s">
        <v>4104</v>
      </c>
      <c r="I2467">
        <v>0.2</v>
      </c>
      <c r="J2467">
        <v>8.5299999999999994</v>
      </c>
      <c r="K2467">
        <v>353</v>
      </c>
      <c r="L2467">
        <v>1312.65</v>
      </c>
      <c r="M2467">
        <v>124</v>
      </c>
      <c r="N2467">
        <v>7</v>
      </c>
      <c r="O2467">
        <v>0</v>
      </c>
      <c r="P2467">
        <v>245.29</v>
      </c>
      <c r="Q2467">
        <v>0</v>
      </c>
      <c r="R2467" s="1" t="s">
        <v>7916</v>
      </c>
      <c r="S2467" s="1" t="s">
        <v>8156</v>
      </c>
      <c r="T2467">
        <v>0.87</v>
      </c>
      <c r="U2467" s="1"/>
      <c r="V2467">
        <v>27226.924674000002</v>
      </c>
      <c r="W2467">
        <v>765008.24026899994</v>
      </c>
      <c r="X2467">
        <v>141.94453899999999</v>
      </c>
      <c r="Y2467">
        <v>16.129263000000002</v>
      </c>
      <c r="Z2467">
        <v>333.28661799999998</v>
      </c>
      <c r="AA2467">
        <v>328.85317900000001</v>
      </c>
      <c r="AB2467">
        <v>0</v>
      </c>
    </row>
    <row r="2468" spans="1:28" x14ac:dyDescent="0.25">
      <c r="A2468" s="1" t="s">
        <v>3763</v>
      </c>
      <c r="B2468">
        <v>2422</v>
      </c>
      <c r="C2468" s="1" t="s">
        <v>4004</v>
      </c>
      <c r="D2468">
        <v>5.0999999999999996</v>
      </c>
      <c r="E2468">
        <v>0</v>
      </c>
      <c r="F2468">
        <v>0.96</v>
      </c>
      <c r="G2468">
        <v>3722</v>
      </c>
      <c r="H2468" s="1" t="s">
        <v>4108</v>
      </c>
      <c r="I2468">
        <v>122.01</v>
      </c>
      <c r="J2468">
        <v>14.05</v>
      </c>
      <c r="K2468">
        <v>1300</v>
      </c>
      <c r="L2468">
        <v>1425.91</v>
      </c>
      <c r="M2468">
        <v>865</v>
      </c>
      <c r="N2468">
        <v>44</v>
      </c>
      <c r="O2468">
        <v>0</v>
      </c>
      <c r="P2468">
        <v>1198.32</v>
      </c>
      <c r="Q2468">
        <v>0</v>
      </c>
      <c r="R2468" s="1" t="s">
        <v>7918</v>
      </c>
      <c r="S2468" s="1" t="s">
        <v>8156</v>
      </c>
      <c r="T2468">
        <v>1.02</v>
      </c>
      <c r="U2468" s="1"/>
      <c r="V2468">
        <v>144473.72231000001</v>
      </c>
      <c r="W2468">
        <v>2689381.534252</v>
      </c>
      <c r="X2468">
        <v>721.09261200000003</v>
      </c>
      <c r="Y2468">
        <v>64.441751999999994</v>
      </c>
      <c r="Z2468">
        <v>1216.3474610000001</v>
      </c>
      <c r="AA2468">
        <v>1156.11168</v>
      </c>
      <c r="AB2468">
        <v>0</v>
      </c>
    </row>
    <row r="2469" spans="1:28" x14ac:dyDescent="0.25">
      <c r="A2469" s="1" t="s">
        <v>3766</v>
      </c>
      <c r="B2469">
        <v>2724</v>
      </c>
      <c r="C2469" s="1" t="s">
        <v>4053</v>
      </c>
      <c r="D2469">
        <v>5.0999999999999996</v>
      </c>
      <c r="E2469">
        <v>0</v>
      </c>
      <c r="F2469">
        <v>0.33</v>
      </c>
      <c r="G2469">
        <v>3726</v>
      </c>
      <c r="H2469" s="1" t="s">
        <v>4153</v>
      </c>
      <c r="I2469">
        <v>204.71</v>
      </c>
      <c r="J2469">
        <v>13.64</v>
      </c>
      <c r="K2469">
        <v>1002</v>
      </c>
      <c r="L2469">
        <v>1496.48</v>
      </c>
      <c r="M2469">
        <v>703</v>
      </c>
      <c r="N2469">
        <v>13</v>
      </c>
      <c r="O2469">
        <v>0</v>
      </c>
      <c r="P2469">
        <v>895.59</v>
      </c>
      <c r="Q2469">
        <v>0</v>
      </c>
      <c r="R2469" s="1" t="s">
        <v>7921</v>
      </c>
      <c r="S2469" s="1" t="s">
        <v>8156</v>
      </c>
      <c r="T2469">
        <v>1.02</v>
      </c>
      <c r="U2469" s="1"/>
      <c r="V2469">
        <v>121303.31724600001</v>
      </c>
      <c r="W2469">
        <v>2322342.598036</v>
      </c>
      <c r="X2469">
        <v>606.95748000000003</v>
      </c>
      <c r="Y2469">
        <v>54.99897</v>
      </c>
      <c r="Z2469">
        <v>1044.7560269999999</v>
      </c>
      <c r="AA2469">
        <v>998.32711600000005</v>
      </c>
      <c r="AB2469">
        <v>0</v>
      </c>
    </row>
    <row r="2470" spans="1:28" x14ac:dyDescent="0.25">
      <c r="A2470" s="1" t="s">
        <v>3769</v>
      </c>
      <c r="B2470">
        <v>3398</v>
      </c>
      <c r="C2470" s="1" t="s">
        <v>4001</v>
      </c>
      <c r="D2470">
        <v>0.2</v>
      </c>
      <c r="E2470">
        <v>0</v>
      </c>
      <c r="F2470">
        <v>48</v>
      </c>
      <c r="G2470">
        <v>3727</v>
      </c>
      <c r="H2470" s="1" t="s">
        <v>4085</v>
      </c>
      <c r="I2470">
        <v>50.59</v>
      </c>
      <c r="J2470">
        <v>7.68</v>
      </c>
      <c r="K2470">
        <v>329</v>
      </c>
      <c r="L2470">
        <v>796.83</v>
      </c>
      <c r="M2470">
        <v>168</v>
      </c>
      <c r="N2470">
        <v>11</v>
      </c>
      <c r="O2470">
        <v>0</v>
      </c>
      <c r="P2470">
        <v>239.28</v>
      </c>
      <c r="Q2470">
        <v>0</v>
      </c>
      <c r="R2470" s="1" t="s">
        <v>7924</v>
      </c>
      <c r="S2470" s="1" t="s">
        <v>8156</v>
      </c>
      <c r="T2470">
        <v>0.62</v>
      </c>
      <c r="U2470" s="1"/>
      <c r="V2470">
        <v>30865.913994999999</v>
      </c>
      <c r="W2470">
        <v>685137.45191399998</v>
      </c>
      <c r="X2470">
        <v>156.58702600000001</v>
      </c>
      <c r="Y2470">
        <v>15.186847999999999</v>
      </c>
      <c r="Z2470">
        <v>303.056712</v>
      </c>
      <c r="AA2470">
        <v>294.52365500000002</v>
      </c>
      <c r="AB2470">
        <v>0</v>
      </c>
    </row>
    <row r="2471" spans="1:28" x14ac:dyDescent="0.25">
      <c r="A2471" s="1" t="s">
        <v>3770</v>
      </c>
      <c r="B2471">
        <v>2859</v>
      </c>
      <c r="C2471" s="1" t="s">
        <v>4061</v>
      </c>
      <c r="D2471">
        <v>5.0999999999999996</v>
      </c>
      <c r="E2471">
        <v>0</v>
      </c>
      <c r="F2471">
        <v>0.44</v>
      </c>
      <c r="G2471">
        <v>3728</v>
      </c>
      <c r="H2471" s="1" t="s">
        <v>4145</v>
      </c>
      <c r="I2471">
        <v>168.74</v>
      </c>
      <c r="J2471">
        <v>14.06</v>
      </c>
      <c r="K2471">
        <v>869</v>
      </c>
      <c r="L2471">
        <v>2615.73</v>
      </c>
      <c r="M2471">
        <v>479</v>
      </c>
      <c r="N2471">
        <v>22</v>
      </c>
      <c r="O2471">
        <v>0</v>
      </c>
      <c r="P2471">
        <v>701.59</v>
      </c>
      <c r="Q2471">
        <v>0</v>
      </c>
      <c r="R2471" s="1" t="s">
        <v>7925</v>
      </c>
      <c r="S2471" s="1" t="s">
        <v>8156</v>
      </c>
      <c r="T2471">
        <v>1.1399999999999999</v>
      </c>
      <c r="U2471" s="1"/>
      <c r="V2471">
        <v>89135.748716000002</v>
      </c>
      <c r="W2471">
        <v>2115554.6043230002</v>
      </c>
      <c r="X2471">
        <v>455.83876500000002</v>
      </c>
      <c r="Y2471">
        <v>48.181382999999997</v>
      </c>
      <c r="Z2471">
        <v>938.26669300000003</v>
      </c>
      <c r="AA2471">
        <v>909.41797399999996</v>
      </c>
      <c r="AB2471">
        <v>0</v>
      </c>
    </row>
    <row r="2472" spans="1:28" x14ac:dyDescent="0.25">
      <c r="A2472" s="1" t="s">
        <v>3771</v>
      </c>
      <c r="B2472">
        <v>3287</v>
      </c>
      <c r="C2472" s="1" t="s">
        <v>4016</v>
      </c>
      <c r="D2472">
        <v>5.0999999999999996</v>
      </c>
      <c r="E2472">
        <v>0</v>
      </c>
      <c r="F2472">
        <v>1.3</v>
      </c>
      <c r="G2472">
        <v>3729</v>
      </c>
      <c r="H2472" s="1" t="s">
        <v>4125</v>
      </c>
      <c r="I2472">
        <v>87.33</v>
      </c>
      <c r="J2472">
        <v>9.19</v>
      </c>
      <c r="K2472">
        <v>442</v>
      </c>
      <c r="L2472">
        <v>2369.54</v>
      </c>
      <c r="M2472">
        <v>91</v>
      </c>
      <c r="N2472">
        <v>4</v>
      </c>
      <c r="O2472">
        <v>0</v>
      </c>
      <c r="P2472">
        <v>196.47</v>
      </c>
      <c r="Q2472">
        <v>0</v>
      </c>
      <c r="R2472" s="1" t="s">
        <v>7926</v>
      </c>
      <c r="S2472" s="1" t="s">
        <v>8156</v>
      </c>
      <c r="T2472">
        <v>0.69</v>
      </c>
      <c r="U2472" s="1"/>
      <c r="V2472">
        <v>25925.252163000001</v>
      </c>
      <c r="W2472">
        <v>884072.87350400002</v>
      </c>
      <c r="X2472">
        <v>138.617074</v>
      </c>
      <c r="Y2472">
        <v>16.745031999999998</v>
      </c>
      <c r="Z2472">
        <v>372.953441</v>
      </c>
      <c r="AA2472">
        <v>380.033502</v>
      </c>
      <c r="AB2472">
        <v>0</v>
      </c>
    </row>
    <row r="2473" spans="1:28" x14ac:dyDescent="0.25">
      <c r="A2473" s="1" t="s">
        <v>3772</v>
      </c>
      <c r="B2473">
        <v>2793</v>
      </c>
      <c r="C2473" s="1" t="s">
        <v>4040</v>
      </c>
      <c r="D2473">
        <v>5.0999999999999996</v>
      </c>
      <c r="E2473">
        <v>0</v>
      </c>
      <c r="F2473">
        <v>0.16</v>
      </c>
      <c r="G2473">
        <v>3730</v>
      </c>
      <c r="H2473" s="1" t="s">
        <v>4161</v>
      </c>
      <c r="I2473">
        <v>168.74</v>
      </c>
      <c r="J2473">
        <v>12.43</v>
      </c>
      <c r="K2473">
        <v>937</v>
      </c>
      <c r="L2473">
        <v>1626.37</v>
      </c>
      <c r="M2473">
        <v>606</v>
      </c>
      <c r="N2473">
        <v>12</v>
      </c>
      <c r="O2473">
        <v>0</v>
      </c>
      <c r="P2473">
        <v>818.52</v>
      </c>
      <c r="Q2473">
        <v>0</v>
      </c>
      <c r="R2473" s="1" t="s">
        <v>7927</v>
      </c>
      <c r="S2473" s="1" t="s">
        <v>8156</v>
      </c>
      <c r="T2473">
        <v>0.99</v>
      </c>
      <c r="U2473" s="1"/>
      <c r="V2473">
        <v>110495.89818</v>
      </c>
      <c r="W2473">
        <v>2202208.4310380002</v>
      </c>
      <c r="X2473">
        <v>554.98103000000003</v>
      </c>
      <c r="Y2473">
        <v>51.795192999999998</v>
      </c>
      <c r="Z2473">
        <v>989.76463899999999</v>
      </c>
      <c r="AA2473">
        <v>946.68044799999996</v>
      </c>
      <c r="AB2473">
        <v>0</v>
      </c>
    </row>
    <row r="2474" spans="1:28" x14ac:dyDescent="0.25">
      <c r="A2474" s="1" t="s">
        <v>3774</v>
      </c>
      <c r="B2474">
        <v>3404</v>
      </c>
      <c r="C2474" s="1" t="s">
        <v>4034</v>
      </c>
      <c r="D2474">
        <v>5.0999999999999996</v>
      </c>
      <c r="E2474">
        <v>0</v>
      </c>
      <c r="F2474">
        <v>0</v>
      </c>
      <c r="G2474">
        <v>3730</v>
      </c>
      <c r="H2474" s="1" t="s">
        <v>4150</v>
      </c>
      <c r="I2474">
        <v>82</v>
      </c>
      <c r="J2474">
        <v>13.4</v>
      </c>
      <c r="K2474">
        <v>326</v>
      </c>
      <c r="L2474">
        <v>1808.36</v>
      </c>
      <c r="M2474">
        <v>136</v>
      </c>
      <c r="N2474">
        <v>4</v>
      </c>
      <c r="O2474">
        <v>0</v>
      </c>
      <c r="P2474">
        <v>208.87</v>
      </c>
      <c r="Q2474">
        <v>0</v>
      </c>
      <c r="R2474" s="1" t="s">
        <v>7929</v>
      </c>
      <c r="S2474" s="1" t="s">
        <v>8156</v>
      </c>
      <c r="T2474">
        <v>1.1100000000000001</v>
      </c>
      <c r="U2474" s="1"/>
      <c r="V2474">
        <v>29972.979360000001</v>
      </c>
      <c r="W2474">
        <v>936092.33995399997</v>
      </c>
      <c r="X2474">
        <v>158.657331</v>
      </c>
      <c r="Y2474">
        <v>19.986186</v>
      </c>
      <c r="Z2474">
        <v>405.80852099999998</v>
      </c>
      <c r="AA2474">
        <v>402.39402999999999</v>
      </c>
      <c r="AB2474">
        <v>0</v>
      </c>
    </row>
    <row r="2475" spans="1:28" x14ac:dyDescent="0.25">
      <c r="A2475" s="1" t="s">
        <v>3775</v>
      </c>
      <c r="B2475">
        <v>2070</v>
      </c>
      <c r="C2475" s="1" t="s">
        <v>4061</v>
      </c>
      <c r="D2475">
        <v>5.0999999999999996</v>
      </c>
      <c r="E2475">
        <v>0</v>
      </c>
      <c r="F2475">
        <v>0.01</v>
      </c>
      <c r="G2475">
        <v>3732</v>
      </c>
      <c r="H2475" s="1" t="s">
        <v>4161</v>
      </c>
      <c r="I2475">
        <v>168.74</v>
      </c>
      <c r="J2475">
        <v>12.79</v>
      </c>
      <c r="K2475">
        <v>1662</v>
      </c>
      <c r="L2475">
        <v>2615.73</v>
      </c>
      <c r="M2475">
        <v>1025</v>
      </c>
      <c r="N2475">
        <v>56</v>
      </c>
      <c r="O2475">
        <v>0</v>
      </c>
      <c r="P2475">
        <v>1476.46</v>
      </c>
      <c r="Q2475">
        <v>0</v>
      </c>
      <c r="R2475" s="1" t="s">
        <v>7930</v>
      </c>
      <c r="S2475" s="1" t="s">
        <v>8156</v>
      </c>
      <c r="T2475">
        <v>1.03</v>
      </c>
      <c r="U2475" s="1"/>
      <c r="V2475">
        <v>167854.23548999999</v>
      </c>
      <c r="W2475">
        <v>3360827.8584139999</v>
      </c>
      <c r="X2475">
        <v>843.46768699999996</v>
      </c>
      <c r="Y2475">
        <v>79.071861999999996</v>
      </c>
      <c r="Z2475">
        <v>1510.0547650000001</v>
      </c>
      <c r="AA2475">
        <v>1444.744541</v>
      </c>
      <c r="AB2475">
        <v>0</v>
      </c>
    </row>
    <row r="2476" spans="1:28" x14ac:dyDescent="0.25">
      <c r="A2476" s="1" t="s">
        <v>3777</v>
      </c>
      <c r="B2476">
        <v>2906</v>
      </c>
      <c r="C2476" s="1" t="s">
        <v>4053</v>
      </c>
      <c r="D2476">
        <v>5.0999999999999996</v>
      </c>
      <c r="E2476">
        <v>0</v>
      </c>
      <c r="F2476">
        <v>0.75</v>
      </c>
      <c r="G2476">
        <v>3733</v>
      </c>
      <c r="H2476" s="1" t="s">
        <v>4153</v>
      </c>
      <c r="I2476">
        <v>204.71</v>
      </c>
      <c r="J2476">
        <v>10.93</v>
      </c>
      <c r="K2476">
        <v>827</v>
      </c>
      <c r="L2476">
        <v>1496.48</v>
      </c>
      <c r="M2476">
        <v>538</v>
      </c>
      <c r="N2476">
        <v>16</v>
      </c>
      <c r="O2476">
        <v>0</v>
      </c>
      <c r="P2476">
        <v>708.4</v>
      </c>
      <c r="Q2476">
        <v>0</v>
      </c>
      <c r="R2476" s="1" t="s">
        <v>7932</v>
      </c>
      <c r="S2476" s="1" t="s">
        <v>8156</v>
      </c>
      <c r="T2476">
        <v>0.92</v>
      </c>
      <c r="U2476" s="1"/>
      <c r="V2476">
        <v>96129.194321000003</v>
      </c>
      <c r="W2476">
        <v>1896365.1061750001</v>
      </c>
      <c r="X2476">
        <v>482.29052300000001</v>
      </c>
      <c r="Y2476">
        <v>44.334440999999998</v>
      </c>
      <c r="Z2476">
        <v>849.97581100000002</v>
      </c>
      <c r="AA2476">
        <v>815.20650999999998</v>
      </c>
      <c r="AB2476">
        <v>0</v>
      </c>
    </row>
    <row r="2477" spans="1:28" x14ac:dyDescent="0.25">
      <c r="A2477" s="1" t="s">
        <v>3780</v>
      </c>
      <c r="B2477">
        <v>3307</v>
      </c>
      <c r="C2477" s="1" t="s">
        <v>4031</v>
      </c>
      <c r="D2477">
        <v>5.0999999999999996</v>
      </c>
      <c r="E2477">
        <v>0</v>
      </c>
      <c r="F2477">
        <v>0.75</v>
      </c>
      <c r="G2477">
        <v>3741</v>
      </c>
      <c r="H2477" s="1" t="s">
        <v>4076</v>
      </c>
      <c r="I2477">
        <v>1.4</v>
      </c>
      <c r="J2477">
        <v>8.52</v>
      </c>
      <c r="K2477">
        <v>434</v>
      </c>
      <c r="L2477">
        <v>2404.71</v>
      </c>
      <c r="M2477">
        <v>116</v>
      </c>
      <c r="N2477">
        <v>4</v>
      </c>
      <c r="O2477">
        <v>0</v>
      </c>
      <c r="P2477">
        <v>205.22</v>
      </c>
      <c r="Q2477">
        <v>0</v>
      </c>
      <c r="R2477" s="1" t="s">
        <v>7935</v>
      </c>
      <c r="S2477" s="1" t="s">
        <v>8156</v>
      </c>
      <c r="T2477">
        <v>0.74</v>
      </c>
      <c r="U2477" s="1"/>
      <c r="V2477">
        <v>31045.800954999999</v>
      </c>
      <c r="W2477">
        <v>983429.81091799994</v>
      </c>
      <c r="X2477">
        <v>164.38528600000001</v>
      </c>
      <c r="Y2477">
        <v>19.623951000000002</v>
      </c>
      <c r="Z2477">
        <v>420.27887600000003</v>
      </c>
      <c r="AA2477">
        <v>422.744215</v>
      </c>
      <c r="AB2477">
        <v>0</v>
      </c>
    </row>
    <row r="2478" spans="1:28" x14ac:dyDescent="0.25">
      <c r="A2478" s="1" t="s">
        <v>3782</v>
      </c>
      <c r="B2478">
        <v>3312</v>
      </c>
      <c r="C2478" s="1" t="s">
        <v>4034</v>
      </c>
      <c r="D2478">
        <v>5.0999999999999996</v>
      </c>
      <c r="E2478">
        <v>0</v>
      </c>
      <c r="F2478">
        <v>0</v>
      </c>
      <c r="G2478">
        <v>3743</v>
      </c>
      <c r="H2478" s="1" t="s">
        <v>4150</v>
      </c>
      <c r="I2478">
        <v>82</v>
      </c>
      <c r="J2478">
        <v>10.19</v>
      </c>
      <c r="K2478">
        <v>431</v>
      </c>
      <c r="L2478">
        <v>1808.36</v>
      </c>
      <c r="M2478">
        <v>173</v>
      </c>
      <c r="N2478">
        <v>4</v>
      </c>
      <c r="O2478">
        <v>0</v>
      </c>
      <c r="P2478">
        <v>258.95</v>
      </c>
      <c r="Q2478">
        <v>0</v>
      </c>
      <c r="R2478" s="1" t="s">
        <v>7937</v>
      </c>
      <c r="S2478" s="1" t="s">
        <v>8156</v>
      </c>
      <c r="T2478">
        <v>0.74</v>
      </c>
      <c r="U2478" s="1"/>
      <c r="V2478">
        <v>37504.053298999999</v>
      </c>
      <c r="W2478">
        <v>1008452.870771</v>
      </c>
      <c r="X2478">
        <v>194.392099</v>
      </c>
      <c r="Y2478">
        <v>21.263406</v>
      </c>
      <c r="Z2478">
        <v>438.22439300000002</v>
      </c>
      <c r="AA2478">
        <v>433.50392099999999</v>
      </c>
      <c r="AB2478">
        <v>0</v>
      </c>
    </row>
    <row r="2479" spans="1:28" x14ac:dyDescent="0.25">
      <c r="A2479" s="1" t="s">
        <v>3783</v>
      </c>
      <c r="B2479">
        <v>3381</v>
      </c>
      <c r="C2479" s="1" t="s">
        <v>4050</v>
      </c>
      <c r="D2479">
        <v>5.0999999999999996</v>
      </c>
      <c r="E2479">
        <v>0</v>
      </c>
      <c r="F2479">
        <v>0</v>
      </c>
      <c r="G2479">
        <v>3743</v>
      </c>
      <c r="H2479" s="1" t="s">
        <v>4095</v>
      </c>
      <c r="I2479">
        <v>63.59</v>
      </c>
      <c r="J2479">
        <v>12.7</v>
      </c>
      <c r="K2479">
        <v>362</v>
      </c>
      <c r="L2479">
        <v>1628.87</v>
      </c>
      <c r="M2479">
        <v>157</v>
      </c>
      <c r="N2479">
        <v>6</v>
      </c>
      <c r="O2479">
        <v>0</v>
      </c>
      <c r="P2479">
        <v>259.97000000000003</v>
      </c>
      <c r="Q2479">
        <v>0</v>
      </c>
      <c r="R2479" s="1" t="s">
        <v>7938</v>
      </c>
      <c r="S2479" s="1" t="s">
        <v>8156</v>
      </c>
      <c r="T2479">
        <v>1.17</v>
      </c>
      <c r="U2479" s="1"/>
      <c r="V2479">
        <v>34612.507547000001</v>
      </c>
      <c r="W2479">
        <v>1037244.912754</v>
      </c>
      <c r="X2479">
        <v>182.268869</v>
      </c>
      <c r="Y2479">
        <v>23.000442</v>
      </c>
      <c r="Z2479">
        <v>456.64341200000001</v>
      </c>
      <c r="AA2479">
        <v>445.87579499999998</v>
      </c>
      <c r="AB2479">
        <v>0</v>
      </c>
    </row>
    <row r="2480" spans="1:28" x14ac:dyDescent="0.25">
      <c r="A2480" s="1" t="s">
        <v>3786</v>
      </c>
      <c r="B2480">
        <v>3243</v>
      </c>
      <c r="C2480" s="1" t="s">
        <v>4050</v>
      </c>
      <c r="D2480">
        <v>5.0999999999999996</v>
      </c>
      <c r="E2480">
        <v>0</v>
      </c>
      <c r="F2480">
        <v>0</v>
      </c>
      <c r="G2480">
        <v>3745</v>
      </c>
      <c r="H2480" s="1" t="s">
        <v>4095</v>
      </c>
      <c r="I2480">
        <v>63.59</v>
      </c>
      <c r="J2480">
        <v>14.38</v>
      </c>
      <c r="K2480">
        <v>502</v>
      </c>
      <c r="L2480">
        <v>1623.67</v>
      </c>
      <c r="M2480">
        <v>273</v>
      </c>
      <c r="N2480">
        <v>8</v>
      </c>
      <c r="O2480">
        <v>0</v>
      </c>
      <c r="P2480">
        <v>405.86</v>
      </c>
      <c r="Q2480">
        <v>0</v>
      </c>
      <c r="R2480" s="1" t="s">
        <v>7941</v>
      </c>
      <c r="S2480" s="1" t="s">
        <v>8156</v>
      </c>
      <c r="T2480">
        <v>1.25</v>
      </c>
      <c r="U2480" s="1"/>
      <c r="V2480">
        <v>53556.492065999999</v>
      </c>
      <c r="W2480">
        <v>1348073.549844</v>
      </c>
      <c r="X2480">
        <v>275.73380200000003</v>
      </c>
      <c r="Y2480">
        <v>30.462416000000001</v>
      </c>
      <c r="Z2480">
        <v>597.27702099999999</v>
      </c>
      <c r="AA2480">
        <v>579.49674600000003</v>
      </c>
      <c r="AB2480">
        <v>0</v>
      </c>
    </row>
    <row r="2481" spans="1:28" x14ac:dyDescent="0.25">
      <c r="A2481" s="1" t="s">
        <v>3787</v>
      </c>
      <c r="B2481">
        <v>3280</v>
      </c>
      <c r="C2481" s="1" t="s">
        <v>4018</v>
      </c>
      <c r="D2481">
        <v>5.0999999999999996</v>
      </c>
      <c r="E2481">
        <v>0</v>
      </c>
      <c r="F2481">
        <v>2.5</v>
      </c>
      <c r="G2481">
        <v>3746</v>
      </c>
      <c r="H2481" s="1" t="s">
        <v>4095</v>
      </c>
      <c r="I2481">
        <v>63.59</v>
      </c>
      <c r="J2481">
        <v>13.14</v>
      </c>
      <c r="K2481">
        <v>466</v>
      </c>
      <c r="L2481">
        <v>1936.73</v>
      </c>
      <c r="M2481">
        <v>245</v>
      </c>
      <c r="N2481">
        <v>5</v>
      </c>
      <c r="O2481">
        <v>0</v>
      </c>
      <c r="P2481">
        <v>324.01</v>
      </c>
      <c r="Q2481">
        <v>0</v>
      </c>
      <c r="R2481" s="1" t="s">
        <v>7942</v>
      </c>
      <c r="S2481" s="1" t="s">
        <v>8156</v>
      </c>
      <c r="T2481">
        <v>0.98</v>
      </c>
      <c r="U2481" s="1"/>
      <c r="V2481">
        <v>48297.779287999998</v>
      </c>
      <c r="W2481">
        <v>1260200.9361380001</v>
      </c>
      <c r="X2481">
        <v>249.65518900000001</v>
      </c>
      <c r="Y2481">
        <v>27.569091</v>
      </c>
      <c r="Z2481">
        <v>552.11710900000003</v>
      </c>
      <c r="AA2481">
        <v>541.72284500000001</v>
      </c>
      <c r="AB2481">
        <v>0</v>
      </c>
    </row>
    <row r="2482" spans="1:28" x14ac:dyDescent="0.25">
      <c r="A2482" s="1" t="s">
        <v>3788</v>
      </c>
      <c r="B2482">
        <v>2684</v>
      </c>
      <c r="C2482" s="1" t="s">
        <v>4040</v>
      </c>
      <c r="D2482">
        <v>5.0999999999999996</v>
      </c>
      <c r="E2482">
        <v>0</v>
      </c>
      <c r="F2482">
        <v>0.68</v>
      </c>
      <c r="G2482">
        <v>3748</v>
      </c>
      <c r="H2482" s="1" t="s">
        <v>4102</v>
      </c>
      <c r="I2482">
        <v>204.71</v>
      </c>
      <c r="J2482">
        <v>8.3000000000000007</v>
      </c>
      <c r="K2482">
        <v>1064</v>
      </c>
      <c r="L2482">
        <v>1536.69</v>
      </c>
      <c r="M2482">
        <v>707</v>
      </c>
      <c r="N2482">
        <v>24</v>
      </c>
      <c r="O2482">
        <v>0</v>
      </c>
      <c r="P2482">
        <v>915.27</v>
      </c>
      <c r="Q2482">
        <v>0</v>
      </c>
      <c r="R2482" s="1" t="s">
        <v>7943</v>
      </c>
      <c r="S2482" s="1" t="s">
        <v>8156</v>
      </c>
      <c r="T2482">
        <v>0.75</v>
      </c>
      <c r="U2482" s="1"/>
      <c r="V2482">
        <v>119553.321461</v>
      </c>
      <c r="W2482">
        <v>2253072.0912009999</v>
      </c>
      <c r="X2482">
        <v>597.225594</v>
      </c>
      <c r="Y2482">
        <v>53.016655999999998</v>
      </c>
      <c r="Z2482">
        <v>1012.888507</v>
      </c>
      <c r="AA2482">
        <v>968.55112199999996</v>
      </c>
      <c r="AB2482">
        <v>0</v>
      </c>
    </row>
    <row r="2483" spans="1:28" x14ac:dyDescent="0.25">
      <c r="A2483" s="1" t="s">
        <v>3789</v>
      </c>
      <c r="B2483">
        <v>2760</v>
      </c>
      <c r="C2483" s="1" t="s">
        <v>4062</v>
      </c>
      <c r="D2483">
        <v>5.0999999999999996</v>
      </c>
      <c r="E2483">
        <v>0</v>
      </c>
      <c r="F2483">
        <v>0</v>
      </c>
      <c r="G2483">
        <v>3748</v>
      </c>
      <c r="H2483" s="1" t="s">
        <v>4156</v>
      </c>
      <c r="I2483">
        <v>94.39</v>
      </c>
      <c r="J2483">
        <v>8.42</v>
      </c>
      <c r="K2483">
        <v>988</v>
      </c>
      <c r="L2483">
        <v>2589.1999999999998</v>
      </c>
      <c r="M2483">
        <v>641</v>
      </c>
      <c r="N2483">
        <v>20</v>
      </c>
      <c r="O2483">
        <v>0</v>
      </c>
      <c r="P2483">
        <v>774.2</v>
      </c>
      <c r="Q2483">
        <v>0</v>
      </c>
      <c r="R2483" s="1" t="s">
        <v>7944</v>
      </c>
      <c r="S2483" s="1" t="s">
        <v>8156</v>
      </c>
      <c r="T2483">
        <v>0.77</v>
      </c>
      <c r="U2483" s="1"/>
      <c r="V2483">
        <v>111450.614068</v>
      </c>
      <c r="W2483">
        <v>2398421.107512</v>
      </c>
      <c r="X2483">
        <v>563.80311400000005</v>
      </c>
      <c r="Y2483">
        <v>54.642355000000002</v>
      </c>
      <c r="Z2483">
        <v>1064.8194080000001</v>
      </c>
      <c r="AA2483">
        <v>1031.0231679999999</v>
      </c>
      <c r="AB2483">
        <v>0</v>
      </c>
    </row>
    <row r="2484" spans="1:28" x14ac:dyDescent="0.25">
      <c r="A2484" s="1" t="s">
        <v>3792</v>
      </c>
      <c r="B2484">
        <v>3356</v>
      </c>
      <c r="C2484" s="1" t="s">
        <v>4001</v>
      </c>
      <c r="D2484">
        <v>0.2</v>
      </c>
      <c r="E2484">
        <v>0</v>
      </c>
      <c r="F2484">
        <v>106</v>
      </c>
      <c r="G2484">
        <v>3748</v>
      </c>
      <c r="H2484" s="1" t="s">
        <v>4085</v>
      </c>
      <c r="I2484">
        <v>50.59</v>
      </c>
      <c r="J2484">
        <v>4.03</v>
      </c>
      <c r="K2484">
        <v>392</v>
      </c>
      <c r="L2484">
        <v>796.83</v>
      </c>
      <c r="M2484">
        <v>190</v>
      </c>
      <c r="N2484">
        <v>14</v>
      </c>
      <c r="O2484">
        <v>0</v>
      </c>
      <c r="P2484">
        <v>267.52999999999997</v>
      </c>
      <c r="Q2484">
        <v>0</v>
      </c>
      <c r="R2484" s="1" t="s">
        <v>7947</v>
      </c>
      <c r="S2484" s="1" t="s">
        <v>8156</v>
      </c>
      <c r="T2484">
        <v>0.45</v>
      </c>
      <c r="U2484" s="1"/>
      <c r="V2484">
        <v>34241.624653999999</v>
      </c>
      <c r="W2484">
        <v>707705.12318899995</v>
      </c>
      <c r="X2484">
        <v>172.409617</v>
      </c>
      <c r="Y2484">
        <v>15.69021</v>
      </c>
      <c r="Z2484">
        <v>313.41979199999997</v>
      </c>
      <c r="AA2484">
        <v>304.22691600000002</v>
      </c>
      <c r="AB2484">
        <v>0</v>
      </c>
    </row>
    <row r="2485" spans="1:28" x14ac:dyDescent="0.25">
      <c r="A2485" s="1" t="s">
        <v>3793</v>
      </c>
      <c r="B2485">
        <v>2415</v>
      </c>
      <c r="C2485" s="1" t="s">
        <v>4062</v>
      </c>
      <c r="D2485">
        <v>5.0999999999999996</v>
      </c>
      <c r="E2485">
        <v>0</v>
      </c>
      <c r="F2485">
        <v>0</v>
      </c>
      <c r="G2485">
        <v>3749</v>
      </c>
      <c r="H2485" s="1" t="s">
        <v>4156</v>
      </c>
      <c r="I2485">
        <v>94.39</v>
      </c>
      <c r="J2485">
        <v>11.12</v>
      </c>
      <c r="K2485">
        <v>1334</v>
      </c>
      <c r="L2485">
        <v>2590.9299999999998</v>
      </c>
      <c r="M2485">
        <v>964</v>
      </c>
      <c r="N2485">
        <v>29</v>
      </c>
      <c r="O2485">
        <v>0</v>
      </c>
      <c r="P2485">
        <v>1153.6199999999999</v>
      </c>
      <c r="Q2485">
        <v>0</v>
      </c>
      <c r="R2485" s="1" t="s">
        <v>7948</v>
      </c>
      <c r="S2485" s="1" t="s">
        <v>8156</v>
      </c>
      <c r="T2485">
        <v>0.94</v>
      </c>
      <c r="U2485" s="1"/>
      <c r="V2485">
        <v>163295.47517399999</v>
      </c>
      <c r="W2485">
        <v>3186808.6489659999</v>
      </c>
      <c r="X2485">
        <v>818.55793600000004</v>
      </c>
      <c r="Y2485">
        <v>75.474102000000002</v>
      </c>
      <c r="Z2485">
        <v>1432.1348270000001</v>
      </c>
      <c r="AA2485">
        <v>1369.940656</v>
      </c>
      <c r="AB2485">
        <v>0</v>
      </c>
    </row>
    <row r="2486" spans="1:28" x14ac:dyDescent="0.25">
      <c r="A2486" s="1" t="s">
        <v>3794</v>
      </c>
      <c r="B2486">
        <v>2590</v>
      </c>
      <c r="C2486" s="1" t="s">
        <v>4039</v>
      </c>
      <c r="D2486">
        <v>5.0999999999999996</v>
      </c>
      <c r="E2486">
        <v>0</v>
      </c>
      <c r="F2486">
        <v>2.5</v>
      </c>
      <c r="G2486">
        <v>3749</v>
      </c>
      <c r="H2486" s="1" t="s">
        <v>4076</v>
      </c>
      <c r="I2486">
        <v>1.4</v>
      </c>
      <c r="J2486">
        <v>18.05</v>
      </c>
      <c r="K2486">
        <v>1159</v>
      </c>
      <c r="L2486">
        <v>1745.75</v>
      </c>
      <c r="M2486">
        <v>793</v>
      </c>
      <c r="N2486">
        <v>20</v>
      </c>
      <c r="O2486">
        <v>0</v>
      </c>
      <c r="P2486">
        <v>1063.97</v>
      </c>
      <c r="Q2486">
        <v>0</v>
      </c>
      <c r="R2486" s="1" t="s">
        <v>7949</v>
      </c>
      <c r="S2486" s="1" t="s">
        <v>8156</v>
      </c>
      <c r="T2486">
        <v>1.34</v>
      </c>
      <c r="U2486" s="1"/>
      <c r="V2486">
        <v>136245.54428599999</v>
      </c>
      <c r="W2486">
        <v>2664506.0982920001</v>
      </c>
      <c r="X2486">
        <v>683.09198900000001</v>
      </c>
      <c r="Y2486">
        <v>63.205939999999998</v>
      </c>
      <c r="Z2486">
        <v>1200.4200519999999</v>
      </c>
      <c r="AA2486">
        <v>1145.4133529999999</v>
      </c>
      <c r="AB2486">
        <v>0</v>
      </c>
    </row>
    <row r="2487" spans="1:28" x14ac:dyDescent="0.25">
      <c r="A2487" s="1" t="s">
        <v>3795</v>
      </c>
      <c r="B2487">
        <v>2366</v>
      </c>
      <c r="C2487" s="1" t="s">
        <v>4004</v>
      </c>
      <c r="D2487">
        <v>5.0999999999999996</v>
      </c>
      <c r="E2487">
        <v>0</v>
      </c>
      <c r="F2487">
        <v>5.49</v>
      </c>
      <c r="G2487">
        <v>3751</v>
      </c>
      <c r="H2487" s="1" t="s">
        <v>4108</v>
      </c>
      <c r="I2487">
        <v>122.01</v>
      </c>
      <c r="J2487">
        <v>10.69</v>
      </c>
      <c r="K2487">
        <v>1385</v>
      </c>
      <c r="L2487">
        <v>1425.91</v>
      </c>
      <c r="M2487">
        <v>830</v>
      </c>
      <c r="N2487">
        <v>42</v>
      </c>
      <c r="O2487">
        <v>0</v>
      </c>
      <c r="P2487">
        <v>1266.1099999999999</v>
      </c>
      <c r="Q2487">
        <v>0</v>
      </c>
      <c r="R2487" s="1" t="s">
        <v>7950</v>
      </c>
      <c r="S2487" s="1" t="s">
        <v>8156</v>
      </c>
      <c r="T2487">
        <v>0.88</v>
      </c>
      <c r="U2487" s="1"/>
      <c r="V2487">
        <v>146821.09607299999</v>
      </c>
      <c r="W2487">
        <v>2708613.8672130001</v>
      </c>
      <c r="X2487">
        <v>732.10849299999995</v>
      </c>
      <c r="Y2487">
        <v>64.474478000000005</v>
      </c>
      <c r="Z2487">
        <v>1223.2585839999999</v>
      </c>
      <c r="AA2487">
        <v>1164.3809570000001</v>
      </c>
      <c r="AB2487">
        <v>0</v>
      </c>
    </row>
    <row r="2488" spans="1:28" x14ac:dyDescent="0.25">
      <c r="A2488" s="1" t="s">
        <v>3799</v>
      </c>
      <c r="B2488">
        <v>2875</v>
      </c>
      <c r="C2488" s="1" t="s">
        <v>4040</v>
      </c>
      <c r="D2488">
        <v>5.0999999999999996</v>
      </c>
      <c r="E2488">
        <v>0</v>
      </c>
      <c r="F2488">
        <v>0.01</v>
      </c>
      <c r="G2488">
        <v>3752</v>
      </c>
      <c r="H2488" s="1" t="s">
        <v>4153</v>
      </c>
      <c r="I2488">
        <v>204.71</v>
      </c>
      <c r="J2488">
        <v>10.52</v>
      </c>
      <c r="K2488">
        <v>877</v>
      </c>
      <c r="L2488">
        <v>1536.68</v>
      </c>
      <c r="M2488">
        <v>585</v>
      </c>
      <c r="N2488">
        <v>12</v>
      </c>
      <c r="O2488">
        <v>0</v>
      </c>
      <c r="P2488">
        <v>737.35</v>
      </c>
      <c r="Q2488">
        <v>0</v>
      </c>
      <c r="R2488" s="1" t="s">
        <v>7954</v>
      </c>
      <c r="S2488" s="1" t="s">
        <v>8156</v>
      </c>
      <c r="T2488">
        <v>0.8</v>
      </c>
      <c r="U2488" s="1"/>
      <c r="V2488">
        <v>102196.31422299999</v>
      </c>
      <c r="W2488">
        <v>1989273.0498909999</v>
      </c>
      <c r="X2488">
        <v>512.02600900000004</v>
      </c>
      <c r="Y2488">
        <v>46.394019999999998</v>
      </c>
      <c r="Z2488">
        <v>891.64144099999999</v>
      </c>
      <c r="AA2488">
        <v>855.14688999999998</v>
      </c>
      <c r="AB2488">
        <v>0</v>
      </c>
    </row>
    <row r="2489" spans="1:28" x14ac:dyDescent="0.25">
      <c r="A2489" s="1" t="s">
        <v>3800</v>
      </c>
      <c r="B2489">
        <v>3105</v>
      </c>
      <c r="C2489" s="1" t="s">
        <v>4024</v>
      </c>
      <c r="D2489">
        <v>5.0999999999999996</v>
      </c>
      <c r="E2489">
        <v>0</v>
      </c>
      <c r="F2489">
        <v>0</v>
      </c>
      <c r="G2489">
        <v>3752</v>
      </c>
      <c r="H2489" s="1" t="s">
        <v>4144</v>
      </c>
      <c r="I2489">
        <v>26.09</v>
      </c>
      <c r="J2489">
        <v>7.98</v>
      </c>
      <c r="K2489">
        <v>647</v>
      </c>
      <c r="L2489">
        <v>2392.42</v>
      </c>
      <c r="M2489">
        <v>198</v>
      </c>
      <c r="N2489">
        <v>13</v>
      </c>
      <c r="O2489">
        <v>0</v>
      </c>
      <c r="P2489">
        <v>348.1</v>
      </c>
      <c r="Q2489">
        <v>0</v>
      </c>
      <c r="R2489" s="1" t="s">
        <v>7955</v>
      </c>
      <c r="S2489" s="1" t="s">
        <v>8156</v>
      </c>
      <c r="T2489">
        <v>0.57999999999999996</v>
      </c>
      <c r="U2489" s="1"/>
      <c r="V2489">
        <v>46911.489565000003</v>
      </c>
      <c r="W2489">
        <v>1241615.2394900001</v>
      </c>
      <c r="X2489">
        <v>242.54941199999999</v>
      </c>
      <c r="Y2489">
        <v>25.545095</v>
      </c>
      <c r="Z2489">
        <v>537.95376399999998</v>
      </c>
      <c r="AA2489">
        <v>533.73484099999996</v>
      </c>
      <c r="AB2489">
        <v>0</v>
      </c>
    </row>
    <row r="2490" spans="1:28" x14ac:dyDescent="0.25">
      <c r="A2490" s="1" t="s">
        <v>3802</v>
      </c>
      <c r="B2490">
        <v>3134</v>
      </c>
      <c r="C2490" s="1" t="s">
        <v>4012</v>
      </c>
      <c r="D2490">
        <v>5.0999999999999996</v>
      </c>
      <c r="E2490">
        <v>0</v>
      </c>
      <c r="F2490">
        <v>450.68</v>
      </c>
      <c r="G2490">
        <v>3753</v>
      </c>
      <c r="H2490" s="1" t="s">
        <v>4096</v>
      </c>
      <c r="I2490">
        <v>121.36</v>
      </c>
      <c r="J2490">
        <v>11.16</v>
      </c>
      <c r="K2490">
        <v>619</v>
      </c>
      <c r="L2490">
        <v>1363.57</v>
      </c>
      <c r="M2490">
        <v>394</v>
      </c>
      <c r="N2490">
        <v>16</v>
      </c>
      <c r="O2490">
        <v>0</v>
      </c>
      <c r="P2490">
        <v>501.23</v>
      </c>
      <c r="Q2490">
        <v>0</v>
      </c>
      <c r="R2490" s="1" t="s">
        <v>7957</v>
      </c>
      <c r="S2490" s="1" t="s">
        <v>8156</v>
      </c>
      <c r="T2490">
        <v>0.85</v>
      </c>
      <c r="U2490" s="1"/>
      <c r="V2490">
        <v>67231.433718</v>
      </c>
      <c r="W2490">
        <v>1414412.284184</v>
      </c>
      <c r="X2490">
        <v>339.39135099999999</v>
      </c>
      <c r="Y2490">
        <v>32.481057999999997</v>
      </c>
      <c r="Z2490">
        <v>630.86771699999997</v>
      </c>
      <c r="AA2490">
        <v>608.02237400000001</v>
      </c>
      <c r="AB2490">
        <v>0</v>
      </c>
    </row>
    <row r="2491" spans="1:28" x14ac:dyDescent="0.25">
      <c r="A2491" s="1" t="s">
        <v>3803</v>
      </c>
      <c r="B2491">
        <v>3137</v>
      </c>
      <c r="C2491" s="1" t="s">
        <v>4030</v>
      </c>
      <c r="D2491">
        <v>5.0999999999999996</v>
      </c>
      <c r="E2491">
        <v>0</v>
      </c>
      <c r="F2491">
        <v>0.64</v>
      </c>
      <c r="G2491">
        <v>3755</v>
      </c>
      <c r="H2491" s="1" t="s">
        <v>4118</v>
      </c>
      <c r="I2491">
        <v>23.77</v>
      </c>
      <c r="J2491">
        <v>7.34</v>
      </c>
      <c r="K2491">
        <v>618</v>
      </c>
      <c r="L2491">
        <v>2694.53</v>
      </c>
      <c r="M2491">
        <v>215</v>
      </c>
      <c r="N2491">
        <v>12</v>
      </c>
      <c r="O2491">
        <v>0</v>
      </c>
      <c r="P2491">
        <v>318.95</v>
      </c>
      <c r="Q2491">
        <v>0</v>
      </c>
      <c r="R2491" s="1" t="s">
        <v>7958</v>
      </c>
      <c r="S2491" s="1" t="s">
        <v>8156</v>
      </c>
      <c r="T2491">
        <v>0.65</v>
      </c>
      <c r="U2491" s="1"/>
      <c r="V2491">
        <v>45208.689556999998</v>
      </c>
      <c r="W2491">
        <v>1253006.0894249999</v>
      </c>
      <c r="X2491">
        <v>235.08260300000001</v>
      </c>
      <c r="Y2491">
        <v>25.457367999999999</v>
      </c>
      <c r="Z2491">
        <v>539.59752900000001</v>
      </c>
      <c r="AA2491">
        <v>538.63023399999997</v>
      </c>
      <c r="AB2491">
        <v>0</v>
      </c>
    </row>
    <row r="2492" spans="1:28" x14ac:dyDescent="0.25">
      <c r="A2492" s="1" t="s">
        <v>3805</v>
      </c>
      <c r="B2492">
        <v>2761</v>
      </c>
      <c r="C2492" s="1" t="s">
        <v>4040</v>
      </c>
      <c r="D2492">
        <v>5.0999999999999996</v>
      </c>
      <c r="E2492">
        <v>0</v>
      </c>
      <c r="F2492">
        <v>1.01</v>
      </c>
      <c r="G2492">
        <v>3756</v>
      </c>
      <c r="H2492" s="1" t="s">
        <v>4096</v>
      </c>
      <c r="I2492">
        <v>121.36</v>
      </c>
      <c r="J2492">
        <v>10.27</v>
      </c>
      <c r="K2492">
        <v>995</v>
      </c>
      <c r="L2492">
        <v>1561.24</v>
      </c>
      <c r="M2492">
        <v>654</v>
      </c>
      <c r="N2492">
        <v>12</v>
      </c>
      <c r="O2492">
        <v>0</v>
      </c>
      <c r="P2492">
        <v>866.94</v>
      </c>
      <c r="Q2492">
        <v>0</v>
      </c>
      <c r="R2492" s="1" t="s">
        <v>7960</v>
      </c>
      <c r="S2492" s="1" t="s">
        <v>8156</v>
      </c>
      <c r="T2492">
        <v>0.89</v>
      </c>
      <c r="U2492" s="1"/>
      <c r="V2492">
        <v>116076.818524</v>
      </c>
      <c r="W2492">
        <v>2228648.9776099999</v>
      </c>
      <c r="X2492">
        <v>580.89726599999995</v>
      </c>
      <c r="Y2492">
        <v>52.472062000000001</v>
      </c>
      <c r="Z2492">
        <v>1001.958845</v>
      </c>
      <c r="AA2492">
        <v>958.05021199999999</v>
      </c>
      <c r="AB2492">
        <v>0</v>
      </c>
    </row>
    <row r="2493" spans="1:28" x14ac:dyDescent="0.25">
      <c r="A2493" s="1" t="s">
        <v>3806</v>
      </c>
      <c r="B2493">
        <v>3358</v>
      </c>
      <c r="C2493" s="1" t="s">
        <v>4034</v>
      </c>
      <c r="D2493">
        <v>5.0999999999999996</v>
      </c>
      <c r="E2493">
        <v>0</v>
      </c>
      <c r="F2493">
        <v>0</v>
      </c>
      <c r="G2493">
        <v>3756</v>
      </c>
      <c r="H2493" s="1" t="s">
        <v>4115</v>
      </c>
      <c r="I2493">
        <v>82</v>
      </c>
      <c r="J2493">
        <v>6.94</v>
      </c>
      <c r="K2493">
        <v>398</v>
      </c>
      <c r="L2493">
        <v>1808.36</v>
      </c>
      <c r="M2493">
        <v>110</v>
      </c>
      <c r="N2493">
        <v>3</v>
      </c>
      <c r="O2493">
        <v>0</v>
      </c>
      <c r="P2493">
        <v>176.78</v>
      </c>
      <c r="Q2493">
        <v>0</v>
      </c>
      <c r="R2493" s="1" t="s">
        <v>7961</v>
      </c>
      <c r="S2493" s="1" t="s">
        <v>8156</v>
      </c>
      <c r="T2493">
        <v>0.57999999999999996</v>
      </c>
      <c r="U2493" s="1"/>
      <c r="V2493">
        <v>28942.883206999999</v>
      </c>
      <c r="W2493">
        <v>809641.89829299995</v>
      </c>
      <c r="X2493">
        <v>150.59471400000001</v>
      </c>
      <c r="Y2493">
        <v>16.028293000000001</v>
      </c>
      <c r="Z2493">
        <v>346.44579299999998</v>
      </c>
      <c r="AA2493">
        <v>348.041451</v>
      </c>
      <c r="AB2493">
        <v>0</v>
      </c>
    </row>
    <row r="2494" spans="1:28" x14ac:dyDescent="0.25">
      <c r="A2494" s="1" t="s">
        <v>3807</v>
      </c>
      <c r="B2494">
        <v>2302</v>
      </c>
      <c r="C2494" s="1" t="s">
        <v>4062</v>
      </c>
      <c r="D2494">
        <v>5.0999999999999996</v>
      </c>
      <c r="E2494">
        <v>0</v>
      </c>
      <c r="F2494">
        <v>2</v>
      </c>
      <c r="G2494">
        <v>3758</v>
      </c>
      <c r="H2494" s="1" t="s">
        <v>4172</v>
      </c>
      <c r="I2494">
        <v>116.78</v>
      </c>
      <c r="J2494">
        <v>7.57</v>
      </c>
      <c r="K2494">
        <v>1456</v>
      </c>
      <c r="L2494">
        <v>2761.62</v>
      </c>
      <c r="M2494">
        <v>995</v>
      </c>
      <c r="N2494">
        <v>26</v>
      </c>
      <c r="O2494">
        <v>0</v>
      </c>
      <c r="P2494">
        <v>1180.01</v>
      </c>
      <c r="Q2494">
        <v>0</v>
      </c>
      <c r="R2494" s="1" t="s">
        <v>7962</v>
      </c>
      <c r="S2494" s="1" t="s">
        <v>8156</v>
      </c>
      <c r="T2494">
        <v>0.62</v>
      </c>
      <c r="U2494" s="1"/>
      <c r="V2494">
        <v>172519.840585</v>
      </c>
      <c r="W2494">
        <v>3359172.268412</v>
      </c>
      <c r="X2494">
        <v>864.37078499999996</v>
      </c>
      <c r="Y2494">
        <v>78.680910999999995</v>
      </c>
      <c r="Z2494">
        <v>1507.051948</v>
      </c>
      <c r="AA2494">
        <v>1444.037423</v>
      </c>
      <c r="AB2494">
        <v>0</v>
      </c>
    </row>
    <row r="2495" spans="1:28" x14ac:dyDescent="0.25">
      <c r="A2495" s="1" t="s">
        <v>3808</v>
      </c>
      <c r="B2495">
        <v>2603</v>
      </c>
      <c r="C2495" s="1" t="s">
        <v>4004</v>
      </c>
      <c r="D2495">
        <v>5.0999999999999996</v>
      </c>
      <c r="E2495">
        <v>0</v>
      </c>
      <c r="F2495">
        <v>0.38</v>
      </c>
      <c r="G2495">
        <v>3759</v>
      </c>
      <c r="H2495" s="1" t="s">
        <v>4108</v>
      </c>
      <c r="I2495">
        <v>122.01</v>
      </c>
      <c r="J2495">
        <v>10.56</v>
      </c>
      <c r="K2495">
        <v>1156</v>
      </c>
      <c r="L2495">
        <v>1425.91</v>
      </c>
      <c r="M2495">
        <v>713</v>
      </c>
      <c r="N2495">
        <v>25</v>
      </c>
      <c r="O2495">
        <v>0</v>
      </c>
      <c r="P2495">
        <v>1033.5999999999999</v>
      </c>
      <c r="Q2495">
        <v>0</v>
      </c>
      <c r="R2495" s="1" t="s">
        <v>7963</v>
      </c>
      <c r="S2495" s="1" t="s">
        <v>8156</v>
      </c>
      <c r="T2495">
        <v>0.85</v>
      </c>
      <c r="U2495" s="1"/>
      <c r="V2495">
        <v>124588.672319</v>
      </c>
      <c r="W2495">
        <v>2347754.4123359998</v>
      </c>
      <c r="X2495">
        <v>622.46573699999999</v>
      </c>
      <c r="Y2495">
        <v>55.782715000000003</v>
      </c>
      <c r="Z2495">
        <v>1059.7458240000001</v>
      </c>
      <c r="AA2495">
        <v>1009.252281</v>
      </c>
      <c r="AB2495">
        <v>0</v>
      </c>
    </row>
    <row r="2496" spans="1:28" x14ac:dyDescent="0.25">
      <c r="A2496" s="1" t="s">
        <v>3811</v>
      </c>
      <c r="B2496">
        <v>2859</v>
      </c>
      <c r="C2496" s="1" t="s">
        <v>4040</v>
      </c>
      <c r="D2496">
        <v>5.0999999999999996</v>
      </c>
      <c r="E2496">
        <v>0</v>
      </c>
      <c r="F2496">
        <v>0.44</v>
      </c>
      <c r="G2496">
        <v>3760</v>
      </c>
      <c r="H2496" s="1" t="s">
        <v>4096</v>
      </c>
      <c r="I2496">
        <v>121.36</v>
      </c>
      <c r="J2496">
        <v>12.33</v>
      </c>
      <c r="K2496">
        <v>901</v>
      </c>
      <c r="L2496">
        <v>1561.24</v>
      </c>
      <c r="M2496">
        <v>585</v>
      </c>
      <c r="N2496">
        <v>15</v>
      </c>
      <c r="O2496">
        <v>0</v>
      </c>
      <c r="P2496">
        <v>793.42</v>
      </c>
      <c r="Q2496">
        <v>0</v>
      </c>
      <c r="R2496" s="1" t="s">
        <v>7966</v>
      </c>
      <c r="S2496" s="1" t="s">
        <v>8156</v>
      </c>
      <c r="T2496">
        <v>1.06</v>
      </c>
      <c r="U2496" s="1"/>
      <c r="V2496">
        <v>104964.380794</v>
      </c>
      <c r="W2496">
        <v>2097761.789072</v>
      </c>
      <c r="X2496">
        <v>527.31753900000001</v>
      </c>
      <c r="Y2496">
        <v>49.213984000000004</v>
      </c>
      <c r="Z2496">
        <v>941.58689100000004</v>
      </c>
      <c r="AA2496">
        <v>901.78114300000004</v>
      </c>
      <c r="AB2496">
        <v>0</v>
      </c>
    </row>
    <row r="2497" spans="1:28" x14ac:dyDescent="0.25">
      <c r="A2497" s="1" t="s">
        <v>3812</v>
      </c>
      <c r="B2497">
        <v>3171</v>
      </c>
      <c r="C2497" s="1" t="s">
        <v>4004</v>
      </c>
      <c r="D2497">
        <v>5.0999999999999996</v>
      </c>
      <c r="E2497">
        <v>0</v>
      </c>
      <c r="F2497">
        <v>0.74</v>
      </c>
      <c r="G2497">
        <v>3762</v>
      </c>
      <c r="H2497" s="1" t="s">
        <v>4114</v>
      </c>
      <c r="I2497">
        <v>159.35</v>
      </c>
      <c r="J2497">
        <v>7.73</v>
      </c>
      <c r="K2497">
        <v>591</v>
      </c>
      <c r="L2497">
        <v>2021.57</v>
      </c>
      <c r="M2497">
        <v>212</v>
      </c>
      <c r="N2497">
        <v>17</v>
      </c>
      <c r="O2497">
        <v>0</v>
      </c>
      <c r="P2497">
        <v>340.28</v>
      </c>
      <c r="Q2497">
        <v>0</v>
      </c>
      <c r="R2497" s="1" t="s">
        <v>7967</v>
      </c>
      <c r="S2497" s="1" t="s">
        <v>8156</v>
      </c>
      <c r="T2497">
        <v>0.59</v>
      </c>
      <c r="U2497" s="1"/>
      <c r="V2497">
        <v>47123.691765000003</v>
      </c>
      <c r="W2497">
        <v>1196036.425181</v>
      </c>
      <c r="X2497">
        <v>242.504412</v>
      </c>
      <c r="Y2497">
        <v>25.147680000000001</v>
      </c>
      <c r="Z2497">
        <v>521.30288900000005</v>
      </c>
      <c r="AA2497">
        <v>514.14268500000003</v>
      </c>
      <c r="AB2497">
        <v>0</v>
      </c>
    </row>
    <row r="2498" spans="1:28" x14ac:dyDescent="0.25">
      <c r="A2498" s="1" t="s">
        <v>3813</v>
      </c>
      <c r="B2498">
        <v>3374</v>
      </c>
      <c r="C2498" s="1" t="s">
        <v>4043</v>
      </c>
      <c r="D2498">
        <v>5.0999999999999996</v>
      </c>
      <c r="E2498">
        <v>0</v>
      </c>
      <c r="F2498">
        <v>0.7</v>
      </c>
      <c r="G2498">
        <v>3765</v>
      </c>
      <c r="H2498" s="1" t="s">
        <v>4129</v>
      </c>
      <c r="I2498">
        <v>135.09</v>
      </c>
      <c r="J2498">
        <v>13.6</v>
      </c>
      <c r="K2498">
        <v>391</v>
      </c>
      <c r="L2498">
        <v>2630.12</v>
      </c>
      <c r="M2498">
        <v>123</v>
      </c>
      <c r="N2498">
        <v>7</v>
      </c>
      <c r="O2498">
        <v>0</v>
      </c>
      <c r="P2498">
        <v>217.12</v>
      </c>
      <c r="Q2498">
        <v>0</v>
      </c>
      <c r="R2498" s="1" t="s">
        <v>7968</v>
      </c>
      <c r="S2498" s="1" t="s">
        <v>8156</v>
      </c>
      <c r="T2498">
        <v>1.1000000000000001</v>
      </c>
      <c r="U2498" s="1"/>
      <c r="V2498">
        <v>29778.472202000001</v>
      </c>
      <c r="W2498">
        <v>1113394.7830109999</v>
      </c>
      <c r="X2498">
        <v>161.904628</v>
      </c>
      <c r="Y2498">
        <v>22.950223000000001</v>
      </c>
      <c r="Z2498">
        <v>476.79410899999999</v>
      </c>
      <c r="AA2498">
        <v>478.60654899999997</v>
      </c>
      <c r="AB2498">
        <v>0</v>
      </c>
    </row>
    <row r="2499" spans="1:28" x14ac:dyDescent="0.25">
      <c r="A2499" s="1" t="s">
        <v>3814</v>
      </c>
      <c r="B2499">
        <v>3220</v>
      </c>
      <c r="C2499" s="1" t="s">
        <v>4043</v>
      </c>
      <c r="D2499">
        <v>5.0999999999999996</v>
      </c>
      <c r="E2499">
        <v>0</v>
      </c>
      <c r="F2499">
        <v>0.03</v>
      </c>
      <c r="G2499">
        <v>3766</v>
      </c>
      <c r="H2499" s="1" t="s">
        <v>4165</v>
      </c>
      <c r="I2499">
        <v>135.09</v>
      </c>
      <c r="J2499">
        <v>15.51</v>
      </c>
      <c r="K2499">
        <v>546</v>
      </c>
      <c r="L2499">
        <v>2630.12</v>
      </c>
      <c r="M2499">
        <v>247</v>
      </c>
      <c r="N2499">
        <v>8</v>
      </c>
      <c r="O2499">
        <v>0</v>
      </c>
      <c r="P2499">
        <v>376.65</v>
      </c>
      <c r="Q2499">
        <v>0</v>
      </c>
      <c r="R2499" s="1" t="s">
        <v>7969</v>
      </c>
      <c r="S2499" s="1" t="s">
        <v>8156</v>
      </c>
      <c r="T2499">
        <v>1.1200000000000001</v>
      </c>
      <c r="U2499" s="1"/>
      <c r="V2499">
        <v>52142.341536</v>
      </c>
      <c r="W2499">
        <v>1496747.496056</v>
      </c>
      <c r="X2499">
        <v>272.87209899999999</v>
      </c>
      <c r="Y2499">
        <v>32.610815000000002</v>
      </c>
      <c r="Z2499">
        <v>654.27761799999996</v>
      </c>
      <c r="AA2499">
        <v>643.402962</v>
      </c>
      <c r="AB2499">
        <v>0</v>
      </c>
    </row>
    <row r="2500" spans="1:28" x14ac:dyDescent="0.25">
      <c r="A2500" s="1" t="s">
        <v>3816</v>
      </c>
      <c r="B2500">
        <v>3114</v>
      </c>
      <c r="C2500" s="1" t="s">
        <v>4004</v>
      </c>
      <c r="D2500">
        <v>5.0999999999999996</v>
      </c>
      <c r="E2500">
        <v>0</v>
      </c>
      <c r="F2500">
        <v>0.6</v>
      </c>
      <c r="G2500">
        <v>3769</v>
      </c>
      <c r="H2500" s="1" t="s">
        <v>4110</v>
      </c>
      <c r="I2500">
        <v>0.2</v>
      </c>
      <c r="J2500">
        <v>10.32</v>
      </c>
      <c r="K2500">
        <v>655</v>
      </c>
      <c r="L2500">
        <v>1312.65</v>
      </c>
      <c r="M2500">
        <v>402</v>
      </c>
      <c r="N2500">
        <v>14</v>
      </c>
      <c r="O2500">
        <v>0</v>
      </c>
      <c r="P2500">
        <v>557.64</v>
      </c>
      <c r="Q2500">
        <v>0</v>
      </c>
      <c r="R2500" s="1" t="s">
        <v>7971</v>
      </c>
      <c r="S2500" s="1" t="s">
        <v>8156</v>
      </c>
      <c r="T2500">
        <v>0.97</v>
      </c>
      <c r="U2500" s="1"/>
      <c r="V2500">
        <v>70000.301980000004</v>
      </c>
      <c r="W2500">
        <v>1492831.5374119999</v>
      </c>
      <c r="X2500">
        <v>353.91949899999997</v>
      </c>
      <c r="Y2500">
        <v>34.526890999999999</v>
      </c>
      <c r="Z2500">
        <v>667.43696199999999</v>
      </c>
      <c r="AA2500">
        <v>641.73176000000001</v>
      </c>
      <c r="AB2500">
        <v>0</v>
      </c>
    </row>
    <row r="2501" spans="1:28" x14ac:dyDescent="0.25">
      <c r="A2501" s="1" t="s">
        <v>3817</v>
      </c>
      <c r="B2501">
        <v>3150</v>
      </c>
      <c r="C2501" s="1" t="s">
        <v>4036</v>
      </c>
      <c r="D2501">
        <v>5.0999999999999996</v>
      </c>
      <c r="E2501">
        <v>0</v>
      </c>
      <c r="F2501">
        <v>0</v>
      </c>
      <c r="G2501">
        <v>3769</v>
      </c>
      <c r="H2501" s="1" t="s">
        <v>4120</v>
      </c>
      <c r="I2501">
        <v>34.18</v>
      </c>
      <c r="J2501">
        <v>13.54</v>
      </c>
      <c r="K2501">
        <v>619</v>
      </c>
      <c r="L2501">
        <v>2058.39</v>
      </c>
      <c r="M2501">
        <v>359</v>
      </c>
      <c r="N2501">
        <v>19</v>
      </c>
      <c r="O2501">
        <v>0</v>
      </c>
      <c r="P2501">
        <v>467.28</v>
      </c>
      <c r="Q2501">
        <v>0</v>
      </c>
      <c r="R2501" s="1" t="s">
        <v>7972</v>
      </c>
      <c r="S2501" s="1" t="s">
        <v>8156</v>
      </c>
      <c r="T2501">
        <v>0.98</v>
      </c>
      <c r="U2501" s="1"/>
      <c r="V2501">
        <v>68504.118302000003</v>
      </c>
      <c r="W2501">
        <v>1645926.2232290001</v>
      </c>
      <c r="X2501">
        <v>350.80645700000002</v>
      </c>
      <c r="Y2501">
        <v>37.071013999999998</v>
      </c>
      <c r="Z2501">
        <v>728.14611200000002</v>
      </c>
      <c r="AA2501">
        <v>707.53765599999997</v>
      </c>
      <c r="AB2501">
        <v>0</v>
      </c>
    </row>
    <row r="2502" spans="1:28" x14ac:dyDescent="0.25">
      <c r="A2502" s="1" t="s">
        <v>3819</v>
      </c>
      <c r="B2502">
        <v>2925</v>
      </c>
      <c r="C2502" s="1" t="s">
        <v>4036</v>
      </c>
      <c r="D2502">
        <v>5.0999999999999996</v>
      </c>
      <c r="E2502">
        <v>0</v>
      </c>
      <c r="F2502">
        <v>0</v>
      </c>
      <c r="G2502">
        <v>3772</v>
      </c>
      <c r="H2502" s="1" t="s">
        <v>4120</v>
      </c>
      <c r="I2502">
        <v>34.18</v>
      </c>
      <c r="J2502">
        <v>12.98</v>
      </c>
      <c r="K2502">
        <v>847</v>
      </c>
      <c r="L2502">
        <v>2058.39</v>
      </c>
      <c r="M2502">
        <v>498</v>
      </c>
      <c r="N2502">
        <v>23</v>
      </c>
      <c r="O2502">
        <v>0</v>
      </c>
      <c r="P2502">
        <v>698.77</v>
      </c>
      <c r="Q2502">
        <v>0</v>
      </c>
      <c r="R2502" s="1" t="s">
        <v>7974</v>
      </c>
      <c r="S2502" s="1" t="s">
        <v>8156</v>
      </c>
      <c r="T2502">
        <v>1</v>
      </c>
      <c r="U2502" s="1"/>
      <c r="V2502">
        <v>90309.341771000007</v>
      </c>
      <c r="W2502">
        <v>1986463.327599</v>
      </c>
      <c r="X2502">
        <v>458.05386199999998</v>
      </c>
      <c r="Y2502">
        <v>45.669609999999999</v>
      </c>
      <c r="Z2502">
        <v>885.70948199999998</v>
      </c>
      <c r="AA2502">
        <v>853.93004699999995</v>
      </c>
      <c r="AB2502">
        <v>0</v>
      </c>
    </row>
    <row r="2503" spans="1:28" x14ac:dyDescent="0.25">
      <c r="A2503" s="1" t="s">
        <v>3821</v>
      </c>
      <c r="B2503">
        <v>3144</v>
      </c>
      <c r="C2503" s="1" t="s">
        <v>4043</v>
      </c>
      <c r="D2503">
        <v>5.0999999999999996</v>
      </c>
      <c r="E2503">
        <v>0</v>
      </c>
      <c r="F2503">
        <v>0.69</v>
      </c>
      <c r="G2503">
        <v>3774</v>
      </c>
      <c r="H2503" s="1" t="s">
        <v>4129</v>
      </c>
      <c r="I2503">
        <v>135.09</v>
      </c>
      <c r="J2503">
        <v>11.96</v>
      </c>
      <c r="K2503">
        <v>630</v>
      </c>
      <c r="L2503">
        <v>2630.12</v>
      </c>
      <c r="M2503">
        <v>276</v>
      </c>
      <c r="N2503">
        <v>9</v>
      </c>
      <c r="O2503">
        <v>0</v>
      </c>
      <c r="P2503">
        <v>413.37</v>
      </c>
      <c r="Q2503">
        <v>0</v>
      </c>
      <c r="R2503" s="1" t="s">
        <v>7976</v>
      </c>
      <c r="S2503" s="1" t="s">
        <v>8156</v>
      </c>
      <c r="T2503">
        <v>0.88</v>
      </c>
      <c r="U2503" s="1"/>
      <c r="V2503">
        <v>58907.180713000002</v>
      </c>
      <c r="W2503">
        <v>1616572.958232</v>
      </c>
      <c r="X2503">
        <v>306.33531900000003</v>
      </c>
      <c r="Y2503">
        <v>34.809981000000001</v>
      </c>
      <c r="Z2503">
        <v>706.52894300000003</v>
      </c>
      <c r="AA2503">
        <v>694.91460800000004</v>
      </c>
      <c r="AB2503">
        <v>0</v>
      </c>
    </row>
    <row r="2504" spans="1:28" x14ac:dyDescent="0.25">
      <c r="A2504" s="1" t="s">
        <v>3822</v>
      </c>
      <c r="B2504">
        <v>2875</v>
      </c>
      <c r="C2504" s="1" t="s">
        <v>4039</v>
      </c>
      <c r="D2504">
        <v>5.0999999999999996</v>
      </c>
      <c r="E2504">
        <v>0</v>
      </c>
      <c r="F2504">
        <v>0</v>
      </c>
      <c r="G2504">
        <v>3775</v>
      </c>
      <c r="H2504" s="1" t="s">
        <v>4111</v>
      </c>
      <c r="I2504">
        <v>13.29</v>
      </c>
      <c r="J2504">
        <v>15.57</v>
      </c>
      <c r="K2504">
        <v>900</v>
      </c>
      <c r="L2504">
        <v>1792.39</v>
      </c>
      <c r="M2504">
        <v>570</v>
      </c>
      <c r="N2504">
        <v>12</v>
      </c>
      <c r="O2504">
        <v>0</v>
      </c>
      <c r="P2504">
        <v>791.32</v>
      </c>
      <c r="Q2504">
        <v>0</v>
      </c>
      <c r="R2504" s="1" t="s">
        <v>7977</v>
      </c>
      <c r="S2504" s="1" t="s">
        <v>8156</v>
      </c>
      <c r="T2504">
        <v>1.2</v>
      </c>
      <c r="U2504" s="1"/>
      <c r="V2504">
        <v>104619.018084</v>
      </c>
      <c r="W2504">
        <v>2167035.283578</v>
      </c>
      <c r="X2504">
        <v>527.50716699999998</v>
      </c>
      <c r="Y2504">
        <v>51.025568</v>
      </c>
      <c r="Z2504">
        <v>973.66092500000002</v>
      </c>
      <c r="AA2504">
        <v>931.55674999999997</v>
      </c>
      <c r="AB2504">
        <v>0</v>
      </c>
    </row>
    <row r="2505" spans="1:28" x14ac:dyDescent="0.25">
      <c r="A2505" s="1" t="s">
        <v>3823</v>
      </c>
      <c r="B2505">
        <v>3357</v>
      </c>
      <c r="C2505" s="1" t="s">
        <v>4048</v>
      </c>
      <c r="D2505">
        <v>5.0999999999999996</v>
      </c>
      <c r="E2505">
        <v>0</v>
      </c>
      <c r="F2505">
        <v>0.25</v>
      </c>
      <c r="G2505">
        <v>3777</v>
      </c>
      <c r="H2505" s="1" t="s">
        <v>4141</v>
      </c>
      <c r="I2505">
        <v>72.8</v>
      </c>
      <c r="J2505">
        <v>10.07</v>
      </c>
      <c r="K2505">
        <v>420</v>
      </c>
      <c r="L2505">
        <v>1954.68</v>
      </c>
      <c r="M2505">
        <v>183</v>
      </c>
      <c r="N2505">
        <v>11</v>
      </c>
      <c r="O2505">
        <v>0</v>
      </c>
      <c r="P2505">
        <v>245.58</v>
      </c>
      <c r="Q2505">
        <v>0</v>
      </c>
      <c r="R2505" s="1" t="s">
        <v>7978</v>
      </c>
      <c r="S2505" s="1" t="s">
        <v>8156</v>
      </c>
      <c r="T2505">
        <v>0.8</v>
      </c>
      <c r="U2505" s="1"/>
      <c r="V2505">
        <v>33339.566709999999</v>
      </c>
      <c r="W2505">
        <v>965772.18085999996</v>
      </c>
      <c r="X2505">
        <v>174.531159</v>
      </c>
      <c r="Y2505">
        <v>20.270904999999999</v>
      </c>
      <c r="Z2505">
        <v>418.59839399999998</v>
      </c>
      <c r="AA2505">
        <v>415.15475400000003</v>
      </c>
      <c r="AB2505">
        <v>0</v>
      </c>
    </row>
    <row r="2506" spans="1:28" x14ac:dyDescent="0.25">
      <c r="A2506" s="1" t="s">
        <v>3824</v>
      </c>
      <c r="B2506">
        <v>2915</v>
      </c>
      <c r="C2506" s="1" t="s">
        <v>4005</v>
      </c>
      <c r="D2506">
        <v>5.0999999999999996</v>
      </c>
      <c r="E2506">
        <v>0</v>
      </c>
      <c r="F2506">
        <v>0.38</v>
      </c>
      <c r="G2506">
        <v>3778</v>
      </c>
      <c r="H2506" s="1" t="s">
        <v>4075</v>
      </c>
      <c r="I2506">
        <v>89.74</v>
      </c>
      <c r="J2506">
        <v>11.34</v>
      </c>
      <c r="K2506">
        <v>863</v>
      </c>
      <c r="L2506">
        <v>698.35</v>
      </c>
      <c r="M2506">
        <v>606</v>
      </c>
      <c r="N2506">
        <v>15</v>
      </c>
      <c r="O2506">
        <v>0</v>
      </c>
      <c r="P2506">
        <v>808.95</v>
      </c>
      <c r="Q2506">
        <v>0</v>
      </c>
      <c r="R2506" s="1" t="s">
        <v>7979</v>
      </c>
      <c r="S2506" s="1" t="s">
        <v>8156</v>
      </c>
      <c r="T2506">
        <v>0.95</v>
      </c>
      <c r="U2506" s="1"/>
      <c r="V2506">
        <v>103679.253835</v>
      </c>
      <c r="W2506">
        <v>1849537.9189599999</v>
      </c>
      <c r="X2506">
        <v>515.55439999999999</v>
      </c>
      <c r="Y2506">
        <v>44.763443000000002</v>
      </c>
      <c r="Z2506">
        <v>839.17833800000005</v>
      </c>
      <c r="AA2506">
        <v>795.08263899999997</v>
      </c>
      <c r="AB2506">
        <v>0</v>
      </c>
    </row>
    <row r="2507" spans="1:28" x14ac:dyDescent="0.25">
      <c r="A2507" s="1" t="s">
        <v>3826</v>
      </c>
      <c r="B2507">
        <v>2588</v>
      </c>
      <c r="C2507" s="1" t="s">
        <v>4062</v>
      </c>
      <c r="D2507">
        <v>5.0999999999999996</v>
      </c>
      <c r="E2507">
        <v>0</v>
      </c>
      <c r="F2507">
        <v>0.5</v>
      </c>
      <c r="G2507">
        <v>3785</v>
      </c>
      <c r="H2507" s="1" t="s">
        <v>4156</v>
      </c>
      <c r="I2507">
        <v>94.39</v>
      </c>
      <c r="J2507">
        <v>9.25</v>
      </c>
      <c r="K2507">
        <v>1197</v>
      </c>
      <c r="L2507">
        <v>2589.1999999999998</v>
      </c>
      <c r="M2507">
        <v>811</v>
      </c>
      <c r="N2507">
        <v>29</v>
      </c>
      <c r="O2507">
        <v>0</v>
      </c>
      <c r="P2507">
        <v>966.65</v>
      </c>
      <c r="Q2507">
        <v>0</v>
      </c>
      <c r="R2507" s="1" t="s">
        <v>7981</v>
      </c>
      <c r="S2507" s="1" t="s">
        <v>8156</v>
      </c>
      <c r="T2507">
        <v>0.71</v>
      </c>
      <c r="U2507" s="1"/>
      <c r="V2507">
        <v>136254.46364999999</v>
      </c>
      <c r="W2507">
        <v>2797946.270031</v>
      </c>
      <c r="X2507">
        <v>686.23286900000005</v>
      </c>
      <c r="Y2507">
        <v>64.751427000000007</v>
      </c>
      <c r="Z2507">
        <v>1249.7508359999999</v>
      </c>
      <c r="AA2507">
        <v>1202.7730759999999</v>
      </c>
      <c r="AB2507">
        <v>0</v>
      </c>
    </row>
    <row r="2508" spans="1:28" x14ac:dyDescent="0.25">
      <c r="A2508" s="1" t="s">
        <v>3827</v>
      </c>
      <c r="B2508">
        <v>2979</v>
      </c>
      <c r="C2508" s="1" t="s">
        <v>4005</v>
      </c>
      <c r="D2508">
        <v>5.0999999999999996</v>
      </c>
      <c r="E2508">
        <v>0</v>
      </c>
      <c r="F2508">
        <v>4.9000000000000004</v>
      </c>
      <c r="G2508">
        <v>3785</v>
      </c>
      <c r="H2508" s="1" t="s">
        <v>4075</v>
      </c>
      <c r="I2508">
        <v>89.74</v>
      </c>
      <c r="J2508">
        <v>13.21</v>
      </c>
      <c r="K2508">
        <v>806</v>
      </c>
      <c r="L2508">
        <v>698.34</v>
      </c>
      <c r="M2508">
        <v>589</v>
      </c>
      <c r="N2508">
        <v>14</v>
      </c>
      <c r="O2508">
        <v>0</v>
      </c>
      <c r="P2508">
        <v>758.15</v>
      </c>
      <c r="Q2508">
        <v>0</v>
      </c>
      <c r="R2508" s="1" t="s">
        <v>7982</v>
      </c>
      <c r="S2508" s="1" t="s">
        <v>8156</v>
      </c>
      <c r="T2508">
        <v>1.08</v>
      </c>
      <c r="U2508" s="1"/>
      <c r="V2508">
        <v>96089.806391000006</v>
      </c>
      <c r="W2508">
        <v>1741009.699797</v>
      </c>
      <c r="X2508">
        <v>478.404225</v>
      </c>
      <c r="Y2508">
        <v>41.976973000000001</v>
      </c>
      <c r="Z2508">
        <v>788.78838699999994</v>
      </c>
      <c r="AA2508">
        <v>748.42729199999997</v>
      </c>
      <c r="AB2508">
        <v>0</v>
      </c>
    </row>
    <row r="2509" spans="1:28" x14ac:dyDescent="0.25">
      <c r="A2509" s="1" t="s">
        <v>3829</v>
      </c>
      <c r="B2509">
        <v>3164</v>
      </c>
      <c r="C2509" s="1" t="s">
        <v>4011</v>
      </c>
      <c r="D2509">
        <v>5.0999999999999996</v>
      </c>
      <c r="E2509">
        <v>0</v>
      </c>
      <c r="F2509">
        <v>1.5</v>
      </c>
      <c r="G2509">
        <v>3787</v>
      </c>
      <c r="H2509" s="1" t="s">
        <v>4084</v>
      </c>
      <c r="I2509">
        <v>105.53</v>
      </c>
      <c r="J2509">
        <v>10.27</v>
      </c>
      <c r="K2509">
        <v>623</v>
      </c>
      <c r="L2509">
        <v>690.83</v>
      </c>
      <c r="M2509">
        <v>336</v>
      </c>
      <c r="N2509">
        <v>26</v>
      </c>
      <c r="O2509">
        <v>0</v>
      </c>
      <c r="P2509">
        <v>570.9</v>
      </c>
      <c r="Q2509">
        <v>0</v>
      </c>
      <c r="R2509" s="1" t="s">
        <v>7984</v>
      </c>
      <c r="S2509" s="1" t="s">
        <v>8156</v>
      </c>
      <c r="T2509">
        <v>0.97</v>
      </c>
      <c r="U2509" s="1"/>
      <c r="V2509">
        <v>62873.524681000003</v>
      </c>
      <c r="W2509">
        <v>1199403.886889</v>
      </c>
      <c r="X2509">
        <v>314.44903900000003</v>
      </c>
      <c r="Y2509">
        <v>28.256656</v>
      </c>
      <c r="Z2509">
        <v>539.70411000000001</v>
      </c>
      <c r="AA2509">
        <v>515.59926499999995</v>
      </c>
      <c r="AB2509">
        <v>0</v>
      </c>
    </row>
    <row r="2510" spans="1:28" x14ac:dyDescent="0.25">
      <c r="A2510" s="1" t="s">
        <v>3834</v>
      </c>
      <c r="B2510">
        <v>3297</v>
      </c>
      <c r="C2510" s="1" t="s">
        <v>4043</v>
      </c>
      <c r="D2510">
        <v>5.0999999999999996</v>
      </c>
      <c r="E2510">
        <v>0</v>
      </c>
      <c r="F2510">
        <v>0.36</v>
      </c>
      <c r="G2510">
        <v>3791</v>
      </c>
      <c r="H2510" s="1" t="s">
        <v>4129</v>
      </c>
      <c r="I2510">
        <v>135.09</v>
      </c>
      <c r="J2510">
        <v>7.72</v>
      </c>
      <c r="K2510">
        <v>494</v>
      </c>
      <c r="L2510">
        <v>2630.12</v>
      </c>
      <c r="M2510">
        <v>139</v>
      </c>
      <c r="N2510">
        <v>5</v>
      </c>
      <c r="O2510">
        <v>0</v>
      </c>
      <c r="P2510">
        <v>207.05</v>
      </c>
      <c r="Q2510">
        <v>0</v>
      </c>
      <c r="R2510" s="1" t="s">
        <v>7989</v>
      </c>
      <c r="S2510" s="1" t="s">
        <v>8156</v>
      </c>
      <c r="T2510">
        <v>0.67</v>
      </c>
      <c r="U2510" s="1"/>
      <c r="V2510">
        <v>33338.962133000001</v>
      </c>
      <c r="W2510">
        <v>1051785.0625159999</v>
      </c>
      <c r="X2510">
        <v>176.289649</v>
      </c>
      <c r="Y2510">
        <v>20.372906</v>
      </c>
      <c r="Z2510">
        <v>446.48816199999999</v>
      </c>
      <c r="AA2510">
        <v>452.12885</v>
      </c>
      <c r="AB2510">
        <v>0</v>
      </c>
    </row>
    <row r="2511" spans="1:28" x14ac:dyDescent="0.25">
      <c r="A2511" s="1" t="s">
        <v>3836</v>
      </c>
      <c r="B2511">
        <v>2436</v>
      </c>
      <c r="C2511" s="1" t="s">
        <v>4054</v>
      </c>
      <c r="D2511">
        <v>5.0999999999999996</v>
      </c>
      <c r="E2511">
        <v>0</v>
      </c>
      <c r="F2511">
        <v>0.71</v>
      </c>
      <c r="G2511">
        <v>3800</v>
      </c>
      <c r="H2511" s="1" t="s">
        <v>4076</v>
      </c>
      <c r="I2511">
        <v>1.4</v>
      </c>
      <c r="J2511">
        <v>5.25</v>
      </c>
      <c r="K2511">
        <v>1364</v>
      </c>
      <c r="L2511">
        <v>2323.92</v>
      </c>
      <c r="M2511">
        <v>759</v>
      </c>
      <c r="N2511">
        <v>15</v>
      </c>
      <c r="O2511">
        <v>0</v>
      </c>
      <c r="P2511">
        <v>989.01</v>
      </c>
      <c r="Q2511">
        <v>0</v>
      </c>
      <c r="R2511" s="1" t="s">
        <v>7991</v>
      </c>
      <c r="S2511" s="1" t="s">
        <v>8156</v>
      </c>
      <c r="T2511">
        <v>0.44</v>
      </c>
      <c r="U2511" s="1"/>
      <c r="V2511">
        <v>141724.53614000001</v>
      </c>
      <c r="W2511">
        <v>2728588.5831050002</v>
      </c>
      <c r="X2511">
        <v>709.09718299999997</v>
      </c>
      <c r="Y2511">
        <v>62.768113999999997</v>
      </c>
      <c r="Z2511">
        <v>1220.8910490000001</v>
      </c>
      <c r="AA2511">
        <v>1172.9654660000001</v>
      </c>
      <c r="AB2511">
        <v>0</v>
      </c>
    </row>
    <row r="2512" spans="1:28" x14ac:dyDescent="0.25">
      <c r="A2512" s="1" t="s">
        <v>3837</v>
      </c>
      <c r="B2512">
        <v>2842</v>
      </c>
      <c r="C2512" s="1" t="s">
        <v>4054</v>
      </c>
      <c r="D2512">
        <v>5.0999999999999996</v>
      </c>
      <c r="E2512">
        <v>0</v>
      </c>
      <c r="F2512">
        <v>0.83</v>
      </c>
      <c r="G2512">
        <v>3802</v>
      </c>
      <c r="H2512" s="1" t="s">
        <v>4076</v>
      </c>
      <c r="I2512">
        <v>1.4</v>
      </c>
      <c r="J2512">
        <v>12.56</v>
      </c>
      <c r="K2512">
        <v>960</v>
      </c>
      <c r="L2512">
        <v>2323.91</v>
      </c>
      <c r="M2512">
        <v>583</v>
      </c>
      <c r="N2512">
        <v>12</v>
      </c>
      <c r="O2512">
        <v>0</v>
      </c>
      <c r="P2512">
        <v>804.84</v>
      </c>
      <c r="Q2512">
        <v>0</v>
      </c>
      <c r="R2512" s="1" t="s">
        <v>7992</v>
      </c>
      <c r="S2512" s="1" t="s">
        <v>8156</v>
      </c>
      <c r="T2512">
        <v>1.08</v>
      </c>
      <c r="U2512" s="1"/>
      <c r="V2512">
        <v>106451.820179</v>
      </c>
      <c r="W2512">
        <v>2267852.9434290002</v>
      </c>
      <c r="X2512">
        <v>538.20478500000002</v>
      </c>
      <c r="Y2512">
        <v>52.667372</v>
      </c>
      <c r="Z2512">
        <v>1013.183614</v>
      </c>
      <c r="AA2512">
        <v>974.89448800000002</v>
      </c>
      <c r="AB2512">
        <v>0</v>
      </c>
    </row>
    <row r="2513" spans="1:28" x14ac:dyDescent="0.25">
      <c r="A2513" s="1" t="s">
        <v>3838</v>
      </c>
      <c r="B2513">
        <v>3349</v>
      </c>
      <c r="C2513" s="1" t="s">
        <v>4038</v>
      </c>
      <c r="D2513">
        <v>5.0999999999999996</v>
      </c>
      <c r="E2513">
        <v>0</v>
      </c>
      <c r="F2513">
        <v>0.49</v>
      </c>
      <c r="G2513">
        <v>3802</v>
      </c>
      <c r="H2513" s="1" t="s">
        <v>4130</v>
      </c>
      <c r="I2513">
        <v>14.85</v>
      </c>
      <c r="J2513">
        <v>9.94</v>
      </c>
      <c r="K2513">
        <v>453</v>
      </c>
      <c r="L2513">
        <v>1683.59</v>
      </c>
      <c r="M2513">
        <v>233</v>
      </c>
      <c r="N2513">
        <v>10</v>
      </c>
      <c r="O2513">
        <v>0</v>
      </c>
      <c r="P2513">
        <v>294.42</v>
      </c>
      <c r="Q2513">
        <v>0</v>
      </c>
      <c r="R2513" s="1" t="s">
        <v>7993</v>
      </c>
      <c r="S2513" s="1" t="s">
        <v>8156</v>
      </c>
      <c r="T2513">
        <v>0.77</v>
      </c>
      <c r="U2513" s="1"/>
      <c r="V2513">
        <v>40914.762844999997</v>
      </c>
      <c r="W2513">
        <v>1047771.07548</v>
      </c>
      <c r="X2513">
        <v>210.93499</v>
      </c>
      <c r="Y2513">
        <v>22.681573</v>
      </c>
      <c r="Z2513">
        <v>459.03907400000003</v>
      </c>
      <c r="AA2513">
        <v>450.406431</v>
      </c>
      <c r="AB2513">
        <v>0</v>
      </c>
    </row>
    <row r="2514" spans="1:28" x14ac:dyDescent="0.25">
      <c r="A2514" s="1" t="s">
        <v>3841</v>
      </c>
      <c r="B2514">
        <v>3264</v>
      </c>
      <c r="C2514" s="1" t="s">
        <v>4048</v>
      </c>
      <c r="D2514">
        <v>5.0999999999999996</v>
      </c>
      <c r="E2514">
        <v>0</v>
      </c>
      <c r="F2514">
        <v>0.5</v>
      </c>
      <c r="G2514">
        <v>3804</v>
      </c>
      <c r="H2514" s="1" t="s">
        <v>4141</v>
      </c>
      <c r="I2514">
        <v>72.8</v>
      </c>
      <c r="J2514">
        <v>7.03</v>
      </c>
      <c r="K2514">
        <v>540</v>
      </c>
      <c r="L2514">
        <v>1956.19</v>
      </c>
      <c r="M2514">
        <v>192</v>
      </c>
      <c r="N2514">
        <v>11</v>
      </c>
      <c r="O2514">
        <v>0</v>
      </c>
      <c r="P2514">
        <v>279.25</v>
      </c>
      <c r="Q2514">
        <v>0</v>
      </c>
      <c r="R2514" s="1" t="s">
        <v>7996</v>
      </c>
      <c r="S2514" s="1" t="s">
        <v>8156</v>
      </c>
      <c r="T2514">
        <v>0.53</v>
      </c>
      <c r="U2514" s="1"/>
      <c r="V2514">
        <v>41966.958739000002</v>
      </c>
      <c r="W2514">
        <v>1066754.013911</v>
      </c>
      <c r="X2514">
        <v>215.961263</v>
      </c>
      <c r="Y2514">
        <v>22.205466999999999</v>
      </c>
      <c r="Z2514">
        <v>463.64109000000002</v>
      </c>
      <c r="AA2514">
        <v>458.56805800000001</v>
      </c>
      <c r="AB2514">
        <v>0</v>
      </c>
    </row>
    <row r="2515" spans="1:28" x14ac:dyDescent="0.25">
      <c r="A2515" s="1" t="s">
        <v>3844</v>
      </c>
      <c r="B2515">
        <v>3220</v>
      </c>
      <c r="C2515" s="1" t="s">
        <v>4030</v>
      </c>
      <c r="D2515">
        <v>5.0999999999999996</v>
      </c>
      <c r="E2515">
        <v>0</v>
      </c>
      <c r="F2515">
        <v>0</v>
      </c>
      <c r="G2515">
        <v>3817</v>
      </c>
      <c r="H2515" s="1" t="s">
        <v>4152</v>
      </c>
      <c r="I2515">
        <v>144.80000000000001</v>
      </c>
      <c r="J2515">
        <v>6.76</v>
      </c>
      <c r="K2515">
        <v>597</v>
      </c>
      <c r="L2515">
        <v>3263.57</v>
      </c>
      <c r="M2515">
        <v>123</v>
      </c>
      <c r="N2515">
        <v>4</v>
      </c>
      <c r="O2515">
        <v>0</v>
      </c>
      <c r="P2515">
        <v>201.24</v>
      </c>
      <c r="Q2515">
        <v>0</v>
      </c>
      <c r="R2515" s="1" t="s">
        <v>7999</v>
      </c>
      <c r="S2515" s="1" t="s">
        <v>8156</v>
      </c>
      <c r="T2515">
        <v>0.59</v>
      </c>
      <c r="U2515" s="1"/>
      <c r="V2515">
        <v>37292.293318999997</v>
      </c>
      <c r="W2515">
        <v>1203778.312229</v>
      </c>
      <c r="X2515">
        <v>197.73896300000001</v>
      </c>
      <c r="Y2515">
        <v>22.812258</v>
      </c>
      <c r="Z2515">
        <v>509.00274200000001</v>
      </c>
      <c r="AA2515">
        <v>517.46579999999994</v>
      </c>
      <c r="AB2515">
        <v>0</v>
      </c>
    </row>
    <row r="2516" spans="1:28" x14ac:dyDescent="0.25">
      <c r="A2516" s="1" t="s">
        <v>3845</v>
      </c>
      <c r="B2516">
        <v>3266</v>
      </c>
      <c r="C2516" s="1" t="s">
        <v>4034</v>
      </c>
      <c r="D2516">
        <v>5.0999999999999996</v>
      </c>
      <c r="E2516">
        <v>0</v>
      </c>
      <c r="F2516">
        <v>0</v>
      </c>
      <c r="G2516">
        <v>3817</v>
      </c>
      <c r="H2516" s="1" t="s">
        <v>4115</v>
      </c>
      <c r="I2516">
        <v>82</v>
      </c>
      <c r="J2516">
        <v>3.71</v>
      </c>
      <c r="K2516">
        <v>551</v>
      </c>
      <c r="L2516">
        <v>1808.36</v>
      </c>
      <c r="M2516">
        <v>45</v>
      </c>
      <c r="N2516">
        <v>1</v>
      </c>
      <c r="O2516">
        <v>0</v>
      </c>
      <c r="P2516">
        <v>177.5</v>
      </c>
      <c r="Q2516">
        <v>0</v>
      </c>
      <c r="R2516" s="1" t="s">
        <v>8000</v>
      </c>
      <c r="S2516" s="1" t="s">
        <v>8156</v>
      </c>
      <c r="T2516">
        <v>0.34</v>
      </c>
      <c r="U2516" s="1"/>
      <c r="V2516">
        <v>35372.865142000002</v>
      </c>
      <c r="W2516">
        <v>923294.99200099998</v>
      </c>
      <c r="X2516">
        <v>182.39334400000001</v>
      </c>
      <c r="Y2516">
        <v>18.236782000000002</v>
      </c>
      <c r="Z2516">
        <v>397.41616099999999</v>
      </c>
      <c r="AA2516">
        <v>396.89942100000002</v>
      </c>
      <c r="AB2516">
        <v>0</v>
      </c>
    </row>
    <row r="2517" spans="1:28" x14ac:dyDescent="0.25">
      <c r="A2517" s="1" t="s">
        <v>3847</v>
      </c>
      <c r="B2517">
        <v>3248</v>
      </c>
      <c r="C2517" s="1" t="s">
        <v>4031</v>
      </c>
      <c r="D2517">
        <v>5.0999999999999996</v>
      </c>
      <c r="E2517">
        <v>0</v>
      </c>
      <c r="F2517">
        <v>0.94</v>
      </c>
      <c r="G2517">
        <v>3827</v>
      </c>
      <c r="H2517" s="1" t="s">
        <v>4127</v>
      </c>
      <c r="I2517">
        <v>2.0699999999999998</v>
      </c>
      <c r="J2517">
        <v>11.03</v>
      </c>
      <c r="K2517">
        <v>579</v>
      </c>
      <c r="L2517">
        <v>2268.7600000000002</v>
      </c>
      <c r="M2517">
        <v>240</v>
      </c>
      <c r="N2517">
        <v>14</v>
      </c>
      <c r="O2517">
        <v>0</v>
      </c>
      <c r="P2517">
        <v>373.87</v>
      </c>
      <c r="Q2517">
        <v>0</v>
      </c>
      <c r="R2517" s="1" t="s">
        <v>8002</v>
      </c>
      <c r="S2517" s="1" t="s">
        <v>8156</v>
      </c>
      <c r="T2517">
        <v>0.8</v>
      </c>
      <c r="U2517" s="1"/>
      <c r="V2517">
        <v>47844.945831999998</v>
      </c>
      <c r="W2517">
        <v>1246649.5097340001</v>
      </c>
      <c r="X2517">
        <v>247.12652</v>
      </c>
      <c r="Y2517">
        <v>26.624383000000002</v>
      </c>
      <c r="Z2517">
        <v>543.54227200000003</v>
      </c>
      <c r="AA2517">
        <v>535.89837699999998</v>
      </c>
      <c r="AB2517">
        <v>0</v>
      </c>
    </row>
    <row r="2518" spans="1:28" x14ac:dyDescent="0.25">
      <c r="A2518" s="1" t="s">
        <v>3850</v>
      </c>
      <c r="B2518">
        <v>3329</v>
      </c>
      <c r="C2518" s="1" t="s">
        <v>4004</v>
      </c>
      <c r="D2518">
        <v>5.0999999999999996</v>
      </c>
      <c r="E2518">
        <v>0</v>
      </c>
      <c r="F2518">
        <v>7.0000000000000007E-2</v>
      </c>
      <c r="G2518">
        <v>3835</v>
      </c>
      <c r="H2518" s="1" t="s">
        <v>4108</v>
      </c>
      <c r="I2518">
        <v>122.01</v>
      </c>
      <c r="J2518">
        <v>9.91</v>
      </c>
      <c r="K2518">
        <v>506</v>
      </c>
      <c r="L2518">
        <v>1425.91</v>
      </c>
      <c r="M2518">
        <v>266</v>
      </c>
      <c r="N2518">
        <v>15</v>
      </c>
      <c r="O2518">
        <v>0</v>
      </c>
      <c r="P2518">
        <v>386.08</v>
      </c>
      <c r="Q2518">
        <v>0</v>
      </c>
      <c r="R2518" s="1" t="s">
        <v>8005</v>
      </c>
      <c r="S2518" s="1" t="s">
        <v>8156</v>
      </c>
      <c r="T2518">
        <v>0.87</v>
      </c>
      <c r="U2518" s="1"/>
      <c r="V2518">
        <v>51891.381019</v>
      </c>
      <c r="W2518">
        <v>1183074.9442489999</v>
      </c>
      <c r="X2518">
        <v>264.12101100000001</v>
      </c>
      <c r="Y2518">
        <v>26.599632</v>
      </c>
      <c r="Z2518">
        <v>524.25838499999998</v>
      </c>
      <c r="AA2518">
        <v>508.57305200000002</v>
      </c>
      <c r="AB2518">
        <v>0</v>
      </c>
    </row>
    <row r="2519" spans="1:28" x14ac:dyDescent="0.25">
      <c r="A2519" s="1" t="s">
        <v>3851</v>
      </c>
      <c r="B2519">
        <v>2933</v>
      </c>
      <c r="C2519" s="1" t="s">
        <v>4062</v>
      </c>
      <c r="D2519">
        <v>5.0999999999999996</v>
      </c>
      <c r="E2519">
        <v>0</v>
      </c>
      <c r="F2519">
        <v>0.5</v>
      </c>
      <c r="G2519">
        <v>3837</v>
      </c>
      <c r="H2519" s="1" t="s">
        <v>4156</v>
      </c>
      <c r="I2519">
        <v>94.39</v>
      </c>
      <c r="J2519">
        <v>11.15</v>
      </c>
      <c r="K2519">
        <v>904</v>
      </c>
      <c r="L2519">
        <v>2590.9299999999998</v>
      </c>
      <c r="M2519">
        <v>536</v>
      </c>
      <c r="N2519">
        <v>24</v>
      </c>
      <c r="O2519">
        <v>0</v>
      </c>
      <c r="P2519">
        <v>704.93</v>
      </c>
      <c r="Q2519">
        <v>0</v>
      </c>
      <c r="R2519" s="1" t="s">
        <v>8006</v>
      </c>
      <c r="S2519" s="1" t="s">
        <v>8156</v>
      </c>
      <c r="T2519">
        <v>0.83</v>
      </c>
      <c r="U2519" s="1"/>
      <c r="V2519">
        <v>95693.662343000004</v>
      </c>
      <c r="W2519">
        <v>2132836.4645219999</v>
      </c>
      <c r="X2519">
        <v>486.00687399999998</v>
      </c>
      <c r="Y2519">
        <v>48.645235</v>
      </c>
      <c r="Z2519">
        <v>947.22540000000004</v>
      </c>
      <c r="AA2519">
        <v>916.85177199999998</v>
      </c>
      <c r="AB2519">
        <v>0</v>
      </c>
    </row>
    <row r="2520" spans="1:28" x14ac:dyDescent="0.25">
      <c r="A2520" s="1" t="s">
        <v>3852</v>
      </c>
      <c r="B2520">
        <v>2933</v>
      </c>
      <c r="C2520" s="1" t="s">
        <v>4053</v>
      </c>
      <c r="D2520">
        <v>5.0999999999999996</v>
      </c>
      <c r="E2520">
        <v>0</v>
      </c>
      <c r="F2520">
        <v>0.5</v>
      </c>
      <c r="G2520">
        <v>3837</v>
      </c>
      <c r="H2520" s="1" t="s">
        <v>4117</v>
      </c>
      <c r="I2520">
        <v>120.04</v>
      </c>
      <c r="J2520">
        <v>11.74</v>
      </c>
      <c r="K2520">
        <v>904</v>
      </c>
      <c r="L2520">
        <v>947.15</v>
      </c>
      <c r="M2520">
        <v>648</v>
      </c>
      <c r="N2520">
        <v>17</v>
      </c>
      <c r="O2520">
        <v>0</v>
      </c>
      <c r="P2520">
        <v>828.81</v>
      </c>
      <c r="Q2520">
        <v>0</v>
      </c>
      <c r="R2520" s="1" t="s">
        <v>8007</v>
      </c>
      <c r="S2520" s="1" t="s">
        <v>8156</v>
      </c>
      <c r="T2520">
        <v>0.92</v>
      </c>
      <c r="U2520" s="1"/>
      <c r="V2520">
        <v>109526.17602499999</v>
      </c>
      <c r="W2520">
        <v>1972881.358425</v>
      </c>
      <c r="X2520">
        <v>545.05075899999997</v>
      </c>
      <c r="Y2520">
        <v>47.44061</v>
      </c>
      <c r="Z2520">
        <v>893.05296099999998</v>
      </c>
      <c r="AA2520">
        <v>848.10530300000005</v>
      </c>
      <c r="AB2520">
        <v>0</v>
      </c>
    </row>
    <row r="2521" spans="1:28" x14ac:dyDescent="0.25">
      <c r="A2521" s="1" t="s">
        <v>3854</v>
      </c>
      <c r="B2521">
        <v>3391</v>
      </c>
      <c r="C2521" s="1" t="s">
        <v>4024</v>
      </c>
      <c r="D2521">
        <v>5.0999999999999996</v>
      </c>
      <c r="E2521">
        <v>0</v>
      </c>
      <c r="F2521">
        <v>0.53</v>
      </c>
      <c r="G2521">
        <v>3842</v>
      </c>
      <c r="H2521" s="1" t="s">
        <v>4112</v>
      </c>
      <c r="I2521">
        <v>110.84</v>
      </c>
      <c r="J2521">
        <v>5.3</v>
      </c>
      <c r="K2521">
        <v>451</v>
      </c>
      <c r="L2521">
        <v>1744.16</v>
      </c>
      <c r="M2521">
        <v>148</v>
      </c>
      <c r="N2521">
        <v>5</v>
      </c>
      <c r="O2521">
        <v>0</v>
      </c>
      <c r="P2521">
        <v>219.26</v>
      </c>
      <c r="Q2521">
        <v>0</v>
      </c>
      <c r="R2521" s="1" t="s">
        <v>8009</v>
      </c>
      <c r="S2521" s="1" t="s">
        <v>8156</v>
      </c>
      <c r="T2521">
        <v>0.52</v>
      </c>
      <c r="U2521" s="1"/>
      <c r="V2521">
        <v>36474.254564000003</v>
      </c>
      <c r="W2521">
        <v>949642.01926199999</v>
      </c>
      <c r="X2521">
        <v>188.22429</v>
      </c>
      <c r="Y2521">
        <v>19.636613000000001</v>
      </c>
      <c r="Z2521">
        <v>411.76244600000001</v>
      </c>
      <c r="AA2521">
        <v>408.22430500000002</v>
      </c>
      <c r="AB2521">
        <v>0</v>
      </c>
    </row>
    <row r="2522" spans="1:28" x14ac:dyDescent="0.25">
      <c r="A2522" s="1" t="s">
        <v>3856</v>
      </c>
      <c r="B2522">
        <v>3278</v>
      </c>
      <c r="C2522" s="1" t="s">
        <v>4062</v>
      </c>
      <c r="D2522">
        <v>5.0999999999999996</v>
      </c>
      <c r="E2522">
        <v>0</v>
      </c>
      <c r="F2522">
        <v>0.5</v>
      </c>
      <c r="G2522">
        <v>3846</v>
      </c>
      <c r="H2522" s="1" t="s">
        <v>4156</v>
      </c>
      <c r="I2522">
        <v>94.39</v>
      </c>
      <c r="J2522">
        <v>9.4</v>
      </c>
      <c r="K2522">
        <v>568</v>
      </c>
      <c r="L2522">
        <v>2589.1999999999998</v>
      </c>
      <c r="M2522">
        <v>200</v>
      </c>
      <c r="N2522">
        <v>17</v>
      </c>
      <c r="O2522">
        <v>0</v>
      </c>
      <c r="P2522">
        <v>352.48</v>
      </c>
      <c r="Q2522">
        <v>0</v>
      </c>
      <c r="R2522" s="1" t="s">
        <v>8011</v>
      </c>
      <c r="S2522" s="1" t="s">
        <v>8156</v>
      </c>
      <c r="T2522">
        <v>0.76</v>
      </c>
      <c r="U2522" s="1"/>
      <c r="V2522">
        <v>44644.895584999998</v>
      </c>
      <c r="W2522">
        <v>1327884.4283149999</v>
      </c>
      <c r="X2522">
        <v>234.50337300000001</v>
      </c>
      <c r="Y2522">
        <v>27.636776999999999</v>
      </c>
      <c r="Z2522">
        <v>573.16061500000001</v>
      </c>
      <c r="AA2522">
        <v>570.81471699999997</v>
      </c>
      <c r="AB2522">
        <v>0</v>
      </c>
    </row>
    <row r="2523" spans="1:28" x14ac:dyDescent="0.25">
      <c r="A2523" s="1" t="s">
        <v>3860</v>
      </c>
      <c r="B2523">
        <v>3278</v>
      </c>
      <c r="C2523" s="1" t="s">
        <v>4024</v>
      </c>
      <c r="D2523">
        <v>5.0999999999999996</v>
      </c>
      <c r="E2523">
        <v>0</v>
      </c>
      <c r="F2523">
        <v>0.5</v>
      </c>
      <c r="G2523">
        <v>3855</v>
      </c>
      <c r="H2523" s="1" t="s">
        <v>4144</v>
      </c>
      <c r="I2523">
        <v>26.09</v>
      </c>
      <c r="J2523">
        <v>9.26</v>
      </c>
      <c r="K2523">
        <v>577</v>
      </c>
      <c r="L2523">
        <v>2392.42</v>
      </c>
      <c r="M2523">
        <v>267</v>
      </c>
      <c r="N2523">
        <v>11</v>
      </c>
      <c r="O2523">
        <v>0</v>
      </c>
      <c r="P2523">
        <v>347.32</v>
      </c>
      <c r="Q2523">
        <v>0</v>
      </c>
      <c r="R2523" s="1" t="s">
        <v>8015</v>
      </c>
      <c r="S2523" s="1" t="s">
        <v>8156</v>
      </c>
      <c r="T2523">
        <v>0.75</v>
      </c>
      <c r="U2523" s="1"/>
      <c r="V2523">
        <v>49483.431975</v>
      </c>
      <c r="W2523">
        <v>1319899.64876</v>
      </c>
      <c r="X2523">
        <v>256.342535</v>
      </c>
      <c r="Y2523">
        <v>28.213436999999999</v>
      </c>
      <c r="Z2523">
        <v>575.969021</v>
      </c>
      <c r="AA2523">
        <v>567.38540599999999</v>
      </c>
      <c r="AB2523">
        <v>0</v>
      </c>
    </row>
    <row r="2524" spans="1:28" x14ac:dyDescent="0.25">
      <c r="A2524" s="1" t="s">
        <v>3861</v>
      </c>
      <c r="B2524">
        <v>2145</v>
      </c>
      <c r="C2524" s="1" t="s">
        <v>4004</v>
      </c>
      <c r="D2524">
        <v>5.0999999999999996</v>
      </c>
      <c r="E2524">
        <v>0</v>
      </c>
      <c r="F2524">
        <v>0.41</v>
      </c>
      <c r="G2524">
        <v>3859</v>
      </c>
      <c r="H2524" s="1" t="s">
        <v>4122</v>
      </c>
      <c r="I2524">
        <v>159.35</v>
      </c>
      <c r="J2524">
        <v>7.48</v>
      </c>
      <c r="K2524">
        <v>1714</v>
      </c>
      <c r="L2524">
        <v>2021.57</v>
      </c>
      <c r="M2524">
        <v>1037</v>
      </c>
      <c r="N2524">
        <v>54</v>
      </c>
      <c r="O2524">
        <v>0</v>
      </c>
      <c r="P2524">
        <v>1499.65</v>
      </c>
      <c r="Q2524">
        <v>0</v>
      </c>
      <c r="R2524" s="1" t="s">
        <v>8016</v>
      </c>
      <c r="S2524" s="1" t="s">
        <v>8156</v>
      </c>
      <c r="T2524">
        <v>0.69</v>
      </c>
      <c r="U2524" s="1"/>
      <c r="V2524">
        <v>178482.38677499999</v>
      </c>
      <c r="W2524">
        <v>3325367.7999510001</v>
      </c>
      <c r="X2524">
        <v>890.71949800000004</v>
      </c>
      <c r="Y2524">
        <v>78.754632999999998</v>
      </c>
      <c r="Z2524">
        <v>1499.727627</v>
      </c>
      <c r="AA2524">
        <v>1429.510642</v>
      </c>
      <c r="AB2524">
        <v>0</v>
      </c>
    </row>
    <row r="2525" spans="1:28" x14ac:dyDescent="0.25">
      <c r="A2525" s="1" t="s">
        <v>3862</v>
      </c>
      <c r="B2525">
        <v>3204</v>
      </c>
      <c r="C2525" s="1" t="s">
        <v>4030</v>
      </c>
      <c r="D2525">
        <v>5.0999999999999996</v>
      </c>
      <c r="E2525">
        <v>0</v>
      </c>
      <c r="F2525">
        <v>0.44</v>
      </c>
      <c r="G2525">
        <v>3862</v>
      </c>
      <c r="H2525" s="1" t="s">
        <v>4155</v>
      </c>
      <c r="I2525">
        <v>81.98</v>
      </c>
      <c r="J2525">
        <v>11.47</v>
      </c>
      <c r="K2525">
        <v>658</v>
      </c>
      <c r="L2525">
        <v>2816.2</v>
      </c>
      <c r="M2525">
        <v>326</v>
      </c>
      <c r="N2525">
        <v>14</v>
      </c>
      <c r="O2525">
        <v>0</v>
      </c>
      <c r="P2525">
        <v>445.55</v>
      </c>
      <c r="Q2525">
        <v>0</v>
      </c>
      <c r="R2525" s="1" t="s">
        <v>8017</v>
      </c>
      <c r="S2525" s="1" t="s">
        <v>8156</v>
      </c>
      <c r="T2525">
        <v>0.96</v>
      </c>
      <c r="U2525" s="1"/>
      <c r="V2525">
        <v>61379.792716000004</v>
      </c>
      <c r="W2525">
        <v>1643506.1759889999</v>
      </c>
      <c r="X2525">
        <v>318.25356499999998</v>
      </c>
      <c r="Y2525">
        <v>35.592379000000001</v>
      </c>
      <c r="Z2525">
        <v>717.558088</v>
      </c>
      <c r="AA2525">
        <v>706.49354400000004</v>
      </c>
      <c r="AB2525">
        <v>0</v>
      </c>
    </row>
    <row r="2526" spans="1:28" x14ac:dyDescent="0.25">
      <c r="A2526" s="1" t="s">
        <v>3864</v>
      </c>
      <c r="B2526">
        <v>3436</v>
      </c>
      <c r="C2526" s="1" t="s">
        <v>4001</v>
      </c>
      <c r="D2526">
        <v>0.2</v>
      </c>
      <c r="E2526">
        <v>0</v>
      </c>
      <c r="F2526">
        <v>47.78</v>
      </c>
      <c r="G2526">
        <v>3884</v>
      </c>
      <c r="H2526" s="1" t="s">
        <v>4128</v>
      </c>
      <c r="I2526">
        <v>116.2</v>
      </c>
      <c r="J2526">
        <v>8.73</v>
      </c>
      <c r="K2526">
        <v>448</v>
      </c>
      <c r="L2526">
        <v>2118.0100000000002</v>
      </c>
      <c r="M2526">
        <v>173</v>
      </c>
      <c r="N2526">
        <v>9</v>
      </c>
      <c r="O2526">
        <v>0</v>
      </c>
      <c r="P2526">
        <v>240.67</v>
      </c>
      <c r="Q2526">
        <v>0</v>
      </c>
      <c r="R2526" s="1" t="s">
        <v>8019</v>
      </c>
      <c r="S2526" s="1" t="s">
        <v>8156</v>
      </c>
      <c r="T2526">
        <v>0.72</v>
      </c>
      <c r="U2526" s="1"/>
      <c r="V2526">
        <v>35388.256251999999</v>
      </c>
      <c r="W2526">
        <v>1035907.2125650001</v>
      </c>
      <c r="X2526">
        <v>185.44578999999999</v>
      </c>
      <c r="Y2526">
        <v>21.423748</v>
      </c>
      <c r="Z2526">
        <v>447.84654</v>
      </c>
      <c r="AA2526">
        <v>445.30364800000001</v>
      </c>
      <c r="AB2526">
        <v>0</v>
      </c>
    </row>
    <row r="2527" spans="1:28" x14ac:dyDescent="0.25">
      <c r="A2527" s="1" t="s">
        <v>3865</v>
      </c>
      <c r="B2527">
        <v>3067</v>
      </c>
      <c r="C2527" s="1" t="s">
        <v>4062</v>
      </c>
      <c r="D2527">
        <v>5.0999999999999996</v>
      </c>
      <c r="E2527">
        <v>0</v>
      </c>
      <c r="F2527">
        <v>0.34</v>
      </c>
      <c r="G2527">
        <v>3890</v>
      </c>
      <c r="H2527" s="1" t="s">
        <v>4138</v>
      </c>
      <c r="I2527">
        <v>116.78</v>
      </c>
      <c r="J2527">
        <v>8.57</v>
      </c>
      <c r="K2527">
        <v>823</v>
      </c>
      <c r="L2527">
        <v>2761.62</v>
      </c>
      <c r="M2527">
        <v>431</v>
      </c>
      <c r="N2527">
        <v>15</v>
      </c>
      <c r="O2527">
        <v>0</v>
      </c>
      <c r="P2527">
        <v>593.92999999999995</v>
      </c>
      <c r="Q2527">
        <v>0</v>
      </c>
      <c r="R2527" s="1" t="s">
        <v>8020</v>
      </c>
      <c r="S2527" s="1" t="s">
        <v>8156</v>
      </c>
      <c r="T2527">
        <v>0.75</v>
      </c>
      <c r="U2527" s="1"/>
      <c r="V2527">
        <v>81953.104865000001</v>
      </c>
      <c r="W2527">
        <v>1944895.6918349999</v>
      </c>
      <c r="X2527">
        <v>418.95046600000001</v>
      </c>
      <c r="Y2527">
        <v>43.415233999999998</v>
      </c>
      <c r="Z2527">
        <v>857.94594300000006</v>
      </c>
      <c r="AA2527">
        <v>836.05771000000004</v>
      </c>
      <c r="AB2527">
        <v>0</v>
      </c>
    </row>
    <row r="2528" spans="1:28" x14ac:dyDescent="0.25">
      <c r="A2528" s="1" t="s">
        <v>3867</v>
      </c>
      <c r="B2528">
        <v>3270</v>
      </c>
      <c r="C2528" s="1" t="s">
        <v>4004</v>
      </c>
      <c r="D2528">
        <v>5.0999999999999996</v>
      </c>
      <c r="E2528">
        <v>0</v>
      </c>
      <c r="F2528">
        <v>1.6</v>
      </c>
      <c r="G2528">
        <v>3895</v>
      </c>
      <c r="H2528" s="1" t="s">
        <v>4108</v>
      </c>
      <c r="I2528">
        <v>122.01</v>
      </c>
      <c r="J2528">
        <v>6.32</v>
      </c>
      <c r="K2528">
        <v>625</v>
      </c>
      <c r="L2528">
        <v>1425.91</v>
      </c>
      <c r="M2528">
        <v>333</v>
      </c>
      <c r="N2528">
        <v>16</v>
      </c>
      <c r="O2528">
        <v>0</v>
      </c>
      <c r="P2528">
        <v>482.66</v>
      </c>
      <c r="Q2528">
        <v>0</v>
      </c>
      <c r="R2528" s="1" t="s">
        <v>8022</v>
      </c>
      <c r="S2528" s="1" t="s">
        <v>8156</v>
      </c>
      <c r="T2528">
        <v>0.73</v>
      </c>
      <c r="U2528" s="1"/>
      <c r="V2528">
        <v>62267.300898000001</v>
      </c>
      <c r="W2528">
        <v>1348171.1337309999</v>
      </c>
      <c r="X2528">
        <v>315.18279100000001</v>
      </c>
      <c r="Y2528">
        <v>30.521550000000001</v>
      </c>
      <c r="Z2528">
        <v>599.68271100000004</v>
      </c>
      <c r="AA2528">
        <v>579.54586300000005</v>
      </c>
      <c r="AB2528">
        <v>0</v>
      </c>
    </row>
    <row r="2529" spans="1:28" x14ac:dyDescent="0.25">
      <c r="A2529" s="1" t="s">
        <v>3868</v>
      </c>
      <c r="B2529">
        <v>3210</v>
      </c>
      <c r="C2529" s="1" t="s">
        <v>4037</v>
      </c>
      <c r="D2529">
        <v>5.0999999999999996</v>
      </c>
      <c r="E2529">
        <v>0</v>
      </c>
      <c r="F2529">
        <v>0.72</v>
      </c>
      <c r="G2529">
        <v>3898</v>
      </c>
      <c r="H2529" s="1" t="s">
        <v>4096</v>
      </c>
      <c r="I2529">
        <v>121.36</v>
      </c>
      <c r="J2529">
        <v>3.58</v>
      </c>
      <c r="K2529">
        <v>688</v>
      </c>
      <c r="L2529">
        <v>1417.38</v>
      </c>
      <c r="M2529">
        <v>200</v>
      </c>
      <c r="N2529">
        <v>9</v>
      </c>
      <c r="O2529">
        <v>0</v>
      </c>
      <c r="P2529">
        <v>345.41</v>
      </c>
      <c r="Q2529">
        <v>0</v>
      </c>
      <c r="R2529" s="1" t="s">
        <v>8023</v>
      </c>
      <c r="S2529" s="1" t="s">
        <v>8156</v>
      </c>
      <c r="T2529">
        <v>0.3</v>
      </c>
      <c r="U2529" s="1"/>
      <c r="V2529">
        <v>59652.007065999998</v>
      </c>
      <c r="W2529">
        <v>1224661.6592250001</v>
      </c>
      <c r="X2529">
        <v>300.0401</v>
      </c>
      <c r="Y2529">
        <v>26.678267999999999</v>
      </c>
      <c r="Z2529">
        <v>540.49331500000005</v>
      </c>
      <c r="AA2529">
        <v>526.45613600000001</v>
      </c>
      <c r="AB2529">
        <v>0</v>
      </c>
    </row>
    <row r="2530" spans="1:28" x14ac:dyDescent="0.25">
      <c r="A2530" s="1" t="s">
        <v>3871</v>
      </c>
      <c r="B2530">
        <v>3425</v>
      </c>
      <c r="C2530" s="1" t="s">
        <v>4012</v>
      </c>
      <c r="D2530">
        <v>5.0999999999999996</v>
      </c>
      <c r="E2530">
        <v>0</v>
      </c>
      <c r="F2530">
        <v>486.13</v>
      </c>
      <c r="G2530">
        <v>3901</v>
      </c>
      <c r="H2530" s="1" t="s">
        <v>4096</v>
      </c>
      <c r="I2530">
        <v>121.36</v>
      </c>
      <c r="J2530">
        <v>8.35</v>
      </c>
      <c r="K2530">
        <v>476</v>
      </c>
      <c r="L2530">
        <v>1363.57</v>
      </c>
      <c r="M2530">
        <v>199</v>
      </c>
      <c r="N2530">
        <v>11</v>
      </c>
      <c r="O2530">
        <v>0</v>
      </c>
      <c r="P2530">
        <v>363.38</v>
      </c>
      <c r="Q2530">
        <v>0</v>
      </c>
      <c r="R2530" s="1" t="s">
        <v>8026</v>
      </c>
      <c r="S2530" s="1" t="s">
        <v>8156</v>
      </c>
      <c r="T2530">
        <v>0.89</v>
      </c>
      <c r="U2530" s="1"/>
      <c r="V2530">
        <v>45924.089412000001</v>
      </c>
      <c r="W2530">
        <v>1103755.5498220001</v>
      </c>
      <c r="X2530">
        <v>235.08992799999999</v>
      </c>
      <c r="Y2530">
        <v>24.599038</v>
      </c>
      <c r="Z2530">
        <v>489.50157200000001</v>
      </c>
      <c r="AA2530">
        <v>474.47372899999999</v>
      </c>
      <c r="AB2530">
        <v>0</v>
      </c>
    </row>
    <row r="2531" spans="1:28" x14ac:dyDescent="0.25">
      <c r="A2531" s="1" t="s">
        <v>3872</v>
      </c>
      <c r="B2531">
        <v>3034</v>
      </c>
      <c r="C2531" s="1" t="s">
        <v>4005</v>
      </c>
      <c r="D2531">
        <v>5.0999999999999996</v>
      </c>
      <c r="E2531">
        <v>0</v>
      </c>
      <c r="F2531">
        <v>0.42</v>
      </c>
      <c r="G2531">
        <v>3913</v>
      </c>
      <c r="H2531" s="1" t="s">
        <v>4075</v>
      </c>
      <c r="I2531">
        <v>89.74</v>
      </c>
      <c r="J2531">
        <v>10.27</v>
      </c>
      <c r="K2531">
        <v>879</v>
      </c>
      <c r="L2531">
        <v>698.35</v>
      </c>
      <c r="M2531">
        <v>611</v>
      </c>
      <c r="N2531">
        <v>20</v>
      </c>
      <c r="O2531">
        <v>0</v>
      </c>
      <c r="P2531">
        <v>816.68</v>
      </c>
      <c r="Q2531">
        <v>0</v>
      </c>
      <c r="R2531" s="1" t="s">
        <v>8027</v>
      </c>
      <c r="S2531" s="1" t="s">
        <v>8156</v>
      </c>
      <c r="T2531">
        <v>0.82</v>
      </c>
      <c r="U2531" s="1"/>
      <c r="V2531">
        <v>103178.42498</v>
      </c>
      <c r="W2531">
        <v>1830478.4629869999</v>
      </c>
      <c r="X2531">
        <v>512.79411600000003</v>
      </c>
      <c r="Y2531">
        <v>44.252163000000003</v>
      </c>
      <c r="Z2531">
        <v>830.53784299999995</v>
      </c>
      <c r="AA2531">
        <v>786.88985400000001</v>
      </c>
      <c r="AB2531">
        <v>0</v>
      </c>
    </row>
    <row r="2532" spans="1:28" x14ac:dyDescent="0.25">
      <c r="A2532" s="1" t="s">
        <v>3876</v>
      </c>
      <c r="B2532">
        <v>2545</v>
      </c>
      <c r="C2532" s="1" t="s">
        <v>4004</v>
      </c>
      <c r="D2532">
        <v>5.0999999999999996</v>
      </c>
      <c r="E2532">
        <v>0</v>
      </c>
      <c r="F2532">
        <v>2.91</v>
      </c>
      <c r="G2532">
        <v>3937</v>
      </c>
      <c r="H2532" s="1" t="s">
        <v>4108</v>
      </c>
      <c r="I2532">
        <v>122.01</v>
      </c>
      <c r="J2532">
        <v>8.82</v>
      </c>
      <c r="K2532">
        <v>1392</v>
      </c>
      <c r="L2532">
        <v>1425.91</v>
      </c>
      <c r="M2532">
        <v>867</v>
      </c>
      <c r="N2532">
        <v>36</v>
      </c>
      <c r="O2532">
        <v>0</v>
      </c>
      <c r="P2532">
        <v>1237.71</v>
      </c>
      <c r="Q2532">
        <v>0</v>
      </c>
      <c r="R2532" s="1" t="s">
        <v>8031</v>
      </c>
      <c r="S2532" s="1" t="s">
        <v>8156</v>
      </c>
      <c r="T2532">
        <v>0.68</v>
      </c>
      <c r="U2532" s="1"/>
      <c r="V2532">
        <v>150110.43823</v>
      </c>
      <c r="W2532">
        <v>2726553.4964109999</v>
      </c>
      <c r="X2532">
        <v>747.41395999999997</v>
      </c>
      <c r="Y2532">
        <v>64.795581999999996</v>
      </c>
      <c r="Z2532">
        <v>1230.821107</v>
      </c>
      <c r="AA2532">
        <v>1172.0949869999999</v>
      </c>
      <c r="AB2532">
        <v>0</v>
      </c>
    </row>
    <row r="2533" spans="1:28" x14ac:dyDescent="0.25">
      <c r="A2533" s="1" t="s">
        <v>3877</v>
      </c>
      <c r="B2533">
        <v>3105</v>
      </c>
      <c r="C2533" s="1" t="s">
        <v>4053</v>
      </c>
      <c r="D2533">
        <v>5.0999999999999996</v>
      </c>
      <c r="E2533">
        <v>0</v>
      </c>
      <c r="F2533">
        <v>0</v>
      </c>
      <c r="G2533">
        <v>3937</v>
      </c>
      <c r="H2533" s="1" t="s">
        <v>4117</v>
      </c>
      <c r="I2533">
        <v>120.04</v>
      </c>
      <c r="J2533">
        <v>7.55</v>
      </c>
      <c r="K2533">
        <v>832</v>
      </c>
      <c r="L2533">
        <v>947.15</v>
      </c>
      <c r="M2533">
        <v>487</v>
      </c>
      <c r="N2533">
        <v>13</v>
      </c>
      <c r="O2533">
        <v>0</v>
      </c>
      <c r="P2533">
        <v>712.52</v>
      </c>
      <c r="Q2533">
        <v>0</v>
      </c>
      <c r="R2533" s="1" t="s">
        <v>8032</v>
      </c>
      <c r="S2533" s="1" t="s">
        <v>8156</v>
      </c>
      <c r="T2533">
        <v>0.57999999999999996</v>
      </c>
      <c r="U2533" s="1"/>
      <c r="V2533">
        <v>90160.391201000006</v>
      </c>
      <c r="W2533">
        <v>1638184.6466300001</v>
      </c>
      <c r="X2533">
        <v>448.90284500000001</v>
      </c>
      <c r="Y2533">
        <v>38.808568999999999</v>
      </c>
      <c r="Z2533">
        <v>738.99983299999997</v>
      </c>
      <c r="AA2533">
        <v>704.22545300000002</v>
      </c>
      <c r="AB2533">
        <v>0</v>
      </c>
    </row>
    <row r="2534" spans="1:28" x14ac:dyDescent="0.25">
      <c r="A2534" s="1" t="s">
        <v>3878</v>
      </c>
      <c r="B2534">
        <v>3529</v>
      </c>
      <c r="C2534" s="1" t="s">
        <v>4012</v>
      </c>
      <c r="D2534">
        <v>5.0999999999999996</v>
      </c>
      <c r="E2534">
        <v>0</v>
      </c>
      <c r="F2534">
        <v>334.58</v>
      </c>
      <c r="G2534">
        <v>3937</v>
      </c>
      <c r="H2534" s="1" t="s">
        <v>4096</v>
      </c>
      <c r="I2534">
        <v>121.36</v>
      </c>
      <c r="J2534">
        <v>19.149999999999999</v>
      </c>
      <c r="K2534">
        <v>408</v>
      </c>
      <c r="L2534">
        <v>1363.57</v>
      </c>
      <c r="M2534">
        <v>241</v>
      </c>
      <c r="N2534">
        <v>10</v>
      </c>
      <c r="O2534">
        <v>0</v>
      </c>
      <c r="P2534">
        <v>335.76</v>
      </c>
      <c r="Q2534">
        <v>0</v>
      </c>
      <c r="R2534" s="1" t="s">
        <v>8033</v>
      </c>
      <c r="S2534" s="1" t="s">
        <v>8156</v>
      </c>
      <c r="T2534">
        <v>1.44</v>
      </c>
      <c r="U2534" s="1"/>
      <c r="V2534">
        <v>47444.982691999998</v>
      </c>
      <c r="W2534">
        <v>1191937.0001689999</v>
      </c>
      <c r="X2534">
        <v>244.402207</v>
      </c>
      <c r="Y2534">
        <v>27.506046000000001</v>
      </c>
      <c r="Z2534">
        <v>530.43724199999997</v>
      </c>
      <c r="AA2534">
        <v>512.37764200000004</v>
      </c>
      <c r="AB2534">
        <v>0</v>
      </c>
    </row>
    <row r="2535" spans="1:28" x14ac:dyDescent="0.25">
      <c r="A2535" s="1" t="s">
        <v>3882</v>
      </c>
      <c r="B2535">
        <v>3088</v>
      </c>
      <c r="C2535" s="1" t="s">
        <v>4004</v>
      </c>
      <c r="D2535">
        <v>5.0999999999999996</v>
      </c>
      <c r="E2535">
        <v>0</v>
      </c>
      <c r="F2535">
        <v>1.17</v>
      </c>
      <c r="G2535">
        <v>3951</v>
      </c>
      <c r="H2535" s="1" t="s">
        <v>4167</v>
      </c>
      <c r="I2535">
        <v>122.01</v>
      </c>
      <c r="J2535">
        <v>10.01</v>
      </c>
      <c r="K2535">
        <v>863</v>
      </c>
      <c r="L2535">
        <v>1425.91</v>
      </c>
      <c r="M2535">
        <v>538</v>
      </c>
      <c r="N2535">
        <v>26</v>
      </c>
      <c r="O2535">
        <v>0</v>
      </c>
      <c r="P2535">
        <v>730.7</v>
      </c>
      <c r="Q2535">
        <v>0</v>
      </c>
      <c r="R2535" s="1" t="s">
        <v>8037</v>
      </c>
      <c r="S2535" s="1" t="s">
        <v>8156</v>
      </c>
      <c r="T2535">
        <v>0.79</v>
      </c>
      <c r="U2535" s="1"/>
      <c r="V2535">
        <v>93214.124937999994</v>
      </c>
      <c r="W2535">
        <v>1836538.772957</v>
      </c>
      <c r="X2535">
        <v>467.54831200000001</v>
      </c>
      <c r="Y2535">
        <v>42.718865999999998</v>
      </c>
      <c r="Z2535">
        <v>822.88601100000005</v>
      </c>
      <c r="AA2535">
        <v>789.48877300000004</v>
      </c>
      <c r="AB2535">
        <v>0</v>
      </c>
    </row>
    <row r="2536" spans="1:28" x14ac:dyDescent="0.25">
      <c r="A2536" s="1" t="s">
        <v>3888</v>
      </c>
      <c r="B2536">
        <v>3105</v>
      </c>
      <c r="C2536" s="1" t="s">
        <v>4062</v>
      </c>
      <c r="D2536">
        <v>5.0999999999999996</v>
      </c>
      <c r="E2536">
        <v>0</v>
      </c>
      <c r="F2536">
        <v>0</v>
      </c>
      <c r="G2536">
        <v>3970</v>
      </c>
      <c r="H2536" s="1" t="s">
        <v>4156</v>
      </c>
      <c r="I2536">
        <v>94.39</v>
      </c>
      <c r="J2536">
        <v>4.71</v>
      </c>
      <c r="K2536">
        <v>865</v>
      </c>
      <c r="L2536">
        <v>2590.9299999999998</v>
      </c>
      <c r="M2536">
        <v>295</v>
      </c>
      <c r="N2536">
        <v>14</v>
      </c>
      <c r="O2536">
        <v>0</v>
      </c>
      <c r="P2536">
        <v>463.82</v>
      </c>
      <c r="Q2536">
        <v>0</v>
      </c>
      <c r="R2536" s="1" t="s">
        <v>8043</v>
      </c>
      <c r="S2536" s="1" t="s">
        <v>8156</v>
      </c>
      <c r="T2536">
        <v>0.4</v>
      </c>
      <c r="U2536" s="1"/>
      <c r="V2536">
        <v>71391.690711999996</v>
      </c>
      <c r="W2536">
        <v>1655365.9924930001</v>
      </c>
      <c r="X2536">
        <v>363.57866999999999</v>
      </c>
      <c r="Y2536">
        <v>34.996164999999998</v>
      </c>
      <c r="Z2536">
        <v>722.94530399999996</v>
      </c>
      <c r="AA2536">
        <v>711.60061499999995</v>
      </c>
      <c r="AB2536">
        <v>0</v>
      </c>
    </row>
    <row r="2537" spans="1:28" x14ac:dyDescent="0.25">
      <c r="A2537" s="1" t="s">
        <v>3889</v>
      </c>
      <c r="B2537">
        <v>3297</v>
      </c>
      <c r="C2537" s="1" t="s">
        <v>4012</v>
      </c>
      <c r="D2537">
        <v>5.0999999999999996</v>
      </c>
      <c r="E2537">
        <v>0</v>
      </c>
      <c r="F2537">
        <v>485.91</v>
      </c>
      <c r="G2537">
        <v>3971</v>
      </c>
      <c r="H2537" s="1" t="s">
        <v>4096</v>
      </c>
      <c r="I2537">
        <v>121.36</v>
      </c>
      <c r="J2537">
        <v>11.63</v>
      </c>
      <c r="K2537">
        <v>674</v>
      </c>
      <c r="L2537">
        <v>1363.57</v>
      </c>
      <c r="M2537">
        <v>389</v>
      </c>
      <c r="N2537">
        <v>20</v>
      </c>
      <c r="O2537">
        <v>0</v>
      </c>
      <c r="P2537">
        <v>559.41</v>
      </c>
      <c r="Q2537">
        <v>0</v>
      </c>
      <c r="R2537" s="1" t="s">
        <v>8044</v>
      </c>
      <c r="S2537" s="1" t="s">
        <v>8156</v>
      </c>
      <c r="T2537">
        <v>0.88</v>
      </c>
      <c r="U2537" s="1"/>
      <c r="V2537">
        <v>70274.507345999999</v>
      </c>
      <c r="W2537">
        <v>1476875.9499220001</v>
      </c>
      <c r="X2537">
        <v>354.74288200000001</v>
      </c>
      <c r="Y2537">
        <v>34.091490999999998</v>
      </c>
      <c r="Z2537">
        <v>660.21804599999996</v>
      </c>
      <c r="AA2537">
        <v>634.873784</v>
      </c>
      <c r="AB2537">
        <v>0</v>
      </c>
    </row>
    <row r="2538" spans="1:28" x14ac:dyDescent="0.25">
      <c r="A2538" s="1" t="s">
        <v>3891</v>
      </c>
      <c r="B2538">
        <v>3058</v>
      </c>
      <c r="C2538" s="1" t="s">
        <v>4040</v>
      </c>
      <c r="D2538">
        <v>5.0999999999999996</v>
      </c>
      <c r="E2538">
        <v>0</v>
      </c>
      <c r="F2538">
        <v>2.2999999999999998</v>
      </c>
      <c r="G2538">
        <v>3973</v>
      </c>
      <c r="H2538" s="1" t="s">
        <v>4096</v>
      </c>
      <c r="I2538">
        <v>121.36</v>
      </c>
      <c r="J2538">
        <v>10.61</v>
      </c>
      <c r="K2538">
        <v>915</v>
      </c>
      <c r="L2538">
        <v>1561.24</v>
      </c>
      <c r="M2538">
        <v>571</v>
      </c>
      <c r="N2538">
        <v>13</v>
      </c>
      <c r="O2538">
        <v>0</v>
      </c>
      <c r="P2538">
        <v>782.82</v>
      </c>
      <c r="Q2538">
        <v>0</v>
      </c>
      <c r="R2538" s="1" t="s">
        <v>8046</v>
      </c>
      <c r="S2538" s="1" t="s">
        <v>8156</v>
      </c>
      <c r="T2538">
        <v>0.86</v>
      </c>
      <c r="U2538" s="1"/>
      <c r="V2538">
        <v>102236.241484</v>
      </c>
      <c r="W2538">
        <v>2020133.4438060001</v>
      </c>
      <c r="X2538">
        <v>512.96986400000003</v>
      </c>
      <c r="Y2538">
        <v>47.113210000000002</v>
      </c>
      <c r="Z2538">
        <v>906.08081200000004</v>
      </c>
      <c r="AA2538">
        <v>868.411742</v>
      </c>
      <c r="AB2538">
        <v>0</v>
      </c>
    </row>
    <row r="2539" spans="1:28" x14ac:dyDescent="0.25">
      <c r="A2539" s="1" t="s">
        <v>3897</v>
      </c>
      <c r="B2539">
        <v>3045</v>
      </c>
      <c r="C2539" s="1" t="s">
        <v>4054</v>
      </c>
      <c r="D2539">
        <v>5.0999999999999996</v>
      </c>
      <c r="E2539">
        <v>0</v>
      </c>
      <c r="F2539">
        <v>0.89</v>
      </c>
      <c r="G2539">
        <v>3993</v>
      </c>
      <c r="H2539" s="1" t="s">
        <v>4076</v>
      </c>
      <c r="I2539">
        <v>1.4</v>
      </c>
      <c r="J2539">
        <v>15.95</v>
      </c>
      <c r="K2539">
        <v>948</v>
      </c>
      <c r="L2539">
        <v>2323.91</v>
      </c>
      <c r="M2539">
        <v>589</v>
      </c>
      <c r="N2539">
        <v>17</v>
      </c>
      <c r="O2539">
        <v>0</v>
      </c>
      <c r="P2539">
        <v>803.69</v>
      </c>
      <c r="Q2539">
        <v>0</v>
      </c>
      <c r="R2539" s="1" t="s">
        <v>8052</v>
      </c>
      <c r="S2539" s="1" t="s">
        <v>8156</v>
      </c>
      <c r="T2539">
        <v>1.1599999999999999</v>
      </c>
      <c r="U2539" s="1"/>
      <c r="V2539">
        <v>104912.491505</v>
      </c>
      <c r="W2539">
        <v>2213874.4175769999</v>
      </c>
      <c r="X2539">
        <v>529.87705200000005</v>
      </c>
      <c r="Y2539">
        <v>51.520758000000001</v>
      </c>
      <c r="Z2539">
        <v>987.72306300000002</v>
      </c>
      <c r="AA2539">
        <v>951.691328</v>
      </c>
      <c r="AB2539">
        <v>0</v>
      </c>
    </row>
    <row r="2540" spans="1:28" x14ac:dyDescent="0.25">
      <c r="A2540" s="1" t="s">
        <v>3898</v>
      </c>
      <c r="B2540">
        <v>2842</v>
      </c>
      <c r="C2540" s="1" t="s">
        <v>4031</v>
      </c>
      <c r="D2540">
        <v>5.0999999999999996</v>
      </c>
      <c r="E2540">
        <v>0</v>
      </c>
      <c r="F2540">
        <v>0.83</v>
      </c>
      <c r="G2540">
        <v>4008</v>
      </c>
      <c r="H2540" s="1" t="s">
        <v>4127</v>
      </c>
      <c r="I2540">
        <v>2.0699999999999998</v>
      </c>
      <c r="J2540">
        <v>11.5</v>
      </c>
      <c r="K2540">
        <v>1166</v>
      </c>
      <c r="L2540">
        <v>2268.7600000000002</v>
      </c>
      <c r="M2540">
        <v>708</v>
      </c>
      <c r="N2540">
        <v>33</v>
      </c>
      <c r="O2540">
        <v>0</v>
      </c>
      <c r="P2540">
        <v>992.5</v>
      </c>
      <c r="Q2540">
        <v>0</v>
      </c>
      <c r="R2540" s="1" t="s">
        <v>8053</v>
      </c>
      <c r="S2540" s="1" t="s">
        <v>8156</v>
      </c>
      <c r="T2540">
        <v>0.95</v>
      </c>
      <c r="U2540" s="1"/>
      <c r="V2540">
        <v>123434.354351</v>
      </c>
      <c r="W2540">
        <v>2523199.3628910002</v>
      </c>
      <c r="X2540">
        <v>621.39050099999997</v>
      </c>
      <c r="Y2540">
        <v>58.460648999999997</v>
      </c>
      <c r="Z2540">
        <v>1127.5200789999999</v>
      </c>
      <c r="AA2540">
        <v>1084.666037</v>
      </c>
      <c r="AB2540">
        <v>0</v>
      </c>
    </row>
    <row r="2541" spans="1:28" x14ac:dyDescent="0.25">
      <c r="A2541" s="1" t="s">
        <v>3899</v>
      </c>
      <c r="B2541">
        <v>2891</v>
      </c>
      <c r="C2541" s="1" t="s">
        <v>4004</v>
      </c>
      <c r="D2541">
        <v>5.0999999999999996</v>
      </c>
      <c r="E2541">
        <v>0</v>
      </c>
      <c r="F2541">
        <v>0.47</v>
      </c>
      <c r="G2541">
        <v>4009</v>
      </c>
      <c r="H2541" s="1" t="s">
        <v>4122</v>
      </c>
      <c r="I2541">
        <v>159.35</v>
      </c>
      <c r="J2541">
        <v>8.75</v>
      </c>
      <c r="K2541">
        <v>1118</v>
      </c>
      <c r="L2541">
        <v>2021.57</v>
      </c>
      <c r="M2541">
        <v>656</v>
      </c>
      <c r="N2541">
        <v>28</v>
      </c>
      <c r="O2541">
        <v>0</v>
      </c>
      <c r="P2541">
        <v>988.46</v>
      </c>
      <c r="Q2541">
        <v>0</v>
      </c>
      <c r="R2541" s="1" t="s">
        <v>8054</v>
      </c>
      <c r="S2541" s="1" t="s">
        <v>8156</v>
      </c>
      <c r="T2541">
        <v>1.1399999999999999</v>
      </c>
      <c r="U2541" s="1"/>
      <c r="V2541">
        <v>117461.68126</v>
      </c>
      <c r="W2541">
        <v>2418492.2671730001</v>
      </c>
      <c r="X2541">
        <v>591.83478700000001</v>
      </c>
      <c r="Y2541">
        <v>56.625824000000001</v>
      </c>
      <c r="Z2541">
        <v>1085.659701</v>
      </c>
      <c r="AA2541">
        <v>1039.6530869999999</v>
      </c>
      <c r="AB2541">
        <v>0</v>
      </c>
    </row>
    <row r="2542" spans="1:28" x14ac:dyDescent="0.25">
      <c r="A2542" s="1" t="s">
        <v>3900</v>
      </c>
      <c r="B2542">
        <v>2425</v>
      </c>
      <c r="C2542" s="1" t="s">
        <v>4004</v>
      </c>
      <c r="D2542">
        <v>5.0999999999999996</v>
      </c>
      <c r="E2542">
        <v>0</v>
      </c>
      <c r="F2542">
        <v>0.68</v>
      </c>
      <c r="G2542">
        <v>4014</v>
      </c>
      <c r="H2542" s="1" t="s">
        <v>4122</v>
      </c>
      <c r="I2542">
        <v>159.35</v>
      </c>
      <c r="J2542">
        <v>13.03</v>
      </c>
      <c r="K2542">
        <v>1589</v>
      </c>
      <c r="L2542">
        <v>2021.57</v>
      </c>
      <c r="M2542">
        <v>1020</v>
      </c>
      <c r="N2542">
        <v>45</v>
      </c>
      <c r="O2542">
        <v>0</v>
      </c>
      <c r="P2542">
        <v>1445.78</v>
      </c>
      <c r="Q2542">
        <v>0</v>
      </c>
      <c r="R2542" s="1" t="s">
        <v>8055</v>
      </c>
      <c r="S2542" s="1" t="s">
        <v>8156</v>
      </c>
      <c r="T2542">
        <v>1.03</v>
      </c>
      <c r="U2542" s="1"/>
      <c r="V2542">
        <v>175890.87781899999</v>
      </c>
      <c r="W2542">
        <v>3315922.4165830002</v>
      </c>
      <c r="X2542">
        <v>878.86373900000001</v>
      </c>
      <c r="Y2542">
        <v>78.906929000000005</v>
      </c>
      <c r="Z2542">
        <v>1495.4081289999999</v>
      </c>
      <c r="AA2542">
        <v>1425.4481559999999</v>
      </c>
      <c r="AB2542">
        <v>0</v>
      </c>
    </row>
    <row r="2543" spans="1:28" x14ac:dyDescent="0.25">
      <c r="A2543" s="1" t="s">
        <v>3901</v>
      </c>
      <c r="B2543">
        <v>3019</v>
      </c>
      <c r="C2543" s="1" t="s">
        <v>4039</v>
      </c>
      <c r="D2543">
        <v>5.0999999999999996</v>
      </c>
      <c r="E2543">
        <v>0</v>
      </c>
      <c r="F2543">
        <v>0.25</v>
      </c>
      <c r="G2543">
        <v>4014</v>
      </c>
      <c r="H2543" s="1" t="s">
        <v>4076</v>
      </c>
      <c r="I2543">
        <v>1.4</v>
      </c>
      <c r="J2543">
        <v>12.99</v>
      </c>
      <c r="K2543">
        <v>995</v>
      </c>
      <c r="L2543">
        <v>1742.4</v>
      </c>
      <c r="M2543">
        <v>666</v>
      </c>
      <c r="N2543">
        <v>19</v>
      </c>
      <c r="O2543">
        <v>0</v>
      </c>
      <c r="P2543">
        <v>866.35</v>
      </c>
      <c r="Q2543">
        <v>0</v>
      </c>
      <c r="R2543" s="1" t="s">
        <v>8056</v>
      </c>
      <c r="S2543" s="1" t="s">
        <v>8156</v>
      </c>
      <c r="T2543">
        <v>0.97</v>
      </c>
      <c r="U2543" s="1"/>
      <c r="V2543">
        <v>115435.321105</v>
      </c>
      <c r="W2543">
        <v>2283728.1220149999</v>
      </c>
      <c r="X2543">
        <v>579.41656</v>
      </c>
      <c r="Y2543">
        <v>53.882047999999998</v>
      </c>
      <c r="Z2543">
        <v>1026.0915950000001</v>
      </c>
      <c r="AA2543">
        <v>981.72456399999999</v>
      </c>
      <c r="AB2543">
        <v>0</v>
      </c>
    </row>
    <row r="2544" spans="1:28" x14ac:dyDescent="0.25">
      <c r="A2544" s="1" t="s">
        <v>3902</v>
      </c>
      <c r="B2544">
        <v>2960</v>
      </c>
      <c r="C2544" s="1" t="s">
        <v>4030</v>
      </c>
      <c r="D2544">
        <v>5.0999999999999996</v>
      </c>
      <c r="E2544">
        <v>0</v>
      </c>
      <c r="F2544">
        <v>2.86</v>
      </c>
      <c r="G2544">
        <v>4015</v>
      </c>
      <c r="H2544" s="1" t="s">
        <v>4155</v>
      </c>
      <c r="I2544">
        <v>81.98</v>
      </c>
      <c r="J2544">
        <v>12.16</v>
      </c>
      <c r="K2544">
        <v>1055</v>
      </c>
      <c r="L2544">
        <v>2816.2</v>
      </c>
      <c r="M2544">
        <v>537</v>
      </c>
      <c r="N2544">
        <v>24</v>
      </c>
      <c r="O2544">
        <v>0</v>
      </c>
      <c r="P2544">
        <v>827.1</v>
      </c>
      <c r="Q2544">
        <v>0</v>
      </c>
      <c r="R2544" s="1" t="s">
        <v>8057</v>
      </c>
      <c r="S2544" s="1" t="s">
        <v>8156</v>
      </c>
      <c r="T2544">
        <v>0.9</v>
      </c>
      <c r="U2544" s="1"/>
      <c r="V2544">
        <v>102848.205808</v>
      </c>
      <c r="W2544">
        <v>2316213.90765</v>
      </c>
      <c r="X2544">
        <v>522.824524</v>
      </c>
      <c r="Y2544">
        <v>52.299200999999996</v>
      </c>
      <c r="Z2544">
        <v>1027.2793349999999</v>
      </c>
      <c r="AA2544">
        <v>995.68071999999995</v>
      </c>
      <c r="AB2544">
        <v>0</v>
      </c>
    </row>
    <row r="2545" spans="1:28" x14ac:dyDescent="0.25">
      <c r="A2545" s="1" t="s">
        <v>3904</v>
      </c>
      <c r="B2545">
        <v>2705</v>
      </c>
      <c r="C2545" s="1" t="s">
        <v>4004</v>
      </c>
      <c r="D2545">
        <v>5.0999999999999996</v>
      </c>
      <c r="E2545">
        <v>0</v>
      </c>
      <c r="F2545">
        <v>0.95</v>
      </c>
      <c r="G2545">
        <v>4016</v>
      </c>
      <c r="H2545" s="1" t="s">
        <v>4122</v>
      </c>
      <c r="I2545">
        <v>159.35</v>
      </c>
      <c r="J2545">
        <v>8.44</v>
      </c>
      <c r="K2545">
        <v>1311</v>
      </c>
      <c r="L2545">
        <v>2021.57</v>
      </c>
      <c r="M2545">
        <v>824</v>
      </c>
      <c r="N2545">
        <v>26</v>
      </c>
      <c r="O2545">
        <v>0</v>
      </c>
      <c r="P2545">
        <v>1101.69</v>
      </c>
      <c r="Q2545">
        <v>0</v>
      </c>
      <c r="R2545" s="1" t="s">
        <v>8059</v>
      </c>
      <c r="S2545" s="1" t="s">
        <v>8156</v>
      </c>
      <c r="T2545">
        <v>0.71</v>
      </c>
      <c r="U2545" s="1"/>
      <c r="V2545">
        <v>146636.11678899999</v>
      </c>
      <c r="W2545">
        <v>2863250.1467960002</v>
      </c>
      <c r="X2545">
        <v>734.86087699999996</v>
      </c>
      <c r="Y2545">
        <v>66.695792999999995</v>
      </c>
      <c r="Z2545">
        <v>1284.617849</v>
      </c>
      <c r="AA2545">
        <v>1230.8509160000001</v>
      </c>
      <c r="AB2545">
        <v>0</v>
      </c>
    </row>
    <row r="2546" spans="1:28" x14ac:dyDescent="0.25">
      <c r="A2546" s="1" t="s">
        <v>3905</v>
      </c>
      <c r="B2546">
        <v>3375</v>
      </c>
      <c r="C2546" s="1" t="s">
        <v>4036</v>
      </c>
      <c r="D2546">
        <v>5.0999999999999996</v>
      </c>
      <c r="E2546">
        <v>0</v>
      </c>
      <c r="F2546">
        <v>0</v>
      </c>
      <c r="G2546">
        <v>4016</v>
      </c>
      <c r="H2546" s="1" t="s">
        <v>4120</v>
      </c>
      <c r="I2546">
        <v>34.18</v>
      </c>
      <c r="J2546">
        <v>4.63</v>
      </c>
      <c r="K2546">
        <v>641</v>
      </c>
      <c r="L2546">
        <v>2058.39</v>
      </c>
      <c r="M2546">
        <v>132</v>
      </c>
      <c r="N2546">
        <v>13</v>
      </c>
      <c r="O2546">
        <v>0</v>
      </c>
      <c r="P2546">
        <v>313.69</v>
      </c>
      <c r="Q2546">
        <v>0</v>
      </c>
      <c r="R2546" s="1" t="s">
        <v>8060</v>
      </c>
      <c r="S2546" s="1" t="s">
        <v>8156</v>
      </c>
      <c r="T2546">
        <v>0.45</v>
      </c>
      <c r="U2546" s="1"/>
      <c r="V2546">
        <v>42118.764511000001</v>
      </c>
      <c r="W2546">
        <v>1094774.4011520001</v>
      </c>
      <c r="X2546">
        <v>217.16629599999999</v>
      </c>
      <c r="Y2546">
        <v>22.051566000000001</v>
      </c>
      <c r="Z2546">
        <v>472.78979399999997</v>
      </c>
      <c r="AA2546">
        <v>470.61338000000001</v>
      </c>
      <c r="AB2546">
        <v>0</v>
      </c>
    </row>
    <row r="2547" spans="1:28" x14ac:dyDescent="0.25">
      <c r="A2547" s="1" t="s">
        <v>3907</v>
      </c>
      <c r="B2547">
        <v>3067</v>
      </c>
      <c r="C2547" s="1" t="s">
        <v>4040</v>
      </c>
      <c r="D2547">
        <v>5.0999999999999996</v>
      </c>
      <c r="E2547">
        <v>0</v>
      </c>
      <c r="F2547">
        <v>0.34</v>
      </c>
      <c r="G2547">
        <v>4020</v>
      </c>
      <c r="H2547" s="1" t="s">
        <v>4153</v>
      </c>
      <c r="I2547">
        <v>204.71</v>
      </c>
      <c r="J2547">
        <v>12.49</v>
      </c>
      <c r="K2547">
        <v>953</v>
      </c>
      <c r="L2547">
        <v>1536.68</v>
      </c>
      <c r="M2547">
        <v>648</v>
      </c>
      <c r="N2547">
        <v>12</v>
      </c>
      <c r="O2547">
        <v>0</v>
      </c>
      <c r="P2547">
        <v>844.66</v>
      </c>
      <c r="Q2547">
        <v>0</v>
      </c>
      <c r="R2547" s="1" t="s">
        <v>8062</v>
      </c>
      <c r="S2547" s="1" t="s">
        <v>8156</v>
      </c>
      <c r="T2547">
        <v>1.02</v>
      </c>
      <c r="U2547" s="1"/>
      <c r="V2547">
        <v>112442.70501400001</v>
      </c>
      <c r="W2547">
        <v>2170659.9535730002</v>
      </c>
      <c r="X2547">
        <v>563.03664400000002</v>
      </c>
      <c r="Y2547">
        <v>51.310268999999998</v>
      </c>
      <c r="Z2547">
        <v>976.16201100000001</v>
      </c>
      <c r="AA2547">
        <v>933.12119399999995</v>
      </c>
      <c r="AB2547">
        <v>0</v>
      </c>
    </row>
    <row r="2548" spans="1:28" x14ac:dyDescent="0.25">
      <c r="A2548" s="1" t="s">
        <v>3908</v>
      </c>
      <c r="B2548">
        <v>3531</v>
      </c>
      <c r="C2548" s="1" t="s">
        <v>4012</v>
      </c>
      <c r="D2548">
        <v>5.0999999999999996</v>
      </c>
      <c r="E2548">
        <v>0</v>
      </c>
      <c r="F2548">
        <v>208.8</v>
      </c>
      <c r="G2548">
        <v>4026</v>
      </c>
      <c r="H2548" s="1" t="s">
        <v>4096</v>
      </c>
      <c r="I2548">
        <v>121.36</v>
      </c>
      <c r="J2548">
        <v>9.36</v>
      </c>
      <c r="K2548">
        <v>495</v>
      </c>
      <c r="L2548">
        <v>1363.57</v>
      </c>
      <c r="M2548">
        <v>256</v>
      </c>
      <c r="N2548">
        <v>14</v>
      </c>
      <c r="O2548">
        <v>0</v>
      </c>
      <c r="P2548">
        <v>370.92</v>
      </c>
      <c r="Q2548">
        <v>0</v>
      </c>
      <c r="R2548" s="1" t="s">
        <v>8063</v>
      </c>
      <c r="S2548" s="1" t="s">
        <v>8156</v>
      </c>
      <c r="T2548">
        <v>0.81</v>
      </c>
      <c r="U2548" s="1"/>
      <c r="V2548">
        <v>48969.964351000002</v>
      </c>
      <c r="W2548">
        <v>1145238.9508829999</v>
      </c>
      <c r="X2548">
        <v>249.89864299999999</v>
      </c>
      <c r="Y2548">
        <v>25.470336</v>
      </c>
      <c r="Z2548">
        <v>506.64502299999998</v>
      </c>
      <c r="AA2548">
        <v>492.307592</v>
      </c>
      <c r="AB2548">
        <v>0</v>
      </c>
    </row>
    <row r="2549" spans="1:28" x14ac:dyDescent="0.25">
      <c r="A2549" s="1" t="s">
        <v>3909</v>
      </c>
      <c r="B2549">
        <v>2960</v>
      </c>
      <c r="C2549" s="1" t="s">
        <v>4040</v>
      </c>
      <c r="D2549">
        <v>5.0999999999999996</v>
      </c>
      <c r="E2549">
        <v>0</v>
      </c>
      <c r="F2549">
        <v>2.87</v>
      </c>
      <c r="G2549">
        <v>4028</v>
      </c>
      <c r="H2549" s="1" t="s">
        <v>4096</v>
      </c>
      <c r="I2549">
        <v>121.36</v>
      </c>
      <c r="J2549">
        <v>13.25</v>
      </c>
      <c r="K2549">
        <v>1068</v>
      </c>
      <c r="L2549">
        <v>1561.25</v>
      </c>
      <c r="M2549">
        <v>708</v>
      </c>
      <c r="N2549">
        <v>21</v>
      </c>
      <c r="O2549">
        <v>0</v>
      </c>
      <c r="P2549">
        <v>951.65</v>
      </c>
      <c r="Q2549">
        <v>0</v>
      </c>
      <c r="R2549" s="1" t="s">
        <v>8064</v>
      </c>
      <c r="S2549" s="1" t="s">
        <v>8156</v>
      </c>
      <c r="T2549">
        <v>0.99</v>
      </c>
      <c r="U2549" s="1"/>
      <c r="V2549">
        <v>123927.689094</v>
      </c>
      <c r="W2549">
        <v>2429580.4273219998</v>
      </c>
      <c r="X2549">
        <v>621.43392300000005</v>
      </c>
      <c r="Y2549">
        <v>57.205765999999997</v>
      </c>
      <c r="Z2549">
        <v>1093.097235</v>
      </c>
      <c r="AA2549">
        <v>1044.4241730000001</v>
      </c>
      <c r="AB2549">
        <v>0</v>
      </c>
    </row>
    <row r="2550" spans="1:28" x14ac:dyDescent="0.25">
      <c r="A2550" s="1" t="s">
        <v>3911</v>
      </c>
      <c r="B2550">
        <v>3096</v>
      </c>
      <c r="C2550" s="1" t="s">
        <v>4005</v>
      </c>
      <c r="D2550">
        <v>5.0999999999999996</v>
      </c>
      <c r="E2550">
        <v>0</v>
      </c>
      <c r="F2550">
        <v>2.94</v>
      </c>
      <c r="G2550">
        <v>4038</v>
      </c>
      <c r="H2550" s="1" t="s">
        <v>4075</v>
      </c>
      <c r="I2550">
        <v>89.74</v>
      </c>
      <c r="J2550">
        <v>3.6</v>
      </c>
      <c r="K2550">
        <v>942</v>
      </c>
      <c r="L2550">
        <v>698.35</v>
      </c>
      <c r="M2550">
        <v>616</v>
      </c>
      <c r="N2550">
        <v>16</v>
      </c>
      <c r="O2550">
        <v>0</v>
      </c>
      <c r="P2550">
        <v>816.82</v>
      </c>
      <c r="Q2550">
        <v>0</v>
      </c>
      <c r="R2550" s="1" t="s">
        <v>8066</v>
      </c>
      <c r="S2550" s="1" t="s">
        <v>8156</v>
      </c>
      <c r="T2550">
        <v>0.41</v>
      </c>
      <c r="U2550" s="1"/>
      <c r="V2550">
        <v>107060.549373</v>
      </c>
      <c r="W2550">
        <v>1859958.824976</v>
      </c>
      <c r="X2550">
        <v>531.04331000000002</v>
      </c>
      <c r="Y2550">
        <v>44.745108000000002</v>
      </c>
      <c r="Z2550">
        <v>843.14209300000005</v>
      </c>
      <c r="AA2550">
        <v>799.56510100000003</v>
      </c>
      <c r="AB2550">
        <v>0</v>
      </c>
    </row>
    <row r="2551" spans="1:28" x14ac:dyDescent="0.25">
      <c r="A2551" s="1" t="s">
        <v>3913</v>
      </c>
      <c r="B2551">
        <v>2588</v>
      </c>
      <c r="C2551" s="1" t="s">
        <v>4035</v>
      </c>
      <c r="D2551">
        <v>5.0999999999999996</v>
      </c>
      <c r="E2551">
        <v>0</v>
      </c>
      <c r="F2551">
        <v>0.5</v>
      </c>
      <c r="G2551">
        <v>4043</v>
      </c>
      <c r="H2551" s="1" t="s">
        <v>4095</v>
      </c>
      <c r="I2551">
        <v>63.59</v>
      </c>
      <c r="J2551">
        <v>12.53</v>
      </c>
      <c r="K2551">
        <v>1455</v>
      </c>
      <c r="L2551">
        <v>2353.44</v>
      </c>
      <c r="M2551">
        <v>841</v>
      </c>
      <c r="N2551">
        <v>31</v>
      </c>
      <c r="O2551">
        <v>0</v>
      </c>
      <c r="P2551">
        <v>1282.2</v>
      </c>
      <c r="Q2551">
        <v>0</v>
      </c>
      <c r="R2551" s="1" t="s">
        <v>8068</v>
      </c>
      <c r="S2551" s="1" t="s">
        <v>8156</v>
      </c>
      <c r="T2551">
        <v>0.99</v>
      </c>
      <c r="U2551" s="1"/>
      <c r="V2551">
        <v>152734.36701799999</v>
      </c>
      <c r="W2551">
        <v>3062046.3358470001</v>
      </c>
      <c r="X2551">
        <v>767.46753799999999</v>
      </c>
      <c r="Y2551">
        <v>71.498277000000002</v>
      </c>
      <c r="Z2551">
        <v>1373.2888270000001</v>
      </c>
      <c r="AA2551">
        <v>1316.3056220000001</v>
      </c>
      <c r="AB2551">
        <v>0</v>
      </c>
    </row>
    <row r="2552" spans="1:28" x14ac:dyDescent="0.25">
      <c r="A2552" s="1" t="s">
        <v>3915</v>
      </c>
      <c r="B2552">
        <v>2958</v>
      </c>
      <c r="C2552" s="1" t="s">
        <v>4040</v>
      </c>
      <c r="D2552">
        <v>5.0999999999999996</v>
      </c>
      <c r="E2552">
        <v>0</v>
      </c>
      <c r="F2552">
        <v>0.87</v>
      </c>
      <c r="G2552">
        <v>4045</v>
      </c>
      <c r="H2552" s="1" t="s">
        <v>4145</v>
      </c>
      <c r="I2552">
        <v>168.74</v>
      </c>
      <c r="J2552">
        <v>17.04</v>
      </c>
      <c r="K2552">
        <v>1087</v>
      </c>
      <c r="L2552">
        <v>1626.37</v>
      </c>
      <c r="M2552">
        <v>755</v>
      </c>
      <c r="N2552">
        <v>18</v>
      </c>
      <c r="O2552">
        <v>0</v>
      </c>
      <c r="P2552">
        <v>995.85</v>
      </c>
      <c r="Q2552">
        <v>0</v>
      </c>
      <c r="R2552" s="1" t="s">
        <v>8070</v>
      </c>
      <c r="S2552" s="1" t="s">
        <v>8156</v>
      </c>
      <c r="T2552">
        <v>1.29</v>
      </c>
      <c r="U2552" s="1"/>
      <c r="V2552">
        <v>131497.737547</v>
      </c>
      <c r="W2552">
        <v>2604303.8677190002</v>
      </c>
      <c r="X2552">
        <v>660.16464699999995</v>
      </c>
      <c r="Y2552">
        <v>61.854458999999999</v>
      </c>
      <c r="Z2552">
        <v>1173.598827</v>
      </c>
      <c r="AA2552">
        <v>1119.5322020000001</v>
      </c>
      <c r="AB2552">
        <v>0</v>
      </c>
    </row>
    <row r="2553" spans="1:28" x14ac:dyDescent="0.25">
      <c r="A2553" s="1" t="s">
        <v>3918</v>
      </c>
      <c r="B2553">
        <v>3149</v>
      </c>
      <c r="C2553" s="1" t="s">
        <v>4004</v>
      </c>
      <c r="D2553">
        <v>5.0999999999999996</v>
      </c>
      <c r="E2553">
        <v>0</v>
      </c>
      <c r="F2553">
        <v>1.65</v>
      </c>
      <c r="G2553">
        <v>4049</v>
      </c>
      <c r="H2553" s="1" t="s">
        <v>4108</v>
      </c>
      <c r="I2553">
        <v>122.01</v>
      </c>
      <c r="J2553">
        <v>13.63</v>
      </c>
      <c r="K2553">
        <v>900</v>
      </c>
      <c r="L2553">
        <v>1425.91</v>
      </c>
      <c r="M2553">
        <v>531</v>
      </c>
      <c r="N2553">
        <v>30</v>
      </c>
      <c r="O2553">
        <v>0</v>
      </c>
      <c r="P2553">
        <v>802.09</v>
      </c>
      <c r="Q2553">
        <v>0</v>
      </c>
      <c r="R2553" s="1" t="s">
        <v>8073</v>
      </c>
      <c r="S2553" s="1" t="s">
        <v>8156</v>
      </c>
      <c r="T2553">
        <v>1.06</v>
      </c>
      <c r="U2553" s="1"/>
      <c r="V2553">
        <v>94339.498277999999</v>
      </c>
      <c r="W2553">
        <v>1945630.5409649999</v>
      </c>
      <c r="X2553">
        <v>475.41587700000002</v>
      </c>
      <c r="Y2553">
        <v>45.484448999999998</v>
      </c>
      <c r="Z2553">
        <v>872.96373900000003</v>
      </c>
      <c r="AA2553">
        <v>836.380898</v>
      </c>
      <c r="AB2553">
        <v>0</v>
      </c>
    </row>
    <row r="2554" spans="1:28" x14ac:dyDescent="0.25">
      <c r="A2554" s="1" t="s">
        <v>3926</v>
      </c>
      <c r="B2554">
        <v>3213</v>
      </c>
      <c r="C2554" s="1" t="s">
        <v>4005</v>
      </c>
      <c r="D2554">
        <v>5.0999999999999996</v>
      </c>
      <c r="E2554">
        <v>0</v>
      </c>
      <c r="F2554">
        <v>0.97</v>
      </c>
      <c r="G2554">
        <v>4071</v>
      </c>
      <c r="H2554" s="1" t="s">
        <v>4075</v>
      </c>
      <c r="I2554">
        <v>89.74</v>
      </c>
      <c r="J2554">
        <v>2.99</v>
      </c>
      <c r="K2554">
        <v>858</v>
      </c>
      <c r="L2554">
        <v>698.34</v>
      </c>
      <c r="M2554">
        <v>538</v>
      </c>
      <c r="N2554">
        <v>13</v>
      </c>
      <c r="O2554">
        <v>0</v>
      </c>
      <c r="P2554">
        <v>694.79</v>
      </c>
      <c r="Q2554">
        <v>0</v>
      </c>
      <c r="R2554" s="1" t="s">
        <v>8081</v>
      </c>
      <c r="S2554" s="1" t="s">
        <v>8156</v>
      </c>
      <c r="T2554">
        <v>0.31</v>
      </c>
      <c r="U2554" s="1"/>
      <c r="V2554">
        <v>97423.478482999999</v>
      </c>
      <c r="W2554">
        <v>1699530.0016369999</v>
      </c>
      <c r="X2554">
        <v>483.35176799999999</v>
      </c>
      <c r="Y2554">
        <v>40.576411999999998</v>
      </c>
      <c r="Z2554">
        <v>768.81849899999997</v>
      </c>
      <c r="AA2554">
        <v>730.59952699999997</v>
      </c>
      <c r="AB2554">
        <v>0</v>
      </c>
    </row>
    <row r="2555" spans="1:28" x14ac:dyDescent="0.25">
      <c r="A2555" s="1" t="s">
        <v>3931</v>
      </c>
      <c r="B2555">
        <v>3087</v>
      </c>
      <c r="C2555" s="1" t="s">
        <v>4053</v>
      </c>
      <c r="D2555">
        <v>5.0999999999999996</v>
      </c>
      <c r="E2555">
        <v>0</v>
      </c>
      <c r="F2555">
        <v>0.17</v>
      </c>
      <c r="G2555">
        <v>4082</v>
      </c>
      <c r="H2555" s="1" t="s">
        <v>4102</v>
      </c>
      <c r="I2555">
        <v>204.71</v>
      </c>
      <c r="J2555">
        <v>8.8800000000000008</v>
      </c>
      <c r="K2555">
        <v>995</v>
      </c>
      <c r="L2555">
        <v>1496.48</v>
      </c>
      <c r="M2555">
        <v>613</v>
      </c>
      <c r="N2555">
        <v>16</v>
      </c>
      <c r="O2555">
        <v>0</v>
      </c>
      <c r="P2555">
        <v>857.12</v>
      </c>
      <c r="Q2555">
        <v>0</v>
      </c>
      <c r="R2555" s="1" t="s">
        <v>8086</v>
      </c>
      <c r="S2555" s="1" t="s">
        <v>8156</v>
      </c>
      <c r="T2555">
        <v>0.79</v>
      </c>
      <c r="U2555" s="1"/>
      <c r="V2555">
        <v>108648.507104</v>
      </c>
      <c r="W2555">
        <v>2042985.5320230001</v>
      </c>
      <c r="X2555">
        <v>542.64916600000004</v>
      </c>
      <c r="Y2555">
        <v>48.161971000000001</v>
      </c>
      <c r="Z2555">
        <v>919.28539599999999</v>
      </c>
      <c r="AA2555">
        <v>878.23910999999998</v>
      </c>
      <c r="AB2555">
        <v>0</v>
      </c>
    </row>
    <row r="2556" spans="1:28" x14ac:dyDescent="0.25">
      <c r="A2556" s="1" t="s">
        <v>3937</v>
      </c>
      <c r="B2556">
        <v>3272</v>
      </c>
      <c r="C2556" s="1" t="s">
        <v>4005</v>
      </c>
      <c r="D2556">
        <v>5.0999999999999996</v>
      </c>
      <c r="E2556">
        <v>0</v>
      </c>
      <c r="F2556">
        <v>0.49</v>
      </c>
      <c r="G2556">
        <v>4103</v>
      </c>
      <c r="H2556" s="1" t="s">
        <v>4075</v>
      </c>
      <c r="I2556">
        <v>89.74</v>
      </c>
      <c r="J2556">
        <v>7.79</v>
      </c>
      <c r="K2556">
        <v>831</v>
      </c>
      <c r="L2556">
        <v>698.35</v>
      </c>
      <c r="M2556">
        <v>597</v>
      </c>
      <c r="N2556">
        <v>14</v>
      </c>
      <c r="O2556">
        <v>0</v>
      </c>
      <c r="P2556">
        <v>754.34</v>
      </c>
      <c r="Q2556">
        <v>0</v>
      </c>
      <c r="R2556" s="1" t="s">
        <v>8092</v>
      </c>
      <c r="S2556" s="1" t="s">
        <v>8156</v>
      </c>
      <c r="T2556">
        <v>0.67</v>
      </c>
      <c r="U2556" s="1"/>
      <c r="V2556">
        <v>102887.079862</v>
      </c>
      <c r="W2556">
        <v>1829060.693642</v>
      </c>
      <c r="X2556">
        <v>511.42837200000002</v>
      </c>
      <c r="Y2556">
        <v>44.166460999999998</v>
      </c>
      <c r="Z2556">
        <v>829.71894199999997</v>
      </c>
      <c r="AA2556">
        <v>786.28026199999999</v>
      </c>
      <c r="AB2556">
        <v>0</v>
      </c>
    </row>
    <row r="2557" spans="1:28" x14ac:dyDescent="0.25">
      <c r="A2557" s="1" t="s">
        <v>3938</v>
      </c>
      <c r="B2557">
        <v>3153</v>
      </c>
      <c r="C2557" s="1" t="s">
        <v>4005</v>
      </c>
      <c r="D2557">
        <v>5.0999999999999996</v>
      </c>
      <c r="E2557">
        <v>0</v>
      </c>
      <c r="F2557">
        <v>0.45</v>
      </c>
      <c r="G2557">
        <v>4104</v>
      </c>
      <c r="H2557" s="1" t="s">
        <v>4075</v>
      </c>
      <c r="I2557">
        <v>89.74</v>
      </c>
      <c r="J2557">
        <v>11.54</v>
      </c>
      <c r="K2557">
        <v>951</v>
      </c>
      <c r="L2557">
        <v>698.35</v>
      </c>
      <c r="M2557">
        <v>666</v>
      </c>
      <c r="N2557">
        <v>18</v>
      </c>
      <c r="O2557">
        <v>0</v>
      </c>
      <c r="P2557">
        <v>898.43</v>
      </c>
      <c r="Q2557">
        <v>0</v>
      </c>
      <c r="R2557" s="1" t="s">
        <v>8093</v>
      </c>
      <c r="S2557" s="1" t="s">
        <v>8156</v>
      </c>
      <c r="T2557">
        <v>0.97</v>
      </c>
      <c r="U2557" s="1"/>
      <c r="V2557">
        <v>116438.991385</v>
      </c>
      <c r="W2557">
        <v>2053326.6466310001</v>
      </c>
      <c r="X2557">
        <v>578.38852099999997</v>
      </c>
      <c r="Y2557">
        <v>49.656213000000001</v>
      </c>
      <c r="Z2557">
        <v>931.81369400000005</v>
      </c>
      <c r="AA2557">
        <v>882.68885699999998</v>
      </c>
      <c r="AB2557">
        <v>0</v>
      </c>
    </row>
    <row r="2558" spans="1:28" x14ac:dyDescent="0.25">
      <c r="A2558" s="1" t="s">
        <v>3939</v>
      </c>
      <c r="B2558">
        <v>3111</v>
      </c>
      <c r="C2558" s="1" t="s">
        <v>4012</v>
      </c>
      <c r="D2558">
        <v>5.0999999999999996</v>
      </c>
      <c r="E2558">
        <v>0</v>
      </c>
      <c r="F2558">
        <v>555.46</v>
      </c>
      <c r="G2558">
        <v>4114</v>
      </c>
      <c r="H2558" s="1" t="s">
        <v>4096</v>
      </c>
      <c r="I2558">
        <v>121.36</v>
      </c>
      <c r="J2558">
        <v>6.77</v>
      </c>
      <c r="K2558">
        <v>1003</v>
      </c>
      <c r="L2558">
        <v>1363.57</v>
      </c>
      <c r="M2558">
        <v>601</v>
      </c>
      <c r="N2558">
        <v>31</v>
      </c>
      <c r="O2558">
        <v>0</v>
      </c>
      <c r="P2558">
        <v>844.14</v>
      </c>
      <c r="Q2558">
        <v>0</v>
      </c>
      <c r="R2558" s="1" t="s">
        <v>8094</v>
      </c>
      <c r="S2558" s="1" t="s">
        <v>8156</v>
      </c>
      <c r="T2558">
        <v>0.63</v>
      </c>
      <c r="U2558" s="1"/>
      <c r="V2558">
        <v>105621.476495</v>
      </c>
      <c r="W2558">
        <v>2021002.6532000001</v>
      </c>
      <c r="X2558">
        <v>528.30702799999995</v>
      </c>
      <c r="Y2558">
        <v>47.207681999999998</v>
      </c>
      <c r="Z2558">
        <v>907.61250299999995</v>
      </c>
      <c r="AA2558">
        <v>868.78807300000005</v>
      </c>
      <c r="AB2558">
        <v>0</v>
      </c>
    </row>
    <row r="2559" spans="1:28" x14ac:dyDescent="0.25">
      <c r="A2559" s="1" t="s">
        <v>3941</v>
      </c>
      <c r="B2559">
        <v>3155</v>
      </c>
      <c r="C2559" s="1" t="s">
        <v>4040</v>
      </c>
      <c r="D2559">
        <v>5.0999999999999996</v>
      </c>
      <c r="E2559">
        <v>0</v>
      </c>
      <c r="F2559">
        <v>0.73</v>
      </c>
      <c r="G2559">
        <v>4118</v>
      </c>
      <c r="H2559" s="1" t="s">
        <v>4096</v>
      </c>
      <c r="I2559">
        <v>121.36</v>
      </c>
      <c r="J2559">
        <v>9.0500000000000007</v>
      </c>
      <c r="K2559">
        <v>963</v>
      </c>
      <c r="L2559">
        <v>1561.24</v>
      </c>
      <c r="M2559">
        <v>600</v>
      </c>
      <c r="N2559">
        <v>20</v>
      </c>
      <c r="O2559">
        <v>0</v>
      </c>
      <c r="P2559">
        <v>817.16</v>
      </c>
      <c r="Q2559">
        <v>0</v>
      </c>
      <c r="R2559" s="1" t="s">
        <v>8096</v>
      </c>
      <c r="S2559" s="1" t="s">
        <v>8156</v>
      </c>
      <c r="T2559">
        <v>0.78</v>
      </c>
      <c r="U2559" s="1"/>
      <c r="V2559">
        <v>107585.140833</v>
      </c>
      <c r="W2559">
        <v>2130862.610413</v>
      </c>
      <c r="X2559">
        <v>539.94994199999996</v>
      </c>
      <c r="Y2559">
        <v>49.828524999999999</v>
      </c>
      <c r="Z2559">
        <v>957.24914100000001</v>
      </c>
      <c r="AA2559">
        <v>916.01133100000004</v>
      </c>
      <c r="AB2559">
        <v>0</v>
      </c>
    </row>
    <row r="2560" spans="1:28" x14ac:dyDescent="0.25">
      <c r="A2560" s="1" t="s">
        <v>3942</v>
      </c>
      <c r="B2560">
        <v>3067</v>
      </c>
      <c r="C2560" s="1" t="s">
        <v>4039</v>
      </c>
      <c r="D2560">
        <v>5.0999999999999996</v>
      </c>
      <c r="E2560">
        <v>0</v>
      </c>
      <c r="F2560">
        <v>0.34</v>
      </c>
      <c r="G2560">
        <v>4122</v>
      </c>
      <c r="H2560" s="1" t="s">
        <v>4095</v>
      </c>
      <c r="I2560">
        <v>63.59</v>
      </c>
      <c r="J2560">
        <v>7.4</v>
      </c>
      <c r="K2560">
        <v>1055</v>
      </c>
      <c r="L2560">
        <v>1614.28</v>
      </c>
      <c r="M2560">
        <v>650</v>
      </c>
      <c r="N2560">
        <v>19</v>
      </c>
      <c r="O2560">
        <v>0</v>
      </c>
      <c r="P2560">
        <v>874.45</v>
      </c>
      <c r="Q2560">
        <v>0</v>
      </c>
      <c r="R2560" s="1" t="s">
        <v>8097</v>
      </c>
      <c r="S2560" s="1" t="s">
        <v>8156</v>
      </c>
      <c r="T2560">
        <v>0.66</v>
      </c>
      <c r="U2560" s="1"/>
      <c r="V2560">
        <v>114555.369486</v>
      </c>
      <c r="W2560">
        <v>2162026.6645160001</v>
      </c>
      <c r="X2560">
        <v>572.17202099999997</v>
      </c>
      <c r="Y2560">
        <v>50.085700000000003</v>
      </c>
      <c r="Z2560">
        <v>967.73256800000001</v>
      </c>
      <c r="AA2560">
        <v>929.41346599999997</v>
      </c>
      <c r="AB2560">
        <v>0</v>
      </c>
    </row>
    <row r="2561" spans="1:28" x14ac:dyDescent="0.25">
      <c r="A2561" s="1" t="s">
        <v>3943</v>
      </c>
      <c r="B2561">
        <v>3278</v>
      </c>
      <c r="C2561" s="1" t="s">
        <v>4053</v>
      </c>
      <c r="D2561">
        <v>5.0999999999999996</v>
      </c>
      <c r="E2561">
        <v>0</v>
      </c>
      <c r="F2561">
        <v>0.5</v>
      </c>
      <c r="G2561">
        <v>4124</v>
      </c>
      <c r="H2561" s="1" t="s">
        <v>4094</v>
      </c>
      <c r="I2561">
        <v>120.04</v>
      </c>
      <c r="J2561">
        <v>14.25</v>
      </c>
      <c r="K2561">
        <v>846</v>
      </c>
      <c r="L2561">
        <v>947.15</v>
      </c>
      <c r="M2561">
        <v>583</v>
      </c>
      <c r="N2561">
        <v>14</v>
      </c>
      <c r="O2561">
        <v>0</v>
      </c>
      <c r="P2561">
        <v>780.86</v>
      </c>
      <c r="Q2561">
        <v>0</v>
      </c>
      <c r="R2561" s="1" t="s">
        <v>8098</v>
      </c>
      <c r="S2561" s="1" t="s">
        <v>8156</v>
      </c>
      <c r="T2561">
        <v>1.06</v>
      </c>
      <c r="U2561" s="1"/>
      <c r="V2561">
        <v>98412.647526000001</v>
      </c>
      <c r="W2561">
        <v>1809482.8670020001</v>
      </c>
      <c r="X2561">
        <v>490.575807</v>
      </c>
      <c r="Y2561">
        <v>43.212035</v>
      </c>
      <c r="Z2561">
        <v>816.33410000000003</v>
      </c>
      <c r="AA2561">
        <v>777.86209099999996</v>
      </c>
      <c r="AB2561">
        <v>0</v>
      </c>
    </row>
    <row r="2562" spans="1:28" x14ac:dyDescent="0.25">
      <c r="A2562" s="1" t="s">
        <v>3946</v>
      </c>
      <c r="B2562">
        <v>3163</v>
      </c>
      <c r="C2562" s="1" t="s">
        <v>4039</v>
      </c>
      <c r="D2562">
        <v>5.0999999999999996</v>
      </c>
      <c r="E2562">
        <v>0</v>
      </c>
      <c r="F2562">
        <v>0.5</v>
      </c>
      <c r="G2562">
        <v>4139</v>
      </c>
      <c r="H2562" s="1" t="s">
        <v>4111</v>
      </c>
      <c r="I2562">
        <v>13.29</v>
      </c>
      <c r="J2562">
        <v>11.8</v>
      </c>
      <c r="K2562">
        <v>976</v>
      </c>
      <c r="L2562">
        <v>1792.39</v>
      </c>
      <c r="M2562">
        <v>604</v>
      </c>
      <c r="N2562">
        <v>16</v>
      </c>
      <c r="O2562">
        <v>0</v>
      </c>
      <c r="P2562">
        <v>833.93</v>
      </c>
      <c r="Q2562">
        <v>0</v>
      </c>
      <c r="R2562" s="1" t="s">
        <v>8101</v>
      </c>
      <c r="S2562" s="1" t="s">
        <v>8156</v>
      </c>
      <c r="T2562">
        <v>0.9</v>
      </c>
      <c r="U2562" s="1"/>
      <c r="V2562">
        <v>112335.21623000001</v>
      </c>
      <c r="W2562">
        <v>2295407.5285729999</v>
      </c>
      <c r="X2562">
        <v>565.57381499999997</v>
      </c>
      <c r="Y2562">
        <v>53.696849999999998</v>
      </c>
      <c r="Z2562">
        <v>1030.2490330000001</v>
      </c>
      <c r="AA2562">
        <v>986.74263499999995</v>
      </c>
      <c r="AB2562">
        <v>0</v>
      </c>
    </row>
    <row r="2563" spans="1:28" x14ac:dyDescent="0.25">
      <c r="A2563" s="1" t="s">
        <v>3949</v>
      </c>
      <c r="B2563">
        <v>3391</v>
      </c>
      <c r="C2563" s="1" t="s">
        <v>4004</v>
      </c>
      <c r="D2563">
        <v>5.0999999999999996</v>
      </c>
      <c r="E2563">
        <v>0</v>
      </c>
      <c r="F2563">
        <v>1.54</v>
      </c>
      <c r="G2563">
        <v>4155</v>
      </c>
      <c r="H2563" s="1" t="s">
        <v>4108</v>
      </c>
      <c r="I2563">
        <v>122.01</v>
      </c>
      <c r="J2563">
        <v>11.78</v>
      </c>
      <c r="K2563">
        <v>764</v>
      </c>
      <c r="L2563">
        <v>1425.91</v>
      </c>
      <c r="M2563">
        <v>388</v>
      </c>
      <c r="N2563">
        <v>24</v>
      </c>
      <c r="O2563">
        <v>0</v>
      </c>
      <c r="P2563">
        <v>648.87</v>
      </c>
      <c r="Q2563">
        <v>0</v>
      </c>
      <c r="R2563" s="1" t="s">
        <v>8104</v>
      </c>
      <c r="S2563" s="1" t="s">
        <v>8156</v>
      </c>
      <c r="T2563">
        <v>0.9</v>
      </c>
      <c r="U2563" s="1"/>
      <c r="V2563">
        <v>72138.196263999998</v>
      </c>
      <c r="W2563">
        <v>1513043.636039</v>
      </c>
      <c r="X2563">
        <v>364.01622900000001</v>
      </c>
      <c r="Y2563">
        <v>34.614947999999998</v>
      </c>
      <c r="Z2563">
        <v>674.33851300000003</v>
      </c>
      <c r="AA2563">
        <v>650.422012</v>
      </c>
      <c r="AB2563">
        <v>0</v>
      </c>
    </row>
    <row r="2564" spans="1:28" x14ac:dyDescent="0.25">
      <c r="A2564" s="1" t="s">
        <v>3950</v>
      </c>
      <c r="B2564">
        <v>3391</v>
      </c>
      <c r="C2564" s="1" t="s">
        <v>4005</v>
      </c>
      <c r="D2564">
        <v>5.0999999999999996</v>
      </c>
      <c r="E2564">
        <v>0</v>
      </c>
      <c r="F2564">
        <v>0.53</v>
      </c>
      <c r="G2564">
        <v>4155</v>
      </c>
      <c r="H2564" s="1" t="s">
        <v>4075</v>
      </c>
      <c r="I2564">
        <v>89.74</v>
      </c>
      <c r="J2564">
        <v>10.16</v>
      </c>
      <c r="K2564">
        <v>764</v>
      </c>
      <c r="L2564">
        <v>698.35</v>
      </c>
      <c r="M2564">
        <v>533</v>
      </c>
      <c r="N2564">
        <v>11</v>
      </c>
      <c r="O2564">
        <v>0</v>
      </c>
      <c r="P2564">
        <v>700.92</v>
      </c>
      <c r="Q2564">
        <v>0</v>
      </c>
      <c r="R2564" s="1" t="s">
        <v>8105</v>
      </c>
      <c r="S2564" s="1" t="s">
        <v>8156</v>
      </c>
      <c r="T2564">
        <v>0.82</v>
      </c>
      <c r="U2564" s="1"/>
      <c r="V2564">
        <v>91711.303562000001</v>
      </c>
      <c r="W2564">
        <v>1649774.138728</v>
      </c>
      <c r="X2564">
        <v>456.31489599999998</v>
      </c>
      <c r="Y2564">
        <v>39.574291000000002</v>
      </c>
      <c r="Z2564">
        <v>746.62198100000001</v>
      </c>
      <c r="AA2564">
        <v>709.20767499999999</v>
      </c>
      <c r="AB2564">
        <v>0</v>
      </c>
    </row>
    <row r="2565" spans="1:28" x14ac:dyDescent="0.25">
      <c r="A2565" s="1" t="s">
        <v>3953</v>
      </c>
      <c r="B2565">
        <v>3253</v>
      </c>
      <c r="C2565" s="1" t="s">
        <v>4061</v>
      </c>
      <c r="D2565">
        <v>5.0999999999999996</v>
      </c>
      <c r="E2565">
        <v>0</v>
      </c>
      <c r="F2565">
        <v>0.16</v>
      </c>
      <c r="G2565">
        <v>4166</v>
      </c>
      <c r="H2565" s="1" t="s">
        <v>4161</v>
      </c>
      <c r="I2565">
        <v>168.74</v>
      </c>
      <c r="J2565">
        <v>9.24</v>
      </c>
      <c r="K2565">
        <v>913</v>
      </c>
      <c r="L2565">
        <v>2615.73</v>
      </c>
      <c r="M2565">
        <v>459</v>
      </c>
      <c r="N2565">
        <v>24</v>
      </c>
      <c r="O2565">
        <v>0</v>
      </c>
      <c r="P2565">
        <v>652.66999999999996</v>
      </c>
      <c r="Q2565">
        <v>0</v>
      </c>
      <c r="R2565" s="1" t="s">
        <v>8108</v>
      </c>
      <c r="S2565" s="1" t="s">
        <v>8156</v>
      </c>
      <c r="T2565">
        <v>0.73</v>
      </c>
      <c r="U2565" s="1"/>
      <c r="V2565">
        <v>84972.957718999998</v>
      </c>
      <c r="W2565">
        <v>1901760.3295209999</v>
      </c>
      <c r="X2565">
        <v>431.50865900000002</v>
      </c>
      <c r="Y2565">
        <v>42.253374000000001</v>
      </c>
      <c r="Z2565">
        <v>840.28783399999998</v>
      </c>
      <c r="AA2565">
        <v>817.51916800000004</v>
      </c>
      <c r="AB2565">
        <v>0</v>
      </c>
    </row>
    <row r="2566" spans="1:28" x14ac:dyDescent="0.25">
      <c r="A2566" s="1" t="s">
        <v>3954</v>
      </c>
      <c r="B2566">
        <v>3360</v>
      </c>
      <c r="C2566" s="1" t="s">
        <v>4004</v>
      </c>
      <c r="D2566">
        <v>5.0999999999999996</v>
      </c>
      <c r="E2566">
        <v>0</v>
      </c>
      <c r="F2566">
        <v>3.25</v>
      </c>
      <c r="G2566">
        <v>4170</v>
      </c>
      <c r="H2566" s="1" t="s">
        <v>4114</v>
      </c>
      <c r="I2566">
        <v>159.35</v>
      </c>
      <c r="J2566">
        <v>16.47</v>
      </c>
      <c r="K2566">
        <v>810</v>
      </c>
      <c r="L2566">
        <v>2021.57</v>
      </c>
      <c r="M2566">
        <v>408</v>
      </c>
      <c r="N2566">
        <v>31</v>
      </c>
      <c r="O2566">
        <v>0</v>
      </c>
      <c r="P2566">
        <v>689.98</v>
      </c>
      <c r="Q2566">
        <v>0</v>
      </c>
      <c r="R2566" s="1" t="s">
        <v>8109</v>
      </c>
      <c r="S2566" s="1" t="s">
        <v>8156</v>
      </c>
      <c r="T2566">
        <v>1.23</v>
      </c>
      <c r="U2566" s="1"/>
      <c r="V2566">
        <v>74834.519010000004</v>
      </c>
      <c r="W2566">
        <v>1777960.2028930001</v>
      </c>
      <c r="X2566">
        <v>382.70714900000002</v>
      </c>
      <c r="Y2566">
        <v>40.647784999999999</v>
      </c>
      <c r="Z2566">
        <v>790.28008299999999</v>
      </c>
      <c r="AA2566">
        <v>764.29515700000002</v>
      </c>
      <c r="AB2566">
        <v>0</v>
      </c>
    </row>
    <row r="2567" spans="1:28" x14ac:dyDescent="0.25">
      <c r="A2567" s="1" t="s">
        <v>3955</v>
      </c>
      <c r="B2567">
        <v>3248</v>
      </c>
      <c r="C2567" s="1" t="s">
        <v>4054</v>
      </c>
      <c r="D2567">
        <v>5.0999999999999996</v>
      </c>
      <c r="E2567">
        <v>0</v>
      </c>
      <c r="F2567">
        <v>0.94</v>
      </c>
      <c r="G2567">
        <v>4173</v>
      </c>
      <c r="H2567" s="1" t="s">
        <v>4076</v>
      </c>
      <c r="I2567">
        <v>1.4</v>
      </c>
      <c r="J2567">
        <v>9.6199999999999992</v>
      </c>
      <c r="K2567">
        <v>925</v>
      </c>
      <c r="L2567">
        <v>2323.91</v>
      </c>
      <c r="M2567">
        <v>556</v>
      </c>
      <c r="N2567">
        <v>13</v>
      </c>
      <c r="O2567">
        <v>0</v>
      </c>
      <c r="P2567">
        <v>721.89</v>
      </c>
      <c r="Q2567">
        <v>0</v>
      </c>
      <c r="R2567" s="1" t="s">
        <v>8110</v>
      </c>
      <c r="S2567" s="1" t="s">
        <v>8156</v>
      </c>
      <c r="T2567">
        <v>0.81</v>
      </c>
      <c r="U2567" s="1"/>
      <c r="V2567">
        <v>101636.349967</v>
      </c>
      <c r="W2567">
        <v>2164857.6001599999</v>
      </c>
      <c r="X2567">
        <v>513.64018899999996</v>
      </c>
      <c r="Y2567">
        <v>49.164740000000002</v>
      </c>
      <c r="Z2567">
        <v>961.35135300000002</v>
      </c>
      <c r="AA2567">
        <v>930.62088700000004</v>
      </c>
      <c r="AB2567">
        <v>0</v>
      </c>
    </row>
    <row r="2568" spans="1:28" x14ac:dyDescent="0.25">
      <c r="A2568" s="1" t="s">
        <v>3956</v>
      </c>
      <c r="B2568">
        <v>2728</v>
      </c>
      <c r="C2568" s="1" t="s">
        <v>4004</v>
      </c>
      <c r="D2568">
        <v>5.0999999999999996</v>
      </c>
      <c r="E2568">
        <v>0</v>
      </c>
      <c r="F2568">
        <v>4.33</v>
      </c>
      <c r="G2568">
        <v>4174</v>
      </c>
      <c r="H2568" s="1" t="s">
        <v>4108</v>
      </c>
      <c r="I2568">
        <v>122.01</v>
      </c>
      <c r="J2568">
        <v>15.16</v>
      </c>
      <c r="K2568">
        <v>1446</v>
      </c>
      <c r="L2568">
        <v>1425.91</v>
      </c>
      <c r="M2568">
        <v>966</v>
      </c>
      <c r="N2568">
        <v>44</v>
      </c>
      <c r="O2568">
        <v>0</v>
      </c>
      <c r="P2568">
        <v>1357.49</v>
      </c>
      <c r="Q2568">
        <v>0</v>
      </c>
      <c r="R2568" s="1" t="s">
        <v>8111</v>
      </c>
      <c r="S2568" s="1" t="s">
        <v>8156</v>
      </c>
      <c r="T2568">
        <v>1.19</v>
      </c>
      <c r="U2568" s="1"/>
      <c r="V2568">
        <v>165687.615452</v>
      </c>
      <c r="W2568">
        <v>3073738.1401200001</v>
      </c>
      <c r="X2568">
        <v>826.71320500000002</v>
      </c>
      <c r="Y2568">
        <v>73.909289000000001</v>
      </c>
      <c r="Z2568">
        <v>1391.162145</v>
      </c>
      <c r="AA2568">
        <v>1321.339099</v>
      </c>
      <c r="AB2568">
        <v>0</v>
      </c>
    </row>
    <row r="2569" spans="1:28" x14ac:dyDescent="0.25">
      <c r="A2569" s="1" t="s">
        <v>3957</v>
      </c>
      <c r="B2569">
        <v>2465</v>
      </c>
      <c r="C2569" s="1" t="s">
        <v>4061</v>
      </c>
      <c r="D2569">
        <v>5.0999999999999996</v>
      </c>
      <c r="E2569">
        <v>0</v>
      </c>
      <c r="F2569">
        <v>0.73</v>
      </c>
      <c r="G2569">
        <v>4175</v>
      </c>
      <c r="H2569" s="1" t="s">
        <v>4161</v>
      </c>
      <c r="I2569">
        <v>168.74</v>
      </c>
      <c r="J2569">
        <v>12.67</v>
      </c>
      <c r="K2569">
        <v>1710</v>
      </c>
      <c r="L2569">
        <v>2615.73</v>
      </c>
      <c r="M2569">
        <v>1092</v>
      </c>
      <c r="N2569">
        <v>38</v>
      </c>
      <c r="O2569">
        <v>0</v>
      </c>
      <c r="P2569">
        <v>1505.8</v>
      </c>
      <c r="Q2569">
        <v>0</v>
      </c>
      <c r="R2569" s="1" t="s">
        <v>8112</v>
      </c>
      <c r="S2569" s="1" t="s">
        <v>8156</v>
      </c>
      <c r="T2569">
        <v>0.93</v>
      </c>
      <c r="U2569" s="1"/>
      <c r="V2569">
        <v>189267.58657099999</v>
      </c>
      <c r="W2569">
        <v>3636308.05595</v>
      </c>
      <c r="X2569">
        <v>947.25179000000003</v>
      </c>
      <c r="Y2569">
        <v>85.629475999999997</v>
      </c>
      <c r="Z2569">
        <v>1634.0059699999999</v>
      </c>
      <c r="AA2569">
        <v>1563.173769</v>
      </c>
      <c r="AB2569">
        <v>0</v>
      </c>
    </row>
    <row r="2570" spans="1:28" x14ac:dyDescent="0.25">
      <c r="A2570" s="1" t="s">
        <v>3958</v>
      </c>
      <c r="B2570">
        <v>2984</v>
      </c>
      <c r="C2570" s="1" t="s">
        <v>4004</v>
      </c>
      <c r="D2570">
        <v>5.0999999999999996</v>
      </c>
      <c r="E2570">
        <v>0</v>
      </c>
      <c r="F2570">
        <v>0.22</v>
      </c>
      <c r="G2570">
        <v>4175</v>
      </c>
      <c r="H2570" s="1" t="s">
        <v>4114</v>
      </c>
      <c r="I2570">
        <v>159.35</v>
      </c>
      <c r="J2570">
        <v>15.14</v>
      </c>
      <c r="K2570">
        <v>1191</v>
      </c>
      <c r="L2570">
        <v>2021.57</v>
      </c>
      <c r="M2570">
        <v>718</v>
      </c>
      <c r="N2570">
        <v>34</v>
      </c>
      <c r="O2570">
        <v>0</v>
      </c>
      <c r="P2570">
        <v>1056.8399999999999</v>
      </c>
      <c r="Q2570">
        <v>0</v>
      </c>
      <c r="R2570" s="1" t="s">
        <v>8113</v>
      </c>
      <c r="S2570" s="1" t="s">
        <v>8156</v>
      </c>
      <c r="T2570">
        <v>1.1100000000000001</v>
      </c>
      <c r="U2570" s="1"/>
      <c r="V2570">
        <v>126291.33046899999</v>
      </c>
      <c r="W2570">
        <v>2573823.8786240001</v>
      </c>
      <c r="X2570">
        <v>635.66361099999995</v>
      </c>
      <c r="Y2570">
        <v>60.416727000000002</v>
      </c>
      <c r="Z2570">
        <v>1154.946555</v>
      </c>
      <c r="AA2570">
        <v>1106.427508</v>
      </c>
      <c r="AB2570">
        <v>0</v>
      </c>
    </row>
    <row r="2571" spans="1:28" x14ac:dyDescent="0.25">
      <c r="A2571" s="1" t="s">
        <v>3959</v>
      </c>
      <c r="B2571">
        <v>3208</v>
      </c>
      <c r="C2571" s="1" t="s">
        <v>4004</v>
      </c>
      <c r="D2571">
        <v>5.0999999999999996</v>
      </c>
      <c r="E2571">
        <v>0</v>
      </c>
      <c r="F2571">
        <v>0.12</v>
      </c>
      <c r="G2571">
        <v>4177</v>
      </c>
      <c r="H2571" s="1" t="s">
        <v>4167</v>
      </c>
      <c r="I2571">
        <v>122.01</v>
      </c>
      <c r="J2571">
        <v>9.35</v>
      </c>
      <c r="K2571">
        <v>969</v>
      </c>
      <c r="L2571">
        <v>1425.91</v>
      </c>
      <c r="M2571">
        <v>515</v>
      </c>
      <c r="N2571">
        <v>30</v>
      </c>
      <c r="O2571">
        <v>0</v>
      </c>
      <c r="P2571">
        <v>830.23</v>
      </c>
      <c r="Q2571">
        <v>0</v>
      </c>
      <c r="R2571" s="1" t="s">
        <v>8114</v>
      </c>
      <c r="S2571" s="1" t="s">
        <v>8156</v>
      </c>
      <c r="T2571">
        <v>0.75</v>
      </c>
      <c r="U2571" s="1"/>
      <c r="V2571">
        <v>93858.461228</v>
      </c>
      <c r="W2571">
        <v>1875088.4741</v>
      </c>
      <c r="X2571">
        <v>471.40984600000002</v>
      </c>
      <c r="Y2571">
        <v>43.609830000000002</v>
      </c>
      <c r="Z2571">
        <v>841.18975999999998</v>
      </c>
      <c r="AA2571">
        <v>806.05924000000005</v>
      </c>
      <c r="AB2571">
        <v>0</v>
      </c>
    </row>
    <row r="2572" spans="1:28" x14ac:dyDescent="0.25">
      <c r="A2572" s="1" t="s">
        <v>3960</v>
      </c>
      <c r="B2572">
        <v>3056</v>
      </c>
      <c r="C2572" s="1" t="s">
        <v>4061</v>
      </c>
      <c r="D2572">
        <v>5.0999999999999996</v>
      </c>
      <c r="E2572">
        <v>0</v>
      </c>
      <c r="F2572">
        <v>0.3</v>
      </c>
      <c r="G2572">
        <v>4178</v>
      </c>
      <c r="H2572" s="1" t="s">
        <v>4161</v>
      </c>
      <c r="I2572">
        <v>168.74</v>
      </c>
      <c r="J2572">
        <v>11.63</v>
      </c>
      <c r="K2572">
        <v>1122</v>
      </c>
      <c r="L2572">
        <v>2615.73</v>
      </c>
      <c r="M2572">
        <v>627</v>
      </c>
      <c r="N2572">
        <v>31</v>
      </c>
      <c r="O2572">
        <v>0</v>
      </c>
      <c r="P2572">
        <v>921.23</v>
      </c>
      <c r="Q2572">
        <v>0</v>
      </c>
      <c r="R2572" s="1" t="s">
        <v>8115</v>
      </c>
      <c r="S2572" s="1" t="s">
        <v>8156</v>
      </c>
      <c r="T2572">
        <v>0.95</v>
      </c>
      <c r="U2572" s="1"/>
      <c r="V2572">
        <v>107694.727788</v>
      </c>
      <c r="W2572">
        <v>2311683.9262600001</v>
      </c>
      <c r="X2572">
        <v>544.76596900000004</v>
      </c>
      <c r="Y2572">
        <v>52.821019999999997</v>
      </c>
      <c r="Z2572">
        <v>1028.41434</v>
      </c>
      <c r="AA2572">
        <v>993.73685599999999</v>
      </c>
      <c r="AB2572">
        <v>0</v>
      </c>
    </row>
    <row r="2573" spans="1:28" x14ac:dyDescent="0.25">
      <c r="A2573" s="1" t="s">
        <v>3961</v>
      </c>
      <c r="B2573">
        <v>2906</v>
      </c>
      <c r="C2573" s="1" t="s">
        <v>4004</v>
      </c>
      <c r="D2573">
        <v>5.0999999999999996</v>
      </c>
      <c r="E2573">
        <v>0</v>
      </c>
      <c r="F2573">
        <v>0.75</v>
      </c>
      <c r="G2573">
        <v>4180</v>
      </c>
      <c r="H2573" s="1" t="s">
        <v>4108</v>
      </c>
      <c r="I2573">
        <v>122.01</v>
      </c>
      <c r="J2573">
        <v>14.24</v>
      </c>
      <c r="K2573">
        <v>1274</v>
      </c>
      <c r="L2573">
        <v>1425.91</v>
      </c>
      <c r="M2573">
        <v>777</v>
      </c>
      <c r="N2573">
        <v>41</v>
      </c>
      <c r="O2573">
        <v>0</v>
      </c>
      <c r="P2573">
        <v>1177.43</v>
      </c>
      <c r="Q2573">
        <v>0</v>
      </c>
      <c r="R2573" s="1" t="s">
        <v>8116</v>
      </c>
      <c r="S2573" s="1" t="s">
        <v>8156</v>
      </c>
      <c r="T2573">
        <v>1.08</v>
      </c>
      <c r="U2573" s="1"/>
      <c r="V2573">
        <v>136154.210372</v>
      </c>
      <c r="W2573">
        <v>2615923.9222499998</v>
      </c>
      <c r="X2573">
        <v>681.524992</v>
      </c>
      <c r="Y2573">
        <v>62.279631999999999</v>
      </c>
      <c r="Z2573">
        <v>1180.753618</v>
      </c>
      <c r="AA2573">
        <v>1124.5305579999999</v>
      </c>
      <c r="AB2573">
        <v>0</v>
      </c>
    </row>
    <row r="2574" spans="1:28" x14ac:dyDescent="0.25">
      <c r="A2574" s="1" t="s">
        <v>3962</v>
      </c>
      <c r="B2574">
        <v>3259</v>
      </c>
      <c r="C2574" s="1" t="s">
        <v>4040</v>
      </c>
      <c r="D2574">
        <v>5.0999999999999996</v>
      </c>
      <c r="E2574">
        <v>0</v>
      </c>
      <c r="F2574">
        <v>0.68</v>
      </c>
      <c r="G2574">
        <v>4189</v>
      </c>
      <c r="H2574" s="1" t="s">
        <v>4153</v>
      </c>
      <c r="I2574">
        <v>204.71</v>
      </c>
      <c r="J2574">
        <v>15.75</v>
      </c>
      <c r="K2574">
        <v>930</v>
      </c>
      <c r="L2574">
        <v>1536.69</v>
      </c>
      <c r="M2574">
        <v>643</v>
      </c>
      <c r="N2574">
        <v>12</v>
      </c>
      <c r="O2574">
        <v>0</v>
      </c>
      <c r="P2574">
        <v>832.38</v>
      </c>
      <c r="Q2574">
        <v>0</v>
      </c>
      <c r="R2574" s="1" t="s">
        <v>8117</v>
      </c>
      <c r="S2574" s="1" t="s">
        <v>8156</v>
      </c>
      <c r="T2574">
        <v>1.1399999999999999</v>
      </c>
      <c r="U2574" s="1"/>
      <c r="V2574">
        <v>115132.465396</v>
      </c>
      <c r="W2574">
        <v>2285688.992025</v>
      </c>
      <c r="X2574">
        <v>578.09789699999999</v>
      </c>
      <c r="Y2574">
        <v>54.126486</v>
      </c>
      <c r="Z2574">
        <v>1028.0860709999999</v>
      </c>
      <c r="AA2574">
        <v>982.56686200000001</v>
      </c>
      <c r="AB2574">
        <v>0</v>
      </c>
    </row>
    <row r="2575" spans="1:28" x14ac:dyDescent="0.25">
      <c r="A2575" s="1" t="s">
        <v>3963</v>
      </c>
      <c r="B2575">
        <v>3122</v>
      </c>
      <c r="C2575" s="1" t="s">
        <v>4040</v>
      </c>
      <c r="D2575">
        <v>5.0999999999999996</v>
      </c>
      <c r="E2575">
        <v>0</v>
      </c>
      <c r="F2575">
        <v>0.59</v>
      </c>
      <c r="G2575">
        <v>4194</v>
      </c>
      <c r="H2575" s="1" t="s">
        <v>4161</v>
      </c>
      <c r="I2575">
        <v>168.74</v>
      </c>
      <c r="J2575">
        <v>12.92</v>
      </c>
      <c r="K2575">
        <v>1072</v>
      </c>
      <c r="L2575">
        <v>1626.36</v>
      </c>
      <c r="M2575">
        <v>691</v>
      </c>
      <c r="N2575">
        <v>15</v>
      </c>
      <c r="O2575">
        <v>0</v>
      </c>
      <c r="P2575">
        <v>951.9</v>
      </c>
      <c r="Q2575">
        <v>0</v>
      </c>
      <c r="R2575" s="1" t="s">
        <v>8118</v>
      </c>
      <c r="S2575" s="1" t="s">
        <v>8156</v>
      </c>
      <c r="T2575">
        <v>0.98</v>
      </c>
      <c r="U2575" s="1"/>
      <c r="V2575">
        <v>121370.977113</v>
      </c>
      <c r="W2575">
        <v>2311343.6989970002</v>
      </c>
      <c r="X2575">
        <v>606.94169099999999</v>
      </c>
      <c r="Y2575">
        <v>54.622912999999997</v>
      </c>
      <c r="Z2575">
        <v>1039.7537139999999</v>
      </c>
      <c r="AA2575">
        <v>993.59956799999998</v>
      </c>
      <c r="AB2575">
        <v>0</v>
      </c>
    </row>
    <row r="2576" spans="1:28" x14ac:dyDescent="0.25">
      <c r="A2576" s="1" t="s">
        <v>3964</v>
      </c>
      <c r="B2576">
        <v>3253</v>
      </c>
      <c r="C2576" s="1" t="s">
        <v>4040</v>
      </c>
      <c r="D2576">
        <v>5.0999999999999996</v>
      </c>
      <c r="E2576">
        <v>0</v>
      </c>
      <c r="F2576">
        <v>0.16</v>
      </c>
      <c r="G2576">
        <v>4197</v>
      </c>
      <c r="H2576" s="1" t="s">
        <v>4096</v>
      </c>
      <c r="I2576">
        <v>121.36</v>
      </c>
      <c r="J2576">
        <v>11.8</v>
      </c>
      <c r="K2576">
        <v>944</v>
      </c>
      <c r="L2576">
        <v>1561.24</v>
      </c>
      <c r="M2576">
        <v>663</v>
      </c>
      <c r="N2576">
        <v>15</v>
      </c>
      <c r="O2576">
        <v>0</v>
      </c>
      <c r="P2576">
        <v>830.65</v>
      </c>
      <c r="Q2576">
        <v>0</v>
      </c>
      <c r="R2576" s="1" t="s">
        <v>8119</v>
      </c>
      <c r="S2576" s="1" t="s">
        <v>8156</v>
      </c>
      <c r="T2576">
        <v>1</v>
      </c>
      <c r="U2576" s="1"/>
      <c r="V2576">
        <v>115181.23519599999</v>
      </c>
      <c r="W2576">
        <v>2219587.8761109998</v>
      </c>
      <c r="X2576">
        <v>576.69804699999997</v>
      </c>
      <c r="Y2576">
        <v>52.576797999999997</v>
      </c>
      <c r="Z2576">
        <v>998.79542600000002</v>
      </c>
      <c r="AA2576">
        <v>954.15430200000003</v>
      </c>
      <c r="AB2576">
        <v>0</v>
      </c>
    </row>
    <row r="2577" spans="1:28" x14ac:dyDescent="0.25">
      <c r="A2577" s="1" t="s">
        <v>3969</v>
      </c>
      <c r="B2577">
        <v>3078</v>
      </c>
      <c r="C2577" s="1" t="s">
        <v>4004</v>
      </c>
      <c r="D2577">
        <v>5.0999999999999996</v>
      </c>
      <c r="E2577">
        <v>0</v>
      </c>
      <c r="F2577">
        <v>0.98</v>
      </c>
      <c r="G2577">
        <v>4216</v>
      </c>
      <c r="H2577" s="1" t="s">
        <v>4114</v>
      </c>
      <c r="I2577">
        <v>159.35</v>
      </c>
      <c r="J2577">
        <v>6.51</v>
      </c>
      <c r="K2577">
        <v>1138</v>
      </c>
      <c r="L2577">
        <v>2021.57</v>
      </c>
      <c r="M2577">
        <v>619</v>
      </c>
      <c r="N2577">
        <v>28</v>
      </c>
      <c r="O2577">
        <v>0</v>
      </c>
      <c r="P2577">
        <v>875.6</v>
      </c>
      <c r="Q2577">
        <v>0</v>
      </c>
      <c r="R2577" s="1" t="s">
        <v>8124</v>
      </c>
      <c r="S2577" s="1" t="s">
        <v>8156</v>
      </c>
      <c r="T2577">
        <v>0.56000000000000005</v>
      </c>
      <c r="U2577" s="1"/>
      <c r="V2577">
        <v>108059.120004</v>
      </c>
      <c r="W2577">
        <v>2152871.3373409999</v>
      </c>
      <c r="X2577">
        <v>542.40011000000004</v>
      </c>
      <c r="Y2577">
        <v>49.165390000000002</v>
      </c>
      <c r="Z2577">
        <v>960.67819699999995</v>
      </c>
      <c r="AA2577">
        <v>925.47353699999996</v>
      </c>
      <c r="AB2577">
        <v>0</v>
      </c>
    </row>
    <row r="2578" spans="1:28" x14ac:dyDescent="0.25">
      <c r="A2578" s="1" t="s">
        <v>3970</v>
      </c>
      <c r="B2578">
        <v>3264</v>
      </c>
      <c r="C2578" s="1" t="s">
        <v>4004</v>
      </c>
      <c r="D2578">
        <v>5.0999999999999996</v>
      </c>
      <c r="E2578">
        <v>0</v>
      </c>
      <c r="F2578">
        <v>0.5</v>
      </c>
      <c r="G2578">
        <v>4223</v>
      </c>
      <c r="H2578" s="1" t="s">
        <v>4122</v>
      </c>
      <c r="I2578">
        <v>159.35</v>
      </c>
      <c r="J2578">
        <v>12.58</v>
      </c>
      <c r="K2578">
        <v>959</v>
      </c>
      <c r="L2578">
        <v>2021.57</v>
      </c>
      <c r="M2578">
        <v>501</v>
      </c>
      <c r="N2578">
        <v>32</v>
      </c>
      <c r="O2578">
        <v>0</v>
      </c>
      <c r="P2578">
        <v>822.5</v>
      </c>
      <c r="Q2578">
        <v>0</v>
      </c>
      <c r="R2578" s="1" t="s">
        <v>8125</v>
      </c>
      <c r="S2578" s="1" t="s">
        <v>8156</v>
      </c>
      <c r="T2578">
        <v>1.08</v>
      </c>
      <c r="U2578" s="1"/>
      <c r="V2578">
        <v>91919.782294999997</v>
      </c>
      <c r="W2578">
        <v>2035633.8141630001</v>
      </c>
      <c r="X2578">
        <v>466.54550399999999</v>
      </c>
      <c r="Y2578">
        <v>46.633865</v>
      </c>
      <c r="Z2578">
        <v>906.58147199999996</v>
      </c>
      <c r="AA2578">
        <v>875.06690800000001</v>
      </c>
      <c r="AB2578">
        <v>0</v>
      </c>
    </row>
    <row r="2579" spans="1:28" x14ac:dyDescent="0.25">
      <c r="A2579" s="1" t="s">
        <v>3971</v>
      </c>
      <c r="B2579">
        <v>3352</v>
      </c>
      <c r="C2579" s="1" t="s">
        <v>4040</v>
      </c>
      <c r="D2579">
        <v>5.0999999999999996</v>
      </c>
      <c r="E2579">
        <v>0</v>
      </c>
      <c r="F2579">
        <v>0.59</v>
      </c>
      <c r="G2579">
        <v>4230</v>
      </c>
      <c r="H2579" s="1" t="s">
        <v>4096</v>
      </c>
      <c r="I2579">
        <v>121.36</v>
      </c>
      <c r="J2579">
        <v>13.12</v>
      </c>
      <c r="K2579">
        <v>878</v>
      </c>
      <c r="L2579">
        <v>1561.24</v>
      </c>
      <c r="M2579">
        <v>556</v>
      </c>
      <c r="N2579">
        <v>12</v>
      </c>
      <c r="O2579">
        <v>0</v>
      </c>
      <c r="P2579">
        <v>763.82</v>
      </c>
      <c r="Q2579">
        <v>0</v>
      </c>
      <c r="R2579" s="1" t="s">
        <v>8126</v>
      </c>
      <c r="S2579" s="1" t="s">
        <v>8156</v>
      </c>
      <c r="T2579">
        <v>1</v>
      </c>
      <c r="U2579" s="1"/>
      <c r="V2579">
        <v>103014.978215</v>
      </c>
      <c r="W2579">
        <v>2095723.5866020001</v>
      </c>
      <c r="X2579">
        <v>518.44432600000005</v>
      </c>
      <c r="Y2579">
        <v>49.170490000000001</v>
      </c>
      <c r="Z2579">
        <v>941.65848100000005</v>
      </c>
      <c r="AA2579">
        <v>900.903279</v>
      </c>
      <c r="AB2579">
        <v>0</v>
      </c>
    </row>
    <row r="2580" spans="1:28" x14ac:dyDescent="0.25">
      <c r="A2580" s="1" t="s">
        <v>3972</v>
      </c>
      <c r="B2580">
        <v>3527</v>
      </c>
      <c r="C2580" s="1" t="s">
        <v>4012</v>
      </c>
      <c r="D2580">
        <v>5.0999999999999996</v>
      </c>
      <c r="E2580">
        <v>0</v>
      </c>
      <c r="F2580">
        <v>460.35</v>
      </c>
      <c r="G2580">
        <v>4237</v>
      </c>
      <c r="H2580" s="1" t="s">
        <v>4096</v>
      </c>
      <c r="I2580">
        <v>121.36</v>
      </c>
      <c r="J2580">
        <v>11.63</v>
      </c>
      <c r="K2580">
        <v>710</v>
      </c>
      <c r="L2580">
        <v>1363.57</v>
      </c>
      <c r="M2580">
        <v>387</v>
      </c>
      <c r="N2580">
        <v>24</v>
      </c>
      <c r="O2580">
        <v>0</v>
      </c>
      <c r="P2580">
        <v>593.85</v>
      </c>
      <c r="Q2580">
        <v>0</v>
      </c>
      <c r="R2580" s="1" t="s">
        <v>8127</v>
      </c>
      <c r="S2580" s="1" t="s">
        <v>8156</v>
      </c>
      <c r="T2580">
        <v>0.86</v>
      </c>
      <c r="U2580" s="1"/>
      <c r="V2580">
        <v>68389.968982000006</v>
      </c>
      <c r="W2580">
        <v>1430873.0250500001</v>
      </c>
      <c r="X2580">
        <v>345.01941499999998</v>
      </c>
      <c r="Y2580">
        <v>32.777149000000001</v>
      </c>
      <c r="Z2580">
        <v>638.14428999999996</v>
      </c>
      <c r="AA2580">
        <v>615.09885599999996</v>
      </c>
      <c r="AB2580">
        <v>0</v>
      </c>
    </row>
    <row r="2581" spans="1:28" x14ac:dyDescent="0.25">
      <c r="A2581" s="1" t="s">
        <v>3973</v>
      </c>
      <c r="B2581">
        <v>3331</v>
      </c>
      <c r="C2581" s="1" t="s">
        <v>4005</v>
      </c>
      <c r="D2581">
        <v>5.0999999999999996</v>
      </c>
      <c r="E2581">
        <v>0</v>
      </c>
      <c r="F2581">
        <v>0.01</v>
      </c>
      <c r="G2581">
        <v>4238</v>
      </c>
      <c r="H2581" s="1" t="s">
        <v>4075</v>
      </c>
      <c r="I2581">
        <v>89.74</v>
      </c>
      <c r="J2581">
        <v>3.73</v>
      </c>
      <c r="K2581">
        <v>907</v>
      </c>
      <c r="L2581">
        <v>698.35</v>
      </c>
      <c r="M2581">
        <v>623</v>
      </c>
      <c r="N2581">
        <v>16</v>
      </c>
      <c r="O2581">
        <v>0</v>
      </c>
      <c r="P2581">
        <v>786.95</v>
      </c>
      <c r="Q2581">
        <v>0</v>
      </c>
      <c r="R2581" s="1" t="s">
        <v>8128</v>
      </c>
      <c r="S2581" s="1" t="s">
        <v>8156</v>
      </c>
      <c r="T2581">
        <v>0.43</v>
      </c>
      <c r="U2581" s="1"/>
      <c r="V2581">
        <v>108685.97149</v>
      </c>
      <c r="W2581">
        <v>1888537.405361</v>
      </c>
      <c r="X2581">
        <v>539.12701500000003</v>
      </c>
      <c r="Y2581">
        <v>45.486286</v>
      </c>
      <c r="Z2581">
        <v>856.28860799999995</v>
      </c>
      <c r="AA2581">
        <v>811.85047099999997</v>
      </c>
      <c r="AB2581">
        <v>0</v>
      </c>
    </row>
    <row r="2582" spans="1:28" x14ac:dyDescent="0.25">
      <c r="A2582" s="1" t="s">
        <v>3978</v>
      </c>
      <c r="B2582">
        <v>3155</v>
      </c>
      <c r="C2582" s="1" t="s">
        <v>4061</v>
      </c>
      <c r="D2582">
        <v>5.0999999999999996</v>
      </c>
      <c r="E2582">
        <v>0</v>
      </c>
      <c r="F2582">
        <v>0.73</v>
      </c>
      <c r="G2582">
        <v>4272</v>
      </c>
      <c r="H2582" s="1" t="s">
        <v>4145</v>
      </c>
      <c r="I2582">
        <v>168.74</v>
      </c>
      <c r="J2582">
        <v>13.81</v>
      </c>
      <c r="K2582">
        <v>1117</v>
      </c>
      <c r="L2582">
        <v>2615.73</v>
      </c>
      <c r="M2582">
        <v>550</v>
      </c>
      <c r="N2582">
        <v>37</v>
      </c>
      <c r="O2582">
        <v>0</v>
      </c>
      <c r="P2582">
        <v>925.42</v>
      </c>
      <c r="Q2582">
        <v>0</v>
      </c>
      <c r="R2582" s="1" t="s">
        <v>8133</v>
      </c>
      <c r="S2582" s="1" t="s">
        <v>8156</v>
      </c>
      <c r="T2582">
        <v>1</v>
      </c>
      <c r="U2582" s="1"/>
      <c r="V2582">
        <v>101452.94390300001</v>
      </c>
      <c r="W2582">
        <v>2332964.0312399999</v>
      </c>
      <c r="X2582">
        <v>516.92339900000002</v>
      </c>
      <c r="Y2582">
        <v>52.674453</v>
      </c>
      <c r="Z2582">
        <v>1035.141676</v>
      </c>
      <c r="AA2582">
        <v>1002.879294</v>
      </c>
      <c r="AB2582">
        <v>0</v>
      </c>
    </row>
    <row r="2583" spans="1:28" x14ac:dyDescent="0.25">
      <c r="A2583" s="1" t="s">
        <v>3985</v>
      </c>
      <c r="B2583">
        <v>3269</v>
      </c>
      <c r="C2583" s="1" t="s">
        <v>4053</v>
      </c>
      <c r="D2583">
        <v>5.0999999999999996</v>
      </c>
      <c r="E2583">
        <v>0</v>
      </c>
      <c r="F2583">
        <v>0.6</v>
      </c>
      <c r="G2583">
        <v>4338</v>
      </c>
      <c r="H2583" s="1" t="s">
        <v>4102</v>
      </c>
      <c r="I2583">
        <v>204.71</v>
      </c>
      <c r="J2583">
        <v>8.9</v>
      </c>
      <c r="K2583">
        <v>1069</v>
      </c>
      <c r="L2583">
        <v>1496.49</v>
      </c>
      <c r="M2583">
        <v>700</v>
      </c>
      <c r="N2583">
        <v>14</v>
      </c>
      <c r="O2583">
        <v>0</v>
      </c>
      <c r="P2583">
        <v>906.2</v>
      </c>
      <c r="Q2583">
        <v>0</v>
      </c>
      <c r="R2583" s="1" t="s">
        <v>8140</v>
      </c>
      <c r="S2583" s="1" t="s">
        <v>8156</v>
      </c>
      <c r="T2583">
        <v>0.67</v>
      </c>
      <c r="U2583" s="1"/>
      <c r="V2583">
        <v>122881.55089100001</v>
      </c>
      <c r="W2583">
        <v>2285095.0493600001</v>
      </c>
      <c r="X2583">
        <v>613.04387399999996</v>
      </c>
      <c r="Y2583">
        <v>53.617089</v>
      </c>
      <c r="Z2583">
        <v>1026.854595</v>
      </c>
      <c r="AA2583">
        <v>982.31872799999996</v>
      </c>
      <c r="AB2583">
        <v>0</v>
      </c>
    </row>
    <row r="2584" spans="1:28" x14ac:dyDescent="0.25">
      <c r="A2584" s="1" t="s">
        <v>3988</v>
      </c>
      <c r="B2584">
        <v>2760</v>
      </c>
      <c r="C2584" s="1" t="s">
        <v>4061</v>
      </c>
      <c r="D2584">
        <v>5.0999999999999996</v>
      </c>
      <c r="E2584">
        <v>0</v>
      </c>
      <c r="F2584">
        <v>0.01</v>
      </c>
      <c r="G2584">
        <v>4385</v>
      </c>
      <c r="H2584" s="1" t="s">
        <v>4145</v>
      </c>
      <c r="I2584">
        <v>168.74</v>
      </c>
      <c r="J2584">
        <v>15.27</v>
      </c>
      <c r="K2584">
        <v>1625</v>
      </c>
      <c r="L2584">
        <v>2615.73</v>
      </c>
      <c r="M2584">
        <v>943</v>
      </c>
      <c r="N2584">
        <v>44</v>
      </c>
      <c r="O2584">
        <v>0</v>
      </c>
      <c r="P2584">
        <v>1452.29</v>
      </c>
      <c r="Q2584">
        <v>0</v>
      </c>
      <c r="R2584" s="1" t="s">
        <v>8143</v>
      </c>
      <c r="S2584" s="1" t="s">
        <v>8156</v>
      </c>
      <c r="T2584">
        <v>1.1000000000000001</v>
      </c>
      <c r="U2584" s="1"/>
      <c r="V2584">
        <v>164127.22300299999</v>
      </c>
      <c r="W2584">
        <v>3313884.8183809998</v>
      </c>
      <c r="X2584">
        <v>825.31056699999999</v>
      </c>
      <c r="Y2584">
        <v>77.463888999999995</v>
      </c>
      <c r="Z2584">
        <v>1486.125045</v>
      </c>
      <c r="AA2584">
        <v>1424.56432</v>
      </c>
      <c r="AB2584">
        <v>0</v>
      </c>
    </row>
    <row r="2585" spans="1:28" x14ac:dyDescent="0.25">
      <c r="A2585" s="1" t="s">
        <v>3989</v>
      </c>
      <c r="B2585">
        <v>2958</v>
      </c>
      <c r="C2585" s="1" t="s">
        <v>4061</v>
      </c>
      <c r="D2585">
        <v>5.0999999999999996</v>
      </c>
      <c r="E2585">
        <v>0</v>
      </c>
      <c r="F2585">
        <v>0.87</v>
      </c>
      <c r="G2585">
        <v>4385</v>
      </c>
      <c r="H2585" s="1" t="s">
        <v>4161</v>
      </c>
      <c r="I2585">
        <v>168.74</v>
      </c>
      <c r="J2585">
        <v>12.93</v>
      </c>
      <c r="K2585">
        <v>1427</v>
      </c>
      <c r="L2585">
        <v>2615.73</v>
      </c>
      <c r="M2585">
        <v>852</v>
      </c>
      <c r="N2585">
        <v>37</v>
      </c>
      <c r="O2585">
        <v>0</v>
      </c>
      <c r="P2585">
        <v>1228.73</v>
      </c>
      <c r="Q2585">
        <v>0</v>
      </c>
      <c r="R2585" s="1" t="s">
        <v>8144</v>
      </c>
      <c r="S2585" s="1" t="s">
        <v>8156</v>
      </c>
      <c r="T2585">
        <v>0.96</v>
      </c>
      <c r="U2585" s="1"/>
      <c r="V2585">
        <v>147278.88577299999</v>
      </c>
      <c r="W2585">
        <v>2979006.9057410001</v>
      </c>
      <c r="X2585">
        <v>740.73688200000004</v>
      </c>
      <c r="Y2585">
        <v>69.573858999999999</v>
      </c>
      <c r="Z2585">
        <v>1335.2447320000001</v>
      </c>
      <c r="AA2585">
        <v>1280.6077660000001</v>
      </c>
      <c r="AB2585">
        <v>0</v>
      </c>
    </row>
    <row r="2586" spans="1:28" x14ac:dyDescent="0.25">
      <c r="A2586" s="1" t="s">
        <v>3990</v>
      </c>
      <c r="B2586">
        <v>3286</v>
      </c>
      <c r="C2586" s="1" t="s">
        <v>4040</v>
      </c>
      <c r="D2586">
        <v>5.0999999999999996</v>
      </c>
      <c r="E2586">
        <v>0</v>
      </c>
      <c r="F2586">
        <v>0.3</v>
      </c>
      <c r="G2586">
        <v>4387</v>
      </c>
      <c r="H2586" s="1" t="s">
        <v>4161</v>
      </c>
      <c r="I2586">
        <v>168.74</v>
      </c>
      <c r="J2586">
        <v>12.45</v>
      </c>
      <c r="K2586">
        <v>1101</v>
      </c>
      <c r="L2586">
        <v>1626.36</v>
      </c>
      <c r="M2586">
        <v>758</v>
      </c>
      <c r="N2586">
        <v>16</v>
      </c>
      <c r="O2586">
        <v>0</v>
      </c>
      <c r="P2586">
        <v>988.95</v>
      </c>
      <c r="Q2586">
        <v>0</v>
      </c>
      <c r="R2586" s="1" t="s">
        <v>8145</v>
      </c>
      <c r="S2586" s="1" t="s">
        <v>8156</v>
      </c>
      <c r="T2586">
        <v>1.05</v>
      </c>
      <c r="U2586" s="1"/>
      <c r="V2586">
        <v>130052.660193</v>
      </c>
      <c r="W2586">
        <v>2536640.2681129999</v>
      </c>
      <c r="X2586">
        <v>651.97919300000001</v>
      </c>
      <c r="Y2586">
        <v>60.426445000000001</v>
      </c>
      <c r="Z2586">
        <v>1144.137487</v>
      </c>
      <c r="AA2586">
        <v>1090.446557</v>
      </c>
      <c r="AB2586">
        <v>0</v>
      </c>
    </row>
    <row r="2587" spans="1:28" x14ac:dyDescent="0.25">
      <c r="A2587" s="1" t="s">
        <v>3991</v>
      </c>
      <c r="B2587">
        <v>3352</v>
      </c>
      <c r="C2587" s="1" t="s">
        <v>4061</v>
      </c>
      <c r="D2587">
        <v>5.0999999999999996</v>
      </c>
      <c r="E2587">
        <v>0</v>
      </c>
      <c r="F2587">
        <v>0.59</v>
      </c>
      <c r="G2587">
        <v>4389</v>
      </c>
      <c r="H2587" s="1" t="s">
        <v>4161</v>
      </c>
      <c r="I2587">
        <v>168.74</v>
      </c>
      <c r="J2587">
        <v>12.19</v>
      </c>
      <c r="K2587">
        <v>1037</v>
      </c>
      <c r="L2587">
        <v>2615.73</v>
      </c>
      <c r="M2587">
        <v>492</v>
      </c>
      <c r="N2587">
        <v>25</v>
      </c>
      <c r="O2587">
        <v>0</v>
      </c>
      <c r="P2587">
        <v>825.42</v>
      </c>
      <c r="Q2587">
        <v>0</v>
      </c>
      <c r="R2587" s="1" t="s">
        <v>8146</v>
      </c>
      <c r="S2587" s="1" t="s">
        <v>8156</v>
      </c>
      <c r="T2587">
        <v>0.9</v>
      </c>
      <c r="U2587" s="1"/>
      <c r="V2587">
        <v>97557.581032999995</v>
      </c>
      <c r="W2587">
        <v>2218873.1366150002</v>
      </c>
      <c r="X2587">
        <v>496.46407199999999</v>
      </c>
      <c r="Y2587">
        <v>50.061031999999997</v>
      </c>
      <c r="Z2587">
        <v>983.901658</v>
      </c>
      <c r="AA2587">
        <v>953.83565599999997</v>
      </c>
      <c r="AB2587">
        <v>0</v>
      </c>
    </row>
    <row r="2590" spans="1:28" x14ac:dyDescent="0.25">
      <c r="K2590" t="s">
        <v>8164</v>
      </c>
      <c r="P2590" t="s">
        <v>8165</v>
      </c>
      <c r="V2590" t="s">
        <v>8166</v>
      </c>
      <c r="W2590" t="s">
        <v>8167</v>
      </c>
      <c r="X2590" t="s">
        <v>8168</v>
      </c>
      <c r="Y2590" t="s">
        <v>8169</v>
      </c>
      <c r="Z2590" t="s">
        <v>8170</v>
      </c>
      <c r="AA2590" t="s">
        <v>8171</v>
      </c>
    </row>
    <row r="2591" spans="1:28" x14ac:dyDescent="0.25">
      <c r="K2591">
        <f>SUM(K2:K2587)</f>
        <v>952563</v>
      </c>
      <c r="P2591">
        <f>SUM(P2:P2587)</f>
        <v>670878.36999999941</v>
      </c>
      <c r="V2591">
        <f t="shared" ref="V2591:AA2591" si="0">SUM(V2:V2587)</f>
        <v>93185436.662443891</v>
      </c>
      <c r="W2591">
        <f t="shared" si="0"/>
        <v>2271129598.078063</v>
      </c>
      <c r="X2591">
        <f t="shared" si="0"/>
        <v>477770.1931870007</v>
      </c>
      <c r="Y2591">
        <f t="shared" si="0"/>
        <v>50248.450877000061</v>
      </c>
      <c r="Z2591">
        <f t="shared" si="0"/>
        <v>1000566.6259079991</v>
      </c>
      <c r="AA2591">
        <f t="shared" si="0"/>
        <v>976295.15747399942</v>
      </c>
    </row>
    <row r="2593" spans="11:27" x14ac:dyDescent="0.25">
      <c r="K2593" t="s">
        <v>8172</v>
      </c>
      <c r="P2593" t="s">
        <v>8173</v>
      </c>
      <c r="V2593" t="s">
        <v>8174</v>
      </c>
      <c r="W2593" t="s">
        <v>8175</v>
      </c>
      <c r="X2593" t="s">
        <v>8176</v>
      </c>
      <c r="Y2593" t="s">
        <v>8177</v>
      </c>
      <c r="Z2593" t="s">
        <v>8178</v>
      </c>
      <c r="AA2593" t="s">
        <v>8179</v>
      </c>
    </row>
    <row r="2594" spans="11:27" x14ac:dyDescent="0.25">
      <c r="K2594">
        <f>K2591/2586</f>
        <v>368.35382830626452</v>
      </c>
      <c r="P2594">
        <f>P2591/2586</f>
        <v>259.42705723124493</v>
      </c>
      <c r="V2594">
        <f>V2591/2586</f>
        <v>36034.584942940404</v>
      </c>
      <c r="W2594">
        <f t="shared" ref="W2594:AA2594" si="1">W2591/2586</f>
        <v>878240.37048648996</v>
      </c>
      <c r="X2594">
        <f t="shared" si="1"/>
        <v>184.75258823936608</v>
      </c>
      <c r="Y2594">
        <f t="shared" si="1"/>
        <v>19.430955482211935</v>
      </c>
      <c r="Z2594">
        <f t="shared" si="1"/>
        <v>386.91671535498807</v>
      </c>
      <c r="AA2594">
        <f t="shared" si="1"/>
        <v>377.530996703016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"/>
  <sheetViews>
    <sheetView topLeftCell="H1" workbookViewId="0">
      <selection activeCell="K11" sqref="K11"/>
    </sheetView>
  </sheetViews>
  <sheetFormatPr baseColWidth="10" defaultRowHeight="15" x14ac:dyDescent="0.25"/>
  <cols>
    <col min="1" max="1" width="10.7109375" bestFit="1" customWidth="1"/>
    <col min="2" max="2" width="9.140625" bestFit="1" customWidth="1"/>
    <col min="3" max="3" width="13.28515625" bestFit="1" customWidth="1"/>
    <col min="4" max="4" width="12.28515625" bestFit="1" customWidth="1"/>
    <col min="5" max="5" width="14.7109375" bestFit="1" customWidth="1"/>
    <col min="6" max="6" width="14.140625" bestFit="1" customWidth="1"/>
    <col min="7" max="7" width="8.85546875" bestFit="1" customWidth="1"/>
    <col min="8" max="8" width="13" bestFit="1" customWidth="1"/>
    <col min="9" max="9" width="12" customWidth="1"/>
    <col min="10" max="10" width="14.42578125" bestFit="1" customWidth="1"/>
    <col min="11" max="11" width="16" customWidth="1"/>
    <col min="12" max="12" width="14.140625" bestFit="1" customWidth="1"/>
    <col min="13" max="13" width="14.28515625" bestFit="1" customWidth="1"/>
    <col min="14" max="14" width="15.140625" bestFit="1" customWidth="1"/>
    <col min="15" max="15" width="11.5703125" bestFit="1" customWidth="1"/>
    <col min="16" max="16" width="15.42578125" customWidth="1"/>
    <col min="17" max="17" width="12.5703125" bestFit="1" customWidth="1"/>
    <col min="18" max="18" width="73.28515625" bestFit="1" customWidth="1"/>
    <col min="19" max="19" width="10.28515625" bestFit="1" customWidth="1"/>
    <col min="20" max="20" width="14.140625" bestFit="1" customWidth="1"/>
    <col min="21" max="27" width="12" bestFit="1" customWidth="1"/>
    <col min="28" max="28" width="16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s="1" t="s">
        <v>3542</v>
      </c>
      <c r="B2">
        <v>2630</v>
      </c>
      <c r="C2" s="1" t="s">
        <v>4018</v>
      </c>
      <c r="D2">
        <v>8.1</v>
      </c>
      <c r="E2">
        <v>0</v>
      </c>
      <c r="F2">
        <v>0</v>
      </c>
      <c r="G2">
        <v>3482</v>
      </c>
      <c r="H2" s="1" t="s">
        <v>4155</v>
      </c>
      <c r="I2">
        <v>81.98</v>
      </c>
      <c r="J2">
        <v>12.28</v>
      </c>
      <c r="K2">
        <v>852</v>
      </c>
      <c r="L2">
        <v>3187.49</v>
      </c>
      <c r="M2">
        <v>440</v>
      </c>
      <c r="N2">
        <v>15</v>
      </c>
      <c r="O2">
        <v>0</v>
      </c>
      <c r="P2">
        <v>604.37</v>
      </c>
      <c r="Q2">
        <v>0</v>
      </c>
      <c r="R2" s="1" t="s">
        <v>7697</v>
      </c>
      <c r="S2" s="1" t="s">
        <v>8163</v>
      </c>
      <c r="T2">
        <v>0.93</v>
      </c>
      <c r="U2" s="1"/>
      <c r="V2">
        <v>83854.516657999993</v>
      </c>
      <c r="W2">
        <v>2211131.4218540001</v>
      </c>
      <c r="X2">
        <v>434.16410400000001</v>
      </c>
      <c r="Y2">
        <v>49.220897999999998</v>
      </c>
      <c r="Z2">
        <v>976.25097700000003</v>
      </c>
      <c r="AA2">
        <v>950.49726899999996</v>
      </c>
      <c r="AB2">
        <v>0</v>
      </c>
    </row>
    <row r="3" spans="1:28" x14ac:dyDescent="0.25">
      <c r="A3" s="1" t="s">
        <v>3933</v>
      </c>
      <c r="B3">
        <v>3510</v>
      </c>
      <c r="C3" s="1" t="s">
        <v>4022</v>
      </c>
      <c r="D3">
        <v>8.1</v>
      </c>
      <c r="E3">
        <v>0</v>
      </c>
      <c r="F3">
        <v>0</v>
      </c>
      <c r="G3">
        <v>4094</v>
      </c>
      <c r="H3" s="1" t="s">
        <v>4128</v>
      </c>
      <c r="I3">
        <v>116.2</v>
      </c>
      <c r="J3">
        <v>10.17</v>
      </c>
      <c r="K3">
        <v>584</v>
      </c>
      <c r="L3">
        <v>3375.88</v>
      </c>
      <c r="M3">
        <v>193</v>
      </c>
      <c r="N3">
        <v>7</v>
      </c>
      <c r="O3">
        <v>0</v>
      </c>
      <c r="P3">
        <v>265.69</v>
      </c>
      <c r="Q3">
        <v>0</v>
      </c>
      <c r="R3" s="1" t="s">
        <v>8088</v>
      </c>
      <c r="S3" s="1" t="s">
        <v>8163</v>
      </c>
      <c r="T3">
        <v>0.75</v>
      </c>
      <c r="U3" s="1"/>
      <c r="V3">
        <v>42399.996886000001</v>
      </c>
      <c r="W3">
        <v>1391226.2918759999</v>
      </c>
      <c r="X3">
        <v>225.714339</v>
      </c>
      <c r="Y3">
        <v>27.905014000000001</v>
      </c>
      <c r="Z3">
        <v>594.91356599999995</v>
      </c>
      <c r="AA3">
        <v>598.04108499999995</v>
      </c>
      <c r="AB3">
        <v>0</v>
      </c>
    </row>
    <row r="6" spans="1:28" x14ac:dyDescent="0.25">
      <c r="K6" t="s">
        <v>8164</v>
      </c>
      <c r="P6" t="s">
        <v>8165</v>
      </c>
      <c r="V6" t="s">
        <v>8166</v>
      </c>
      <c r="W6" t="s">
        <v>8167</v>
      </c>
      <c r="X6" t="s">
        <v>8168</v>
      </c>
      <c r="Y6" t="s">
        <v>8169</v>
      </c>
      <c r="Z6" t="s">
        <v>8170</v>
      </c>
      <c r="AA6" t="s">
        <v>8171</v>
      </c>
    </row>
    <row r="7" spans="1:28" x14ac:dyDescent="0.25">
      <c r="K7">
        <f>SUM(K2:K3)</f>
        <v>1436</v>
      </c>
      <c r="P7">
        <f>SUM(P2:P3)</f>
        <v>870.06</v>
      </c>
      <c r="V7">
        <f t="shared" ref="V7:AA7" si="0">SUM(V2:V3)</f>
        <v>126254.51354399999</v>
      </c>
      <c r="W7">
        <f t="shared" si="0"/>
        <v>3602357.71373</v>
      </c>
      <c r="X7">
        <f t="shared" si="0"/>
        <v>659.87844300000006</v>
      </c>
      <c r="Y7">
        <f t="shared" si="0"/>
        <v>77.125912</v>
      </c>
      <c r="Z7">
        <f t="shared" si="0"/>
        <v>1571.1645429999999</v>
      </c>
      <c r="AA7">
        <f t="shared" si="0"/>
        <v>1548.5383539999998</v>
      </c>
    </row>
    <row r="9" spans="1:28" x14ac:dyDescent="0.25">
      <c r="K9" t="s">
        <v>8172</v>
      </c>
      <c r="P9" t="s">
        <v>8173</v>
      </c>
      <c r="V9" t="s">
        <v>8174</v>
      </c>
      <c r="W9" t="s">
        <v>8175</v>
      </c>
      <c r="X9" t="s">
        <v>8176</v>
      </c>
      <c r="Y9" t="s">
        <v>8177</v>
      </c>
      <c r="Z9" t="s">
        <v>8178</v>
      </c>
      <c r="AA9" t="s">
        <v>8179</v>
      </c>
    </row>
    <row r="10" spans="1:28" x14ac:dyDescent="0.25">
      <c r="K10">
        <f>K7/2</f>
        <v>718</v>
      </c>
      <c r="P10">
        <f>P7/2</f>
        <v>435.03</v>
      </c>
      <c r="V10">
        <f>V7/2</f>
        <v>63127.256771999993</v>
      </c>
      <c r="W10">
        <f t="shared" ref="W10:AA10" si="1">W7/2</f>
        <v>1801178.856865</v>
      </c>
      <c r="X10">
        <f t="shared" si="1"/>
        <v>329.93922150000003</v>
      </c>
      <c r="Y10">
        <f t="shared" si="1"/>
        <v>38.562956</v>
      </c>
      <c r="Z10">
        <f t="shared" si="1"/>
        <v>785.58227149999993</v>
      </c>
      <c r="AA10">
        <f t="shared" si="1"/>
        <v>774.2691769999999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81"/>
  <sheetViews>
    <sheetView topLeftCell="G264" workbookViewId="0">
      <selection activeCell="K281" sqref="K281"/>
    </sheetView>
  </sheetViews>
  <sheetFormatPr baseColWidth="10" defaultRowHeight="15" x14ac:dyDescent="0.25"/>
  <cols>
    <col min="1" max="1" width="10.7109375" bestFit="1" customWidth="1"/>
    <col min="2" max="2" width="9.140625" bestFit="1" customWidth="1"/>
    <col min="3" max="3" width="13.28515625" bestFit="1" customWidth="1"/>
    <col min="4" max="4" width="12.28515625" bestFit="1" customWidth="1"/>
    <col min="5" max="5" width="14.7109375" bestFit="1" customWidth="1"/>
    <col min="6" max="6" width="14.140625" bestFit="1" customWidth="1"/>
    <col min="7" max="7" width="8.85546875" bestFit="1" customWidth="1"/>
    <col min="8" max="8" width="13" bestFit="1" customWidth="1"/>
    <col min="9" max="9" width="12" customWidth="1"/>
    <col min="10" max="10" width="14.42578125" bestFit="1" customWidth="1"/>
    <col min="11" max="11" width="16" customWidth="1"/>
    <col min="12" max="12" width="14.140625" bestFit="1" customWidth="1"/>
    <col min="13" max="13" width="14.28515625" bestFit="1" customWidth="1"/>
    <col min="14" max="14" width="15.140625" bestFit="1" customWidth="1"/>
    <col min="15" max="15" width="11.5703125" bestFit="1" customWidth="1"/>
    <col min="16" max="16" width="15.42578125" customWidth="1"/>
    <col min="17" max="17" width="12.5703125" bestFit="1" customWidth="1"/>
    <col min="18" max="18" width="73.28515625" bestFit="1" customWidth="1"/>
    <col min="19" max="19" width="10.28515625" bestFit="1" customWidth="1"/>
    <col min="20" max="20" width="14.140625" bestFit="1" customWidth="1"/>
    <col min="21" max="27" width="12" bestFit="1" customWidth="1"/>
    <col min="28" max="28" width="16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s="1" t="s">
        <v>40</v>
      </c>
      <c r="B2">
        <v>0</v>
      </c>
      <c r="C2" s="1" t="s">
        <v>4006</v>
      </c>
      <c r="D2">
        <v>2.6</v>
      </c>
      <c r="E2">
        <v>0</v>
      </c>
      <c r="F2">
        <v>0</v>
      </c>
      <c r="G2">
        <v>85</v>
      </c>
      <c r="H2" s="1" t="s">
        <v>4078</v>
      </c>
      <c r="I2">
        <v>54.88</v>
      </c>
      <c r="J2">
        <v>13.57</v>
      </c>
      <c r="K2">
        <v>85</v>
      </c>
      <c r="L2">
        <v>878.84</v>
      </c>
      <c r="M2">
        <v>5</v>
      </c>
      <c r="N2">
        <v>1</v>
      </c>
      <c r="O2">
        <v>0</v>
      </c>
      <c r="P2">
        <v>19.52</v>
      </c>
      <c r="Q2">
        <v>0</v>
      </c>
      <c r="R2" s="1" t="s">
        <v>4195</v>
      </c>
      <c r="S2" s="1" t="s">
        <v>8159</v>
      </c>
      <c r="T2">
        <v>0.98</v>
      </c>
      <c r="U2" s="1"/>
      <c r="V2">
        <v>7282.0672839999997</v>
      </c>
      <c r="W2">
        <v>241698.9443</v>
      </c>
      <c r="X2">
        <v>34.299078000000002</v>
      </c>
      <c r="Y2">
        <v>11.983646999999999</v>
      </c>
      <c r="Z2">
        <v>52.568657000000002</v>
      </c>
      <c r="AA2">
        <v>103.908083</v>
      </c>
      <c r="AB2">
        <v>0</v>
      </c>
    </row>
    <row r="3" spans="1:28" x14ac:dyDescent="0.25">
      <c r="A3" s="1" t="s">
        <v>45</v>
      </c>
      <c r="B3">
        <v>1</v>
      </c>
      <c r="C3" s="1" t="s">
        <v>4009</v>
      </c>
      <c r="D3">
        <v>2.6</v>
      </c>
      <c r="E3">
        <v>0</v>
      </c>
      <c r="F3">
        <v>1</v>
      </c>
      <c r="G3">
        <v>97</v>
      </c>
      <c r="H3" s="1" t="s">
        <v>4081</v>
      </c>
      <c r="I3">
        <v>19.239999999999998</v>
      </c>
      <c r="J3">
        <v>12.31</v>
      </c>
      <c r="K3">
        <v>96</v>
      </c>
      <c r="L3">
        <v>740.81</v>
      </c>
      <c r="M3">
        <v>15</v>
      </c>
      <c r="N3">
        <v>1</v>
      </c>
      <c r="O3">
        <v>0</v>
      </c>
      <c r="P3">
        <v>39.130000000000003</v>
      </c>
      <c r="Q3">
        <v>0</v>
      </c>
      <c r="R3" s="1" t="s">
        <v>4200</v>
      </c>
      <c r="S3" s="1" t="s">
        <v>8159</v>
      </c>
      <c r="T3">
        <v>0.96</v>
      </c>
      <c r="U3" s="1"/>
      <c r="V3">
        <v>10474.015228</v>
      </c>
      <c r="W3">
        <v>268277.17328300001</v>
      </c>
      <c r="X3">
        <v>46.072575000000001</v>
      </c>
      <c r="Y3">
        <v>15.267068</v>
      </c>
      <c r="Z3">
        <v>58.574294000000002</v>
      </c>
      <c r="AA3">
        <v>115.33521500000001</v>
      </c>
      <c r="AB3">
        <v>0</v>
      </c>
    </row>
    <row r="4" spans="1:28" x14ac:dyDescent="0.25">
      <c r="A4" s="1" t="s">
        <v>50</v>
      </c>
      <c r="B4">
        <v>0</v>
      </c>
      <c r="C4" s="1" t="s">
        <v>4010</v>
      </c>
      <c r="D4">
        <v>2.6</v>
      </c>
      <c r="E4">
        <v>0</v>
      </c>
      <c r="F4">
        <v>0</v>
      </c>
      <c r="G4">
        <v>107</v>
      </c>
      <c r="H4" s="1" t="s">
        <v>4083</v>
      </c>
      <c r="I4">
        <v>73.11</v>
      </c>
      <c r="J4">
        <v>9.84</v>
      </c>
      <c r="K4">
        <v>107</v>
      </c>
      <c r="L4">
        <v>902.89</v>
      </c>
      <c r="M4">
        <v>0</v>
      </c>
      <c r="N4">
        <v>0</v>
      </c>
      <c r="O4">
        <v>0</v>
      </c>
      <c r="P4">
        <v>15.93</v>
      </c>
      <c r="Q4">
        <v>0</v>
      </c>
      <c r="R4" s="1" t="s">
        <v>4205</v>
      </c>
      <c r="S4" s="1" t="s">
        <v>8159</v>
      </c>
      <c r="T4">
        <v>0.72</v>
      </c>
      <c r="U4" s="1"/>
      <c r="V4">
        <v>7257.1406639999996</v>
      </c>
      <c r="W4">
        <v>234006.65087099999</v>
      </c>
      <c r="X4">
        <v>33.011031000000003</v>
      </c>
      <c r="Y4">
        <v>10.968361</v>
      </c>
      <c r="Z4">
        <v>52.894750999999999</v>
      </c>
      <c r="AA4">
        <v>100.601236</v>
      </c>
      <c r="AB4">
        <v>0</v>
      </c>
    </row>
    <row r="5" spans="1:28" x14ac:dyDescent="0.25">
      <c r="A5" s="1" t="s">
        <v>71</v>
      </c>
      <c r="B5">
        <v>2</v>
      </c>
      <c r="C5" s="1" t="s">
        <v>4018</v>
      </c>
      <c r="D5">
        <v>2.6</v>
      </c>
      <c r="E5">
        <v>0</v>
      </c>
      <c r="F5">
        <v>2</v>
      </c>
      <c r="G5">
        <v>141</v>
      </c>
      <c r="H5" s="1" t="s">
        <v>4089</v>
      </c>
      <c r="I5">
        <v>182.21</v>
      </c>
      <c r="J5">
        <v>10.210000000000001</v>
      </c>
      <c r="K5">
        <v>139</v>
      </c>
      <c r="L5">
        <v>1353.88</v>
      </c>
      <c r="M5">
        <v>9</v>
      </c>
      <c r="N5">
        <v>1</v>
      </c>
      <c r="O5">
        <v>0</v>
      </c>
      <c r="P5">
        <v>40.74</v>
      </c>
      <c r="Q5">
        <v>0</v>
      </c>
      <c r="R5" s="1" t="s">
        <v>4226</v>
      </c>
      <c r="S5" s="1" t="s">
        <v>8159</v>
      </c>
      <c r="T5">
        <v>0.98</v>
      </c>
      <c r="U5" s="1"/>
      <c r="V5">
        <v>15804.907875000001</v>
      </c>
      <c r="W5">
        <v>470245.34916799999</v>
      </c>
      <c r="X5">
        <v>72.471408999999994</v>
      </c>
      <c r="Y5">
        <v>24.933389999999999</v>
      </c>
      <c r="Z5">
        <v>101.679447</v>
      </c>
      <c r="AA5">
        <v>202.162666</v>
      </c>
      <c r="AB5">
        <v>0</v>
      </c>
    </row>
    <row r="6" spans="1:28" x14ac:dyDescent="0.25">
      <c r="A6" s="1" t="s">
        <v>94</v>
      </c>
      <c r="B6">
        <v>0</v>
      </c>
      <c r="C6" s="1" t="s">
        <v>4008</v>
      </c>
      <c r="D6">
        <v>2.6</v>
      </c>
      <c r="E6">
        <v>0</v>
      </c>
      <c r="F6">
        <v>0</v>
      </c>
      <c r="G6">
        <v>184</v>
      </c>
      <c r="H6" s="1" t="s">
        <v>4101</v>
      </c>
      <c r="I6">
        <v>76.69</v>
      </c>
      <c r="J6">
        <v>7.85</v>
      </c>
      <c r="K6">
        <v>184</v>
      </c>
      <c r="L6">
        <v>978.13</v>
      </c>
      <c r="M6">
        <v>41</v>
      </c>
      <c r="N6">
        <v>1</v>
      </c>
      <c r="O6">
        <v>0</v>
      </c>
      <c r="P6">
        <v>68.349999999999994</v>
      </c>
      <c r="Q6">
        <v>0</v>
      </c>
      <c r="R6" s="1" t="s">
        <v>4249</v>
      </c>
      <c r="S6" s="1" t="s">
        <v>8159</v>
      </c>
      <c r="T6">
        <v>0.62</v>
      </c>
      <c r="U6" s="1"/>
      <c r="V6">
        <v>16823.834846000002</v>
      </c>
      <c r="W6">
        <v>323728.18261700001</v>
      </c>
      <c r="X6">
        <v>68.448507000000006</v>
      </c>
      <c r="Y6">
        <v>20.743497000000001</v>
      </c>
      <c r="Z6">
        <v>73.813989000000007</v>
      </c>
      <c r="AA6">
        <v>139.1754</v>
      </c>
      <c r="AB6">
        <v>0</v>
      </c>
    </row>
    <row r="7" spans="1:28" x14ac:dyDescent="0.25">
      <c r="A7" s="1" t="s">
        <v>131</v>
      </c>
      <c r="B7">
        <v>4</v>
      </c>
      <c r="C7" s="1" t="s">
        <v>4003</v>
      </c>
      <c r="D7">
        <v>2.6</v>
      </c>
      <c r="E7">
        <v>0</v>
      </c>
      <c r="F7">
        <v>4</v>
      </c>
      <c r="G7">
        <v>237</v>
      </c>
      <c r="H7" s="1" t="s">
        <v>4114</v>
      </c>
      <c r="I7">
        <v>159.35</v>
      </c>
      <c r="J7">
        <v>10.66</v>
      </c>
      <c r="K7">
        <v>233</v>
      </c>
      <c r="L7">
        <v>1418.59</v>
      </c>
      <c r="M7">
        <v>103</v>
      </c>
      <c r="N7">
        <v>2</v>
      </c>
      <c r="O7">
        <v>0</v>
      </c>
      <c r="P7">
        <v>124.52</v>
      </c>
      <c r="Q7">
        <v>0</v>
      </c>
      <c r="R7" s="1" t="s">
        <v>4286</v>
      </c>
      <c r="S7" s="1" t="s">
        <v>8159</v>
      </c>
      <c r="T7">
        <v>0.92</v>
      </c>
      <c r="U7" s="1"/>
      <c r="V7">
        <v>28617.154333999999</v>
      </c>
      <c r="W7">
        <v>518696.41603800002</v>
      </c>
      <c r="X7">
        <v>116.48055100000001</v>
      </c>
      <c r="Y7">
        <v>35.622047000000002</v>
      </c>
      <c r="Z7">
        <v>116.07307299999999</v>
      </c>
      <c r="AA7">
        <v>222.99494899999999</v>
      </c>
      <c r="AB7">
        <v>0</v>
      </c>
    </row>
    <row r="8" spans="1:28" x14ac:dyDescent="0.25">
      <c r="A8" s="1" t="s">
        <v>188</v>
      </c>
      <c r="B8">
        <v>0</v>
      </c>
      <c r="C8" s="1" t="s">
        <v>4044</v>
      </c>
      <c r="D8">
        <v>2.6</v>
      </c>
      <c r="E8">
        <v>0</v>
      </c>
      <c r="F8">
        <v>0</v>
      </c>
      <c r="G8">
        <v>289</v>
      </c>
      <c r="H8" s="1" t="s">
        <v>4132</v>
      </c>
      <c r="I8">
        <v>25.16</v>
      </c>
      <c r="J8">
        <v>11.99</v>
      </c>
      <c r="K8">
        <v>289</v>
      </c>
      <c r="L8">
        <v>1999.71</v>
      </c>
      <c r="M8">
        <v>76</v>
      </c>
      <c r="N8">
        <v>7</v>
      </c>
      <c r="O8">
        <v>0</v>
      </c>
      <c r="P8">
        <v>140.41</v>
      </c>
      <c r="Q8">
        <v>0</v>
      </c>
      <c r="R8" s="1" t="s">
        <v>4343</v>
      </c>
      <c r="S8" s="1" t="s">
        <v>8159</v>
      </c>
      <c r="T8">
        <v>0.98</v>
      </c>
      <c r="U8" s="1"/>
      <c r="V8">
        <v>29543.385286000001</v>
      </c>
      <c r="W8">
        <v>710280.82623799995</v>
      </c>
      <c r="X8">
        <v>127.817768</v>
      </c>
      <c r="Y8">
        <v>41.630915000000002</v>
      </c>
      <c r="Z8">
        <v>155.96023099999999</v>
      </c>
      <c r="AA8">
        <v>305.35754500000002</v>
      </c>
      <c r="AB8">
        <v>0</v>
      </c>
    </row>
    <row r="9" spans="1:28" x14ac:dyDescent="0.25">
      <c r="A9" s="1" t="s">
        <v>191</v>
      </c>
      <c r="B9">
        <v>0</v>
      </c>
      <c r="C9" s="1" t="s">
        <v>4045</v>
      </c>
      <c r="D9">
        <v>2.6</v>
      </c>
      <c r="E9">
        <v>0</v>
      </c>
      <c r="F9">
        <v>0</v>
      </c>
      <c r="G9">
        <v>292</v>
      </c>
      <c r="H9" s="1" t="s">
        <v>4134</v>
      </c>
      <c r="I9">
        <v>126.24</v>
      </c>
      <c r="J9">
        <v>9.08</v>
      </c>
      <c r="K9">
        <v>292</v>
      </c>
      <c r="L9">
        <v>1989.96</v>
      </c>
      <c r="M9">
        <v>60</v>
      </c>
      <c r="N9">
        <v>2</v>
      </c>
      <c r="O9">
        <v>0</v>
      </c>
      <c r="P9">
        <v>104.57</v>
      </c>
      <c r="Q9">
        <v>0</v>
      </c>
      <c r="R9" s="1" t="s">
        <v>4346</v>
      </c>
      <c r="S9" s="1" t="s">
        <v>8159</v>
      </c>
      <c r="T9">
        <v>0.74</v>
      </c>
      <c r="U9" s="1"/>
      <c r="V9">
        <v>27777.109807000001</v>
      </c>
      <c r="W9">
        <v>630496.35791499994</v>
      </c>
      <c r="X9">
        <v>117.594976</v>
      </c>
      <c r="Y9">
        <v>37.242638999999997</v>
      </c>
      <c r="Z9">
        <v>141.05858499999999</v>
      </c>
      <c r="AA9">
        <v>271.05781000000002</v>
      </c>
      <c r="AB9">
        <v>0</v>
      </c>
    </row>
    <row r="10" spans="1:28" x14ac:dyDescent="0.25">
      <c r="A10" s="1" t="s">
        <v>192</v>
      </c>
      <c r="B10">
        <v>5</v>
      </c>
      <c r="C10" s="1" t="s">
        <v>4046</v>
      </c>
      <c r="D10">
        <v>2.6</v>
      </c>
      <c r="E10">
        <v>0</v>
      </c>
      <c r="F10">
        <v>5</v>
      </c>
      <c r="G10">
        <v>293</v>
      </c>
      <c r="H10" s="1" t="s">
        <v>4135</v>
      </c>
      <c r="I10">
        <v>0.69</v>
      </c>
      <c r="J10">
        <v>17.04</v>
      </c>
      <c r="K10">
        <v>288</v>
      </c>
      <c r="L10">
        <v>2190.0100000000002</v>
      </c>
      <c r="M10">
        <v>83</v>
      </c>
      <c r="N10">
        <v>4</v>
      </c>
      <c r="O10">
        <v>0</v>
      </c>
      <c r="P10">
        <v>161.1</v>
      </c>
      <c r="Q10">
        <v>0</v>
      </c>
      <c r="R10" s="1" t="s">
        <v>4347</v>
      </c>
      <c r="S10" s="1" t="s">
        <v>8159</v>
      </c>
      <c r="T10">
        <v>1.25</v>
      </c>
      <c r="U10" s="1"/>
      <c r="V10">
        <v>37508.822235</v>
      </c>
      <c r="W10">
        <v>817381.56616399996</v>
      </c>
      <c r="X10">
        <v>159.51385999999999</v>
      </c>
      <c r="Y10">
        <v>51.323543999999998</v>
      </c>
      <c r="Z10">
        <v>178.260437</v>
      </c>
      <c r="AA10">
        <v>351.40209199999998</v>
      </c>
      <c r="AB10">
        <v>0</v>
      </c>
    </row>
    <row r="11" spans="1:28" x14ac:dyDescent="0.25">
      <c r="A11" s="1" t="s">
        <v>199</v>
      </c>
      <c r="B11">
        <v>0</v>
      </c>
      <c r="C11" s="1" t="s">
        <v>4047</v>
      </c>
      <c r="D11">
        <v>2.6</v>
      </c>
      <c r="E11">
        <v>0</v>
      </c>
      <c r="F11">
        <v>0</v>
      </c>
      <c r="G11">
        <v>297</v>
      </c>
      <c r="H11" s="1" t="s">
        <v>4138</v>
      </c>
      <c r="I11">
        <v>116.78</v>
      </c>
      <c r="J11">
        <v>17.829999999999998</v>
      </c>
      <c r="K11">
        <v>297</v>
      </c>
      <c r="L11">
        <v>2636.06</v>
      </c>
      <c r="M11">
        <v>80</v>
      </c>
      <c r="N11">
        <v>4</v>
      </c>
      <c r="O11">
        <v>0</v>
      </c>
      <c r="P11">
        <v>155.69</v>
      </c>
      <c r="Q11">
        <v>0</v>
      </c>
      <c r="R11" s="1" t="s">
        <v>4354</v>
      </c>
      <c r="S11" s="1" t="s">
        <v>8159</v>
      </c>
      <c r="T11">
        <v>1.35</v>
      </c>
      <c r="U11" s="1"/>
      <c r="V11">
        <v>38741.943137000002</v>
      </c>
      <c r="W11">
        <v>932727.07892</v>
      </c>
      <c r="X11">
        <v>169.316506</v>
      </c>
      <c r="Y11">
        <v>56.017330999999999</v>
      </c>
      <c r="Z11">
        <v>200.62677199999999</v>
      </c>
      <c r="AA11">
        <v>400.98864800000001</v>
      </c>
      <c r="AB11">
        <v>0</v>
      </c>
    </row>
    <row r="12" spans="1:28" x14ac:dyDescent="0.25">
      <c r="A12" s="1" t="s">
        <v>213</v>
      </c>
      <c r="B12">
        <v>5</v>
      </c>
      <c r="C12" s="1" t="s">
        <v>4022</v>
      </c>
      <c r="D12">
        <v>2.6</v>
      </c>
      <c r="E12">
        <v>0</v>
      </c>
      <c r="F12">
        <v>5</v>
      </c>
      <c r="G12">
        <v>326</v>
      </c>
      <c r="H12" s="1" t="s">
        <v>4142</v>
      </c>
      <c r="I12">
        <v>100.22</v>
      </c>
      <c r="J12">
        <v>11.14</v>
      </c>
      <c r="K12">
        <v>321</v>
      </c>
      <c r="L12">
        <v>2386</v>
      </c>
      <c r="M12">
        <v>92</v>
      </c>
      <c r="N12">
        <v>2</v>
      </c>
      <c r="O12">
        <v>0</v>
      </c>
      <c r="P12">
        <v>136.21</v>
      </c>
      <c r="Q12">
        <v>0</v>
      </c>
      <c r="R12" s="1" t="s">
        <v>4368</v>
      </c>
      <c r="S12" s="1" t="s">
        <v>8159</v>
      </c>
      <c r="T12">
        <v>0.93</v>
      </c>
      <c r="U12" s="1"/>
      <c r="V12">
        <v>38092.944974999999</v>
      </c>
      <c r="W12">
        <v>821067.43898500002</v>
      </c>
      <c r="X12">
        <v>161.07617400000001</v>
      </c>
      <c r="Y12">
        <v>51.419800000000002</v>
      </c>
      <c r="Z12">
        <v>180.59323599999999</v>
      </c>
      <c r="AA12">
        <v>352.98709500000001</v>
      </c>
      <c r="AB12">
        <v>0</v>
      </c>
    </row>
    <row r="13" spans="1:28" x14ac:dyDescent="0.25">
      <c r="A13" s="1" t="s">
        <v>219</v>
      </c>
      <c r="B13">
        <v>258</v>
      </c>
      <c r="C13" s="1" t="s">
        <v>4003</v>
      </c>
      <c r="D13">
        <v>2.6</v>
      </c>
      <c r="E13">
        <v>0</v>
      </c>
      <c r="F13">
        <v>0</v>
      </c>
      <c r="G13">
        <v>331</v>
      </c>
      <c r="H13" s="1" t="s">
        <v>4073</v>
      </c>
      <c r="I13">
        <v>40.79</v>
      </c>
      <c r="J13">
        <v>15.28</v>
      </c>
      <c r="K13">
        <v>73</v>
      </c>
      <c r="L13">
        <v>608.64</v>
      </c>
      <c r="M13">
        <v>9</v>
      </c>
      <c r="N13">
        <v>1</v>
      </c>
      <c r="O13">
        <v>0</v>
      </c>
      <c r="P13">
        <v>35.11</v>
      </c>
      <c r="Q13">
        <v>0</v>
      </c>
      <c r="R13" s="1" t="s">
        <v>4374</v>
      </c>
      <c r="S13" s="1" t="s">
        <v>8159</v>
      </c>
      <c r="T13">
        <v>1.1399999999999999</v>
      </c>
      <c r="U13" s="1"/>
      <c r="V13">
        <v>8828.243692</v>
      </c>
      <c r="W13">
        <v>224933.99658599999</v>
      </c>
      <c r="X13">
        <v>39.342593000000001</v>
      </c>
      <c r="Y13">
        <v>13.364008</v>
      </c>
      <c r="Z13">
        <v>47.709116000000002</v>
      </c>
      <c r="AA13">
        <v>96.701621000000003</v>
      </c>
      <c r="AB13">
        <v>0</v>
      </c>
    </row>
    <row r="14" spans="1:28" x14ac:dyDescent="0.25">
      <c r="A14" s="1" t="s">
        <v>221</v>
      </c>
      <c r="B14">
        <v>2</v>
      </c>
      <c r="C14" s="1" t="s">
        <v>4038</v>
      </c>
      <c r="D14">
        <v>2.6</v>
      </c>
      <c r="E14">
        <v>0</v>
      </c>
      <c r="F14">
        <v>2</v>
      </c>
      <c r="G14">
        <v>332</v>
      </c>
      <c r="H14" s="1" t="s">
        <v>4143</v>
      </c>
      <c r="I14">
        <v>105.53</v>
      </c>
      <c r="J14">
        <v>12.25</v>
      </c>
      <c r="K14">
        <v>330</v>
      </c>
      <c r="L14">
        <v>2091.58</v>
      </c>
      <c r="M14">
        <v>87</v>
      </c>
      <c r="N14">
        <v>4</v>
      </c>
      <c r="O14">
        <v>0</v>
      </c>
      <c r="P14">
        <v>156.47999999999999</v>
      </c>
      <c r="Q14">
        <v>0</v>
      </c>
      <c r="R14" s="1" t="s">
        <v>4376</v>
      </c>
      <c r="S14" s="1" t="s">
        <v>8159</v>
      </c>
      <c r="T14">
        <v>0.88</v>
      </c>
      <c r="U14" s="1"/>
      <c r="V14">
        <v>35758.266611999999</v>
      </c>
      <c r="W14">
        <v>745809.96339699998</v>
      </c>
      <c r="X14">
        <v>149.39891800000001</v>
      </c>
      <c r="Y14">
        <v>46.943199</v>
      </c>
      <c r="Z14">
        <v>165.92151100000001</v>
      </c>
      <c r="AA14">
        <v>320.63344499999999</v>
      </c>
      <c r="AB14">
        <v>0</v>
      </c>
    </row>
    <row r="15" spans="1:28" x14ac:dyDescent="0.25">
      <c r="A15" s="1" t="s">
        <v>223</v>
      </c>
      <c r="B15">
        <v>174</v>
      </c>
      <c r="C15" s="1" t="s">
        <v>4006</v>
      </c>
      <c r="D15">
        <v>2.6</v>
      </c>
      <c r="E15">
        <v>0</v>
      </c>
      <c r="F15">
        <v>1.5</v>
      </c>
      <c r="G15">
        <v>333</v>
      </c>
      <c r="H15" s="1" t="s">
        <v>4077</v>
      </c>
      <c r="I15">
        <v>54.88</v>
      </c>
      <c r="J15">
        <v>10.53</v>
      </c>
      <c r="K15">
        <v>159</v>
      </c>
      <c r="L15">
        <v>878.84</v>
      </c>
      <c r="M15">
        <v>82</v>
      </c>
      <c r="N15">
        <v>3</v>
      </c>
      <c r="O15">
        <v>0</v>
      </c>
      <c r="P15">
        <v>104.26</v>
      </c>
      <c r="Q15">
        <v>0</v>
      </c>
      <c r="R15" s="1" t="s">
        <v>4378</v>
      </c>
      <c r="S15" s="1" t="s">
        <v>8159</v>
      </c>
      <c r="T15">
        <v>1.1599999999999999</v>
      </c>
      <c r="U15" s="1"/>
      <c r="V15">
        <v>20661.653343999998</v>
      </c>
      <c r="W15">
        <v>355348.43504200003</v>
      </c>
      <c r="X15">
        <v>83.867808999999994</v>
      </c>
      <c r="Y15">
        <v>25.768497</v>
      </c>
      <c r="Z15">
        <v>78.323106999999993</v>
      </c>
      <c r="AA15">
        <v>152.76980499999999</v>
      </c>
      <c r="AB15">
        <v>0</v>
      </c>
    </row>
    <row r="16" spans="1:28" x14ac:dyDescent="0.25">
      <c r="A16" s="1" t="s">
        <v>227</v>
      </c>
      <c r="B16">
        <v>4</v>
      </c>
      <c r="C16" s="1" t="s">
        <v>4046</v>
      </c>
      <c r="D16">
        <v>2.6</v>
      </c>
      <c r="E16">
        <v>0</v>
      </c>
      <c r="F16">
        <v>4</v>
      </c>
      <c r="G16">
        <v>335</v>
      </c>
      <c r="H16" s="1" t="s">
        <v>4080</v>
      </c>
      <c r="I16">
        <v>0.2</v>
      </c>
      <c r="J16">
        <v>3.07</v>
      </c>
      <c r="K16">
        <v>331</v>
      </c>
      <c r="L16">
        <v>1761.85</v>
      </c>
      <c r="M16">
        <v>94</v>
      </c>
      <c r="N16">
        <v>3</v>
      </c>
      <c r="O16">
        <v>0</v>
      </c>
      <c r="P16">
        <v>134.86000000000001</v>
      </c>
      <c r="Q16">
        <v>0</v>
      </c>
      <c r="R16" s="1" t="s">
        <v>4382</v>
      </c>
      <c r="S16" s="1" t="s">
        <v>8159</v>
      </c>
      <c r="T16">
        <v>0.65</v>
      </c>
      <c r="U16" s="1"/>
      <c r="V16">
        <v>30944.014479000001</v>
      </c>
      <c r="W16">
        <v>569579.41241700004</v>
      </c>
      <c r="X16">
        <v>124.258942</v>
      </c>
      <c r="Y16">
        <v>36.888674000000002</v>
      </c>
      <c r="Z16">
        <v>131.874021</v>
      </c>
      <c r="AA16">
        <v>244.87024700000001</v>
      </c>
      <c r="AB16">
        <v>0</v>
      </c>
    </row>
    <row r="17" spans="1:28" x14ac:dyDescent="0.25">
      <c r="A17" s="1" t="s">
        <v>250</v>
      </c>
      <c r="B17">
        <v>10</v>
      </c>
      <c r="C17" s="1" t="s">
        <v>4040</v>
      </c>
      <c r="D17">
        <v>2.6</v>
      </c>
      <c r="E17">
        <v>0</v>
      </c>
      <c r="F17">
        <v>10</v>
      </c>
      <c r="G17">
        <v>349</v>
      </c>
      <c r="H17" s="1" t="s">
        <v>4092</v>
      </c>
      <c r="I17">
        <v>182.21</v>
      </c>
      <c r="J17">
        <v>10.42</v>
      </c>
      <c r="K17">
        <v>339</v>
      </c>
      <c r="L17">
        <v>1735.92</v>
      </c>
      <c r="M17">
        <v>146</v>
      </c>
      <c r="N17">
        <v>3</v>
      </c>
      <c r="O17">
        <v>0</v>
      </c>
      <c r="P17">
        <v>183.14</v>
      </c>
      <c r="Q17">
        <v>0</v>
      </c>
      <c r="R17" s="1" t="s">
        <v>4405</v>
      </c>
      <c r="S17" s="1" t="s">
        <v>8159</v>
      </c>
      <c r="T17">
        <v>0.81</v>
      </c>
      <c r="U17" s="1"/>
      <c r="V17">
        <v>38888.185917000003</v>
      </c>
      <c r="W17">
        <v>660380.72494999995</v>
      </c>
      <c r="X17">
        <v>155.435126</v>
      </c>
      <c r="Y17">
        <v>46.363576999999999</v>
      </c>
      <c r="Z17">
        <v>150.594314</v>
      </c>
      <c r="AA17">
        <v>283.90788500000002</v>
      </c>
      <c r="AB17">
        <v>0</v>
      </c>
    </row>
    <row r="18" spans="1:28" x14ac:dyDescent="0.25">
      <c r="A18" s="1" t="s">
        <v>255</v>
      </c>
      <c r="B18">
        <v>10</v>
      </c>
      <c r="C18" s="1" t="s">
        <v>4030</v>
      </c>
      <c r="D18">
        <v>2.6</v>
      </c>
      <c r="E18">
        <v>0</v>
      </c>
      <c r="F18">
        <v>10</v>
      </c>
      <c r="G18">
        <v>355</v>
      </c>
      <c r="H18" s="1" t="s">
        <v>4118</v>
      </c>
      <c r="I18">
        <v>23.77</v>
      </c>
      <c r="J18">
        <v>5.3</v>
      </c>
      <c r="K18">
        <v>345</v>
      </c>
      <c r="L18">
        <v>2697.03</v>
      </c>
      <c r="M18">
        <v>85</v>
      </c>
      <c r="N18">
        <v>4</v>
      </c>
      <c r="O18">
        <v>0</v>
      </c>
      <c r="P18">
        <v>133.84</v>
      </c>
      <c r="Q18">
        <v>0</v>
      </c>
      <c r="R18" s="1" t="s">
        <v>4410</v>
      </c>
      <c r="S18" s="1" t="s">
        <v>8159</v>
      </c>
      <c r="T18">
        <v>0.92</v>
      </c>
      <c r="U18" s="1"/>
      <c r="V18">
        <v>31250.176728999999</v>
      </c>
      <c r="W18">
        <v>766931.04483699996</v>
      </c>
      <c r="X18">
        <v>134.398584</v>
      </c>
      <c r="Y18">
        <v>42.965448000000002</v>
      </c>
      <c r="Z18">
        <v>172.089764</v>
      </c>
      <c r="AA18">
        <v>329.71093500000001</v>
      </c>
      <c r="AB18">
        <v>0</v>
      </c>
    </row>
    <row r="19" spans="1:28" x14ac:dyDescent="0.25">
      <c r="A19" s="1" t="s">
        <v>273</v>
      </c>
      <c r="B19">
        <v>231</v>
      </c>
      <c r="C19" s="1" t="s">
        <v>4009</v>
      </c>
      <c r="D19">
        <v>2.6</v>
      </c>
      <c r="E19">
        <v>0</v>
      </c>
      <c r="F19">
        <v>1</v>
      </c>
      <c r="G19">
        <v>370</v>
      </c>
      <c r="H19" s="1" t="s">
        <v>4082</v>
      </c>
      <c r="I19">
        <v>19.239999999999998</v>
      </c>
      <c r="J19">
        <v>13.22</v>
      </c>
      <c r="K19">
        <v>139</v>
      </c>
      <c r="L19">
        <v>740.81</v>
      </c>
      <c r="M19">
        <v>26</v>
      </c>
      <c r="N19">
        <v>2</v>
      </c>
      <c r="O19">
        <v>0</v>
      </c>
      <c r="P19">
        <v>83.47</v>
      </c>
      <c r="Q19">
        <v>0</v>
      </c>
      <c r="R19" s="1" t="s">
        <v>4428</v>
      </c>
      <c r="S19" s="1" t="s">
        <v>8159</v>
      </c>
      <c r="T19">
        <v>0.98</v>
      </c>
      <c r="U19" s="1"/>
      <c r="V19">
        <v>15928.186827</v>
      </c>
      <c r="W19">
        <v>326267.30590799998</v>
      </c>
      <c r="X19">
        <v>66.657481000000004</v>
      </c>
      <c r="Y19">
        <v>21.141477999999999</v>
      </c>
      <c r="Z19">
        <v>71.576537000000002</v>
      </c>
      <c r="AA19">
        <v>140.26703499999999</v>
      </c>
      <c r="AB19">
        <v>0</v>
      </c>
    </row>
    <row r="20" spans="1:28" x14ac:dyDescent="0.25">
      <c r="A20" s="1" t="s">
        <v>277</v>
      </c>
      <c r="B20">
        <v>5</v>
      </c>
      <c r="C20" s="1" t="s">
        <v>4032</v>
      </c>
      <c r="D20">
        <v>2.6</v>
      </c>
      <c r="E20">
        <v>0</v>
      </c>
      <c r="F20">
        <v>5</v>
      </c>
      <c r="G20">
        <v>372</v>
      </c>
      <c r="H20" s="1" t="s">
        <v>4128</v>
      </c>
      <c r="I20">
        <v>116.2</v>
      </c>
      <c r="J20">
        <v>11.63</v>
      </c>
      <c r="K20">
        <v>367</v>
      </c>
      <c r="L20">
        <v>1968.74</v>
      </c>
      <c r="M20">
        <v>129</v>
      </c>
      <c r="N20">
        <v>8</v>
      </c>
      <c r="O20">
        <v>0</v>
      </c>
      <c r="P20">
        <v>212.19</v>
      </c>
      <c r="Q20">
        <v>0</v>
      </c>
      <c r="R20" s="1" t="s">
        <v>4432</v>
      </c>
      <c r="S20" s="1" t="s">
        <v>8159</v>
      </c>
      <c r="T20">
        <v>0.92</v>
      </c>
      <c r="U20" s="1"/>
      <c r="V20">
        <v>41050.355744</v>
      </c>
      <c r="W20">
        <v>799045.22912200005</v>
      </c>
      <c r="X20">
        <v>169.54115300000001</v>
      </c>
      <c r="Y20">
        <v>52.783276999999998</v>
      </c>
      <c r="Z20">
        <v>177.46234799999999</v>
      </c>
      <c r="AA20">
        <v>343.520782</v>
      </c>
      <c r="AB20">
        <v>0</v>
      </c>
    </row>
    <row r="21" spans="1:28" x14ac:dyDescent="0.25">
      <c r="A21" s="1" t="s">
        <v>285</v>
      </c>
      <c r="B21">
        <v>16</v>
      </c>
      <c r="C21" s="1" t="s">
        <v>4030</v>
      </c>
      <c r="D21">
        <v>2.6</v>
      </c>
      <c r="E21">
        <v>0</v>
      </c>
      <c r="F21">
        <v>16</v>
      </c>
      <c r="G21">
        <v>378</v>
      </c>
      <c r="H21" s="1" t="s">
        <v>4152</v>
      </c>
      <c r="I21">
        <v>144.80000000000001</v>
      </c>
      <c r="J21">
        <v>15.12</v>
      </c>
      <c r="K21">
        <v>362</v>
      </c>
      <c r="L21">
        <v>3266.07</v>
      </c>
      <c r="M21">
        <v>47</v>
      </c>
      <c r="N21">
        <v>2</v>
      </c>
      <c r="O21">
        <v>0</v>
      </c>
      <c r="P21">
        <v>156.49</v>
      </c>
      <c r="Q21">
        <v>0</v>
      </c>
      <c r="R21" s="1" t="s">
        <v>4440</v>
      </c>
      <c r="S21" s="1" t="s">
        <v>8159</v>
      </c>
      <c r="T21">
        <v>1.1399999999999999</v>
      </c>
      <c r="U21" s="1"/>
      <c r="V21">
        <v>39548.913053999997</v>
      </c>
      <c r="W21">
        <v>1050996.105217</v>
      </c>
      <c r="X21">
        <v>176.21690100000001</v>
      </c>
      <c r="Y21">
        <v>59.219034000000001</v>
      </c>
      <c r="Z21">
        <v>227.58341200000001</v>
      </c>
      <c r="AA21">
        <v>451.83377200000001</v>
      </c>
      <c r="AB21">
        <v>0</v>
      </c>
    </row>
    <row r="22" spans="1:28" x14ac:dyDescent="0.25">
      <c r="A22" s="1" t="s">
        <v>291</v>
      </c>
      <c r="B22">
        <v>4</v>
      </c>
      <c r="C22" s="1" t="s">
        <v>4044</v>
      </c>
      <c r="D22">
        <v>2.6</v>
      </c>
      <c r="E22">
        <v>0</v>
      </c>
      <c r="F22">
        <v>4</v>
      </c>
      <c r="G22">
        <v>380</v>
      </c>
      <c r="H22" s="1" t="s">
        <v>4149</v>
      </c>
      <c r="I22">
        <v>0.69</v>
      </c>
      <c r="J22">
        <v>9.73</v>
      </c>
      <c r="K22">
        <v>376</v>
      </c>
      <c r="L22">
        <v>2189.63</v>
      </c>
      <c r="M22">
        <v>95</v>
      </c>
      <c r="N22">
        <v>6</v>
      </c>
      <c r="O22">
        <v>0</v>
      </c>
      <c r="P22">
        <v>167.64</v>
      </c>
      <c r="Q22">
        <v>0</v>
      </c>
      <c r="R22" s="1" t="s">
        <v>4446</v>
      </c>
      <c r="S22" s="1" t="s">
        <v>8159</v>
      </c>
      <c r="T22">
        <v>0.75</v>
      </c>
      <c r="U22" s="1"/>
      <c r="V22">
        <v>36753.472782999997</v>
      </c>
      <c r="W22">
        <v>756451.16683100001</v>
      </c>
      <c r="X22">
        <v>151.878199</v>
      </c>
      <c r="Y22">
        <v>46.820242999999998</v>
      </c>
      <c r="Z22">
        <v>171.24724699999999</v>
      </c>
      <c r="AA22">
        <v>325.20823000000001</v>
      </c>
      <c r="AB22">
        <v>0</v>
      </c>
    </row>
    <row r="23" spans="1:28" x14ac:dyDescent="0.25">
      <c r="A23" s="1" t="s">
        <v>297</v>
      </c>
      <c r="B23">
        <v>5</v>
      </c>
      <c r="C23" s="1" t="s">
        <v>4055</v>
      </c>
      <c r="D23">
        <v>2.6</v>
      </c>
      <c r="E23">
        <v>0</v>
      </c>
      <c r="F23">
        <v>5</v>
      </c>
      <c r="G23">
        <v>391</v>
      </c>
      <c r="H23" s="1" t="s">
        <v>4136</v>
      </c>
      <c r="I23">
        <v>86.22</v>
      </c>
      <c r="J23">
        <v>18.63</v>
      </c>
      <c r="K23">
        <v>386</v>
      </c>
      <c r="L23">
        <v>2629.87</v>
      </c>
      <c r="M23">
        <v>105</v>
      </c>
      <c r="N23">
        <v>8</v>
      </c>
      <c r="O23">
        <v>0</v>
      </c>
      <c r="P23">
        <v>193.78</v>
      </c>
      <c r="Q23">
        <v>0</v>
      </c>
      <c r="R23" s="1" t="s">
        <v>4452</v>
      </c>
      <c r="S23" s="1" t="s">
        <v>8159</v>
      </c>
      <c r="T23">
        <v>0.89</v>
      </c>
      <c r="U23" s="1"/>
      <c r="V23">
        <v>43890.084887999998</v>
      </c>
      <c r="W23">
        <v>952570.00227299996</v>
      </c>
      <c r="X23">
        <v>185.87321600000001</v>
      </c>
      <c r="Y23">
        <v>59.431863</v>
      </c>
      <c r="Z23">
        <v>208.94291000000001</v>
      </c>
      <c r="AA23">
        <v>409.521502</v>
      </c>
      <c r="AB23">
        <v>0</v>
      </c>
    </row>
    <row r="24" spans="1:28" x14ac:dyDescent="0.25">
      <c r="A24" s="1" t="s">
        <v>319</v>
      </c>
      <c r="B24">
        <v>8</v>
      </c>
      <c r="C24" s="1" t="s">
        <v>4018</v>
      </c>
      <c r="D24">
        <v>2.6</v>
      </c>
      <c r="E24">
        <v>0</v>
      </c>
      <c r="F24">
        <v>8</v>
      </c>
      <c r="G24">
        <v>417</v>
      </c>
      <c r="H24" s="1" t="s">
        <v>4095</v>
      </c>
      <c r="I24">
        <v>63.59</v>
      </c>
      <c r="J24">
        <v>6.08</v>
      </c>
      <c r="K24">
        <v>409</v>
      </c>
      <c r="L24">
        <v>1939.23</v>
      </c>
      <c r="M24">
        <v>89</v>
      </c>
      <c r="N24">
        <v>5</v>
      </c>
      <c r="O24">
        <v>0</v>
      </c>
      <c r="P24">
        <v>155.66999999999999</v>
      </c>
      <c r="Q24">
        <v>0</v>
      </c>
      <c r="R24" s="1" t="s">
        <v>4474</v>
      </c>
      <c r="S24" s="1" t="s">
        <v>8159</v>
      </c>
      <c r="T24">
        <v>0.54</v>
      </c>
      <c r="U24" s="1"/>
      <c r="V24">
        <v>33843.799235999999</v>
      </c>
      <c r="W24">
        <v>637577.73543799995</v>
      </c>
      <c r="X24">
        <v>136.28117399999999</v>
      </c>
      <c r="Y24">
        <v>40.577359999999999</v>
      </c>
      <c r="Z24">
        <v>147.41964200000001</v>
      </c>
      <c r="AA24">
        <v>274.10382099999998</v>
      </c>
      <c r="AB24">
        <v>0</v>
      </c>
    </row>
    <row r="25" spans="1:28" x14ac:dyDescent="0.25">
      <c r="A25" s="1" t="s">
        <v>347</v>
      </c>
      <c r="B25">
        <v>0</v>
      </c>
      <c r="C25" s="1" t="s">
        <v>4060</v>
      </c>
      <c r="D25">
        <v>2.6</v>
      </c>
      <c r="E25">
        <v>0</v>
      </c>
      <c r="F25">
        <v>0</v>
      </c>
      <c r="G25">
        <v>440</v>
      </c>
      <c r="H25" s="1" t="s">
        <v>4123</v>
      </c>
      <c r="I25">
        <v>46.68</v>
      </c>
      <c r="J25">
        <v>18.22</v>
      </c>
      <c r="K25">
        <v>440</v>
      </c>
      <c r="L25">
        <v>2373.6</v>
      </c>
      <c r="M25">
        <v>209</v>
      </c>
      <c r="N25">
        <v>7</v>
      </c>
      <c r="O25">
        <v>0</v>
      </c>
      <c r="P25">
        <v>289.55</v>
      </c>
      <c r="Q25">
        <v>0</v>
      </c>
      <c r="R25" s="1" t="s">
        <v>4502</v>
      </c>
      <c r="S25" s="1" t="s">
        <v>8159</v>
      </c>
      <c r="T25">
        <v>1.1399999999999999</v>
      </c>
      <c r="U25" s="1"/>
      <c r="V25">
        <v>58616.912909999999</v>
      </c>
      <c r="W25">
        <v>1013994.00861</v>
      </c>
      <c r="X25">
        <v>237.71489600000001</v>
      </c>
      <c r="Y25">
        <v>72.850817000000006</v>
      </c>
      <c r="Z25">
        <v>224.51006599999999</v>
      </c>
      <c r="AA25">
        <v>435.93177700000001</v>
      </c>
      <c r="AB25">
        <v>0</v>
      </c>
    </row>
    <row r="26" spans="1:28" x14ac:dyDescent="0.25">
      <c r="A26" s="1" t="s">
        <v>355</v>
      </c>
      <c r="B26">
        <v>266</v>
      </c>
      <c r="C26" s="1" t="s">
        <v>4018</v>
      </c>
      <c r="D26">
        <v>2.6</v>
      </c>
      <c r="E26">
        <v>0</v>
      </c>
      <c r="F26">
        <v>0.62</v>
      </c>
      <c r="G26">
        <v>448</v>
      </c>
      <c r="H26" s="1" t="s">
        <v>4089</v>
      </c>
      <c r="I26">
        <v>182.21</v>
      </c>
      <c r="J26">
        <v>9.17</v>
      </c>
      <c r="K26">
        <v>182</v>
      </c>
      <c r="L26">
        <v>1353.88</v>
      </c>
      <c r="M26">
        <v>21</v>
      </c>
      <c r="N26">
        <v>3</v>
      </c>
      <c r="O26">
        <v>0</v>
      </c>
      <c r="P26">
        <v>62.57</v>
      </c>
      <c r="Q26">
        <v>0</v>
      </c>
      <c r="R26" s="1" t="s">
        <v>4510</v>
      </c>
      <c r="S26" s="1" t="s">
        <v>8159</v>
      </c>
      <c r="T26">
        <v>0.8</v>
      </c>
      <c r="U26" s="1"/>
      <c r="V26">
        <v>16116.675311999999</v>
      </c>
      <c r="W26">
        <v>418919.94921799999</v>
      </c>
      <c r="X26">
        <v>70.585464999999999</v>
      </c>
      <c r="Y26">
        <v>23.134905</v>
      </c>
      <c r="Z26">
        <v>92.660662000000002</v>
      </c>
      <c r="AA26">
        <v>180.098049</v>
      </c>
      <c r="AB26">
        <v>0</v>
      </c>
    </row>
    <row r="27" spans="1:28" x14ac:dyDescent="0.25">
      <c r="A27" s="1" t="s">
        <v>367</v>
      </c>
      <c r="B27">
        <v>247</v>
      </c>
      <c r="C27" s="1" t="s">
        <v>4008</v>
      </c>
      <c r="D27">
        <v>2.6</v>
      </c>
      <c r="E27">
        <v>0</v>
      </c>
      <c r="F27">
        <v>0.56999999999999995</v>
      </c>
      <c r="G27">
        <v>457</v>
      </c>
      <c r="H27" s="1" t="s">
        <v>4097</v>
      </c>
      <c r="I27">
        <v>76.69</v>
      </c>
      <c r="J27">
        <v>8.24</v>
      </c>
      <c r="K27">
        <v>210</v>
      </c>
      <c r="L27">
        <v>972.98</v>
      </c>
      <c r="M27">
        <v>73</v>
      </c>
      <c r="N27">
        <v>4</v>
      </c>
      <c r="O27">
        <v>0</v>
      </c>
      <c r="P27">
        <v>113.39</v>
      </c>
      <c r="Q27">
        <v>0</v>
      </c>
      <c r="R27" s="1" t="s">
        <v>4522</v>
      </c>
      <c r="S27" s="1" t="s">
        <v>8159</v>
      </c>
      <c r="T27">
        <v>0.74</v>
      </c>
      <c r="U27" s="1"/>
      <c r="V27">
        <v>20507.129639999999</v>
      </c>
      <c r="W27">
        <v>378113.36554899998</v>
      </c>
      <c r="X27">
        <v>83.175285000000002</v>
      </c>
      <c r="Y27">
        <v>25.237169999999999</v>
      </c>
      <c r="Z27">
        <v>85.612071</v>
      </c>
      <c r="AA27">
        <v>162.55657500000001</v>
      </c>
      <c r="AB27">
        <v>0</v>
      </c>
    </row>
    <row r="28" spans="1:28" x14ac:dyDescent="0.25">
      <c r="A28" s="1" t="s">
        <v>372</v>
      </c>
      <c r="B28">
        <v>3</v>
      </c>
      <c r="C28" s="1" t="s">
        <v>4022</v>
      </c>
      <c r="D28">
        <v>2.6</v>
      </c>
      <c r="E28">
        <v>0</v>
      </c>
      <c r="F28">
        <v>3</v>
      </c>
      <c r="G28">
        <v>464</v>
      </c>
      <c r="H28" s="1" t="s">
        <v>4128</v>
      </c>
      <c r="I28">
        <v>116.2</v>
      </c>
      <c r="J28">
        <v>10.029999999999999</v>
      </c>
      <c r="K28">
        <v>461</v>
      </c>
      <c r="L28">
        <v>2387.17</v>
      </c>
      <c r="M28">
        <v>199</v>
      </c>
      <c r="N28">
        <v>4</v>
      </c>
      <c r="O28">
        <v>0</v>
      </c>
      <c r="P28">
        <v>248.9</v>
      </c>
      <c r="Q28">
        <v>0</v>
      </c>
      <c r="R28" s="1" t="s">
        <v>4527</v>
      </c>
      <c r="S28" s="1" t="s">
        <v>8159</v>
      </c>
      <c r="T28">
        <v>0.8</v>
      </c>
      <c r="U28" s="1"/>
      <c r="V28">
        <v>54254.533109999997</v>
      </c>
      <c r="W28">
        <v>903644.359574</v>
      </c>
      <c r="X28">
        <v>216.64624699999999</v>
      </c>
      <c r="Y28">
        <v>64.728047000000004</v>
      </c>
      <c r="Z28">
        <v>205.030269</v>
      </c>
      <c r="AA28">
        <v>388.49109199999998</v>
      </c>
      <c r="AB28">
        <v>0</v>
      </c>
    </row>
    <row r="29" spans="1:28" x14ac:dyDescent="0.25">
      <c r="A29" s="1" t="s">
        <v>379</v>
      </c>
      <c r="B29">
        <v>1</v>
      </c>
      <c r="C29" s="1" t="s">
        <v>4063</v>
      </c>
      <c r="D29">
        <v>2.6</v>
      </c>
      <c r="E29">
        <v>0</v>
      </c>
      <c r="F29">
        <v>1</v>
      </c>
      <c r="G29">
        <v>467</v>
      </c>
      <c r="H29" s="1" t="s">
        <v>4152</v>
      </c>
      <c r="I29">
        <v>144.80000000000001</v>
      </c>
      <c r="J29">
        <v>17.37</v>
      </c>
      <c r="K29">
        <v>466</v>
      </c>
      <c r="L29">
        <v>2667.19</v>
      </c>
      <c r="M29">
        <v>229</v>
      </c>
      <c r="N29">
        <v>7</v>
      </c>
      <c r="O29">
        <v>0</v>
      </c>
      <c r="P29">
        <v>312.5</v>
      </c>
      <c r="Q29">
        <v>0</v>
      </c>
      <c r="R29" s="1" t="s">
        <v>4534</v>
      </c>
      <c r="S29" s="1" t="s">
        <v>8159</v>
      </c>
      <c r="T29">
        <v>1.26</v>
      </c>
      <c r="U29" s="1"/>
      <c r="V29">
        <v>70968.014150000003</v>
      </c>
      <c r="W29">
        <v>1254681.3881320001</v>
      </c>
      <c r="X29">
        <v>290.42523799999998</v>
      </c>
      <c r="Y29">
        <v>90.320494999999994</v>
      </c>
      <c r="Z29">
        <v>273.69620200000003</v>
      </c>
      <c r="AA29">
        <v>539.40684699999997</v>
      </c>
      <c r="AB29">
        <v>0</v>
      </c>
    </row>
    <row r="30" spans="1:28" x14ac:dyDescent="0.25">
      <c r="A30" s="1" t="s">
        <v>391</v>
      </c>
      <c r="B30">
        <v>88</v>
      </c>
      <c r="C30" s="1" t="s">
        <v>4048</v>
      </c>
      <c r="D30">
        <v>2.6</v>
      </c>
      <c r="E30">
        <v>0</v>
      </c>
      <c r="F30">
        <v>0</v>
      </c>
      <c r="G30">
        <v>473</v>
      </c>
      <c r="H30" s="1" t="s">
        <v>4152</v>
      </c>
      <c r="I30">
        <v>144.80000000000001</v>
      </c>
      <c r="J30">
        <v>13.55</v>
      </c>
      <c r="K30">
        <v>385</v>
      </c>
      <c r="L30">
        <v>2265.2800000000002</v>
      </c>
      <c r="M30">
        <v>146</v>
      </c>
      <c r="N30">
        <v>8</v>
      </c>
      <c r="O30">
        <v>0</v>
      </c>
      <c r="P30">
        <v>231.22</v>
      </c>
      <c r="Q30">
        <v>0</v>
      </c>
      <c r="R30" s="1" t="s">
        <v>4546</v>
      </c>
      <c r="S30" s="1" t="s">
        <v>8159</v>
      </c>
      <c r="T30">
        <v>1.06</v>
      </c>
      <c r="U30" s="1"/>
      <c r="V30">
        <v>44820.327018000004</v>
      </c>
      <c r="W30">
        <v>859217.37460500002</v>
      </c>
      <c r="X30">
        <v>184.88654299999999</v>
      </c>
      <c r="Y30">
        <v>57.525415000000002</v>
      </c>
      <c r="Z30">
        <v>190.24574899999999</v>
      </c>
      <c r="AA30">
        <v>369.38938899999999</v>
      </c>
      <c r="AB30">
        <v>0</v>
      </c>
    </row>
    <row r="31" spans="1:28" x14ac:dyDescent="0.25">
      <c r="A31" s="1" t="s">
        <v>468</v>
      </c>
      <c r="B31">
        <v>461</v>
      </c>
      <c r="C31" s="1" t="s">
        <v>4009</v>
      </c>
      <c r="D31">
        <v>2.6</v>
      </c>
      <c r="E31">
        <v>0</v>
      </c>
      <c r="F31">
        <v>1</v>
      </c>
      <c r="G31">
        <v>547</v>
      </c>
      <c r="H31" s="1" t="s">
        <v>4082</v>
      </c>
      <c r="I31">
        <v>19.239999999999998</v>
      </c>
      <c r="J31">
        <v>13.07</v>
      </c>
      <c r="K31">
        <v>86</v>
      </c>
      <c r="L31">
        <v>740.81</v>
      </c>
      <c r="M31">
        <v>8</v>
      </c>
      <c r="N31">
        <v>1</v>
      </c>
      <c r="O31">
        <v>0</v>
      </c>
      <c r="P31">
        <v>30.51</v>
      </c>
      <c r="Q31">
        <v>0</v>
      </c>
      <c r="R31" s="1" t="s">
        <v>4623</v>
      </c>
      <c r="S31" s="1" t="s">
        <v>8159</v>
      </c>
      <c r="T31">
        <v>0.97</v>
      </c>
      <c r="U31" s="1"/>
      <c r="V31">
        <v>8288.8106599999992</v>
      </c>
      <c r="W31">
        <v>241938.831439</v>
      </c>
      <c r="X31">
        <v>37.757857000000001</v>
      </c>
      <c r="Y31">
        <v>12.913156000000001</v>
      </c>
      <c r="Z31">
        <v>52.450079000000002</v>
      </c>
      <c r="AA31">
        <v>104.011765</v>
      </c>
      <c r="AB31">
        <v>0</v>
      </c>
    </row>
    <row r="32" spans="1:28" x14ac:dyDescent="0.25">
      <c r="A32" s="1" t="s">
        <v>486</v>
      </c>
      <c r="B32">
        <v>0</v>
      </c>
      <c r="C32" s="1" t="s">
        <v>4065</v>
      </c>
      <c r="D32">
        <v>2.6</v>
      </c>
      <c r="E32">
        <v>0</v>
      </c>
      <c r="F32">
        <v>0</v>
      </c>
      <c r="G32">
        <v>573</v>
      </c>
      <c r="H32" s="1" t="s">
        <v>4152</v>
      </c>
      <c r="I32">
        <v>144.80000000000001</v>
      </c>
      <c r="J32">
        <v>11.11</v>
      </c>
      <c r="K32">
        <v>573</v>
      </c>
      <c r="L32">
        <v>3949.91</v>
      </c>
      <c r="M32">
        <v>148</v>
      </c>
      <c r="N32">
        <v>10</v>
      </c>
      <c r="O32">
        <v>0</v>
      </c>
      <c r="P32">
        <v>255.53</v>
      </c>
      <c r="Q32">
        <v>0</v>
      </c>
      <c r="R32" s="1" t="s">
        <v>4641</v>
      </c>
      <c r="S32" s="1" t="s">
        <v>8159</v>
      </c>
      <c r="T32">
        <v>0.9</v>
      </c>
      <c r="U32" s="1"/>
      <c r="V32">
        <v>55937.319106000003</v>
      </c>
      <c r="W32">
        <v>1274283.5456409999</v>
      </c>
      <c r="X32">
        <v>237.34593899999999</v>
      </c>
      <c r="Y32">
        <v>75.319880999999995</v>
      </c>
      <c r="Z32">
        <v>284.62070699999998</v>
      </c>
      <c r="AA32">
        <v>547.82871499999999</v>
      </c>
      <c r="AB32">
        <v>0</v>
      </c>
    </row>
    <row r="33" spans="1:28" x14ac:dyDescent="0.25">
      <c r="A33" s="1" t="s">
        <v>493</v>
      </c>
      <c r="B33">
        <v>288</v>
      </c>
      <c r="C33" s="1" t="s">
        <v>4046</v>
      </c>
      <c r="D33">
        <v>2.6</v>
      </c>
      <c r="E33">
        <v>0</v>
      </c>
      <c r="F33">
        <v>0.5</v>
      </c>
      <c r="G33">
        <v>579</v>
      </c>
      <c r="H33" s="1" t="s">
        <v>4080</v>
      </c>
      <c r="I33">
        <v>0.2</v>
      </c>
      <c r="J33">
        <v>6.7</v>
      </c>
      <c r="K33">
        <v>291</v>
      </c>
      <c r="L33">
        <v>1761.85</v>
      </c>
      <c r="M33">
        <v>112</v>
      </c>
      <c r="N33">
        <v>5</v>
      </c>
      <c r="O33">
        <v>0</v>
      </c>
      <c r="P33">
        <v>167.74</v>
      </c>
      <c r="Q33">
        <v>0</v>
      </c>
      <c r="R33" s="1" t="s">
        <v>4648</v>
      </c>
      <c r="S33" s="1" t="s">
        <v>8159</v>
      </c>
      <c r="T33">
        <v>1.03</v>
      </c>
      <c r="U33" s="1"/>
      <c r="V33">
        <v>34208.076729</v>
      </c>
      <c r="W33">
        <v>674054.71079299995</v>
      </c>
      <c r="X33">
        <v>141.881193</v>
      </c>
      <c r="Y33">
        <v>44.391221999999999</v>
      </c>
      <c r="Z33">
        <v>149.10858500000001</v>
      </c>
      <c r="AA33">
        <v>289.78518200000002</v>
      </c>
      <c r="AB33">
        <v>0</v>
      </c>
    </row>
    <row r="34" spans="1:28" x14ac:dyDescent="0.25">
      <c r="A34" s="1" t="s">
        <v>499</v>
      </c>
      <c r="B34">
        <v>345</v>
      </c>
      <c r="C34" s="1" t="s">
        <v>4006</v>
      </c>
      <c r="D34">
        <v>2.6</v>
      </c>
      <c r="E34">
        <v>0</v>
      </c>
      <c r="F34">
        <v>0</v>
      </c>
      <c r="G34">
        <v>582</v>
      </c>
      <c r="H34" s="1" t="s">
        <v>4077</v>
      </c>
      <c r="I34">
        <v>54.88</v>
      </c>
      <c r="J34">
        <v>6.55</v>
      </c>
      <c r="K34">
        <v>237</v>
      </c>
      <c r="L34">
        <v>878.84</v>
      </c>
      <c r="M34">
        <v>93</v>
      </c>
      <c r="N34">
        <v>2</v>
      </c>
      <c r="O34">
        <v>0</v>
      </c>
      <c r="P34">
        <v>119.04</v>
      </c>
      <c r="Q34">
        <v>0</v>
      </c>
      <c r="R34" s="1" t="s">
        <v>4654</v>
      </c>
      <c r="S34" s="1" t="s">
        <v>8159</v>
      </c>
      <c r="T34">
        <v>0.54</v>
      </c>
      <c r="U34" s="1"/>
      <c r="V34">
        <v>23980.241664000001</v>
      </c>
      <c r="W34">
        <v>343462.90224199998</v>
      </c>
      <c r="X34">
        <v>92.353234999999998</v>
      </c>
      <c r="Y34">
        <v>26.180513999999999</v>
      </c>
      <c r="Z34">
        <v>81.071708000000001</v>
      </c>
      <c r="AA34">
        <v>147.66108299999999</v>
      </c>
      <c r="AB34">
        <v>0</v>
      </c>
    </row>
    <row r="35" spans="1:28" x14ac:dyDescent="0.25">
      <c r="A35" s="1" t="s">
        <v>510</v>
      </c>
      <c r="B35">
        <v>298</v>
      </c>
      <c r="C35" s="1" t="s">
        <v>4030</v>
      </c>
      <c r="D35">
        <v>2.6</v>
      </c>
      <c r="E35">
        <v>0</v>
      </c>
      <c r="F35">
        <v>0</v>
      </c>
      <c r="G35">
        <v>593</v>
      </c>
      <c r="H35" s="1" t="s">
        <v>4155</v>
      </c>
      <c r="I35">
        <v>81.98</v>
      </c>
      <c r="J35">
        <v>14.76</v>
      </c>
      <c r="K35">
        <v>295</v>
      </c>
      <c r="L35">
        <v>2818.7</v>
      </c>
      <c r="M35">
        <v>61</v>
      </c>
      <c r="N35">
        <v>6</v>
      </c>
      <c r="O35">
        <v>0</v>
      </c>
      <c r="P35">
        <v>117.9</v>
      </c>
      <c r="Q35">
        <v>0</v>
      </c>
      <c r="R35" s="1" t="s">
        <v>4665</v>
      </c>
      <c r="S35" s="1" t="s">
        <v>8159</v>
      </c>
      <c r="T35">
        <v>1.1599999999999999</v>
      </c>
      <c r="U35" s="1"/>
      <c r="V35">
        <v>35689.596991999999</v>
      </c>
      <c r="W35">
        <v>904977.62688400003</v>
      </c>
      <c r="X35">
        <v>158.04046600000001</v>
      </c>
      <c r="Y35">
        <v>53.030923000000001</v>
      </c>
      <c r="Z35">
        <v>194.27819600000001</v>
      </c>
      <c r="AA35">
        <v>389.05914300000001</v>
      </c>
      <c r="AB35">
        <v>0</v>
      </c>
    </row>
    <row r="36" spans="1:28" x14ac:dyDescent="0.25">
      <c r="A36" s="1" t="s">
        <v>515</v>
      </c>
      <c r="B36">
        <v>292</v>
      </c>
      <c r="C36" s="1" t="s">
        <v>4019</v>
      </c>
      <c r="D36">
        <v>2.6</v>
      </c>
      <c r="E36">
        <v>0</v>
      </c>
      <c r="F36">
        <v>0</v>
      </c>
      <c r="G36">
        <v>597</v>
      </c>
      <c r="H36" s="1" t="s">
        <v>4120</v>
      </c>
      <c r="I36">
        <v>34.18</v>
      </c>
      <c r="J36">
        <v>17.149999999999999</v>
      </c>
      <c r="K36">
        <v>305</v>
      </c>
      <c r="L36">
        <v>2471.41</v>
      </c>
      <c r="M36">
        <v>61</v>
      </c>
      <c r="N36">
        <v>5</v>
      </c>
      <c r="O36">
        <v>0</v>
      </c>
      <c r="P36">
        <v>161.4</v>
      </c>
      <c r="Q36">
        <v>0</v>
      </c>
      <c r="R36" s="1" t="s">
        <v>4670</v>
      </c>
      <c r="S36" s="1" t="s">
        <v>8159</v>
      </c>
      <c r="T36">
        <v>1.25</v>
      </c>
      <c r="U36" s="1"/>
      <c r="V36">
        <v>35876.790544000003</v>
      </c>
      <c r="W36">
        <v>883531.22029800003</v>
      </c>
      <c r="X36">
        <v>157.05684400000001</v>
      </c>
      <c r="Y36">
        <v>51.968454000000001</v>
      </c>
      <c r="Z36">
        <v>191.340575</v>
      </c>
      <c r="AA36">
        <v>379.83937300000002</v>
      </c>
      <c r="AB36">
        <v>0</v>
      </c>
    </row>
    <row r="37" spans="1:28" x14ac:dyDescent="0.25">
      <c r="A37" s="1" t="s">
        <v>531</v>
      </c>
      <c r="B37">
        <v>8</v>
      </c>
      <c r="C37" s="1" t="s">
        <v>4062</v>
      </c>
      <c r="D37">
        <v>2.6</v>
      </c>
      <c r="E37">
        <v>0</v>
      </c>
      <c r="F37">
        <v>8</v>
      </c>
      <c r="G37">
        <v>616</v>
      </c>
      <c r="H37" s="1" t="s">
        <v>4156</v>
      </c>
      <c r="I37">
        <v>94.39</v>
      </c>
      <c r="J37">
        <v>13.02</v>
      </c>
      <c r="K37">
        <v>608</v>
      </c>
      <c r="L37">
        <v>2593.4299999999998</v>
      </c>
      <c r="M37">
        <v>360</v>
      </c>
      <c r="N37">
        <v>13</v>
      </c>
      <c r="O37">
        <v>0</v>
      </c>
      <c r="P37">
        <v>445.43</v>
      </c>
      <c r="Q37">
        <v>0</v>
      </c>
      <c r="R37" s="1" t="s">
        <v>4686</v>
      </c>
      <c r="S37" s="1" t="s">
        <v>8159</v>
      </c>
      <c r="T37">
        <v>1.08</v>
      </c>
      <c r="U37" s="1"/>
      <c r="V37">
        <v>85150.593408999994</v>
      </c>
      <c r="W37">
        <v>1243720.0413810001</v>
      </c>
      <c r="X37">
        <v>334.60324100000003</v>
      </c>
      <c r="Y37">
        <v>98.634297000000004</v>
      </c>
      <c r="Z37">
        <v>280.600842</v>
      </c>
      <c r="AA37">
        <v>534.69708200000002</v>
      </c>
      <c r="AB37">
        <v>0</v>
      </c>
    </row>
    <row r="38" spans="1:28" x14ac:dyDescent="0.25">
      <c r="A38" s="1" t="s">
        <v>536</v>
      </c>
      <c r="B38">
        <v>345</v>
      </c>
      <c r="C38" s="1" t="s">
        <v>4045</v>
      </c>
      <c r="D38">
        <v>2.6</v>
      </c>
      <c r="E38">
        <v>0</v>
      </c>
      <c r="F38">
        <v>0</v>
      </c>
      <c r="G38">
        <v>619</v>
      </c>
      <c r="H38" s="1" t="s">
        <v>4137</v>
      </c>
      <c r="I38">
        <v>126.24</v>
      </c>
      <c r="J38">
        <v>9.4600000000000009</v>
      </c>
      <c r="K38">
        <v>274</v>
      </c>
      <c r="L38">
        <v>1989.96</v>
      </c>
      <c r="M38">
        <v>39</v>
      </c>
      <c r="N38">
        <v>2</v>
      </c>
      <c r="O38">
        <v>0</v>
      </c>
      <c r="P38">
        <v>79.91</v>
      </c>
      <c r="Q38">
        <v>0</v>
      </c>
      <c r="R38" s="1" t="s">
        <v>4691</v>
      </c>
      <c r="S38" s="1" t="s">
        <v>8159</v>
      </c>
      <c r="T38">
        <v>0.72</v>
      </c>
      <c r="U38" s="1"/>
      <c r="V38">
        <v>24788.318968</v>
      </c>
      <c r="W38">
        <v>605881.36846200004</v>
      </c>
      <c r="X38">
        <v>106.65516100000001</v>
      </c>
      <c r="Y38">
        <v>34.294320999999997</v>
      </c>
      <c r="Z38">
        <v>135.12912399999999</v>
      </c>
      <c r="AA38">
        <v>260.47508599999998</v>
      </c>
      <c r="AB38">
        <v>0</v>
      </c>
    </row>
    <row r="39" spans="1:28" x14ac:dyDescent="0.25">
      <c r="A39" s="1" t="s">
        <v>553</v>
      </c>
      <c r="B39">
        <v>493</v>
      </c>
      <c r="C39" s="1" t="s">
        <v>4010</v>
      </c>
      <c r="D39">
        <v>2.6</v>
      </c>
      <c r="E39">
        <v>0</v>
      </c>
      <c r="F39">
        <v>0.14000000000000001</v>
      </c>
      <c r="G39">
        <v>633</v>
      </c>
      <c r="H39" s="1" t="s">
        <v>4083</v>
      </c>
      <c r="I39">
        <v>73.11</v>
      </c>
      <c r="J39">
        <v>11.42</v>
      </c>
      <c r="K39">
        <v>140</v>
      </c>
      <c r="L39">
        <v>902.89</v>
      </c>
      <c r="M39">
        <v>27</v>
      </c>
      <c r="N39">
        <v>3</v>
      </c>
      <c r="O39">
        <v>0</v>
      </c>
      <c r="P39">
        <v>70.63</v>
      </c>
      <c r="Q39">
        <v>0</v>
      </c>
      <c r="R39" s="1" t="s">
        <v>4708</v>
      </c>
      <c r="S39" s="1" t="s">
        <v>8159</v>
      </c>
      <c r="T39">
        <v>0.95</v>
      </c>
      <c r="U39" s="1"/>
      <c r="V39">
        <v>15035.519168000001</v>
      </c>
      <c r="W39">
        <v>335430.79908800003</v>
      </c>
      <c r="X39">
        <v>63.988202000000001</v>
      </c>
      <c r="Y39">
        <v>20.571802000000002</v>
      </c>
      <c r="Z39">
        <v>73.654664999999994</v>
      </c>
      <c r="AA39">
        <v>144.20595800000001</v>
      </c>
      <c r="AB39">
        <v>0</v>
      </c>
    </row>
    <row r="40" spans="1:28" x14ac:dyDescent="0.25">
      <c r="A40" s="1" t="s">
        <v>567</v>
      </c>
      <c r="B40">
        <v>493</v>
      </c>
      <c r="C40" s="1" t="s">
        <v>4008</v>
      </c>
      <c r="D40">
        <v>2.6</v>
      </c>
      <c r="E40">
        <v>0</v>
      </c>
      <c r="F40">
        <v>0.14000000000000001</v>
      </c>
      <c r="G40">
        <v>642</v>
      </c>
      <c r="H40" s="1" t="s">
        <v>4097</v>
      </c>
      <c r="I40">
        <v>76.69</v>
      </c>
      <c r="J40">
        <v>8.4700000000000006</v>
      </c>
      <c r="K40">
        <v>149</v>
      </c>
      <c r="L40">
        <v>978.13</v>
      </c>
      <c r="M40">
        <v>52</v>
      </c>
      <c r="N40">
        <v>3</v>
      </c>
      <c r="O40">
        <v>0</v>
      </c>
      <c r="P40">
        <v>95.85</v>
      </c>
      <c r="Q40">
        <v>0</v>
      </c>
      <c r="R40" s="1" t="s">
        <v>4722</v>
      </c>
      <c r="S40" s="1" t="s">
        <v>8159</v>
      </c>
      <c r="T40">
        <v>1.36</v>
      </c>
      <c r="U40" s="1"/>
      <c r="V40">
        <v>21291.735617999999</v>
      </c>
      <c r="W40">
        <v>432111.37083000003</v>
      </c>
      <c r="X40">
        <v>90.131861999999998</v>
      </c>
      <c r="Y40">
        <v>29.232921999999999</v>
      </c>
      <c r="Z40">
        <v>92.064251999999996</v>
      </c>
      <c r="AA40">
        <v>185.77086700000001</v>
      </c>
      <c r="AB40">
        <v>0</v>
      </c>
    </row>
    <row r="41" spans="1:28" x14ac:dyDescent="0.25">
      <c r="A41" s="1" t="s">
        <v>622</v>
      </c>
      <c r="B41">
        <v>288</v>
      </c>
      <c r="C41" s="1" t="s">
        <v>4062</v>
      </c>
      <c r="D41">
        <v>2.6</v>
      </c>
      <c r="E41">
        <v>0</v>
      </c>
      <c r="F41">
        <v>0.5</v>
      </c>
      <c r="G41">
        <v>692</v>
      </c>
      <c r="H41" s="1" t="s">
        <v>4156</v>
      </c>
      <c r="I41">
        <v>94.39</v>
      </c>
      <c r="J41">
        <v>13.32</v>
      </c>
      <c r="K41">
        <v>404</v>
      </c>
      <c r="L41">
        <v>2593.4299999999998</v>
      </c>
      <c r="M41">
        <v>164</v>
      </c>
      <c r="N41">
        <v>6</v>
      </c>
      <c r="O41">
        <v>0</v>
      </c>
      <c r="P41">
        <v>269.24</v>
      </c>
      <c r="Q41">
        <v>0</v>
      </c>
      <c r="R41" s="1" t="s">
        <v>4777</v>
      </c>
      <c r="S41" s="1" t="s">
        <v>8159</v>
      </c>
      <c r="T41">
        <v>1.7</v>
      </c>
      <c r="U41" s="1"/>
      <c r="V41">
        <v>52533.162073</v>
      </c>
      <c r="W41">
        <v>960754.85934099997</v>
      </c>
      <c r="X41">
        <v>215.322362</v>
      </c>
      <c r="Y41">
        <v>66.562745000000007</v>
      </c>
      <c r="Z41">
        <v>211.45138</v>
      </c>
      <c r="AA41">
        <v>413.04108200000002</v>
      </c>
      <c r="AB41">
        <v>0</v>
      </c>
    </row>
    <row r="42" spans="1:28" x14ac:dyDescent="0.25">
      <c r="A42" s="1" t="s">
        <v>647</v>
      </c>
      <c r="B42">
        <v>518</v>
      </c>
      <c r="C42" s="1" t="s">
        <v>4006</v>
      </c>
      <c r="D42">
        <v>2.6</v>
      </c>
      <c r="E42">
        <v>0</v>
      </c>
      <c r="F42">
        <v>0.5</v>
      </c>
      <c r="G42">
        <v>723</v>
      </c>
      <c r="H42" s="1" t="s">
        <v>4077</v>
      </c>
      <c r="I42">
        <v>54.88</v>
      </c>
      <c r="J42">
        <v>9.7200000000000006</v>
      </c>
      <c r="K42">
        <v>205</v>
      </c>
      <c r="L42">
        <v>878.84</v>
      </c>
      <c r="M42">
        <v>71</v>
      </c>
      <c r="N42">
        <v>6</v>
      </c>
      <c r="O42">
        <v>0</v>
      </c>
      <c r="P42">
        <v>126</v>
      </c>
      <c r="Q42">
        <v>0</v>
      </c>
      <c r="R42" s="1" t="s">
        <v>4802</v>
      </c>
      <c r="S42" s="1" t="s">
        <v>8159</v>
      </c>
      <c r="T42">
        <v>0.81</v>
      </c>
      <c r="U42" s="1"/>
      <c r="V42">
        <v>20598.328764000002</v>
      </c>
      <c r="W42">
        <v>367724.002018</v>
      </c>
      <c r="X42">
        <v>83.368467999999993</v>
      </c>
      <c r="Y42">
        <v>25.356148999999998</v>
      </c>
      <c r="Z42">
        <v>82.613546999999997</v>
      </c>
      <c r="AA42">
        <v>158.09036900000001</v>
      </c>
      <c r="AB42">
        <v>0</v>
      </c>
    </row>
    <row r="43" spans="1:28" x14ac:dyDescent="0.25">
      <c r="A43" s="1" t="s">
        <v>664</v>
      </c>
      <c r="B43">
        <v>206</v>
      </c>
      <c r="C43" s="1" t="s">
        <v>4022</v>
      </c>
      <c r="D43">
        <v>2.6</v>
      </c>
      <c r="E43">
        <v>0</v>
      </c>
      <c r="F43">
        <v>0</v>
      </c>
      <c r="G43">
        <v>733</v>
      </c>
      <c r="H43" s="1" t="s">
        <v>4128</v>
      </c>
      <c r="I43">
        <v>116.2</v>
      </c>
      <c r="J43">
        <v>10.85</v>
      </c>
      <c r="K43">
        <v>527</v>
      </c>
      <c r="L43">
        <v>3381.38</v>
      </c>
      <c r="M43">
        <v>165</v>
      </c>
      <c r="N43">
        <v>7</v>
      </c>
      <c r="O43">
        <v>0</v>
      </c>
      <c r="P43">
        <v>238.08</v>
      </c>
      <c r="Q43">
        <v>0</v>
      </c>
      <c r="R43" s="1" t="s">
        <v>4819</v>
      </c>
      <c r="S43" s="1" t="s">
        <v>8159</v>
      </c>
      <c r="T43">
        <v>0.83</v>
      </c>
      <c r="U43" s="1"/>
      <c r="V43">
        <v>53225.077561999999</v>
      </c>
      <c r="W43">
        <v>1089473.3171260001</v>
      </c>
      <c r="X43">
        <v>220.19691399999999</v>
      </c>
      <c r="Y43">
        <v>67.977461000000005</v>
      </c>
      <c r="Z43">
        <v>246.03896900000001</v>
      </c>
      <c r="AA43">
        <v>468.37804499999999</v>
      </c>
      <c r="AB43">
        <v>0</v>
      </c>
    </row>
    <row r="44" spans="1:28" x14ac:dyDescent="0.25">
      <c r="A44" s="1" t="s">
        <v>693</v>
      </c>
      <c r="B44">
        <v>384</v>
      </c>
      <c r="C44" s="1" t="s">
        <v>4030</v>
      </c>
      <c r="D44">
        <v>2.6</v>
      </c>
      <c r="E44">
        <v>0</v>
      </c>
      <c r="F44">
        <v>0.67</v>
      </c>
      <c r="G44">
        <v>766</v>
      </c>
      <c r="H44" s="1" t="s">
        <v>4152</v>
      </c>
      <c r="I44">
        <v>144.80000000000001</v>
      </c>
      <c r="J44">
        <v>11.51</v>
      </c>
      <c r="K44">
        <v>382</v>
      </c>
      <c r="L44">
        <v>3266.07</v>
      </c>
      <c r="M44">
        <v>55</v>
      </c>
      <c r="N44">
        <v>1</v>
      </c>
      <c r="O44">
        <v>0</v>
      </c>
      <c r="P44">
        <v>116.43</v>
      </c>
      <c r="Q44">
        <v>0</v>
      </c>
      <c r="R44" s="1" t="s">
        <v>4848</v>
      </c>
      <c r="S44" s="1" t="s">
        <v>8159</v>
      </c>
      <c r="T44">
        <v>0.88</v>
      </c>
      <c r="U44" s="1"/>
      <c r="V44">
        <v>34829.513040999998</v>
      </c>
      <c r="W44">
        <v>909348.88099199999</v>
      </c>
      <c r="X44">
        <v>151.98343199999999</v>
      </c>
      <c r="Y44">
        <v>49.267712000000003</v>
      </c>
      <c r="Z44">
        <v>203.36994799999999</v>
      </c>
      <c r="AA44">
        <v>390.93739799999997</v>
      </c>
      <c r="AB44">
        <v>0</v>
      </c>
    </row>
    <row r="45" spans="1:28" x14ac:dyDescent="0.25">
      <c r="A45" s="1" t="s">
        <v>698</v>
      </c>
      <c r="B45">
        <v>531</v>
      </c>
      <c r="C45" s="1" t="s">
        <v>4018</v>
      </c>
      <c r="D45">
        <v>2.6</v>
      </c>
      <c r="E45">
        <v>0</v>
      </c>
      <c r="F45">
        <v>0.23</v>
      </c>
      <c r="G45">
        <v>769</v>
      </c>
      <c r="H45" s="1" t="s">
        <v>4089</v>
      </c>
      <c r="I45">
        <v>182.21</v>
      </c>
      <c r="J45">
        <v>7.21</v>
      </c>
      <c r="K45">
        <v>238</v>
      </c>
      <c r="L45">
        <v>1353.88</v>
      </c>
      <c r="M45">
        <v>88</v>
      </c>
      <c r="N45">
        <v>3</v>
      </c>
      <c r="O45">
        <v>0</v>
      </c>
      <c r="P45">
        <v>127.75</v>
      </c>
      <c r="Q45">
        <v>0</v>
      </c>
      <c r="R45" s="1" t="s">
        <v>4853</v>
      </c>
      <c r="S45" s="1" t="s">
        <v>8159</v>
      </c>
      <c r="T45">
        <v>0.86</v>
      </c>
      <c r="U45" s="1"/>
      <c r="V45">
        <v>26647.268480999999</v>
      </c>
      <c r="W45">
        <v>475841.42782799999</v>
      </c>
      <c r="X45">
        <v>107.936679</v>
      </c>
      <c r="Y45">
        <v>32.807312000000003</v>
      </c>
      <c r="Z45">
        <v>106.983169</v>
      </c>
      <c r="AA45">
        <v>204.571293</v>
      </c>
      <c r="AB45">
        <v>0</v>
      </c>
    </row>
    <row r="46" spans="1:28" x14ac:dyDescent="0.25">
      <c r="A46" s="1" t="s">
        <v>725</v>
      </c>
      <c r="B46">
        <v>493</v>
      </c>
      <c r="C46" s="1" t="s">
        <v>4018</v>
      </c>
      <c r="D46">
        <v>2.6</v>
      </c>
      <c r="E46">
        <v>0</v>
      </c>
      <c r="F46">
        <v>0.14000000000000001</v>
      </c>
      <c r="G46">
        <v>793</v>
      </c>
      <c r="H46" s="1" t="s">
        <v>4095</v>
      </c>
      <c r="I46">
        <v>63.59</v>
      </c>
      <c r="J46">
        <v>10.33</v>
      </c>
      <c r="K46">
        <v>300</v>
      </c>
      <c r="L46">
        <v>1939.23</v>
      </c>
      <c r="M46">
        <v>79</v>
      </c>
      <c r="N46">
        <v>2</v>
      </c>
      <c r="O46">
        <v>0</v>
      </c>
      <c r="P46">
        <v>139.27000000000001</v>
      </c>
      <c r="Q46">
        <v>0</v>
      </c>
      <c r="R46" s="1" t="s">
        <v>4880</v>
      </c>
      <c r="S46" s="1" t="s">
        <v>8159</v>
      </c>
      <c r="T46">
        <v>0.86</v>
      </c>
      <c r="U46" s="1"/>
      <c r="V46">
        <v>30045.366912000001</v>
      </c>
      <c r="W46">
        <v>621325.81594300002</v>
      </c>
      <c r="X46">
        <v>124.922445</v>
      </c>
      <c r="Y46">
        <v>38.924027000000002</v>
      </c>
      <c r="Z46">
        <v>139.17838699999999</v>
      </c>
      <c r="AA46">
        <v>267.11594600000001</v>
      </c>
      <c r="AB46">
        <v>0</v>
      </c>
    </row>
    <row r="47" spans="1:28" x14ac:dyDescent="0.25">
      <c r="A47" s="1" t="s">
        <v>764</v>
      </c>
      <c r="B47">
        <v>691</v>
      </c>
      <c r="C47" s="1" t="s">
        <v>4009</v>
      </c>
      <c r="D47">
        <v>2.6</v>
      </c>
      <c r="E47">
        <v>0</v>
      </c>
      <c r="F47">
        <v>1</v>
      </c>
      <c r="G47">
        <v>822</v>
      </c>
      <c r="H47" s="1" t="s">
        <v>4081</v>
      </c>
      <c r="I47">
        <v>19.239999999999998</v>
      </c>
      <c r="J47">
        <v>9.91</v>
      </c>
      <c r="K47">
        <v>131</v>
      </c>
      <c r="L47">
        <v>740.81</v>
      </c>
      <c r="M47">
        <v>34</v>
      </c>
      <c r="N47">
        <v>3</v>
      </c>
      <c r="O47">
        <v>0</v>
      </c>
      <c r="P47">
        <v>59.56</v>
      </c>
      <c r="Q47">
        <v>0</v>
      </c>
      <c r="R47" s="1" t="s">
        <v>4919</v>
      </c>
      <c r="S47" s="1" t="s">
        <v>8159</v>
      </c>
      <c r="T47">
        <v>0.75</v>
      </c>
      <c r="U47" s="1"/>
      <c r="V47">
        <v>11801.646972</v>
      </c>
      <c r="W47">
        <v>258208.94848399999</v>
      </c>
      <c r="X47">
        <v>49.487501000000002</v>
      </c>
      <c r="Y47">
        <v>15.520725000000001</v>
      </c>
      <c r="Z47">
        <v>57.987682999999997</v>
      </c>
      <c r="AA47">
        <v>111.00728100000001</v>
      </c>
      <c r="AB47">
        <v>0</v>
      </c>
    </row>
    <row r="48" spans="1:28" x14ac:dyDescent="0.25">
      <c r="A48" s="1" t="s">
        <v>779</v>
      </c>
      <c r="B48">
        <v>692</v>
      </c>
      <c r="C48" s="1" t="s">
        <v>4006</v>
      </c>
      <c r="D48">
        <v>2.6</v>
      </c>
      <c r="E48">
        <v>0</v>
      </c>
      <c r="F48">
        <v>2</v>
      </c>
      <c r="G48">
        <v>835</v>
      </c>
      <c r="H48" s="1" t="s">
        <v>4077</v>
      </c>
      <c r="I48">
        <v>54.88</v>
      </c>
      <c r="J48">
        <v>9.4600000000000009</v>
      </c>
      <c r="K48">
        <v>143</v>
      </c>
      <c r="L48">
        <v>878.84</v>
      </c>
      <c r="M48">
        <v>49</v>
      </c>
      <c r="N48">
        <v>4</v>
      </c>
      <c r="O48">
        <v>0</v>
      </c>
      <c r="P48">
        <v>86.64</v>
      </c>
      <c r="Q48">
        <v>0</v>
      </c>
      <c r="R48" s="1" t="s">
        <v>4934</v>
      </c>
      <c r="S48" s="1" t="s">
        <v>8159</v>
      </c>
      <c r="T48">
        <v>1.1200000000000001</v>
      </c>
      <c r="U48" s="1"/>
      <c r="V48">
        <v>17156.241118000002</v>
      </c>
      <c r="W48">
        <v>352884.19606400002</v>
      </c>
      <c r="X48">
        <v>71.958155000000005</v>
      </c>
      <c r="Y48">
        <v>22.839590000000001</v>
      </c>
      <c r="Z48">
        <v>77.403003999999996</v>
      </c>
      <c r="AA48">
        <v>151.70959999999999</v>
      </c>
      <c r="AB48">
        <v>0</v>
      </c>
    </row>
    <row r="49" spans="1:28" x14ac:dyDescent="0.25">
      <c r="A49" s="1" t="s">
        <v>789</v>
      </c>
      <c r="B49">
        <v>577</v>
      </c>
      <c r="C49" s="1" t="s">
        <v>4003</v>
      </c>
      <c r="D49">
        <v>2.6</v>
      </c>
      <c r="E49">
        <v>0</v>
      </c>
      <c r="F49">
        <v>2</v>
      </c>
      <c r="G49">
        <v>849</v>
      </c>
      <c r="H49" s="1" t="s">
        <v>4122</v>
      </c>
      <c r="I49">
        <v>159.35</v>
      </c>
      <c r="J49">
        <v>13.01</v>
      </c>
      <c r="K49">
        <v>272</v>
      </c>
      <c r="L49">
        <v>1418.59</v>
      </c>
      <c r="M49">
        <v>128</v>
      </c>
      <c r="N49">
        <v>4</v>
      </c>
      <c r="O49">
        <v>0</v>
      </c>
      <c r="P49">
        <v>175.26</v>
      </c>
      <c r="Q49">
        <v>0</v>
      </c>
      <c r="R49" s="1" t="s">
        <v>4944</v>
      </c>
      <c r="S49" s="1" t="s">
        <v>8159</v>
      </c>
      <c r="T49">
        <v>1.04</v>
      </c>
      <c r="U49" s="1"/>
      <c r="V49">
        <v>34018.455704</v>
      </c>
      <c r="W49">
        <v>572067.91385300003</v>
      </c>
      <c r="X49">
        <v>136.65900300000001</v>
      </c>
      <c r="Y49">
        <v>41.243611999999999</v>
      </c>
      <c r="Z49">
        <v>128.38357099999999</v>
      </c>
      <c r="AA49">
        <v>245.94084100000001</v>
      </c>
      <c r="AB49">
        <v>0</v>
      </c>
    </row>
    <row r="50" spans="1:28" x14ac:dyDescent="0.25">
      <c r="A50" s="1" t="s">
        <v>826</v>
      </c>
      <c r="B50">
        <v>598</v>
      </c>
      <c r="C50" s="1" t="s">
        <v>4028</v>
      </c>
      <c r="D50">
        <v>2.6</v>
      </c>
      <c r="E50">
        <v>0</v>
      </c>
      <c r="F50">
        <v>0</v>
      </c>
      <c r="G50">
        <v>883</v>
      </c>
      <c r="H50" s="1" t="s">
        <v>4093</v>
      </c>
      <c r="I50">
        <v>2.0699999999999998</v>
      </c>
      <c r="J50">
        <v>16.739999999999998</v>
      </c>
      <c r="K50">
        <v>285</v>
      </c>
      <c r="L50">
        <v>1918.57</v>
      </c>
      <c r="M50">
        <v>95</v>
      </c>
      <c r="N50">
        <v>5</v>
      </c>
      <c r="O50">
        <v>0</v>
      </c>
      <c r="P50">
        <v>172.93</v>
      </c>
      <c r="Q50">
        <v>0</v>
      </c>
      <c r="R50" s="1" t="s">
        <v>4981</v>
      </c>
      <c r="S50" s="1" t="s">
        <v>8159</v>
      </c>
      <c r="T50">
        <v>1.25</v>
      </c>
      <c r="U50" s="1"/>
      <c r="V50">
        <v>35428.830091999997</v>
      </c>
      <c r="W50">
        <v>742103.97473699995</v>
      </c>
      <c r="X50">
        <v>149.64051599999999</v>
      </c>
      <c r="Y50">
        <v>47.919896000000001</v>
      </c>
      <c r="Z50">
        <v>161.44604200000001</v>
      </c>
      <c r="AA50">
        <v>319.03985899999998</v>
      </c>
      <c r="AB50">
        <v>0</v>
      </c>
    </row>
    <row r="51" spans="1:28" x14ac:dyDescent="0.25">
      <c r="A51" s="1" t="s">
        <v>836</v>
      </c>
      <c r="B51">
        <v>433</v>
      </c>
      <c r="C51" s="1" t="s">
        <v>4030</v>
      </c>
      <c r="D51">
        <v>2.6</v>
      </c>
      <c r="E51">
        <v>0</v>
      </c>
      <c r="F51">
        <v>1.75</v>
      </c>
      <c r="G51">
        <v>891</v>
      </c>
      <c r="H51" s="1" t="s">
        <v>4147</v>
      </c>
      <c r="I51">
        <v>23.77</v>
      </c>
      <c r="J51">
        <v>7.66</v>
      </c>
      <c r="K51">
        <v>458</v>
      </c>
      <c r="L51">
        <v>2697.03</v>
      </c>
      <c r="M51">
        <v>119</v>
      </c>
      <c r="N51">
        <v>7</v>
      </c>
      <c r="O51">
        <v>0</v>
      </c>
      <c r="P51">
        <v>180.55</v>
      </c>
      <c r="Q51">
        <v>0</v>
      </c>
      <c r="R51" s="1" t="s">
        <v>4991</v>
      </c>
      <c r="S51" s="1" t="s">
        <v>8159</v>
      </c>
      <c r="T51">
        <v>0.7</v>
      </c>
      <c r="U51" s="1"/>
      <c r="V51">
        <v>39988.577112999999</v>
      </c>
      <c r="W51">
        <v>801882.98181400006</v>
      </c>
      <c r="X51">
        <v>163.849355</v>
      </c>
      <c r="Y51">
        <v>49.884591</v>
      </c>
      <c r="Z51">
        <v>183.13576900000001</v>
      </c>
      <c r="AA51">
        <v>344.74001299999998</v>
      </c>
      <c r="AB51">
        <v>0</v>
      </c>
    </row>
    <row r="52" spans="1:28" x14ac:dyDescent="0.25">
      <c r="A52" s="1" t="s">
        <v>838</v>
      </c>
      <c r="B52">
        <v>620</v>
      </c>
      <c r="C52" s="1" t="s">
        <v>4067</v>
      </c>
      <c r="D52">
        <v>1.96</v>
      </c>
      <c r="E52">
        <v>0</v>
      </c>
      <c r="F52">
        <v>0</v>
      </c>
      <c r="G52">
        <v>892</v>
      </c>
      <c r="H52" s="1" t="s">
        <v>4129</v>
      </c>
      <c r="I52">
        <v>135.09</v>
      </c>
      <c r="J52">
        <v>12.19</v>
      </c>
      <c r="K52">
        <v>272</v>
      </c>
      <c r="L52">
        <v>1930.43</v>
      </c>
      <c r="M52">
        <v>68</v>
      </c>
      <c r="N52">
        <v>3</v>
      </c>
      <c r="O52">
        <v>0</v>
      </c>
      <c r="P52">
        <v>115.77</v>
      </c>
      <c r="Q52">
        <v>0</v>
      </c>
      <c r="R52" s="1" t="s">
        <v>4993</v>
      </c>
      <c r="S52" s="1" t="s">
        <v>8159</v>
      </c>
      <c r="T52">
        <v>0.89</v>
      </c>
      <c r="U52" s="1"/>
      <c r="V52">
        <v>27299.542266</v>
      </c>
      <c r="W52">
        <v>627208.41827699996</v>
      </c>
      <c r="X52">
        <v>116.150919</v>
      </c>
      <c r="Y52">
        <v>37.002833000000003</v>
      </c>
      <c r="Z52">
        <v>139.791057</v>
      </c>
      <c r="AA52">
        <v>269.64396699999998</v>
      </c>
      <c r="AB52">
        <v>0</v>
      </c>
    </row>
    <row r="53" spans="1:28" x14ac:dyDescent="0.25">
      <c r="A53" s="1" t="s">
        <v>845</v>
      </c>
      <c r="B53">
        <v>493</v>
      </c>
      <c r="C53" s="1" t="s">
        <v>4022</v>
      </c>
      <c r="D53">
        <v>2.6</v>
      </c>
      <c r="E53">
        <v>0</v>
      </c>
      <c r="F53">
        <v>0.14000000000000001</v>
      </c>
      <c r="G53">
        <v>901</v>
      </c>
      <c r="H53" s="1" t="s">
        <v>4142</v>
      </c>
      <c r="I53">
        <v>100.22</v>
      </c>
      <c r="J53">
        <v>15.2</v>
      </c>
      <c r="K53">
        <v>408</v>
      </c>
      <c r="L53">
        <v>2386</v>
      </c>
      <c r="M53">
        <v>156</v>
      </c>
      <c r="N53">
        <v>8</v>
      </c>
      <c r="O53">
        <v>0</v>
      </c>
      <c r="P53">
        <v>265.77</v>
      </c>
      <c r="Q53">
        <v>0</v>
      </c>
      <c r="R53" s="1" t="s">
        <v>5000</v>
      </c>
      <c r="S53" s="1" t="s">
        <v>8159</v>
      </c>
      <c r="T53">
        <v>1.22</v>
      </c>
      <c r="U53" s="1"/>
      <c r="V53">
        <v>54311.267002000001</v>
      </c>
      <c r="W53">
        <v>1021506.972238</v>
      </c>
      <c r="X53">
        <v>223.977419</v>
      </c>
      <c r="Y53">
        <v>69.914236000000002</v>
      </c>
      <c r="Z53">
        <v>224.27758700000001</v>
      </c>
      <c r="AA53">
        <v>439.16029500000002</v>
      </c>
      <c r="AB53">
        <v>0</v>
      </c>
    </row>
    <row r="54" spans="1:28" x14ac:dyDescent="0.25">
      <c r="A54" s="1" t="s">
        <v>860</v>
      </c>
      <c r="B54">
        <v>576</v>
      </c>
      <c r="C54" s="1" t="s">
        <v>4031</v>
      </c>
      <c r="D54">
        <v>2.6</v>
      </c>
      <c r="E54">
        <v>0</v>
      </c>
      <c r="F54">
        <v>0</v>
      </c>
      <c r="G54">
        <v>910</v>
      </c>
      <c r="H54" s="1" t="s">
        <v>4128</v>
      </c>
      <c r="I54">
        <v>116.2</v>
      </c>
      <c r="J54">
        <v>15.09</v>
      </c>
      <c r="K54">
        <v>334</v>
      </c>
      <c r="L54">
        <v>2781.04</v>
      </c>
      <c r="M54">
        <v>102</v>
      </c>
      <c r="N54">
        <v>6</v>
      </c>
      <c r="O54">
        <v>0</v>
      </c>
      <c r="P54">
        <v>169.26</v>
      </c>
      <c r="Q54">
        <v>0</v>
      </c>
      <c r="R54" s="1" t="s">
        <v>5015</v>
      </c>
      <c r="S54" s="1" t="s">
        <v>8159</v>
      </c>
      <c r="T54">
        <v>1.22</v>
      </c>
      <c r="U54" s="1"/>
      <c r="V54">
        <v>39292.122410999997</v>
      </c>
      <c r="W54">
        <v>901324.723383</v>
      </c>
      <c r="X54">
        <v>169.16032999999999</v>
      </c>
      <c r="Y54">
        <v>54.974145999999998</v>
      </c>
      <c r="Z54">
        <v>196.02629300000001</v>
      </c>
      <c r="AA54">
        <v>387.488744</v>
      </c>
      <c r="AB54">
        <v>0</v>
      </c>
    </row>
    <row r="55" spans="1:28" x14ac:dyDescent="0.25">
      <c r="A55" s="1" t="s">
        <v>870</v>
      </c>
      <c r="B55">
        <v>575</v>
      </c>
      <c r="C55" s="1" t="s">
        <v>4022</v>
      </c>
      <c r="D55">
        <v>2.6</v>
      </c>
      <c r="E55">
        <v>0</v>
      </c>
      <c r="F55">
        <v>0</v>
      </c>
      <c r="G55">
        <v>918</v>
      </c>
      <c r="H55" s="1" t="s">
        <v>4128</v>
      </c>
      <c r="I55">
        <v>116.2</v>
      </c>
      <c r="J55">
        <v>8.9</v>
      </c>
      <c r="K55">
        <v>343</v>
      </c>
      <c r="L55">
        <v>2387.17</v>
      </c>
      <c r="M55">
        <v>50</v>
      </c>
      <c r="N55">
        <v>4</v>
      </c>
      <c r="O55">
        <v>0</v>
      </c>
      <c r="P55">
        <v>117.12</v>
      </c>
      <c r="Q55">
        <v>0</v>
      </c>
      <c r="R55" s="1" t="s">
        <v>5025</v>
      </c>
      <c r="S55" s="1" t="s">
        <v>8159</v>
      </c>
      <c r="T55">
        <v>0.75</v>
      </c>
      <c r="U55" s="1"/>
      <c r="V55">
        <v>29362.351000999999</v>
      </c>
      <c r="W55">
        <v>718923.39673100004</v>
      </c>
      <c r="X55">
        <v>125.9731</v>
      </c>
      <c r="Y55">
        <v>40.224083</v>
      </c>
      <c r="Z55">
        <v>161.42359500000001</v>
      </c>
      <c r="AA55">
        <v>309.07273500000002</v>
      </c>
      <c r="AB55">
        <v>0</v>
      </c>
    </row>
    <row r="56" spans="1:28" x14ac:dyDescent="0.25">
      <c r="A56" s="1" t="s">
        <v>871</v>
      </c>
      <c r="B56">
        <v>493</v>
      </c>
      <c r="C56" s="1" t="s">
        <v>4044</v>
      </c>
      <c r="D56">
        <v>2.6</v>
      </c>
      <c r="E56">
        <v>0</v>
      </c>
      <c r="F56">
        <v>0.14000000000000001</v>
      </c>
      <c r="G56">
        <v>921</v>
      </c>
      <c r="H56" s="1" t="s">
        <v>4135</v>
      </c>
      <c r="I56">
        <v>0.69</v>
      </c>
      <c r="J56">
        <v>9.2899999999999991</v>
      </c>
      <c r="K56">
        <v>428</v>
      </c>
      <c r="L56">
        <v>2189.63</v>
      </c>
      <c r="M56">
        <v>81</v>
      </c>
      <c r="N56">
        <v>9</v>
      </c>
      <c r="O56">
        <v>0</v>
      </c>
      <c r="P56">
        <v>237.32</v>
      </c>
      <c r="Q56">
        <v>0</v>
      </c>
      <c r="R56" s="1" t="s">
        <v>5026</v>
      </c>
      <c r="S56" s="1" t="s">
        <v>8159</v>
      </c>
      <c r="T56">
        <v>0.82</v>
      </c>
      <c r="U56" s="1"/>
      <c r="V56">
        <v>39132.494420000003</v>
      </c>
      <c r="W56">
        <v>821041.91894999996</v>
      </c>
      <c r="X56">
        <v>162.512843</v>
      </c>
      <c r="Y56">
        <v>50.439345000000003</v>
      </c>
      <c r="Z56">
        <v>184.99830800000001</v>
      </c>
      <c r="AA56">
        <v>352.97666299999997</v>
      </c>
      <c r="AB56">
        <v>0</v>
      </c>
    </row>
    <row r="57" spans="1:28" x14ac:dyDescent="0.25">
      <c r="A57" s="1" t="s">
        <v>873</v>
      </c>
      <c r="B57">
        <v>767</v>
      </c>
      <c r="C57" s="1" t="s">
        <v>4027</v>
      </c>
      <c r="D57">
        <v>2.6</v>
      </c>
      <c r="E57">
        <v>0</v>
      </c>
      <c r="F57">
        <v>0</v>
      </c>
      <c r="G57">
        <v>926</v>
      </c>
      <c r="H57" s="1" t="s">
        <v>4171</v>
      </c>
      <c r="I57">
        <v>182.24</v>
      </c>
      <c r="J57">
        <v>14.17</v>
      </c>
      <c r="K57">
        <v>159</v>
      </c>
      <c r="L57">
        <v>1434.2</v>
      </c>
      <c r="M57">
        <v>31</v>
      </c>
      <c r="N57">
        <v>3</v>
      </c>
      <c r="O57">
        <v>0</v>
      </c>
      <c r="P57">
        <v>68.78</v>
      </c>
      <c r="Q57">
        <v>0</v>
      </c>
      <c r="R57" s="1" t="s">
        <v>5028</v>
      </c>
      <c r="S57" s="1" t="s">
        <v>8159</v>
      </c>
      <c r="T57">
        <v>1.07</v>
      </c>
      <c r="U57" s="1"/>
      <c r="V57">
        <v>20971.646444000002</v>
      </c>
      <c r="W57">
        <v>543079.77477200003</v>
      </c>
      <c r="X57">
        <v>93.239137999999997</v>
      </c>
      <c r="Y57">
        <v>31.377292000000001</v>
      </c>
      <c r="Z57">
        <v>116.72233300000001</v>
      </c>
      <c r="AA57">
        <v>233.47550200000001</v>
      </c>
      <c r="AB57">
        <v>0</v>
      </c>
    </row>
    <row r="58" spans="1:28" x14ac:dyDescent="0.25">
      <c r="A58" s="1" t="s">
        <v>898</v>
      </c>
      <c r="B58">
        <v>863</v>
      </c>
      <c r="C58" s="1" t="s">
        <v>4006</v>
      </c>
      <c r="D58">
        <v>2.6</v>
      </c>
      <c r="E58">
        <v>0</v>
      </c>
      <c r="F58">
        <v>0.5</v>
      </c>
      <c r="G58">
        <v>954</v>
      </c>
      <c r="H58" s="1" t="s">
        <v>4077</v>
      </c>
      <c r="I58">
        <v>54.88</v>
      </c>
      <c r="J58">
        <v>12.96</v>
      </c>
      <c r="K58">
        <v>91</v>
      </c>
      <c r="L58">
        <v>878.84</v>
      </c>
      <c r="M58">
        <v>10</v>
      </c>
      <c r="N58">
        <v>1</v>
      </c>
      <c r="O58">
        <v>0</v>
      </c>
      <c r="P58">
        <v>32.65</v>
      </c>
      <c r="Q58">
        <v>0</v>
      </c>
      <c r="R58" s="1" t="s">
        <v>5053</v>
      </c>
      <c r="S58" s="1" t="s">
        <v>8159</v>
      </c>
      <c r="T58">
        <v>1.1000000000000001</v>
      </c>
      <c r="U58" s="1"/>
      <c r="V58">
        <v>12311.396506999999</v>
      </c>
      <c r="W58">
        <v>333664.14420500002</v>
      </c>
      <c r="X58">
        <v>55.510026000000003</v>
      </c>
      <c r="Y58">
        <v>18.974060999999999</v>
      </c>
      <c r="Z58">
        <v>71.300015999999999</v>
      </c>
      <c r="AA58">
        <v>143.44563299999999</v>
      </c>
      <c r="AB58">
        <v>0</v>
      </c>
    </row>
    <row r="59" spans="1:28" x14ac:dyDescent="0.25">
      <c r="A59" s="1" t="s">
        <v>902</v>
      </c>
      <c r="B59">
        <v>613</v>
      </c>
      <c r="C59" s="1" t="s">
        <v>4038</v>
      </c>
      <c r="D59">
        <v>2.6</v>
      </c>
      <c r="E59">
        <v>0</v>
      </c>
      <c r="F59">
        <v>0.5</v>
      </c>
      <c r="G59">
        <v>957</v>
      </c>
      <c r="H59" s="1" t="s">
        <v>4143</v>
      </c>
      <c r="I59">
        <v>105.53</v>
      </c>
      <c r="J59">
        <v>9.19</v>
      </c>
      <c r="K59">
        <v>344</v>
      </c>
      <c r="L59">
        <v>2091.58</v>
      </c>
      <c r="M59">
        <v>94</v>
      </c>
      <c r="N59">
        <v>6</v>
      </c>
      <c r="O59">
        <v>0</v>
      </c>
      <c r="P59">
        <v>148.19</v>
      </c>
      <c r="Q59">
        <v>0</v>
      </c>
      <c r="R59" s="1" t="s">
        <v>5057</v>
      </c>
      <c r="S59" s="1" t="s">
        <v>8159</v>
      </c>
      <c r="T59">
        <v>0.78</v>
      </c>
      <c r="U59" s="1"/>
      <c r="V59">
        <v>31880.776919</v>
      </c>
      <c r="W59">
        <v>679131.66687399999</v>
      </c>
      <c r="X59">
        <v>132.78808599999999</v>
      </c>
      <c r="Y59">
        <v>41.264128999999997</v>
      </c>
      <c r="Z59">
        <v>153.33765099999999</v>
      </c>
      <c r="AA59">
        <v>291.96708999999998</v>
      </c>
      <c r="AB59">
        <v>0</v>
      </c>
    </row>
    <row r="60" spans="1:28" x14ac:dyDescent="0.25">
      <c r="A60" s="1" t="s">
        <v>931</v>
      </c>
      <c r="B60">
        <v>690</v>
      </c>
      <c r="C60" s="1" t="s">
        <v>4045</v>
      </c>
      <c r="D60">
        <v>2.6</v>
      </c>
      <c r="E60">
        <v>0</v>
      </c>
      <c r="F60">
        <v>0</v>
      </c>
      <c r="G60">
        <v>983</v>
      </c>
      <c r="H60" s="1" t="s">
        <v>4134</v>
      </c>
      <c r="I60">
        <v>126.24</v>
      </c>
      <c r="J60">
        <v>11.76</v>
      </c>
      <c r="K60">
        <v>293</v>
      </c>
      <c r="L60">
        <v>1989.96</v>
      </c>
      <c r="M60">
        <v>61</v>
      </c>
      <c r="N60">
        <v>4</v>
      </c>
      <c r="O60">
        <v>0</v>
      </c>
      <c r="P60">
        <v>141.41</v>
      </c>
      <c r="Q60">
        <v>0</v>
      </c>
      <c r="R60" s="1" t="s">
        <v>5086</v>
      </c>
      <c r="S60" s="1" t="s">
        <v>8159</v>
      </c>
      <c r="T60">
        <v>0.92</v>
      </c>
      <c r="U60" s="1"/>
      <c r="V60">
        <v>29139.129314999998</v>
      </c>
      <c r="W60">
        <v>697385.37514300004</v>
      </c>
      <c r="X60">
        <v>125.28492300000001</v>
      </c>
      <c r="Y60">
        <v>40.363698999999997</v>
      </c>
      <c r="Z60">
        <v>154.57562899999999</v>
      </c>
      <c r="AA60">
        <v>299.813514</v>
      </c>
      <c r="AB60">
        <v>0</v>
      </c>
    </row>
    <row r="61" spans="1:28" x14ac:dyDescent="0.25">
      <c r="A61" s="1" t="s">
        <v>955</v>
      </c>
      <c r="B61">
        <v>740</v>
      </c>
      <c r="C61" s="1" t="s">
        <v>4008</v>
      </c>
      <c r="D61">
        <v>2.6</v>
      </c>
      <c r="E61">
        <v>0</v>
      </c>
      <c r="F61">
        <v>0.72</v>
      </c>
      <c r="G61">
        <v>999</v>
      </c>
      <c r="H61" s="1" t="s">
        <v>4101</v>
      </c>
      <c r="I61">
        <v>76.69</v>
      </c>
      <c r="J61">
        <v>8.4499999999999993</v>
      </c>
      <c r="K61">
        <v>259</v>
      </c>
      <c r="L61">
        <v>978.13</v>
      </c>
      <c r="M61">
        <v>167</v>
      </c>
      <c r="N61">
        <v>5</v>
      </c>
      <c r="O61">
        <v>0</v>
      </c>
      <c r="P61">
        <v>199.75</v>
      </c>
      <c r="Q61">
        <v>0</v>
      </c>
      <c r="R61" s="1" t="s">
        <v>5110</v>
      </c>
      <c r="S61" s="1" t="s">
        <v>8159</v>
      </c>
      <c r="T61">
        <v>1.21</v>
      </c>
      <c r="U61" s="1"/>
      <c r="V61">
        <v>38949.345120999998</v>
      </c>
      <c r="W61">
        <v>549259.26390599995</v>
      </c>
      <c r="X61">
        <v>152.79605100000001</v>
      </c>
      <c r="Y61">
        <v>45.191026000000001</v>
      </c>
      <c r="Z61">
        <v>122.761504</v>
      </c>
      <c r="AA61">
        <v>236.13706099999999</v>
      </c>
      <c r="AB61">
        <v>0</v>
      </c>
    </row>
    <row r="62" spans="1:28" x14ac:dyDescent="0.25">
      <c r="A62" s="1" t="s">
        <v>956</v>
      </c>
      <c r="B62">
        <v>672</v>
      </c>
      <c r="C62" s="1" t="s">
        <v>4049</v>
      </c>
      <c r="D62">
        <v>2.6</v>
      </c>
      <c r="E62">
        <v>0</v>
      </c>
      <c r="F62">
        <v>0</v>
      </c>
      <c r="G62">
        <v>1000</v>
      </c>
      <c r="H62" s="1" t="s">
        <v>4125</v>
      </c>
      <c r="I62">
        <v>87.33</v>
      </c>
      <c r="J62">
        <v>8.91</v>
      </c>
      <c r="K62">
        <v>328</v>
      </c>
      <c r="L62">
        <v>2061.52</v>
      </c>
      <c r="M62">
        <v>79</v>
      </c>
      <c r="N62">
        <v>4</v>
      </c>
      <c r="O62">
        <v>0</v>
      </c>
      <c r="P62">
        <v>141.29</v>
      </c>
      <c r="Q62">
        <v>0</v>
      </c>
      <c r="R62" s="1" t="s">
        <v>5111</v>
      </c>
      <c r="S62" s="1" t="s">
        <v>8159</v>
      </c>
      <c r="T62">
        <v>0.8</v>
      </c>
      <c r="U62" s="1"/>
      <c r="V62">
        <v>29870.050865000001</v>
      </c>
      <c r="W62">
        <v>659337.82267499994</v>
      </c>
      <c r="X62">
        <v>125.04553799999999</v>
      </c>
      <c r="Y62">
        <v>38.924500999999999</v>
      </c>
      <c r="Z62">
        <v>149.382723</v>
      </c>
      <c r="AA62">
        <v>283.45692000000003</v>
      </c>
      <c r="AB62">
        <v>0</v>
      </c>
    </row>
    <row r="63" spans="1:28" x14ac:dyDescent="0.25">
      <c r="A63" s="1" t="s">
        <v>992</v>
      </c>
      <c r="B63">
        <v>797</v>
      </c>
      <c r="C63" s="1" t="s">
        <v>4018</v>
      </c>
      <c r="D63">
        <v>2.6</v>
      </c>
      <c r="E63">
        <v>0</v>
      </c>
      <c r="F63">
        <v>0.85</v>
      </c>
      <c r="G63">
        <v>1040</v>
      </c>
      <c r="H63" s="1" t="s">
        <v>4092</v>
      </c>
      <c r="I63">
        <v>182.21</v>
      </c>
      <c r="J63">
        <v>8.0299999999999994</v>
      </c>
      <c r="K63">
        <v>243</v>
      </c>
      <c r="L63">
        <v>1353.88</v>
      </c>
      <c r="M63">
        <v>86</v>
      </c>
      <c r="N63">
        <v>2</v>
      </c>
      <c r="O63">
        <v>0</v>
      </c>
      <c r="P63">
        <v>111.94</v>
      </c>
      <c r="Q63">
        <v>0</v>
      </c>
      <c r="R63" s="1" t="s">
        <v>5147</v>
      </c>
      <c r="S63" s="1" t="s">
        <v>8159</v>
      </c>
      <c r="T63">
        <v>0.72</v>
      </c>
      <c r="U63" s="1"/>
      <c r="V63">
        <v>25462.492050000001</v>
      </c>
      <c r="W63">
        <v>465336.92154100002</v>
      </c>
      <c r="X63">
        <v>102.82460399999999</v>
      </c>
      <c r="Y63">
        <v>30.914045000000002</v>
      </c>
      <c r="Z63">
        <v>106.25308200000001</v>
      </c>
      <c r="AA63">
        <v>200.05494300000001</v>
      </c>
      <c r="AB63">
        <v>0</v>
      </c>
    </row>
    <row r="64" spans="1:28" x14ac:dyDescent="0.25">
      <c r="A64" s="1" t="s">
        <v>996</v>
      </c>
      <c r="B64">
        <v>432</v>
      </c>
      <c r="C64" s="1" t="s">
        <v>4063</v>
      </c>
      <c r="D64">
        <v>2.6</v>
      </c>
      <c r="E64">
        <v>0</v>
      </c>
      <c r="F64">
        <v>0.75</v>
      </c>
      <c r="G64">
        <v>1042</v>
      </c>
      <c r="H64" s="1" t="s">
        <v>4152</v>
      </c>
      <c r="I64">
        <v>144.80000000000001</v>
      </c>
      <c r="J64">
        <v>9.4600000000000009</v>
      </c>
      <c r="K64">
        <v>610</v>
      </c>
      <c r="L64">
        <v>2667.2</v>
      </c>
      <c r="M64">
        <v>278</v>
      </c>
      <c r="N64">
        <v>12</v>
      </c>
      <c r="O64">
        <v>0</v>
      </c>
      <c r="P64">
        <v>348.26</v>
      </c>
      <c r="Q64">
        <v>0</v>
      </c>
      <c r="R64" s="1" t="s">
        <v>5151</v>
      </c>
      <c r="S64" s="1" t="s">
        <v>8159</v>
      </c>
      <c r="T64">
        <v>0.73</v>
      </c>
      <c r="U64" s="1"/>
      <c r="V64">
        <v>67200.660703999994</v>
      </c>
      <c r="W64">
        <v>1055070.240154</v>
      </c>
      <c r="X64">
        <v>264.58675399999998</v>
      </c>
      <c r="Y64">
        <v>77.509991999999997</v>
      </c>
      <c r="Z64">
        <v>242.80956</v>
      </c>
      <c r="AA64">
        <v>453.59248500000001</v>
      </c>
      <c r="AB64">
        <v>0</v>
      </c>
    </row>
    <row r="65" spans="1:28" x14ac:dyDescent="0.25">
      <c r="A65" s="1" t="s">
        <v>1021</v>
      </c>
      <c r="B65">
        <v>575</v>
      </c>
      <c r="C65" s="1" t="s">
        <v>4046</v>
      </c>
      <c r="D65">
        <v>2.6</v>
      </c>
      <c r="E65">
        <v>0</v>
      </c>
      <c r="F65">
        <v>0</v>
      </c>
      <c r="G65">
        <v>1063</v>
      </c>
      <c r="H65" s="1" t="s">
        <v>4080</v>
      </c>
      <c r="I65">
        <v>0.2</v>
      </c>
      <c r="J65">
        <v>4.22</v>
      </c>
      <c r="K65">
        <v>488</v>
      </c>
      <c r="L65">
        <v>1761.85</v>
      </c>
      <c r="M65">
        <v>259</v>
      </c>
      <c r="N65">
        <v>7</v>
      </c>
      <c r="O65">
        <v>0</v>
      </c>
      <c r="P65">
        <v>310.19</v>
      </c>
      <c r="Q65">
        <v>0</v>
      </c>
      <c r="R65" s="1" t="s">
        <v>5176</v>
      </c>
      <c r="S65" s="1" t="s">
        <v>8159</v>
      </c>
      <c r="T65">
        <v>0.72</v>
      </c>
      <c r="U65" s="1"/>
      <c r="V65">
        <v>58091.946934</v>
      </c>
      <c r="W65">
        <v>776677.746163</v>
      </c>
      <c r="X65">
        <v>223.32531399999999</v>
      </c>
      <c r="Y65">
        <v>63.709093000000003</v>
      </c>
      <c r="Z65">
        <v>180.76515800000001</v>
      </c>
      <c r="AA65">
        <v>333.90927199999999</v>
      </c>
      <c r="AB65">
        <v>0</v>
      </c>
    </row>
    <row r="66" spans="1:28" x14ac:dyDescent="0.25">
      <c r="A66" s="1" t="s">
        <v>1033</v>
      </c>
      <c r="B66">
        <v>575</v>
      </c>
      <c r="C66" s="1" t="s">
        <v>4062</v>
      </c>
      <c r="D66">
        <v>2.6</v>
      </c>
      <c r="E66">
        <v>0</v>
      </c>
      <c r="F66">
        <v>0</v>
      </c>
      <c r="G66">
        <v>1076</v>
      </c>
      <c r="H66" s="1" t="s">
        <v>4156</v>
      </c>
      <c r="I66">
        <v>94.39</v>
      </c>
      <c r="J66">
        <v>8.89</v>
      </c>
      <c r="K66">
        <v>501</v>
      </c>
      <c r="L66">
        <v>2584.23</v>
      </c>
      <c r="M66">
        <v>216</v>
      </c>
      <c r="N66">
        <v>7</v>
      </c>
      <c r="O66">
        <v>0</v>
      </c>
      <c r="P66">
        <v>286.64999999999998</v>
      </c>
      <c r="Q66">
        <v>0</v>
      </c>
      <c r="R66" s="1" t="s">
        <v>5188</v>
      </c>
      <c r="S66" s="1" t="s">
        <v>8159</v>
      </c>
      <c r="T66">
        <v>0.76</v>
      </c>
      <c r="U66" s="1"/>
      <c r="V66">
        <v>62425.065439999998</v>
      </c>
      <c r="W66">
        <v>1055433.4252859999</v>
      </c>
      <c r="X66">
        <v>250.561543</v>
      </c>
      <c r="Y66">
        <v>75.472638000000003</v>
      </c>
      <c r="Z66">
        <v>237.52891399999999</v>
      </c>
      <c r="AA66">
        <v>453.74736200000001</v>
      </c>
      <c r="AB66">
        <v>0</v>
      </c>
    </row>
    <row r="67" spans="1:28" x14ac:dyDescent="0.25">
      <c r="A67" s="1" t="s">
        <v>1036</v>
      </c>
      <c r="B67">
        <v>986</v>
      </c>
      <c r="C67" s="1" t="s">
        <v>4010</v>
      </c>
      <c r="D67">
        <v>2.6</v>
      </c>
      <c r="E67">
        <v>0</v>
      </c>
      <c r="F67">
        <v>0.28999999999999998</v>
      </c>
      <c r="G67">
        <v>1077</v>
      </c>
      <c r="H67" s="1" t="s">
        <v>4083</v>
      </c>
      <c r="I67">
        <v>73.11</v>
      </c>
      <c r="J67">
        <v>14.48</v>
      </c>
      <c r="K67">
        <v>91</v>
      </c>
      <c r="L67">
        <v>902.89</v>
      </c>
      <c r="M67">
        <v>2</v>
      </c>
      <c r="N67">
        <v>2</v>
      </c>
      <c r="O67">
        <v>0</v>
      </c>
      <c r="P67">
        <v>29.75</v>
      </c>
      <c r="Q67">
        <v>0</v>
      </c>
      <c r="R67" s="1" t="s">
        <v>5191</v>
      </c>
      <c r="S67" s="1" t="s">
        <v>8159</v>
      </c>
      <c r="T67">
        <v>1.07</v>
      </c>
      <c r="U67" s="1"/>
      <c r="V67">
        <v>9377.3338509999994</v>
      </c>
      <c r="W67">
        <v>286456.29405899998</v>
      </c>
      <c r="X67">
        <v>43.211539000000002</v>
      </c>
      <c r="Y67">
        <v>14.873328000000001</v>
      </c>
      <c r="Z67">
        <v>62.171317999999999</v>
      </c>
      <c r="AA67">
        <v>123.149868</v>
      </c>
      <c r="AB67">
        <v>0</v>
      </c>
    </row>
    <row r="68" spans="1:28" x14ac:dyDescent="0.25">
      <c r="A68" s="1" t="s">
        <v>1051</v>
      </c>
      <c r="B68">
        <v>720</v>
      </c>
      <c r="C68" s="1" t="s">
        <v>4050</v>
      </c>
      <c r="D68">
        <v>2.6</v>
      </c>
      <c r="E68">
        <v>0</v>
      </c>
      <c r="F68">
        <v>0</v>
      </c>
      <c r="G68">
        <v>1086</v>
      </c>
      <c r="H68" s="1" t="s">
        <v>4095</v>
      </c>
      <c r="I68">
        <v>63.59</v>
      </c>
      <c r="J68">
        <v>9.94</v>
      </c>
      <c r="K68">
        <v>366</v>
      </c>
      <c r="L68">
        <v>1631.37</v>
      </c>
      <c r="M68">
        <v>137</v>
      </c>
      <c r="N68">
        <v>6</v>
      </c>
      <c r="O68">
        <v>0</v>
      </c>
      <c r="P68">
        <v>227.15</v>
      </c>
      <c r="Q68">
        <v>0</v>
      </c>
      <c r="R68" s="1" t="s">
        <v>5206</v>
      </c>
      <c r="S68" s="1" t="s">
        <v>8159</v>
      </c>
      <c r="T68">
        <v>0.87</v>
      </c>
      <c r="U68" s="1"/>
      <c r="V68">
        <v>42538.402958999999</v>
      </c>
      <c r="W68">
        <v>728558.31756999996</v>
      </c>
      <c r="X68">
        <v>171.225652</v>
      </c>
      <c r="Y68">
        <v>51.858186000000003</v>
      </c>
      <c r="Z68">
        <v>163.409288</v>
      </c>
      <c r="AA68">
        <v>313.21916199999998</v>
      </c>
      <c r="AB68">
        <v>0</v>
      </c>
    </row>
    <row r="69" spans="1:28" x14ac:dyDescent="0.25">
      <c r="A69" s="1" t="s">
        <v>1052</v>
      </c>
      <c r="B69">
        <v>921</v>
      </c>
      <c r="C69" s="1" t="s">
        <v>4009</v>
      </c>
      <c r="D69">
        <v>2.6</v>
      </c>
      <c r="E69">
        <v>0</v>
      </c>
      <c r="F69">
        <v>1</v>
      </c>
      <c r="G69">
        <v>1087</v>
      </c>
      <c r="H69" s="1" t="s">
        <v>4082</v>
      </c>
      <c r="I69">
        <v>19.239999999999998</v>
      </c>
      <c r="J69">
        <v>7.33</v>
      </c>
      <c r="K69">
        <v>166</v>
      </c>
      <c r="L69">
        <v>740.81</v>
      </c>
      <c r="M69">
        <v>31</v>
      </c>
      <c r="N69">
        <v>4</v>
      </c>
      <c r="O69">
        <v>0</v>
      </c>
      <c r="P69">
        <v>79.819999999999993</v>
      </c>
      <c r="Q69">
        <v>0</v>
      </c>
      <c r="R69" s="1" t="s">
        <v>5207</v>
      </c>
      <c r="S69" s="1" t="s">
        <v>8159</v>
      </c>
      <c r="T69">
        <v>0.63</v>
      </c>
      <c r="U69" s="1"/>
      <c r="V69">
        <v>16104.099899999999</v>
      </c>
      <c r="W69">
        <v>308975.188815</v>
      </c>
      <c r="X69">
        <v>65.727908999999997</v>
      </c>
      <c r="Y69">
        <v>20.09496</v>
      </c>
      <c r="Z69">
        <v>69.736198000000002</v>
      </c>
      <c r="AA69">
        <v>132.83313100000001</v>
      </c>
      <c r="AB69">
        <v>0</v>
      </c>
    </row>
    <row r="70" spans="1:28" x14ac:dyDescent="0.25">
      <c r="A70" s="1" t="s">
        <v>1054</v>
      </c>
      <c r="B70">
        <v>863</v>
      </c>
      <c r="C70" s="1" t="s">
        <v>4044</v>
      </c>
      <c r="D70">
        <v>2.6</v>
      </c>
      <c r="E70">
        <v>0</v>
      </c>
      <c r="F70">
        <v>0.5</v>
      </c>
      <c r="G70">
        <v>1089</v>
      </c>
      <c r="H70" s="1" t="s">
        <v>4132</v>
      </c>
      <c r="I70">
        <v>25.16</v>
      </c>
      <c r="J70">
        <v>12.96</v>
      </c>
      <c r="K70">
        <v>226</v>
      </c>
      <c r="L70">
        <v>1999.71</v>
      </c>
      <c r="M70">
        <v>46</v>
      </c>
      <c r="N70">
        <v>2</v>
      </c>
      <c r="O70">
        <v>0</v>
      </c>
      <c r="P70">
        <v>81.5</v>
      </c>
      <c r="Q70">
        <v>0</v>
      </c>
      <c r="R70" s="1" t="s">
        <v>5209</v>
      </c>
      <c r="S70" s="1" t="s">
        <v>8159</v>
      </c>
      <c r="T70">
        <v>1</v>
      </c>
      <c r="U70" s="1"/>
      <c r="V70">
        <v>23645.230790000001</v>
      </c>
      <c r="W70">
        <v>588832.67649099999</v>
      </c>
      <c r="X70">
        <v>102.95150099999999</v>
      </c>
      <c r="Y70">
        <v>33.600917000000003</v>
      </c>
      <c r="Z70">
        <v>129.79917800000001</v>
      </c>
      <c r="AA70">
        <v>253.14495700000001</v>
      </c>
      <c r="AB70">
        <v>0</v>
      </c>
    </row>
    <row r="71" spans="1:28" x14ac:dyDescent="0.25">
      <c r="A71" s="1" t="s">
        <v>1086</v>
      </c>
      <c r="B71">
        <v>758</v>
      </c>
      <c r="C71" s="1" t="s">
        <v>4004</v>
      </c>
      <c r="D71">
        <v>2.6</v>
      </c>
      <c r="E71">
        <v>0</v>
      </c>
      <c r="F71">
        <v>0</v>
      </c>
      <c r="G71">
        <v>1115</v>
      </c>
      <c r="H71" s="1" t="s">
        <v>4124</v>
      </c>
      <c r="I71">
        <v>71.64</v>
      </c>
      <c r="J71">
        <v>4.95</v>
      </c>
      <c r="K71">
        <v>357</v>
      </c>
      <c r="L71">
        <v>1312.24</v>
      </c>
      <c r="M71">
        <v>120</v>
      </c>
      <c r="N71">
        <v>4</v>
      </c>
      <c r="O71">
        <v>0</v>
      </c>
      <c r="P71">
        <v>171.36</v>
      </c>
      <c r="Q71">
        <v>0</v>
      </c>
      <c r="R71" s="1" t="s">
        <v>5241</v>
      </c>
      <c r="S71" s="1" t="s">
        <v>8159</v>
      </c>
      <c r="T71">
        <v>0.51</v>
      </c>
      <c r="U71" s="1"/>
      <c r="V71">
        <v>33921.445166999998</v>
      </c>
      <c r="W71">
        <v>522302.49766200001</v>
      </c>
      <c r="X71">
        <v>132.251587</v>
      </c>
      <c r="Y71">
        <v>38.114581000000001</v>
      </c>
      <c r="Z71">
        <v>121.947198</v>
      </c>
      <c r="AA71">
        <v>224.54713799999999</v>
      </c>
      <c r="AB71">
        <v>0</v>
      </c>
    </row>
    <row r="72" spans="1:28" x14ac:dyDescent="0.25">
      <c r="A72" s="1" t="s">
        <v>1095</v>
      </c>
      <c r="B72">
        <v>863</v>
      </c>
      <c r="C72" s="1" t="s">
        <v>4032</v>
      </c>
      <c r="D72">
        <v>2.6</v>
      </c>
      <c r="E72">
        <v>0</v>
      </c>
      <c r="F72">
        <v>0.5</v>
      </c>
      <c r="G72">
        <v>1121</v>
      </c>
      <c r="H72" s="1" t="s">
        <v>4128</v>
      </c>
      <c r="I72">
        <v>116.2</v>
      </c>
      <c r="J72">
        <v>11.25</v>
      </c>
      <c r="K72">
        <v>258</v>
      </c>
      <c r="L72">
        <v>1968.74</v>
      </c>
      <c r="M72">
        <v>57</v>
      </c>
      <c r="N72">
        <v>2</v>
      </c>
      <c r="O72">
        <v>0</v>
      </c>
      <c r="P72">
        <v>89.97</v>
      </c>
      <c r="Q72">
        <v>0</v>
      </c>
      <c r="R72" s="1" t="s">
        <v>5250</v>
      </c>
      <c r="S72" s="1" t="s">
        <v>8159</v>
      </c>
      <c r="T72">
        <v>0.85</v>
      </c>
      <c r="U72" s="1"/>
      <c r="V72">
        <v>24362.667028</v>
      </c>
      <c r="W72">
        <v>590057.26680800004</v>
      </c>
      <c r="X72">
        <v>104.364476</v>
      </c>
      <c r="Y72">
        <v>33.261322999999997</v>
      </c>
      <c r="Z72">
        <v>132.58161100000001</v>
      </c>
      <c r="AA72">
        <v>253.671626</v>
      </c>
      <c r="AB72">
        <v>0</v>
      </c>
    </row>
    <row r="73" spans="1:28" x14ac:dyDescent="0.25">
      <c r="A73" s="1" t="s">
        <v>1139</v>
      </c>
      <c r="B73">
        <v>986</v>
      </c>
      <c r="C73" s="1" t="s">
        <v>4008</v>
      </c>
      <c r="D73">
        <v>2.6</v>
      </c>
      <c r="E73">
        <v>0</v>
      </c>
      <c r="F73">
        <v>0.28999999999999998</v>
      </c>
      <c r="G73">
        <v>1174</v>
      </c>
      <c r="H73" s="1" t="s">
        <v>4097</v>
      </c>
      <c r="I73">
        <v>76.69</v>
      </c>
      <c r="J73">
        <v>8.32</v>
      </c>
      <c r="K73">
        <v>188</v>
      </c>
      <c r="L73">
        <v>972.98</v>
      </c>
      <c r="M73">
        <v>65</v>
      </c>
      <c r="N73">
        <v>4</v>
      </c>
      <c r="O73">
        <v>0</v>
      </c>
      <c r="P73">
        <v>96.61</v>
      </c>
      <c r="Q73">
        <v>0</v>
      </c>
      <c r="R73" s="1" t="s">
        <v>5294</v>
      </c>
      <c r="S73" s="1" t="s">
        <v>8159</v>
      </c>
      <c r="T73">
        <v>0.79</v>
      </c>
      <c r="U73" s="1"/>
      <c r="V73">
        <v>19460.613054000001</v>
      </c>
      <c r="W73">
        <v>379234.10982399998</v>
      </c>
      <c r="X73">
        <v>79.993257999999997</v>
      </c>
      <c r="Y73">
        <v>24.680209999999999</v>
      </c>
      <c r="Z73">
        <v>85.084355000000002</v>
      </c>
      <c r="AA73">
        <v>163.03813400000001</v>
      </c>
      <c r="AB73">
        <v>0</v>
      </c>
    </row>
    <row r="74" spans="1:28" x14ac:dyDescent="0.25">
      <c r="A74" s="1" t="s">
        <v>1141</v>
      </c>
      <c r="B74">
        <v>575</v>
      </c>
      <c r="C74" s="1" t="s">
        <v>4060</v>
      </c>
      <c r="D74">
        <v>2.6</v>
      </c>
      <c r="E74">
        <v>0</v>
      </c>
      <c r="F74">
        <v>0</v>
      </c>
      <c r="G74">
        <v>1176</v>
      </c>
      <c r="H74" s="1" t="s">
        <v>4123</v>
      </c>
      <c r="I74">
        <v>46.68</v>
      </c>
      <c r="J74">
        <v>17.649999999999999</v>
      </c>
      <c r="K74">
        <v>601</v>
      </c>
      <c r="L74">
        <v>2373.61</v>
      </c>
      <c r="M74">
        <v>344</v>
      </c>
      <c r="N74">
        <v>10</v>
      </c>
      <c r="O74">
        <v>0</v>
      </c>
      <c r="P74">
        <v>411.63</v>
      </c>
      <c r="Q74">
        <v>0</v>
      </c>
      <c r="R74" s="1" t="s">
        <v>5296</v>
      </c>
      <c r="S74" s="1" t="s">
        <v>8159</v>
      </c>
      <c r="T74">
        <v>0.9</v>
      </c>
      <c r="U74" s="1"/>
      <c r="V74">
        <v>78355.253679999994</v>
      </c>
      <c r="W74">
        <v>1112944.5958380001</v>
      </c>
      <c r="X74">
        <v>305.34044399999999</v>
      </c>
      <c r="Y74">
        <v>88.884648999999996</v>
      </c>
      <c r="Z74">
        <v>254.57312899999999</v>
      </c>
      <c r="AA74">
        <v>478.47565300000002</v>
      </c>
      <c r="AB74">
        <v>0</v>
      </c>
    </row>
    <row r="75" spans="1:28" x14ac:dyDescent="0.25">
      <c r="A75" s="1" t="s">
        <v>1177</v>
      </c>
      <c r="B75">
        <v>863</v>
      </c>
      <c r="C75" s="1" t="s">
        <v>4046</v>
      </c>
      <c r="D75">
        <v>2.6</v>
      </c>
      <c r="E75">
        <v>0</v>
      </c>
      <c r="F75">
        <v>0.5</v>
      </c>
      <c r="G75">
        <v>1200</v>
      </c>
      <c r="H75" s="1" t="s">
        <v>4080</v>
      </c>
      <c r="I75">
        <v>0.2</v>
      </c>
      <c r="J75">
        <v>7.57</v>
      </c>
      <c r="K75">
        <v>337</v>
      </c>
      <c r="L75">
        <v>1761.85</v>
      </c>
      <c r="M75">
        <v>157</v>
      </c>
      <c r="N75">
        <v>7</v>
      </c>
      <c r="O75">
        <v>0</v>
      </c>
      <c r="P75">
        <v>226.98</v>
      </c>
      <c r="Q75">
        <v>0</v>
      </c>
      <c r="R75" s="1" t="s">
        <v>5332</v>
      </c>
      <c r="S75" s="1" t="s">
        <v>8159</v>
      </c>
      <c r="T75">
        <v>1.17</v>
      </c>
      <c r="U75" s="1"/>
      <c r="V75">
        <v>43399.462474</v>
      </c>
      <c r="W75">
        <v>738497.84656900004</v>
      </c>
      <c r="X75">
        <v>175.745272</v>
      </c>
      <c r="Y75">
        <v>53.851692999999997</v>
      </c>
      <c r="Z75">
        <v>162.97966099999999</v>
      </c>
      <c r="AA75">
        <v>317.49187799999999</v>
      </c>
      <c r="AB75">
        <v>0</v>
      </c>
    </row>
    <row r="76" spans="1:28" x14ac:dyDescent="0.25">
      <c r="A76" s="1" t="s">
        <v>1192</v>
      </c>
      <c r="B76">
        <v>678</v>
      </c>
      <c r="C76" s="1" t="s">
        <v>4061</v>
      </c>
      <c r="D76">
        <v>2.6</v>
      </c>
      <c r="E76">
        <v>0</v>
      </c>
      <c r="F76">
        <v>0</v>
      </c>
      <c r="G76">
        <v>1219</v>
      </c>
      <c r="H76" s="1" t="s">
        <v>4144</v>
      </c>
      <c r="I76">
        <v>26.09</v>
      </c>
      <c r="J76">
        <v>7.79</v>
      </c>
      <c r="K76">
        <v>541</v>
      </c>
      <c r="L76">
        <v>2558.75</v>
      </c>
      <c r="M76">
        <v>158</v>
      </c>
      <c r="N76">
        <v>7</v>
      </c>
      <c r="O76">
        <v>0</v>
      </c>
      <c r="P76">
        <v>266.49</v>
      </c>
      <c r="Q76">
        <v>0</v>
      </c>
      <c r="R76" s="1" t="s">
        <v>5347</v>
      </c>
      <c r="S76" s="1" t="s">
        <v>8159</v>
      </c>
      <c r="T76">
        <v>0.67</v>
      </c>
      <c r="U76" s="1"/>
      <c r="V76">
        <v>53040.033315000001</v>
      </c>
      <c r="W76">
        <v>948308.11676700006</v>
      </c>
      <c r="X76">
        <v>212.711984</v>
      </c>
      <c r="Y76">
        <v>63.405565000000003</v>
      </c>
      <c r="Z76">
        <v>217.74072699999999</v>
      </c>
      <c r="AA76">
        <v>407.69207399999999</v>
      </c>
      <c r="AB76">
        <v>0</v>
      </c>
    </row>
    <row r="77" spans="1:28" x14ac:dyDescent="0.25">
      <c r="A77" s="1" t="s">
        <v>1197</v>
      </c>
      <c r="B77">
        <v>1035</v>
      </c>
      <c r="C77" s="1" t="s">
        <v>4006</v>
      </c>
      <c r="D77">
        <v>2.6</v>
      </c>
      <c r="E77">
        <v>0</v>
      </c>
      <c r="F77">
        <v>0</v>
      </c>
      <c r="G77">
        <v>1224</v>
      </c>
      <c r="H77" s="1" t="s">
        <v>4077</v>
      </c>
      <c r="I77">
        <v>54.88</v>
      </c>
      <c r="J77">
        <v>11.69</v>
      </c>
      <c r="K77">
        <v>189</v>
      </c>
      <c r="L77">
        <v>878.84</v>
      </c>
      <c r="M77">
        <v>113</v>
      </c>
      <c r="N77">
        <v>3</v>
      </c>
      <c r="O77">
        <v>0</v>
      </c>
      <c r="P77">
        <v>143.35</v>
      </c>
      <c r="Q77">
        <v>0</v>
      </c>
      <c r="R77" s="1" t="s">
        <v>5352</v>
      </c>
      <c r="S77" s="1" t="s">
        <v>8159</v>
      </c>
      <c r="T77">
        <v>1.5</v>
      </c>
      <c r="U77" s="1"/>
      <c r="V77">
        <v>30075.849982</v>
      </c>
      <c r="W77">
        <v>463528.55223799997</v>
      </c>
      <c r="X77">
        <v>119.987566</v>
      </c>
      <c r="Y77">
        <v>36.256856999999997</v>
      </c>
      <c r="Z77">
        <v>102.176745</v>
      </c>
      <c r="AA77">
        <v>199.279034</v>
      </c>
      <c r="AB77">
        <v>0</v>
      </c>
    </row>
    <row r="78" spans="1:28" x14ac:dyDescent="0.25">
      <c r="A78" s="1" t="s">
        <v>1204</v>
      </c>
      <c r="B78">
        <v>767</v>
      </c>
      <c r="C78" s="1" t="s">
        <v>4030</v>
      </c>
      <c r="D78">
        <v>2.6</v>
      </c>
      <c r="E78">
        <v>0</v>
      </c>
      <c r="F78">
        <v>0.33</v>
      </c>
      <c r="G78">
        <v>1228</v>
      </c>
      <c r="H78" s="1" t="s">
        <v>4152</v>
      </c>
      <c r="I78">
        <v>144.80000000000001</v>
      </c>
      <c r="J78">
        <v>10.48</v>
      </c>
      <c r="K78">
        <v>461</v>
      </c>
      <c r="L78">
        <v>3266.07</v>
      </c>
      <c r="M78">
        <v>83</v>
      </c>
      <c r="N78">
        <v>4</v>
      </c>
      <c r="O78">
        <v>0</v>
      </c>
      <c r="P78">
        <v>175.97</v>
      </c>
      <c r="Q78">
        <v>0</v>
      </c>
      <c r="R78" s="1" t="s">
        <v>5359</v>
      </c>
      <c r="S78" s="1" t="s">
        <v>8159</v>
      </c>
      <c r="T78">
        <v>0.82</v>
      </c>
      <c r="U78" s="1"/>
      <c r="V78">
        <v>39765.259977000002</v>
      </c>
      <c r="W78">
        <v>914649.06201800006</v>
      </c>
      <c r="X78">
        <v>168.207536</v>
      </c>
      <c r="Y78">
        <v>52.937536999999999</v>
      </c>
      <c r="Z78">
        <v>206.279191</v>
      </c>
      <c r="AA78">
        <v>393.21755100000001</v>
      </c>
      <c r="AB78">
        <v>0</v>
      </c>
    </row>
    <row r="79" spans="1:28" x14ac:dyDescent="0.25">
      <c r="A79" s="1" t="s">
        <v>1241</v>
      </c>
      <c r="B79">
        <v>1158</v>
      </c>
      <c r="C79" s="1" t="s">
        <v>4003</v>
      </c>
      <c r="D79">
        <v>2.6</v>
      </c>
      <c r="E79">
        <v>0</v>
      </c>
      <c r="F79">
        <v>0</v>
      </c>
      <c r="G79">
        <v>1260</v>
      </c>
      <c r="H79" s="1" t="s">
        <v>4073</v>
      </c>
      <c r="I79">
        <v>40.79</v>
      </c>
      <c r="J79">
        <v>18.43</v>
      </c>
      <c r="K79">
        <v>102</v>
      </c>
      <c r="L79">
        <v>608.64</v>
      </c>
      <c r="M79">
        <v>29</v>
      </c>
      <c r="N79">
        <v>2</v>
      </c>
      <c r="O79">
        <v>0</v>
      </c>
      <c r="P79">
        <v>68.77</v>
      </c>
      <c r="Q79">
        <v>0</v>
      </c>
      <c r="R79" s="1" t="s">
        <v>5396</v>
      </c>
      <c r="S79" s="1" t="s">
        <v>8159</v>
      </c>
      <c r="T79">
        <v>1.35</v>
      </c>
      <c r="U79" s="1"/>
      <c r="V79">
        <v>15104.694328</v>
      </c>
      <c r="W79">
        <v>308941.69758400001</v>
      </c>
      <c r="X79">
        <v>63.928229000000002</v>
      </c>
      <c r="Y79">
        <v>20.707032999999999</v>
      </c>
      <c r="Z79">
        <v>66.102992</v>
      </c>
      <c r="AA79">
        <v>132.818502</v>
      </c>
      <c r="AB79">
        <v>0</v>
      </c>
    </row>
    <row r="80" spans="1:28" x14ac:dyDescent="0.25">
      <c r="A80" s="1" t="s">
        <v>1252</v>
      </c>
      <c r="B80">
        <v>1152</v>
      </c>
      <c r="C80" s="1" t="s">
        <v>4009</v>
      </c>
      <c r="D80">
        <v>2.6</v>
      </c>
      <c r="E80">
        <v>0</v>
      </c>
      <c r="F80">
        <v>2</v>
      </c>
      <c r="G80">
        <v>1267</v>
      </c>
      <c r="H80" s="1" t="s">
        <v>4082</v>
      </c>
      <c r="I80">
        <v>19.239999999999998</v>
      </c>
      <c r="J80">
        <v>13.57</v>
      </c>
      <c r="K80">
        <v>115</v>
      </c>
      <c r="L80">
        <v>740.81</v>
      </c>
      <c r="M80">
        <v>19</v>
      </c>
      <c r="N80">
        <v>2</v>
      </c>
      <c r="O80">
        <v>0</v>
      </c>
      <c r="P80">
        <v>66.17</v>
      </c>
      <c r="Q80">
        <v>0</v>
      </c>
      <c r="R80" s="1" t="s">
        <v>5407</v>
      </c>
      <c r="S80" s="1" t="s">
        <v>8159</v>
      </c>
      <c r="T80">
        <v>1.1100000000000001</v>
      </c>
      <c r="U80" s="1"/>
      <c r="V80">
        <v>14653.948762</v>
      </c>
      <c r="W80">
        <v>343915.87522400002</v>
      </c>
      <c r="X80">
        <v>63.717962999999997</v>
      </c>
      <c r="Y80">
        <v>21.148395000000001</v>
      </c>
      <c r="Z80">
        <v>73.684764000000001</v>
      </c>
      <c r="AA80">
        <v>147.854017</v>
      </c>
      <c r="AB80">
        <v>0</v>
      </c>
    </row>
    <row r="81" spans="1:28" x14ac:dyDescent="0.25">
      <c r="A81" s="1" t="s">
        <v>1255</v>
      </c>
      <c r="B81">
        <v>986</v>
      </c>
      <c r="C81" s="1" t="s">
        <v>4018</v>
      </c>
      <c r="D81">
        <v>2.6</v>
      </c>
      <c r="E81">
        <v>0</v>
      </c>
      <c r="F81">
        <v>0.28999999999999998</v>
      </c>
      <c r="G81">
        <v>1269</v>
      </c>
      <c r="H81" s="1" t="s">
        <v>4095</v>
      </c>
      <c r="I81">
        <v>63.59</v>
      </c>
      <c r="J81">
        <v>10.88</v>
      </c>
      <c r="K81">
        <v>283</v>
      </c>
      <c r="L81">
        <v>1939.23</v>
      </c>
      <c r="M81">
        <v>79</v>
      </c>
      <c r="N81">
        <v>2</v>
      </c>
      <c r="O81">
        <v>0</v>
      </c>
      <c r="P81">
        <v>134.6</v>
      </c>
      <c r="Q81">
        <v>0</v>
      </c>
      <c r="R81" s="1" t="s">
        <v>5410</v>
      </c>
      <c r="S81" s="1" t="s">
        <v>8159</v>
      </c>
      <c r="T81">
        <v>0.93</v>
      </c>
      <c r="U81" s="1"/>
      <c r="V81">
        <v>31058.584525999999</v>
      </c>
      <c r="W81">
        <v>655912.82838199998</v>
      </c>
      <c r="X81">
        <v>130.33553900000001</v>
      </c>
      <c r="Y81">
        <v>41.149559000000004</v>
      </c>
      <c r="Z81">
        <v>145.391863</v>
      </c>
      <c r="AA81">
        <v>281.98504300000002</v>
      </c>
      <c r="AB81">
        <v>0</v>
      </c>
    </row>
    <row r="82" spans="1:28" x14ac:dyDescent="0.25">
      <c r="A82" s="1" t="s">
        <v>1297</v>
      </c>
      <c r="B82">
        <v>1062</v>
      </c>
      <c r="C82" s="1" t="s">
        <v>4018</v>
      </c>
      <c r="D82">
        <v>2.6</v>
      </c>
      <c r="E82">
        <v>0</v>
      </c>
      <c r="F82">
        <v>0.46</v>
      </c>
      <c r="G82">
        <v>1314</v>
      </c>
      <c r="H82" s="1" t="s">
        <v>4092</v>
      </c>
      <c r="I82">
        <v>182.21</v>
      </c>
      <c r="J82">
        <v>11.94</v>
      </c>
      <c r="K82">
        <v>252</v>
      </c>
      <c r="L82">
        <v>1353.88</v>
      </c>
      <c r="M82">
        <v>85</v>
      </c>
      <c r="N82">
        <v>1</v>
      </c>
      <c r="O82">
        <v>0</v>
      </c>
      <c r="P82">
        <v>175.47</v>
      </c>
      <c r="Q82">
        <v>0</v>
      </c>
      <c r="R82" s="1" t="s">
        <v>5452</v>
      </c>
      <c r="S82" s="1" t="s">
        <v>8159</v>
      </c>
      <c r="T82">
        <v>1.28</v>
      </c>
      <c r="U82" s="1"/>
      <c r="V82">
        <v>33544.014833000001</v>
      </c>
      <c r="W82">
        <v>626306.60762200004</v>
      </c>
      <c r="X82">
        <v>138.42088000000001</v>
      </c>
      <c r="Y82">
        <v>43.425773</v>
      </c>
      <c r="Z82">
        <v>136.76409100000001</v>
      </c>
      <c r="AA82">
        <v>269.25892700000003</v>
      </c>
      <c r="AB82">
        <v>0</v>
      </c>
    </row>
    <row r="83" spans="1:28" x14ac:dyDescent="0.25">
      <c r="A83" s="1" t="s">
        <v>1301</v>
      </c>
      <c r="B83">
        <v>865</v>
      </c>
      <c r="C83" s="1" t="s">
        <v>4062</v>
      </c>
      <c r="D83">
        <v>2.6</v>
      </c>
      <c r="E83">
        <v>0</v>
      </c>
      <c r="F83">
        <v>2.5</v>
      </c>
      <c r="G83">
        <v>1318</v>
      </c>
      <c r="H83" s="1" t="s">
        <v>4156</v>
      </c>
      <c r="I83">
        <v>94.39</v>
      </c>
      <c r="J83">
        <v>9.44</v>
      </c>
      <c r="K83">
        <v>453</v>
      </c>
      <c r="L83">
        <v>2593.4299999999998</v>
      </c>
      <c r="M83">
        <v>131</v>
      </c>
      <c r="N83">
        <v>5</v>
      </c>
      <c r="O83">
        <v>0</v>
      </c>
      <c r="P83">
        <v>216.47</v>
      </c>
      <c r="Q83">
        <v>0</v>
      </c>
      <c r="R83" s="1" t="s">
        <v>5456</v>
      </c>
      <c r="S83" s="1" t="s">
        <v>8159</v>
      </c>
      <c r="T83">
        <v>0.69</v>
      </c>
      <c r="U83" s="1"/>
      <c r="V83">
        <v>45832.031706000002</v>
      </c>
      <c r="W83">
        <v>900162.22778399999</v>
      </c>
      <c r="X83">
        <v>188.67686800000001</v>
      </c>
      <c r="Y83">
        <v>58.214134999999999</v>
      </c>
      <c r="Z83">
        <v>201.85665700000001</v>
      </c>
      <c r="AA83">
        <v>386.991783</v>
      </c>
      <c r="AB83">
        <v>0</v>
      </c>
    </row>
    <row r="84" spans="1:28" x14ac:dyDescent="0.25">
      <c r="A84" s="1" t="s">
        <v>1318</v>
      </c>
      <c r="B84">
        <v>1035</v>
      </c>
      <c r="C84" s="1" t="s">
        <v>4045</v>
      </c>
      <c r="D84">
        <v>2.6</v>
      </c>
      <c r="E84">
        <v>0</v>
      </c>
      <c r="F84">
        <v>0</v>
      </c>
      <c r="G84">
        <v>1331</v>
      </c>
      <c r="H84" s="1" t="s">
        <v>4137</v>
      </c>
      <c r="I84">
        <v>126.24</v>
      </c>
      <c r="J84">
        <v>12.29</v>
      </c>
      <c r="K84">
        <v>296</v>
      </c>
      <c r="L84">
        <v>1989.96</v>
      </c>
      <c r="M84">
        <v>86</v>
      </c>
      <c r="N84">
        <v>3</v>
      </c>
      <c r="O84">
        <v>0</v>
      </c>
      <c r="P84">
        <v>140.38</v>
      </c>
      <c r="Q84">
        <v>0</v>
      </c>
      <c r="R84" s="1" t="s">
        <v>5473</v>
      </c>
      <c r="S84" s="1" t="s">
        <v>8159</v>
      </c>
      <c r="T84">
        <v>0.9</v>
      </c>
      <c r="U84" s="1"/>
      <c r="V84">
        <v>32803.563823999997</v>
      </c>
      <c r="W84">
        <v>706780.28520599997</v>
      </c>
      <c r="X84">
        <v>137.91935799999999</v>
      </c>
      <c r="Y84">
        <v>43.508693000000001</v>
      </c>
      <c r="Z84">
        <v>157.35048800000001</v>
      </c>
      <c r="AA84">
        <v>303.85326600000002</v>
      </c>
      <c r="AB84">
        <v>0</v>
      </c>
    </row>
    <row r="85" spans="1:28" x14ac:dyDescent="0.25">
      <c r="A85" s="1" t="s">
        <v>1332</v>
      </c>
      <c r="B85">
        <v>1040</v>
      </c>
      <c r="C85" s="1" t="s">
        <v>4041</v>
      </c>
      <c r="D85">
        <v>0.2</v>
      </c>
      <c r="E85">
        <v>0</v>
      </c>
      <c r="F85">
        <v>0</v>
      </c>
      <c r="G85">
        <v>1341</v>
      </c>
      <c r="H85" s="1" t="s">
        <v>4123</v>
      </c>
      <c r="I85">
        <v>46.68</v>
      </c>
      <c r="J85">
        <v>15.26</v>
      </c>
      <c r="K85">
        <v>301</v>
      </c>
      <c r="L85">
        <v>1704.6</v>
      </c>
      <c r="M85">
        <v>70</v>
      </c>
      <c r="N85">
        <v>4</v>
      </c>
      <c r="O85">
        <v>0</v>
      </c>
      <c r="P85">
        <v>129.44999999999999</v>
      </c>
      <c r="Q85">
        <v>0</v>
      </c>
      <c r="R85" s="1" t="s">
        <v>5487</v>
      </c>
      <c r="S85" s="1" t="s">
        <v>8159</v>
      </c>
      <c r="T85">
        <v>0.73</v>
      </c>
      <c r="U85" s="1"/>
      <c r="V85">
        <v>28299.76888</v>
      </c>
      <c r="W85">
        <v>622349.08109600004</v>
      </c>
      <c r="X85">
        <v>118.93116499999999</v>
      </c>
      <c r="Y85">
        <v>37.437452999999998</v>
      </c>
      <c r="Z85">
        <v>139.357505</v>
      </c>
      <c r="AA85">
        <v>267.55578800000001</v>
      </c>
      <c r="AB85">
        <v>0</v>
      </c>
    </row>
    <row r="86" spans="1:28" x14ac:dyDescent="0.25">
      <c r="A86" s="1" t="s">
        <v>1339</v>
      </c>
      <c r="B86">
        <v>864</v>
      </c>
      <c r="C86" s="1" t="s">
        <v>4030</v>
      </c>
      <c r="D86">
        <v>2.6</v>
      </c>
      <c r="E86">
        <v>0</v>
      </c>
      <c r="F86">
        <v>1.5</v>
      </c>
      <c r="G86">
        <v>1344</v>
      </c>
      <c r="H86" s="1" t="s">
        <v>4147</v>
      </c>
      <c r="I86">
        <v>23.77</v>
      </c>
      <c r="J86">
        <v>7.92</v>
      </c>
      <c r="K86">
        <v>480</v>
      </c>
      <c r="L86">
        <v>2697.03</v>
      </c>
      <c r="M86">
        <v>82</v>
      </c>
      <c r="N86">
        <v>5</v>
      </c>
      <c r="O86">
        <v>0</v>
      </c>
      <c r="P86">
        <v>156.01</v>
      </c>
      <c r="Q86">
        <v>0</v>
      </c>
      <c r="R86" s="1" t="s">
        <v>5494</v>
      </c>
      <c r="S86" s="1" t="s">
        <v>8159</v>
      </c>
      <c r="T86">
        <v>0.6</v>
      </c>
      <c r="U86" s="1"/>
      <c r="V86">
        <v>37955.314625999999</v>
      </c>
      <c r="W86">
        <v>806247.11754200002</v>
      </c>
      <c r="X86">
        <v>155.88405900000001</v>
      </c>
      <c r="Y86">
        <v>47.148440000000001</v>
      </c>
      <c r="Z86">
        <v>186.515502</v>
      </c>
      <c r="AA86">
        <v>346.61557399999998</v>
      </c>
      <c r="AB86">
        <v>0</v>
      </c>
    </row>
    <row r="87" spans="1:28" x14ac:dyDescent="0.25">
      <c r="A87" s="1" t="s">
        <v>1359</v>
      </c>
      <c r="B87">
        <v>986</v>
      </c>
      <c r="C87" s="1" t="s">
        <v>4022</v>
      </c>
      <c r="D87">
        <v>2.6</v>
      </c>
      <c r="E87">
        <v>0</v>
      </c>
      <c r="F87">
        <v>0.28999999999999998</v>
      </c>
      <c r="G87">
        <v>1358</v>
      </c>
      <c r="H87" s="1" t="s">
        <v>4142</v>
      </c>
      <c r="I87">
        <v>100.22</v>
      </c>
      <c r="J87">
        <v>9.51</v>
      </c>
      <c r="K87">
        <v>372</v>
      </c>
      <c r="L87">
        <v>2386</v>
      </c>
      <c r="M87">
        <v>78</v>
      </c>
      <c r="N87">
        <v>7</v>
      </c>
      <c r="O87">
        <v>0</v>
      </c>
      <c r="P87">
        <v>165.77</v>
      </c>
      <c r="Q87">
        <v>0</v>
      </c>
      <c r="R87" s="1" t="s">
        <v>5514</v>
      </c>
      <c r="S87" s="1" t="s">
        <v>8159</v>
      </c>
      <c r="T87">
        <v>0.83</v>
      </c>
      <c r="U87" s="1"/>
      <c r="V87">
        <v>34164.008609999997</v>
      </c>
      <c r="W87">
        <v>760136.57201700006</v>
      </c>
      <c r="X87">
        <v>143.90935300000001</v>
      </c>
      <c r="Y87">
        <v>45.294708999999997</v>
      </c>
      <c r="Z87">
        <v>170.50269499999999</v>
      </c>
      <c r="AA87">
        <v>326.79161399999998</v>
      </c>
      <c r="AB87">
        <v>0</v>
      </c>
    </row>
    <row r="88" spans="1:28" x14ac:dyDescent="0.25">
      <c r="A88" s="1" t="s">
        <v>1381</v>
      </c>
      <c r="B88">
        <v>678</v>
      </c>
      <c r="C88" s="1" t="s">
        <v>4051</v>
      </c>
      <c r="D88">
        <v>2.6</v>
      </c>
      <c r="E88">
        <v>0</v>
      </c>
      <c r="F88">
        <v>0</v>
      </c>
      <c r="G88">
        <v>1372</v>
      </c>
      <c r="H88" s="1" t="s">
        <v>4145</v>
      </c>
      <c r="I88">
        <v>168.74</v>
      </c>
      <c r="J88">
        <v>9.3800000000000008</v>
      </c>
      <c r="K88">
        <v>694</v>
      </c>
      <c r="L88">
        <v>3200.05</v>
      </c>
      <c r="M88">
        <v>212</v>
      </c>
      <c r="N88">
        <v>10</v>
      </c>
      <c r="O88">
        <v>0</v>
      </c>
      <c r="P88">
        <v>401.03</v>
      </c>
      <c r="Q88">
        <v>0</v>
      </c>
      <c r="R88" s="1" t="s">
        <v>5536</v>
      </c>
      <c r="S88" s="1" t="s">
        <v>8159</v>
      </c>
      <c r="T88">
        <v>0.79</v>
      </c>
      <c r="U88" s="1"/>
      <c r="V88">
        <v>67769.220992999995</v>
      </c>
      <c r="W88">
        <v>1178468.34987</v>
      </c>
      <c r="X88">
        <v>270.69013699999999</v>
      </c>
      <c r="Y88">
        <v>80.356582000000003</v>
      </c>
      <c r="Z88">
        <v>270.765671</v>
      </c>
      <c r="AA88">
        <v>506.64160500000003</v>
      </c>
      <c r="AB88">
        <v>0</v>
      </c>
    </row>
    <row r="89" spans="1:28" x14ac:dyDescent="0.25">
      <c r="A89" s="1" t="s">
        <v>1396</v>
      </c>
      <c r="B89">
        <v>863</v>
      </c>
      <c r="C89" s="1" t="s">
        <v>4063</v>
      </c>
      <c r="D89">
        <v>2.6</v>
      </c>
      <c r="E89">
        <v>0</v>
      </c>
      <c r="F89">
        <v>0.5</v>
      </c>
      <c r="G89">
        <v>1392</v>
      </c>
      <c r="H89" s="1" t="s">
        <v>4152</v>
      </c>
      <c r="I89">
        <v>144.80000000000001</v>
      </c>
      <c r="J89">
        <v>11.22</v>
      </c>
      <c r="K89">
        <v>529</v>
      </c>
      <c r="L89">
        <v>2667.2</v>
      </c>
      <c r="M89">
        <v>202</v>
      </c>
      <c r="N89">
        <v>8</v>
      </c>
      <c r="O89">
        <v>0</v>
      </c>
      <c r="P89">
        <v>327.18</v>
      </c>
      <c r="Q89">
        <v>0</v>
      </c>
      <c r="R89" s="1" t="s">
        <v>5551</v>
      </c>
      <c r="S89" s="1" t="s">
        <v>8159</v>
      </c>
      <c r="T89">
        <v>0.95</v>
      </c>
      <c r="U89" s="1"/>
      <c r="V89">
        <v>60900.451675999997</v>
      </c>
      <c r="W89">
        <v>1052321.922603</v>
      </c>
      <c r="X89">
        <v>245.21314699999999</v>
      </c>
      <c r="Y89">
        <v>74.093750999999997</v>
      </c>
      <c r="Z89">
        <v>236.90741199999999</v>
      </c>
      <c r="AA89">
        <v>452.40955600000001</v>
      </c>
      <c r="AB89">
        <v>0</v>
      </c>
    </row>
    <row r="90" spans="1:28" x14ac:dyDescent="0.25">
      <c r="A90" s="1" t="s">
        <v>1426</v>
      </c>
      <c r="B90">
        <v>1151</v>
      </c>
      <c r="C90" s="1" t="s">
        <v>4003</v>
      </c>
      <c r="D90">
        <v>2.6</v>
      </c>
      <c r="E90">
        <v>0</v>
      </c>
      <c r="F90">
        <v>1</v>
      </c>
      <c r="G90">
        <v>1424</v>
      </c>
      <c r="H90" s="1" t="s">
        <v>4114</v>
      </c>
      <c r="I90">
        <v>159.35</v>
      </c>
      <c r="J90">
        <v>12.23</v>
      </c>
      <c r="K90">
        <v>273</v>
      </c>
      <c r="L90">
        <v>1418.59</v>
      </c>
      <c r="M90">
        <v>111</v>
      </c>
      <c r="N90">
        <v>6</v>
      </c>
      <c r="O90">
        <v>0</v>
      </c>
      <c r="P90">
        <v>167.88</v>
      </c>
      <c r="Q90">
        <v>0</v>
      </c>
      <c r="R90" s="1" t="s">
        <v>5581</v>
      </c>
      <c r="S90" s="1" t="s">
        <v>8159</v>
      </c>
      <c r="T90">
        <v>0.95</v>
      </c>
      <c r="U90" s="1"/>
      <c r="V90">
        <v>32119.457421999999</v>
      </c>
      <c r="W90">
        <v>578468.36197299999</v>
      </c>
      <c r="X90">
        <v>130.417192</v>
      </c>
      <c r="Y90">
        <v>39.7607</v>
      </c>
      <c r="Z90">
        <v>129.81908000000001</v>
      </c>
      <c r="AA90">
        <v>248.69199</v>
      </c>
      <c r="AB90">
        <v>0</v>
      </c>
    </row>
    <row r="91" spans="1:28" x14ac:dyDescent="0.25">
      <c r="A91" s="1" t="s">
        <v>1438</v>
      </c>
      <c r="B91">
        <v>1208</v>
      </c>
      <c r="C91" s="1" t="s">
        <v>4006</v>
      </c>
      <c r="D91">
        <v>2.6</v>
      </c>
      <c r="E91">
        <v>0</v>
      </c>
      <c r="F91">
        <v>0.5</v>
      </c>
      <c r="G91">
        <v>1441</v>
      </c>
      <c r="H91" s="1" t="s">
        <v>4078</v>
      </c>
      <c r="I91">
        <v>54.88</v>
      </c>
      <c r="J91">
        <v>7.16</v>
      </c>
      <c r="K91">
        <v>233</v>
      </c>
      <c r="L91">
        <v>878.84</v>
      </c>
      <c r="M91">
        <v>108</v>
      </c>
      <c r="N91">
        <v>3</v>
      </c>
      <c r="O91">
        <v>0</v>
      </c>
      <c r="P91">
        <v>138.97999999999999</v>
      </c>
      <c r="Q91">
        <v>0</v>
      </c>
      <c r="R91" s="1" t="s">
        <v>5593</v>
      </c>
      <c r="S91" s="1" t="s">
        <v>8159</v>
      </c>
      <c r="T91">
        <v>0.68</v>
      </c>
      <c r="U91" s="1"/>
      <c r="V91">
        <v>26241.791553999999</v>
      </c>
      <c r="W91">
        <v>369990.13065800001</v>
      </c>
      <c r="X91">
        <v>101.380459</v>
      </c>
      <c r="Y91">
        <v>29.007881000000001</v>
      </c>
      <c r="Z91">
        <v>86.320511999999994</v>
      </c>
      <c r="AA91">
        <v>159.065764</v>
      </c>
      <c r="AB91">
        <v>0</v>
      </c>
    </row>
    <row r="92" spans="1:28" x14ac:dyDescent="0.25">
      <c r="A92" s="1" t="s">
        <v>1441</v>
      </c>
      <c r="B92">
        <v>1233</v>
      </c>
      <c r="C92" s="1" t="s">
        <v>4008</v>
      </c>
      <c r="D92">
        <v>2.6</v>
      </c>
      <c r="E92">
        <v>0</v>
      </c>
      <c r="F92">
        <v>0.86</v>
      </c>
      <c r="G92">
        <v>1444</v>
      </c>
      <c r="H92" s="1" t="s">
        <v>4101</v>
      </c>
      <c r="I92">
        <v>76.69</v>
      </c>
      <c r="J92">
        <v>8.16</v>
      </c>
      <c r="K92">
        <v>211</v>
      </c>
      <c r="L92">
        <v>972.98</v>
      </c>
      <c r="M92">
        <v>96</v>
      </c>
      <c r="N92">
        <v>4</v>
      </c>
      <c r="O92">
        <v>0</v>
      </c>
      <c r="P92">
        <v>124.7</v>
      </c>
      <c r="Q92">
        <v>0</v>
      </c>
      <c r="R92" s="1" t="s">
        <v>5596</v>
      </c>
      <c r="S92" s="1" t="s">
        <v>8159</v>
      </c>
      <c r="T92">
        <v>0.83</v>
      </c>
      <c r="U92" s="1"/>
      <c r="V92">
        <v>22601.461503999999</v>
      </c>
      <c r="W92">
        <v>386467.10979700001</v>
      </c>
      <c r="X92">
        <v>90.410494</v>
      </c>
      <c r="Y92">
        <v>26.977477</v>
      </c>
      <c r="Z92">
        <v>88.162537</v>
      </c>
      <c r="AA92">
        <v>166.14811599999999</v>
      </c>
      <c r="AB92">
        <v>0</v>
      </c>
    </row>
    <row r="93" spans="1:28" x14ac:dyDescent="0.25">
      <c r="A93" s="1" t="s">
        <v>1459</v>
      </c>
      <c r="B93">
        <v>1383</v>
      </c>
      <c r="C93" s="1" t="s">
        <v>4009</v>
      </c>
      <c r="D93">
        <v>2.6</v>
      </c>
      <c r="E93">
        <v>0</v>
      </c>
      <c r="F93">
        <v>3</v>
      </c>
      <c r="G93">
        <v>1456</v>
      </c>
      <c r="H93" s="1" t="s">
        <v>4081</v>
      </c>
      <c r="I93">
        <v>19.239999999999998</v>
      </c>
      <c r="J93">
        <v>16.16</v>
      </c>
      <c r="K93">
        <v>73</v>
      </c>
      <c r="L93">
        <v>740.81</v>
      </c>
      <c r="M93">
        <v>0</v>
      </c>
      <c r="N93">
        <v>0</v>
      </c>
      <c r="O93">
        <v>0</v>
      </c>
      <c r="P93">
        <v>26.36</v>
      </c>
      <c r="Q93">
        <v>0</v>
      </c>
      <c r="R93" s="1" t="s">
        <v>5614</v>
      </c>
      <c r="S93" s="1" t="s">
        <v>8159</v>
      </c>
      <c r="T93">
        <v>1.17</v>
      </c>
      <c r="U93" s="1"/>
      <c r="V93">
        <v>9320.5868630000004</v>
      </c>
      <c r="W93">
        <v>271878.74008100003</v>
      </c>
      <c r="X93">
        <v>42.729531000000001</v>
      </c>
      <c r="Y93">
        <v>14.790196999999999</v>
      </c>
      <c r="Z93">
        <v>58.232861</v>
      </c>
      <c r="AA93">
        <v>116.88333900000001</v>
      </c>
      <c r="AB93">
        <v>0</v>
      </c>
    </row>
    <row r="94" spans="1:28" x14ac:dyDescent="0.25">
      <c r="A94" s="1" t="s">
        <v>1471</v>
      </c>
      <c r="B94">
        <v>1010</v>
      </c>
      <c r="C94" s="1" t="s">
        <v>4034</v>
      </c>
      <c r="D94">
        <v>2.6</v>
      </c>
      <c r="E94">
        <v>0</v>
      </c>
      <c r="F94">
        <v>0</v>
      </c>
      <c r="G94">
        <v>1473</v>
      </c>
      <c r="H94" s="1" t="s">
        <v>4136</v>
      </c>
      <c r="I94">
        <v>86.22</v>
      </c>
      <c r="J94">
        <v>17.29</v>
      </c>
      <c r="K94">
        <v>463</v>
      </c>
      <c r="L94">
        <v>3420.2</v>
      </c>
      <c r="M94">
        <v>98</v>
      </c>
      <c r="N94">
        <v>4</v>
      </c>
      <c r="O94">
        <v>0</v>
      </c>
      <c r="P94">
        <v>184.08</v>
      </c>
      <c r="Q94">
        <v>0</v>
      </c>
      <c r="R94" s="1" t="s">
        <v>5626</v>
      </c>
      <c r="S94" s="1" t="s">
        <v>8159</v>
      </c>
      <c r="T94">
        <v>0.8</v>
      </c>
      <c r="U94" s="1"/>
      <c r="V94">
        <v>49793.384532999997</v>
      </c>
      <c r="W94">
        <v>1156784.7699839999</v>
      </c>
      <c r="X94">
        <v>212.92998800000001</v>
      </c>
      <c r="Y94">
        <v>68.306172000000004</v>
      </c>
      <c r="Z94">
        <v>256.09085900000002</v>
      </c>
      <c r="AA94">
        <v>497.314457</v>
      </c>
      <c r="AB94">
        <v>0</v>
      </c>
    </row>
    <row r="95" spans="1:28" x14ac:dyDescent="0.25">
      <c r="A95" s="1" t="s">
        <v>1475</v>
      </c>
      <c r="B95">
        <v>986</v>
      </c>
      <c r="C95" s="1" t="s">
        <v>4044</v>
      </c>
      <c r="D95">
        <v>2.6</v>
      </c>
      <c r="E95">
        <v>0</v>
      </c>
      <c r="F95">
        <v>0.28999999999999998</v>
      </c>
      <c r="G95">
        <v>1477</v>
      </c>
      <c r="H95" s="1" t="s">
        <v>4149</v>
      </c>
      <c r="I95">
        <v>0.69</v>
      </c>
      <c r="J95">
        <v>6</v>
      </c>
      <c r="K95">
        <v>491</v>
      </c>
      <c r="L95">
        <v>2189.63</v>
      </c>
      <c r="M95">
        <v>120</v>
      </c>
      <c r="N95">
        <v>6</v>
      </c>
      <c r="O95">
        <v>0</v>
      </c>
      <c r="P95">
        <v>199.98</v>
      </c>
      <c r="Q95">
        <v>0</v>
      </c>
      <c r="R95" s="1" t="s">
        <v>5630</v>
      </c>
      <c r="S95" s="1" t="s">
        <v>8159</v>
      </c>
      <c r="T95">
        <v>0.54</v>
      </c>
      <c r="U95" s="1"/>
      <c r="V95">
        <v>41310.447401999998</v>
      </c>
      <c r="W95">
        <v>726823.03198299999</v>
      </c>
      <c r="X95">
        <v>164.13118800000001</v>
      </c>
      <c r="Y95">
        <v>48.116920999999998</v>
      </c>
      <c r="Z95">
        <v>169.28631300000001</v>
      </c>
      <c r="AA95">
        <v>312.47237999999999</v>
      </c>
      <c r="AB95">
        <v>0</v>
      </c>
    </row>
    <row r="96" spans="1:28" x14ac:dyDescent="0.25">
      <c r="A96" s="1" t="s">
        <v>1477</v>
      </c>
      <c r="B96">
        <v>1149</v>
      </c>
      <c r="C96" s="1" t="s">
        <v>4061</v>
      </c>
      <c r="D96">
        <v>2.6</v>
      </c>
      <c r="E96">
        <v>0</v>
      </c>
      <c r="F96">
        <v>0</v>
      </c>
      <c r="G96">
        <v>1479</v>
      </c>
      <c r="H96" s="1" t="s">
        <v>4161</v>
      </c>
      <c r="I96">
        <v>168.74</v>
      </c>
      <c r="J96">
        <v>14.76</v>
      </c>
      <c r="K96">
        <v>330</v>
      </c>
      <c r="L96">
        <v>1842.52</v>
      </c>
      <c r="M96">
        <v>111</v>
      </c>
      <c r="N96">
        <v>5</v>
      </c>
      <c r="O96">
        <v>0</v>
      </c>
      <c r="P96">
        <v>220.8</v>
      </c>
      <c r="Q96">
        <v>0</v>
      </c>
      <c r="R96" s="1" t="s">
        <v>5632</v>
      </c>
      <c r="S96" s="1" t="s">
        <v>8159</v>
      </c>
      <c r="T96">
        <v>1.24</v>
      </c>
      <c r="U96" s="1"/>
      <c r="V96">
        <v>44869.789884999998</v>
      </c>
      <c r="W96">
        <v>876043.95303400001</v>
      </c>
      <c r="X96">
        <v>186.94527500000001</v>
      </c>
      <c r="Y96">
        <v>59.262757999999998</v>
      </c>
      <c r="Z96">
        <v>190.588472</v>
      </c>
      <c r="AA96">
        <v>376.62428799999998</v>
      </c>
      <c r="AB96">
        <v>0</v>
      </c>
    </row>
    <row r="97" spans="1:28" x14ac:dyDescent="0.25">
      <c r="A97" s="1" t="s">
        <v>1483</v>
      </c>
      <c r="B97">
        <v>490</v>
      </c>
      <c r="C97" s="1" t="s">
        <v>4065</v>
      </c>
      <c r="D97">
        <v>2.6</v>
      </c>
      <c r="E97">
        <v>0</v>
      </c>
      <c r="F97">
        <v>0</v>
      </c>
      <c r="G97">
        <v>1487</v>
      </c>
      <c r="H97" s="1" t="s">
        <v>4152</v>
      </c>
      <c r="I97">
        <v>144.80000000000001</v>
      </c>
      <c r="J97">
        <v>6.18</v>
      </c>
      <c r="K97">
        <v>997</v>
      </c>
      <c r="L97">
        <v>3949.91</v>
      </c>
      <c r="M97">
        <v>220</v>
      </c>
      <c r="N97">
        <v>10</v>
      </c>
      <c r="O97">
        <v>0</v>
      </c>
      <c r="P97">
        <v>392.3</v>
      </c>
      <c r="Q97">
        <v>0</v>
      </c>
      <c r="R97" s="1" t="s">
        <v>5638</v>
      </c>
      <c r="S97" s="1" t="s">
        <v>8159</v>
      </c>
      <c r="T97">
        <v>0.47</v>
      </c>
      <c r="U97" s="1"/>
      <c r="V97">
        <v>84830.154213000002</v>
      </c>
      <c r="W97">
        <v>1414487.971867</v>
      </c>
      <c r="X97">
        <v>333.94875999999999</v>
      </c>
      <c r="Y97">
        <v>96.988483000000002</v>
      </c>
      <c r="Z97">
        <v>330.31277899999998</v>
      </c>
      <c r="AA97">
        <v>608.11170100000004</v>
      </c>
      <c r="AB97">
        <v>0</v>
      </c>
    </row>
    <row r="98" spans="1:28" x14ac:dyDescent="0.25">
      <c r="A98" s="1" t="s">
        <v>1492</v>
      </c>
      <c r="B98">
        <v>1182</v>
      </c>
      <c r="C98" s="1" t="s">
        <v>4048</v>
      </c>
      <c r="D98">
        <v>2.6</v>
      </c>
      <c r="E98">
        <v>0</v>
      </c>
      <c r="F98">
        <v>0</v>
      </c>
      <c r="G98">
        <v>1491</v>
      </c>
      <c r="H98" s="1" t="s">
        <v>4152</v>
      </c>
      <c r="I98">
        <v>144.80000000000001</v>
      </c>
      <c r="J98">
        <v>10.199999999999999</v>
      </c>
      <c r="K98">
        <v>309</v>
      </c>
      <c r="L98">
        <v>2265.2800000000002</v>
      </c>
      <c r="M98">
        <v>52</v>
      </c>
      <c r="N98">
        <v>5</v>
      </c>
      <c r="O98">
        <v>0</v>
      </c>
      <c r="P98">
        <v>108.27</v>
      </c>
      <c r="Q98">
        <v>0</v>
      </c>
      <c r="R98" s="1" t="s">
        <v>5647</v>
      </c>
      <c r="S98" s="1" t="s">
        <v>8159</v>
      </c>
      <c r="T98">
        <v>0.81</v>
      </c>
      <c r="U98" s="1"/>
      <c r="V98">
        <v>26259.109598999999</v>
      </c>
      <c r="W98">
        <v>676388.678648</v>
      </c>
      <c r="X98">
        <v>114.438101</v>
      </c>
      <c r="Y98">
        <v>37.206451999999999</v>
      </c>
      <c r="Z98">
        <v>150.57161600000001</v>
      </c>
      <c r="AA98">
        <v>290.78633400000001</v>
      </c>
      <c r="AB98">
        <v>0</v>
      </c>
    </row>
    <row r="99" spans="1:28" x14ac:dyDescent="0.25">
      <c r="A99" s="1" t="s">
        <v>1496</v>
      </c>
      <c r="B99">
        <v>1327</v>
      </c>
      <c r="C99" s="1" t="s">
        <v>4018</v>
      </c>
      <c r="D99">
        <v>2.6</v>
      </c>
      <c r="E99">
        <v>0</v>
      </c>
      <c r="F99">
        <v>0.08</v>
      </c>
      <c r="G99">
        <v>1495</v>
      </c>
      <c r="H99" s="1" t="s">
        <v>4089</v>
      </c>
      <c r="I99">
        <v>182.21</v>
      </c>
      <c r="J99">
        <v>9.3800000000000008</v>
      </c>
      <c r="K99">
        <v>168</v>
      </c>
      <c r="L99">
        <v>1353.88</v>
      </c>
      <c r="M99">
        <v>28</v>
      </c>
      <c r="N99">
        <v>2</v>
      </c>
      <c r="O99">
        <v>0</v>
      </c>
      <c r="P99">
        <v>82.69</v>
      </c>
      <c r="Q99">
        <v>0</v>
      </c>
      <c r="R99" s="1" t="s">
        <v>5651</v>
      </c>
      <c r="S99" s="1" t="s">
        <v>8159</v>
      </c>
      <c r="T99">
        <v>1.1299999999999999</v>
      </c>
      <c r="U99" s="1"/>
      <c r="V99">
        <v>19838.266027999998</v>
      </c>
      <c r="W99">
        <v>474642.40083200001</v>
      </c>
      <c r="X99">
        <v>86.215389000000002</v>
      </c>
      <c r="Y99">
        <v>28.380227999999999</v>
      </c>
      <c r="Z99">
        <v>102.87221</v>
      </c>
      <c r="AA99">
        <v>204.05428000000001</v>
      </c>
      <c r="AB99">
        <v>0</v>
      </c>
    </row>
    <row r="100" spans="1:28" x14ac:dyDescent="0.25">
      <c r="A100" s="1" t="s">
        <v>1499</v>
      </c>
      <c r="B100">
        <v>1220</v>
      </c>
      <c r="C100" s="1" t="s">
        <v>4022</v>
      </c>
      <c r="D100">
        <v>2.6</v>
      </c>
      <c r="E100">
        <v>0</v>
      </c>
      <c r="F100">
        <v>0</v>
      </c>
      <c r="G100">
        <v>1498</v>
      </c>
      <c r="H100" s="1" t="s">
        <v>4136</v>
      </c>
      <c r="I100">
        <v>86.22</v>
      </c>
      <c r="J100">
        <v>18.149999999999999</v>
      </c>
      <c r="K100">
        <v>278</v>
      </c>
      <c r="L100">
        <v>2999.67</v>
      </c>
      <c r="M100">
        <v>53</v>
      </c>
      <c r="N100">
        <v>2</v>
      </c>
      <c r="O100">
        <v>0</v>
      </c>
      <c r="P100">
        <v>93.37</v>
      </c>
      <c r="Q100">
        <v>0</v>
      </c>
      <c r="R100" s="1" t="s">
        <v>5654</v>
      </c>
      <c r="S100" s="1" t="s">
        <v>8159</v>
      </c>
      <c r="T100">
        <v>1.1000000000000001</v>
      </c>
      <c r="U100" s="1"/>
      <c r="V100">
        <v>34034.501802999999</v>
      </c>
      <c r="W100">
        <v>934203.78144199995</v>
      </c>
      <c r="X100">
        <v>154.00632899999999</v>
      </c>
      <c r="Y100">
        <v>52.627051000000002</v>
      </c>
      <c r="Z100">
        <v>199.56716599999999</v>
      </c>
      <c r="AA100">
        <v>401.62226700000002</v>
      </c>
      <c r="AB100">
        <v>0</v>
      </c>
    </row>
    <row r="101" spans="1:28" x14ac:dyDescent="0.25">
      <c r="A101" s="1" t="s">
        <v>1544</v>
      </c>
      <c r="B101">
        <v>1150</v>
      </c>
      <c r="C101" s="1" t="s">
        <v>4047</v>
      </c>
      <c r="D101">
        <v>2.6</v>
      </c>
      <c r="E101">
        <v>0</v>
      </c>
      <c r="F101">
        <v>0</v>
      </c>
      <c r="G101">
        <v>1535</v>
      </c>
      <c r="H101" s="1" t="s">
        <v>4138</v>
      </c>
      <c r="I101">
        <v>116.78</v>
      </c>
      <c r="J101">
        <v>12.97</v>
      </c>
      <c r="K101">
        <v>385</v>
      </c>
      <c r="L101">
        <v>2636.06</v>
      </c>
      <c r="M101">
        <v>77</v>
      </c>
      <c r="N101">
        <v>4</v>
      </c>
      <c r="O101">
        <v>0</v>
      </c>
      <c r="P101">
        <v>188.03</v>
      </c>
      <c r="Q101">
        <v>0</v>
      </c>
      <c r="R101" s="1" t="s">
        <v>5699</v>
      </c>
      <c r="S101" s="1" t="s">
        <v>8159</v>
      </c>
      <c r="T101">
        <v>0.96</v>
      </c>
      <c r="U101" s="1"/>
      <c r="V101">
        <v>40135.739400999999</v>
      </c>
      <c r="W101">
        <v>921737.08395899995</v>
      </c>
      <c r="X101">
        <v>171.32156900000001</v>
      </c>
      <c r="Y101">
        <v>54.982143999999998</v>
      </c>
      <c r="Z101">
        <v>203.721597</v>
      </c>
      <c r="AA101">
        <v>396.265557</v>
      </c>
      <c r="AB101">
        <v>0</v>
      </c>
    </row>
    <row r="102" spans="1:28" x14ac:dyDescent="0.25">
      <c r="A102" s="1" t="s">
        <v>1557</v>
      </c>
      <c r="B102">
        <v>1151</v>
      </c>
      <c r="C102" s="1" t="s">
        <v>4022</v>
      </c>
      <c r="D102">
        <v>2.6</v>
      </c>
      <c r="E102">
        <v>0</v>
      </c>
      <c r="F102">
        <v>1</v>
      </c>
      <c r="G102">
        <v>1556</v>
      </c>
      <c r="H102" s="1" t="s">
        <v>4128</v>
      </c>
      <c r="I102">
        <v>116.2</v>
      </c>
      <c r="J102">
        <v>15.25</v>
      </c>
      <c r="K102">
        <v>405</v>
      </c>
      <c r="L102">
        <v>2387.17</v>
      </c>
      <c r="M102">
        <v>146</v>
      </c>
      <c r="N102">
        <v>5</v>
      </c>
      <c r="O102">
        <v>0</v>
      </c>
      <c r="P102">
        <v>254.09</v>
      </c>
      <c r="Q102">
        <v>0</v>
      </c>
      <c r="R102" s="1" t="s">
        <v>5712</v>
      </c>
      <c r="S102" s="1" t="s">
        <v>8159</v>
      </c>
      <c r="T102">
        <v>1.1299999999999999</v>
      </c>
      <c r="U102" s="1"/>
      <c r="V102">
        <v>50088.509654000001</v>
      </c>
      <c r="W102">
        <v>953808.59547399997</v>
      </c>
      <c r="X102">
        <v>207.06428099999999</v>
      </c>
      <c r="Y102">
        <v>64.828108999999998</v>
      </c>
      <c r="Z102">
        <v>209.392911</v>
      </c>
      <c r="AA102">
        <v>410.05591199999998</v>
      </c>
      <c r="AB102">
        <v>0</v>
      </c>
    </row>
    <row r="103" spans="1:28" x14ac:dyDescent="0.25">
      <c r="A103" s="1" t="s">
        <v>1559</v>
      </c>
      <c r="B103">
        <v>1380</v>
      </c>
      <c r="C103" s="1" t="s">
        <v>4006</v>
      </c>
      <c r="D103">
        <v>2.6</v>
      </c>
      <c r="E103">
        <v>0</v>
      </c>
      <c r="F103">
        <v>0</v>
      </c>
      <c r="G103">
        <v>1561</v>
      </c>
      <c r="H103" s="1" t="s">
        <v>4078</v>
      </c>
      <c r="I103">
        <v>54.88</v>
      </c>
      <c r="J103">
        <v>12.32</v>
      </c>
      <c r="K103">
        <v>181</v>
      </c>
      <c r="L103">
        <v>878.84</v>
      </c>
      <c r="M103">
        <v>93</v>
      </c>
      <c r="N103">
        <v>3</v>
      </c>
      <c r="O103">
        <v>0</v>
      </c>
      <c r="P103">
        <v>127.27</v>
      </c>
      <c r="Q103">
        <v>0</v>
      </c>
      <c r="R103" s="1" t="s">
        <v>5714</v>
      </c>
      <c r="S103" s="1" t="s">
        <v>8159</v>
      </c>
      <c r="T103">
        <v>1.18</v>
      </c>
      <c r="U103" s="1"/>
      <c r="V103">
        <v>25480.692982</v>
      </c>
      <c r="W103">
        <v>432760.26160000003</v>
      </c>
      <c r="X103">
        <v>102.80898500000001</v>
      </c>
      <c r="Y103">
        <v>31.271902999999998</v>
      </c>
      <c r="Z103">
        <v>96.367515999999995</v>
      </c>
      <c r="AA103">
        <v>186.0504</v>
      </c>
      <c r="AB103">
        <v>0</v>
      </c>
    </row>
    <row r="104" spans="1:28" x14ac:dyDescent="0.25">
      <c r="A104" s="1" t="s">
        <v>1599</v>
      </c>
      <c r="B104">
        <v>1479</v>
      </c>
      <c r="C104" s="1" t="s">
        <v>4010</v>
      </c>
      <c r="D104">
        <v>2.6</v>
      </c>
      <c r="E104">
        <v>0</v>
      </c>
      <c r="F104">
        <v>0.43</v>
      </c>
      <c r="G104">
        <v>1625</v>
      </c>
      <c r="H104" s="1" t="s">
        <v>4083</v>
      </c>
      <c r="I104">
        <v>73.11</v>
      </c>
      <c r="J104">
        <v>14.03</v>
      </c>
      <c r="K104">
        <v>146</v>
      </c>
      <c r="L104">
        <v>902.89</v>
      </c>
      <c r="M104">
        <v>1</v>
      </c>
      <c r="N104">
        <v>1</v>
      </c>
      <c r="O104">
        <v>0</v>
      </c>
      <c r="P104">
        <v>82.43</v>
      </c>
      <c r="Q104">
        <v>0</v>
      </c>
      <c r="R104" s="1" t="s">
        <v>5754</v>
      </c>
      <c r="S104" s="1" t="s">
        <v>8159</v>
      </c>
      <c r="T104">
        <v>1.03</v>
      </c>
      <c r="U104" s="1"/>
      <c r="V104">
        <v>14556.479547999999</v>
      </c>
      <c r="W104">
        <v>361433.09839200001</v>
      </c>
      <c r="X104">
        <v>63.497520000000002</v>
      </c>
      <c r="Y104">
        <v>20.906844</v>
      </c>
      <c r="Z104">
        <v>78.860336000000004</v>
      </c>
      <c r="AA104">
        <v>155.38428200000001</v>
      </c>
      <c r="AB104">
        <v>0</v>
      </c>
    </row>
    <row r="105" spans="1:28" x14ac:dyDescent="0.25">
      <c r="A105" s="1" t="s">
        <v>1621</v>
      </c>
      <c r="B105">
        <v>1420</v>
      </c>
      <c r="C105" s="1" t="s">
        <v>4018</v>
      </c>
      <c r="D105">
        <v>2.6</v>
      </c>
      <c r="E105">
        <v>0</v>
      </c>
      <c r="F105">
        <v>0</v>
      </c>
      <c r="G105">
        <v>1664</v>
      </c>
      <c r="H105" s="1" t="s">
        <v>4141</v>
      </c>
      <c r="I105">
        <v>72.8</v>
      </c>
      <c r="J105">
        <v>16.72</v>
      </c>
      <c r="K105">
        <v>244</v>
      </c>
      <c r="L105">
        <v>2195.02</v>
      </c>
      <c r="M105">
        <v>49</v>
      </c>
      <c r="N105">
        <v>4</v>
      </c>
      <c r="O105">
        <v>0</v>
      </c>
      <c r="P105">
        <v>119.49</v>
      </c>
      <c r="Q105">
        <v>0</v>
      </c>
      <c r="R105" s="1" t="s">
        <v>5776</v>
      </c>
      <c r="S105" s="1" t="s">
        <v>8159</v>
      </c>
      <c r="T105">
        <v>1.27</v>
      </c>
      <c r="U105" s="1"/>
      <c r="V105">
        <v>30474.523974</v>
      </c>
      <c r="W105">
        <v>753458.25518099999</v>
      </c>
      <c r="X105">
        <v>134.21621300000001</v>
      </c>
      <c r="Y105">
        <v>44.841403</v>
      </c>
      <c r="Z105">
        <v>161.442939</v>
      </c>
      <c r="AA105">
        <v>323.91952700000002</v>
      </c>
      <c r="AB105">
        <v>0</v>
      </c>
    </row>
    <row r="106" spans="1:28" x14ac:dyDescent="0.25">
      <c r="A106" s="1" t="s">
        <v>1634</v>
      </c>
      <c r="B106">
        <v>1553</v>
      </c>
      <c r="C106" s="1" t="s">
        <v>4006</v>
      </c>
      <c r="D106">
        <v>2.6</v>
      </c>
      <c r="E106">
        <v>0</v>
      </c>
      <c r="F106">
        <v>0.5</v>
      </c>
      <c r="G106">
        <v>1695</v>
      </c>
      <c r="H106" s="1" t="s">
        <v>4077</v>
      </c>
      <c r="I106">
        <v>54.88</v>
      </c>
      <c r="J106">
        <v>9.27</v>
      </c>
      <c r="K106">
        <v>142</v>
      </c>
      <c r="L106">
        <v>878.84</v>
      </c>
      <c r="M106">
        <v>47</v>
      </c>
      <c r="N106">
        <v>2</v>
      </c>
      <c r="O106">
        <v>0</v>
      </c>
      <c r="P106">
        <v>84.21</v>
      </c>
      <c r="Q106">
        <v>0</v>
      </c>
      <c r="R106" s="1" t="s">
        <v>5789</v>
      </c>
      <c r="S106" s="1" t="s">
        <v>8159</v>
      </c>
      <c r="T106">
        <v>1.1000000000000001</v>
      </c>
      <c r="U106" s="1"/>
      <c r="V106">
        <v>16510.982809000001</v>
      </c>
      <c r="W106">
        <v>342505.15274400002</v>
      </c>
      <c r="X106">
        <v>69.296766000000005</v>
      </c>
      <c r="Y106">
        <v>21.993499</v>
      </c>
      <c r="Z106">
        <v>75.256838000000002</v>
      </c>
      <c r="AA106">
        <v>147.24751599999999</v>
      </c>
      <c r="AB106">
        <v>0</v>
      </c>
    </row>
    <row r="107" spans="1:28" x14ac:dyDescent="0.25">
      <c r="A107" s="1" t="s">
        <v>1638</v>
      </c>
      <c r="B107">
        <v>1153</v>
      </c>
      <c r="C107" s="1" t="s">
        <v>4062</v>
      </c>
      <c r="D107">
        <v>2.6</v>
      </c>
      <c r="E107">
        <v>0</v>
      </c>
      <c r="F107">
        <v>3</v>
      </c>
      <c r="G107">
        <v>1705</v>
      </c>
      <c r="H107" s="1" t="s">
        <v>4156</v>
      </c>
      <c r="I107">
        <v>94.39</v>
      </c>
      <c r="J107">
        <v>11.04</v>
      </c>
      <c r="K107">
        <v>552</v>
      </c>
      <c r="L107">
        <v>2593.4299999999998</v>
      </c>
      <c r="M107">
        <v>291</v>
      </c>
      <c r="N107">
        <v>8</v>
      </c>
      <c r="O107">
        <v>0</v>
      </c>
      <c r="P107">
        <v>373.27</v>
      </c>
      <c r="Q107">
        <v>0</v>
      </c>
      <c r="R107" s="1" t="s">
        <v>5793</v>
      </c>
      <c r="S107" s="1" t="s">
        <v>8159</v>
      </c>
      <c r="T107">
        <v>0.95</v>
      </c>
      <c r="U107" s="1"/>
      <c r="V107">
        <v>71467.416265000007</v>
      </c>
      <c r="W107">
        <v>1112937.1887940001</v>
      </c>
      <c r="X107">
        <v>283.31592999999998</v>
      </c>
      <c r="Y107">
        <v>84.239631000000003</v>
      </c>
      <c r="Z107">
        <v>251.05629300000001</v>
      </c>
      <c r="AA107">
        <v>478.47015299999998</v>
      </c>
      <c r="AB107">
        <v>0</v>
      </c>
    </row>
    <row r="108" spans="1:28" x14ac:dyDescent="0.25">
      <c r="A108" s="1" t="s">
        <v>1653</v>
      </c>
      <c r="B108">
        <v>1151</v>
      </c>
      <c r="C108" s="1" t="s">
        <v>4030</v>
      </c>
      <c r="D108">
        <v>2.6</v>
      </c>
      <c r="E108">
        <v>0</v>
      </c>
      <c r="F108">
        <v>1</v>
      </c>
      <c r="G108">
        <v>1749</v>
      </c>
      <c r="H108" s="1" t="s">
        <v>4152</v>
      </c>
      <c r="I108">
        <v>144.80000000000001</v>
      </c>
      <c r="J108">
        <v>7.29</v>
      </c>
      <c r="K108">
        <v>598</v>
      </c>
      <c r="L108">
        <v>3266.07</v>
      </c>
      <c r="M108">
        <v>89</v>
      </c>
      <c r="N108">
        <v>7</v>
      </c>
      <c r="O108">
        <v>0</v>
      </c>
      <c r="P108">
        <v>192.79</v>
      </c>
      <c r="Q108">
        <v>0</v>
      </c>
      <c r="R108" s="1" t="s">
        <v>5808</v>
      </c>
      <c r="S108" s="1" t="s">
        <v>8159</v>
      </c>
      <c r="T108">
        <v>0.56999999999999995</v>
      </c>
      <c r="U108" s="1"/>
      <c r="V108">
        <v>43520.669478999996</v>
      </c>
      <c r="W108">
        <v>963701.14474599995</v>
      </c>
      <c r="X108">
        <v>179.88900699999999</v>
      </c>
      <c r="Y108">
        <v>54.640405999999999</v>
      </c>
      <c r="Z108">
        <v>223.099098</v>
      </c>
      <c r="AA108">
        <v>414.306465</v>
      </c>
      <c r="AB108">
        <v>0</v>
      </c>
    </row>
    <row r="109" spans="1:28" x14ac:dyDescent="0.25">
      <c r="A109" s="1" t="s">
        <v>1661</v>
      </c>
      <c r="B109">
        <v>1593</v>
      </c>
      <c r="C109" s="1" t="s">
        <v>4018</v>
      </c>
      <c r="D109">
        <v>2.6</v>
      </c>
      <c r="E109">
        <v>0</v>
      </c>
      <c r="F109">
        <v>0.7</v>
      </c>
      <c r="G109">
        <v>1762</v>
      </c>
      <c r="H109" s="1" t="s">
        <v>4089</v>
      </c>
      <c r="I109">
        <v>182.21</v>
      </c>
      <c r="J109">
        <v>11.42</v>
      </c>
      <c r="K109">
        <v>169</v>
      </c>
      <c r="L109">
        <v>1353.88</v>
      </c>
      <c r="M109">
        <v>30</v>
      </c>
      <c r="N109">
        <v>2</v>
      </c>
      <c r="O109">
        <v>0</v>
      </c>
      <c r="P109">
        <v>80.3</v>
      </c>
      <c r="Q109">
        <v>0</v>
      </c>
      <c r="R109" s="1" t="s">
        <v>5816</v>
      </c>
      <c r="S109" s="1" t="s">
        <v>8159</v>
      </c>
      <c r="T109">
        <v>1.0900000000000001</v>
      </c>
      <c r="U109" s="1"/>
      <c r="V109">
        <v>18725.691894</v>
      </c>
      <c r="W109">
        <v>452102.18616099999</v>
      </c>
      <c r="X109">
        <v>81.539548999999994</v>
      </c>
      <c r="Y109">
        <v>26.840924999999999</v>
      </c>
      <c r="Z109">
        <v>98.083038999999999</v>
      </c>
      <c r="AA109">
        <v>194.36362500000001</v>
      </c>
      <c r="AB109">
        <v>0</v>
      </c>
    </row>
    <row r="110" spans="1:28" x14ac:dyDescent="0.25">
      <c r="A110" s="1" t="s">
        <v>1691</v>
      </c>
      <c r="B110">
        <v>1380</v>
      </c>
      <c r="C110" s="1" t="s">
        <v>4045</v>
      </c>
      <c r="D110">
        <v>2.6</v>
      </c>
      <c r="E110">
        <v>0</v>
      </c>
      <c r="F110">
        <v>0</v>
      </c>
      <c r="G110">
        <v>1804</v>
      </c>
      <c r="H110" s="1" t="s">
        <v>4137</v>
      </c>
      <c r="I110">
        <v>126.24</v>
      </c>
      <c r="J110">
        <v>7.29</v>
      </c>
      <c r="K110">
        <v>424</v>
      </c>
      <c r="L110">
        <v>1989.96</v>
      </c>
      <c r="M110">
        <v>98</v>
      </c>
      <c r="N110">
        <v>5</v>
      </c>
      <c r="O110">
        <v>0</v>
      </c>
      <c r="P110">
        <v>169.57</v>
      </c>
      <c r="Q110">
        <v>0</v>
      </c>
      <c r="R110" s="1" t="s">
        <v>5846</v>
      </c>
      <c r="S110" s="1" t="s">
        <v>8159</v>
      </c>
      <c r="T110">
        <v>0.55000000000000004</v>
      </c>
      <c r="U110" s="1"/>
      <c r="V110">
        <v>37306.510560000002</v>
      </c>
      <c r="W110">
        <v>694220.22210500005</v>
      </c>
      <c r="X110">
        <v>149.93711500000001</v>
      </c>
      <c r="Y110">
        <v>44.566234000000001</v>
      </c>
      <c r="Z110">
        <v>160.56844599999999</v>
      </c>
      <c r="AA110">
        <v>298.455353</v>
      </c>
      <c r="AB110">
        <v>0</v>
      </c>
    </row>
    <row r="111" spans="1:28" x14ac:dyDescent="0.25">
      <c r="A111" s="1" t="s">
        <v>1694</v>
      </c>
      <c r="B111">
        <v>1611</v>
      </c>
      <c r="C111" s="1" t="s">
        <v>4009</v>
      </c>
      <c r="D111">
        <v>2.6</v>
      </c>
      <c r="E111">
        <v>0</v>
      </c>
      <c r="F111">
        <v>1</v>
      </c>
      <c r="G111">
        <v>1806</v>
      </c>
      <c r="H111" s="1" t="s">
        <v>4081</v>
      </c>
      <c r="I111">
        <v>19.239999999999998</v>
      </c>
      <c r="J111">
        <v>5.14</v>
      </c>
      <c r="K111">
        <v>195</v>
      </c>
      <c r="L111">
        <v>740.81</v>
      </c>
      <c r="M111">
        <v>34</v>
      </c>
      <c r="N111">
        <v>5</v>
      </c>
      <c r="O111">
        <v>0</v>
      </c>
      <c r="P111">
        <v>83.71</v>
      </c>
      <c r="Q111">
        <v>0</v>
      </c>
      <c r="R111" s="1" t="s">
        <v>5849</v>
      </c>
      <c r="S111" s="1" t="s">
        <v>8159</v>
      </c>
      <c r="T111">
        <v>0.49</v>
      </c>
      <c r="U111" s="1"/>
      <c r="V111">
        <v>16732.748926</v>
      </c>
      <c r="W111">
        <v>295856.91754300002</v>
      </c>
      <c r="X111">
        <v>66.610967000000002</v>
      </c>
      <c r="Y111">
        <v>19.626116</v>
      </c>
      <c r="Z111">
        <v>68.512731000000002</v>
      </c>
      <c r="AA111">
        <v>127.19361499999999</v>
      </c>
      <c r="AB111">
        <v>0</v>
      </c>
    </row>
    <row r="112" spans="1:28" x14ac:dyDescent="0.25">
      <c r="A112" s="1" t="s">
        <v>1705</v>
      </c>
      <c r="B112">
        <v>1479</v>
      </c>
      <c r="C112" s="1" t="s">
        <v>4018</v>
      </c>
      <c r="D112">
        <v>2.6</v>
      </c>
      <c r="E112">
        <v>0</v>
      </c>
      <c r="F112">
        <v>0.43</v>
      </c>
      <c r="G112">
        <v>1820</v>
      </c>
      <c r="H112" s="1" t="s">
        <v>4095</v>
      </c>
      <c r="I112">
        <v>63.59</v>
      </c>
      <c r="J112">
        <v>13.97</v>
      </c>
      <c r="K112">
        <v>341</v>
      </c>
      <c r="L112">
        <v>1939.23</v>
      </c>
      <c r="M112">
        <v>124</v>
      </c>
      <c r="N112">
        <v>3</v>
      </c>
      <c r="O112">
        <v>0</v>
      </c>
      <c r="P112">
        <v>210.74</v>
      </c>
      <c r="Q112">
        <v>0</v>
      </c>
      <c r="R112" s="1" t="s">
        <v>5860</v>
      </c>
      <c r="S112" s="1" t="s">
        <v>8159</v>
      </c>
      <c r="T112">
        <v>1.07</v>
      </c>
      <c r="U112" s="1"/>
      <c r="V112">
        <v>42135.78858</v>
      </c>
      <c r="W112">
        <v>775911.58440299996</v>
      </c>
      <c r="X112">
        <v>172.27165400000001</v>
      </c>
      <c r="Y112">
        <v>53.066113999999999</v>
      </c>
      <c r="Z112">
        <v>172.583268</v>
      </c>
      <c r="AA112">
        <v>333.57560899999999</v>
      </c>
      <c r="AB112">
        <v>0</v>
      </c>
    </row>
    <row r="113" spans="1:28" x14ac:dyDescent="0.25">
      <c r="A113" s="1" t="s">
        <v>1709</v>
      </c>
      <c r="B113">
        <v>1479</v>
      </c>
      <c r="C113" s="1" t="s">
        <v>4044</v>
      </c>
      <c r="D113">
        <v>2.6</v>
      </c>
      <c r="E113">
        <v>0</v>
      </c>
      <c r="F113">
        <v>0.43</v>
      </c>
      <c r="G113">
        <v>1824</v>
      </c>
      <c r="H113" s="1" t="s">
        <v>4149</v>
      </c>
      <c r="I113">
        <v>0.69</v>
      </c>
      <c r="J113">
        <v>8.16</v>
      </c>
      <c r="K113">
        <v>345</v>
      </c>
      <c r="L113">
        <v>2189.63</v>
      </c>
      <c r="M113">
        <v>46</v>
      </c>
      <c r="N113">
        <v>4</v>
      </c>
      <c r="O113">
        <v>0</v>
      </c>
      <c r="P113">
        <v>119.58</v>
      </c>
      <c r="Q113">
        <v>0</v>
      </c>
      <c r="R113" s="1" t="s">
        <v>5864</v>
      </c>
      <c r="S113" s="1" t="s">
        <v>8159</v>
      </c>
      <c r="T113">
        <v>0.69</v>
      </c>
      <c r="U113" s="1"/>
      <c r="V113">
        <v>28805.951139000001</v>
      </c>
      <c r="W113">
        <v>688382.65750299999</v>
      </c>
      <c r="X113">
        <v>122.877347</v>
      </c>
      <c r="Y113">
        <v>39.107742000000002</v>
      </c>
      <c r="Z113">
        <v>154.47215</v>
      </c>
      <c r="AA113">
        <v>295.94371799999999</v>
      </c>
      <c r="AB113">
        <v>0</v>
      </c>
    </row>
    <row r="114" spans="1:28" x14ac:dyDescent="0.25">
      <c r="A114" s="1" t="s">
        <v>1742</v>
      </c>
      <c r="B114">
        <v>1458</v>
      </c>
      <c r="C114" s="1" t="s">
        <v>4037</v>
      </c>
      <c r="D114">
        <v>2.6</v>
      </c>
      <c r="E114">
        <v>0</v>
      </c>
      <c r="F114">
        <v>0</v>
      </c>
      <c r="G114">
        <v>1879</v>
      </c>
      <c r="H114" s="1" t="s">
        <v>4129</v>
      </c>
      <c r="I114">
        <v>135.09</v>
      </c>
      <c r="J114">
        <v>12.17</v>
      </c>
      <c r="K114">
        <v>421</v>
      </c>
      <c r="L114">
        <v>1956.35</v>
      </c>
      <c r="M114">
        <v>186</v>
      </c>
      <c r="N114">
        <v>7</v>
      </c>
      <c r="O114">
        <v>0</v>
      </c>
      <c r="P114">
        <v>276.12</v>
      </c>
      <c r="Q114">
        <v>0</v>
      </c>
      <c r="R114" s="1" t="s">
        <v>5897</v>
      </c>
      <c r="S114" s="1" t="s">
        <v>8159</v>
      </c>
      <c r="T114">
        <v>0.98</v>
      </c>
      <c r="U114" s="1"/>
      <c r="V114">
        <v>48167.015016999998</v>
      </c>
      <c r="W114">
        <v>810653.12991999998</v>
      </c>
      <c r="X114">
        <v>193.21824100000001</v>
      </c>
      <c r="Y114">
        <v>58.177860000000003</v>
      </c>
      <c r="Z114">
        <v>182.49713800000001</v>
      </c>
      <c r="AA114">
        <v>348.51259099999999</v>
      </c>
      <c r="AB114">
        <v>0</v>
      </c>
    </row>
    <row r="115" spans="1:28" x14ac:dyDescent="0.25">
      <c r="A115" s="1" t="s">
        <v>1758</v>
      </c>
      <c r="B115">
        <v>1841</v>
      </c>
      <c r="C115" s="1" t="s">
        <v>4009</v>
      </c>
      <c r="D115">
        <v>2.6</v>
      </c>
      <c r="E115">
        <v>0</v>
      </c>
      <c r="F115">
        <v>1</v>
      </c>
      <c r="G115">
        <v>1930</v>
      </c>
      <c r="H115" s="1" t="s">
        <v>4081</v>
      </c>
      <c r="I115">
        <v>19.239999999999998</v>
      </c>
      <c r="J115">
        <v>14.46</v>
      </c>
      <c r="K115">
        <v>89</v>
      </c>
      <c r="L115">
        <v>740.81</v>
      </c>
      <c r="M115">
        <v>5</v>
      </c>
      <c r="N115">
        <v>4</v>
      </c>
      <c r="O115">
        <v>0</v>
      </c>
      <c r="P115">
        <v>42.07</v>
      </c>
      <c r="Q115">
        <v>0</v>
      </c>
      <c r="R115" s="1" t="s">
        <v>5913</v>
      </c>
      <c r="S115" s="1" t="s">
        <v>8159</v>
      </c>
      <c r="T115">
        <v>1.1499999999999999</v>
      </c>
      <c r="U115" s="1"/>
      <c r="V115">
        <v>9332.2349240000003</v>
      </c>
      <c r="W115">
        <v>248759.05450999999</v>
      </c>
      <c r="X115">
        <v>41.646014000000001</v>
      </c>
      <c r="Y115">
        <v>14.042907</v>
      </c>
      <c r="Z115">
        <v>53.684140999999997</v>
      </c>
      <c r="AA115">
        <v>106.944121</v>
      </c>
      <c r="AB115">
        <v>0</v>
      </c>
    </row>
    <row r="116" spans="1:28" x14ac:dyDescent="0.25">
      <c r="A116" s="1" t="s">
        <v>1762</v>
      </c>
      <c r="B116">
        <v>1725</v>
      </c>
      <c r="C116" s="1" t="s">
        <v>4006</v>
      </c>
      <c r="D116">
        <v>2.6</v>
      </c>
      <c r="E116">
        <v>0</v>
      </c>
      <c r="F116">
        <v>0</v>
      </c>
      <c r="G116">
        <v>1936</v>
      </c>
      <c r="H116" s="1" t="s">
        <v>4078</v>
      </c>
      <c r="I116">
        <v>54.88</v>
      </c>
      <c r="J116">
        <v>10.74</v>
      </c>
      <c r="K116">
        <v>211</v>
      </c>
      <c r="L116">
        <v>878.84</v>
      </c>
      <c r="M116">
        <v>106</v>
      </c>
      <c r="N116">
        <v>2</v>
      </c>
      <c r="O116">
        <v>0</v>
      </c>
      <c r="P116">
        <v>150.29</v>
      </c>
      <c r="Q116">
        <v>0</v>
      </c>
      <c r="R116" s="1" t="s">
        <v>5917</v>
      </c>
      <c r="S116" s="1" t="s">
        <v>8159</v>
      </c>
      <c r="T116">
        <v>1.04</v>
      </c>
      <c r="U116" s="1"/>
      <c r="V116">
        <v>28064.356302</v>
      </c>
      <c r="W116">
        <v>420397.333889</v>
      </c>
      <c r="X116">
        <v>110.638133</v>
      </c>
      <c r="Y116">
        <v>32.792088</v>
      </c>
      <c r="Z116">
        <v>94.735882000000004</v>
      </c>
      <c r="AA116">
        <v>180.73659000000001</v>
      </c>
      <c r="AB116">
        <v>0</v>
      </c>
    </row>
    <row r="117" spans="1:28" x14ac:dyDescent="0.25">
      <c r="A117" s="1" t="s">
        <v>1823</v>
      </c>
      <c r="B117">
        <v>1560</v>
      </c>
      <c r="C117" s="1" t="s">
        <v>4022</v>
      </c>
      <c r="D117">
        <v>2.6</v>
      </c>
      <c r="E117">
        <v>0</v>
      </c>
      <c r="F117">
        <v>0</v>
      </c>
      <c r="G117">
        <v>2016</v>
      </c>
      <c r="H117" s="1" t="s">
        <v>4136</v>
      </c>
      <c r="I117">
        <v>86.22</v>
      </c>
      <c r="J117">
        <v>18.010000000000002</v>
      </c>
      <c r="K117">
        <v>456</v>
      </c>
      <c r="L117">
        <v>2999.67</v>
      </c>
      <c r="M117">
        <v>168</v>
      </c>
      <c r="N117">
        <v>5</v>
      </c>
      <c r="O117">
        <v>0</v>
      </c>
      <c r="P117">
        <v>277.91000000000003</v>
      </c>
      <c r="Q117">
        <v>0</v>
      </c>
      <c r="R117" s="1" t="s">
        <v>5978</v>
      </c>
      <c r="S117" s="1" t="s">
        <v>8159</v>
      </c>
      <c r="T117">
        <v>1.1599999999999999</v>
      </c>
      <c r="U117" s="1"/>
      <c r="V117">
        <v>62940.282008000002</v>
      </c>
      <c r="W117">
        <v>1236785.515498</v>
      </c>
      <c r="X117">
        <v>262.415999</v>
      </c>
      <c r="Y117">
        <v>83.015297000000004</v>
      </c>
      <c r="Z117">
        <v>269.66555099999999</v>
      </c>
      <c r="AA117">
        <v>531.711006</v>
      </c>
      <c r="AB117">
        <v>0</v>
      </c>
    </row>
    <row r="118" spans="1:28" x14ac:dyDescent="0.25">
      <c r="A118" s="1" t="s">
        <v>1859</v>
      </c>
      <c r="B118">
        <v>1898</v>
      </c>
      <c r="C118" s="1" t="s">
        <v>4006</v>
      </c>
      <c r="D118">
        <v>2.6</v>
      </c>
      <c r="E118">
        <v>0</v>
      </c>
      <c r="F118">
        <v>0.5</v>
      </c>
      <c r="G118">
        <v>2051</v>
      </c>
      <c r="H118" s="1" t="s">
        <v>4077</v>
      </c>
      <c r="I118">
        <v>54.88</v>
      </c>
      <c r="J118">
        <v>11.32</v>
      </c>
      <c r="K118">
        <v>153</v>
      </c>
      <c r="L118">
        <v>878.84</v>
      </c>
      <c r="M118">
        <v>67</v>
      </c>
      <c r="N118">
        <v>2</v>
      </c>
      <c r="O118">
        <v>0</v>
      </c>
      <c r="P118">
        <v>91.2</v>
      </c>
      <c r="Q118">
        <v>0</v>
      </c>
      <c r="R118" s="1" t="s">
        <v>6014</v>
      </c>
      <c r="S118" s="1" t="s">
        <v>8159</v>
      </c>
      <c r="T118">
        <v>1.03</v>
      </c>
      <c r="U118" s="1"/>
      <c r="V118">
        <v>19421.810162000002</v>
      </c>
      <c r="W118">
        <v>352237.44562200003</v>
      </c>
      <c r="X118">
        <v>78.832475000000002</v>
      </c>
      <c r="Y118">
        <v>23.955511999999999</v>
      </c>
      <c r="Z118">
        <v>79.382389000000003</v>
      </c>
      <c r="AA118">
        <v>151.431758</v>
      </c>
      <c r="AB118">
        <v>0</v>
      </c>
    </row>
    <row r="119" spans="1:28" x14ac:dyDescent="0.25">
      <c r="A119" s="1" t="s">
        <v>1872</v>
      </c>
      <c r="B119">
        <v>1438</v>
      </c>
      <c r="C119" s="1" t="s">
        <v>4062</v>
      </c>
      <c r="D119">
        <v>2.6</v>
      </c>
      <c r="E119">
        <v>0</v>
      </c>
      <c r="F119">
        <v>0.5</v>
      </c>
      <c r="G119">
        <v>2058</v>
      </c>
      <c r="H119" s="1" t="s">
        <v>4156</v>
      </c>
      <c r="I119">
        <v>94.39</v>
      </c>
      <c r="J119">
        <v>12.76</v>
      </c>
      <c r="K119">
        <v>620</v>
      </c>
      <c r="L119">
        <v>2593.4299999999998</v>
      </c>
      <c r="M119">
        <v>364</v>
      </c>
      <c r="N119">
        <v>8</v>
      </c>
      <c r="O119">
        <v>0</v>
      </c>
      <c r="P119">
        <v>453.33</v>
      </c>
      <c r="Q119">
        <v>0</v>
      </c>
      <c r="R119" s="1" t="s">
        <v>6027</v>
      </c>
      <c r="S119" s="1" t="s">
        <v>8159</v>
      </c>
      <c r="T119">
        <v>1.04</v>
      </c>
      <c r="U119" s="1"/>
      <c r="V119">
        <v>77233.347194999995</v>
      </c>
      <c r="W119">
        <v>1099319.0235039999</v>
      </c>
      <c r="X119">
        <v>301.92016999999998</v>
      </c>
      <c r="Y119">
        <v>88.303381999999999</v>
      </c>
      <c r="Z119">
        <v>249.489734</v>
      </c>
      <c r="AA119">
        <v>472.61660000000001</v>
      </c>
      <c r="AB119">
        <v>0</v>
      </c>
    </row>
    <row r="120" spans="1:28" x14ac:dyDescent="0.25">
      <c r="A120" s="1" t="s">
        <v>1879</v>
      </c>
      <c r="B120">
        <v>1725</v>
      </c>
      <c r="C120" s="1" t="s">
        <v>4045</v>
      </c>
      <c r="D120">
        <v>2.6</v>
      </c>
      <c r="E120">
        <v>0</v>
      </c>
      <c r="F120">
        <v>0</v>
      </c>
      <c r="G120">
        <v>2063</v>
      </c>
      <c r="H120" s="1" t="s">
        <v>4137</v>
      </c>
      <c r="I120">
        <v>126.24</v>
      </c>
      <c r="J120">
        <v>9.92</v>
      </c>
      <c r="K120">
        <v>338</v>
      </c>
      <c r="L120">
        <v>1989.96</v>
      </c>
      <c r="M120">
        <v>85</v>
      </c>
      <c r="N120">
        <v>3</v>
      </c>
      <c r="O120">
        <v>0</v>
      </c>
      <c r="P120">
        <v>153.82</v>
      </c>
      <c r="Q120">
        <v>0</v>
      </c>
      <c r="R120" s="1" t="s">
        <v>6034</v>
      </c>
      <c r="S120" s="1" t="s">
        <v>8159</v>
      </c>
      <c r="T120">
        <v>0.75</v>
      </c>
      <c r="U120" s="1"/>
      <c r="V120">
        <v>33884.969692999999</v>
      </c>
      <c r="W120">
        <v>695715.74834000005</v>
      </c>
      <c r="X120">
        <v>140.679475</v>
      </c>
      <c r="Y120">
        <v>43.814619999999998</v>
      </c>
      <c r="Z120">
        <v>155.741027</v>
      </c>
      <c r="AA120">
        <v>299.09749599999998</v>
      </c>
      <c r="AB120">
        <v>0</v>
      </c>
    </row>
    <row r="121" spans="1:28" x14ac:dyDescent="0.25">
      <c r="A121" s="1" t="s">
        <v>1910</v>
      </c>
      <c r="B121">
        <v>1972</v>
      </c>
      <c r="C121" s="1" t="s">
        <v>4010</v>
      </c>
      <c r="D121">
        <v>2.6</v>
      </c>
      <c r="E121">
        <v>0</v>
      </c>
      <c r="F121">
        <v>0.56999999999999995</v>
      </c>
      <c r="G121">
        <v>2099</v>
      </c>
      <c r="H121" s="1" t="s">
        <v>4083</v>
      </c>
      <c r="I121">
        <v>73.11</v>
      </c>
      <c r="J121">
        <v>7.6</v>
      </c>
      <c r="K121">
        <v>127</v>
      </c>
      <c r="L121">
        <v>902.89</v>
      </c>
      <c r="M121">
        <v>0</v>
      </c>
      <c r="N121">
        <v>0</v>
      </c>
      <c r="O121">
        <v>0</v>
      </c>
      <c r="P121">
        <v>26.82</v>
      </c>
      <c r="Q121">
        <v>0</v>
      </c>
      <c r="R121" s="1" t="s">
        <v>6065</v>
      </c>
      <c r="S121" s="1" t="s">
        <v>8159</v>
      </c>
      <c r="T121">
        <v>0.65</v>
      </c>
      <c r="U121" s="1"/>
      <c r="V121">
        <v>8610.4276439999994</v>
      </c>
      <c r="W121">
        <v>240974.47595399999</v>
      </c>
      <c r="X121">
        <v>37.937142000000001</v>
      </c>
      <c r="Y121">
        <v>12.378475999999999</v>
      </c>
      <c r="Z121">
        <v>54.135143999999997</v>
      </c>
      <c r="AA121">
        <v>103.597353</v>
      </c>
      <c r="AB121">
        <v>0</v>
      </c>
    </row>
    <row r="122" spans="1:28" x14ac:dyDescent="0.25">
      <c r="A122" s="1" t="s">
        <v>1918</v>
      </c>
      <c r="B122">
        <v>1727</v>
      </c>
      <c r="C122" s="1" t="s">
        <v>4032</v>
      </c>
      <c r="D122">
        <v>2.6</v>
      </c>
      <c r="E122">
        <v>0</v>
      </c>
      <c r="F122">
        <v>2</v>
      </c>
      <c r="G122">
        <v>2105</v>
      </c>
      <c r="H122" s="1" t="s">
        <v>4128</v>
      </c>
      <c r="I122">
        <v>116.2</v>
      </c>
      <c r="J122">
        <v>15.8</v>
      </c>
      <c r="K122">
        <v>378</v>
      </c>
      <c r="L122">
        <v>1968.74</v>
      </c>
      <c r="M122">
        <v>158</v>
      </c>
      <c r="N122">
        <v>6</v>
      </c>
      <c r="O122">
        <v>0</v>
      </c>
      <c r="P122">
        <v>259.64</v>
      </c>
      <c r="Q122">
        <v>0</v>
      </c>
      <c r="R122" s="1" t="s">
        <v>6073</v>
      </c>
      <c r="S122" s="1" t="s">
        <v>8159</v>
      </c>
      <c r="T122">
        <v>1.2</v>
      </c>
      <c r="U122" s="1"/>
      <c r="V122">
        <v>49888.885631999998</v>
      </c>
      <c r="W122">
        <v>912693.24530299997</v>
      </c>
      <c r="X122">
        <v>204.925927</v>
      </c>
      <c r="Y122">
        <v>63.854021000000003</v>
      </c>
      <c r="Z122">
        <v>199.947239</v>
      </c>
      <c r="AA122">
        <v>392.38060000000002</v>
      </c>
      <c r="AB122">
        <v>0</v>
      </c>
    </row>
    <row r="123" spans="1:28" x14ac:dyDescent="0.25">
      <c r="A123" s="1" t="s">
        <v>1922</v>
      </c>
      <c r="B123">
        <v>1295</v>
      </c>
      <c r="C123" s="1" t="s">
        <v>4030</v>
      </c>
      <c r="D123">
        <v>2.6</v>
      </c>
      <c r="E123">
        <v>0</v>
      </c>
      <c r="F123">
        <v>1.25</v>
      </c>
      <c r="G123">
        <v>2112</v>
      </c>
      <c r="H123" s="1" t="s">
        <v>4147</v>
      </c>
      <c r="I123">
        <v>23.77</v>
      </c>
      <c r="J123">
        <v>9.39</v>
      </c>
      <c r="K123">
        <v>817</v>
      </c>
      <c r="L123">
        <v>2697.03</v>
      </c>
      <c r="M123">
        <v>511</v>
      </c>
      <c r="N123">
        <v>7</v>
      </c>
      <c r="O123">
        <v>0</v>
      </c>
      <c r="P123">
        <v>665.89</v>
      </c>
      <c r="Q123">
        <v>0</v>
      </c>
      <c r="R123" s="1" t="s">
        <v>6077</v>
      </c>
      <c r="S123" s="1" t="s">
        <v>8159</v>
      </c>
      <c r="T123">
        <v>1.29</v>
      </c>
      <c r="U123" s="1"/>
      <c r="V123">
        <v>116117.256459</v>
      </c>
      <c r="W123">
        <v>1413415.0449300001</v>
      </c>
      <c r="X123">
        <v>443.163026</v>
      </c>
      <c r="Y123">
        <v>125.968676</v>
      </c>
      <c r="Z123">
        <v>325.97026199999999</v>
      </c>
      <c r="AA123">
        <v>607.65743799999996</v>
      </c>
      <c r="AB123">
        <v>0</v>
      </c>
    </row>
    <row r="124" spans="1:28" x14ac:dyDescent="0.25">
      <c r="A124" s="1" t="s">
        <v>1941</v>
      </c>
      <c r="B124">
        <v>1858</v>
      </c>
      <c r="C124" s="1" t="s">
        <v>4018</v>
      </c>
      <c r="D124">
        <v>2.6</v>
      </c>
      <c r="E124">
        <v>0</v>
      </c>
      <c r="F124">
        <v>0.31</v>
      </c>
      <c r="G124">
        <v>2129</v>
      </c>
      <c r="H124" s="1" t="s">
        <v>4092</v>
      </c>
      <c r="I124">
        <v>182.21</v>
      </c>
      <c r="J124">
        <v>5.97</v>
      </c>
      <c r="K124">
        <v>271</v>
      </c>
      <c r="L124">
        <v>1353.88</v>
      </c>
      <c r="M124">
        <v>39</v>
      </c>
      <c r="N124">
        <v>3</v>
      </c>
      <c r="O124">
        <v>0</v>
      </c>
      <c r="P124">
        <v>90.27</v>
      </c>
      <c r="Q124">
        <v>0</v>
      </c>
      <c r="R124" s="1" t="s">
        <v>6096</v>
      </c>
      <c r="S124" s="1" t="s">
        <v>8159</v>
      </c>
      <c r="T124">
        <v>0.52</v>
      </c>
      <c r="U124" s="1"/>
      <c r="V124">
        <v>21516.735513</v>
      </c>
      <c r="W124">
        <v>438493.53947800002</v>
      </c>
      <c r="X124">
        <v>87.617255</v>
      </c>
      <c r="Y124">
        <v>26.295387999999999</v>
      </c>
      <c r="Z124">
        <v>101.549199</v>
      </c>
      <c r="AA124">
        <v>188.51419100000001</v>
      </c>
      <c r="AB124">
        <v>0</v>
      </c>
    </row>
    <row r="125" spans="1:28" x14ac:dyDescent="0.25">
      <c r="A125" s="1" t="s">
        <v>1953</v>
      </c>
      <c r="B125">
        <v>1192</v>
      </c>
      <c r="C125" s="1" t="s">
        <v>4031</v>
      </c>
      <c r="D125">
        <v>2.6</v>
      </c>
      <c r="E125">
        <v>0</v>
      </c>
      <c r="F125">
        <v>0</v>
      </c>
      <c r="G125">
        <v>2138</v>
      </c>
      <c r="H125" s="1" t="s">
        <v>4127</v>
      </c>
      <c r="I125">
        <v>2.0699999999999998</v>
      </c>
      <c r="J125">
        <v>12.61</v>
      </c>
      <c r="K125">
        <v>946</v>
      </c>
      <c r="L125">
        <v>2271.2600000000002</v>
      </c>
      <c r="M125">
        <v>648</v>
      </c>
      <c r="N125">
        <v>7</v>
      </c>
      <c r="O125">
        <v>0</v>
      </c>
      <c r="P125">
        <v>777.07</v>
      </c>
      <c r="Q125">
        <v>0</v>
      </c>
      <c r="R125" s="1" t="s">
        <v>6108</v>
      </c>
      <c r="S125" s="1" t="s">
        <v>8159</v>
      </c>
      <c r="T125">
        <v>0.98</v>
      </c>
      <c r="U125" s="1"/>
      <c r="V125">
        <v>139285.68630199999</v>
      </c>
      <c r="W125">
        <v>1536471.55678</v>
      </c>
      <c r="X125">
        <v>524.20605899999998</v>
      </c>
      <c r="Y125">
        <v>146.349738</v>
      </c>
      <c r="Z125">
        <v>359.47303099999999</v>
      </c>
      <c r="AA125">
        <v>660.56622000000004</v>
      </c>
      <c r="AB125">
        <v>0</v>
      </c>
    </row>
    <row r="126" spans="1:28" x14ac:dyDescent="0.25">
      <c r="A126" s="1" t="s">
        <v>1971</v>
      </c>
      <c r="B126">
        <v>1122</v>
      </c>
      <c r="C126" s="1" t="s">
        <v>4049</v>
      </c>
      <c r="D126">
        <v>2.6</v>
      </c>
      <c r="E126">
        <v>0</v>
      </c>
      <c r="F126">
        <v>0</v>
      </c>
      <c r="G126">
        <v>2163</v>
      </c>
      <c r="H126" s="1" t="s">
        <v>4116</v>
      </c>
      <c r="I126">
        <v>87.33</v>
      </c>
      <c r="J126">
        <v>15.08</v>
      </c>
      <c r="K126">
        <v>1041</v>
      </c>
      <c r="L126">
        <v>2064.44</v>
      </c>
      <c r="M126">
        <v>726</v>
      </c>
      <c r="N126">
        <v>13</v>
      </c>
      <c r="O126">
        <v>0</v>
      </c>
      <c r="P126">
        <v>916.21</v>
      </c>
      <c r="Q126">
        <v>0</v>
      </c>
      <c r="R126" s="1" t="s">
        <v>6126</v>
      </c>
      <c r="S126" s="1" t="s">
        <v>8159</v>
      </c>
      <c r="T126">
        <v>1.2</v>
      </c>
      <c r="U126" s="1"/>
      <c r="V126">
        <v>152779.35775699999</v>
      </c>
      <c r="W126">
        <v>1611919.913065</v>
      </c>
      <c r="X126">
        <v>571.91973800000005</v>
      </c>
      <c r="Y126">
        <v>158.59521000000001</v>
      </c>
      <c r="Z126">
        <v>378.56857000000002</v>
      </c>
      <c r="AA126">
        <v>693.00494400000002</v>
      </c>
      <c r="AB126">
        <v>0</v>
      </c>
    </row>
    <row r="127" spans="1:28" x14ac:dyDescent="0.25">
      <c r="A127" s="1" t="s">
        <v>1975</v>
      </c>
      <c r="B127">
        <v>1479</v>
      </c>
      <c r="C127" s="1" t="s">
        <v>4008</v>
      </c>
      <c r="D127">
        <v>2.6</v>
      </c>
      <c r="E127">
        <v>0</v>
      </c>
      <c r="F127">
        <v>0.43</v>
      </c>
      <c r="G127">
        <v>2165</v>
      </c>
      <c r="H127" s="1" t="s">
        <v>4101</v>
      </c>
      <c r="I127">
        <v>76.69</v>
      </c>
      <c r="J127">
        <v>7.68</v>
      </c>
      <c r="K127">
        <v>686</v>
      </c>
      <c r="L127">
        <v>972.98</v>
      </c>
      <c r="M127">
        <v>553</v>
      </c>
      <c r="N127">
        <v>5</v>
      </c>
      <c r="O127">
        <v>0</v>
      </c>
      <c r="P127">
        <v>601.21</v>
      </c>
      <c r="Q127">
        <v>0</v>
      </c>
      <c r="R127" s="1" t="s">
        <v>6130</v>
      </c>
      <c r="S127" s="1" t="s">
        <v>8159</v>
      </c>
      <c r="T127">
        <v>0.85</v>
      </c>
      <c r="U127" s="1"/>
      <c r="V127">
        <v>106782.876391</v>
      </c>
      <c r="W127">
        <v>998771.54347000003</v>
      </c>
      <c r="X127">
        <v>393.71792799999997</v>
      </c>
      <c r="Y127">
        <v>106.864819</v>
      </c>
      <c r="Z127">
        <v>239.50086200000001</v>
      </c>
      <c r="AA127">
        <v>429.400218</v>
      </c>
      <c r="AB127">
        <v>0</v>
      </c>
    </row>
    <row r="128" spans="1:28" x14ac:dyDescent="0.25">
      <c r="A128" s="1" t="s">
        <v>1977</v>
      </c>
      <c r="B128">
        <v>2071</v>
      </c>
      <c r="C128" s="1" t="s">
        <v>4009</v>
      </c>
      <c r="D128">
        <v>2.6</v>
      </c>
      <c r="E128">
        <v>0</v>
      </c>
      <c r="F128">
        <v>1</v>
      </c>
      <c r="G128">
        <v>2165</v>
      </c>
      <c r="H128" s="1" t="s">
        <v>4082</v>
      </c>
      <c r="I128">
        <v>19.239999999999998</v>
      </c>
      <c r="J128">
        <v>16.239999999999998</v>
      </c>
      <c r="K128">
        <v>94</v>
      </c>
      <c r="L128">
        <v>740.81</v>
      </c>
      <c r="M128">
        <v>16</v>
      </c>
      <c r="N128">
        <v>1</v>
      </c>
      <c r="O128">
        <v>0</v>
      </c>
      <c r="P128">
        <v>48.31</v>
      </c>
      <c r="Q128">
        <v>0</v>
      </c>
      <c r="R128" s="1" t="s">
        <v>6132</v>
      </c>
      <c r="S128" s="1" t="s">
        <v>8159</v>
      </c>
      <c r="T128">
        <v>1.19</v>
      </c>
      <c r="U128" s="1"/>
      <c r="V128">
        <v>12321.629552</v>
      </c>
      <c r="W128">
        <v>303800.39138500002</v>
      </c>
      <c r="X128">
        <v>54.317706999999999</v>
      </c>
      <c r="Y128">
        <v>18.244191000000001</v>
      </c>
      <c r="Z128">
        <v>64.832054999999997</v>
      </c>
      <c r="AA128">
        <v>130.60736299999999</v>
      </c>
      <c r="AB128">
        <v>0</v>
      </c>
    </row>
    <row r="129" spans="1:28" x14ac:dyDescent="0.25">
      <c r="A129" s="1" t="s">
        <v>1989</v>
      </c>
      <c r="B129">
        <v>1036</v>
      </c>
      <c r="C129" s="1" t="s">
        <v>4022</v>
      </c>
      <c r="D129">
        <v>2.6</v>
      </c>
      <c r="E129">
        <v>0</v>
      </c>
      <c r="F129">
        <v>0</v>
      </c>
      <c r="G129">
        <v>2176</v>
      </c>
      <c r="H129" s="1" t="s">
        <v>4128</v>
      </c>
      <c r="I129">
        <v>116.2</v>
      </c>
      <c r="J129">
        <v>8.82</v>
      </c>
      <c r="K129">
        <v>1140</v>
      </c>
      <c r="L129">
        <v>3381.38</v>
      </c>
      <c r="M129">
        <v>669</v>
      </c>
      <c r="N129">
        <v>6</v>
      </c>
      <c r="O129">
        <v>0</v>
      </c>
      <c r="P129">
        <v>785.01</v>
      </c>
      <c r="Q129">
        <v>0</v>
      </c>
      <c r="R129" s="1" t="s">
        <v>6144</v>
      </c>
      <c r="S129" s="1" t="s">
        <v>8159</v>
      </c>
      <c r="T129">
        <v>0.67</v>
      </c>
      <c r="U129" s="1"/>
      <c r="V129">
        <v>143844.93180300001</v>
      </c>
      <c r="W129">
        <v>1663847.174295</v>
      </c>
      <c r="X129">
        <v>541.22506199999998</v>
      </c>
      <c r="Y129">
        <v>150.005797</v>
      </c>
      <c r="Z129">
        <v>395.27693599999998</v>
      </c>
      <c r="AA129">
        <v>715.32559200000003</v>
      </c>
      <c r="AB129">
        <v>0</v>
      </c>
    </row>
    <row r="130" spans="1:28" x14ac:dyDescent="0.25">
      <c r="A130" s="1" t="s">
        <v>2015</v>
      </c>
      <c r="B130">
        <v>1534</v>
      </c>
      <c r="C130" s="1" t="s">
        <v>4030</v>
      </c>
      <c r="D130">
        <v>2.6</v>
      </c>
      <c r="E130">
        <v>0</v>
      </c>
      <c r="F130">
        <v>0.67</v>
      </c>
      <c r="G130">
        <v>2203</v>
      </c>
      <c r="H130" s="1" t="s">
        <v>4152</v>
      </c>
      <c r="I130">
        <v>144.80000000000001</v>
      </c>
      <c r="J130">
        <v>5.62</v>
      </c>
      <c r="K130">
        <v>669</v>
      </c>
      <c r="L130">
        <v>3266.07</v>
      </c>
      <c r="M130">
        <v>116</v>
      </c>
      <c r="N130">
        <v>3</v>
      </c>
      <c r="O130">
        <v>0</v>
      </c>
      <c r="P130">
        <v>220.94</v>
      </c>
      <c r="Q130">
        <v>0</v>
      </c>
      <c r="R130" s="1" t="s">
        <v>6170</v>
      </c>
      <c r="S130" s="1" t="s">
        <v>8159</v>
      </c>
      <c r="T130">
        <v>0.52</v>
      </c>
      <c r="U130" s="1"/>
      <c r="V130">
        <v>52294.080092999997</v>
      </c>
      <c r="W130">
        <v>994535.24094399996</v>
      </c>
      <c r="X130">
        <v>210.34396699999999</v>
      </c>
      <c r="Y130">
        <v>62.379252000000001</v>
      </c>
      <c r="Z130">
        <v>231.062365</v>
      </c>
      <c r="AA130">
        <v>427.564841</v>
      </c>
      <c r="AB130">
        <v>0</v>
      </c>
    </row>
    <row r="131" spans="1:28" x14ac:dyDescent="0.25">
      <c r="A131" s="1" t="s">
        <v>2030</v>
      </c>
      <c r="B131">
        <v>1729</v>
      </c>
      <c r="C131" s="1" t="s">
        <v>4003</v>
      </c>
      <c r="D131">
        <v>2.6</v>
      </c>
      <c r="E131">
        <v>0</v>
      </c>
      <c r="F131">
        <v>4</v>
      </c>
      <c r="G131">
        <v>2212</v>
      </c>
      <c r="H131" s="1" t="s">
        <v>4122</v>
      </c>
      <c r="I131">
        <v>159.35</v>
      </c>
      <c r="J131">
        <v>9.58</v>
      </c>
      <c r="K131">
        <v>483</v>
      </c>
      <c r="L131">
        <v>1418.59</v>
      </c>
      <c r="M131">
        <v>270</v>
      </c>
      <c r="N131">
        <v>10</v>
      </c>
      <c r="O131">
        <v>0</v>
      </c>
      <c r="P131">
        <v>343.63</v>
      </c>
      <c r="Q131">
        <v>0</v>
      </c>
      <c r="R131" s="1" t="s">
        <v>6185</v>
      </c>
      <c r="S131" s="1" t="s">
        <v>8159</v>
      </c>
      <c r="T131">
        <v>0.71</v>
      </c>
      <c r="U131" s="1"/>
      <c r="V131">
        <v>58505.378462000001</v>
      </c>
      <c r="W131">
        <v>714663.13778300001</v>
      </c>
      <c r="X131">
        <v>221.81943899999999</v>
      </c>
      <c r="Y131">
        <v>62.112509000000003</v>
      </c>
      <c r="Z131">
        <v>168.49884499999999</v>
      </c>
      <c r="AA131">
        <v>307.24909300000002</v>
      </c>
      <c r="AB131">
        <v>0</v>
      </c>
    </row>
    <row r="132" spans="1:28" x14ac:dyDescent="0.25">
      <c r="A132" s="1" t="s">
        <v>2075</v>
      </c>
      <c r="B132">
        <v>1725</v>
      </c>
      <c r="C132" s="1" t="s">
        <v>4008</v>
      </c>
      <c r="D132">
        <v>2.6</v>
      </c>
      <c r="E132">
        <v>0</v>
      </c>
      <c r="F132">
        <v>0</v>
      </c>
      <c r="G132">
        <v>2252</v>
      </c>
      <c r="H132" s="1" t="s">
        <v>4097</v>
      </c>
      <c r="I132">
        <v>76.69</v>
      </c>
      <c r="J132">
        <v>5.96</v>
      </c>
      <c r="K132">
        <v>527</v>
      </c>
      <c r="L132">
        <v>978.13</v>
      </c>
      <c r="M132">
        <v>399</v>
      </c>
      <c r="N132">
        <v>8</v>
      </c>
      <c r="O132">
        <v>0</v>
      </c>
      <c r="P132">
        <v>454</v>
      </c>
      <c r="Q132">
        <v>0</v>
      </c>
      <c r="R132" s="1" t="s">
        <v>6230</v>
      </c>
      <c r="S132" s="1" t="s">
        <v>8159</v>
      </c>
      <c r="T132">
        <v>0.98</v>
      </c>
      <c r="U132" s="1"/>
      <c r="V132">
        <v>79243.344198000006</v>
      </c>
      <c r="W132">
        <v>845164.48509900004</v>
      </c>
      <c r="X132">
        <v>297.28413799999998</v>
      </c>
      <c r="Y132">
        <v>82.768978000000004</v>
      </c>
      <c r="Z132">
        <v>197.76213799999999</v>
      </c>
      <c r="AA132">
        <v>363.35752100000002</v>
      </c>
      <c r="AB132">
        <v>0</v>
      </c>
    </row>
    <row r="133" spans="1:28" x14ac:dyDescent="0.25">
      <c r="A133" s="1" t="s">
        <v>2087</v>
      </c>
      <c r="B133">
        <v>1568</v>
      </c>
      <c r="C133" s="1" t="s">
        <v>4030</v>
      </c>
      <c r="D133">
        <v>2.6</v>
      </c>
      <c r="E133">
        <v>0</v>
      </c>
      <c r="F133">
        <v>0</v>
      </c>
      <c r="G133">
        <v>2262</v>
      </c>
      <c r="H133" s="1" t="s">
        <v>4163</v>
      </c>
      <c r="I133">
        <v>116.2</v>
      </c>
      <c r="J133">
        <v>12.02</v>
      </c>
      <c r="K133">
        <v>694</v>
      </c>
      <c r="L133">
        <v>3424.67</v>
      </c>
      <c r="M133">
        <v>297</v>
      </c>
      <c r="N133">
        <v>8</v>
      </c>
      <c r="O133">
        <v>0</v>
      </c>
      <c r="P133">
        <v>416.32</v>
      </c>
      <c r="Q133">
        <v>0</v>
      </c>
      <c r="R133" s="1" t="s">
        <v>6242</v>
      </c>
      <c r="S133" s="1" t="s">
        <v>8159</v>
      </c>
      <c r="T133">
        <v>0.89</v>
      </c>
      <c r="U133" s="1"/>
      <c r="V133">
        <v>78947.200438999993</v>
      </c>
      <c r="W133">
        <v>1297602.9538710001</v>
      </c>
      <c r="X133">
        <v>313.55573299999998</v>
      </c>
      <c r="Y133">
        <v>92.748616999999996</v>
      </c>
      <c r="Z133">
        <v>297.19926700000002</v>
      </c>
      <c r="AA133">
        <v>557.85976200000005</v>
      </c>
      <c r="AB133">
        <v>0</v>
      </c>
    </row>
    <row r="134" spans="1:28" x14ac:dyDescent="0.25">
      <c r="A134" s="1" t="s">
        <v>2091</v>
      </c>
      <c r="B134">
        <v>1972</v>
      </c>
      <c r="C134" s="1" t="s">
        <v>4044</v>
      </c>
      <c r="D134">
        <v>2.6</v>
      </c>
      <c r="E134">
        <v>0</v>
      </c>
      <c r="F134">
        <v>0.56999999999999995</v>
      </c>
      <c r="G134">
        <v>2265</v>
      </c>
      <c r="H134" s="1" t="s">
        <v>4135</v>
      </c>
      <c r="I134">
        <v>0.69</v>
      </c>
      <c r="J134">
        <v>13.54</v>
      </c>
      <c r="K134">
        <v>293</v>
      </c>
      <c r="L134">
        <v>2189.63</v>
      </c>
      <c r="M134">
        <v>88</v>
      </c>
      <c r="N134">
        <v>3</v>
      </c>
      <c r="O134">
        <v>0</v>
      </c>
      <c r="P134">
        <v>145.37</v>
      </c>
      <c r="Q134">
        <v>0</v>
      </c>
      <c r="R134" s="1" t="s">
        <v>6246</v>
      </c>
      <c r="S134" s="1" t="s">
        <v>8159</v>
      </c>
      <c r="T134">
        <v>1.06</v>
      </c>
      <c r="U134" s="1"/>
      <c r="V134">
        <v>34258.179484</v>
      </c>
      <c r="W134">
        <v>755142.85501000006</v>
      </c>
      <c r="X134">
        <v>145.606685</v>
      </c>
      <c r="Y134">
        <v>46.671109000000001</v>
      </c>
      <c r="Z134">
        <v>165.91542000000001</v>
      </c>
      <c r="AA134">
        <v>324.64470899999998</v>
      </c>
      <c r="AB134">
        <v>0</v>
      </c>
    </row>
    <row r="135" spans="1:28" x14ac:dyDescent="0.25">
      <c r="A135" s="1" t="s">
        <v>2104</v>
      </c>
      <c r="B135">
        <v>1972</v>
      </c>
      <c r="C135" s="1" t="s">
        <v>4018</v>
      </c>
      <c r="D135">
        <v>2.6</v>
      </c>
      <c r="E135">
        <v>0</v>
      </c>
      <c r="F135">
        <v>0.56999999999999995</v>
      </c>
      <c r="G135">
        <v>2274</v>
      </c>
      <c r="H135" s="1" t="s">
        <v>4095</v>
      </c>
      <c r="I135">
        <v>63.59</v>
      </c>
      <c r="J135">
        <v>11.28</v>
      </c>
      <c r="K135">
        <v>302</v>
      </c>
      <c r="L135">
        <v>1939.23</v>
      </c>
      <c r="M135">
        <v>36</v>
      </c>
      <c r="N135">
        <v>4</v>
      </c>
      <c r="O135">
        <v>0</v>
      </c>
      <c r="P135">
        <v>152.91999999999999</v>
      </c>
      <c r="Q135">
        <v>0</v>
      </c>
      <c r="R135" s="1" t="s">
        <v>6259</v>
      </c>
      <c r="S135" s="1" t="s">
        <v>8159</v>
      </c>
      <c r="T135">
        <v>0.93</v>
      </c>
      <c r="U135" s="1"/>
      <c r="V135">
        <v>27606.863832999999</v>
      </c>
      <c r="W135">
        <v>669190.61628800002</v>
      </c>
      <c r="X135">
        <v>119.082903</v>
      </c>
      <c r="Y135">
        <v>38.594563999999998</v>
      </c>
      <c r="Z135">
        <v>147.85716099999999</v>
      </c>
      <c r="AA135">
        <v>287.69287300000002</v>
      </c>
      <c r="AB135">
        <v>0</v>
      </c>
    </row>
    <row r="136" spans="1:28" x14ac:dyDescent="0.25">
      <c r="A136" s="1" t="s">
        <v>2105</v>
      </c>
      <c r="B136">
        <v>1917</v>
      </c>
      <c r="C136" s="1" t="s">
        <v>4030</v>
      </c>
      <c r="D136">
        <v>2.6</v>
      </c>
      <c r="E136">
        <v>0</v>
      </c>
      <c r="F136">
        <v>0.34</v>
      </c>
      <c r="G136">
        <v>2275</v>
      </c>
      <c r="H136" s="1" t="s">
        <v>4152</v>
      </c>
      <c r="I136">
        <v>144.80000000000001</v>
      </c>
      <c r="J136">
        <v>11.54</v>
      </c>
      <c r="K136">
        <v>358</v>
      </c>
      <c r="L136">
        <v>3266.07</v>
      </c>
      <c r="M136">
        <v>46</v>
      </c>
      <c r="N136">
        <v>3</v>
      </c>
      <c r="O136">
        <v>0</v>
      </c>
      <c r="P136">
        <v>119.35</v>
      </c>
      <c r="Q136">
        <v>0</v>
      </c>
      <c r="R136" s="1" t="s">
        <v>6260</v>
      </c>
      <c r="S136" s="1" t="s">
        <v>8159</v>
      </c>
      <c r="T136">
        <v>0.98</v>
      </c>
      <c r="U136" s="1"/>
      <c r="V136">
        <v>30522.451831999999</v>
      </c>
      <c r="W136">
        <v>862249.79417300003</v>
      </c>
      <c r="X136">
        <v>136.83211700000001</v>
      </c>
      <c r="Y136">
        <v>45.713535</v>
      </c>
      <c r="Z136">
        <v>189.847003</v>
      </c>
      <c r="AA136">
        <v>370.68839400000002</v>
      </c>
      <c r="AB136">
        <v>0</v>
      </c>
    </row>
    <row r="137" spans="1:28" x14ac:dyDescent="0.25">
      <c r="A137" s="1" t="s">
        <v>2120</v>
      </c>
      <c r="B137">
        <v>1967</v>
      </c>
      <c r="C137" s="1" t="s">
        <v>4027</v>
      </c>
      <c r="D137">
        <v>2.6</v>
      </c>
      <c r="E137">
        <v>0</v>
      </c>
      <c r="F137">
        <v>0</v>
      </c>
      <c r="G137">
        <v>2300</v>
      </c>
      <c r="H137" s="1" t="s">
        <v>4171</v>
      </c>
      <c r="I137">
        <v>182.24</v>
      </c>
      <c r="J137">
        <v>15.38</v>
      </c>
      <c r="K137">
        <v>333</v>
      </c>
      <c r="L137">
        <v>1432.47</v>
      </c>
      <c r="M137">
        <v>170</v>
      </c>
      <c r="N137">
        <v>6</v>
      </c>
      <c r="O137">
        <v>0</v>
      </c>
      <c r="P137">
        <v>247.97</v>
      </c>
      <c r="Q137">
        <v>0</v>
      </c>
      <c r="R137" s="1" t="s">
        <v>6275</v>
      </c>
      <c r="S137" s="1" t="s">
        <v>8159</v>
      </c>
      <c r="T137">
        <v>1.1499999999999999</v>
      </c>
      <c r="U137" s="1"/>
      <c r="V137">
        <v>43023.294607000003</v>
      </c>
      <c r="W137">
        <v>671242.23288300005</v>
      </c>
      <c r="X137">
        <v>171.30712600000001</v>
      </c>
      <c r="Y137">
        <v>51.411712000000001</v>
      </c>
      <c r="Z137">
        <v>149.55744100000001</v>
      </c>
      <c r="AA137">
        <v>288.57829099999998</v>
      </c>
      <c r="AB137">
        <v>0</v>
      </c>
    </row>
    <row r="138" spans="1:28" x14ac:dyDescent="0.25">
      <c r="A138" s="1" t="s">
        <v>2125</v>
      </c>
      <c r="B138">
        <v>864</v>
      </c>
      <c r="C138" s="1" t="s">
        <v>4046</v>
      </c>
      <c r="D138">
        <v>2.6</v>
      </c>
      <c r="E138">
        <v>0</v>
      </c>
      <c r="F138">
        <v>1.5</v>
      </c>
      <c r="G138">
        <v>2303</v>
      </c>
      <c r="H138" s="1" t="s">
        <v>4149</v>
      </c>
      <c r="I138">
        <v>0.69</v>
      </c>
      <c r="J138">
        <v>3.12</v>
      </c>
      <c r="K138">
        <v>1439</v>
      </c>
      <c r="L138">
        <v>2186.66</v>
      </c>
      <c r="M138">
        <v>651</v>
      </c>
      <c r="N138">
        <v>10</v>
      </c>
      <c r="O138">
        <v>0</v>
      </c>
      <c r="P138">
        <v>877.11</v>
      </c>
      <c r="Q138">
        <v>0</v>
      </c>
      <c r="R138" s="1" t="s">
        <v>6280</v>
      </c>
      <c r="S138" s="1" t="s">
        <v>8159</v>
      </c>
      <c r="T138">
        <v>0.28000000000000003</v>
      </c>
      <c r="U138" s="1"/>
      <c r="V138">
        <v>164097.94005899999</v>
      </c>
      <c r="W138">
        <v>1557126.4013970001</v>
      </c>
      <c r="X138">
        <v>601.13441799999998</v>
      </c>
      <c r="Y138">
        <v>160.486514</v>
      </c>
      <c r="Z138">
        <v>381.94706400000001</v>
      </c>
      <c r="AA138">
        <v>669.45238400000005</v>
      </c>
      <c r="AB138">
        <v>0</v>
      </c>
    </row>
    <row r="139" spans="1:28" x14ac:dyDescent="0.25">
      <c r="A139" s="1" t="s">
        <v>2135</v>
      </c>
      <c r="B139">
        <v>2070</v>
      </c>
      <c r="C139" s="1" t="s">
        <v>4006</v>
      </c>
      <c r="D139">
        <v>2.6</v>
      </c>
      <c r="E139">
        <v>0</v>
      </c>
      <c r="F139">
        <v>0</v>
      </c>
      <c r="G139">
        <v>2306</v>
      </c>
      <c r="H139" s="1" t="s">
        <v>4077</v>
      </c>
      <c r="I139">
        <v>54.88</v>
      </c>
      <c r="J139">
        <v>5.95</v>
      </c>
      <c r="K139">
        <v>236</v>
      </c>
      <c r="L139">
        <v>878.84</v>
      </c>
      <c r="M139">
        <v>94</v>
      </c>
      <c r="N139">
        <v>3</v>
      </c>
      <c r="O139">
        <v>0</v>
      </c>
      <c r="P139">
        <v>125.86</v>
      </c>
      <c r="Q139">
        <v>0</v>
      </c>
      <c r="R139" s="1" t="s">
        <v>6290</v>
      </c>
      <c r="S139" s="1" t="s">
        <v>8159</v>
      </c>
      <c r="T139">
        <v>0.57999999999999996</v>
      </c>
      <c r="U139" s="1"/>
      <c r="V139">
        <v>22892.028464999999</v>
      </c>
      <c r="W139">
        <v>338647.46486900002</v>
      </c>
      <c r="X139">
        <v>88.761160000000004</v>
      </c>
      <c r="Y139">
        <v>25.417354</v>
      </c>
      <c r="Z139">
        <v>79.325453999999993</v>
      </c>
      <c r="AA139">
        <v>145.590688</v>
      </c>
      <c r="AB139">
        <v>0</v>
      </c>
    </row>
    <row r="140" spans="1:28" x14ac:dyDescent="0.25">
      <c r="A140" s="1" t="s">
        <v>2141</v>
      </c>
      <c r="B140">
        <v>1225</v>
      </c>
      <c r="C140" s="1" t="s">
        <v>4038</v>
      </c>
      <c r="D140">
        <v>2.6</v>
      </c>
      <c r="E140">
        <v>0</v>
      </c>
      <c r="F140">
        <v>0</v>
      </c>
      <c r="G140">
        <v>2314</v>
      </c>
      <c r="H140" s="1" t="s">
        <v>4084</v>
      </c>
      <c r="I140">
        <v>105.53</v>
      </c>
      <c r="J140">
        <v>8.7100000000000009</v>
      </c>
      <c r="K140">
        <v>1089</v>
      </c>
      <c r="L140">
        <v>2091.58</v>
      </c>
      <c r="M140">
        <v>772</v>
      </c>
      <c r="N140">
        <v>18</v>
      </c>
      <c r="O140">
        <v>0</v>
      </c>
      <c r="P140">
        <v>966.75</v>
      </c>
      <c r="Q140">
        <v>0</v>
      </c>
      <c r="R140" s="1" t="s">
        <v>6296</v>
      </c>
      <c r="S140" s="1" t="s">
        <v>8159</v>
      </c>
      <c r="T140">
        <v>1.24</v>
      </c>
      <c r="U140" s="1"/>
      <c r="V140">
        <v>164065.45074500001</v>
      </c>
      <c r="W140">
        <v>1732367.0459739999</v>
      </c>
      <c r="X140">
        <v>615.86046399999998</v>
      </c>
      <c r="Y140">
        <v>171.920805</v>
      </c>
      <c r="Z140">
        <v>402.88698099999999</v>
      </c>
      <c r="AA140">
        <v>744.78871900000001</v>
      </c>
      <c r="AB140">
        <v>0</v>
      </c>
    </row>
    <row r="141" spans="1:28" x14ac:dyDescent="0.25">
      <c r="A141" s="1" t="s">
        <v>2148</v>
      </c>
      <c r="B141">
        <v>2243</v>
      </c>
      <c r="C141" s="1" t="s">
        <v>4006</v>
      </c>
      <c r="D141">
        <v>2.6</v>
      </c>
      <c r="E141">
        <v>0</v>
      </c>
      <c r="F141">
        <v>0.5</v>
      </c>
      <c r="G141">
        <v>2316</v>
      </c>
      <c r="H141" s="1" t="s">
        <v>4077</v>
      </c>
      <c r="I141">
        <v>54.88</v>
      </c>
      <c r="J141">
        <v>13.92</v>
      </c>
      <c r="K141">
        <v>73</v>
      </c>
      <c r="L141">
        <v>878.84</v>
      </c>
      <c r="M141">
        <v>0</v>
      </c>
      <c r="N141">
        <v>0</v>
      </c>
      <c r="O141">
        <v>0</v>
      </c>
      <c r="P141">
        <v>11.39</v>
      </c>
      <c r="Q141">
        <v>0</v>
      </c>
      <c r="R141" s="1" t="s">
        <v>6303</v>
      </c>
      <c r="S141" s="1" t="s">
        <v>8159</v>
      </c>
      <c r="T141">
        <v>1.04</v>
      </c>
      <c r="U141" s="1"/>
      <c r="V141">
        <v>6421.72019</v>
      </c>
      <c r="W141">
        <v>228969.85297499999</v>
      </c>
      <c r="X141">
        <v>30.754443999999999</v>
      </c>
      <c r="Y141">
        <v>10.805012</v>
      </c>
      <c r="Z141">
        <v>50.128526000000001</v>
      </c>
      <c r="AA141">
        <v>98.435387000000006</v>
      </c>
      <c r="AB141">
        <v>0</v>
      </c>
    </row>
    <row r="142" spans="1:28" x14ac:dyDescent="0.25">
      <c r="A142" s="1" t="s">
        <v>2149</v>
      </c>
      <c r="B142">
        <v>1650</v>
      </c>
      <c r="C142" s="1" t="s">
        <v>4059</v>
      </c>
      <c r="D142">
        <v>2.6</v>
      </c>
      <c r="E142">
        <v>0</v>
      </c>
      <c r="F142">
        <v>0</v>
      </c>
      <c r="G142">
        <v>2318</v>
      </c>
      <c r="H142" s="1" t="s">
        <v>4084</v>
      </c>
      <c r="I142">
        <v>105.53</v>
      </c>
      <c r="J142">
        <v>10.99</v>
      </c>
      <c r="K142">
        <v>668</v>
      </c>
      <c r="L142">
        <v>1173.28</v>
      </c>
      <c r="M142">
        <v>486</v>
      </c>
      <c r="N142">
        <v>12</v>
      </c>
      <c r="O142">
        <v>0</v>
      </c>
      <c r="P142">
        <v>577.37</v>
      </c>
      <c r="Q142">
        <v>0</v>
      </c>
      <c r="R142" s="1" t="s">
        <v>6304</v>
      </c>
      <c r="S142" s="1" t="s">
        <v>8159</v>
      </c>
      <c r="T142">
        <v>0.95</v>
      </c>
      <c r="U142" s="1"/>
      <c r="V142">
        <v>91205.487435999996</v>
      </c>
      <c r="W142">
        <v>930786.27530700003</v>
      </c>
      <c r="X142">
        <v>339.66257400000001</v>
      </c>
      <c r="Y142">
        <v>93.442757999999998</v>
      </c>
      <c r="Z142">
        <v>220.525249</v>
      </c>
      <c r="AA142">
        <v>400.16925300000003</v>
      </c>
      <c r="AB142">
        <v>0</v>
      </c>
    </row>
    <row r="143" spans="1:28" x14ac:dyDescent="0.25">
      <c r="A143" s="1" t="s">
        <v>2156</v>
      </c>
      <c r="B143">
        <v>1596</v>
      </c>
      <c r="C143" s="1" t="s">
        <v>4041</v>
      </c>
      <c r="D143">
        <v>0.2</v>
      </c>
      <c r="E143">
        <v>0</v>
      </c>
      <c r="F143">
        <v>0</v>
      </c>
      <c r="G143">
        <v>2327</v>
      </c>
      <c r="H143" s="1" t="s">
        <v>4123</v>
      </c>
      <c r="I143">
        <v>46.68</v>
      </c>
      <c r="J143">
        <v>18.760000000000002</v>
      </c>
      <c r="K143">
        <v>731</v>
      </c>
      <c r="L143">
        <v>1704.6</v>
      </c>
      <c r="M143">
        <v>516</v>
      </c>
      <c r="N143">
        <v>9</v>
      </c>
      <c r="O143">
        <v>0</v>
      </c>
      <c r="P143">
        <v>585.75</v>
      </c>
      <c r="Q143">
        <v>0</v>
      </c>
      <c r="R143" s="1" t="s">
        <v>6311</v>
      </c>
      <c r="S143" s="1" t="s">
        <v>8159</v>
      </c>
      <c r="T143">
        <v>0.86</v>
      </c>
      <c r="U143" s="1"/>
      <c r="V143">
        <v>106131.129844</v>
      </c>
      <c r="W143">
        <v>1165483.1751929999</v>
      </c>
      <c r="X143">
        <v>398.87609700000002</v>
      </c>
      <c r="Y143">
        <v>111.060582</v>
      </c>
      <c r="Z143">
        <v>273.64225099999999</v>
      </c>
      <c r="AA143">
        <v>501.06941699999999</v>
      </c>
      <c r="AB143">
        <v>0</v>
      </c>
    </row>
    <row r="144" spans="1:28" x14ac:dyDescent="0.25">
      <c r="A144" s="1" t="s">
        <v>2159</v>
      </c>
      <c r="B144">
        <v>1150</v>
      </c>
      <c r="C144" s="1" t="s">
        <v>4060</v>
      </c>
      <c r="D144">
        <v>2.6</v>
      </c>
      <c r="E144">
        <v>0</v>
      </c>
      <c r="F144">
        <v>0</v>
      </c>
      <c r="G144">
        <v>2329</v>
      </c>
      <c r="H144" s="1" t="s">
        <v>4123</v>
      </c>
      <c r="I144">
        <v>46.68</v>
      </c>
      <c r="J144">
        <v>16.989999999999998</v>
      </c>
      <c r="K144">
        <v>1179</v>
      </c>
      <c r="L144">
        <v>2373.61</v>
      </c>
      <c r="M144">
        <v>849</v>
      </c>
      <c r="N144">
        <v>14</v>
      </c>
      <c r="O144">
        <v>0</v>
      </c>
      <c r="P144">
        <v>964.25</v>
      </c>
      <c r="Q144">
        <v>0</v>
      </c>
      <c r="R144" s="1" t="s">
        <v>6314</v>
      </c>
      <c r="S144" s="1" t="s">
        <v>8159</v>
      </c>
      <c r="T144">
        <v>0.8</v>
      </c>
      <c r="U144" s="1"/>
      <c r="V144">
        <v>171496.52269899999</v>
      </c>
      <c r="W144">
        <v>1805545.583292</v>
      </c>
      <c r="X144">
        <v>640.91586900000004</v>
      </c>
      <c r="Y144">
        <v>177.119595</v>
      </c>
      <c r="Z144">
        <v>426.51840499999997</v>
      </c>
      <c r="AA144">
        <v>776.24987399999998</v>
      </c>
      <c r="AB144">
        <v>0</v>
      </c>
    </row>
    <row r="145" spans="1:28" x14ac:dyDescent="0.25">
      <c r="A145" s="1" t="s">
        <v>2172</v>
      </c>
      <c r="B145">
        <v>1972</v>
      </c>
      <c r="C145" s="1" t="s">
        <v>4008</v>
      </c>
      <c r="D145">
        <v>2.6</v>
      </c>
      <c r="E145">
        <v>0</v>
      </c>
      <c r="F145">
        <v>0.57999999999999996</v>
      </c>
      <c r="G145">
        <v>2344</v>
      </c>
      <c r="H145" s="1" t="s">
        <v>4097</v>
      </c>
      <c r="I145">
        <v>76.69</v>
      </c>
      <c r="J145">
        <v>7.35</v>
      </c>
      <c r="K145">
        <v>372</v>
      </c>
      <c r="L145">
        <v>972.98</v>
      </c>
      <c r="M145">
        <v>237</v>
      </c>
      <c r="N145">
        <v>8</v>
      </c>
      <c r="O145">
        <v>0</v>
      </c>
      <c r="P145">
        <v>303.12</v>
      </c>
      <c r="Q145">
        <v>0</v>
      </c>
      <c r="R145" s="1" t="s">
        <v>6327</v>
      </c>
      <c r="S145" s="1" t="s">
        <v>8159</v>
      </c>
      <c r="T145">
        <v>1.04</v>
      </c>
      <c r="U145" s="1"/>
      <c r="V145">
        <v>50782.327722000002</v>
      </c>
      <c r="W145">
        <v>635258.28258600004</v>
      </c>
      <c r="X145">
        <v>194.88393199999999</v>
      </c>
      <c r="Y145">
        <v>55.955379999999998</v>
      </c>
      <c r="Z145">
        <v>145.24373900000001</v>
      </c>
      <c r="AA145">
        <v>273.11143700000002</v>
      </c>
      <c r="AB145">
        <v>0</v>
      </c>
    </row>
    <row r="146" spans="1:28" x14ac:dyDescent="0.25">
      <c r="A146" s="1" t="s">
        <v>2180</v>
      </c>
      <c r="B146">
        <v>2124</v>
      </c>
      <c r="C146" s="1" t="s">
        <v>4018</v>
      </c>
      <c r="D146">
        <v>2.6</v>
      </c>
      <c r="E146">
        <v>0</v>
      </c>
      <c r="F146">
        <v>0.93</v>
      </c>
      <c r="G146">
        <v>2351</v>
      </c>
      <c r="H146" s="1" t="s">
        <v>4089</v>
      </c>
      <c r="I146">
        <v>182.21</v>
      </c>
      <c r="J146">
        <v>9.32</v>
      </c>
      <c r="K146">
        <v>227</v>
      </c>
      <c r="L146">
        <v>1353.88</v>
      </c>
      <c r="M146">
        <v>67</v>
      </c>
      <c r="N146">
        <v>2</v>
      </c>
      <c r="O146">
        <v>0</v>
      </c>
      <c r="P146">
        <v>107.67</v>
      </c>
      <c r="Q146">
        <v>0</v>
      </c>
      <c r="R146" s="1" t="s">
        <v>6335</v>
      </c>
      <c r="S146" s="1" t="s">
        <v>8159</v>
      </c>
      <c r="T146">
        <v>0.8</v>
      </c>
      <c r="U146" s="1"/>
      <c r="V146">
        <v>24079.263878000002</v>
      </c>
      <c r="W146">
        <v>486268.36423499999</v>
      </c>
      <c r="X146">
        <v>99.682625000000002</v>
      </c>
      <c r="Y146">
        <v>30.943595999999999</v>
      </c>
      <c r="Z146">
        <v>108.94286700000001</v>
      </c>
      <c r="AA146">
        <v>209.053201</v>
      </c>
      <c r="AB146">
        <v>0</v>
      </c>
    </row>
    <row r="147" spans="1:28" x14ac:dyDescent="0.25">
      <c r="A147" s="1" t="s">
        <v>2192</v>
      </c>
      <c r="B147">
        <v>1726</v>
      </c>
      <c r="C147" s="1" t="s">
        <v>4022</v>
      </c>
      <c r="D147">
        <v>2.6</v>
      </c>
      <c r="E147">
        <v>0</v>
      </c>
      <c r="F147">
        <v>1</v>
      </c>
      <c r="G147">
        <v>2363</v>
      </c>
      <c r="H147" s="1" t="s">
        <v>4128</v>
      </c>
      <c r="I147">
        <v>116.2</v>
      </c>
      <c r="J147">
        <v>5.2</v>
      </c>
      <c r="K147">
        <v>637</v>
      </c>
      <c r="L147">
        <v>2387.17</v>
      </c>
      <c r="M147">
        <v>185</v>
      </c>
      <c r="N147">
        <v>5</v>
      </c>
      <c r="O147">
        <v>0</v>
      </c>
      <c r="P147">
        <v>276.74</v>
      </c>
      <c r="Q147">
        <v>0</v>
      </c>
      <c r="R147" s="1" t="s">
        <v>6347</v>
      </c>
      <c r="S147" s="1" t="s">
        <v>8159</v>
      </c>
      <c r="T147">
        <v>0.47</v>
      </c>
      <c r="U147" s="1"/>
      <c r="V147">
        <v>58796.052232000002</v>
      </c>
      <c r="W147">
        <v>888103.66898399999</v>
      </c>
      <c r="X147">
        <v>227.62151600000001</v>
      </c>
      <c r="Y147">
        <v>64.755444999999995</v>
      </c>
      <c r="Z147">
        <v>209.766535</v>
      </c>
      <c r="AA147">
        <v>381.81154299999997</v>
      </c>
      <c r="AB147">
        <v>0</v>
      </c>
    </row>
    <row r="148" spans="1:28" x14ac:dyDescent="0.25">
      <c r="A148" s="1" t="s">
        <v>2239</v>
      </c>
      <c r="B148">
        <v>1392</v>
      </c>
      <c r="C148" s="1" t="s">
        <v>4019</v>
      </c>
      <c r="D148">
        <v>2.6</v>
      </c>
      <c r="E148">
        <v>0</v>
      </c>
      <c r="F148">
        <v>0</v>
      </c>
      <c r="G148">
        <v>2410</v>
      </c>
      <c r="H148" s="1" t="s">
        <v>4120</v>
      </c>
      <c r="I148">
        <v>34.18</v>
      </c>
      <c r="J148">
        <v>10.92</v>
      </c>
      <c r="K148">
        <v>1018</v>
      </c>
      <c r="L148">
        <v>2471.41</v>
      </c>
      <c r="M148">
        <v>668</v>
      </c>
      <c r="N148">
        <v>9</v>
      </c>
      <c r="O148">
        <v>0</v>
      </c>
      <c r="P148">
        <v>829</v>
      </c>
      <c r="Q148">
        <v>0</v>
      </c>
      <c r="R148" s="1" t="s">
        <v>6394</v>
      </c>
      <c r="S148" s="1" t="s">
        <v>8159</v>
      </c>
      <c r="T148">
        <v>0.94</v>
      </c>
      <c r="U148" s="1"/>
      <c r="V148">
        <v>140959.96314400001</v>
      </c>
      <c r="W148">
        <v>1544613.6830519999</v>
      </c>
      <c r="X148">
        <v>529.34552799999994</v>
      </c>
      <c r="Y148">
        <v>147.12523400000001</v>
      </c>
      <c r="Z148">
        <v>363.34666600000003</v>
      </c>
      <c r="AA148">
        <v>664.06663500000002</v>
      </c>
      <c r="AB148">
        <v>0</v>
      </c>
    </row>
    <row r="149" spans="1:28" x14ac:dyDescent="0.25">
      <c r="A149" s="1" t="s">
        <v>2244</v>
      </c>
      <c r="B149">
        <v>1151</v>
      </c>
      <c r="C149" s="1" t="s">
        <v>4046</v>
      </c>
      <c r="D149">
        <v>2.6</v>
      </c>
      <c r="E149">
        <v>0</v>
      </c>
      <c r="F149">
        <v>1</v>
      </c>
      <c r="G149">
        <v>2413</v>
      </c>
      <c r="H149" s="1" t="s">
        <v>4080</v>
      </c>
      <c r="I149">
        <v>0.2</v>
      </c>
      <c r="J149">
        <v>4.84</v>
      </c>
      <c r="K149">
        <v>1262</v>
      </c>
      <c r="L149">
        <v>1761.85</v>
      </c>
      <c r="M149">
        <v>933</v>
      </c>
      <c r="N149">
        <v>17</v>
      </c>
      <c r="O149">
        <v>0</v>
      </c>
      <c r="P149">
        <v>1077.71</v>
      </c>
      <c r="Q149">
        <v>0</v>
      </c>
      <c r="R149" s="1" t="s">
        <v>6399</v>
      </c>
      <c r="S149" s="1" t="s">
        <v>8159</v>
      </c>
      <c r="T149">
        <v>0.69</v>
      </c>
      <c r="U149" s="1"/>
      <c r="V149">
        <v>177987.37806399999</v>
      </c>
      <c r="W149">
        <v>1599396.80382</v>
      </c>
      <c r="X149">
        <v>652.36940700000002</v>
      </c>
      <c r="Y149">
        <v>175.33471800000001</v>
      </c>
      <c r="Z149">
        <v>387.97749599999997</v>
      </c>
      <c r="AA149">
        <v>687.62772299999995</v>
      </c>
      <c r="AB149">
        <v>0</v>
      </c>
    </row>
    <row r="150" spans="1:28" x14ac:dyDescent="0.25">
      <c r="A150" s="1" t="s">
        <v>2245</v>
      </c>
      <c r="B150">
        <v>2070</v>
      </c>
      <c r="C150" s="1" t="s">
        <v>4045</v>
      </c>
      <c r="D150">
        <v>2.6</v>
      </c>
      <c r="E150">
        <v>0</v>
      </c>
      <c r="F150">
        <v>0</v>
      </c>
      <c r="G150">
        <v>2413</v>
      </c>
      <c r="H150" s="1" t="s">
        <v>4137</v>
      </c>
      <c r="I150">
        <v>126.24</v>
      </c>
      <c r="J150">
        <v>11.13</v>
      </c>
      <c r="K150">
        <v>343</v>
      </c>
      <c r="L150">
        <v>1989.96</v>
      </c>
      <c r="M150">
        <v>108</v>
      </c>
      <c r="N150">
        <v>4</v>
      </c>
      <c r="O150">
        <v>0</v>
      </c>
      <c r="P150">
        <v>170.03</v>
      </c>
      <c r="Q150">
        <v>0</v>
      </c>
      <c r="R150" s="1" t="s">
        <v>6400</v>
      </c>
      <c r="S150" s="1" t="s">
        <v>8159</v>
      </c>
      <c r="T150">
        <v>0.8</v>
      </c>
      <c r="U150" s="1"/>
      <c r="V150">
        <v>36666.758431000002</v>
      </c>
      <c r="W150">
        <v>707683.97225899994</v>
      </c>
      <c r="X150">
        <v>150.516504</v>
      </c>
      <c r="Y150">
        <v>46.344338999999998</v>
      </c>
      <c r="Z150">
        <v>158.81757099999999</v>
      </c>
      <c r="AA150">
        <v>304.243133</v>
      </c>
      <c r="AB150">
        <v>0</v>
      </c>
    </row>
    <row r="151" spans="1:28" x14ac:dyDescent="0.25">
      <c r="A151" s="1" t="s">
        <v>2257</v>
      </c>
      <c r="B151">
        <v>1500</v>
      </c>
      <c r="C151" s="1" t="s">
        <v>4004</v>
      </c>
      <c r="D151">
        <v>2.6</v>
      </c>
      <c r="E151">
        <v>0</v>
      </c>
      <c r="F151">
        <v>2</v>
      </c>
      <c r="G151">
        <v>2427</v>
      </c>
      <c r="H151" s="1" t="s">
        <v>4100</v>
      </c>
      <c r="I151">
        <v>91.57</v>
      </c>
      <c r="J151">
        <v>10.039999999999999</v>
      </c>
      <c r="K151">
        <v>927</v>
      </c>
      <c r="L151">
        <v>2207.87</v>
      </c>
      <c r="M151">
        <v>578</v>
      </c>
      <c r="N151">
        <v>9</v>
      </c>
      <c r="O151">
        <v>0</v>
      </c>
      <c r="P151">
        <v>726.82</v>
      </c>
      <c r="Q151">
        <v>0</v>
      </c>
      <c r="R151" s="1" t="s">
        <v>6412</v>
      </c>
      <c r="S151" s="1" t="s">
        <v>8159</v>
      </c>
      <c r="T151">
        <v>0.8</v>
      </c>
      <c r="U151" s="1"/>
      <c r="V151">
        <v>125418.148667</v>
      </c>
      <c r="W151">
        <v>1379819.848951</v>
      </c>
      <c r="X151">
        <v>470.52289000000002</v>
      </c>
      <c r="Y151">
        <v>130.48839799999999</v>
      </c>
      <c r="Z151">
        <v>325.77137399999998</v>
      </c>
      <c r="AA151">
        <v>593.21811300000002</v>
      </c>
      <c r="AB151">
        <v>0</v>
      </c>
    </row>
    <row r="152" spans="1:28" x14ac:dyDescent="0.25">
      <c r="A152" s="1" t="s">
        <v>2265</v>
      </c>
      <c r="B152">
        <v>2301</v>
      </c>
      <c r="C152" s="1" t="s">
        <v>4009</v>
      </c>
      <c r="D152">
        <v>2.6</v>
      </c>
      <c r="E152">
        <v>0</v>
      </c>
      <c r="F152">
        <v>1</v>
      </c>
      <c r="G152">
        <v>2434</v>
      </c>
      <c r="H152" s="1" t="s">
        <v>4081</v>
      </c>
      <c r="I152">
        <v>19.239999999999998</v>
      </c>
      <c r="J152">
        <v>14.28</v>
      </c>
      <c r="K152">
        <v>133</v>
      </c>
      <c r="L152">
        <v>740.81</v>
      </c>
      <c r="M152">
        <v>56</v>
      </c>
      <c r="N152">
        <v>3</v>
      </c>
      <c r="O152">
        <v>0</v>
      </c>
      <c r="P152">
        <v>85.48</v>
      </c>
      <c r="Q152">
        <v>0</v>
      </c>
      <c r="R152" s="1" t="s">
        <v>6420</v>
      </c>
      <c r="S152" s="1" t="s">
        <v>8159</v>
      </c>
      <c r="T152">
        <v>1.1499999999999999</v>
      </c>
      <c r="U152" s="1"/>
      <c r="V152">
        <v>18072.304366</v>
      </c>
      <c r="W152">
        <v>340153.61294700002</v>
      </c>
      <c r="X152">
        <v>74.698183999999998</v>
      </c>
      <c r="Y152">
        <v>23.427856999999999</v>
      </c>
      <c r="Z152">
        <v>74.359699000000006</v>
      </c>
      <c r="AA152">
        <v>146.236951</v>
      </c>
      <c r="AB152">
        <v>0</v>
      </c>
    </row>
    <row r="153" spans="1:28" x14ac:dyDescent="0.25">
      <c r="A153" s="1" t="s">
        <v>2286</v>
      </c>
      <c r="B153">
        <v>1438</v>
      </c>
      <c r="C153" s="1" t="s">
        <v>4046</v>
      </c>
      <c r="D153">
        <v>2.6</v>
      </c>
      <c r="E153">
        <v>0</v>
      </c>
      <c r="F153">
        <v>0.5</v>
      </c>
      <c r="G153">
        <v>2443</v>
      </c>
      <c r="H153" s="1" t="s">
        <v>4080</v>
      </c>
      <c r="I153">
        <v>0.2</v>
      </c>
      <c r="J153">
        <v>6.44</v>
      </c>
      <c r="K153">
        <v>1005</v>
      </c>
      <c r="L153">
        <v>1761.85</v>
      </c>
      <c r="M153">
        <v>708</v>
      </c>
      <c r="N153">
        <v>13</v>
      </c>
      <c r="O153">
        <v>0</v>
      </c>
      <c r="P153">
        <v>876.51</v>
      </c>
      <c r="Q153">
        <v>0</v>
      </c>
      <c r="R153" s="1" t="s">
        <v>6441</v>
      </c>
      <c r="S153" s="1" t="s">
        <v>8159</v>
      </c>
      <c r="T153">
        <v>0.99</v>
      </c>
      <c r="U153" s="1"/>
      <c r="V153">
        <v>139091.52342099999</v>
      </c>
      <c r="W153">
        <v>1364524.475076</v>
      </c>
      <c r="X153">
        <v>515.94401300000004</v>
      </c>
      <c r="Y153">
        <v>141.31312700000001</v>
      </c>
      <c r="Z153">
        <v>324.08907099999999</v>
      </c>
      <c r="AA153">
        <v>586.64621899999997</v>
      </c>
      <c r="AB153">
        <v>0</v>
      </c>
    </row>
    <row r="154" spans="1:28" x14ac:dyDescent="0.25">
      <c r="A154" s="1" t="s">
        <v>2293</v>
      </c>
      <c r="B154">
        <v>1528</v>
      </c>
      <c r="C154" s="1" t="s">
        <v>4038</v>
      </c>
      <c r="D154">
        <v>2.6</v>
      </c>
      <c r="E154">
        <v>0</v>
      </c>
      <c r="F154">
        <v>0</v>
      </c>
      <c r="G154">
        <v>2447</v>
      </c>
      <c r="H154" s="1" t="s">
        <v>4165</v>
      </c>
      <c r="I154">
        <v>135.09</v>
      </c>
      <c r="J154">
        <v>11.41</v>
      </c>
      <c r="K154">
        <v>919</v>
      </c>
      <c r="L154">
        <v>3206.27</v>
      </c>
      <c r="M154">
        <v>525</v>
      </c>
      <c r="N154">
        <v>11</v>
      </c>
      <c r="O154">
        <v>0</v>
      </c>
      <c r="P154">
        <v>669.87</v>
      </c>
      <c r="Q154">
        <v>0</v>
      </c>
      <c r="R154" s="1" t="s">
        <v>6448</v>
      </c>
      <c r="S154" s="1" t="s">
        <v>8159</v>
      </c>
      <c r="T154">
        <v>0.93</v>
      </c>
      <c r="U154" s="1"/>
      <c r="V154">
        <v>117624.02611599999</v>
      </c>
      <c r="W154">
        <v>1561240.4236069999</v>
      </c>
      <c r="X154">
        <v>453.47107299999999</v>
      </c>
      <c r="Y154">
        <v>130.27858699999999</v>
      </c>
      <c r="Z154">
        <v>359.72476</v>
      </c>
      <c r="AA154">
        <v>671.20849399999997</v>
      </c>
      <c r="AB154">
        <v>0</v>
      </c>
    </row>
    <row r="155" spans="1:28" x14ac:dyDescent="0.25">
      <c r="A155" s="1" t="s">
        <v>2303</v>
      </c>
      <c r="B155">
        <v>1728</v>
      </c>
      <c r="C155" s="1" t="s">
        <v>4030</v>
      </c>
      <c r="D155">
        <v>2.6</v>
      </c>
      <c r="E155">
        <v>0</v>
      </c>
      <c r="F155">
        <v>3</v>
      </c>
      <c r="G155">
        <v>2454</v>
      </c>
      <c r="H155" s="1" t="s">
        <v>4147</v>
      </c>
      <c r="I155">
        <v>23.77</v>
      </c>
      <c r="J155">
        <v>10.23</v>
      </c>
      <c r="K155">
        <v>726</v>
      </c>
      <c r="L155">
        <v>2697.03</v>
      </c>
      <c r="M155">
        <v>377</v>
      </c>
      <c r="N155">
        <v>8</v>
      </c>
      <c r="O155">
        <v>0</v>
      </c>
      <c r="P155">
        <v>495.41</v>
      </c>
      <c r="Q155">
        <v>0</v>
      </c>
      <c r="R155" s="1" t="s">
        <v>6458</v>
      </c>
      <c r="S155" s="1" t="s">
        <v>8159</v>
      </c>
      <c r="T155">
        <v>0.84</v>
      </c>
      <c r="U155" s="1"/>
      <c r="V155">
        <v>85419.342730999997</v>
      </c>
      <c r="W155">
        <v>1173909.9689259999</v>
      </c>
      <c r="X155">
        <v>329.83821799999998</v>
      </c>
      <c r="Y155">
        <v>94.594988000000001</v>
      </c>
      <c r="Z155">
        <v>272.24033500000002</v>
      </c>
      <c r="AA155">
        <v>504.68644899999998</v>
      </c>
      <c r="AB155">
        <v>0</v>
      </c>
    </row>
    <row r="156" spans="1:28" x14ac:dyDescent="0.25">
      <c r="A156" s="1" t="s">
        <v>2327</v>
      </c>
      <c r="B156">
        <v>1294</v>
      </c>
      <c r="C156" s="1" t="s">
        <v>4063</v>
      </c>
      <c r="D156">
        <v>2.6</v>
      </c>
      <c r="E156">
        <v>0</v>
      </c>
      <c r="F156">
        <v>0.25</v>
      </c>
      <c r="G156">
        <v>2474</v>
      </c>
      <c r="H156" s="1" t="s">
        <v>4174</v>
      </c>
      <c r="I156">
        <v>144.80000000000001</v>
      </c>
      <c r="J156">
        <v>16.02</v>
      </c>
      <c r="K156">
        <v>1180</v>
      </c>
      <c r="L156">
        <v>2667.19</v>
      </c>
      <c r="M156">
        <v>813</v>
      </c>
      <c r="N156">
        <v>15</v>
      </c>
      <c r="O156">
        <v>0</v>
      </c>
      <c r="P156">
        <v>1020.18</v>
      </c>
      <c r="Q156">
        <v>0</v>
      </c>
      <c r="R156" s="1" t="s">
        <v>6482</v>
      </c>
      <c r="S156" s="1" t="s">
        <v>8159</v>
      </c>
      <c r="T156">
        <v>1.2</v>
      </c>
      <c r="U156" s="1"/>
      <c r="V156">
        <v>171338.472369</v>
      </c>
      <c r="W156">
        <v>1859458.0640080001</v>
      </c>
      <c r="X156">
        <v>644.24410599999999</v>
      </c>
      <c r="Y156">
        <v>179.854232</v>
      </c>
      <c r="Z156">
        <v>433.97986200000003</v>
      </c>
      <c r="AA156">
        <v>799.42661999999996</v>
      </c>
      <c r="AB156">
        <v>0</v>
      </c>
    </row>
    <row r="157" spans="1:28" x14ac:dyDescent="0.25">
      <c r="A157" s="1" t="s">
        <v>2336</v>
      </c>
      <c r="B157">
        <v>992</v>
      </c>
      <c r="C157" s="1" t="s">
        <v>4018</v>
      </c>
      <c r="D157">
        <v>2.6</v>
      </c>
      <c r="E157">
        <v>0</v>
      </c>
      <c r="F157">
        <v>0</v>
      </c>
      <c r="G157">
        <v>2485</v>
      </c>
      <c r="H157" s="1" t="s">
        <v>4155</v>
      </c>
      <c r="I157">
        <v>81.98</v>
      </c>
      <c r="J157">
        <v>10.35</v>
      </c>
      <c r="K157">
        <v>1493</v>
      </c>
      <c r="L157">
        <v>3192.99</v>
      </c>
      <c r="M157">
        <v>1080</v>
      </c>
      <c r="N157">
        <v>14</v>
      </c>
      <c r="O157">
        <v>0</v>
      </c>
      <c r="P157">
        <v>1219.1600000000001</v>
      </c>
      <c r="Q157">
        <v>0</v>
      </c>
      <c r="R157" s="1" t="s">
        <v>6491</v>
      </c>
      <c r="S157" s="1" t="s">
        <v>8159</v>
      </c>
      <c r="T157">
        <v>0.83</v>
      </c>
      <c r="U157" s="1"/>
      <c r="V157">
        <v>215032.49490300001</v>
      </c>
      <c r="W157">
        <v>2224599.57394</v>
      </c>
      <c r="X157">
        <v>801.55139299999996</v>
      </c>
      <c r="Y157">
        <v>220.56071800000001</v>
      </c>
      <c r="Z157">
        <v>527.78886499999999</v>
      </c>
      <c r="AA157">
        <v>956.41212099999996</v>
      </c>
      <c r="AB157">
        <v>0</v>
      </c>
    </row>
    <row r="158" spans="1:28" x14ac:dyDescent="0.25">
      <c r="A158" s="1" t="s">
        <v>2337</v>
      </c>
      <c r="B158">
        <v>1479</v>
      </c>
      <c r="C158" s="1" t="s">
        <v>4022</v>
      </c>
      <c r="D158">
        <v>2.6</v>
      </c>
      <c r="E158">
        <v>0</v>
      </c>
      <c r="F158">
        <v>0.43</v>
      </c>
      <c r="G158">
        <v>2485</v>
      </c>
      <c r="H158" s="1" t="s">
        <v>4142</v>
      </c>
      <c r="I158">
        <v>100.22</v>
      </c>
      <c r="J158">
        <v>13.46</v>
      </c>
      <c r="K158">
        <v>1006</v>
      </c>
      <c r="L158">
        <v>2386</v>
      </c>
      <c r="M158">
        <v>721</v>
      </c>
      <c r="N158">
        <v>12</v>
      </c>
      <c r="O158">
        <v>0</v>
      </c>
      <c r="P158">
        <v>850.33</v>
      </c>
      <c r="Q158">
        <v>0</v>
      </c>
      <c r="R158" s="1" t="s">
        <v>6492</v>
      </c>
      <c r="S158" s="1" t="s">
        <v>8159</v>
      </c>
      <c r="T158">
        <v>1.1100000000000001</v>
      </c>
      <c r="U158" s="1"/>
      <c r="V158">
        <v>150674.79083899999</v>
      </c>
      <c r="W158">
        <v>1671545.984434</v>
      </c>
      <c r="X158">
        <v>568.00548300000003</v>
      </c>
      <c r="Y158">
        <v>159.01682600000001</v>
      </c>
      <c r="Z158">
        <v>389.54487999999998</v>
      </c>
      <c r="AA158">
        <v>718.63741400000004</v>
      </c>
      <c r="AB158">
        <v>0</v>
      </c>
    </row>
    <row r="159" spans="1:28" x14ac:dyDescent="0.25">
      <c r="A159" s="1" t="s">
        <v>2341</v>
      </c>
      <c r="B159">
        <v>1726</v>
      </c>
      <c r="C159" s="1" t="s">
        <v>4062</v>
      </c>
      <c r="D159">
        <v>2.6</v>
      </c>
      <c r="E159">
        <v>0</v>
      </c>
      <c r="F159">
        <v>1</v>
      </c>
      <c r="G159">
        <v>2490</v>
      </c>
      <c r="H159" s="1" t="s">
        <v>4156</v>
      </c>
      <c r="I159">
        <v>94.39</v>
      </c>
      <c r="J159">
        <v>8.86</v>
      </c>
      <c r="K159">
        <v>764</v>
      </c>
      <c r="L159">
        <v>2591.6999999999998</v>
      </c>
      <c r="M159">
        <v>430</v>
      </c>
      <c r="N159">
        <v>13</v>
      </c>
      <c r="O159">
        <v>0</v>
      </c>
      <c r="P159">
        <v>526.47</v>
      </c>
      <c r="Q159">
        <v>0</v>
      </c>
      <c r="R159" s="1" t="s">
        <v>6496</v>
      </c>
      <c r="S159" s="1" t="s">
        <v>8159</v>
      </c>
      <c r="T159">
        <v>0.68</v>
      </c>
      <c r="U159" s="1"/>
      <c r="V159">
        <v>94572.211695000005</v>
      </c>
      <c r="W159">
        <v>1220880.220945</v>
      </c>
      <c r="X159">
        <v>362.14465000000001</v>
      </c>
      <c r="Y159">
        <v>102.88270900000001</v>
      </c>
      <c r="Z159">
        <v>284.15649200000001</v>
      </c>
      <c r="AA159">
        <v>524.88123399999995</v>
      </c>
      <c r="AB159">
        <v>0</v>
      </c>
    </row>
    <row r="160" spans="1:28" x14ac:dyDescent="0.25">
      <c r="A160" s="1" t="s">
        <v>2344</v>
      </c>
      <c r="B160">
        <v>980</v>
      </c>
      <c r="C160" s="1" t="s">
        <v>4065</v>
      </c>
      <c r="D160">
        <v>2.6</v>
      </c>
      <c r="E160">
        <v>0</v>
      </c>
      <c r="F160">
        <v>0</v>
      </c>
      <c r="G160">
        <v>2497</v>
      </c>
      <c r="H160" s="1" t="s">
        <v>4152</v>
      </c>
      <c r="I160">
        <v>144.80000000000001</v>
      </c>
      <c r="J160">
        <v>8.67</v>
      </c>
      <c r="K160">
        <v>1517</v>
      </c>
      <c r="L160">
        <v>3949.91</v>
      </c>
      <c r="M160">
        <v>838</v>
      </c>
      <c r="N160">
        <v>20</v>
      </c>
      <c r="O160">
        <v>0</v>
      </c>
      <c r="P160">
        <v>1071.1500000000001</v>
      </c>
      <c r="Q160">
        <v>0</v>
      </c>
      <c r="R160" s="1" t="s">
        <v>6499</v>
      </c>
      <c r="S160" s="1" t="s">
        <v>8159</v>
      </c>
      <c r="T160">
        <v>0.64</v>
      </c>
      <c r="U160" s="1"/>
      <c r="V160">
        <v>184541.20788999999</v>
      </c>
      <c r="W160">
        <v>2095762.0674930001</v>
      </c>
      <c r="X160">
        <v>692.91486699999996</v>
      </c>
      <c r="Y160">
        <v>191.71635499999999</v>
      </c>
      <c r="Z160">
        <v>497.87301200000002</v>
      </c>
      <c r="AA160">
        <v>901.01716199999998</v>
      </c>
      <c r="AB160">
        <v>0</v>
      </c>
    </row>
    <row r="161" spans="1:28" x14ac:dyDescent="0.25">
      <c r="A161" s="1" t="s">
        <v>2357</v>
      </c>
      <c r="B161">
        <v>1640</v>
      </c>
      <c r="C161" s="1" t="s">
        <v>4020</v>
      </c>
      <c r="D161">
        <v>2.6</v>
      </c>
      <c r="E161">
        <v>0</v>
      </c>
      <c r="F161">
        <v>0</v>
      </c>
      <c r="G161">
        <v>2509</v>
      </c>
      <c r="H161" s="1" t="s">
        <v>4116</v>
      </c>
      <c r="I161">
        <v>87.33</v>
      </c>
      <c r="J161">
        <v>10.51</v>
      </c>
      <c r="K161">
        <v>869</v>
      </c>
      <c r="L161">
        <v>1635.01</v>
      </c>
      <c r="M161">
        <v>629</v>
      </c>
      <c r="N161">
        <v>9</v>
      </c>
      <c r="O161">
        <v>0</v>
      </c>
      <c r="P161">
        <v>735.69</v>
      </c>
      <c r="Q161">
        <v>0</v>
      </c>
      <c r="R161" s="1" t="s">
        <v>6512</v>
      </c>
      <c r="S161" s="1" t="s">
        <v>8159</v>
      </c>
      <c r="T161">
        <v>0.89</v>
      </c>
      <c r="U161" s="1"/>
      <c r="V161">
        <v>127554.573475</v>
      </c>
      <c r="W161">
        <v>1287457.9244959999</v>
      </c>
      <c r="X161">
        <v>474.31040300000001</v>
      </c>
      <c r="Y161">
        <v>130.21069</v>
      </c>
      <c r="Z161">
        <v>305.72233499999999</v>
      </c>
      <c r="AA161">
        <v>553.51217999999994</v>
      </c>
      <c r="AB161">
        <v>0</v>
      </c>
    </row>
    <row r="162" spans="1:28" x14ac:dyDescent="0.25">
      <c r="A162" s="1" t="s">
        <v>2369</v>
      </c>
      <c r="B162">
        <v>1998</v>
      </c>
      <c r="C162" s="1" t="s">
        <v>4022</v>
      </c>
      <c r="D162">
        <v>2.6</v>
      </c>
      <c r="E162">
        <v>0</v>
      </c>
      <c r="F162">
        <v>0</v>
      </c>
      <c r="G162">
        <v>2522</v>
      </c>
      <c r="H162" s="1" t="s">
        <v>4156</v>
      </c>
      <c r="I162">
        <v>94.39</v>
      </c>
      <c r="J162">
        <v>12.05</v>
      </c>
      <c r="K162">
        <v>524</v>
      </c>
      <c r="L162">
        <v>3990</v>
      </c>
      <c r="M162">
        <v>71</v>
      </c>
      <c r="N162">
        <v>7</v>
      </c>
      <c r="O162">
        <v>0</v>
      </c>
      <c r="P162">
        <v>200.94</v>
      </c>
      <c r="Q162">
        <v>0</v>
      </c>
      <c r="R162" s="1" t="s">
        <v>6524</v>
      </c>
      <c r="S162" s="1" t="s">
        <v>8159</v>
      </c>
      <c r="T162">
        <v>0.88</v>
      </c>
      <c r="U162" s="1"/>
      <c r="V162">
        <v>46432.858733000001</v>
      </c>
      <c r="W162">
        <v>1209077.5759999999</v>
      </c>
      <c r="X162">
        <v>203.28198499999999</v>
      </c>
      <c r="Y162">
        <v>66.449054000000004</v>
      </c>
      <c r="Z162">
        <v>268.17053099999998</v>
      </c>
      <c r="AA162">
        <v>519.79432299999996</v>
      </c>
      <c r="AB162">
        <v>0</v>
      </c>
    </row>
    <row r="163" spans="1:28" x14ac:dyDescent="0.25">
      <c r="A163" s="1" t="s">
        <v>2377</v>
      </c>
      <c r="B163">
        <v>1828</v>
      </c>
      <c r="C163" s="1" t="s">
        <v>4025</v>
      </c>
      <c r="D163">
        <v>2.6</v>
      </c>
      <c r="E163">
        <v>0</v>
      </c>
      <c r="F163">
        <v>0</v>
      </c>
      <c r="G163">
        <v>2530</v>
      </c>
      <c r="H163" s="1" t="s">
        <v>4164</v>
      </c>
      <c r="I163">
        <v>92.78</v>
      </c>
      <c r="J163">
        <v>16.649999999999999</v>
      </c>
      <c r="K163">
        <v>702</v>
      </c>
      <c r="L163">
        <v>1812.12</v>
      </c>
      <c r="M163">
        <v>476</v>
      </c>
      <c r="N163">
        <v>9</v>
      </c>
      <c r="O163">
        <v>0</v>
      </c>
      <c r="P163">
        <v>593.92999999999995</v>
      </c>
      <c r="Q163">
        <v>0</v>
      </c>
      <c r="R163" s="1" t="s">
        <v>6532</v>
      </c>
      <c r="S163" s="1" t="s">
        <v>8159</v>
      </c>
      <c r="T163">
        <v>1.22</v>
      </c>
      <c r="U163" s="1"/>
      <c r="V163">
        <v>104567.305045</v>
      </c>
      <c r="W163">
        <v>1221625.279474</v>
      </c>
      <c r="X163">
        <v>397.46818500000001</v>
      </c>
      <c r="Y163">
        <v>112.613173</v>
      </c>
      <c r="Z163">
        <v>281.55671100000001</v>
      </c>
      <c r="AA163">
        <v>525.20428300000003</v>
      </c>
      <c r="AB163">
        <v>0</v>
      </c>
    </row>
    <row r="164" spans="1:28" x14ac:dyDescent="0.25">
      <c r="A164" s="1" t="s">
        <v>2384</v>
      </c>
      <c r="B164">
        <v>1726</v>
      </c>
      <c r="C164" s="1" t="s">
        <v>4055</v>
      </c>
      <c r="D164">
        <v>2.6</v>
      </c>
      <c r="E164">
        <v>0</v>
      </c>
      <c r="F164">
        <v>1</v>
      </c>
      <c r="G164">
        <v>2543</v>
      </c>
      <c r="H164" s="1" t="s">
        <v>4136</v>
      </c>
      <c r="I164">
        <v>86.22</v>
      </c>
      <c r="J164">
        <v>19.149999999999999</v>
      </c>
      <c r="K164">
        <v>817</v>
      </c>
      <c r="L164">
        <v>2631.38</v>
      </c>
      <c r="M164">
        <v>562</v>
      </c>
      <c r="N164">
        <v>10</v>
      </c>
      <c r="O164">
        <v>0</v>
      </c>
      <c r="P164">
        <v>664.1</v>
      </c>
      <c r="Q164">
        <v>0</v>
      </c>
      <c r="R164" s="1" t="s">
        <v>6539</v>
      </c>
      <c r="S164" s="1" t="s">
        <v>8159</v>
      </c>
      <c r="T164">
        <v>1.22</v>
      </c>
      <c r="U164" s="1"/>
      <c r="V164">
        <v>129544.194499</v>
      </c>
      <c r="W164">
        <v>1647705.7961319999</v>
      </c>
      <c r="X164">
        <v>499.56556999999998</v>
      </c>
      <c r="Y164">
        <v>144.462367</v>
      </c>
      <c r="Z164">
        <v>373.322518</v>
      </c>
      <c r="AA164">
        <v>708.38294099999996</v>
      </c>
      <c r="AB164">
        <v>0</v>
      </c>
    </row>
    <row r="165" spans="1:28" x14ac:dyDescent="0.25">
      <c r="A165" s="1" t="s">
        <v>2388</v>
      </c>
      <c r="B165">
        <v>2218</v>
      </c>
      <c r="C165" s="1" t="s">
        <v>4008</v>
      </c>
      <c r="D165">
        <v>2.6</v>
      </c>
      <c r="E165">
        <v>0</v>
      </c>
      <c r="F165">
        <v>0.15</v>
      </c>
      <c r="G165">
        <v>2545</v>
      </c>
      <c r="H165" s="1" t="s">
        <v>4101</v>
      </c>
      <c r="I165">
        <v>76.69</v>
      </c>
      <c r="J165">
        <v>7.61</v>
      </c>
      <c r="K165">
        <v>327</v>
      </c>
      <c r="L165">
        <v>972.98</v>
      </c>
      <c r="M165">
        <v>159</v>
      </c>
      <c r="N165">
        <v>4</v>
      </c>
      <c r="O165">
        <v>0</v>
      </c>
      <c r="P165">
        <v>238.36</v>
      </c>
      <c r="Q165">
        <v>0</v>
      </c>
      <c r="R165" s="1" t="s">
        <v>6543</v>
      </c>
      <c r="S165" s="1" t="s">
        <v>8159</v>
      </c>
      <c r="T165">
        <v>0.81</v>
      </c>
      <c r="U165" s="1"/>
      <c r="V165">
        <v>41775.276188000003</v>
      </c>
      <c r="W165">
        <v>588876.95997800003</v>
      </c>
      <c r="X165">
        <v>162.60475199999999</v>
      </c>
      <c r="Y165">
        <v>47.373303999999997</v>
      </c>
      <c r="Z165">
        <v>134.369846</v>
      </c>
      <c r="AA165">
        <v>253.16993400000001</v>
      </c>
      <c r="AB165">
        <v>0</v>
      </c>
    </row>
    <row r="166" spans="1:28" x14ac:dyDescent="0.25">
      <c r="A166" s="1" t="s">
        <v>2399</v>
      </c>
      <c r="B166">
        <v>2415</v>
      </c>
      <c r="C166" s="1" t="s">
        <v>4006</v>
      </c>
      <c r="D166">
        <v>2.6</v>
      </c>
      <c r="E166">
        <v>0</v>
      </c>
      <c r="F166">
        <v>0</v>
      </c>
      <c r="G166">
        <v>2555</v>
      </c>
      <c r="H166" s="1" t="s">
        <v>4077</v>
      </c>
      <c r="I166">
        <v>54.88</v>
      </c>
      <c r="J166">
        <v>10.39</v>
      </c>
      <c r="K166">
        <v>140</v>
      </c>
      <c r="L166">
        <v>878.84</v>
      </c>
      <c r="M166">
        <v>60</v>
      </c>
      <c r="N166">
        <v>2</v>
      </c>
      <c r="O166">
        <v>0</v>
      </c>
      <c r="P166">
        <v>79.430000000000007</v>
      </c>
      <c r="Q166">
        <v>0</v>
      </c>
      <c r="R166" s="1" t="s">
        <v>6554</v>
      </c>
      <c r="S166" s="1" t="s">
        <v>8159</v>
      </c>
      <c r="T166">
        <v>1.05</v>
      </c>
      <c r="U166" s="1"/>
      <c r="V166">
        <v>17018.567258999999</v>
      </c>
      <c r="W166">
        <v>326452.00988700002</v>
      </c>
      <c r="X166">
        <v>70.026886000000005</v>
      </c>
      <c r="Y166">
        <v>21.636693999999999</v>
      </c>
      <c r="Z166">
        <v>72.864242000000004</v>
      </c>
      <c r="AA166">
        <v>140.34593599999999</v>
      </c>
      <c r="AB166">
        <v>0</v>
      </c>
    </row>
    <row r="167" spans="1:28" x14ac:dyDescent="0.25">
      <c r="A167" s="1" t="s">
        <v>2401</v>
      </c>
      <c r="B167">
        <v>1576</v>
      </c>
      <c r="C167" s="1" t="s">
        <v>4031</v>
      </c>
      <c r="D167">
        <v>2.6</v>
      </c>
      <c r="E167">
        <v>0</v>
      </c>
      <c r="F167">
        <v>0</v>
      </c>
      <c r="G167">
        <v>2558</v>
      </c>
      <c r="H167" s="1" t="s">
        <v>4128</v>
      </c>
      <c r="I167">
        <v>116.2</v>
      </c>
      <c r="J167">
        <v>9.58</v>
      </c>
      <c r="K167">
        <v>982</v>
      </c>
      <c r="L167">
        <v>2781.04</v>
      </c>
      <c r="M167">
        <v>571</v>
      </c>
      <c r="N167">
        <v>15</v>
      </c>
      <c r="O167">
        <v>0</v>
      </c>
      <c r="P167">
        <v>695.27</v>
      </c>
      <c r="Q167">
        <v>0</v>
      </c>
      <c r="R167" s="1" t="s">
        <v>6556</v>
      </c>
      <c r="S167" s="1" t="s">
        <v>8159</v>
      </c>
      <c r="T167">
        <v>0.7</v>
      </c>
      <c r="U167" s="1"/>
      <c r="V167">
        <v>116884.868149</v>
      </c>
      <c r="W167">
        <v>1398695.284065</v>
      </c>
      <c r="X167">
        <v>442.38668799999999</v>
      </c>
      <c r="Y167">
        <v>123.783959</v>
      </c>
      <c r="Z167">
        <v>329.325085</v>
      </c>
      <c r="AA167">
        <v>601.33023800000001</v>
      </c>
      <c r="AB167">
        <v>0</v>
      </c>
    </row>
    <row r="168" spans="1:28" x14ac:dyDescent="0.25">
      <c r="A168" s="1" t="s">
        <v>2467</v>
      </c>
      <c r="B168">
        <v>1856</v>
      </c>
      <c r="C168" s="1" t="s">
        <v>4020</v>
      </c>
      <c r="D168">
        <v>2.6</v>
      </c>
      <c r="E168">
        <v>0</v>
      </c>
      <c r="F168">
        <v>0</v>
      </c>
      <c r="G168">
        <v>2605</v>
      </c>
      <c r="H168" s="1" t="s">
        <v>4126</v>
      </c>
      <c r="I168">
        <v>99.09</v>
      </c>
      <c r="J168">
        <v>13.63</v>
      </c>
      <c r="K168">
        <v>749</v>
      </c>
      <c r="L168">
        <v>733.68</v>
      </c>
      <c r="M168">
        <v>611</v>
      </c>
      <c r="N168">
        <v>12</v>
      </c>
      <c r="O168">
        <v>0</v>
      </c>
      <c r="P168">
        <v>698.88</v>
      </c>
      <c r="Q168">
        <v>0</v>
      </c>
      <c r="R168" s="1" t="s">
        <v>6622</v>
      </c>
      <c r="S168" s="1" t="s">
        <v>8159</v>
      </c>
      <c r="T168">
        <v>1.0900000000000001</v>
      </c>
      <c r="U168" s="1"/>
      <c r="V168">
        <v>117881.203029</v>
      </c>
      <c r="W168">
        <v>1070979.002783</v>
      </c>
      <c r="X168">
        <v>434.21412800000002</v>
      </c>
      <c r="Y168">
        <v>117.993241</v>
      </c>
      <c r="Z168">
        <v>255.531588</v>
      </c>
      <c r="AA168">
        <v>460.44534499999997</v>
      </c>
      <c r="AB168">
        <v>0</v>
      </c>
    </row>
    <row r="169" spans="1:28" x14ac:dyDescent="0.25">
      <c r="A169" s="1" t="s">
        <v>2490</v>
      </c>
      <c r="B169">
        <v>2309</v>
      </c>
      <c r="C169" s="1" t="s">
        <v>4061</v>
      </c>
      <c r="D169">
        <v>2.6</v>
      </c>
      <c r="E169">
        <v>0</v>
      </c>
      <c r="F169">
        <v>0</v>
      </c>
      <c r="G169">
        <v>2626</v>
      </c>
      <c r="H169" s="1" t="s">
        <v>4161</v>
      </c>
      <c r="I169">
        <v>168.74</v>
      </c>
      <c r="J169">
        <v>10.17</v>
      </c>
      <c r="K169">
        <v>317</v>
      </c>
      <c r="L169">
        <v>1842.52</v>
      </c>
      <c r="M169">
        <v>105</v>
      </c>
      <c r="N169">
        <v>4</v>
      </c>
      <c r="O169">
        <v>0</v>
      </c>
      <c r="P169">
        <v>160.84</v>
      </c>
      <c r="Q169">
        <v>0</v>
      </c>
      <c r="R169" s="1" t="s">
        <v>6645</v>
      </c>
      <c r="S169" s="1" t="s">
        <v>8159</v>
      </c>
      <c r="T169">
        <v>0.86</v>
      </c>
      <c r="U169" s="1"/>
      <c r="V169">
        <v>34869.160363000003</v>
      </c>
      <c r="W169">
        <v>667846.28192400001</v>
      </c>
      <c r="X169">
        <v>142.948284</v>
      </c>
      <c r="Y169">
        <v>43.967342000000002</v>
      </c>
      <c r="Z169">
        <v>149.92350200000001</v>
      </c>
      <c r="AA169">
        <v>287.116488</v>
      </c>
      <c r="AB169">
        <v>0</v>
      </c>
    </row>
    <row r="170" spans="1:28" x14ac:dyDescent="0.25">
      <c r="A170" s="1" t="s">
        <v>2527</v>
      </c>
      <c r="B170">
        <v>2532</v>
      </c>
      <c r="C170" s="1" t="s">
        <v>4009</v>
      </c>
      <c r="D170">
        <v>2.6</v>
      </c>
      <c r="E170">
        <v>0</v>
      </c>
      <c r="F170">
        <v>2</v>
      </c>
      <c r="G170">
        <v>2661</v>
      </c>
      <c r="H170" s="1" t="s">
        <v>4081</v>
      </c>
      <c r="I170">
        <v>19.239999999999998</v>
      </c>
      <c r="J170">
        <v>11.85</v>
      </c>
      <c r="K170">
        <v>129</v>
      </c>
      <c r="L170">
        <v>740.81</v>
      </c>
      <c r="M170">
        <v>7</v>
      </c>
      <c r="N170">
        <v>1</v>
      </c>
      <c r="O170">
        <v>0</v>
      </c>
      <c r="P170">
        <v>65.510000000000005</v>
      </c>
      <c r="Q170">
        <v>0</v>
      </c>
      <c r="R170" s="1" t="s">
        <v>6682</v>
      </c>
      <c r="S170" s="1" t="s">
        <v>8159</v>
      </c>
      <c r="T170">
        <v>0.86</v>
      </c>
      <c r="U170" s="1"/>
      <c r="V170">
        <v>11425.990433000001</v>
      </c>
      <c r="W170">
        <v>259444.04430400001</v>
      </c>
      <c r="X170">
        <v>48.494768000000001</v>
      </c>
      <c r="Y170">
        <v>15.472898000000001</v>
      </c>
      <c r="Z170">
        <v>57.569094</v>
      </c>
      <c r="AA170">
        <v>111.53831099999999</v>
      </c>
      <c r="AB170">
        <v>0</v>
      </c>
    </row>
    <row r="171" spans="1:28" x14ac:dyDescent="0.25">
      <c r="A171" s="1" t="s">
        <v>2538</v>
      </c>
      <c r="B171">
        <v>2389</v>
      </c>
      <c r="C171" s="1" t="s">
        <v>4018</v>
      </c>
      <c r="D171">
        <v>2.6</v>
      </c>
      <c r="E171">
        <v>0</v>
      </c>
      <c r="F171">
        <v>0.54</v>
      </c>
      <c r="G171">
        <v>2667</v>
      </c>
      <c r="H171" s="1" t="s">
        <v>4092</v>
      </c>
      <c r="I171">
        <v>182.21</v>
      </c>
      <c r="J171">
        <v>7.87</v>
      </c>
      <c r="K171">
        <v>278</v>
      </c>
      <c r="L171">
        <v>1353.88</v>
      </c>
      <c r="M171">
        <v>82</v>
      </c>
      <c r="N171">
        <v>1</v>
      </c>
      <c r="O171">
        <v>0</v>
      </c>
      <c r="P171">
        <v>125.09</v>
      </c>
      <c r="Q171">
        <v>0</v>
      </c>
      <c r="R171" s="1" t="s">
        <v>6693</v>
      </c>
      <c r="S171" s="1" t="s">
        <v>8159</v>
      </c>
      <c r="T171">
        <v>0.62</v>
      </c>
      <c r="U171" s="1"/>
      <c r="V171">
        <v>27336.927228</v>
      </c>
      <c r="W171">
        <v>460099.868968</v>
      </c>
      <c r="X171">
        <v>108.659522</v>
      </c>
      <c r="Y171">
        <v>32.132511999999998</v>
      </c>
      <c r="Z171">
        <v>105.70118100000001</v>
      </c>
      <c r="AA171">
        <v>197.80436499999999</v>
      </c>
      <c r="AB171">
        <v>0</v>
      </c>
    </row>
    <row r="172" spans="1:28" x14ac:dyDescent="0.25">
      <c r="A172" s="1" t="s">
        <v>2553</v>
      </c>
      <c r="B172">
        <v>2300</v>
      </c>
      <c r="C172" s="1" t="s">
        <v>4055</v>
      </c>
      <c r="D172">
        <v>2.6</v>
      </c>
      <c r="E172">
        <v>0</v>
      </c>
      <c r="F172">
        <v>0</v>
      </c>
      <c r="G172">
        <v>2681</v>
      </c>
      <c r="H172" s="1" t="s">
        <v>4160</v>
      </c>
      <c r="I172">
        <v>91.13</v>
      </c>
      <c r="J172">
        <v>12.77</v>
      </c>
      <c r="K172">
        <v>381</v>
      </c>
      <c r="L172">
        <v>2760.12</v>
      </c>
      <c r="M172">
        <v>91</v>
      </c>
      <c r="N172">
        <v>4</v>
      </c>
      <c r="O172">
        <v>0</v>
      </c>
      <c r="P172">
        <v>179.96</v>
      </c>
      <c r="Q172">
        <v>0</v>
      </c>
      <c r="R172" s="1" t="s">
        <v>6708</v>
      </c>
      <c r="S172" s="1" t="s">
        <v>8159</v>
      </c>
      <c r="T172">
        <v>1</v>
      </c>
      <c r="U172" s="1"/>
      <c r="V172">
        <v>41775.889937</v>
      </c>
      <c r="W172">
        <v>956240.13327700004</v>
      </c>
      <c r="X172">
        <v>178.428043</v>
      </c>
      <c r="Y172">
        <v>57.310428000000002</v>
      </c>
      <c r="Z172">
        <v>211.130246</v>
      </c>
      <c r="AA172">
        <v>411.098547</v>
      </c>
      <c r="AB172">
        <v>0</v>
      </c>
    </row>
    <row r="173" spans="1:28" x14ac:dyDescent="0.25">
      <c r="A173" s="1" t="s">
        <v>2604</v>
      </c>
      <c r="B173">
        <v>1592</v>
      </c>
      <c r="C173" s="1" t="s">
        <v>4066</v>
      </c>
      <c r="D173">
        <v>2.6</v>
      </c>
      <c r="E173">
        <v>0</v>
      </c>
      <c r="F173">
        <v>0</v>
      </c>
      <c r="G173">
        <v>2716</v>
      </c>
      <c r="H173" s="1" t="s">
        <v>4169</v>
      </c>
      <c r="I173">
        <v>33.26</v>
      </c>
      <c r="J173">
        <v>8.3699999999999992</v>
      </c>
      <c r="K173">
        <v>1124</v>
      </c>
      <c r="L173">
        <v>2690.38</v>
      </c>
      <c r="M173">
        <v>672</v>
      </c>
      <c r="N173">
        <v>15</v>
      </c>
      <c r="O173">
        <v>0</v>
      </c>
      <c r="P173">
        <v>864.27</v>
      </c>
      <c r="Q173">
        <v>0</v>
      </c>
      <c r="R173" s="1" t="s">
        <v>6759</v>
      </c>
      <c r="S173" s="1" t="s">
        <v>8159</v>
      </c>
      <c r="T173">
        <v>0.75</v>
      </c>
      <c r="U173" s="1"/>
      <c r="V173">
        <v>143250.51981100001</v>
      </c>
      <c r="W173">
        <v>1618727.9962579999</v>
      </c>
      <c r="X173">
        <v>538.46462499999996</v>
      </c>
      <c r="Y173">
        <v>149.460273</v>
      </c>
      <c r="Z173">
        <v>382.81906500000002</v>
      </c>
      <c r="AA173">
        <v>695.92933800000003</v>
      </c>
      <c r="AB173">
        <v>0</v>
      </c>
    </row>
    <row r="174" spans="1:28" x14ac:dyDescent="0.25">
      <c r="A174" s="1" t="s">
        <v>2605</v>
      </c>
      <c r="B174">
        <v>1770</v>
      </c>
      <c r="C174" s="1" t="s">
        <v>4042</v>
      </c>
      <c r="D174">
        <v>2.6</v>
      </c>
      <c r="E174">
        <v>0</v>
      </c>
      <c r="F174">
        <v>0</v>
      </c>
      <c r="G174">
        <v>2716</v>
      </c>
      <c r="H174" s="1" t="s">
        <v>4158</v>
      </c>
      <c r="I174">
        <v>74.17</v>
      </c>
      <c r="J174">
        <v>18.61</v>
      </c>
      <c r="K174">
        <v>946</v>
      </c>
      <c r="L174">
        <v>2443.14</v>
      </c>
      <c r="M174">
        <v>538</v>
      </c>
      <c r="N174">
        <v>19</v>
      </c>
      <c r="O174">
        <v>0</v>
      </c>
      <c r="P174">
        <v>755.61</v>
      </c>
      <c r="Q174">
        <v>0</v>
      </c>
      <c r="R174" s="1" t="s">
        <v>6760</v>
      </c>
      <c r="S174" s="1" t="s">
        <v>8159</v>
      </c>
      <c r="T174">
        <v>0.87</v>
      </c>
      <c r="U174" s="1"/>
      <c r="V174">
        <v>122612.009536</v>
      </c>
      <c r="W174">
        <v>1496772.485233</v>
      </c>
      <c r="X174">
        <v>467.76563499999997</v>
      </c>
      <c r="Y174">
        <v>132.931952</v>
      </c>
      <c r="Z174">
        <v>345.59143299999999</v>
      </c>
      <c r="AA174">
        <v>643.49543200000005</v>
      </c>
      <c r="AB174">
        <v>0</v>
      </c>
    </row>
    <row r="175" spans="1:28" x14ac:dyDescent="0.25">
      <c r="A175" s="1" t="s">
        <v>2607</v>
      </c>
      <c r="B175">
        <v>2465</v>
      </c>
      <c r="C175" s="1" t="s">
        <v>4010</v>
      </c>
      <c r="D175">
        <v>2.6</v>
      </c>
      <c r="E175">
        <v>0</v>
      </c>
      <c r="F175">
        <v>0.72</v>
      </c>
      <c r="G175">
        <v>2717</v>
      </c>
      <c r="H175" s="1" t="s">
        <v>4083</v>
      </c>
      <c r="I175">
        <v>73.11</v>
      </c>
      <c r="J175">
        <v>10.5</v>
      </c>
      <c r="K175">
        <v>252</v>
      </c>
      <c r="L175">
        <v>902.89</v>
      </c>
      <c r="M175">
        <v>93</v>
      </c>
      <c r="N175">
        <v>6</v>
      </c>
      <c r="O175">
        <v>0</v>
      </c>
      <c r="P175">
        <v>167.13</v>
      </c>
      <c r="Q175">
        <v>0</v>
      </c>
      <c r="R175" s="1" t="s">
        <v>6762</v>
      </c>
      <c r="S175" s="1" t="s">
        <v>8159</v>
      </c>
      <c r="T175">
        <v>0.77</v>
      </c>
      <c r="U175" s="1"/>
      <c r="V175">
        <v>26922.76398</v>
      </c>
      <c r="W175">
        <v>437447.33680599998</v>
      </c>
      <c r="X175">
        <v>106.850748</v>
      </c>
      <c r="Y175">
        <v>31.703538999999999</v>
      </c>
      <c r="Z175">
        <v>99.633194000000003</v>
      </c>
      <c r="AA175">
        <v>188.06606199999999</v>
      </c>
      <c r="AB175">
        <v>0</v>
      </c>
    </row>
    <row r="176" spans="1:28" x14ac:dyDescent="0.25">
      <c r="A176" s="1" t="s">
        <v>2627</v>
      </c>
      <c r="B176">
        <v>2465</v>
      </c>
      <c r="C176" s="1" t="s">
        <v>4018</v>
      </c>
      <c r="D176">
        <v>2.6</v>
      </c>
      <c r="E176">
        <v>0</v>
      </c>
      <c r="F176">
        <v>0.72</v>
      </c>
      <c r="G176">
        <v>2741</v>
      </c>
      <c r="H176" s="1" t="s">
        <v>4095</v>
      </c>
      <c r="I176">
        <v>63.59</v>
      </c>
      <c r="J176">
        <v>10.73</v>
      </c>
      <c r="K176">
        <v>276</v>
      </c>
      <c r="L176">
        <v>1939.23</v>
      </c>
      <c r="M176">
        <v>41</v>
      </c>
      <c r="N176">
        <v>3</v>
      </c>
      <c r="O176">
        <v>0</v>
      </c>
      <c r="P176">
        <v>107.61</v>
      </c>
      <c r="Q176">
        <v>0</v>
      </c>
      <c r="R176" s="1" t="s">
        <v>6782</v>
      </c>
      <c r="S176" s="1" t="s">
        <v>8159</v>
      </c>
      <c r="T176">
        <v>0.82</v>
      </c>
      <c r="U176" s="1"/>
      <c r="V176">
        <v>25927.255777999999</v>
      </c>
      <c r="W176">
        <v>636677.35836299998</v>
      </c>
      <c r="X176">
        <v>112.13811099999999</v>
      </c>
      <c r="Y176">
        <v>36.370507000000003</v>
      </c>
      <c r="Z176">
        <v>140.89395500000001</v>
      </c>
      <c r="AA176">
        <v>273.71461299999999</v>
      </c>
      <c r="AB176">
        <v>0</v>
      </c>
    </row>
    <row r="177" spans="1:28" x14ac:dyDescent="0.25">
      <c r="A177" s="1" t="s">
        <v>2632</v>
      </c>
      <c r="B177">
        <v>1730</v>
      </c>
      <c r="C177" s="1" t="s">
        <v>4040</v>
      </c>
      <c r="D177">
        <v>2.6</v>
      </c>
      <c r="E177">
        <v>0</v>
      </c>
      <c r="F177">
        <v>5</v>
      </c>
      <c r="G177">
        <v>2749</v>
      </c>
      <c r="H177" s="1" t="s">
        <v>4089</v>
      </c>
      <c r="I177">
        <v>182.21</v>
      </c>
      <c r="J177">
        <v>7.35</v>
      </c>
      <c r="K177">
        <v>1019</v>
      </c>
      <c r="L177">
        <v>1735.93</v>
      </c>
      <c r="M177">
        <v>698</v>
      </c>
      <c r="N177">
        <v>15</v>
      </c>
      <c r="O177">
        <v>0</v>
      </c>
      <c r="P177">
        <v>842.69</v>
      </c>
      <c r="Q177">
        <v>0</v>
      </c>
      <c r="R177" s="1" t="s">
        <v>6787</v>
      </c>
      <c r="S177" s="1" t="s">
        <v>8159</v>
      </c>
      <c r="T177">
        <v>0.71</v>
      </c>
      <c r="U177" s="1"/>
      <c r="V177">
        <v>136695.143029</v>
      </c>
      <c r="W177">
        <v>1351311.1233930001</v>
      </c>
      <c r="X177">
        <v>506.41975200000002</v>
      </c>
      <c r="Y177">
        <v>138.17943700000001</v>
      </c>
      <c r="Z177">
        <v>323.048112</v>
      </c>
      <c r="AA177">
        <v>580.96516999999994</v>
      </c>
      <c r="AB177">
        <v>0</v>
      </c>
    </row>
    <row r="178" spans="1:28" x14ac:dyDescent="0.25">
      <c r="A178" s="1" t="s">
        <v>2666</v>
      </c>
      <c r="B178">
        <v>1725</v>
      </c>
      <c r="C178" s="1" t="s">
        <v>4060</v>
      </c>
      <c r="D178">
        <v>2.6</v>
      </c>
      <c r="E178">
        <v>0</v>
      </c>
      <c r="F178">
        <v>0</v>
      </c>
      <c r="G178">
        <v>2773</v>
      </c>
      <c r="H178" s="1" t="s">
        <v>4123</v>
      </c>
      <c r="I178">
        <v>46.68</v>
      </c>
      <c r="J178">
        <v>19.239999999999998</v>
      </c>
      <c r="K178">
        <v>1048</v>
      </c>
      <c r="L178">
        <v>2373.6</v>
      </c>
      <c r="M178">
        <v>697</v>
      </c>
      <c r="N178">
        <v>18</v>
      </c>
      <c r="O178">
        <v>0</v>
      </c>
      <c r="P178">
        <v>905.95</v>
      </c>
      <c r="Q178">
        <v>0</v>
      </c>
      <c r="R178" s="1" t="s">
        <v>6821</v>
      </c>
      <c r="S178" s="1" t="s">
        <v>8159</v>
      </c>
      <c r="T178">
        <v>1.21</v>
      </c>
      <c r="U178" s="1"/>
      <c r="V178">
        <v>146800.97516900001</v>
      </c>
      <c r="W178">
        <v>1670494.43634</v>
      </c>
      <c r="X178">
        <v>556.11166000000003</v>
      </c>
      <c r="Y178">
        <v>156.94913099999999</v>
      </c>
      <c r="Z178">
        <v>385.879594</v>
      </c>
      <c r="AA178">
        <v>718.18460000000005</v>
      </c>
      <c r="AB178">
        <v>0</v>
      </c>
    </row>
    <row r="179" spans="1:28" x14ac:dyDescent="0.25">
      <c r="A179" s="1" t="s">
        <v>2670</v>
      </c>
      <c r="B179">
        <v>1650</v>
      </c>
      <c r="C179" s="1" t="s">
        <v>4048</v>
      </c>
      <c r="D179">
        <v>2.6</v>
      </c>
      <c r="E179">
        <v>0</v>
      </c>
      <c r="F179">
        <v>0</v>
      </c>
      <c r="G179">
        <v>2779</v>
      </c>
      <c r="H179" s="1" t="s">
        <v>4129</v>
      </c>
      <c r="I179">
        <v>135.09</v>
      </c>
      <c r="J179">
        <v>13.27</v>
      </c>
      <c r="K179">
        <v>1129</v>
      </c>
      <c r="L179">
        <v>2991.26</v>
      </c>
      <c r="M179">
        <v>751</v>
      </c>
      <c r="N179">
        <v>17</v>
      </c>
      <c r="O179">
        <v>0</v>
      </c>
      <c r="P179">
        <v>906.6</v>
      </c>
      <c r="Q179">
        <v>0</v>
      </c>
      <c r="R179" s="1" t="s">
        <v>6825</v>
      </c>
      <c r="S179" s="1" t="s">
        <v>8159</v>
      </c>
      <c r="T179">
        <v>0.98</v>
      </c>
      <c r="U179" s="1"/>
      <c r="V179">
        <v>158104.580533</v>
      </c>
      <c r="W179">
        <v>1885948.1899250001</v>
      </c>
      <c r="X179">
        <v>601.56003799999996</v>
      </c>
      <c r="Y179">
        <v>170.43067400000001</v>
      </c>
      <c r="Z179">
        <v>436.48778099999998</v>
      </c>
      <c r="AA179">
        <v>810.81151599999998</v>
      </c>
      <c r="AB179">
        <v>0</v>
      </c>
    </row>
    <row r="180" spans="1:28" x14ac:dyDescent="0.25">
      <c r="A180" s="1" t="s">
        <v>2679</v>
      </c>
      <c r="B180">
        <v>1725</v>
      </c>
      <c r="C180" s="1" t="s">
        <v>4046</v>
      </c>
      <c r="D180">
        <v>2.6</v>
      </c>
      <c r="E180">
        <v>0</v>
      </c>
      <c r="F180">
        <v>0</v>
      </c>
      <c r="G180">
        <v>2794</v>
      </c>
      <c r="H180" s="1" t="s">
        <v>4080</v>
      </c>
      <c r="I180">
        <v>0.2</v>
      </c>
      <c r="J180">
        <v>4.08</v>
      </c>
      <c r="K180">
        <v>1069</v>
      </c>
      <c r="L180">
        <v>1761.85</v>
      </c>
      <c r="M180">
        <v>662</v>
      </c>
      <c r="N180">
        <v>23</v>
      </c>
      <c r="O180">
        <v>0</v>
      </c>
      <c r="P180">
        <v>869.51</v>
      </c>
      <c r="Q180">
        <v>0</v>
      </c>
      <c r="R180" s="1" t="s">
        <v>6834</v>
      </c>
      <c r="S180" s="1" t="s">
        <v>8159</v>
      </c>
      <c r="T180">
        <v>0.64</v>
      </c>
      <c r="U180" s="1"/>
      <c r="V180">
        <v>128554.09701100001</v>
      </c>
      <c r="W180">
        <v>1265593.5242280001</v>
      </c>
      <c r="X180">
        <v>475.06547799999998</v>
      </c>
      <c r="Y180">
        <v>128.90468100000001</v>
      </c>
      <c r="Z180">
        <v>304.81124699999998</v>
      </c>
      <c r="AA180">
        <v>544.11283100000003</v>
      </c>
      <c r="AB180">
        <v>0</v>
      </c>
    </row>
    <row r="181" spans="1:28" x14ac:dyDescent="0.25">
      <c r="A181" s="1" t="s">
        <v>2685</v>
      </c>
      <c r="B181">
        <v>1725</v>
      </c>
      <c r="C181" s="1" t="s">
        <v>4044</v>
      </c>
      <c r="D181">
        <v>2.6</v>
      </c>
      <c r="E181">
        <v>0</v>
      </c>
      <c r="F181">
        <v>0</v>
      </c>
      <c r="G181">
        <v>2797</v>
      </c>
      <c r="H181" s="1" t="s">
        <v>4179</v>
      </c>
      <c r="I181">
        <v>25.16</v>
      </c>
      <c r="J181">
        <v>4.68</v>
      </c>
      <c r="K181">
        <v>1072</v>
      </c>
      <c r="L181">
        <v>1999.71</v>
      </c>
      <c r="M181">
        <v>741</v>
      </c>
      <c r="N181">
        <v>13</v>
      </c>
      <c r="O181">
        <v>0</v>
      </c>
      <c r="P181">
        <v>927.76</v>
      </c>
      <c r="Q181">
        <v>0</v>
      </c>
      <c r="R181" s="1" t="s">
        <v>6840</v>
      </c>
      <c r="S181" s="1" t="s">
        <v>8159</v>
      </c>
      <c r="T181">
        <v>1.01</v>
      </c>
      <c r="U181" s="1"/>
      <c r="V181">
        <v>149911.95969300001</v>
      </c>
      <c r="W181">
        <v>1557756.3156669999</v>
      </c>
      <c r="X181">
        <v>560.09219499999995</v>
      </c>
      <c r="Y181">
        <v>154.94806800000001</v>
      </c>
      <c r="Z181">
        <v>366.71793500000001</v>
      </c>
      <c r="AA181">
        <v>669.71959500000003</v>
      </c>
      <c r="AB181">
        <v>0</v>
      </c>
    </row>
    <row r="182" spans="1:28" x14ac:dyDescent="0.25">
      <c r="A182" s="1" t="s">
        <v>2688</v>
      </c>
      <c r="B182">
        <v>2589</v>
      </c>
      <c r="C182" s="1" t="s">
        <v>4006</v>
      </c>
      <c r="D182">
        <v>2.6</v>
      </c>
      <c r="E182">
        <v>0</v>
      </c>
      <c r="F182">
        <v>1.5</v>
      </c>
      <c r="G182">
        <v>2798</v>
      </c>
      <c r="H182" s="1" t="s">
        <v>4077</v>
      </c>
      <c r="I182">
        <v>54.88</v>
      </c>
      <c r="J182">
        <v>9.24</v>
      </c>
      <c r="K182">
        <v>209</v>
      </c>
      <c r="L182">
        <v>878.84</v>
      </c>
      <c r="M182">
        <v>104</v>
      </c>
      <c r="N182">
        <v>3</v>
      </c>
      <c r="O182">
        <v>0</v>
      </c>
      <c r="P182">
        <v>137.29</v>
      </c>
      <c r="Q182">
        <v>0</v>
      </c>
      <c r="R182" s="1" t="s">
        <v>6843</v>
      </c>
      <c r="S182" s="1" t="s">
        <v>8159</v>
      </c>
      <c r="T182">
        <v>0.88</v>
      </c>
      <c r="U182" s="1"/>
      <c r="V182">
        <v>25802.385441999999</v>
      </c>
      <c r="W182">
        <v>394379.13534199999</v>
      </c>
      <c r="X182">
        <v>101.25899699999999</v>
      </c>
      <c r="Y182">
        <v>29.555997999999999</v>
      </c>
      <c r="Z182">
        <v>90.828455000000005</v>
      </c>
      <c r="AA182">
        <v>169.55023199999999</v>
      </c>
      <c r="AB182">
        <v>0</v>
      </c>
    </row>
    <row r="183" spans="1:28" x14ac:dyDescent="0.25">
      <c r="A183" s="1" t="s">
        <v>2695</v>
      </c>
      <c r="B183">
        <v>2004</v>
      </c>
      <c r="C183" s="1" t="s">
        <v>4031</v>
      </c>
      <c r="D183">
        <v>2.6</v>
      </c>
      <c r="E183">
        <v>0</v>
      </c>
      <c r="F183">
        <v>0</v>
      </c>
      <c r="G183">
        <v>2802</v>
      </c>
      <c r="H183" s="1" t="s">
        <v>4128</v>
      </c>
      <c r="I183">
        <v>116.2</v>
      </c>
      <c r="J183">
        <v>10.57</v>
      </c>
      <c r="K183">
        <v>798</v>
      </c>
      <c r="L183">
        <v>2781.04</v>
      </c>
      <c r="M183">
        <v>408</v>
      </c>
      <c r="N183">
        <v>17</v>
      </c>
      <c r="O183">
        <v>0</v>
      </c>
      <c r="P183">
        <v>575.59</v>
      </c>
      <c r="Q183">
        <v>0</v>
      </c>
      <c r="R183" s="1" t="s">
        <v>6850</v>
      </c>
      <c r="S183" s="1" t="s">
        <v>8159</v>
      </c>
      <c r="T183">
        <v>0.9</v>
      </c>
      <c r="U183" s="1"/>
      <c r="V183">
        <v>91081.155975000001</v>
      </c>
      <c r="W183">
        <v>1312380.042631</v>
      </c>
      <c r="X183">
        <v>355.46816899999999</v>
      </c>
      <c r="Y183">
        <v>103.65577999999999</v>
      </c>
      <c r="Z183">
        <v>300.09205900000001</v>
      </c>
      <c r="AA183">
        <v>564.21674700000005</v>
      </c>
      <c r="AB183">
        <v>0</v>
      </c>
    </row>
    <row r="184" spans="1:28" x14ac:dyDescent="0.25">
      <c r="A184" s="1" t="s">
        <v>2702</v>
      </c>
      <c r="B184">
        <v>1726</v>
      </c>
      <c r="C184" s="1" t="s">
        <v>4063</v>
      </c>
      <c r="D184">
        <v>2.6</v>
      </c>
      <c r="E184">
        <v>0</v>
      </c>
      <c r="F184">
        <v>1</v>
      </c>
      <c r="G184">
        <v>2807</v>
      </c>
      <c r="H184" s="1" t="s">
        <v>4152</v>
      </c>
      <c r="I184">
        <v>144.80000000000001</v>
      </c>
      <c r="J184">
        <v>16.39</v>
      </c>
      <c r="K184">
        <v>1081</v>
      </c>
      <c r="L184">
        <v>2667.19</v>
      </c>
      <c r="M184">
        <v>710</v>
      </c>
      <c r="N184">
        <v>19</v>
      </c>
      <c r="O184">
        <v>0</v>
      </c>
      <c r="P184">
        <v>935.62</v>
      </c>
      <c r="Q184">
        <v>0</v>
      </c>
      <c r="R184" s="1" t="s">
        <v>6857</v>
      </c>
      <c r="S184" s="1" t="s">
        <v>8159</v>
      </c>
      <c r="T184">
        <v>1.33</v>
      </c>
      <c r="U184" s="1"/>
      <c r="V184">
        <v>155599.952918</v>
      </c>
      <c r="W184">
        <v>1853483.6869030001</v>
      </c>
      <c r="X184">
        <v>594.06228999999996</v>
      </c>
      <c r="Y184">
        <v>169.661317</v>
      </c>
      <c r="Z184">
        <v>423.41542399999997</v>
      </c>
      <c r="AA184">
        <v>796.85448199999996</v>
      </c>
      <c r="AB184">
        <v>0</v>
      </c>
    </row>
    <row r="185" spans="1:28" x14ac:dyDescent="0.25">
      <c r="A185" s="1" t="s">
        <v>2705</v>
      </c>
      <c r="B185">
        <v>2301</v>
      </c>
      <c r="C185" s="1" t="s">
        <v>4022</v>
      </c>
      <c r="D185">
        <v>2.6</v>
      </c>
      <c r="E185">
        <v>0</v>
      </c>
      <c r="F185">
        <v>1</v>
      </c>
      <c r="G185">
        <v>2809</v>
      </c>
      <c r="H185" s="1" t="s">
        <v>4128</v>
      </c>
      <c r="I185">
        <v>116.2</v>
      </c>
      <c r="J185">
        <v>6.5</v>
      </c>
      <c r="K185">
        <v>508</v>
      </c>
      <c r="L185">
        <v>2387.17</v>
      </c>
      <c r="M185">
        <v>116</v>
      </c>
      <c r="N185">
        <v>5</v>
      </c>
      <c r="O185">
        <v>0</v>
      </c>
      <c r="P185">
        <v>206.75</v>
      </c>
      <c r="Q185">
        <v>0</v>
      </c>
      <c r="R185" s="1" t="s">
        <v>6860</v>
      </c>
      <c r="S185" s="1" t="s">
        <v>8159</v>
      </c>
      <c r="T185">
        <v>0.56000000000000005</v>
      </c>
      <c r="U185" s="1"/>
      <c r="V185">
        <v>44512.376161</v>
      </c>
      <c r="W185">
        <v>825585.99022499996</v>
      </c>
      <c r="X185">
        <v>178.547246</v>
      </c>
      <c r="Y185">
        <v>52.859591000000002</v>
      </c>
      <c r="Z185">
        <v>191.62490500000001</v>
      </c>
      <c r="AA185">
        <v>354.93126100000001</v>
      </c>
      <c r="AB185">
        <v>0</v>
      </c>
    </row>
    <row r="186" spans="1:28" x14ac:dyDescent="0.25">
      <c r="A186" s="1" t="s">
        <v>2708</v>
      </c>
      <c r="B186">
        <v>2415</v>
      </c>
      <c r="C186" s="1" t="s">
        <v>4045</v>
      </c>
      <c r="D186">
        <v>2.6</v>
      </c>
      <c r="E186">
        <v>0</v>
      </c>
      <c r="F186">
        <v>0</v>
      </c>
      <c r="G186">
        <v>2813</v>
      </c>
      <c r="H186" s="1" t="s">
        <v>4134</v>
      </c>
      <c r="I186">
        <v>126.24</v>
      </c>
      <c r="J186">
        <v>6.49</v>
      </c>
      <c r="K186">
        <v>398</v>
      </c>
      <c r="L186">
        <v>1989.96</v>
      </c>
      <c r="M186">
        <v>47</v>
      </c>
      <c r="N186">
        <v>1</v>
      </c>
      <c r="O186">
        <v>0</v>
      </c>
      <c r="P186">
        <v>120.47</v>
      </c>
      <c r="Q186">
        <v>0</v>
      </c>
      <c r="R186" s="1" t="s">
        <v>6863</v>
      </c>
      <c r="S186" s="1" t="s">
        <v>8159</v>
      </c>
      <c r="T186">
        <v>0.5</v>
      </c>
      <c r="U186" s="1"/>
      <c r="V186">
        <v>31423.490705</v>
      </c>
      <c r="W186">
        <v>634815.82824900001</v>
      </c>
      <c r="X186">
        <v>127.692554</v>
      </c>
      <c r="Y186">
        <v>38.225884999999998</v>
      </c>
      <c r="Z186">
        <v>147.19404299999999</v>
      </c>
      <c r="AA186">
        <v>272.91581500000001</v>
      </c>
      <c r="AB186">
        <v>0</v>
      </c>
    </row>
    <row r="187" spans="1:28" x14ac:dyDescent="0.25">
      <c r="A187" s="1" t="s">
        <v>2719</v>
      </c>
      <c r="B187">
        <v>1770</v>
      </c>
      <c r="C187" s="1" t="s">
        <v>4046</v>
      </c>
      <c r="D187">
        <v>2.6</v>
      </c>
      <c r="E187">
        <v>0</v>
      </c>
      <c r="F187">
        <v>0</v>
      </c>
      <c r="G187">
        <v>2828</v>
      </c>
      <c r="H187" s="1" t="s">
        <v>4158</v>
      </c>
      <c r="I187">
        <v>74.17</v>
      </c>
      <c r="J187">
        <v>19.34</v>
      </c>
      <c r="K187">
        <v>1058</v>
      </c>
      <c r="L187">
        <v>3688.7</v>
      </c>
      <c r="M187">
        <v>572</v>
      </c>
      <c r="N187">
        <v>22</v>
      </c>
      <c r="O187">
        <v>0</v>
      </c>
      <c r="P187">
        <v>826.66</v>
      </c>
      <c r="Q187">
        <v>0</v>
      </c>
      <c r="R187" s="1" t="s">
        <v>6874</v>
      </c>
      <c r="S187" s="1" t="s">
        <v>8159</v>
      </c>
      <c r="T187">
        <v>1.1299999999999999</v>
      </c>
      <c r="U187" s="1"/>
      <c r="V187">
        <v>131485.449773</v>
      </c>
      <c r="W187">
        <v>1787719.9983280001</v>
      </c>
      <c r="X187">
        <v>509.51976000000002</v>
      </c>
      <c r="Y187">
        <v>147.356571</v>
      </c>
      <c r="Z187">
        <v>408.93649499999998</v>
      </c>
      <c r="AA187">
        <v>768.57454800000005</v>
      </c>
      <c r="AB187">
        <v>0</v>
      </c>
    </row>
    <row r="188" spans="1:28" x14ac:dyDescent="0.25">
      <c r="A188" s="1" t="s">
        <v>2722</v>
      </c>
      <c r="B188">
        <v>1726</v>
      </c>
      <c r="C188" s="1" t="s">
        <v>4046</v>
      </c>
      <c r="D188">
        <v>2.6</v>
      </c>
      <c r="E188">
        <v>0</v>
      </c>
      <c r="F188">
        <v>1</v>
      </c>
      <c r="G188">
        <v>2831</v>
      </c>
      <c r="H188" s="1" t="s">
        <v>4135</v>
      </c>
      <c r="I188">
        <v>0.69</v>
      </c>
      <c r="J188">
        <v>9.35</v>
      </c>
      <c r="K188">
        <v>1105</v>
      </c>
      <c r="L188">
        <v>2186.66</v>
      </c>
      <c r="M188">
        <v>609</v>
      </c>
      <c r="N188">
        <v>25</v>
      </c>
      <c r="O188">
        <v>0</v>
      </c>
      <c r="P188">
        <v>910.85</v>
      </c>
      <c r="Q188">
        <v>0</v>
      </c>
      <c r="R188" s="1" t="s">
        <v>6877</v>
      </c>
      <c r="S188" s="1" t="s">
        <v>8159</v>
      </c>
      <c r="T188">
        <v>0.82</v>
      </c>
      <c r="U188" s="1"/>
      <c r="V188">
        <v>129494.27549299999</v>
      </c>
      <c r="W188">
        <v>1403895.2841060001</v>
      </c>
      <c r="X188">
        <v>483.91459099999997</v>
      </c>
      <c r="Y188">
        <v>133.20537899999999</v>
      </c>
      <c r="Z188">
        <v>334.23855099999997</v>
      </c>
      <c r="AA188">
        <v>603.56892800000003</v>
      </c>
      <c r="AB188">
        <v>0</v>
      </c>
    </row>
    <row r="189" spans="1:28" x14ac:dyDescent="0.25">
      <c r="A189" s="1" t="s">
        <v>2736</v>
      </c>
      <c r="B189">
        <v>1498</v>
      </c>
      <c r="C189" s="1" t="s">
        <v>4030</v>
      </c>
      <c r="D189">
        <v>2.6</v>
      </c>
      <c r="E189">
        <v>0</v>
      </c>
      <c r="F189">
        <v>0</v>
      </c>
      <c r="G189">
        <v>2844</v>
      </c>
      <c r="H189" s="1" t="s">
        <v>4155</v>
      </c>
      <c r="I189">
        <v>81.98</v>
      </c>
      <c r="J189">
        <v>12.63</v>
      </c>
      <c r="K189">
        <v>1346</v>
      </c>
      <c r="L189">
        <v>2818.7</v>
      </c>
      <c r="M189">
        <v>980</v>
      </c>
      <c r="N189">
        <v>15</v>
      </c>
      <c r="O189">
        <v>0</v>
      </c>
      <c r="P189">
        <v>1153.78</v>
      </c>
      <c r="Q189">
        <v>0</v>
      </c>
      <c r="R189" s="1" t="s">
        <v>6891</v>
      </c>
      <c r="S189" s="1" t="s">
        <v>8159</v>
      </c>
      <c r="T189">
        <v>1.07</v>
      </c>
      <c r="U189" s="1"/>
      <c r="V189">
        <v>189817.53973300001</v>
      </c>
      <c r="W189">
        <v>1958182.281305</v>
      </c>
      <c r="X189">
        <v>708.46165299999996</v>
      </c>
      <c r="Y189">
        <v>195.56652800000001</v>
      </c>
      <c r="Z189">
        <v>461.957584</v>
      </c>
      <c r="AA189">
        <v>841.87246700000003</v>
      </c>
      <c r="AB189">
        <v>0</v>
      </c>
    </row>
    <row r="190" spans="1:28" x14ac:dyDescent="0.25">
      <c r="A190" s="1" t="s">
        <v>2744</v>
      </c>
      <c r="B190">
        <v>2654</v>
      </c>
      <c r="C190" s="1" t="s">
        <v>4018</v>
      </c>
      <c r="D190">
        <v>2.6</v>
      </c>
      <c r="E190">
        <v>0</v>
      </c>
      <c r="F190">
        <v>0.16</v>
      </c>
      <c r="G190">
        <v>2846</v>
      </c>
      <c r="H190" s="1" t="s">
        <v>4089</v>
      </c>
      <c r="I190">
        <v>182.21</v>
      </c>
      <c r="J190">
        <v>11.94</v>
      </c>
      <c r="K190">
        <v>192</v>
      </c>
      <c r="L190">
        <v>1353.88</v>
      </c>
      <c r="M190">
        <v>54</v>
      </c>
      <c r="N190">
        <v>2</v>
      </c>
      <c r="O190">
        <v>0</v>
      </c>
      <c r="P190">
        <v>105.32</v>
      </c>
      <c r="Q190">
        <v>0</v>
      </c>
      <c r="R190" s="1" t="s">
        <v>6899</v>
      </c>
      <c r="S190" s="1" t="s">
        <v>8159</v>
      </c>
      <c r="T190">
        <v>1.1100000000000001</v>
      </c>
      <c r="U190" s="1"/>
      <c r="V190">
        <v>23483.913168999999</v>
      </c>
      <c r="W190">
        <v>511955.98800299998</v>
      </c>
      <c r="X190">
        <v>99.947298000000004</v>
      </c>
      <c r="Y190">
        <v>32.244297000000003</v>
      </c>
      <c r="Z190">
        <v>111.446957</v>
      </c>
      <c r="AA190">
        <v>220.09629899999999</v>
      </c>
      <c r="AB190">
        <v>0</v>
      </c>
    </row>
    <row r="191" spans="1:28" x14ac:dyDescent="0.25">
      <c r="A191" s="1" t="s">
        <v>2754</v>
      </c>
      <c r="B191">
        <v>2300</v>
      </c>
      <c r="C191" s="1" t="s">
        <v>4047</v>
      </c>
      <c r="D191">
        <v>2.6</v>
      </c>
      <c r="E191">
        <v>0</v>
      </c>
      <c r="F191">
        <v>0</v>
      </c>
      <c r="G191">
        <v>2851</v>
      </c>
      <c r="H191" s="1" t="s">
        <v>4172</v>
      </c>
      <c r="I191">
        <v>116.78</v>
      </c>
      <c r="J191">
        <v>8.89</v>
      </c>
      <c r="K191">
        <v>551</v>
      </c>
      <c r="L191">
        <v>2636.06</v>
      </c>
      <c r="M191">
        <v>195</v>
      </c>
      <c r="N191">
        <v>6</v>
      </c>
      <c r="O191">
        <v>0</v>
      </c>
      <c r="P191">
        <v>287.92</v>
      </c>
      <c r="Q191">
        <v>0</v>
      </c>
      <c r="R191" s="1" t="s">
        <v>6909</v>
      </c>
      <c r="S191" s="1" t="s">
        <v>8159</v>
      </c>
      <c r="T191">
        <v>0.71</v>
      </c>
      <c r="U191" s="1"/>
      <c r="V191">
        <v>59888.917740999997</v>
      </c>
      <c r="W191">
        <v>1039180.635425</v>
      </c>
      <c r="X191">
        <v>240.160571</v>
      </c>
      <c r="Y191">
        <v>71.951865999999995</v>
      </c>
      <c r="Z191">
        <v>236.431849</v>
      </c>
      <c r="AA191">
        <v>446.76007900000002</v>
      </c>
      <c r="AB191">
        <v>0</v>
      </c>
    </row>
    <row r="192" spans="1:28" x14ac:dyDescent="0.25">
      <c r="A192" s="1" t="s">
        <v>2779</v>
      </c>
      <c r="B192">
        <v>2158</v>
      </c>
      <c r="C192" s="1" t="s">
        <v>4030</v>
      </c>
      <c r="D192">
        <v>2.6</v>
      </c>
      <c r="E192">
        <v>0</v>
      </c>
      <c r="F192">
        <v>1.75</v>
      </c>
      <c r="G192">
        <v>2869</v>
      </c>
      <c r="H192" s="1" t="s">
        <v>4147</v>
      </c>
      <c r="I192">
        <v>23.77</v>
      </c>
      <c r="J192">
        <v>9.68</v>
      </c>
      <c r="K192">
        <v>711</v>
      </c>
      <c r="L192">
        <v>2697.03</v>
      </c>
      <c r="M192">
        <v>357</v>
      </c>
      <c r="N192">
        <v>15</v>
      </c>
      <c r="O192">
        <v>0</v>
      </c>
      <c r="P192">
        <v>484.33</v>
      </c>
      <c r="Q192">
        <v>0</v>
      </c>
      <c r="R192" s="1" t="s">
        <v>6934</v>
      </c>
      <c r="S192" s="1" t="s">
        <v>8159</v>
      </c>
      <c r="T192">
        <v>0.86</v>
      </c>
      <c r="U192" s="1"/>
      <c r="V192">
        <v>75573.411598000006</v>
      </c>
      <c r="W192">
        <v>1158103.4102479999</v>
      </c>
      <c r="X192">
        <v>297.48915499999998</v>
      </c>
      <c r="Y192">
        <v>87.473979</v>
      </c>
      <c r="Z192">
        <v>264.46447899999998</v>
      </c>
      <c r="AA192">
        <v>497.88884000000002</v>
      </c>
      <c r="AB192">
        <v>0</v>
      </c>
    </row>
    <row r="193" spans="1:28" x14ac:dyDescent="0.25">
      <c r="A193" s="1" t="s">
        <v>2794</v>
      </c>
      <c r="B193">
        <v>2030</v>
      </c>
      <c r="C193" s="1" t="s">
        <v>4067</v>
      </c>
      <c r="D193">
        <v>1.96</v>
      </c>
      <c r="E193">
        <v>0</v>
      </c>
      <c r="F193">
        <v>0</v>
      </c>
      <c r="G193">
        <v>2879</v>
      </c>
      <c r="H193" s="1" t="s">
        <v>4165</v>
      </c>
      <c r="I193">
        <v>135.09</v>
      </c>
      <c r="J193">
        <v>12.44</v>
      </c>
      <c r="K193">
        <v>849</v>
      </c>
      <c r="L193">
        <v>1930.43</v>
      </c>
      <c r="M193">
        <v>610</v>
      </c>
      <c r="N193">
        <v>13</v>
      </c>
      <c r="O193">
        <v>0</v>
      </c>
      <c r="P193">
        <v>716.68</v>
      </c>
      <c r="Q193">
        <v>0</v>
      </c>
      <c r="R193" s="1" t="s">
        <v>6949</v>
      </c>
      <c r="S193" s="1" t="s">
        <v>8159</v>
      </c>
      <c r="T193">
        <v>1.06</v>
      </c>
      <c r="U193" s="1"/>
      <c r="V193">
        <v>121675.809199</v>
      </c>
      <c r="W193">
        <v>1311113.101339</v>
      </c>
      <c r="X193">
        <v>456.642042</v>
      </c>
      <c r="Y193">
        <v>126.991581</v>
      </c>
      <c r="Z193">
        <v>307.55497800000001</v>
      </c>
      <c r="AA193">
        <v>563.67958599999997</v>
      </c>
      <c r="AB193">
        <v>0</v>
      </c>
    </row>
    <row r="194" spans="1:28" x14ac:dyDescent="0.25">
      <c r="A194" s="1" t="s">
        <v>2803</v>
      </c>
      <c r="B194">
        <v>2761</v>
      </c>
      <c r="C194" s="1" t="s">
        <v>4009</v>
      </c>
      <c r="D194">
        <v>2.6</v>
      </c>
      <c r="E194">
        <v>0</v>
      </c>
      <c r="F194">
        <v>1</v>
      </c>
      <c r="G194">
        <v>2890</v>
      </c>
      <c r="H194" s="1" t="s">
        <v>4082</v>
      </c>
      <c r="I194">
        <v>19.239999999999998</v>
      </c>
      <c r="J194">
        <v>9.0399999999999991</v>
      </c>
      <c r="K194">
        <v>129</v>
      </c>
      <c r="L194">
        <v>740.81</v>
      </c>
      <c r="M194">
        <v>20</v>
      </c>
      <c r="N194">
        <v>5</v>
      </c>
      <c r="O194">
        <v>0</v>
      </c>
      <c r="P194">
        <v>77.540000000000006</v>
      </c>
      <c r="Q194">
        <v>0</v>
      </c>
      <c r="R194" s="1" t="s">
        <v>6958</v>
      </c>
      <c r="S194" s="1" t="s">
        <v>8159</v>
      </c>
      <c r="T194">
        <v>1.04</v>
      </c>
      <c r="U194" s="1"/>
      <c r="V194">
        <v>13940.170581</v>
      </c>
      <c r="W194">
        <v>314344.42212100001</v>
      </c>
      <c r="X194">
        <v>59.425910999999999</v>
      </c>
      <c r="Y194">
        <v>19.149554999999999</v>
      </c>
      <c r="Z194">
        <v>68.976815000000002</v>
      </c>
      <c r="AA194">
        <v>135.14077599999999</v>
      </c>
      <c r="AB194">
        <v>0</v>
      </c>
    </row>
    <row r="195" spans="1:28" x14ac:dyDescent="0.25">
      <c r="A195" s="1" t="s">
        <v>2806</v>
      </c>
      <c r="B195">
        <v>2465</v>
      </c>
      <c r="C195" s="1" t="s">
        <v>4008</v>
      </c>
      <c r="D195">
        <v>2.6</v>
      </c>
      <c r="E195">
        <v>0</v>
      </c>
      <c r="F195">
        <v>0.72</v>
      </c>
      <c r="G195">
        <v>2891</v>
      </c>
      <c r="H195" s="1" t="s">
        <v>4101</v>
      </c>
      <c r="I195">
        <v>76.69</v>
      </c>
      <c r="J195">
        <v>2.12</v>
      </c>
      <c r="K195">
        <v>426</v>
      </c>
      <c r="L195">
        <v>972.98</v>
      </c>
      <c r="M195">
        <v>72</v>
      </c>
      <c r="N195">
        <v>3</v>
      </c>
      <c r="O195">
        <v>0</v>
      </c>
      <c r="P195">
        <v>171.82</v>
      </c>
      <c r="Q195">
        <v>0</v>
      </c>
      <c r="R195" s="1" t="s">
        <v>6961</v>
      </c>
      <c r="S195" s="1" t="s">
        <v>8159</v>
      </c>
      <c r="T195">
        <v>0.28000000000000003</v>
      </c>
      <c r="U195" s="1"/>
      <c r="V195">
        <v>35885.388497</v>
      </c>
      <c r="W195">
        <v>446472.03732499998</v>
      </c>
      <c r="X195">
        <v>134.71875800000001</v>
      </c>
      <c r="Y195">
        <v>36.849922999999997</v>
      </c>
      <c r="Z195">
        <v>107.98724199999999</v>
      </c>
      <c r="AA195">
        <v>191.94805500000001</v>
      </c>
      <c r="AB195">
        <v>0</v>
      </c>
    </row>
    <row r="196" spans="1:28" x14ac:dyDescent="0.25">
      <c r="A196" s="1" t="s">
        <v>2813</v>
      </c>
      <c r="B196">
        <v>2711</v>
      </c>
      <c r="C196" s="1" t="s">
        <v>4008</v>
      </c>
      <c r="D196">
        <v>2.6</v>
      </c>
      <c r="E196">
        <v>0</v>
      </c>
      <c r="F196">
        <v>0.28999999999999998</v>
      </c>
      <c r="G196">
        <v>2898</v>
      </c>
      <c r="H196" s="1" t="s">
        <v>4097</v>
      </c>
      <c r="I196">
        <v>76.69</v>
      </c>
      <c r="J196">
        <v>11.31</v>
      </c>
      <c r="K196">
        <v>187</v>
      </c>
      <c r="L196">
        <v>978.13</v>
      </c>
      <c r="M196">
        <v>45</v>
      </c>
      <c r="N196">
        <v>7</v>
      </c>
      <c r="O196">
        <v>0</v>
      </c>
      <c r="P196">
        <v>131.01</v>
      </c>
      <c r="Q196">
        <v>0</v>
      </c>
      <c r="R196" s="1" t="s">
        <v>6968</v>
      </c>
      <c r="S196" s="1" t="s">
        <v>8159</v>
      </c>
      <c r="T196">
        <v>1.3</v>
      </c>
      <c r="U196" s="1"/>
      <c r="V196">
        <v>21872.068639000001</v>
      </c>
      <c r="W196">
        <v>468880.86939800001</v>
      </c>
      <c r="X196">
        <v>92.798154999999994</v>
      </c>
      <c r="Y196">
        <v>29.957201999999999</v>
      </c>
      <c r="Z196">
        <v>101.722987</v>
      </c>
      <c r="AA196">
        <v>201.578495</v>
      </c>
      <c r="AB196">
        <v>0</v>
      </c>
    </row>
    <row r="197" spans="1:28" x14ac:dyDescent="0.25">
      <c r="A197" s="1" t="s">
        <v>2836</v>
      </c>
      <c r="B197">
        <v>2760</v>
      </c>
      <c r="C197" s="1" t="s">
        <v>4006</v>
      </c>
      <c r="D197">
        <v>2.6</v>
      </c>
      <c r="E197">
        <v>0</v>
      </c>
      <c r="F197">
        <v>0</v>
      </c>
      <c r="G197">
        <v>2922</v>
      </c>
      <c r="H197" s="1" t="s">
        <v>4077</v>
      </c>
      <c r="I197">
        <v>54.88</v>
      </c>
      <c r="J197">
        <v>13.28</v>
      </c>
      <c r="K197">
        <v>162</v>
      </c>
      <c r="L197">
        <v>878.84</v>
      </c>
      <c r="M197">
        <v>71</v>
      </c>
      <c r="N197">
        <v>3</v>
      </c>
      <c r="O197">
        <v>0</v>
      </c>
      <c r="P197">
        <v>113.67</v>
      </c>
      <c r="Q197">
        <v>0</v>
      </c>
      <c r="R197" s="1" t="s">
        <v>6991</v>
      </c>
      <c r="S197" s="1" t="s">
        <v>8159</v>
      </c>
      <c r="T197">
        <v>1.33</v>
      </c>
      <c r="U197" s="1"/>
      <c r="V197">
        <v>24052.618191000001</v>
      </c>
      <c r="W197">
        <v>437726.31685499998</v>
      </c>
      <c r="X197">
        <v>99.042872000000003</v>
      </c>
      <c r="Y197">
        <v>31.039321999999999</v>
      </c>
      <c r="Z197">
        <v>95.039214000000001</v>
      </c>
      <c r="AA197">
        <v>188.18518800000001</v>
      </c>
      <c r="AB197">
        <v>0</v>
      </c>
    </row>
    <row r="198" spans="1:28" x14ac:dyDescent="0.25">
      <c r="A198" s="1" t="s">
        <v>2846</v>
      </c>
      <c r="B198">
        <v>2702</v>
      </c>
      <c r="C198" s="1" t="s">
        <v>4007</v>
      </c>
      <c r="D198">
        <v>2.6</v>
      </c>
      <c r="E198">
        <v>0</v>
      </c>
      <c r="F198">
        <v>0</v>
      </c>
      <c r="G198">
        <v>2928</v>
      </c>
      <c r="H198" s="1" t="s">
        <v>4075</v>
      </c>
      <c r="I198">
        <v>89.74</v>
      </c>
      <c r="J198">
        <v>14.26</v>
      </c>
      <c r="K198">
        <v>226</v>
      </c>
      <c r="L198">
        <v>572.27</v>
      </c>
      <c r="M198">
        <v>124</v>
      </c>
      <c r="N198">
        <v>5</v>
      </c>
      <c r="O198">
        <v>0</v>
      </c>
      <c r="P198">
        <v>188.51</v>
      </c>
      <c r="Q198">
        <v>0</v>
      </c>
      <c r="R198" s="1" t="s">
        <v>7001</v>
      </c>
      <c r="S198" s="1" t="s">
        <v>8159</v>
      </c>
      <c r="T198">
        <v>1.1399999999999999</v>
      </c>
      <c r="U198" s="1"/>
      <c r="V198">
        <v>29819.262234000002</v>
      </c>
      <c r="W198">
        <v>410929.43897999998</v>
      </c>
      <c r="X198">
        <v>116.081551</v>
      </c>
      <c r="Y198">
        <v>33.949863000000001</v>
      </c>
      <c r="Z198">
        <v>92.989307999999994</v>
      </c>
      <c r="AA198">
        <v>176.66700700000001</v>
      </c>
      <c r="AB198">
        <v>0</v>
      </c>
    </row>
    <row r="199" spans="1:28" x14ac:dyDescent="0.25">
      <c r="A199" s="1" t="s">
        <v>2864</v>
      </c>
      <c r="B199">
        <v>1470</v>
      </c>
      <c r="C199" s="1" t="s">
        <v>4065</v>
      </c>
      <c r="D199">
        <v>2.6</v>
      </c>
      <c r="E199">
        <v>0</v>
      </c>
      <c r="F199">
        <v>0</v>
      </c>
      <c r="G199">
        <v>2936</v>
      </c>
      <c r="H199" s="1" t="s">
        <v>4152</v>
      </c>
      <c r="I199">
        <v>144.80000000000001</v>
      </c>
      <c r="J199">
        <v>4.74</v>
      </c>
      <c r="K199">
        <v>1466</v>
      </c>
      <c r="L199">
        <v>3949.91</v>
      </c>
      <c r="M199">
        <v>543</v>
      </c>
      <c r="N199">
        <v>21</v>
      </c>
      <c r="O199">
        <v>0</v>
      </c>
      <c r="P199">
        <v>793.55</v>
      </c>
      <c r="Q199">
        <v>0</v>
      </c>
      <c r="R199" s="1" t="s">
        <v>7019</v>
      </c>
      <c r="S199" s="1" t="s">
        <v>8159</v>
      </c>
      <c r="T199">
        <v>0.42</v>
      </c>
      <c r="U199" s="1"/>
      <c r="V199">
        <v>141520.254384</v>
      </c>
      <c r="W199">
        <v>1765374.9337869999</v>
      </c>
      <c r="X199">
        <v>534.39058799999998</v>
      </c>
      <c r="Y199">
        <v>148.00219899999999</v>
      </c>
      <c r="Z199">
        <v>421.90410800000001</v>
      </c>
      <c r="AA199">
        <v>758.97277399999996</v>
      </c>
      <c r="AB199">
        <v>0</v>
      </c>
    </row>
    <row r="200" spans="1:28" x14ac:dyDescent="0.25">
      <c r="A200" s="1" t="s">
        <v>2865</v>
      </c>
      <c r="B200">
        <v>2301</v>
      </c>
      <c r="C200" s="1" t="s">
        <v>4030</v>
      </c>
      <c r="D200">
        <v>2.6</v>
      </c>
      <c r="E200">
        <v>0</v>
      </c>
      <c r="F200">
        <v>1</v>
      </c>
      <c r="G200">
        <v>2936</v>
      </c>
      <c r="H200" s="1" t="s">
        <v>4174</v>
      </c>
      <c r="I200">
        <v>144.80000000000001</v>
      </c>
      <c r="J200">
        <v>9.4700000000000006</v>
      </c>
      <c r="K200">
        <v>635</v>
      </c>
      <c r="L200">
        <v>3266.07</v>
      </c>
      <c r="M200">
        <v>221</v>
      </c>
      <c r="N200">
        <v>8</v>
      </c>
      <c r="O200">
        <v>0</v>
      </c>
      <c r="P200">
        <v>319.42</v>
      </c>
      <c r="Q200">
        <v>0</v>
      </c>
      <c r="R200" s="1" t="s">
        <v>7020</v>
      </c>
      <c r="S200" s="1" t="s">
        <v>8159</v>
      </c>
      <c r="T200">
        <v>0.74</v>
      </c>
      <c r="U200" s="1"/>
      <c r="V200">
        <v>63280.698050999999</v>
      </c>
      <c r="W200">
        <v>1104150.285558</v>
      </c>
      <c r="X200">
        <v>252.76248000000001</v>
      </c>
      <c r="Y200">
        <v>74.887017</v>
      </c>
      <c r="Z200">
        <v>254.47943599999999</v>
      </c>
      <c r="AA200">
        <v>474.69043699999997</v>
      </c>
      <c r="AB200">
        <v>0</v>
      </c>
    </row>
    <row r="201" spans="1:28" x14ac:dyDescent="0.25">
      <c r="A201" s="1" t="s">
        <v>2890</v>
      </c>
      <c r="B201">
        <v>1832</v>
      </c>
      <c r="C201" s="1" t="s">
        <v>4005</v>
      </c>
      <c r="D201">
        <v>2.6</v>
      </c>
      <c r="E201">
        <v>0</v>
      </c>
      <c r="F201">
        <v>0</v>
      </c>
      <c r="G201">
        <v>2958</v>
      </c>
      <c r="H201" s="1" t="s">
        <v>4099</v>
      </c>
      <c r="I201">
        <v>147.79</v>
      </c>
      <c r="J201">
        <v>14.15</v>
      </c>
      <c r="K201">
        <v>1126</v>
      </c>
      <c r="L201">
        <v>2572.89</v>
      </c>
      <c r="M201">
        <v>734</v>
      </c>
      <c r="N201">
        <v>15</v>
      </c>
      <c r="O201">
        <v>0</v>
      </c>
      <c r="P201">
        <v>961.41</v>
      </c>
      <c r="Q201">
        <v>0</v>
      </c>
      <c r="R201" s="1" t="s">
        <v>7045</v>
      </c>
      <c r="S201" s="1" t="s">
        <v>8159</v>
      </c>
      <c r="T201">
        <v>1.1299999999999999</v>
      </c>
      <c r="U201" s="1"/>
      <c r="V201">
        <v>154558.61221600001</v>
      </c>
      <c r="W201">
        <v>1719359.6576640001</v>
      </c>
      <c r="X201">
        <v>582.50645299999996</v>
      </c>
      <c r="Y201">
        <v>162.96528499999999</v>
      </c>
      <c r="Z201">
        <v>401.21893899999998</v>
      </c>
      <c r="AA201">
        <v>739.19375500000001</v>
      </c>
      <c r="AB201">
        <v>0</v>
      </c>
    </row>
    <row r="202" spans="1:28" x14ac:dyDescent="0.25">
      <c r="A202" s="1" t="s">
        <v>2917</v>
      </c>
      <c r="B202">
        <v>2465</v>
      </c>
      <c r="C202" s="1" t="s">
        <v>4044</v>
      </c>
      <c r="D202">
        <v>2.6</v>
      </c>
      <c r="E202">
        <v>0</v>
      </c>
      <c r="F202">
        <v>0.72</v>
      </c>
      <c r="G202">
        <v>2985</v>
      </c>
      <c r="H202" s="1" t="s">
        <v>4149</v>
      </c>
      <c r="I202">
        <v>0.69</v>
      </c>
      <c r="J202">
        <v>8.49</v>
      </c>
      <c r="K202">
        <v>520</v>
      </c>
      <c r="L202">
        <v>2189.63</v>
      </c>
      <c r="M202">
        <v>213</v>
      </c>
      <c r="N202">
        <v>7</v>
      </c>
      <c r="O202">
        <v>0</v>
      </c>
      <c r="P202">
        <v>284.57</v>
      </c>
      <c r="Q202">
        <v>0</v>
      </c>
      <c r="R202" s="1" t="s">
        <v>7072</v>
      </c>
      <c r="S202" s="1" t="s">
        <v>8159</v>
      </c>
      <c r="T202">
        <v>0.66</v>
      </c>
      <c r="U202" s="1"/>
      <c r="V202">
        <v>55881.341967</v>
      </c>
      <c r="W202">
        <v>853417.73745300004</v>
      </c>
      <c r="X202">
        <v>218.40193199999999</v>
      </c>
      <c r="Y202">
        <v>63.280479999999997</v>
      </c>
      <c r="Z202">
        <v>198.14650499999999</v>
      </c>
      <c r="AA202">
        <v>366.89917300000002</v>
      </c>
      <c r="AB202">
        <v>0</v>
      </c>
    </row>
    <row r="203" spans="1:28" x14ac:dyDescent="0.25">
      <c r="A203" s="1" t="s">
        <v>2919</v>
      </c>
      <c r="B203">
        <v>2588</v>
      </c>
      <c r="C203" s="1" t="s">
        <v>4032</v>
      </c>
      <c r="D203">
        <v>2.6</v>
      </c>
      <c r="E203">
        <v>0</v>
      </c>
      <c r="F203">
        <v>0.5</v>
      </c>
      <c r="G203">
        <v>2987</v>
      </c>
      <c r="H203" s="1" t="s">
        <v>4128</v>
      </c>
      <c r="I203">
        <v>116.2</v>
      </c>
      <c r="J203">
        <v>13.07</v>
      </c>
      <c r="K203">
        <v>399</v>
      </c>
      <c r="L203">
        <v>1968.74</v>
      </c>
      <c r="M203">
        <v>197</v>
      </c>
      <c r="N203">
        <v>7</v>
      </c>
      <c r="O203">
        <v>0</v>
      </c>
      <c r="P203">
        <v>258.93</v>
      </c>
      <c r="Q203">
        <v>0</v>
      </c>
      <c r="R203" s="1" t="s">
        <v>7074</v>
      </c>
      <c r="S203" s="1" t="s">
        <v>8159</v>
      </c>
      <c r="T203">
        <v>1.01</v>
      </c>
      <c r="U203" s="1"/>
      <c r="V203">
        <v>55398.176373000002</v>
      </c>
      <c r="W203">
        <v>897249.60173800006</v>
      </c>
      <c r="X203">
        <v>221.871184</v>
      </c>
      <c r="Y203">
        <v>67.069845000000001</v>
      </c>
      <c r="Z203">
        <v>199.856348</v>
      </c>
      <c r="AA203">
        <v>385.74277899999998</v>
      </c>
      <c r="AB203">
        <v>0</v>
      </c>
    </row>
    <row r="204" spans="1:28" x14ac:dyDescent="0.25">
      <c r="A204" s="1" t="s">
        <v>2948</v>
      </c>
      <c r="B204">
        <v>1728</v>
      </c>
      <c r="C204" s="1" t="s">
        <v>4046</v>
      </c>
      <c r="D204">
        <v>2.6</v>
      </c>
      <c r="E204">
        <v>0</v>
      </c>
      <c r="F204">
        <v>0</v>
      </c>
      <c r="G204">
        <v>3018</v>
      </c>
      <c r="H204" s="1" t="s">
        <v>4095</v>
      </c>
      <c r="I204">
        <v>63.59</v>
      </c>
      <c r="J204">
        <v>11.35</v>
      </c>
      <c r="K204">
        <v>1290</v>
      </c>
      <c r="L204">
        <v>3166.57</v>
      </c>
      <c r="M204">
        <v>754</v>
      </c>
      <c r="N204">
        <v>24</v>
      </c>
      <c r="O204">
        <v>0</v>
      </c>
      <c r="P204">
        <v>1041.31</v>
      </c>
      <c r="Q204">
        <v>0</v>
      </c>
      <c r="R204" s="1" t="s">
        <v>7103</v>
      </c>
      <c r="S204" s="1" t="s">
        <v>8159</v>
      </c>
      <c r="T204">
        <v>0.92</v>
      </c>
      <c r="U204" s="1"/>
      <c r="V204">
        <v>163491.755126</v>
      </c>
      <c r="W204">
        <v>1881056.000758</v>
      </c>
      <c r="X204">
        <v>617.35935600000005</v>
      </c>
      <c r="Y204">
        <v>172.76135199999999</v>
      </c>
      <c r="Z204">
        <v>440.72821699999997</v>
      </c>
      <c r="AA204">
        <v>808.70965999999999</v>
      </c>
      <c r="AB204">
        <v>0</v>
      </c>
    </row>
    <row r="205" spans="1:28" x14ac:dyDescent="0.25">
      <c r="A205" s="1" t="s">
        <v>2992</v>
      </c>
      <c r="B205">
        <v>1838</v>
      </c>
      <c r="C205" s="1" t="s">
        <v>4038</v>
      </c>
      <c r="D205">
        <v>2.6</v>
      </c>
      <c r="E205">
        <v>0</v>
      </c>
      <c r="F205">
        <v>0.5</v>
      </c>
      <c r="G205">
        <v>3048</v>
      </c>
      <c r="H205" s="1" t="s">
        <v>4143</v>
      </c>
      <c r="I205">
        <v>105.53</v>
      </c>
      <c r="J205">
        <v>5.98</v>
      </c>
      <c r="K205">
        <v>1210</v>
      </c>
      <c r="L205">
        <v>2091.58</v>
      </c>
      <c r="M205">
        <v>673</v>
      </c>
      <c r="N205">
        <v>34</v>
      </c>
      <c r="O205">
        <v>0</v>
      </c>
      <c r="P205">
        <v>924.19</v>
      </c>
      <c r="Q205">
        <v>0</v>
      </c>
      <c r="R205" s="1" t="s">
        <v>7147</v>
      </c>
      <c r="S205" s="1" t="s">
        <v>8159</v>
      </c>
      <c r="T205">
        <v>0.53</v>
      </c>
      <c r="U205" s="1"/>
      <c r="V205">
        <v>131403.73283699999</v>
      </c>
      <c r="W205">
        <v>1382943.3948659999</v>
      </c>
      <c r="X205">
        <v>488.745386</v>
      </c>
      <c r="Y205">
        <v>133.65136799999999</v>
      </c>
      <c r="Z205">
        <v>331.17763300000001</v>
      </c>
      <c r="AA205">
        <v>594.56274399999995</v>
      </c>
      <c r="AB205">
        <v>0</v>
      </c>
    </row>
    <row r="206" spans="1:28" x14ac:dyDescent="0.25">
      <c r="A206" s="1" t="s">
        <v>3080</v>
      </c>
      <c r="B206">
        <v>2920</v>
      </c>
      <c r="C206" s="1" t="s">
        <v>4018</v>
      </c>
      <c r="D206">
        <v>2.6</v>
      </c>
      <c r="E206">
        <v>0</v>
      </c>
      <c r="F206">
        <v>0.78</v>
      </c>
      <c r="G206">
        <v>3130</v>
      </c>
      <c r="H206" s="1" t="s">
        <v>4089</v>
      </c>
      <c r="I206">
        <v>182.21</v>
      </c>
      <c r="J206">
        <v>8.02</v>
      </c>
      <c r="K206">
        <v>210</v>
      </c>
      <c r="L206">
        <v>1353.88</v>
      </c>
      <c r="M206">
        <v>6</v>
      </c>
      <c r="N206">
        <v>2</v>
      </c>
      <c r="O206">
        <v>0</v>
      </c>
      <c r="P206">
        <v>53.78</v>
      </c>
      <c r="Q206">
        <v>0</v>
      </c>
      <c r="R206" s="1" t="s">
        <v>7235</v>
      </c>
      <c r="S206" s="1" t="s">
        <v>8159</v>
      </c>
      <c r="T206">
        <v>0.61</v>
      </c>
      <c r="U206" s="1"/>
      <c r="V206">
        <v>15918.506647</v>
      </c>
      <c r="W206">
        <v>421438.08820400003</v>
      </c>
      <c r="X206">
        <v>69.229149000000007</v>
      </c>
      <c r="Y206">
        <v>22.339772</v>
      </c>
      <c r="Z206">
        <v>94.759445999999997</v>
      </c>
      <c r="AA206">
        <v>181.18068099999999</v>
      </c>
      <c r="AB206">
        <v>0</v>
      </c>
    </row>
    <row r="207" spans="1:28" x14ac:dyDescent="0.25">
      <c r="A207" s="1" t="s">
        <v>3112</v>
      </c>
      <c r="B207">
        <v>2958</v>
      </c>
      <c r="C207" s="1" t="s">
        <v>4008</v>
      </c>
      <c r="D207">
        <v>2.6</v>
      </c>
      <c r="E207">
        <v>0</v>
      </c>
      <c r="F207">
        <v>0.86</v>
      </c>
      <c r="G207">
        <v>3156</v>
      </c>
      <c r="H207" s="1" t="s">
        <v>4101</v>
      </c>
      <c r="I207">
        <v>76.69</v>
      </c>
      <c r="J207">
        <v>8.66</v>
      </c>
      <c r="K207">
        <v>198</v>
      </c>
      <c r="L207">
        <v>978.13</v>
      </c>
      <c r="M207">
        <v>92</v>
      </c>
      <c r="N207">
        <v>5</v>
      </c>
      <c r="O207">
        <v>0</v>
      </c>
      <c r="P207">
        <v>126.36</v>
      </c>
      <c r="Q207">
        <v>0</v>
      </c>
      <c r="R207" s="1" t="s">
        <v>7267</v>
      </c>
      <c r="S207" s="1" t="s">
        <v>8159</v>
      </c>
      <c r="T207">
        <v>1.01</v>
      </c>
      <c r="U207" s="1"/>
      <c r="V207">
        <v>24038.481500000002</v>
      </c>
      <c r="W207">
        <v>432901.85553</v>
      </c>
      <c r="X207">
        <v>98.011322000000007</v>
      </c>
      <c r="Y207">
        <v>30.164950999999999</v>
      </c>
      <c r="Z207">
        <v>96.086628000000005</v>
      </c>
      <c r="AA207">
        <v>186.111063</v>
      </c>
      <c r="AB207">
        <v>0</v>
      </c>
    </row>
    <row r="208" spans="1:28" x14ac:dyDescent="0.25">
      <c r="A208" s="1" t="s">
        <v>3120</v>
      </c>
      <c r="B208">
        <v>2588</v>
      </c>
      <c r="C208" s="1" t="s">
        <v>4044</v>
      </c>
      <c r="D208">
        <v>2.6</v>
      </c>
      <c r="E208">
        <v>0</v>
      </c>
      <c r="F208">
        <v>0.5</v>
      </c>
      <c r="G208">
        <v>3162</v>
      </c>
      <c r="H208" s="1" t="s">
        <v>4132</v>
      </c>
      <c r="I208">
        <v>25.16</v>
      </c>
      <c r="J208">
        <v>10.86</v>
      </c>
      <c r="K208">
        <v>574</v>
      </c>
      <c r="L208">
        <v>1999.71</v>
      </c>
      <c r="M208">
        <v>321</v>
      </c>
      <c r="N208">
        <v>8</v>
      </c>
      <c r="O208">
        <v>0</v>
      </c>
      <c r="P208">
        <v>413.76</v>
      </c>
      <c r="Q208">
        <v>0</v>
      </c>
      <c r="R208" s="1" t="s">
        <v>7275</v>
      </c>
      <c r="S208" s="1" t="s">
        <v>8159</v>
      </c>
      <c r="T208">
        <v>0.91</v>
      </c>
      <c r="U208" s="1"/>
      <c r="V208">
        <v>71000.688978000006</v>
      </c>
      <c r="W208">
        <v>962565.62832400005</v>
      </c>
      <c r="X208">
        <v>274.68408299999999</v>
      </c>
      <c r="Y208">
        <v>79.292163000000002</v>
      </c>
      <c r="Z208">
        <v>221.07438500000001</v>
      </c>
      <c r="AA208">
        <v>413.82594599999999</v>
      </c>
      <c r="AB208">
        <v>0</v>
      </c>
    </row>
    <row r="209" spans="1:28" x14ac:dyDescent="0.25">
      <c r="A209" s="1" t="s">
        <v>3133</v>
      </c>
      <c r="B209">
        <v>2013</v>
      </c>
      <c r="C209" s="1" t="s">
        <v>4046</v>
      </c>
      <c r="D209">
        <v>2.6</v>
      </c>
      <c r="E209">
        <v>0</v>
      </c>
      <c r="F209">
        <v>0.5</v>
      </c>
      <c r="G209">
        <v>3173</v>
      </c>
      <c r="H209" s="1" t="s">
        <v>4080</v>
      </c>
      <c r="I209">
        <v>0.2</v>
      </c>
      <c r="J209">
        <v>4.62</v>
      </c>
      <c r="K209">
        <v>1160</v>
      </c>
      <c r="L209">
        <v>1761.85</v>
      </c>
      <c r="M209">
        <v>745</v>
      </c>
      <c r="N209">
        <v>21</v>
      </c>
      <c r="O209">
        <v>0</v>
      </c>
      <c r="P209">
        <v>978.45</v>
      </c>
      <c r="Q209">
        <v>0</v>
      </c>
      <c r="R209" s="1" t="s">
        <v>7288</v>
      </c>
      <c r="S209" s="1" t="s">
        <v>8159</v>
      </c>
      <c r="T209">
        <v>0.7</v>
      </c>
      <c r="U209" s="1"/>
      <c r="V209">
        <v>147092.22788200001</v>
      </c>
      <c r="W209">
        <v>1410580.344602</v>
      </c>
      <c r="X209">
        <v>542.60861199999999</v>
      </c>
      <c r="Y209">
        <v>147.05938399999999</v>
      </c>
      <c r="Z209">
        <v>339.58243499999998</v>
      </c>
      <c r="AA209">
        <v>606.44760799999995</v>
      </c>
      <c r="AB209">
        <v>0</v>
      </c>
    </row>
    <row r="210" spans="1:28" x14ac:dyDescent="0.25">
      <c r="A210" s="1" t="s">
        <v>3140</v>
      </c>
      <c r="B210">
        <v>2933</v>
      </c>
      <c r="C210" s="1" t="s">
        <v>4006</v>
      </c>
      <c r="D210">
        <v>2.6</v>
      </c>
      <c r="E210">
        <v>0</v>
      </c>
      <c r="F210">
        <v>0.5</v>
      </c>
      <c r="G210">
        <v>3176</v>
      </c>
      <c r="H210" s="1" t="s">
        <v>4077</v>
      </c>
      <c r="I210">
        <v>54.88</v>
      </c>
      <c r="J210">
        <v>8.09</v>
      </c>
      <c r="K210">
        <v>243</v>
      </c>
      <c r="L210">
        <v>878.84</v>
      </c>
      <c r="M210">
        <v>117</v>
      </c>
      <c r="N210">
        <v>2</v>
      </c>
      <c r="O210">
        <v>0</v>
      </c>
      <c r="P210">
        <v>152.96</v>
      </c>
      <c r="Q210">
        <v>0</v>
      </c>
      <c r="R210" s="1" t="s">
        <v>7295</v>
      </c>
      <c r="S210" s="1" t="s">
        <v>8159</v>
      </c>
      <c r="T210">
        <v>0.7</v>
      </c>
      <c r="U210" s="1"/>
      <c r="V210">
        <v>29133.975794000002</v>
      </c>
      <c r="W210">
        <v>412416.46244899998</v>
      </c>
      <c r="X210">
        <v>112.736217</v>
      </c>
      <c r="Y210">
        <v>32.360106000000002</v>
      </c>
      <c r="Z210">
        <v>95.896874999999994</v>
      </c>
      <c r="AA210">
        <v>177.30567199999999</v>
      </c>
      <c r="AB210">
        <v>0</v>
      </c>
    </row>
    <row r="211" spans="1:28" x14ac:dyDescent="0.25">
      <c r="A211" s="1" t="s">
        <v>3144</v>
      </c>
      <c r="B211">
        <v>2301</v>
      </c>
      <c r="C211" s="1" t="s">
        <v>4046</v>
      </c>
      <c r="D211">
        <v>2.6</v>
      </c>
      <c r="E211">
        <v>0</v>
      </c>
      <c r="F211">
        <v>1</v>
      </c>
      <c r="G211">
        <v>3181</v>
      </c>
      <c r="H211" s="1" t="s">
        <v>4080</v>
      </c>
      <c r="I211">
        <v>0.2</v>
      </c>
      <c r="J211">
        <v>5.45</v>
      </c>
      <c r="K211">
        <v>880</v>
      </c>
      <c r="L211">
        <v>1761.85</v>
      </c>
      <c r="M211">
        <v>542</v>
      </c>
      <c r="N211">
        <v>14</v>
      </c>
      <c r="O211">
        <v>0</v>
      </c>
      <c r="P211">
        <v>723.52</v>
      </c>
      <c r="Q211">
        <v>0</v>
      </c>
      <c r="R211" s="1" t="s">
        <v>7299</v>
      </c>
      <c r="S211" s="1" t="s">
        <v>8159</v>
      </c>
      <c r="T211">
        <v>0.82</v>
      </c>
      <c r="U211" s="1"/>
      <c r="V211">
        <v>109454.581039</v>
      </c>
      <c r="W211">
        <v>1166113.3282939999</v>
      </c>
      <c r="X211">
        <v>409.18631099999999</v>
      </c>
      <c r="Y211">
        <v>113.013807</v>
      </c>
      <c r="Z211">
        <v>275.91274900000002</v>
      </c>
      <c r="AA211">
        <v>501.34140500000001</v>
      </c>
      <c r="AB211">
        <v>0</v>
      </c>
    </row>
    <row r="212" spans="1:28" x14ac:dyDescent="0.25">
      <c r="A212" s="1" t="s">
        <v>3150</v>
      </c>
      <c r="B212">
        <v>2684</v>
      </c>
      <c r="C212" s="1" t="s">
        <v>4030</v>
      </c>
      <c r="D212">
        <v>2.6</v>
      </c>
      <c r="E212">
        <v>0</v>
      </c>
      <c r="F212">
        <v>0.67</v>
      </c>
      <c r="G212">
        <v>3190</v>
      </c>
      <c r="H212" s="1" t="s">
        <v>4152</v>
      </c>
      <c r="I212">
        <v>144.80000000000001</v>
      </c>
      <c r="J212">
        <v>10.130000000000001</v>
      </c>
      <c r="K212">
        <v>506</v>
      </c>
      <c r="L212">
        <v>3266.07</v>
      </c>
      <c r="M212">
        <v>138</v>
      </c>
      <c r="N212">
        <v>7</v>
      </c>
      <c r="O212">
        <v>0</v>
      </c>
      <c r="P212">
        <v>223.86</v>
      </c>
      <c r="Q212">
        <v>0</v>
      </c>
      <c r="R212" s="1" t="s">
        <v>7305</v>
      </c>
      <c r="S212" s="1" t="s">
        <v>8159</v>
      </c>
      <c r="T212">
        <v>0.83</v>
      </c>
      <c r="U212" s="1"/>
      <c r="V212">
        <v>48897.348201000001</v>
      </c>
      <c r="W212">
        <v>1021549.786017</v>
      </c>
      <c r="X212">
        <v>203.30287000000001</v>
      </c>
      <c r="Y212">
        <v>63.171608999999997</v>
      </c>
      <c r="Z212">
        <v>229.940898</v>
      </c>
      <c r="AA212">
        <v>439.17693600000001</v>
      </c>
      <c r="AB212">
        <v>0</v>
      </c>
    </row>
    <row r="213" spans="1:28" x14ac:dyDescent="0.25">
      <c r="A213" s="1" t="s">
        <v>3156</v>
      </c>
      <c r="B213">
        <v>3105</v>
      </c>
      <c r="C213" s="1" t="s">
        <v>4006</v>
      </c>
      <c r="D213">
        <v>2.6</v>
      </c>
      <c r="E213">
        <v>0</v>
      </c>
      <c r="F213">
        <v>0</v>
      </c>
      <c r="G213">
        <v>3193</v>
      </c>
      <c r="H213" s="1" t="s">
        <v>4077</v>
      </c>
      <c r="I213">
        <v>54.88</v>
      </c>
      <c r="J213">
        <v>15.04</v>
      </c>
      <c r="K213">
        <v>88</v>
      </c>
      <c r="L213">
        <v>878.84</v>
      </c>
      <c r="M213">
        <v>9</v>
      </c>
      <c r="N213">
        <v>1</v>
      </c>
      <c r="O213">
        <v>0</v>
      </c>
      <c r="P213">
        <v>34.1</v>
      </c>
      <c r="Q213">
        <v>0</v>
      </c>
      <c r="R213" s="1" t="s">
        <v>7311</v>
      </c>
      <c r="S213" s="1" t="s">
        <v>8159</v>
      </c>
      <c r="T213">
        <v>1.18</v>
      </c>
      <c r="U213" s="1"/>
      <c r="V213">
        <v>8932.9774319999997</v>
      </c>
      <c r="W213">
        <v>263291.21161400003</v>
      </c>
      <c r="X213">
        <v>40.969383000000001</v>
      </c>
      <c r="Y213">
        <v>14.093862</v>
      </c>
      <c r="Z213">
        <v>56.672719000000001</v>
      </c>
      <c r="AA213">
        <v>113.190985</v>
      </c>
      <c r="AB213">
        <v>0</v>
      </c>
    </row>
    <row r="214" spans="1:28" x14ac:dyDescent="0.25">
      <c r="A214" s="1" t="s">
        <v>3158</v>
      </c>
      <c r="B214">
        <v>2152</v>
      </c>
      <c r="C214" s="1" t="s">
        <v>4031</v>
      </c>
      <c r="D214">
        <v>2.6</v>
      </c>
      <c r="E214">
        <v>0</v>
      </c>
      <c r="F214">
        <v>0</v>
      </c>
      <c r="G214">
        <v>3197</v>
      </c>
      <c r="H214" s="1" t="s">
        <v>4127</v>
      </c>
      <c r="I214">
        <v>2.0699999999999998</v>
      </c>
      <c r="J214">
        <v>16.809999999999999</v>
      </c>
      <c r="K214">
        <v>1045</v>
      </c>
      <c r="L214">
        <v>2271.2600000000002</v>
      </c>
      <c r="M214">
        <v>692</v>
      </c>
      <c r="N214">
        <v>30</v>
      </c>
      <c r="O214">
        <v>0</v>
      </c>
      <c r="P214">
        <v>915.51</v>
      </c>
      <c r="Q214">
        <v>0</v>
      </c>
      <c r="R214" s="1" t="s">
        <v>7313</v>
      </c>
      <c r="S214" s="1" t="s">
        <v>8159</v>
      </c>
      <c r="T214">
        <v>1.27</v>
      </c>
      <c r="U214" s="1"/>
      <c r="V214">
        <v>135559.07567799999</v>
      </c>
      <c r="W214">
        <v>1549574.1455359999</v>
      </c>
      <c r="X214">
        <v>513.52590099999998</v>
      </c>
      <c r="Y214">
        <v>144.82573500000001</v>
      </c>
      <c r="Z214">
        <v>358.38544300000001</v>
      </c>
      <c r="AA214">
        <v>666.19779000000005</v>
      </c>
      <c r="AB214">
        <v>0</v>
      </c>
    </row>
    <row r="215" spans="1:28" x14ac:dyDescent="0.25">
      <c r="A215" s="1" t="s">
        <v>3167</v>
      </c>
      <c r="B215">
        <v>2465</v>
      </c>
      <c r="C215" s="1" t="s">
        <v>4022</v>
      </c>
      <c r="D215">
        <v>2.6</v>
      </c>
      <c r="E215">
        <v>0</v>
      </c>
      <c r="F215">
        <v>0.72</v>
      </c>
      <c r="G215">
        <v>3206</v>
      </c>
      <c r="H215" s="1" t="s">
        <v>4142</v>
      </c>
      <c r="I215">
        <v>100.22</v>
      </c>
      <c r="J215">
        <v>11.21</v>
      </c>
      <c r="K215">
        <v>741</v>
      </c>
      <c r="L215">
        <v>2386</v>
      </c>
      <c r="M215">
        <v>410</v>
      </c>
      <c r="N215">
        <v>14</v>
      </c>
      <c r="O215">
        <v>0</v>
      </c>
      <c r="P215">
        <v>556.64</v>
      </c>
      <c r="Q215">
        <v>0</v>
      </c>
      <c r="R215" s="1" t="s">
        <v>7322</v>
      </c>
      <c r="S215" s="1" t="s">
        <v>8159</v>
      </c>
      <c r="T215">
        <v>0.93</v>
      </c>
      <c r="U215" s="1"/>
      <c r="V215">
        <v>87727.075075999994</v>
      </c>
      <c r="W215">
        <v>1202061.001619</v>
      </c>
      <c r="X215">
        <v>340.60217899999998</v>
      </c>
      <c r="Y215">
        <v>98.978905999999995</v>
      </c>
      <c r="Z215">
        <v>274.05410899999998</v>
      </c>
      <c r="AA215">
        <v>516.78983300000004</v>
      </c>
      <c r="AB215">
        <v>0</v>
      </c>
    </row>
    <row r="216" spans="1:28" x14ac:dyDescent="0.25">
      <c r="A216" s="1" t="s">
        <v>3169</v>
      </c>
      <c r="B216">
        <v>1972</v>
      </c>
      <c r="C216" s="1" t="s">
        <v>4022</v>
      </c>
      <c r="D216">
        <v>2.6</v>
      </c>
      <c r="E216">
        <v>0</v>
      </c>
      <c r="F216">
        <v>0.56999999999999995</v>
      </c>
      <c r="G216">
        <v>3208</v>
      </c>
      <c r="H216" s="1" t="s">
        <v>4142</v>
      </c>
      <c r="I216">
        <v>100.22</v>
      </c>
      <c r="J216">
        <v>11.27</v>
      </c>
      <c r="K216">
        <v>1236</v>
      </c>
      <c r="L216">
        <v>2386</v>
      </c>
      <c r="M216">
        <v>890</v>
      </c>
      <c r="N216">
        <v>22</v>
      </c>
      <c r="O216">
        <v>0</v>
      </c>
      <c r="P216">
        <v>1037.4000000000001</v>
      </c>
      <c r="Q216">
        <v>0</v>
      </c>
      <c r="R216" s="1" t="s">
        <v>7324</v>
      </c>
      <c r="S216" s="1" t="s">
        <v>8159</v>
      </c>
      <c r="T216">
        <v>0.86</v>
      </c>
      <c r="U216" s="1"/>
      <c r="V216">
        <v>171652.64610700001</v>
      </c>
      <c r="W216">
        <v>1767496.044588</v>
      </c>
      <c r="X216">
        <v>639.81311100000005</v>
      </c>
      <c r="Y216">
        <v>176.18888000000001</v>
      </c>
      <c r="Z216">
        <v>418.65274199999999</v>
      </c>
      <c r="AA216">
        <v>759.89223600000003</v>
      </c>
      <c r="AB216">
        <v>0</v>
      </c>
    </row>
    <row r="217" spans="1:28" x14ac:dyDescent="0.25">
      <c r="A217" s="1" t="s">
        <v>3196</v>
      </c>
      <c r="B217">
        <v>2958</v>
      </c>
      <c r="C217" s="1" t="s">
        <v>4010</v>
      </c>
      <c r="D217">
        <v>2.6</v>
      </c>
      <c r="E217">
        <v>0</v>
      </c>
      <c r="F217">
        <v>0.86</v>
      </c>
      <c r="G217">
        <v>3238</v>
      </c>
      <c r="H217" s="1" t="s">
        <v>4083</v>
      </c>
      <c r="I217">
        <v>73.11</v>
      </c>
      <c r="J217">
        <v>15.84</v>
      </c>
      <c r="K217">
        <v>280</v>
      </c>
      <c r="L217">
        <v>902.89</v>
      </c>
      <c r="M217">
        <v>201</v>
      </c>
      <c r="N217">
        <v>2</v>
      </c>
      <c r="O217">
        <v>0</v>
      </c>
      <c r="P217">
        <v>225.95</v>
      </c>
      <c r="Q217">
        <v>0</v>
      </c>
      <c r="R217" s="1" t="s">
        <v>7351</v>
      </c>
      <c r="S217" s="1" t="s">
        <v>8159</v>
      </c>
      <c r="T217">
        <v>1.21</v>
      </c>
      <c r="U217" s="1"/>
      <c r="V217">
        <v>44291.012102000001</v>
      </c>
      <c r="W217">
        <v>528752.359146</v>
      </c>
      <c r="X217">
        <v>168.56070800000001</v>
      </c>
      <c r="Y217">
        <v>47.672075</v>
      </c>
      <c r="Z217">
        <v>122.45659499999999</v>
      </c>
      <c r="AA217">
        <v>227.32176100000001</v>
      </c>
      <c r="AB217">
        <v>0</v>
      </c>
    </row>
    <row r="218" spans="1:28" x14ac:dyDescent="0.25">
      <c r="A218" s="1" t="s">
        <v>3210</v>
      </c>
      <c r="B218">
        <v>2760</v>
      </c>
      <c r="C218" s="1" t="s">
        <v>4045</v>
      </c>
      <c r="D218">
        <v>2.6</v>
      </c>
      <c r="E218">
        <v>0</v>
      </c>
      <c r="F218">
        <v>0</v>
      </c>
      <c r="G218">
        <v>3249</v>
      </c>
      <c r="H218" s="1" t="s">
        <v>4137</v>
      </c>
      <c r="I218">
        <v>126.24</v>
      </c>
      <c r="J218">
        <v>5.55</v>
      </c>
      <c r="K218">
        <v>489</v>
      </c>
      <c r="L218">
        <v>1989.96</v>
      </c>
      <c r="M218">
        <v>81</v>
      </c>
      <c r="N218">
        <v>4</v>
      </c>
      <c r="O218">
        <v>0</v>
      </c>
      <c r="P218">
        <v>180.92</v>
      </c>
      <c r="Q218">
        <v>0</v>
      </c>
      <c r="R218" s="1" t="s">
        <v>7365</v>
      </c>
      <c r="S218" s="1" t="s">
        <v>8159</v>
      </c>
      <c r="T218">
        <v>0.45</v>
      </c>
      <c r="U218" s="1"/>
      <c r="V218">
        <v>39285.685554000003</v>
      </c>
      <c r="W218">
        <v>677502.60060300003</v>
      </c>
      <c r="X218">
        <v>155.35765599999999</v>
      </c>
      <c r="Y218">
        <v>45.298045000000002</v>
      </c>
      <c r="Z218">
        <v>158.120734</v>
      </c>
      <c r="AA218">
        <v>291.26919500000002</v>
      </c>
      <c r="AB218">
        <v>0</v>
      </c>
    </row>
    <row r="219" spans="1:28" x14ac:dyDescent="0.25">
      <c r="A219" s="1" t="s">
        <v>3218</v>
      </c>
      <c r="B219">
        <v>2993</v>
      </c>
      <c r="C219" s="1" t="s">
        <v>4009</v>
      </c>
      <c r="D219">
        <v>2.6</v>
      </c>
      <c r="E219">
        <v>0</v>
      </c>
      <c r="F219">
        <v>3</v>
      </c>
      <c r="G219">
        <v>3255</v>
      </c>
      <c r="H219" s="1" t="s">
        <v>4081</v>
      </c>
      <c r="I219">
        <v>19.239999999999998</v>
      </c>
      <c r="J219">
        <v>12.76</v>
      </c>
      <c r="K219">
        <v>262</v>
      </c>
      <c r="L219">
        <v>740.81</v>
      </c>
      <c r="M219">
        <v>183</v>
      </c>
      <c r="N219">
        <v>3</v>
      </c>
      <c r="O219">
        <v>0</v>
      </c>
      <c r="P219">
        <v>211.34</v>
      </c>
      <c r="Q219">
        <v>0</v>
      </c>
      <c r="R219" s="1" t="s">
        <v>7373</v>
      </c>
      <c r="S219" s="1" t="s">
        <v>8159</v>
      </c>
      <c r="T219">
        <v>1.08</v>
      </c>
      <c r="U219" s="1"/>
      <c r="V219">
        <v>40757.485443999998</v>
      </c>
      <c r="W219">
        <v>464828.39778599999</v>
      </c>
      <c r="X219">
        <v>154.15475499999999</v>
      </c>
      <c r="Y219">
        <v>43.303592000000002</v>
      </c>
      <c r="Z219">
        <v>108.17192300000001</v>
      </c>
      <c r="AA219">
        <v>199.840316</v>
      </c>
      <c r="AB219">
        <v>0</v>
      </c>
    </row>
    <row r="220" spans="1:28" x14ac:dyDescent="0.25">
      <c r="A220" s="1" t="s">
        <v>3223</v>
      </c>
      <c r="B220">
        <v>2067</v>
      </c>
      <c r="C220" s="1" t="s">
        <v>4062</v>
      </c>
      <c r="D220">
        <v>2.6</v>
      </c>
      <c r="E220">
        <v>0</v>
      </c>
      <c r="F220">
        <v>0</v>
      </c>
      <c r="G220">
        <v>3259</v>
      </c>
      <c r="H220" s="1" t="s">
        <v>4129</v>
      </c>
      <c r="I220">
        <v>135.09</v>
      </c>
      <c r="J220">
        <v>7.39</v>
      </c>
      <c r="K220">
        <v>1192</v>
      </c>
      <c r="L220">
        <v>2799.84</v>
      </c>
      <c r="M220">
        <v>713</v>
      </c>
      <c r="N220">
        <v>22</v>
      </c>
      <c r="O220">
        <v>0</v>
      </c>
      <c r="P220">
        <v>881.13</v>
      </c>
      <c r="Q220">
        <v>0</v>
      </c>
      <c r="R220" s="1" t="s">
        <v>7378</v>
      </c>
      <c r="S220" s="1" t="s">
        <v>8159</v>
      </c>
      <c r="T220">
        <v>0.56999999999999995</v>
      </c>
      <c r="U220" s="1"/>
      <c r="V220">
        <v>148909.491083</v>
      </c>
      <c r="W220">
        <v>1658373.4708169999</v>
      </c>
      <c r="X220">
        <v>558.49367199999995</v>
      </c>
      <c r="Y220">
        <v>154.509882</v>
      </c>
      <c r="Z220">
        <v>393.162622</v>
      </c>
      <c r="AA220">
        <v>712.97430699999995</v>
      </c>
      <c r="AB220">
        <v>0</v>
      </c>
    </row>
    <row r="221" spans="1:28" x14ac:dyDescent="0.25">
      <c r="A221" s="1" t="s">
        <v>3225</v>
      </c>
      <c r="B221">
        <v>2958</v>
      </c>
      <c r="C221" s="1" t="s">
        <v>4018</v>
      </c>
      <c r="D221">
        <v>2.6</v>
      </c>
      <c r="E221">
        <v>0</v>
      </c>
      <c r="F221">
        <v>0.86</v>
      </c>
      <c r="G221">
        <v>3260</v>
      </c>
      <c r="H221" s="1" t="s">
        <v>4095</v>
      </c>
      <c r="I221">
        <v>63.59</v>
      </c>
      <c r="J221">
        <v>10.95</v>
      </c>
      <c r="K221">
        <v>302</v>
      </c>
      <c r="L221">
        <v>1939.23</v>
      </c>
      <c r="M221">
        <v>55</v>
      </c>
      <c r="N221">
        <v>5</v>
      </c>
      <c r="O221">
        <v>0</v>
      </c>
      <c r="P221">
        <v>151.34</v>
      </c>
      <c r="Q221">
        <v>0</v>
      </c>
      <c r="R221" s="1" t="s">
        <v>7380</v>
      </c>
      <c r="S221" s="1" t="s">
        <v>8159</v>
      </c>
      <c r="T221">
        <v>0.92</v>
      </c>
      <c r="U221" s="1"/>
      <c r="V221">
        <v>27569.820843000001</v>
      </c>
      <c r="W221">
        <v>641206.31553000002</v>
      </c>
      <c r="X221">
        <v>117.792897</v>
      </c>
      <c r="Y221">
        <v>37.777490999999998</v>
      </c>
      <c r="Z221">
        <v>142.14266000000001</v>
      </c>
      <c r="AA221">
        <v>275.66204099999999</v>
      </c>
      <c r="AB221">
        <v>0</v>
      </c>
    </row>
    <row r="222" spans="1:28" x14ac:dyDescent="0.25">
      <c r="A222" s="1" t="s">
        <v>3241</v>
      </c>
      <c r="B222">
        <v>2157</v>
      </c>
      <c r="C222" s="1" t="s">
        <v>4063</v>
      </c>
      <c r="D222">
        <v>2.6</v>
      </c>
      <c r="E222">
        <v>0</v>
      </c>
      <c r="F222">
        <v>0.75</v>
      </c>
      <c r="G222">
        <v>3276</v>
      </c>
      <c r="H222" s="1" t="s">
        <v>4152</v>
      </c>
      <c r="I222">
        <v>144.80000000000001</v>
      </c>
      <c r="J222">
        <v>11.46</v>
      </c>
      <c r="K222">
        <v>1119</v>
      </c>
      <c r="L222">
        <v>2667.19</v>
      </c>
      <c r="M222">
        <v>648</v>
      </c>
      <c r="N222">
        <v>16</v>
      </c>
      <c r="O222">
        <v>0</v>
      </c>
      <c r="P222">
        <v>895.08</v>
      </c>
      <c r="Q222">
        <v>0</v>
      </c>
      <c r="R222" s="1" t="s">
        <v>7396</v>
      </c>
      <c r="S222" s="1" t="s">
        <v>8159</v>
      </c>
      <c r="T222">
        <v>0.86</v>
      </c>
      <c r="U222" s="1"/>
      <c r="V222">
        <v>140924.214894</v>
      </c>
      <c r="W222">
        <v>1666254.626981</v>
      </c>
      <c r="X222">
        <v>533.66642300000001</v>
      </c>
      <c r="Y222">
        <v>149.799216</v>
      </c>
      <c r="Z222">
        <v>389.91313100000002</v>
      </c>
      <c r="AA222">
        <v>716.36066900000003</v>
      </c>
      <c r="AB222">
        <v>0</v>
      </c>
    </row>
    <row r="223" spans="1:28" x14ac:dyDescent="0.25">
      <c r="A223" s="1" t="s">
        <v>3258</v>
      </c>
      <c r="B223">
        <v>2973</v>
      </c>
      <c r="C223" s="1" t="s">
        <v>4026</v>
      </c>
      <c r="D223">
        <v>0.2</v>
      </c>
      <c r="E223">
        <v>0</v>
      </c>
      <c r="F223">
        <v>0</v>
      </c>
      <c r="G223">
        <v>3285</v>
      </c>
      <c r="H223" s="1" t="s">
        <v>4090</v>
      </c>
      <c r="I223">
        <v>24.41</v>
      </c>
      <c r="J223">
        <v>9.2899999999999991</v>
      </c>
      <c r="K223">
        <v>312</v>
      </c>
      <c r="L223">
        <v>1018.7</v>
      </c>
      <c r="M223">
        <v>169</v>
      </c>
      <c r="N223">
        <v>5</v>
      </c>
      <c r="O223">
        <v>0</v>
      </c>
      <c r="P223">
        <v>204.52</v>
      </c>
      <c r="Q223">
        <v>0</v>
      </c>
      <c r="R223" s="1" t="s">
        <v>7413</v>
      </c>
      <c r="S223" s="1" t="s">
        <v>8159</v>
      </c>
      <c r="T223">
        <v>0.69</v>
      </c>
      <c r="U223" s="1"/>
      <c r="V223">
        <v>36891.426227999997</v>
      </c>
      <c r="W223">
        <v>480115.65870500001</v>
      </c>
      <c r="X223">
        <v>141.25395900000001</v>
      </c>
      <c r="Y223">
        <v>40.105725999999997</v>
      </c>
      <c r="Z223">
        <v>112.022723</v>
      </c>
      <c r="AA223">
        <v>206.41163299999999</v>
      </c>
      <c r="AB223">
        <v>0</v>
      </c>
    </row>
    <row r="224" spans="1:28" x14ac:dyDescent="0.25">
      <c r="A224" s="1" t="s">
        <v>3306</v>
      </c>
      <c r="B224">
        <v>2013</v>
      </c>
      <c r="C224" s="1" t="s">
        <v>4062</v>
      </c>
      <c r="D224">
        <v>2.6</v>
      </c>
      <c r="E224">
        <v>0</v>
      </c>
      <c r="F224">
        <v>0.5</v>
      </c>
      <c r="G224">
        <v>3316</v>
      </c>
      <c r="H224" s="1" t="s">
        <v>4156</v>
      </c>
      <c r="I224">
        <v>94.39</v>
      </c>
      <c r="J224">
        <v>8.86</v>
      </c>
      <c r="K224">
        <v>1303</v>
      </c>
      <c r="L224">
        <v>2591.6999999999998</v>
      </c>
      <c r="M224">
        <v>934</v>
      </c>
      <c r="N224">
        <v>20</v>
      </c>
      <c r="O224">
        <v>0</v>
      </c>
      <c r="P224">
        <v>1083.58</v>
      </c>
      <c r="Q224">
        <v>0</v>
      </c>
      <c r="R224" s="1" t="s">
        <v>7461</v>
      </c>
      <c r="S224" s="1" t="s">
        <v>8159</v>
      </c>
      <c r="T224">
        <v>0.74</v>
      </c>
      <c r="U224" s="1"/>
      <c r="V224">
        <v>185373.00319799999</v>
      </c>
      <c r="W224">
        <v>1877678.593293</v>
      </c>
      <c r="X224">
        <v>689.84682799999996</v>
      </c>
      <c r="Y224">
        <v>189.636539</v>
      </c>
      <c r="Z224">
        <v>444.83975900000002</v>
      </c>
      <c r="AA224">
        <v>807.26331800000003</v>
      </c>
      <c r="AB224">
        <v>0</v>
      </c>
    </row>
    <row r="225" spans="1:28" x14ac:dyDescent="0.25">
      <c r="A225" s="1" t="s">
        <v>3342</v>
      </c>
      <c r="B225">
        <v>2300</v>
      </c>
      <c r="C225" s="1" t="s">
        <v>4060</v>
      </c>
      <c r="D225">
        <v>2.6</v>
      </c>
      <c r="E225">
        <v>0</v>
      </c>
      <c r="F225">
        <v>0</v>
      </c>
      <c r="G225">
        <v>3339</v>
      </c>
      <c r="H225" s="1" t="s">
        <v>4123</v>
      </c>
      <c r="I225">
        <v>46.68</v>
      </c>
      <c r="J225">
        <v>19.39</v>
      </c>
      <c r="K225">
        <v>1039</v>
      </c>
      <c r="L225">
        <v>2373.6</v>
      </c>
      <c r="M225">
        <v>617</v>
      </c>
      <c r="N225">
        <v>17</v>
      </c>
      <c r="O225">
        <v>0</v>
      </c>
      <c r="P225">
        <v>901.59</v>
      </c>
      <c r="Q225">
        <v>0</v>
      </c>
      <c r="R225" s="1" t="s">
        <v>7497</v>
      </c>
      <c r="S225" s="1" t="s">
        <v>8159</v>
      </c>
      <c r="T225">
        <v>1.25</v>
      </c>
      <c r="U225" s="1"/>
      <c r="V225">
        <v>138175.25268100001</v>
      </c>
      <c r="W225">
        <v>1664446.867148</v>
      </c>
      <c r="X225">
        <v>527.70732599999997</v>
      </c>
      <c r="Y225">
        <v>150.692601</v>
      </c>
      <c r="Z225">
        <v>381.11042900000001</v>
      </c>
      <c r="AA225">
        <v>715.58354199999997</v>
      </c>
      <c r="AB225">
        <v>0</v>
      </c>
    </row>
    <row r="226" spans="1:28" x14ac:dyDescent="0.25">
      <c r="A226" s="1" t="s">
        <v>3348</v>
      </c>
      <c r="B226">
        <v>3222</v>
      </c>
      <c r="C226" s="1" t="s">
        <v>4009</v>
      </c>
      <c r="D226">
        <v>2.6</v>
      </c>
      <c r="E226">
        <v>0</v>
      </c>
      <c r="F226">
        <v>2</v>
      </c>
      <c r="G226">
        <v>3341</v>
      </c>
      <c r="H226" s="1" t="s">
        <v>4081</v>
      </c>
      <c r="I226">
        <v>19.239999999999998</v>
      </c>
      <c r="J226">
        <v>13.77</v>
      </c>
      <c r="K226">
        <v>119</v>
      </c>
      <c r="L226">
        <v>740.81</v>
      </c>
      <c r="M226">
        <v>14</v>
      </c>
      <c r="N226">
        <v>4</v>
      </c>
      <c r="O226">
        <v>0</v>
      </c>
      <c r="P226">
        <v>70.2</v>
      </c>
      <c r="Q226">
        <v>0</v>
      </c>
      <c r="R226" s="1" t="s">
        <v>7503</v>
      </c>
      <c r="S226" s="1" t="s">
        <v>8159</v>
      </c>
      <c r="T226">
        <v>1.1000000000000001</v>
      </c>
      <c r="U226" s="1"/>
      <c r="V226">
        <v>13016.514182999999</v>
      </c>
      <c r="W226">
        <v>313427.16044000001</v>
      </c>
      <c r="X226">
        <v>56.458998999999999</v>
      </c>
      <c r="Y226">
        <v>18.527249999999999</v>
      </c>
      <c r="Z226">
        <v>68.261500999999996</v>
      </c>
      <c r="AA226">
        <v>134.746151</v>
      </c>
      <c r="AB226">
        <v>0</v>
      </c>
    </row>
    <row r="227" spans="1:28" x14ac:dyDescent="0.25">
      <c r="A227" s="1" t="s">
        <v>3350</v>
      </c>
      <c r="B227">
        <v>2678</v>
      </c>
      <c r="C227" s="1" t="s">
        <v>4030</v>
      </c>
      <c r="D227">
        <v>2.6</v>
      </c>
      <c r="E227">
        <v>0</v>
      </c>
      <c r="F227">
        <v>0</v>
      </c>
      <c r="G227">
        <v>3344</v>
      </c>
      <c r="H227" s="1" t="s">
        <v>4163</v>
      </c>
      <c r="I227">
        <v>116.2</v>
      </c>
      <c r="J227">
        <v>10.41</v>
      </c>
      <c r="K227">
        <v>666</v>
      </c>
      <c r="L227">
        <v>3424.67</v>
      </c>
      <c r="M227">
        <v>249</v>
      </c>
      <c r="N227">
        <v>6</v>
      </c>
      <c r="O227">
        <v>0</v>
      </c>
      <c r="P227">
        <v>349.77</v>
      </c>
      <c r="Q227">
        <v>0</v>
      </c>
      <c r="R227" s="1" t="s">
        <v>7505</v>
      </c>
      <c r="S227" s="1" t="s">
        <v>8159</v>
      </c>
      <c r="T227">
        <v>0.78</v>
      </c>
      <c r="U227" s="1"/>
      <c r="V227">
        <v>71647.014133999997</v>
      </c>
      <c r="W227">
        <v>1241870.88632</v>
      </c>
      <c r="X227">
        <v>287.07498800000002</v>
      </c>
      <c r="Y227">
        <v>85.800945999999996</v>
      </c>
      <c r="Z227">
        <v>283.33690100000001</v>
      </c>
      <c r="AA227">
        <v>533.89934300000004</v>
      </c>
      <c r="AB227">
        <v>0</v>
      </c>
    </row>
    <row r="228" spans="1:28" x14ac:dyDescent="0.25">
      <c r="A228" s="1" t="s">
        <v>3355</v>
      </c>
      <c r="B228">
        <v>2875</v>
      </c>
      <c r="C228" s="1" t="s">
        <v>4022</v>
      </c>
      <c r="D228">
        <v>2.6</v>
      </c>
      <c r="E228">
        <v>0</v>
      </c>
      <c r="F228">
        <v>0</v>
      </c>
      <c r="G228">
        <v>3349</v>
      </c>
      <c r="H228" s="1" t="s">
        <v>4128</v>
      </c>
      <c r="I228">
        <v>116.2</v>
      </c>
      <c r="J228">
        <v>8.2100000000000009</v>
      </c>
      <c r="K228">
        <v>474</v>
      </c>
      <c r="L228">
        <v>2387.17</v>
      </c>
      <c r="M228">
        <v>115</v>
      </c>
      <c r="N228">
        <v>6</v>
      </c>
      <c r="O228">
        <v>0</v>
      </c>
      <c r="P228">
        <v>193.41</v>
      </c>
      <c r="Q228">
        <v>0</v>
      </c>
      <c r="R228" s="1" t="s">
        <v>7510</v>
      </c>
      <c r="S228" s="1" t="s">
        <v>8159</v>
      </c>
      <c r="T228">
        <v>0.6</v>
      </c>
      <c r="U228" s="1"/>
      <c r="V228">
        <v>40928.836393999998</v>
      </c>
      <c r="W228">
        <v>789733.29110499995</v>
      </c>
      <c r="X228">
        <v>165.73668599999999</v>
      </c>
      <c r="Y228">
        <v>49.658340000000003</v>
      </c>
      <c r="Z228">
        <v>182.11859999999999</v>
      </c>
      <c r="AA228">
        <v>339.51720599999999</v>
      </c>
      <c r="AB228">
        <v>0</v>
      </c>
    </row>
    <row r="229" spans="1:28" x14ac:dyDescent="0.25">
      <c r="A229" s="1" t="s">
        <v>3374</v>
      </c>
      <c r="B229">
        <v>2847</v>
      </c>
      <c r="C229" s="1" t="s">
        <v>4050</v>
      </c>
      <c r="D229">
        <v>2.6</v>
      </c>
      <c r="E229">
        <v>0</v>
      </c>
      <c r="F229">
        <v>0</v>
      </c>
      <c r="G229">
        <v>3365</v>
      </c>
      <c r="H229" s="1" t="s">
        <v>4095</v>
      </c>
      <c r="I229">
        <v>63.59</v>
      </c>
      <c r="J229">
        <v>4.3899999999999997</v>
      </c>
      <c r="K229">
        <v>518</v>
      </c>
      <c r="L229">
        <v>1634.29</v>
      </c>
      <c r="M229">
        <v>130</v>
      </c>
      <c r="N229">
        <v>7</v>
      </c>
      <c r="O229">
        <v>0</v>
      </c>
      <c r="P229">
        <v>221.85</v>
      </c>
      <c r="Q229">
        <v>0</v>
      </c>
      <c r="R229" s="1" t="s">
        <v>7529</v>
      </c>
      <c r="S229" s="1" t="s">
        <v>8159</v>
      </c>
      <c r="T229">
        <v>0.41</v>
      </c>
      <c r="U229" s="1"/>
      <c r="V229">
        <v>44299.046505999999</v>
      </c>
      <c r="W229">
        <v>642444.97751400003</v>
      </c>
      <c r="X229">
        <v>170.45201399999999</v>
      </c>
      <c r="Y229">
        <v>48.201220999999997</v>
      </c>
      <c r="Z229">
        <v>151.94689</v>
      </c>
      <c r="AA229">
        <v>276.19925799999999</v>
      </c>
      <c r="AB229">
        <v>0</v>
      </c>
    </row>
    <row r="230" spans="1:28" x14ac:dyDescent="0.25">
      <c r="A230" s="1" t="s">
        <v>3377</v>
      </c>
      <c r="B230">
        <v>2958</v>
      </c>
      <c r="C230" s="1" t="s">
        <v>4044</v>
      </c>
      <c r="D230">
        <v>2.6</v>
      </c>
      <c r="E230">
        <v>0</v>
      </c>
      <c r="F230">
        <v>0.86</v>
      </c>
      <c r="G230">
        <v>3367</v>
      </c>
      <c r="H230" s="1" t="s">
        <v>4149</v>
      </c>
      <c r="I230">
        <v>0.69</v>
      </c>
      <c r="J230">
        <v>6.42</v>
      </c>
      <c r="K230">
        <v>409</v>
      </c>
      <c r="L230">
        <v>2189.63</v>
      </c>
      <c r="M230">
        <v>58</v>
      </c>
      <c r="N230">
        <v>3</v>
      </c>
      <c r="O230">
        <v>0</v>
      </c>
      <c r="P230">
        <v>127.61</v>
      </c>
      <c r="Q230">
        <v>0</v>
      </c>
      <c r="R230" s="1" t="s">
        <v>7532</v>
      </c>
      <c r="S230" s="1" t="s">
        <v>8159</v>
      </c>
      <c r="T230">
        <v>0.55000000000000004</v>
      </c>
      <c r="U230" s="1"/>
      <c r="V230">
        <v>31799.745299999999</v>
      </c>
      <c r="W230">
        <v>660224.84099199995</v>
      </c>
      <c r="X230">
        <v>130.034156</v>
      </c>
      <c r="Y230">
        <v>39.206901999999999</v>
      </c>
      <c r="Z230">
        <v>152.663242</v>
      </c>
      <c r="AA230">
        <v>283.83923700000003</v>
      </c>
      <c r="AB230">
        <v>0</v>
      </c>
    </row>
    <row r="231" spans="1:28" x14ac:dyDescent="0.25">
      <c r="A231" s="1" t="s">
        <v>3399</v>
      </c>
      <c r="B231">
        <v>3185</v>
      </c>
      <c r="C231" s="1" t="s">
        <v>4018</v>
      </c>
      <c r="D231">
        <v>2.6</v>
      </c>
      <c r="E231">
        <v>0</v>
      </c>
      <c r="F231">
        <v>0.39</v>
      </c>
      <c r="G231">
        <v>3386</v>
      </c>
      <c r="H231" s="1" t="s">
        <v>4089</v>
      </c>
      <c r="I231">
        <v>182.21</v>
      </c>
      <c r="J231">
        <v>11.46</v>
      </c>
      <c r="K231">
        <v>201</v>
      </c>
      <c r="L231">
        <v>1353.88</v>
      </c>
      <c r="M231">
        <v>58</v>
      </c>
      <c r="N231">
        <v>4</v>
      </c>
      <c r="O231">
        <v>0</v>
      </c>
      <c r="P231">
        <v>99.59</v>
      </c>
      <c r="Q231">
        <v>0</v>
      </c>
      <c r="R231" s="1" t="s">
        <v>7554</v>
      </c>
      <c r="S231" s="1" t="s">
        <v>8159</v>
      </c>
      <c r="T231">
        <v>0.94</v>
      </c>
      <c r="U231" s="1"/>
      <c r="V231">
        <v>22369.648578</v>
      </c>
      <c r="W231">
        <v>503521.32687500003</v>
      </c>
      <c r="X231">
        <v>95.368194000000003</v>
      </c>
      <c r="Y231">
        <v>30.640892999999998</v>
      </c>
      <c r="Z231">
        <v>110.788369</v>
      </c>
      <c r="AA231">
        <v>216.46972500000001</v>
      </c>
      <c r="AB231">
        <v>0</v>
      </c>
    </row>
    <row r="232" spans="1:28" x14ac:dyDescent="0.25">
      <c r="A232" s="1" t="s">
        <v>3435</v>
      </c>
      <c r="B232">
        <v>3066</v>
      </c>
      <c r="C232" s="1" t="s">
        <v>4055</v>
      </c>
      <c r="D232">
        <v>2.6</v>
      </c>
      <c r="E232">
        <v>0</v>
      </c>
      <c r="F232">
        <v>0</v>
      </c>
      <c r="G232">
        <v>3407</v>
      </c>
      <c r="H232" s="1" t="s">
        <v>4160</v>
      </c>
      <c r="I232">
        <v>91.13</v>
      </c>
      <c r="J232">
        <v>12.94</v>
      </c>
      <c r="K232">
        <v>341</v>
      </c>
      <c r="L232">
        <v>2763.04</v>
      </c>
      <c r="M232">
        <v>61</v>
      </c>
      <c r="N232">
        <v>4</v>
      </c>
      <c r="O232">
        <v>0</v>
      </c>
      <c r="P232">
        <v>151.80000000000001</v>
      </c>
      <c r="Q232">
        <v>0</v>
      </c>
      <c r="R232" s="1" t="s">
        <v>7590</v>
      </c>
      <c r="S232" s="1" t="s">
        <v>8159</v>
      </c>
      <c r="T232">
        <v>1.06</v>
      </c>
      <c r="U232" s="1"/>
      <c r="V232">
        <v>36352.763014999997</v>
      </c>
      <c r="W232">
        <v>900392.72960700002</v>
      </c>
      <c r="X232">
        <v>158.37462199999999</v>
      </c>
      <c r="Y232">
        <v>51.85868</v>
      </c>
      <c r="Z232">
        <v>197.49194700000001</v>
      </c>
      <c r="AA232">
        <v>387.08805100000001</v>
      </c>
      <c r="AB232">
        <v>0</v>
      </c>
    </row>
    <row r="233" spans="1:28" x14ac:dyDescent="0.25">
      <c r="A233" s="1" t="s">
        <v>3446</v>
      </c>
      <c r="B233">
        <v>2589</v>
      </c>
      <c r="C233" s="1" t="s">
        <v>4030</v>
      </c>
      <c r="D233">
        <v>2.6</v>
      </c>
      <c r="E233">
        <v>0</v>
      </c>
      <c r="F233">
        <v>1.5</v>
      </c>
      <c r="G233">
        <v>3417</v>
      </c>
      <c r="H233" s="1" t="s">
        <v>4147</v>
      </c>
      <c r="I233">
        <v>23.77</v>
      </c>
      <c r="J233">
        <v>16</v>
      </c>
      <c r="K233">
        <v>828</v>
      </c>
      <c r="L233">
        <v>2697.03</v>
      </c>
      <c r="M233">
        <v>519</v>
      </c>
      <c r="N233">
        <v>22</v>
      </c>
      <c r="O233">
        <v>0</v>
      </c>
      <c r="P233">
        <v>662.74</v>
      </c>
      <c r="Q233">
        <v>0</v>
      </c>
      <c r="R233" s="1" t="s">
        <v>7601</v>
      </c>
      <c r="S233" s="1" t="s">
        <v>8159</v>
      </c>
      <c r="T233">
        <v>1.18</v>
      </c>
      <c r="U233" s="1"/>
      <c r="V233">
        <v>108595.774582</v>
      </c>
      <c r="W233">
        <v>1479816.3430649999</v>
      </c>
      <c r="X233">
        <v>422.18422600000002</v>
      </c>
      <c r="Y233">
        <v>123.046143</v>
      </c>
      <c r="Z233">
        <v>335.49049000000002</v>
      </c>
      <c r="AA233">
        <v>636.20187699999997</v>
      </c>
      <c r="AB233">
        <v>0</v>
      </c>
    </row>
    <row r="234" spans="1:28" x14ac:dyDescent="0.25">
      <c r="A234" s="1" t="s">
        <v>3456</v>
      </c>
      <c r="B234">
        <v>2958</v>
      </c>
      <c r="C234" s="1" t="s">
        <v>4022</v>
      </c>
      <c r="D234">
        <v>2.6</v>
      </c>
      <c r="E234">
        <v>0</v>
      </c>
      <c r="F234">
        <v>0.86</v>
      </c>
      <c r="G234">
        <v>3425</v>
      </c>
      <c r="H234" s="1" t="s">
        <v>4142</v>
      </c>
      <c r="I234">
        <v>100.22</v>
      </c>
      <c r="J234">
        <v>12.64</v>
      </c>
      <c r="K234">
        <v>467</v>
      </c>
      <c r="L234">
        <v>2386</v>
      </c>
      <c r="M234">
        <v>177</v>
      </c>
      <c r="N234">
        <v>6</v>
      </c>
      <c r="O234">
        <v>0</v>
      </c>
      <c r="P234">
        <v>299.89999999999998</v>
      </c>
      <c r="Q234">
        <v>0</v>
      </c>
      <c r="R234" s="1" t="s">
        <v>7611</v>
      </c>
      <c r="S234" s="1" t="s">
        <v>8159</v>
      </c>
      <c r="T234">
        <v>1.04</v>
      </c>
      <c r="U234" s="1"/>
      <c r="V234">
        <v>53990.468503999997</v>
      </c>
      <c r="W234">
        <v>987208.75512400002</v>
      </c>
      <c r="X234">
        <v>220.517943</v>
      </c>
      <c r="Y234">
        <v>67.900525000000002</v>
      </c>
      <c r="Z234">
        <v>219.4915</v>
      </c>
      <c r="AA234">
        <v>424.41559100000001</v>
      </c>
      <c r="AB234">
        <v>0</v>
      </c>
    </row>
    <row r="235" spans="1:28" x14ac:dyDescent="0.25">
      <c r="A235" s="1" t="s">
        <v>3486</v>
      </c>
      <c r="B235">
        <v>3105</v>
      </c>
      <c r="C235" s="1" t="s">
        <v>4045</v>
      </c>
      <c r="D235">
        <v>2.6</v>
      </c>
      <c r="E235">
        <v>0</v>
      </c>
      <c r="F235">
        <v>0</v>
      </c>
      <c r="G235">
        <v>3447</v>
      </c>
      <c r="H235" s="1" t="s">
        <v>4137</v>
      </c>
      <c r="I235">
        <v>126.24</v>
      </c>
      <c r="J235">
        <v>7.24</v>
      </c>
      <c r="K235">
        <v>342</v>
      </c>
      <c r="L235">
        <v>1989.96</v>
      </c>
      <c r="M235">
        <v>8</v>
      </c>
      <c r="N235">
        <v>2</v>
      </c>
      <c r="O235">
        <v>0</v>
      </c>
      <c r="P235">
        <v>76.64</v>
      </c>
      <c r="Q235">
        <v>0</v>
      </c>
      <c r="R235" s="1" t="s">
        <v>7641</v>
      </c>
      <c r="S235" s="1" t="s">
        <v>8159</v>
      </c>
      <c r="T235">
        <v>0.52</v>
      </c>
      <c r="U235" s="1"/>
      <c r="V235">
        <v>23299.036286999999</v>
      </c>
      <c r="W235">
        <v>581100.31565899996</v>
      </c>
      <c r="X235">
        <v>98.724615999999997</v>
      </c>
      <c r="Y235">
        <v>30.727830999999998</v>
      </c>
      <c r="Z235">
        <v>133.586265</v>
      </c>
      <c r="AA235">
        <v>249.82135</v>
      </c>
      <c r="AB235">
        <v>0</v>
      </c>
    </row>
    <row r="236" spans="1:28" x14ac:dyDescent="0.25">
      <c r="A236" s="1" t="s">
        <v>3506</v>
      </c>
      <c r="B236">
        <v>3204</v>
      </c>
      <c r="C236" s="1" t="s">
        <v>4008</v>
      </c>
      <c r="D236">
        <v>2.6</v>
      </c>
      <c r="E236">
        <v>0</v>
      </c>
      <c r="F236">
        <v>0.44</v>
      </c>
      <c r="G236">
        <v>3459</v>
      </c>
      <c r="H236" s="1" t="s">
        <v>4101</v>
      </c>
      <c r="I236">
        <v>76.69</v>
      </c>
      <c r="J236">
        <v>8.1</v>
      </c>
      <c r="K236">
        <v>255</v>
      </c>
      <c r="L236">
        <v>972.98</v>
      </c>
      <c r="M236">
        <v>110</v>
      </c>
      <c r="N236">
        <v>3</v>
      </c>
      <c r="O236">
        <v>0</v>
      </c>
      <c r="P236">
        <v>145.5</v>
      </c>
      <c r="Q236">
        <v>0</v>
      </c>
      <c r="R236" s="1" t="s">
        <v>7661</v>
      </c>
      <c r="S236" s="1" t="s">
        <v>8159</v>
      </c>
      <c r="T236">
        <v>0.66</v>
      </c>
      <c r="U236" s="1"/>
      <c r="V236">
        <v>26652.682798999998</v>
      </c>
      <c r="W236">
        <v>396084.98904499999</v>
      </c>
      <c r="X236">
        <v>103.69704400000001</v>
      </c>
      <c r="Y236">
        <v>29.886219000000001</v>
      </c>
      <c r="Z236">
        <v>92.201477999999994</v>
      </c>
      <c r="AA236">
        <v>170.284053</v>
      </c>
      <c r="AB236">
        <v>0</v>
      </c>
    </row>
    <row r="237" spans="1:28" x14ac:dyDescent="0.25">
      <c r="A237" s="1" t="s">
        <v>3521</v>
      </c>
      <c r="B237">
        <v>2848</v>
      </c>
      <c r="C237" s="1" t="s">
        <v>4051</v>
      </c>
      <c r="D237">
        <v>2.6</v>
      </c>
      <c r="E237">
        <v>0</v>
      </c>
      <c r="F237">
        <v>0</v>
      </c>
      <c r="G237">
        <v>3469</v>
      </c>
      <c r="H237" s="1" t="s">
        <v>4179</v>
      </c>
      <c r="I237">
        <v>25.16</v>
      </c>
      <c r="J237">
        <v>8.09</v>
      </c>
      <c r="K237">
        <v>621</v>
      </c>
      <c r="L237">
        <v>3206.27</v>
      </c>
      <c r="M237">
        <v>236</v>
      </c>
      <c r="N237">
        <v>9</v>
      </c>
      <c r="O237">
        <v>0</v>
      </c>
      <c r="P237">
        <v>374.1</v>
      </c>
      <c r="Q237">
        <v>0</v>
      </c>
      <c r="R237" s="1" t="s">
        <v>7676</v>
      </c>
      <c r="S237" s="1" t="s">
        <v>8159</v>
      </c>
      <c r="T237">
        <v>0.94</v>
      </c>
      <c r="U237" s="1"/>
      <c r="V237">
        <v>67673.248510000005</v>
      </c>
      <c r="W237">
        <v>1186690.267301</v>
      </c>
      <c r="X237">
        <v>272.64308399999999</v>
      </c>
      <c r="Y237">
        <v>82.216567999999995</v>
      </c>
      <c r="Z237">
        <v>268.41952900000001</v>
      </c>
      <c r="AA237">
        <v>510.17596900000001</v>
      </c>
      <c r="AB237">
        <v>0</v>
      </c>
    </row>
    <row r="238" spans="1:28" x14ac:dyDescent="0.25">
      <c r="A238" s="1" t="s">
        <v>3529</v>
      </c>
      <c r="B238">
        <v>2428</v>
      </c>
      <c r="C238" s="1" t="s">
        <v>4049</v>
      </c>
      <c r="D238">
        <v>2.6</v>
      </c>
      <c r="E238">
        <v>0</v>
      </c>
      <c r="F238">
        <v>0</v>
      </c>
      <c r="G238">
        <v>3475</v>
      </c>
      <c r="H238" s="1" t="s">
        <v>4154</v>
      </c>
      <c r="I238">
        <v>4.38</v>
      </c>
      <c r="J238">
        <v>15.63</v>
      </c>
      <c r="K238">
        <v>1047</v>
      </c>
      <c r="L238">
        <v>2759.54</v>
      </c>
      <c r="M238">
        <v>572</v>
      </c>
      <c r="N238">
        <v>15</v>
      </c>
      <c r="O238">
        <v>0</v>
      </c>
      <c r="P238">
        <v>785.6</v>
      </c>
      <c r="Q238">
        <v>0</v>
      </c>
      <c r="R238" s="1" t="s">
        <v>7684</v>
      </c>
      <c r="S238" s="1" t="s">
        <v>8159</v>
      </c>
      <c r="T238">
        <v>0.75</v>
      </c>
      <c r="U238" s="1"/>
      <c r="V238">
        <v>125873.71741300001</v>
      </c>
      <c r="W238">
        <v>1517165.921542</v>
      </c>
      <c r="X238">
        <v>477.50359700000001</v>
      </c>
      <c r="Y238">
        <v>134.201303</v>
      </c>
      <c r="Z238">
        <v>355.262134</v>
      </c>
      <c r="AA238">
        <v>652.26330199999995</v>
      </c>
      <c r="AB238">
        <v>0</v>
      </c>
    </row>
    <row r="239" spans="1:28" x14ac:dyDescent="0.25">
      <c r="A239" s="1" t="s">
        <v>3539</v>
      </c>
      <c r="B239">
        <v>3067</v>
      </c>
      <c r="C239" s="1" t="s">
        <v>4030</v>
      </c>
      <c r="D239">
        <v>2.6</v>
      </c>
      <c r="E239">
        <v>0</v>
      </c>
      <c r="F239">
        <v>0.34</v>
      </c>
      <c r="G239">
        <v>3480</v>
      </c>
      <c r="H239" s="1" t="s">
        <v>4152</v>
      </c>
      <c r="I239">
        <v>144.80000000000001</v>
      </c>
      <c r="J239">
        <v>9.86</v>
      </c>
      <c r="K239">
        <v>413</v>
      </c>
      <c r="L239">
        <v>3266.07</v>
      </c>
      <c r="M239">
        <v>67</v>
      </c>
      <c r="N239">
        <v>5</v>
      </c>
      <c r="O239">
        <v>0</v>
      </c>
      <c r="P239">
        <v>140.55000000000001</v>
      </c>
      <c r="Q239">
        <v>0</v>
      </c>
      <c r="R239" s="1" t="s">
        <v>7694</v>
      </c>
      <c r="S239" s="1" t="s">
        <v>8159</v>
      </c>
      <c r="T239">
        <v>0.86</v>
      </c>
      <c r="U239" s="1"/>
      <c r="V239">
        <v>35827.759293000003</v>
      </c>
      <c r="W239">
        <v>947499.05213900004</v>
      </c>
      <c r="X239">
        <v>156.902514</v>
      </c>
      <c r="Y239">
        <v>51.082956000000003</v>
      </c>
      <c r="Z239">
        <v>211.52731700000001</v>
      </c>
      <c r="AA239">
        <v>407.33862099999999</v>
      </c>
      <c r="AB239">
        <v>0</v>
      </c>
    </row>
    <row r="240" spans="1:28" x14ac:dyDescent="0.25">
      <c r="A240" s="1" t="s">
        <v>3601</v>
      </c>
      <c r="B240">
        <v>2858</v>
      </c>
      <c r="C240" s="1" t="s">
        <v>4003</v>
      </c>
      <c r="D240">
        <v>2.6</v>
      </c>
      <c r="E240">
        <v>0</v>
      </c>
      <c r="F240">
        <v>0</v>
      </c>
      <c r="G240">
        <v>3531</v>
      </c>
      <c r="H240" s="1" t="s">
        <v>4073</v>
      </c>
      <c r="I240">
        <v>40.79</v>
      </c>
      <c r="J240">
        <v>9.18</v>
      </c>
      <c r="K240">
        <v>673</v>
      </c>
      <c r="L240">
        <v>608.64</v>
      </c>
      <c r="M240">
        <v>517</v>
      </c>
      <c r="N240">
        <v>21</v>
      </c>
      <c r="O240">
        <v>0</v>
      </c>
      <c r="P240">
        <v>617.76</v>
      </c>
      <c r="Q240">
        <v>0</v>
      </c>
      <c r="R240" s="1" t="s">
        <v>7756</v>
      </c>
      <c r="S240" s="1" t="s">
        <v>8159</v>
      </c>
      <c r="T240">
        <v>0.74</v>
      </c>
      <c r="U240" s="1"/>
      <c r="V240">
        <v>96225.424587000001</v>
      </c>
      <c r="W240">
        <v>823727.60281299998</v>
      </c>
      <c r="X240">
        <v>351.30332800000002</v>
      </c>
      <c r="Y240">
        <v>94.056618</v>
      </c>
      <c r="Z240">
        <v>200.17233400000001</v>
      </c>
      <c r="AA240">
        <v>354.14619199999999</v>
      </c>
      <c r="AB240">
        <v>0</v>
      </c>
    </row>
    <row r="241" spans="1:28" x14ac:dyDescent="0.25">
      <c r="A241" s="1" t="s">
        <v>3614</v>
      </c>
      <c r="B241">
        <v>3278</v>
      </c>
      <c r="C241" s="1" t="s">
        <v>4006</v>
      </c>
      <c r="D241">
        <v>2.6</v>
      </c>
      <c r="E241">
        <v>0</v>
      </c>
      <c r="F241">
        <v>0.5</v>
      </c>
      <c r="G241">
        <v>3545</v>
      </c>
      <c r="H241" s="1" t="s">
        <v>4078</v>
      </c>
      <c r="I241">
        <v>54.88</v>
      </c>
      <c r="J241">
        <v>9.5399999999999991</v>
      </c>
      <c r="K241">
        <v>267</v>
      </c>
      <c r="L241">
        <v>878.84</v>
      </c>
      <c r="M241">
        <v>145</v>
      </c>
      <c r="N241">
        <v>3</v>
      </c>
      <c r="O241">
        <v>0</v>
      </c>
      <c r="P241">
        <v>183.63</v>
      </c>
      <c r="Q241">
        <v>0</v>
      </c>
      <c r="R241" s="1" t="s">
        <v>7769</v>
      </c>
      <c r="S241" s="1" t="s">
        <v>8159</v>
      </c>
      <c r="T241">
        <v>0.77</v>
      </c>
      <c r="U241" s="1"/>
      <c r="V241">
        <v>31939.19126</v>
      </c>
      <c r="W241">
        <v>422124.87082200003</v>
      </c>
      <c r="X241">
        <v>122.51490200000001</v>
      </c>
      <c r="Y241">
        <v>34.829424000000003</v>
      </c>
      <c r="Z241">
        <v>98.518906999999999</v>
      </c>
      <c r="AA241">
        <v>181.47994</v>
      </c>
      <c r="AB241">
        <v>0</v>
      </c>
    </row>
    <row r="242" spans="1:28" x14ac:dyDescent="0.25">
      <c r="A242" s="1" t="s">
        <v>3637</v>
      </c>
      <c r="B242">
        <v>1960</v>
      </c>
      <c r="C242" s="1" t="s">
        <v>4065</v>
      </c>
      <c r="D242">
        <v>2.6</v>
      </c>
      <c r="E242">
        <v>0</v>
      </c>
      <c r="F242">
        <v>0</v>
      </c>
      <c r="G242">
        <v>3574</v>
      </c>
      <c r="H242" s="1" t="s">
        <v>4152</v>
      </c>
      <c r="I242">
        <v>144.80000000000001</v>
      </c>
      <c r="J242">
        <v>9.1</v>
      </c>
      <c r="K242">
        <v>1614</v>
      </c>
      <c r="L242">
        <v>3949.91</v>
      </c>
      <c r="M242">
        <v>866</v>
      </c>
      <c r="N242">
        <v>50</v>
      </c>
      <c r="O242">
        <v>0</v>
      </c>
      <c r="P242">
        <v>1196.0899999999999</v>
      </c>
      <c r="Q242">
        <v>0</v>
      </c>
      <c r="R242" s="1" t="s">
        <v>7792</v>
      </c>
      <c r="S242" s="1" t="s">
        <v>8159</v>
      </c>
      <c r="T242">
        <v>0.68</v>
      </c>
      <c r="U242" s="1"/>
      <c r="V242">
        <v>174534.476004</v>
      </c>
      <c r="W242">
        <v>2066484.125209</v>
      </c>
      <c r="X242">
        <v>658.845685</v>
      </c>
      <c r="Y242">
        <v>183.50090299999999</v>
      </c>
      <c r="Z242">
        <v>488.740251</v>
      </c>
      <c r="AA242">
        <v>888.42783499999996</v>
      </c>
      <c r="AB242">
        <v>0</v>
      </c>
    </row>
    <row r="243" spans="1:28" x14ac:dyDescent="0.25">
      <c r="A243" s="1" t="s">
        <v>3665</v>
      </c>
      <c r="B243">
        <v>3409</v>
      </c>
      <c r="C243" s="1" t="s">
        <v>4004</v>
      </c>
      <c r="D243">
        <v>2.6</v>
      </c>
      <c r="E243">
        <v>0</v>
      </c>
      <c r="F243">
        <v>0</v>
      </c>
      <c r="G243">
        <v>3596</v>
      </c>
      <c r="H243" s="1" t="s">
        <v>4090</v>
      </c>
      <c r="I243">
        <v>24.41</v>
      </c>
      <c r="J243">
        <v>13.17</v>
      </c>
      <c r="K243">
        <v>187</v>
      </c>
      <c r="L243">
        <v>1288.92</v>
      </c>
      <c r="M243">
        <v>45</v>
      </c>
      <c r="N243">
        <v>3</v>
      </c>
      <c r="O243">
        <v>0</v>
      </c>
      <c r="P243">
        <v>92.11</v>
      </c>
      <c r="Q243">
        <v>0</v>
      </c>
      <c r="R243" s="1" t="s">
        <v>7820</v>
      </c>
      <c r="S243" s="1" t="s">
        <v>8159</v>
      </c>
      <c r="T243">
        <v>1.01</v>
      </c>
      <c r="U243" s="1"/>
      <c r="V243">
        <v>20044.480979</v>
      </c>
      <c r="W243">
        <v>432477.87598200003</v>
      </c>
      <c r="X243">
        <v>84.551248999999999</v>
      </c>
      <c r="Y243">
        <v>26.848862</v>
      </c>
      <c r="Z243">
        <v>95.596435999999997</v>
      </c>
      <c r="AA243">
        <v>185.927491</v>
      </c>
      <c r="AB243">
        <v>0</v>
      </c>
    </row>
    <row r="244" spans="1:28" x14ac:dyDescent="0.25">
      <c r="A244" s="1" t="s">
        <v>3681</v>
      </c>
      <c r="B244">
        <v>2590</v>
      </c>
      <c r="C244" s="1" t="s">
        <v>4046</v>
      </c>
      <c r="D244">
        <v>2.6</v>
      </c>
      <c r="E244">
        <v>0</v>
      </c>
      <c r="F244">
        <v>2.5</v>
      </c>
      <c r="G244">
        <v>3619</v>
      </c>
      <c r="H244" s="1" t="s">
        <v>4135</v>
      </c>
      <c r="I244">
        <v>0.69</v>
      </c>
      <c r="J244">
        <v>12.76</v>
      </c>
      <c r="K244">
        <v>1029</v>
      </c>
      <c r="L244">
        <v>2190.0100000000002</v>
      </c>
      <c r="M244">
        <v>654</v>
      </c>
      <c r="N244">
        <v>13</v>
      </c>
      <c r="O244">
        <v>0</v>
      </c>
      <c r="P244">
        <v>859.52</v>
      </c>
      <c r="Q244">
        <v>0</v>
      </c>
      <c r="R244" s="1" t="s">
        <v>7836</v>
      </c>
      <c r="S244" s="1" t="s">
        <v>8159</v>
      </c>
      <c r="T244">
        <v>0.93</v>
      </c>
      <c r="U244" s="1"/>
      <c r="V244">
        <v>132993.95499100001</v>
      </c>
      <c r="W244">
        <v>1411234.908239</v>
      </c>
      <c r="X244">
        <v>497.12235299999998</v>
      </c>
      <c r="Y244">
        <v>137.23148699999999</v>
      </c>
      <c r="Z244">
        <v>333.996128</v>
      </c>
      <c r="AA244">
        <v>606.72483899999997</v>
      </c>
      <c r="AB244">
        <v>0</v>
      </c>
    </row>
    <row r="245" spans="1:28" x14ac:dyDescent="0.25">
      <c r="A245" s="1" t="s">
        <v>3692</v>
      </c>
      <c r="B245">
        <v>2796</v>
      </c>
      <c r="C245" s="1" t="s">
        <v>4024</v>
      </c>
      <c r="D245">
        <v>2.6</v>
      </c>
      <c r="E245">
        <v>0</v>
      </c>
      <c r="F245">
        <v>0</v>
      </c>
      <c r="G245">
        <v>3635</v>
      </c>
      <c r="H245" s="1" t="s">
        <v>4144</v>
      </c>
      <c r="I245">
        <v>26.09</v>
      </c>
      <c r="J245">
        <v>9.73</v>
      </c>
      <c r="K245">
        <v>839</v>
      </c>
      <c r="L245">
        <v>2394.92</v>
      </c>
      <c r="M245">
        <v>493</v>
      </c>
      <c r="N245">
        <v>14</v>
      </c>
      <c r="O245">
        <v>0</v>
      </c>
      <c r="P245">
        <v>626.17999999999995</v>
      </c>
      <c r="Q245">
        <v>0</v>
      </c>
      <c r="R245" s="1" t="s">
        <v>7847</v>
      </c>
      <c r="S245" s="1" t="s">
        <v>8159</v>
      </c>
      <c r="T245">
        <v>0.81</v>
      </c>
      <c r="U245" s="1"/>
      <c r="V245">
        <v>106712.982624</v>
      </c>
      <c r="W245">
        <v>1331825.3127550001</v>
      </c>
      <c r="X245">
        <v>407.18290400000001</v>
      </c>
      <c r="Y245">
        <v>115.416194</v>
      </c>
      <c r="Z245">
        <v>309.79940499999998</v>
      </c>
      <c r="AA245">
        <v>572.58047199999999</v>
      </c>
      <c r="AB245">
        <v>0</v>
      </c>
    </row>
    <row r="246" spans="1:28" x14ac:dyDescent="0.25">
      <c r="A246" s="1" t="s">
        <v>3695</v>
      </c>
      <c r="B246">
        <v>2588</v>
      </c>
      <c r="C246" s="1" t="s">
        <v>4063</v>
      </c>
      <c r="D246">
        <v>2.6</v>
      </c>
      <c r="E246">
        <v>0</v>
      </c>
      <c r="F246">
        <v>0.5</v>
      </c>
      <c r="G246">
        <v>3639</v>
      </c>
      <c r="H246" s="1" t="s">
        <v>4174</v>
      </c>
      <c r="I246">
        <v>144.80000000000001</v>
      </c>
      <c r="J246">
        <v>16.690000000000001</v>
      </c>
      <c r="K246">
        <v>1051</v>
      </c>
      <c r="L246">
        <v>2667.2</v>
      </c>
      <c r="M246">
        <v>673</v>
      </c>
      <c r="N246">
        <v>18</v>
      </c>
      <c r="O246">
        <v>0</v>
      </c>
      <c r="P246">
        <v>897.22</v>
      </c>
      <c r="Q246">
        <v>0</v>
      </c>
      <c r="R246" s="1" t="s">
        <v>7850</v>
      </c>
      <c r="S246" s="1" t="s">
        <v>8159</v>
      </c>
      <c r="T246">
        <v>1.25</v>
      </c>
      <c r="U246" s="1"/>
      <c r="V246">
        <v>146780.435898</v>
      </c>
      <c r="W246">
        <v>1819045.4380669999</v>
      </c>
      <c r="X246">
        <v>562.95456999999999</v>
      </c>
      <c r="Y246">
        <v>161.50219799999999</v>
      </c>
      <c r="Z246">
        <v>415.34067800000003</v>
      </c>
      <c r="AA246">
        <v>782.04684399999996</v>
      </c>
      <c r="AB246">
        <v>0</v>
      </c>
    </row>
    <row r="247" spans="1:28" x14ac:dyDescent="0.25">
      <c r="A247" s="1" t="s">
        <v>3697</v>
      </c>
      <c r="B247">
        <v>3020</v>
      </c>
      <c r="C247" s="1" t="s">
        <v>4030</v>
      </c>
      <c r="D247">
        <v>2.6</v>
      </c>
      <c r="E247">
        <v>0</v>
      </c>
      <c r="F247">
        <v>1.25</v>
      </c>
      <c r="G247">
        <v>3641</v>
      </c>
      <c r="H247" s="1" t="s">
        <v>4147</v>
      </c>
      <c r="I247">
        <v>23.77</v>
      </c>
      <c r="J247">
        <v>10.15</v>
      </c>
      <c r="K247">
        <v>621</v>
      </c>
      <c r="L247">
        <v>2697.03</v>
      </c>
      <c r="M247">
        <v>272</v>
      </c>
      <c r="N247">
        <v>12</v>
      </c>
      <c r="O247">
        <v>0</v>
      </c>
      <c r="P247">
        <v>396.13</v>
      </c>
      <c r="Q247">
        <v>0</v>
      </c>
      <c r="R247" s="1" t="s">
        <v>7852</v>
      </c>
      <c r="S247" s="1" t="s">
        <v>8159</v>
      </c>
      <c r="T247">
        <v>0.86</v>
      </c>
      <c r="U247" s="1"/>
      <c r="V247">
        <v>68805.651142999995</v>
      </c>
      <c r="W247">
        <v>1103402.335373</v>
      </c>
      <c r="X247">
        <v>272.89396799999997</v>
      </c>
      <c r="Y247">
        <v>80.932387000000006</v>
      </c>
      <c r="Z247">
        <v>251.092499</v>
      </c>
      <c r="AA247">
        <v>474.37110300000001</v>
      </c>
      <c r="AB247">
        <v>0</v>
      </c>
    </row>
    <row r="248" spans="1:28" x14ac:dyDescent="0.25">
      <c r="A248" s="1" t="s">
        <v>3702</v>
      </c>
      <c r="B248">
        <v>2588</v>
      </c>
      <c r="C248" s="1" t="s">
        <v>4046</v>
      </c>
      <c r="D248">
        <v>2.6</v>
      </c>
      <c r="E248">
        <v>0</v>
      </c>
      <c r="F248">
        <v>0.5</v>
      </c>
      <c r="G248">
        <v>3648</v>
      </c>
      <c r="H248" s="1" t="s">
        <v>4080</v>
      </c>
      <c r="I248">
        <v>0.2</v>
      </c>
      <c r="J248">
        <v>5.86</v>
      </c>
      <c r="K248">
        <v>1060</v>
      </c>
      <c r="L248">
        <v>1761.85</v>
      </c>
      <c r="M248">
        <v>712</v>
      </c>
      <c r="N248">
        <v>13</v>
      </c>
      <c r="O248">
        <v>0</v>
      </c>
      <c r="P248">
        <v>923.93</v>
      </c>
      <c r="Q248">
        <v>0</v>
      </c>
      <c r="R248" s="1" t="s">
        <v>7857</v>
      </c>
      <c r="S248" s="1" t="s">
        <v>8159</v>
      </c>
      <c r="T248">
        <v>0.94</v>
      </c>
      <c r="U248" s="1"/>
      <c r="V248">
        <v>142204.492203</v>
      </c>
      <c r="W248">
        <v>1415380.264924</v>
      </c>
      <c r="X248">
        <v>528.12633000000005</v>
      </c>
      <c r="Y248">
        <v>144.80177399999999</v>
      </c>
      <c r="Z248">
        <v>336.06645500000002</v>
      </c>
      <c r="AA248">
        <v>608.50985500000002</v>
      </c>
      <c r="AB248">
        <v>0</v>
      </c>
    </row>
    <row r="249" spans="1:28" x14ac:dyDescent="0.25">
      <c r="A249" s="1" t="s">
        <v>3709</v>
      </c>
      <c r="B249">
        <v>3502</v>
      </c>
      <c r="C249" s="1" t="s">
        <v>4008</v>
      </c>
      <c r="D249">
        <v>2.6</v>
      </c>
      <c r="E249">
        <v>0</v>
      </c>
      <c r="F249">
        <v>0</v>
      </c>
      <c r="G249">
        <v>3656</v>
      </c>
      <c r="H249" s="1" t="s">
        <v>4080</v>
      </c>
      <c r="I249">
        <v>0.2</v>
      </c>
      <c r="J249">
        <v>7.09</v>
      </c>
      <c r="K249">
        <v>154</v>
      </c>
      <c r="L249">
        <v>662.59</v>
      </c>
      <c r="M249">
        <v>67</v>
      </c>
      <c r="N249">
        <v>2</v>
      </c>
      <c r="O249">
        <v>0</v>
      </c>
      <c r="P249">
        <v>87.21</v>
      </c>
      <c r="Q249">
        <v>0</v>
      </c>
      <c r="R249" s="1" t="s">
        <v>7864</v>
      </c>
      <c r="S249" s="1" t="s">
        <v>8159</v>
      </c>
      <c r="T249">
        <v>0.75</v>
      </c>
      <c r="U249" s="1"/>
      <c r="V249">
        <v>18303.959471999999</v>
      </c>
      <c r="W249">
        <v>299734.83190300001</v>
      </c>
      <c r="X249">
        <v>72.843671000000001</v>
      </c>
      <c r="Y249">
        <v>21.704855999999999</v>
      </c>
      <c r="Z249">
        <v>68.057961000000006</v>
      </c>
      <c r="AA249">
        <v>128.861063</v>
      </c>
      <c r="AB249">
        <v>0</v>
      </c>
    </row>
    <row r="250" spans="1:28" x14ac:dyDescent="0.25">
      <c r="A250" s="1" t="s">
        <v>3710</v>
      </c>
      <c r="B250">
        <v>2303</v>
      </c>
      <c r="C250" s="1" t="s">
        <v>4062</v>
      </c>
      <c r="D250">
        <v>2.6</v>
      </c>
      <c r="E250">
        <v>0</v>
      </c>
      <c r="F250">
        <v>3</v>
      </c>
      <c r="G250">
        <v>3659</v>
      </c>
      <c r="H250" s="1" t="s">
        <v>4156</v>
      </c>
      <c r="I250">
        <v>94.39</v>
      </c>
      <c r="J250">
        <v>9.73</v>
      </c>
      <c r="K250">
        <v>1356</v>
      </c>
      <c r="L250">
        <v>2593.4299999999998</v>
      </c>
      <c r="M250">
        <v>963</v>
      </c>
      <c r="N250">
        <v>27</v>
      </c>
      <c r="O250">
        <v>0</v>
      </c>
      <c r="P250">
        <v>1130.3</v>
      </c>
      <c r="Q250">
        <v>0</v>
      </c>
      <c r="R250" s="1" t="s">
        <v>7865</v>
      </c>
      <c r="S250" s="1" t="s">
        <v>8159</v>
      </c>
      <c r="T250">
        <v>0.72</v>
      </c>
      <c r="U250" s="1"/>
      <c r="V250">
        <v>185163.38058999999</v>
      </c>
      <c r="W250">
        <v>1875621.266822</v>
      </c>
      <c r="X250">
        <v>688.22018500000001</v>
      </c>
      <c r="Y250">
        <v>188.58425500000001</v>
      </c>
      <c r="Z250">
        <v>446.51897700000001</v>
      </c>
      <c r="AA250">
        <v>806.37840000000006</v>
      </c>
      <c r="AB250">
        <v>0</v>
      </c>
    </row>
    <row r="251" spans="1:28" x14ac:dyDescent="0.25">
      <c r="A251" s="1" t="s">
        <v>3711</v>
      </c>
      <c r="B251">
        <v>2301</v>
      </c>
      <c r="C251" s="1" t="s">
        <v>4003</v>
      </c>
      <c r="D251">
        <v>2.6</v>
      </c>
      <c r="E251">
        <v>0</v>
      </c>
      <c r="F251">
        <v>1</v>
      </c>
      <c r="G251">
        <v>3660</v>
      </c>
      <c r="H251" s="1" t="s">
        <v>4114</v>
      </c>
      <c r="I251">
        <v>159.35</v>
      </c>
      <c r="J251">
        <v>8.18</v>
      </c>
      <c r="K251">
        <v>1359</v>
      </c>
      <c r="L251">
        <v>1418.59</v>
      </c>
      <c r="M251">
        <v>1089</v>
      </c>
      <c r="N251">
        <v>28</v>
      </c>
      <c r="O251">
        <v>0</v>
      </c>
      <c r="P251">
        <v>1212.18</v>
      </c>
      <c r="Q251">
        <v>0</v>
      </c>
      <c r="R251" s="1" t="s">
        <v>7866</v>
      </c>
      <c r="S251" s="1" t="s">
        <v>8159</v>
      </c>
      <c r="T251">
        <v>0.67</v>
      </c>
      <c r="U251" s="1"/>
      <c r="V251">
        <v>200925.425483</v>
      </c>
      <c r="W251">
        <v>1721885.300265</v>
      </c>
      <c r="X251">
        <v>733.46644900000001</v>
      </c>
      <c r="Y251">
        <v>196.23403999999999</v>
      </c>
      <c r="Z251">
        <v>419.14780400000001</v>
      </c>
      <c r="AA251">
        <v>740.29175499999997</v>
      </c>
      <c r="AB251">
        <v>0</v>
      </c>
    </row>
    <row r="252" spans="1:28" x14ac:dyDescent="0.25">
      <c r="A252" s="1" t="s">
        <v>3712</v>
      </c>
      <c r="B252">
        <v>2876</v>
      </c>
      <c r="C252" s="1" t="s">
        <v>4003</v>
      </c>
      <c r="D252">
        <v>2.6</v>
      </c>
      <c r="E252">
        <v>0</v>
      </c>
      <c r="F252">
        <v>1</v>
      </c>
      <c r="G252">
        <v>3663</v>
      </c>
      <c r="H252" s="1" t="s">
        <v>4122</v>
      </c>
      <c r="I252">
        <v>159.35</v>
      </c>
      <c r="J252">
        <v>18.309999999999999</v>
      </c>
      <c r="K252">
        <v>787</v>
      </c>
      <c r="L252">
        <v>1416.86</v>
      </c>
      <c r="M252">
        <v>569</v>
      </c>
      <c r="N252">
        <v>18</v>
      </c>
      <c r="O252">
        <v>0</v>
      </c>
      <c r="P252">
        <v>710.2</v>
      </c>
      <c r="Q252">
        <v>0</v>
      </c>
      <c r="R252" s="1" t="s">
        <v>7867</v>
      </c>
      <c r="S252" s="1" t="s">
        <v>8159</v>
      </c>
      <c r="T252">
        <v>1.34</v>
      </c>
      <c r="U252" s="1"/>
      <c r="V252">
        <v>112054.365555</v>
      </c>
      <c r="W252">
        <v>1158443.6316249999</v>
      </c>
      <c r="X252">
        <v>419.23203899999999</v>
      </c>
      <c r="Y252">
        <v>116.38643399999999</v>
      </c>
      <c r="Z252">
        <v>270.72849400000001</v>
      </c>
      <c r="AA252">
        <v>498.04460999999998</v>
      </c>
      <c r="AB252">
        <v>0</v>
      </c>
    </row>
    <row r="253" spans="1:28" x14ac:dyDescent="0.25">
      <c r="A253" s="1" t="s">
        <v>3724</v>
      </c>
      <c r="B253">
        <v>2675</v>
      </c>
      <c r="C253" s="1" t="s">
        <v>4037</v>
      </c>
      <c r="D253">
        <v>2.6</v>
      </c>
      <c r="E253">
        <v>0</v>
      </c>
      <c r="F253">
        <v>0</v>
      </c>
      <c r="G253">
        <v>3679</v>
      </c>
      <c r="H253" s="1" t="s">
        <v>4129</v>
      </c>
      <c r="I253">
        <v>135.09</v>
      </c>
      <c r="J253">
        <v>13.51</v>
      </c>
      <c r="K253">
        <v>1004</v>
      </c>
      <c r="L253">
        <v>1956.35</v>
      </c>
      <c r="M253">
        <v>689</v>
      </c>
      <c r="N253">
        <v>26</v>
      </c>
      <c r="O253">
        <v>0</v>
      </c>
      <c r="P253">
        <v>860.78</v>
      </c>
      <c r="Q253">
        <v>0</v>
      </c>
      <c r="R253" s="1" t="s">
        <v>7879</v>
      </c>
      <c r="S253" s="1" t="s">
        <v>8159</v>
      </c>
      <c r="T253">
        <v>0.99</v>
      </c>
      <c r="U253" s="1"/>
      <c r="V253">
        <v>133684.105442</v>
      </c>
      <c r="W253">
        <v>1426813.331493</v>
      </c>
      <c r="X253">
        <v>500.81222100000002</v>
      </c>
      <c r="Y253">
        <v>138.86967200000001</v>
      </c>
      <c r="Z253">
        <v>335.75831799999997</v>
      </c>
      <c r="AA253">
        <v>613.42227800000001</v>
      </c>
      <c r="AB253">
        <v>0</v>
      </c>
    </row>
    <row r="254" spans="1:28" x14ac:dyDescent="0.25">
      <c r="A254" s="1" t="s">
        <v>3727</v>
      </c>
      <c r="B254">
        <v>3273</v>
      </c>
      <c r="C254" s="1" t="s">
        <v>4067</v>
      </c>
      <c r="D254">
        <v>1.96</v>
      </c>
      <c r="E254">
        <v>0</v>
      </c>
      <c r="F254">
        <v>0</v>
      </c>
      <c r="G254">
        <v>3681</v>
      </c>
      <c r="H254" s="1" t="s">
        <v>4165</v>
      </c>
      <c r="I254">
        <v>135.09</v>
      </c>
      <c r="J254">
        <v>11.75</v>
      </c>
      <c r="K254">
        <v>408</v>
      </c>
      <c r="L254">
        <v>1930.43</v>
      </c>
      <c r="M254">
        <v>178</v>
      </c>
      <c r="N254">
        <v>5</v>
      </c>
      <c r="O254">
        <v>0</v>
      </c>
      <c r="P254">
        <v>261.35000000000002</v>
      </c>
      <c r="Q254">
        <v>0</v>
      </c>
      <c r="R254" s="1" t="s">
        <v>7882</v>
      </c>
      <c r="S254" s="1" t="s">
        <v>8159</v>
      </c>
      <c r="T254">
        <v>0.96</v>
      </c>
      <c r="U254" s="1"/>
      <c r="V254">
        <v>49390.065959</v>
      </c>
      <c r="W254">
        <v>827478.22195799998</v>
      </c>
      <c r="X254">
        <v>197.80385799999999</v>
      </c>
      <c r="Y254">
        <v>59.445684</v>
      </c>
      <c r="Z254">
        <v>186.61812599999999</v>
      </c>
      <c r="AA254">
        <v>355.746286</v>
      </c>
      <c r="AB254">
        <v>0</v>
      </c>
    </row>
    <row r="255" spans="1:28" x14ac:dyDescent="0.25">
      <c r="A255" s="1" t="s">
        <v>3729</v>
      </c>
      <c r="B255">
        <v>2992</v>
      </c>
      <c r="C255" s="1" t="s">
        <v>4018</v>
      </c>
      <c r="D255">
        <v>2.6</v>
      </c>
      <c r="E255">
        <v>0</v>
      </c>
      <c r="F255">
        <v>0</v>
      </c>
      <c r="G255">
        <v>3682</v>
      </c>
      <c r="H255" s="1" t="s">
        <v>4155</v>
      </c>
      <c r="I255">
        <v>81.98</v>
      </c>
      <c r="J255">
        <v>13.44</v>
      </c>
      <c r="K255">
        <v>690</v>
      </c>
      <c r="L255">
        <v>3192.99</v>
      </c>
      <c r="M255">
        <v>289</v>
      </c>
      <c r="N255">
        <v>13</v>
      </c>
      <c r="O255">
        <v>0</v>
      </c>
      <c r="P255">
        <v>455.73</v>
      </c>
      <c r="Q255">
        <v>0</v>
      </c>
      <c r="R255" s="1" t="s">
        <v>7884</v>
      </c>
      <c r="S255" s="1" t="s">
        <v>8159</v>
      </c>
      <c r="T255">
        <v>0.98</v>
      </c>
      <c r="U255" s="1"/>
      <c r="V255">
        <v>77305.658953000006</v>
      </c>
      <c r="W255">
        <v>1321104.0887519999</v>
      </c>
      <c r="X255">
        <v>310.57274100000001</v>
      </c>
      <c r="Y255">
        <v>93.568200000000004</v>
      </c>
      <c r="Z255">
        <v>297.87885799999998</v>
      </c>
      <c r="AA255">
        <v>567.96324500000003</v>
      </c>
      <c r="AB255">
        <v>0</v>
      </c>
    </row>
    <row r="256" spans="1:28" x14ac:dyDescent="0.25">
      <c r="A256" s="1" t="s">
        <v>3731</v>
      </c>
      <c r="B256">
        <v>2875</v>
      </c>
      <c r="C256" s="1" t="s">
        <v>4062</v>
      </c>
      <c r="D256">
        <v>2.6</v>
      </c>
      <c r="E256">
        <v>0</v>
      </c>
      <c r="F256">
        <v>0</v>
      </c>
      <c r="G256">
        <v>3685</v>
      </c>
      <c r="H256" s="1" t="s">
        <v>4156</v>
      </c>
      <c r="I256">
        <v>94.39</v>
      </c>
      <c r="J256">
        <v>12.57</v>
      </c>
      <c r="K256">
        <v>810</v>
      </c>
      <c r="L256">
        <v>2593.4299999999998</v>
      </c>
      <c r="M256">
        <v>499</v>
      </c>
      <c r="N256">
        <v>18</v>
      </c>
      <c r="O256">
        <v>0</v>
      </c>
      <c r="P256">
        <v>631.34</v>
      </c>
      <c r="Q256">
        <v>0</v>
      </c>
      <c r="R256" s="1" t="s">
        <v>7886</v>
      </c>
      <c r="S256" s="1" t="s">
        <v>8159</v>
      </c>
      <c r="T256">
        <v>0.95</v>
      </c>
      <c r="U256" s="1"/>
      <c r="V256">
        <v>105314.782198</v>
      </c>
      <c r="W256">
        <v>1360882.2929479999</v>
      </c>
      <c r="X256">
        <v>405.13163200000002</v>
      </c>
      <c r="Y256">
        <v>116.214625</v>
      </c>
      <c r="Z256">
        <v>312.566396</v>
      </c>
      <c r="AA256">
        <v>585.07071800000006</v>
      </c>
      <c r="AB256">
        <v>0</v>
      </c>
    </row>
    <row r="257" spans="1:28" x14ac:dyDescent="0.25">
      <c r="A257" s="1" t="s">
        <v>3760</v>
      </c>
      <c r="B257">
        <v>3467</v>
      </c>
      <c r="C257" s="1" t="s">
        <v>4027</v>
      </c>
      <c r="D257">
        <v>2.6</v>
      </c>
      <c r="E257">
        <v>0</v>
      </c>
      <c r="F257">
        <v>0</v>
      </c>
      <c r="G257">
        <v>3718</v>
      </c>
      <c r="H257" s="1" t="s">
        <v>4171</v>
      </c>
      <c r="I257">
        <v>182.24</v>
      </c>
      <c r="J257">
        <v>9.8699999999999992</v>
      </c>
      <c r="K257">
        <v>251</v>
      </c>
      <c r="L257">
        <v>1432.47</v>
      </c>
      <c r="M257">
        <v>56</v>
      </c>
      <c r="N257">
        <v>9</v>
      </c>
      <c r="O257">
        <v>0</v>
      </c>
      <c r="P257">
        <v>141.11000000000001</v>
      </c>
      <c r="Q257">
        <v>0</v>
      </c>
      <c r="R257" s="1" t="s">
        <v>7915</v>
      </c>
      <c r="S257" s="1" t="s">
        <v>8159</v>
      </c>
      <c r="T257">
        <v>0.83</v>
      </c>
      <c r="U257" s="1"/>
      <c r="V257">
        <v>28586.574521999999</v>
      </c>
      <c r="W257">
        <v>624550.98780799995</v>
      </c>
      <c r="X257">
        <v>121.27030600000001</v>
      </c>
      <c r="Y257">
        <v>38.914667999999999</v>
      </c>
      <c r="Z257">
        <v>136.748018</v>
      </c>
      <c r="AA257">
        <v>268.50252</v>
      </c>
      <c r="AB257">
        <v>0</v>
      </c>
    </row>
    <row r="258" spans="1:28" x14ac:dyDescent="0.25">
      <c r="A258" s="1" t="s">
        <v>3779</v>
      </c>
      <c r="B258">
        <v>3291</v>
      </c>
      <c r="C258" s="1" t="s">
        <v>4020</v>
      </c>
      <c r="D258">
        <v>2.6</v>
      </c>
      <c r="E258">
        <v>0</v>
      </c>
      <c r="F258">
        <v>0</v>
      </c>
      <c r="G258">
        <v>3741</v>
      </c>
      <c r="H258" s="1" t="s">
        <v>4116</v>
      </c>
      <c r="I258">
        <v>87.33</v>
      </c>
      <c r="J258">
        <v>12.21</v>
      </c>
      <c r="K258">
        <v>450</v>
      </c>
      <c r="L258">
        <v>1635.01</v>
      </c>
      <c r="M258">
        <v>204</v>
      </c>
      <c r="N258">
        <v>7</v>
      </c>
      <c r="O258">
        <v>0</v>
      </c>
      <c r="P258">
        <v>322.94</v>
      </c>
      <c r="Q258">
        <v>0</v>
      </c>
      <c r="R258" s="1" t="s">
        <v>7934</v>
      </c>
      <c r="S258" s="1" t="s">
        <v>8159</v>
      </c>
      <c r="T258">
        <v>0.93</v>
      </c>
      <c r="U258" s="1"/>
      <c r="V258">
        <v>55006.603995999998</v>
      </c>
      <c r="W258">
        <v>810743.68411399995</v>
      </c>
      <c r="X258">
        <v>215.37753799999999</v>
      </c>
      <c r="Y258">
        <v>63.094647999999999</v>
      </c>
      <c r="Z258">
        <v>184.89775900000001</v>
      </c>
      <c r="AA258">
        <v>348.55400100000003</v>
      </c>
      <c r="AB258">
        <v>0</v>
      </c>
    </row>
    <row r="259" spans="1:28" x14ac:dyDescent="0.25">
      <c r="A259" s="1" t="s">
        <v>3784</v>
      </c>
      <c r="B259">
        <v>2998</v>
      </c>
      <c r="C259" s="1" t="s">
        <v>4024</v>
      </c>
      <c r="D259">
        <v>2.6</v>
      </c>
      <c r="E259">
        <v>0</v>
      </c>
      <c r="F259">
        <v>0</v>
      </c>
      <c r="G259">
        <v>3744</v>
      </c>
      <c r="H259" s="1" t="s">
        <v>4144</v>
      </c>
      <c r="I259">
        <v>26.09</v>
      </c>
      <c r="J259">
        <v>10.52</v>
      </c>
      <c r="K259">
        <v>746</v>
      </c>
      <c r="L259">
        <v>2394.92</v>
      </c>
      <c r="M259">
        <v>402</v>
      </c>
      <c r="N259">
        <v>20</v>
      </c>
      <c r="O259">
        <v>0</v>
      </c>
      <c r="P259">
        <v>552.19000000000005</v>
      </c>
      <c r="Q259">
        <v>0</v>
      </c>
      <c r="R259" s="1" t="s">
        <v>7939</v>
      </c>
      <c r="S259" s="1" t="s">
        <v>8159</v>
      </c>
      <c r="T259">
        <v>0.89</v>
      </c>
      <c r="U259" s="1"/>
      <c r="V259">
        <v>88718.049832000004</v>
      </c>
      <c r="W259">
        <v>1236796.947585</v>
      </c>
      <c r="X259">
        <v>345.37721800000003</v>
      </c>
      <c r="Y259">
        <v>100.752228</v>
      </c>
      <c r="Z259">
        <v>281.348703</v>
      </c>
      <c r="AA259">
        <v>531.72349799999995</v>
      </c>
      <c r="AB259">
        <v>0</v>
      </c>
    </row>
    <row r="260" spans="1:28" x14ac:dyDescent="0.25">
      <c r="A260" s="1" t="s">
        <v>3797</v>
      </c>
      <c r="B260">
        <v>2589</v>
      </c>
      <c r="C260" s="1" t="s">
        <v>4062</v>
      </c>
      <c r="D260">
        <v>2.6</v>
      </c>
      <c r="E260">
        <v>0</v>
      </c>
      <c r="F260">
        <v>1.5</v>
      </c>
      <c r="G260">
        <v>3751</v>
      </c>
      <c r="H260" s="1" t="s">
        <v>4156</v>
      </c>
      <c r="I260">
        <v>94.39</v>
      </c>
      <c r="J260">
        <v>12.66</v>
      </c>
      <c r="K260">
        <v>1162</v>
      </c>
      <c r="L260">
        <v>2591.6999999999998</v>
      </c>
      <c r="M260">
        <v>846</v>
      </c>
      <c r="N260">
        <v>21</v>
      </c>
      <c r="O260">
        <v>0</v>
      </c>
      <c r="P260">
        <v>989.89</v>
      </c>
      <c r="Q260">
        <v>0</v>
      </c>
      <c r="R260" s="1" t="s">
        <v>7952</v>
      </c>
      <c r="S260" s="1" t="s">
        <v>8159</v>
      </c>
      <c r="T260">
        <v>1.01</v>
      </c>
      <c r="U260" s="1"/>
      <c r="V260">
        <v>164690.88045900001</v>
      </c>
      <c r="W260">
        <v>1790435.8287519999</v>
      </c>
      <c r="X260">
        <v>619.66146700000002</v>
      </c>
      <c r="Y260">
        <v>173.16282799999999</v>
      </c>
      <c r="Z260">
        <v>417.14157299999999</v>
      </c>
      <c r="AA260">
        <v>769.75178800000003</v>
      </c>
      <c r="AB260">
        <v>0</v>
      </c>
    </row>
    <row r="261" spans="1:28" x14ac:dyDescent="0.25">
      <c r="A261" s="1" t="s">
        <v>3835</v>
      </c>
      <c r="B261">
        <v>3106</v>
      </c>
      <c r="C261" s="1" t="s">
        <v>4031</v>
      </c>
      <c r="D261">
        <v>2.6</v>
      </c>
      <c r="E261">
        <v>0</v>
      </c>
      <c r="F261">
        <v>0</v>
      </c>
      <c r="G261">
        <v>3794</v>
      </c>
      <c r="H261" s="1" t="s">
        <v>4128</v>
      </c>
      <c r="I261">
        <v>116.2</v>
      </c>
      <c r="J261">
        <v>8.8699999999999992</v>
      </c>
      <c r="K261">
        <v>688</v>
      </c>
      <c r="L261">
        <v>2781.04</v>
      </c>
      <c r="M261">
        <v>316</v>
      </c>
      <c r="N261">
        <v>12</v>
      </c>
      <c r="O261">
        <v>0</v>
      </c>
      <c r="P261">
        <v>426.85</v>
      </c>
      <c r="Q261">
        <v>0</v>
      </c>
      <c r="R261" s="1" t="s">
        <v>7990</v>
      </c>
      <c r="S261" s="1" t="s">
        <v>8159</v>
      </c>
      <c r="T261">
        <v>0.77</v>
      </c>
      <c r="U261" s="1"/>
      <c r="V261">
        <v>76161.881492999993</v>
      </c>
      <c r="W261">
        <v>1167246.9729559999</v>
      </c>
      <c r="X261">
        <v>299.31295499999999</v>
      </c>
      <c r="Y261">
        <v>87.743003000000002</v>
      </c>
      <c r="Z261">
        <v>267.54279700000001</v>
      </c>
      <c r="AA261">
        <v>501.82006899999999</v>
      </c>
      <c r="AB261">
        <v>0</v>
      </c>
    </row>
    <row r="262" spans="1:28" x14ac:dyDescent="0.25">
      <c r="A262" s="1" t="s">
        <v>3839</v>
      </c>
      <c r="B262">
        <v>3564</v>
      </c>
      <c r="C262" s="1" t="s">
        <v>4048</v>
      </c>
      <c r="D262">
        <v>2.6</v>
      </c>
      <c r="E262">
        <v>0</v>
      </c>
      <c r="F262">
        <v>0</v>
      </c>
      <c r="G262">
        <v>3802</v>
      </c>
      <c r="H262" s="1" t="s">
        <v>4174</v>
      </c>
      <c r="I262">
        <v>144.80000000000001</v>
      </c>
      <c r="J262">
        <v>13.07</v>
      </c>
      <c r="K262">
        <v>238</v>
      </c>
      <c r="L262">
        <v>2265.2800000000002</v>
      </c>
      <c r="M262">
        <v>31</v>
      </c>
      <c r="N262">
        <v>3</v>
      </c>
      <c r="O262">
        <v>0</v>
      </c>
      <c r="P262">
        <v>81.56</v>
      </c>
      <c r="Q262">
        <v>0</v>
      </c>
      <c r="R262" s="1" t="s">
        <v>7994</v>
      </c>
      <c r="S262" s="1" t="s">
        <v>8159</v>
      </c>
      <c r="T262">
        <v>1.05</v>
      </c>
      <c r="U262" s="1"/>
      <c r="V262">
        <v>28199.590345000001</v>
      </c>
      <c r="W262">
        <v>769509.55819200003</v>
      </c>
      <c r="X262">
        <v>127.203001</v>
      </c>
      <c r="Y262">
        <v>43.456296000000002</v>
      </c>
      <c r="Z262">
        <v>164.81381099999999</v>
      </c>
      <c r="AA262">
        <v>330.82004899999998</v>
      </c>
      <c r="AB262">
        <v>0</v>
      </c>
    </row>
    <row r="263" spans="1:28" x14ac:dyDescent="0.25">
      <c r="A263" s="1" t="s">
        <v>3842</v>
      </c>
      <c r="B263">
        <v>2875</v>
      </c>
      <c r="C263" s="1" t="s">
        <v>4046</v>
      </c>
      <c r="D263">
        <v>2.6</v>
      </c>
      <c r="E263">
        <v>0</v>
      </c>
      <c r="F263">
        <v>0</v>
      </c>
      <c r="G263">
        <v>3809</v>
      </c>
      <c r="H263" s="1" t="s">
        <v>4080</v>
      </c>
      <c r="I263">
        <v>0.2</v>
      </c>
      <c r="J263">
        <v>4.6900000000000004</v>
      </c>
      <c r="K263">
        <v>934</v>
      </c>
      <c r="L263">
        <v>1761.85</v>
      </c>
      <c r="M263">
        <v>619</v>
      </c>
      <c r="N263">
        <v>13</v>
      </c>
      <c r="O263">
        <v>0</v>
      </c>
      <c r="P263">
        <v>797.12</v>
      </c>
      <c r="Q263">
        <v>0</v>
      </c>
      <c r="R263" s="1" t="s">
        <v>7997</v>
      </c>
      <c r="S263" s="1" t="s">
        <v>8159</v>
      </c>
      <c r="T263">
        <v>0.93</v>
      </c>
      <c r="U263" s="1"/>
      <c r="V263">
        <v>122703.26282</v>
      </c>
      <c r="W263">
        <v>1289558.5132820001</v>
      </c>
      <c r="X263">
        <v>458.33307300000001</v>
      </c>
      <c r="Y263">
        <v>126.507497</v>
      </c>
      <c r="Z263">
        <v>304.96445399999999</v>
      </c>
      <c r="AA263">
        <v>554.41373099999998</v>
      </c>
      <c r="AB263">
        <v>0</v>
      </c>
    </row>
    <row r="264" spans="1:28" x14ac:dyDescent="0.25">
      <c r="A264" s="1" t="s">
        <v>3853</v>
      </c>
      <c r="B264">
        <v>3163</v>
      </c>
      <c r="C264" s="1" t="s">
        <v>4062</v>
      </c>
      <c r="D264">
        <v>2.6</v>
      </c>
      <c r="E264">
        <v>0</v>
      </c>
      <c r="F264">
        <v>0.5</v>
      </c>
      <c r="G264">
        <v>3839</v>
      </c>
      <c r="H264" s="1" t="s">
        <v>4156</v>
      </c>
      <c r="I264">
        <v>94.39</v>
      </c>
      <c r="J264">
        <v>9.8800000000000008</v>
      </c>
      <c r="K264">
        <v>676</v>
      </c>
      <c r="L264">
        <v>2593.4299999999998</v>
      </c>
      <c r="M264">
        <v>309</v>
      </c>
      <c r="N264">
        <v>17</v>
      </c>
      <c r="O264">
        <v>0</v>
      </c>
      <c r="P264">
        <v>462.23</v>
      </c>
      <c r="Q264">
        <v>0</v>
      </c>
      <c r="R264" s="1" t="s">
        <v>8008</v>
      </c>
      <c r="S264" s="1" t="s">
        <v>8159</v>
      </c>
      <c r="T264">
        <v>0.77</v>
      </c>
      <c r="U264" s="1"/>
      <c r="V264">
        <v>81312.212803000002</v>
      </c>
      <c r="W264">
        <v>1186494.4718760001</v>
      </c>
      <c r="X264">
        <v>318.03478200000001</v>
      </c>
      <c r="Y264">
        <v>93.001898999999995</v>
      </c>
      <c r="Z264">
        <v>270.56181800000002</v>
      </c>
      <c r="AA264">
        <v>510.09588300000001</v>
      </c>
      <c r="AB264">
        <v>0</v>
      </c>
    </row>
    <row r="265" spans="1:28" x14ac:dyDescent="0.25">
      <c r="A265" s="1" t="s">
        <v>3890</v>
      </c>
      <c r="B265">
        <v>2875</v>
      </c>
      <c r="C265" s="1" t="s">
        <v>4060</v>
      </c>
      <c r="D265">
        <v>2.6</v>
      </c>
      <c r="E265">
        <v>0</v>
      </c>
      <c r="F265">
        <v>0</v>
      </c>
      <c r="G265">
        <v>3973</v>
      </c>
      <c r="H265" s="1" t="s">
        <v>4123</v>
      </c>
      <c r="I265">
        <v>46.68</v>
      </c>
      <c r="J265">
        <v>18.920000000000002</v>
      </c>
      <c r="K265">
        <v>1098</v>
      </c>
      <c r="L265">
        <v>2373.6</v>
      </c>
      <c r="M265">
        <v>728</v>
      </c>
      <c r="N265">
        <v>24</v>
      </c>
      <c r="O265">
        <v>0</v>
      </c>
      <c r="P265">
        <v>916.53</v>
      </c>
      <c r="Q265">
        <v>0</v>
      </c>
      <c r="R265" s="1" t="s">
        <v>8045</v>
      </c>
      <c r="S265" s="1" t="s">
        <v>8159</v>
      </c>
      <c r="T265">
        <v>0.94</v>
      </c>
      <c r="U265" s="1"/>
      <c r="V265">
        <v>143634.03658499999</v>
      </c>
      <c r="W265">
        <v>1611835.981434</v>
      </c>
      <c r="X265">
        <v>541.27192400000001</v>
      </c>
      <c r="Y265">
        <v>151.20106100000001</v>
      </c>
      <c r="Z265">
        <v>377.47430300000002</v>
      </c>
      <c r="AA265">
        <v>692.96631300000001</v>
      </c>
      <c r="AB265">
        <v>0</v>
      </c>
    </row>
    <row r="266" spans="1:28" x14ac:dyDescent="0.25">
      <c r="A266" s="1" t="s">
        <v>3892</v>
      </c>
      <c r="B266">
        <v>3306</v>
      </c>
      <c r="C266" s="1" t="s">
        <v>4022</v>
      </c>
      <c r="D266">
        <v>2.6</v>
      </c>
      <c r="E266">
        <v>0</v>
      </c>
      <c r="F266">
        <v>0</v>
      </c>
      <c r="G266">
        <v>3978</v>
      </c>
      <c r="H266" s="1" t="s">
        <v>4128</v>
      </c>
      <c r="I266">
        <v>116.2</v>
      </c>
      <c r="J266">
        <v>11.54</v>
      </c>
      <c r="K266">
        <v>672</v>
      </c>
      <c r="L266">
        <v>3381.38</v>
      </c>
      <c r="M266">
        <v>286</v>
      </c>
      <c r="N266">
        <v>9</v>
      </c>
      <c r="O266">
        <v>0</v>
      </c>
      <c r="P266">
        <v>428.59</v>
      </c>
      <c r="Q266">
        <v>0</v>
      </c>
      <c r="R266" s="1" t="s">
        <v>8047</v>
      </c>
      <c r="S266" s="1" t="s">
        <v>8159</v>
      </c>
      <c r="T266">
        <v>0.99</v>
      </c>
      <c r="U266" s="1"/>
      <c r="V266">
        <v>80363.511100000003</v>
      </c>
      <c r="W266">
        <v>1318940.2572900001</v>
      </c>
      <c r="X266">
        <v>321.04787700000003</v>
      </c>
      <c r="Y266">
        <v>96.252770999999996</v>
      </c>
      <c r="Z266">
        <v>297.19821100000001</v>
      </c>
      <c r="AA266">
        <v>567.03374399999996</v>
      </c>
      <c r="AB266">
        <v>0</v>
      </c>
    </row>
    <row r="267" spans="1:28" x14ac:dyDescent="0.25">
      <c r="A267" s="1" t="s">
        <v>3894</v>
      </c>
      <c r="B267">
        <v>3028</v>
      </c>
      <c r="C267" s="1" t="s">
        <v>4054</v>
      </c>
      <c r="D267">
        <v>2.6</v>
      </c>
      <c r="E267">
        <v>0</v>
      </c>
      <c r="F267">
        <v>0</v>
      </c>
      <c r="G267">
        <v>3983</v>
      </c>
      <c r="H267" s="1" t="s">
        <v>4076</v>
      </c>
      <c r="I267">
        <v>1.4</v>
      </c>
      <c r="J267">
        <v>9.73</v>
      </c>
      <c r="K267">
        <v>955</v>
      </c>
      <c r="L267">
        <v>2326.41</v>
      </c>
      <c r="M267">
        <v>554</v>
      </c>
      <c r="N267">
        <v>12</v>
      </c>
      <c r="O267">
        <v>0</v>
      </c>
      <c r="P267">
        <v>756.85</v>
      </c>
      <c r="Q267">
        <v>0</v>
      </c>
      <c r="R267" s="1" t="s">
        <v>8049</v>
      </c>
      <c r="S267" s="1" t="s">
        <v>8159</v>
      </c>
      <c r="T267">
        <v>0.83</v>
      </c>
      <c r="U267" s="1"/>
      <c r="V267">
        <v>117941.61909399999</v>
      </c>
      <c r="W267">
        <v>1340312.9517679999</v>
      </c>
      <c r="X267">
        <v>444.13332700000001</v>
      </c>
      <c r="Y267">
        <v>123.660099</v>
      </c>
      <c r="Z267">
        <v>315.72809100000001</v>
      </c>
      <c r="AA267">
        <v>576.23170800000003</v>
      </c>
      <c r="AB267">
        <v>0</v>
      </c>
    </row>
    <row r="268" spans="1:28" x14ac:dyDescent="0.25">
      <c r="A268" s="1" t="s">
        <v>3923</v>
      </c>
      <c r="B268">
        <v>3404</v>
      </c>
      <c r="C268" s="1" t="s">
        <v>4029</v>
      </c>
      <c r="D268">
        <v>2.6</v>
      </c>
      <c r="E268">
        <v>0</v>
      </c>
      <c r="F268">
        <v>0</v>
      </c>
      <c r="G268">
        <v>4064</v>
      </c>
      <c r="H268" s="1" t="s">
        <v>4111</v>
      </c>
      <c r="I268">
        <v>13.29</v>
      </c>
      <c r="J268">
        <v>9.08</v>
      </c>
      <c r="K268">
        <v>660</v>
      </c>
      <c r="L268">
        <v>1880.87</v>
      </c>
      <c r="M268">
        <v>319</v>
      </c>
      <c r="N268">
        <v>20</v>
      </c>
      <c r="O268">
        <v>0</v>
      </c>
      <c r="P268">
        <v>478.11</v>
      </c>
      <c r="Q268">
        <v>0</v>
      </c>
      <c r="R268" s="1" t="s">
        <v>8078</v>
      </c>
      <c r="S268" s="1" t="s">
        <v>8159</v>
      </c>
      <c r="T268">
        <v>0.73</v>
      </c>
      <c r="U268" s="1"/>
      <c r="V268">
        <v>74806.407338000005</v>
      </c>
      <c r="W268">
        <v>1004924.851641</v>
      </c>
      <c r="X268">
        <v>288.34134899999998</v>
      </c>
      <c r="Y268">
        <v>82.758443999999997</v>
      </c>
      <c r="Z268">
        <v>232.08055100000001</v>
      </c>
      <c r="AA268">
        <v>432.03766100000001</v>
      </c>
      <c r="AB268">
        <v>0</v>
      </c>
    </row>
    <row r="269" spans="1:28" x14ac:dyDescent="0.25">
      <c r="A269" s="1" t="s">
        <v>3930</v>
      </c>
      <c r="B269">
        <v>3030</v>
      </c>
      <c r="C269" s="1" t="s">
        <v>4060</v>
      </c>
      <c r="D269">
        <v>2.6</v>
      </c>
      <c r="E269">
        <v>0</v>
      </c>
      <c r="F269">
        <v>0</v>
      </c>
      <c r="G269">
        <v>4076</v>
      </c>
      <c r="H269" s="1" t="s">
        <v>4152</v>
      </c>
      <c r="I269">
        <v>144.80000000000001</v>
      </c>
      <c r="J269">
        <v>11.78</v>
      </c>
      <c r="K269">
        <v>1046</v>
      </c>
      <c r="L269">
        <v>3592.2</v>
      </c>
      <c r="M269">
        <v>572</v>
      </c>
      <c r="N269">
        <v>16</v>
      </c>
      <c r="O269">
        <v>0</v>
      </c>
      <c r="P269">
        <v>785.81</v>
      </c>
      <c r="Q269">
        <v>0</v>
      </c>
      <c r="R269" s="1" t="s">
        <v>8085</v>
      </c>
      <c r="S269" s="1" t="s">
        <v>8159</v>
      </c>
      <c r="T269">
        <v>0.99</v>
      </c>
      <c r="U269" s="1"/>
      <c r="V269">
        <v>129929.335659</v>
      </c>
      <c r="W269">
        <v>1728670.089955</v>
      </c>
      <c r="X269">
        <v>501.29243300000002</v>
      </c>
      <c r="Y269">
        <v>144.12560999999999</v>
      </c>
      <c r="Z269">
        <v>397.77636200000001</v>
      </c>
      <c r="AA269">
        <v>743.18917199999999</v>
      </c>
      <c r="AB269">
        <v>0</v>
      </c>
    </row>
    <row r="270" spans="1:28" x14ac:dyDescent="0.25">
      <c r="A270" s="1" t="s">
        <v>3936</v>
      </c>
      <c r="B270">
        <v>3019</v>
      </c>
      <c r="C270" s="1" t="s">
        <v>4063</v>
      </c>
      <c r="D270">
        <v>2.6</v>
      </c>
      <c r="E270">
        <v>0</v>
      </c>
      <c r="F270">
        <v>0.25</v>
      </c>
      <c r="G270">
        <v>4101</v>
      </c>
      <c r="H270" s="1" t="s">
        <v>4152</v>
      </c>
      <c r="I270">
        <v>144.80000000000001</v>
      </c>
      <c r="J270">
        <v>11.15</v>
      </c>
      <c r="K270">
        <v>1082</v>
      </c>
      <c r="L270">
        <v>2667.19</v>
      </c>
      <c r="M270">
        <v>579</v>
      </c>
      <c r="N270">
        <v>16</v>
      </c>
      <c r="O270">
        <v>0</v>
      </c>
      <c r="P270">
        <v>850.95</v>
      </c>
      <c r="Q270">
        <v>0</v>
      </c>
      <c r="R270" s="1" t="s">
        <v>8091</v>
      </c>
      <c r="S270" s="1" t="s">
        <v>8159</v>
      </c>
      <c r="T270">
        <v>0.83</v>
      </c>
      <c r="U270" s="1"/>
      <c r="V270">
        <v>131373.75828400001</v>
      </c>
      <c r="W270">
        <v>1574535.5802239999</v>
      </c>
      <c r="X270">
        <v>499.15731299999999</v>
      </c>
      <c r="Y270">
        <v>140.96423300000001</v>
      </c>
      <c r="Z270">
        <v>366.10756300000003</v>
      </c>
      <c r="AA270">
        <v>676.92849100000001</v>
      </c>
      <c r="AB270">
        <v>0</v>
      </c>
    </row>
    <row r="271" spans="1:28" x14ac:dyDescent="0.25">
      <c r="A271" s="1" t="s">
        <v>3945</v>
      </c>
      <c r="B271">
        <v>2956</v>
      </c>
      <c r="C271" s="1" t="s">
        <v>4063</v>
      </c>
      <c r="D271">
        <v>2.6</v>
      </c>
      <c r="E271">
        <v>0</v>
      </c>
      <c r="F271">
        <v>0</v>
      </c>
      <c r="G271">
        <v>4134</v>
      </c>
      <c r="H271" s="1" t="s">
        <v>4129</v>
      </c>
      <c r="I271">
        <v>135.09</v>
      </c>
      <c r="J271">
        <v>9.6300000000000008</v>
      </c>
      <c r="K271">
        <v>1178</v>
      </c>
      <c r="L271">
        <v>3379.88</v>
      </c>
      <c r="M271">
        <v>670</v>
      </c>
      <c r="N271">
        <v>17</v>
      </c>
      <c r="O271">
        <v>0</v>
      </c>
      <c r="P271">
        <v>886.65</v>
      </c>
      <c r="Q271">
        <v>0</v>
      </c>
      <c r="R271" s="1" t="s">
        <v>8100</v>
      </c>
      <c r="S271" s="1" t="s">
        <v>8159</v>
      </c>
      <c r="T271">
        <v>0.84</v>
      </c>
      <c r="U271" s="1"/>
      <c r="V271">
        <v>145546.74190399999</v>
      </c>
      <c r="W271">
        <v>1777138.7224069999</v>
      </c>
      <c r="X271">
        <v>553.05051400000002</v>
      </c>
      <c r="Y271">
        <v>155.630458</v>
      </c>
      <c r="Z271">
        <v>416.248851</v>
      </c>
      <c r="AA271">
        <v>764.03020400000003</v>
      </c>
      <c r="AB271">
        <v>0</v>
      </c>
    </row>
    <row r="272" spans="1:28" x14ac:dyDescent="0.25">
      <c r="A272" s="1" t="s">
        <v>3976</v>
      </c>
      <c r="B272">
        <v>3163</v>
      </c>
      <c r="C272" s="1" t="s">
        <v>4046</v>
      </c>
      <c r="D272">
        <v>2.6</v>
      </c>
      <c r="E272">
        <v>0</v>
      </c>
      <c r="F272">
        <v>0.5</v>
      </c>
      <c r="G272">
        <v>4262</v>
      </c>
      <c r="H272" s="1" t="s">
        <v>4080</v>
      </c>
      <c r="I272">
        <v>0.2</v>
      </c>
      <c r="J272">
        <v>3.28</v>
      </c>
      <c r="K272">
        <v>1099</v>
      </c>
      <c r="L272">
        <v>1761.85</v>
      </c>
      <c r="M272">
        <v>669</v>
      </c>
      <c r="N272">
        <v>15</v>
      </c>
      <c r="O272">
        <v>0</v>
      </c>
      <c r="P272">
        <v>895.16</v>
      </c>
      <c r="Q272">
        <v>0</v>
      </c>
      <c r="R272" s="1" t="s">
        <v>8131</v>
      </c>
      <c r="S272" s="1" t="s">
        <v>8159</v>
      </c>
      <c r="T272">
        <v>0.63</v>
      </c>
      <c r="U272" s="1"/>
      <c r="V272">
        <v>136588.23125099999</v>
      </c>
      <c r="W272">
        <v>1328402.7652479999</v>
      </c>
      <c r="X272">
        <v>504.47938299999998</v>
      </c>
      <c r="Y272">
        <v>136.94200499999999</v>
      </c>
      <c r="Z272">
        <v>319.36314800000002</v>
      </c>
      <c r="AA272">
        <v>571.11691099999996</v>
      </c>
      <c r="AB272">
        <v>0</v>
      </c>
    </row>
    <row r="273" spans="1:28" x14ac:dyDescent="0.25">
      <c r="A273" s="1" t="s">
        <v>3996</v>
      </c>
      <c r="B273">
        <v>3302</v>
      </c>
      <c r="C273" s="1" t="s">
        <v>4069</v>
      </c>
      <c r="D273">
        <v>0.2</v>
      </c>
      <c r="E273">
        <v>0</v>
      </c>
      <c r="F273">
        <v>0</v>
      </c>
      <c r="G273">
        <v>4459</v>
      </c>
      <c r="H273" s="1" t="s">
        <v>4119</v>
      </c>
      <c r="I273">
        <v>17.75</v>
      </c>
      <c r="J273">
        <v>10.75</v>
      </c>
      <c r="K273">
        <v>1157</v>
      </c>
      <c r="L273">
        <v>2672.61</v>
      </c>
      <c r="M273">
        <v>713</v>
      </c>
      <c r="N273">
        <v>15</v>
      </c>
      <c r="O273">
        <v>0</v>
      </c>
      <c r="P273">
        <v>906.4</v>
      </c>
      <c r="Q273">
        <v>0</v>
      </c>
      <c r="R273" s="1" t="s">
        <v>8151</v>
      </c>
      <c r="S273" s="1" t="s">
        <v>8159</v>
      </c>
      <c r="T273">
        <v>0.78</v>
      </c>
      <c r="U273" s="1"/>
      <c r="V273">
        <v>145640.161578</v>
      </c>
      <c r="W273">
        <v>1592001.9036930001</v>
      </c>
      <c r="X273">
        <v>545.50672799999995</v>
      </c>
      <c r="Y273">
        <v>150.78660300000001</v>
      </c>
      <c r="Z273">
        <v>377.364914</v>
      </c>
      <c r="AA273">
        <v>684.440203</v>
      </c>
      <c r="AB273">
        <v>0</v>
      </c>
    </row>
    <row r="274" spans="1:28" x14ac:dyDescent="0.25">
      <c r="A274" s="1" t="s">
        <v>3997</v>
      </c>
      <c r="B274">
        <v>3448</v>
      </c>
      <c r="C274" s="1" t="s">
        <v>4049</v>
      </c>
      <c r="D274">
        <v>2.6</v>
      </c>
      <c r="E274">
        <v>0</v>
      </c>
      <c r="F274">
        <v>0</v>
      </c>
      <c r="G274">
        <v>4467</v>
      </c>
      <c r="H274" s="1" t="s">
        <v>4156</v>
      </c>
      <c r="I274">
        <v>94.39</v>
      </c>
      <c r="J274">
        <v>9.24</v>
      </c>
      <c r="K274">
        <v>1019</v>
      </c>
      <c r="L274">
        <v>3617.84</v>
      </c>
      <c r="M274">
        <v>491</v>
      </c>
      <c r="N274">
        <v>11</v>
      </c>
      <c r="O274">
        <v>0</v>
      </c>
      <c r="P274">
        <v>682.9</v>
      </c>
      <c r="Q274">
        <v>0</v>
      </c>
      <c r="R274" s="1" t="s">
        <v>8152</v>
      </c>
      <c r="S274" s="1" t="s">
        <v>8159</v>
      </c>
      <c r="T274">
        <v>0.78</v>
      </c>
      <c r="U274" s="1"/>
      <c r="V274">
        <v>114626.22293800001</v>
      </c>
      <c r="W274">
        <v>1540669.932917</v>
      </c>
      <c r="X274">
        <v>440.252928</v>
      </c>
      <c r="Y274">
        <v>125.13503900000001</v>
      </c>
      <c r="Z274">
        <v>360.34424000000001</v>
      </c>
      <c r="AA274">
        <v>662.36389199999996</v>
      </c>
      <c r="AB274">
        <v>0</v>
      </c>
    </row>
    <row r="277" spans="1:28" x14ac:dyDescent="0.25">
      <c r="K277" t="s">
        <v>8164</v>
      </c>
      <c r="P277" t="s">
        <v>8165</v>
      </c>
      <c r="V277" t="s">
        <v>8166</v>
      </c>
      <c r="W277" t="s">
        <v>8167</v>
      </c>
      <c r="X277" t="s">
        <v>8168</v>
      </c>
      <c r="Y277" t="s">
        <v>8169</v>
      </c>
      <c r="Z277" t="s">
        <v>8170</v>
      </c>
      <c r="AA277" t="s">
        <v>8171</v>
      </c>
    </row>
    <row r="278" spans="1:28" x14ac:dyDescent="0.25">
      <c r="K278">
        <f>SUM(K2:K274)</f>
        <v>145129</v>
      </c>
      <c r="P278">
        <f>SUM(P2:P274)</f>
        <v>98514.67</v>
      </c>
      <c r="V278">
        <f t="shared" ref="V278:AA278" si="0">SUM(V2:V274)</f>
        <v>17606935.104453001</v>
      </c>
      <c r="W278">
        <f t="shared" si="0"/>
        <v>250918221.08323202</v>
      </c>
      <c r="X278">
        <f t="shared" si="0"/>
        <v>68553.023182000034</v>
      </c>
      <c r="Y278">
        <f t="shared" si="0"/>
        <v>19913.908512000002</v>
      </c>
      <c r="Z278">
        <f t="shared" si="0"/>
        <v>57521.861880000011</v>
      </c>
      <c r="AA278">
        <f t="shared" si="0"/>
        <v>107874.42558999991</v>
      </c>
    </row>
    <row r="280" spans="1:28" x14ac:dyDescent="0.25">
      <c r="K280" t="s">
        <v>8172</v>
      </c>
      <c r="P280" t="s">
        <v>8173</v>
      </c>
      <c r="V280" t="s">
        <v>8174</v>
      </c>
      <c r="W280" t="s">
        <v>8175</v>
      </c>
      <c r="X280" t="s">
        <v>8176</v>
      </c>
      <c r="Y280" t="s">
        <v>8177</v>
      </c>
      <c r="Z280" t="s">
        <v>8178</v>
      </c>
      <c r="AA280" t="s">
        <v>8179</v>
      </c>
    </row>
    <row r="281" spans="1:28" x14ac:dyDescent="0.25">
      <c r="K281">
        <f>K278/273</f>
        <v>531.60805860805863</v>
      </c>
      <c r="P281">
        <f>P278/273</f>
        <v>360.85959706959704</v>
      </c>
      <c r="V281">
        <f>V278/273</f>
        <v>64494.267781879127</v>
      </c>
      <c r="W281">
        <f t="shared" ref="W281:AA281" si="1">W278/273</f>
        <v>919114.36294224183</v>
      </c>
      <c r="X281">
        <f t="shared" si="1"/>
        <v>251.10997502564115</v>
      </c>
      <c r="Y281">
        <f t="shared" si="1"/>
        <v>72.944719824175834</v>
      </c>
      <c r="Z281">
        <f t="shared" si="1"/>
        <v>210.7027907692308</v>
      </c>
      <c r="AA281">
        <f t="shared" si="1"/>
        <v>395.14441608058576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5"/>
  <sheetViews>
    <sheetView topLeftCell="R58" workbookViewId="0">
      <selection activeCell="V75" sqref="V75:AA75"/>
    </sheetView>
  </sheetViews>
  <sheetFormatPr baseColWidth="10" defaultRowHeight="15" x14ac:dyDescent="0.25"/>
  <cols>
    <col min="1" max="1" width="10.7109375" bestFit="1" customWidth="1"/>
    <col min="2" max="2" width="9.140625" bestFit="1" customWidth="1"/>
    <col min="3" max="3" width="13.28515625" bestFit="1" customWidth="1"/>
    <col min="4" max="4" width="12.28515625" bestFit="1" customWidth="1"/>
    <col min="5" max="5" width="14.7109375" bestFit="1" customWidth="1"/>
    <col min="6" max="6" width="14.140625" bestFit="1" customWidth="1"/>
    <col min="7" max="7" width="8.85546875" bestFit="1" customWidth="1"/>
    <col min="8" max="8" width="13" bestFit="1" customWidth="1"/>
    <col min="9" max="9" width="12" customWidth="1"/>
    <col min="10" max="10" width="14.42578125" bestFit="1" customWidth="1"/>
    <col min="11" max="11" width="16" customWidth="1"/>
    <col min="12" max="12" width="14.140625" bestFit="1" customWidth="1"/>
    <col min="13" max="13" width="14.28515625" bestFit="1" customWidth="1"/>
    <col min="14" max="14" width="15.140625" bestFit="1" customWidth="1"/>
    <col min="15" max="15" width="11.5703125" bestFit="1" customWidth="1"/>
    <col min="16" max="16" width="15.42578125" customWidth="1"/>
    <col min="17" max="17" width="12.5703125" bestFit="1" customWidth="1"/>
    <col min="18" max="18" width="73.28515625" bestFit="1" customWidth="1"/>
    <col min="19" max="19" width="10.28515625" bestFit="1" customWidth="1"/>
    <col min="20" max="20" width="14.140625" bestFit="1" customWidth="1"/>
    <col min="21" max="27" width="12" bestFit="1" customWidth="1"/>
    <col min="28" max="28" width="16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s="1" t="s">
        <v>115</v>
      </c>
      <c r="B2">
        <v>2</v>
      </c>
      <c r="C2" s="1" t="s">
        <v>4030</v>
      </c>
      <c r="D2">
        <v>7.1</v>
      </c>
      <c r="E2">
        <v>0</v>
      </c>
      <c r="F2">
        <v>2</v>
      </c>
      <c r="G2">
        <v>213</v>
      </c>
      <c r="H2" s="1" t="s">
        <v>4012</v>
      </c>
      <c r="I2">
        <v>120.08</v>
      </c>
      <c r="J2">
        <v>12.14</v>
      </c>
      <c r="K2">
        <v>211</v>
      </c>
      <c r="L2">
        <v>1987.07</v>
      </c>
      <c r="M2">
        <v>38</v>
      </c>
      <c r="N2">
        <v>3</v>
      </c>
      <c r="O2">
        <v>0</v>
      </c>
      <c r="P2">
        <v>66.67</v>
      </c>
      <c r="Q2">
        <v>0</v>
      </c>
      <c r="R2" s="1" t="s">
        <v>4270</v>
      </c>
      <c r="S2" s="1" t="s">
        <v>8161</v>
      </c>
      <c r="T2">
        <v>1</v>
      </c>
      <c r="U2" s="1"/>
      <c r="V2">
        <v>11409.96401</v>
      </c>
      <c r="W2">
        <v>607377.49217800004</v>
      </c>
      <c r="X2">
        <v>66.320829000000003</v>
      </c>
      <c r="Y2">
        <v>11.452138</v>
      </c>
      <c r="Z2">
        <v>252.57016300000001</v>
      </c>
      <c r="AA2">
        <v>261.08631600000001</v>
      </c>
      <c r="AB2">
        <v>0</v>
      </c>
    </row>
    <row r="3" spans="1:28" x14ac:dyDescent="0.25">
      <c r="A3" s="1" t="s">
        <v>230</v>
      </c>
      <c r="B3">
        <v>159</v>
      </c>
      <c r="C3" s="1" t="s">
        <v>4008</v>
      </c>
      <c r="D3">
        <v>7.1</v>
      </c>
      <c r="E3">
        <v>0</v>
      </c>
      <c r="F3">
        <v>0</v>
      </c>
      <c r="G3">
        <v>336</v>
      </c>
      <c r="H3" s="1" t="s">
        <v>4080</v>
      </c>
      <c r="I3">
        <v>0.2</v>
      </c>
      <c r="J3">
        <v>6.87</v>
      </c>
      <c r="K3">
        <v>177</v>
      </c>
      <c r="L3">
        <v>658.09</v>
      </c>
      <c r="M3">
        <v>94</v>
      </c>
      <c r="N3">
        <v>4</v>
      </c>
      <c r="O3">
        <v>0</v>
      </c>
      <c r="P3">
        <v>131.38999999999999</v>
      </c>
      <c r="Q3">
        <v>0</v>
      </c>
      <c r="R3" s="1" t="s">
        <v>4385</v>
      </c>
      <c r="S3" s="1" t="s">
        <v>8161</v>
      </c>
      <c r="T3">
        <v>1.1000000000000001</v>
      </c>
      <c r="U3" s="1"/>
      <c r="V3">
        <v>17477.263327000001</v>
      </c>
      <c r="W3">
        <v>481206.19673199998</v>
      </c>
      <c r="X3">
        <v>91.018174999999999</v>
      </c>
      <c r="Y3">
        <v>10.847291</v>
      </c>
      <c r="Z3">
        <v>213.55796599999999</v>
      </c>
      <c r="AA3">
        <v>206.854826</v>
      </c>
      <c r="AB3">
        <v>0</v>
      </c>
    </row>
    <row r="4" spans="1:28" x14ac:dyDescent="0.25">
      <c r="A4" s="1" t="s">
        <v>349</v>
      </c>
      <c r="B4">
        <v>69</v>
      </c>
      <c r="C4" s="1" t="s">
        <v>4030</v>
      </c>
      <c r="D4">
        <v>7.1</v>
      </c>
      <c r="E4">
        <v>0</v>
      </c>
      <c r="F4">
        <v>0</v>
      </c>
      <c r="G4">
        <v>442</v>
      </c>
      <c r="H4" s="1" t="s">
        <v>4155</v>
      </c>
      <c r="I4">
        <v>81.98</v>
      </c>
      <c r="J4">
        <v>13.17</v>
      </c>
      <c r="K4">
        <v>373</v>
      </c>
      <c r="L4">
        <v>2814.2</v>
      </c>
      <c r="M4">
        <v>88</v>
      </c>
      <c r="N4">
        <v>6</v>
      </c>
      <c r="O4">
        <v>0</v>
      </c>
      <c r="P4">
        <v>163.56</v>
      </c>
      <c r="Q4">
        <v>0</v>
      </c>
      <c r="R4" s="1" t="s">
        <v>4504</v>
      </c>
      <c r="S4" s="1" t="s">
        <v>8161</v>
      </c>
      <c r="T4">
        <v>0.98</v>
      </c>
      <c r="U4" s="1"/>
      <c r="V4">
        <v>24765.008639</v>
      </c>
      <c r="W4">
        <v>1016555.944534</v>
      </c>
      <c r="X4">
        <v>136.81735900000001</v>
      </c>
      <c r="Y4">
        <v>20.257017000000001</v>
      </c>
      <c r="Z4">
        <v>431.76950900000003</v>
      </c>
      <c r="AA4">
        <v>436.97808600000002</v>
      </c>
      <c r="AB4">
        <v>0</v>
      </c>
    </row>
    <row r="5" spans="1:28" x14ac:dyDescent="0.25">
      <c r="A5" s="1" t="s">
        <v>354</v>
      </c>
      <c r="B5">
        <v>75</v>
      </c>
      <c r="C5" s="1" t="s">
        <v>4030</v>
      </c>
      <c r="D5">
        <v>7.1</v>
      </c>
      <c r="E5">
        <v>0</v>
      </c>
      <c r="F5">
        <v>0</v>
      </c>
      <c r="G5">
        <v>447</v>
      </c>
      <c r="H5" s="1" t="s">
        <v>4147</v>
      </c>
      <c r="I5">
        <v>23.77</v>
      </c>
      <c r="J5">
        <v>13.32</v>
      </c>
      <c r="K5">
        <v>372</v>
      </c>
      <c r="L5">
        <v>2692.53</v>
      </c>
      <c r="M5">
        <v>119</v>
      </c>
      <c r="N5">
        <v>6</v>
      </c>
      <c r="O5">
        <v>0</v>
      </c>
      <c r="P5">
        <v>197.51</v>
      </c>
      <c r="Q5">
        <v>0</v>
      </c>
      <c r="R5" s="1" t="s">
        <v>4509</v>
      </c>
      <c r="S5" s="1" t="s">
        <v>8161</v>
      </c>
      <c r="T5">
        <v>1.1100000000000001</v>
      </c>
      <c r="U5" s="1"/>
      <c r="V5">
        <v>30515.143369000001</v>
      </c>
      <c r="W5">
        <v>1117636.746729</v>
      </c>
      <c r="X5">
        <v>165.413939</v>
      </c>
      <c r="Y5">
        <v>23.328330000000001</v>
      </c>
      <c r="Z5">
        <v>480.55544500000002</v>
      </c>
      <c r="AA5">
        <v>480.43009499999999</v>
      </c>
      <c r="AB5">
        <v>0</v>
      </c>
    </row>
    <row r="6" spans="1:28" x14ac:dyDescent="0.25">
      <c r="A6" s="1" t="s">
        <v>419</v>
      </c>
      <c r="B6">
        <v>344</v>
      </c>
      <c r="C6" s="1" t="s">
        <v>4003</v>
      </c>
      <c r="D6">
        <v>7.1</v>
      </c>
      <c r="E6">
        <v>0</v>
      </c>
      <c r="F6">
        <v>0</v>
      </c>
      <c r="G6">
        <v>500</v>
      </c>
      <c r="H6" s="1" t="s">
        <v>4095</v>
      </c>
      <c r="I6">
        <v>63.59</v>
      </c>
      <c r="J6">
        <v>8.8800000000000008</v>
      </c>
      <c r="K6">
        <v>156</v>
      </c>
      <c r="L6">
        <v>760.07</v>
      </c>
      <c r="M6">
        <v>21</v>
      </c>
      <c r="N6">
        <v>3</v>
      </c>
      <c r="O6">
        <v>0</v>
      </c>
      <c r="P6">
        <v>74.31</v>
      </c>
      <c r="Q6">
        <v>0</v>
      </c>
      <c r="R6" s="1" t="s">
        <v>4574</v>
      </c>
      <c r="S6" s="1" t="s">
        <v>8161</v>
      </c>
      <c r="T6">
        <v>0.64</v>
      </c>
      <c r="U6" s="1"/>
      <c r="V6">
        <v>8269.4032800000004</v>
      </c>
      <c r="W6">
        <v>298832.94697500003</v>
      </c>
      <c r="X6">
        <v>44.624583999999999</v>
      </c>
      <c r="Y6">
        <v>5.6990559999999997</v>
      </c>
      <c r="Z6">
        <v>126.62098</v>
      </c>
      <c r="AA6">
        <v>128.45782399999999</v>
      </c>
      <c r="AB6">
        <v>0</v>
      </c>
    </row>
    <row r="7" spans="1:28" x14ac:dyDescent="0.25">
      <c r="A7" s="1" t="s">
        <v>455</v>
      </c>
      <c r="B7">
        <v>309</v>
      </c>
      <c r="C7" s="1" t="s">
        <v>4003</v>
      </c>
      <c r="D7">
        <v>7.1</v>
      </c>
      <c r="E7">
        <v>0</v>
      </c>
      <c r="F7">
        <v>0</v>
      </c>
      <c r="G7">
        <v>537</v>
      </c>
      <c r="H7" s="1" t="s">
        <v>4122</v>
      </c>
      <c r="I7">
        <v>159.35</v>
      </c>
      <c r="J7">
        <v>10.32</v>
      </c>
      <c r="K7">
        <v>228</v>
      </c>
      <c r="L7">
        <v>1414.09</v>
      </c>
      <c r="M7">
        <v>76</v>
      </c>
      <c r="N7">
        <v>2</v>
      </c>
      <c r="O7">
        <v>0</v>
      </c>
      <c r="P7">
        <v>115.12</v>
      </c>
      <c r="Q7">
        <v>0</v>
      </c>
      <c r="R7" s="1" t="s">
        <v>4610</v>
      </c>
      <c r="S7" s="1" t="s">
        <v>8161</v>
      </c>
      <c r="T7">
        <v>0.88</v>
      </c>
      <c r="U7" s="1"/>
      <c r="V7">
        <v>17694.49123</v>
      </c>
      <c r="W7">
        <v>586850.22084299999</v>
      </c>
      <c r="X7">
        <v>94.415109999999999</v>
      </c>
      <c r="Y7">
        <v>12.054373</v>
      </c>
      <c r="Z7">
        <v>251.988966</v>
      </c>
      <c r="AA7">
        <v>252.26652899999999</v>
      </c>
      <c r="AB7">
        <v>0</v>
      </c>
    </row>
    <row r="8" spans="1:28" x14ac:dyDescent="0.25">
      <c r="A8" s="1" t="s">
        <v>516</v>
      </c>
      <c r="B8">
        <v>132</v>
      </c>
      <c r="C8" s="1" t="s">
        <v>4063</v>
      </c>
      <c r="D8">
        <v>7.1</v>
      </c>
      <c r="E8">
        <v>0</v>
      </c>
      <c r="F8">
        <v>0</v>
      </c>
      <c r="G8">
        <v>598</v>
      </c>
      <c r="H8" s="1" t="s">
        <v>4152</v>
      </c>
      <c r="I8">
        <v>144.80000000000001</v>
      </c>
      <c r="J8">
        <v>7.84</v>
      </c>
      <c r="K8">
        <v>466</v>
      </c>
      <c r="L8">
        <v>2662.69</v>
      </c>
      <c r="M8">
        <v>90</v>
      </c>
      <c r="N8">
        <v>5</v>
      </c>
      <c r="O8">
        <v>0</v>
      </c>
      <c r="P8">
        <v>190.68</v>
      </c>
      <c r="Q8">
        <v>0</v>
      </c>
      <c r="R8" s="1" t="s">
        <v>4671</v>
      </c>
      <c r="S8" s="1" t="s">
        <v>8161</v>
      </c>
      <c r="T8">
        <v>0.69</v>
      </c>
      <c r="U8" s="1"/>
      <c r="V8">
        <v>28693.460997999999</v>
      </c>
      <c r="W8">
        <v>1010407.432007</v>
      </c>
      <c r="X8">
        <v>154.226854</v>
      </c>
      <c r="Y8">
        <v>19.341365</v>
      </c>
      <c r="Z8">
        <v>427.703847</v>
      </c>
      <c r="AA8">
        <v>434.33939700000002</v>
      </c>
      <c r="AB8">
        <v>0</v>
      </c>
    </row>
    <row r="9" spans="1:28" x14ac:dyDescent="0.25">
      <c r="A9" s="1" t="s">
        <v>521</v>
      </c>
      <c r="B9">
        <v>218</v>
      </c>
      <c r="C9" s="1" t="s">
        <v>4018</v>
      </c>
      <c r="D9">
        <v>7.1</v>
      </c>
      <c r="E9">
        <v>0</v>
      </c>
      <c r="F9">
        <v>0</v>
      </c>
      <c r="G9">
        <v>603</v>
      </c>
      <c r="H9" s="1" t="s">
        <v>4141</v>
      </c>
      <c r="I9">
        <v>72.8</v>
      </c>
      <c r="J9">
        <v>7.52</v>
      </c>
      <c r="K9">
        <v>385</v>
      </c>
      <c r="L9">
        <v>2190.52</v>
      </c>
      <c r="M9">
        <v>49</v>
      </c>
      <c r="N9">
        <v>4</v>
      </c>
      <c r="O9">
        <v>0</v>
      </c>
      <c r="P9">
        <v>154.13</v>
      </c>
      <c r="Q9">
        <v>0</v>
      </c>
      <c r="R9" s="1" t="s">
        <v>4676</v>
      </c>
      <c r="S9" s="1" t="s">
        <v>8161</v>
      </c>
      <c r="T9">
        <v>0.65</v>
      </c>
      <c r="U9" s="1"/>
      <c r="V9">
        <v>23496.594303000002</v>
      </c>
      <c r="W9">
        <v>859730.60482400004</v>
      </c>
      <c r="X9">
        <v>127.08552899999999</v>
      </c>
      <c r="Y9">
        <v>16.555425</v>
      </c>
      <c r="Z9">
        <v>365.18033800000001</v>
      </c>
      <c r="AA9">
        <v>369.567612</v>
      </c>
      <c r="AB9">
        <v>0</v>
      </c>
    </row>
    <row r="10" spans="1:28" x14ac:dyDescent="0.25">
      <c r="A10" s="1" t="s">
        <v>592</v>
      </c>
      <c r="B10">
        <v>480</v>
      </c>
      <c r="C10" s="1" t="s">
        <v>4034</v>
      </c>
      <c r="D10">
        <v>7.1</v>
      </c>
      <c r="E10">
        <v>0</v>
      </c>
      <c r="F10">
        <v>0</v>
      </c>
      <c r="G10">
        <v>659</v>
      </c>
      <c r="H10" s="1" t="s">
        <v>4115</v>
      </c>
      <c r="I10">
        <v>82</v>
      </c>
      <c r="J10">
        <v>11.47</v>
      </c>
      <c r="K10">
        <v>179</v>
      </c>
      <c r="L10">
        <v>1806.36</v>
      </c>
      <c r="M10">
        <v>1</v>
      </c>
      <c r="N10">
        <v>1</v>
      </c>
      <c r="O10">
        <v>0</v>
      </c>
      <c r="P10">
        <v>36.06</v>
      </c>
      <c r="Q10">
        <v>0</v>
      </c>
      <c r="R10" s="1" t="s">
        <v>4747</v>
      </c>
      <c r="S10" s="1" t="s">
        <v>8161</v>
      </c>
      <c r="T10">
        <v>0.9</v>
      </c>
      <c r="U10" s="1"/>
      <c r="V10">
        <v>8276.8031069999997</v>
      </c>
      <c r="W10">
        <v>518081.478665</v>
      </c>
      <c r="X10">
        <v>49.910525999999997</v>
      </c>
      <c r="Y10">
        <v>9.4347220000000007</v>
      </c>
      <c r="Z10">
        <v>214.04838599999999</v>
      </c>
      <c r="AA10">
        <v>222.70085900000001</v>
      </c>
      <c r="AB10">
        <v>0</v>
      </c>
    </row>
    <row r="11" spans="1:28" x14ac:dyDescent="0.25">
      <c r="A11" s="1" t="s">
        <v>665</v>
      </c>
      <c r="B11">
        <v>358</v>
      </c>
      <c r="C11" s="1" t="s">
        <v>4032</v>
      </c>
      <c r="D11">
        <v>7.1</v>
      </c>
      <c r="E11">
        <v>0</v>
      </c>
      <c r="F11">
        <v>0</v>
      </c>
      <c r="G11">
        <v>734</v>
      </c>
      <c r="H11" s="1" t="s">
        <v>4128</v>
      </c>
      <c r="I11">
        <v>116.2</v>
      </c>
      <c r="J11">
        <v>14.34</v>
      </c>
      <c r="K11">
        <v>376</v>
      </c>
      <c r="L11">
        <v>1964.24</v>
      </c>
      <c r="M11">
        <v>193</v>
      </c>
      <c r="N11">
        <v>6</v>
      </c>
      <c r="O11">
        <v>0</v>
      </c>
      <c r="P11">
        <v>273.52999999999997</v>
      </c>
      <c r="Q11">
        <v>0</v>
      </c>
      <c r="R11" s="1" t="s">
        <v>4820</v>
      </c>
      <c r="S11" s="1" t="s">
        <v>8161</v>
      </c>
      <c r="T11">
        <v>1.38</v>
      </c>
      <c r="U11" s="1"/>
      <c r="V11">
        <v>41641.872851</v>
      </c>
      <c r="W11">
        <v>1290207.070118</v>
      </c>
      <c r="X11">
        <v>220.251372</v>
      </c>
      <c r="Y11">
        <v>28.977713000000001</v>
      </c>
      <c r="Z11">
        <v>568.154134</v>
      </c>
      <c r="AA11">
        <v>554.613924</v>
      </c>
      <c r="AB11">
        <v>0</v>
      </c>
    </row>
    <row r="12" spans="1:28" x14ac:dyDescent="0.25">
      <c r="A12" s="1" t="s">
        <v>675</v>
      </c>
      <c r="B12">
        <v>289</v>
      </c>
      <c r="C12" s="1" t="s">
        <v>4038</v>
      </c>
      <c r="D12">
        <v>7.1</v>
      </c>
      <c r="E12">
        <v>0</v>
      </c>
      <c r="F12">
        <v>0</v>
      </c>
      <c r="G12">
        <v>748</v>
      </c>
      <c r="H12" s="1" t="s">
        <v>4143</v>
      </c>
      <c r="I12">
        <v>105.53</v>
      </c>
      <c r="J12">
        <v>5.43</v>
      </c>
      <c r="K12">
        <v>459</v>
      </c>
      <c r="L12">
        <v>2087.08</v>
      </c>
      <c r="M12">
        <v>106</v>
      </c>
      <c r="N12">
        <v>4</v>
      </c>
      <c r="O12">
        <v>0</v>
      </c>
      <c r="P12">
        <v>169.16</v>
      </c>
      <c r="Q12">
        <v>0</v>
      </c>
      <c r="R12" s="1" t="s">
        <v>4830</v>
      </c>
      <c r="S12" s="1" t="s">
        <v>8161</v>
      </c>
      <c r="T12">
        <v>0.52</v>
      </c>
      <c r="U12" s="1"/>
      <c r="V12">
        <v>31448.111879</v>
      </c>
      <c r="W12">
        <v>887848.90079999994</v>
      </c>
      <c r="X12">
        <v>163.77292700000001</v>
      </c>
      <c r="Y12">
        <v>17.364788999999998</v>
      </c>
      <c r="Z12">
        <v>379.44750699999997</v>
      </c>
      <c r="AA12">
        <v>381.66034300000001</v>
      </c>
      <c r="AB12">
        <v>0</v>
      </c>
    </row>
    <row r="13" spans="1:28" x14ac:dyDescent="0.25">
      <c r="A13" s="1" t="s">
        <v>723</v>
      </c>
      <c r="B13">
        <v>368</v>
      </c>
      <c r="C13" s="1" t="s">
        <v>4030</v>
      </c>
      <c r="D13">
        <v>7.1</v>
      </c>
      <c r="E13">
        <v>0</v>
      </c>
      <c r="F13">
        <v>0</v>
      </c>
      <c r="G13">
        <v>791</v>
      </c>
      <c r="H13" s="1" t="s">
        <v>4123</v>
      </c>
      <c r="I13">
        <v>46.68</v>
      </c>
      <c r="J13">
        <v>18.11</v>
      </c>
      <c r="K13">
        <v>423</v>
      </c>
      <c r="L13">
        <v>2937.5</v>
      </c>
      <c r="M13">
        <v>140</v>
      </c>
      <c r="N13">
        <v>8</v>
      </c>
      <c r="O13">
        <v>0</v>
      </c>
      <c r="P13">
        <v>224.93</v>
      </c>
      <c r="Q13">
        <v>0</v>
      </c>
      <c r="R13" s="1" t="s">
        <v>4878</v>
      </c>
      <c r="S13" s="1" t="s">
        <v>8161</v>
      </c>
      <c r="T13">
        <v>1.08</v>
      </c>
      <c r="U13" s="1"/>
      <c r="V13">
        <v>33633.066688999999</v>
      </c>
      <c r="W13">
        <v>1237377.8347680001</v>
      </c>
      <c r="X13">
        <v>182.456749</v>
      </c>
      <c r="Y13">
        <v>25.822267</v>
      </c>
      <c r="Z13">
        <v>532.72823000000005</v>
      </c>
      <c r="AA13">
        <v>531.90210200000001</v>
      </c>
      <c r="AB13">
        <v>0</v>
      </c>
    </row>
    <row r="14" spans="1:28" x14ac:dyDescent="0.25">
      <c r="A14" s="1" t="s">
        <v>733</v>
      </c>
      <c r="B14">
        <v>389</v>
      </c>
      <c r="C14" s="1" t="s">
        <v>4041</v>
      </c>
      <c r="D14">
        <v>0.2</v>
      </c>
      <c r="E14">
        <v>0</v>
      </c>
      <c r="F14">
        <v>0</v>
      </c>
      <c r="G14">
        <v>799</v>
      </c>
      <c r="H14" s="1" t="s">
        <v>4099</v>
      </c>
      <c r="I14">
        <v>147.79</v>
      </c>
      <c r="J14">
        <v>15.04</v>
      </c>
      <c r="K14">
        <v>410</v>
      </c>
      <c r="L14">
        <v>2475.6999999999998</v>
      </c>
      <c r="M14">
        <v>136</v>
      </c>
      <c r="N14">
        <v>8</v>
      </c>
      <c r="O14">
        <v>0</v>
      </c>
      <c r="P14">
        <v>255.88</v>
      </c>
      <c r="Q14">
        <v>0</v>
      </c>
      <c r="R14" s="1" t="s">
        <v>4888</v>
      </c>
      <c r="S14" s="1" t="s">
        <v>8161</v>
      </c>
      <c r="T14">
        <v>1.17</v>
      </c>
      <c r="U14" s="1"/>
      <c r="V14">
        <v>34897.055076999997</v>
      </c>
      <c r="W14">
        <v>1244011.6846749999</v>
      </c>
      <c r="X14">
        <v>188.29216099999999</v>
      </c>
      <c r="Y14">
        <v>26.362362000000001</v>
      </c>
      <c r="Z14">
        <v>538.21140700000001</v>
      </c>
      <c r="AA14">
        <v>534.75403100000005</v>
      </c>
      <c r="AB14">
        <v>0</v>
      </c>
    </row>
    <row r="15" spans="1:28" x14ac:dyDescent="0.25">
      <c r="A15" s="1" t="s">
        <v>743</v>
      </c>
      <c r="B15">
        <v>438</v>
      </c>
      <c r="C15" s="1" t="s">
        <v>4022</v>
      </c>
      <c r="D15">
        <v>7.1</v>
      </c>
      <c r="E15">
        <v>0</v>
      </c>
      <c r="F15">
        <v>0</v>
      </c>
      <c r="G15">
        <v>802</v>
      </c>
      <c r="H15" s="1" t="s">
        <v>4142</v>
      </c>
      <c r="I15">
        <v>100.22</v>
      </c>
      <c r="J15">
        <v>15.54</v>
      </c>
      <c r="K15">
        <v>364</v>
      </c>
      <c r="L15">
        <v>2381.5</v>
      </c>
      <c r="M15">
        <v>42</v>
      </c>
      <c r="N15">
        <v>4</v>
      </c>
      <c r="O15">
        <v>0</v>
      </c>
      <c r="P15">
        <v>224.92</v>
      </c>
      <c r="Q15">
        <v>0</v>
      </c>
      <c r="R15" s="1" t="s">
        <v>4898</v>
      </c>
      <c r="S15" s="1" t="s">
        <v>8161</v>
      </c>
      <c r="T15">
        <v>1.25</v>
      </c>
      <c r="U15" s="1"/>
      <c r="V15">
        <v>26077.584750000002</v>
      </c>
      <c r="W15">
        <v>1068256.7179139999</v>
      </c>
      <c r="X15">
        <v>144.120147</v>
      </c>
      <c r="Y15">
        <v>22.402155</v>
      </c>
      <c r="Z15">
        <v>461.32520299999999</v>
      </c>
      <c r="AA15">
        <v>459.20053000000001</v>
      </c>
      <c r="AB15">
        <v>0</v>
      </c>
    </row>
    <row r="16" spans="1:28" x14ac:dyDescent="0.25">
      <c r="A16" s="1" t="s">
        <v>753</v>
      </c>
      <c r="B16">
        <v>493</v>
      </c>
      <c r="C16" s="1" t="s">
        <v>4030</v>
      </c>
      <c r="D16">
        <v>7.1</v>
      </c>
      <c r="E16">
        <v>0</v>
      </c>
      <c r="F16">
        <v>0.14000000000000001</v>
      </c>
      <c r="G16">
        <v>816</v>
      </c>
      <c r="H16" s="1" t="s">
        <v>4012</v>
      </c>
      <c r="I16">
        <v>120.08</v>
      </c>
      <c r="J16">
        <v>7.03</v>
      </c>
      <c r="K16">
        <v>323</v>
      </c>
      <c r="L16">
        <v>1987.07</v>
      </c>
      <c r="M16">
        <v>79</v>
      </c>
      <c r="N16">
        <v>7</v>
      </c>
      <c r="O16">
        <v>0</v>
      </c>
      <c r="P16">
        <v>132</v>
      </c>
      <c r="Q16">
        <v>0</v>
      </c>
      <c r="R16" s="1" t="s">
        <v>4908</v>
      </c>
      <c r="S16" s="1" t="s">
        <v>8161</v>
      </c>
      <c r="T16">
        <v>0.75</v>
      </c>
      <c r="U16" s="1"/>
      <c r="V16">
        <v>20670.829207999999</v>
      </c>
      <c r="W16">
        <v>742614.23944799998</v>
      </c>
      <c r="X16">
        <v>111.49777899999999</v>
      </c>
      <c r="Y16">
        <v>14.354305</v>
      </c>
      <c r="Z16">
        <v>314.61418800000001</v>
      </c>
      <c r="AA16">
        <v>319.22381100000001</v>
      </c>
      <c r="AB16">
        <v>0</v>
      </c>
    </row>
    <row r="17" spans="1:28" x14ac:dyDescent="0.25">
      <c r="A17" s="1" t="s">
        <v>772</v>
      </c>
      <c r="B17">
        <v>589</v>
      </c>
      <c r="C17" s="1" t="s">
        <v>4042</v>
      </c>
      <c r="D17">
        <v>7.1</v>
      </c>
      <c r="E17">
        <v>0</v>
      </c>
      <c r="F17">
        <v>0</v>
      </c>
      <c r="G17">
        <v>829</v>
      </c>
      <c r="H17" s="1" t="s">
        <v>4126</v>
      </c>
      <c r="I17">
        <v>99.09</v>
      </c>
      <c r="J17">
        <v>11.67</v>
      </c>
      <c r="K17">
        <v>240</v>
      </c>
      <c r="L17">
        <v>1142.6400000000001</v>
      </c>
      <c r="M17">
        <v>81</v>
      </c>
      <c r="N17">
        <v>5</v>
      </c>
      <c r="O17">
        <v>0</v>
      </c>
      <c r="P17">
        <v>150.59</v>
      </c>
      <c r="Q17">
        <v>0</v>
      </c>
      <c r="R17" s="1" t="s">
        <v>4927</v>
      </c>
      <c r="S17" s="1" t="s">
        <v>8161</v>
      </c>
      <c r="T17">
        <v>0.94</v>
      </c>
      <c r="U17" s="1"/>
      <c r="V17">
        <v>19351.667366000001</v>
      </c>
      <c r="W17">
        <v>620085.54090400005</v>
      </c>
      <c r="X17">
        <v>102.78510300000001</v>
      </c>
      <c r="Y17">
        <v>13.13944</v>
      </c>
      <c r="Z17">
        <v>270.021162</v>
      </c>
      <c r="AA17">
        <v>266.55306300000001</v>
      </c>
      <c r="AB17">
        <v>0</v>
      </c>
    </row>
    <row r="18" spans="1:28" x14ac:dyDescent="0.25">
      <c r="A18" s="1" t="s">
        <v>784</v>
      </c>
      <c r="B18">
        <v>399</v>
      </c>
      <c r="C18" s="1" t="s">
        <v>4066</v>
      </c>
      <c r="D18">
        <v>7.1</v>
      </c>
      <c r="E18">
        <v>0</v>
      </c>
      <c r="F18">
        <v>0</v>
      </c>
      <c r="G18">
        <v>844</v>
      </c>
      <c r="H18" s="1" t="s">
        <v>4169</v>
      </c>
      <c r="I18">
        <v>33.26</v>
      </c>
      <c r="J18">
        <v>11.09</v>
      </c>
      <c r="K18">
        <v>445</v>
      </c>
      <c r="L18">
        <v>2686.31</v>
      </c>
      <c r="M18">
        <v>134</v>
      </c>
      <c r="N18">
        <v>7</v>
      </c>
      <c r="O18">
        <v>0</v>
      </c>
      <c r="P18">
        <v>226.41</v>
      </c>
      <c r="Q18">
        <v>0</v>
      </c>
      <c r="R18" s="1" t="s">
        <v>4939</v>
      </c>
      <c r="S18" s="1" t="s">
        <v>8161</v>
      </c>
      <c r="T18">
        <v>0.89</v>
      </c>
      <c r="U18" s="1"/>
      <c r="V18">
        <v>33182.821695999999</v>
      </c>
      <c r="W18">
        <v>1142961.014153</v>
      </c>
      <c r="X18">
        <v>178.01194899999999</v>
      </c>
      <c r="Y18">
        <v>23.112207000000001</v>
      </c>
      <c r="Z18">
        <v>489.48493999999999</v>
      </c>
      <c r="AA18">
        <v>491.31859800000001</v>
      </c>
      <c r="AB18">
        <v>0</v>
      </c>
    </row>
    <row r="19" spans="1:28" x14ac:dyDescent="0.25">
      <c r="A19" s="1" t="s">
        <v>794</v>
      </c>
      <c r="B19">
        <v>289</v>
      </c>
      <c r="C19" s="1" t="s">
        <v>4065</v>
      </c>
      <c r="D19">
        <v>7.1</v>
      </c>
      <c r="E19">
        <v>0</v>
      </c>
      <c r="F19">
        <v>0</v>
      </c>
      <c r="G19">
        <v>853</v>
      </c>
      <c r="H19" s="1" t="s">
        <v>4152</v>
      </c>
      <c r="I19">
        <v>144.80000000000001</v>
      </c>
      <c r="J19">
        <v>9.91</v>
      </c>
      <c r="K19">
        <v>564</v>
      </c>
      <c r="L19">
        <v>3945.41</v>
      </c>
      <c r="M19">
        <v>118</v>
      </c>
      <c r="N19">
        <v>7</v>
      </c>
      <c r="O19">
        <v>0</v>
      </c>
      <c r="P19">
        <v>210.41</v>
      </c>
      <c r="Q19">
        <v>0</v>
      </c>
      <c r="R19" s="1" t="s">
        <v>4949</v>
      </c>
      <c r="S19" s="1" t="s">
        <v>8161</v>
      </c>
      <c r="T19">
        <v>0.8</v>
      </c>
      <c r="U19" s="1"/>
      <c r="V19">
        <v>33420.683688999998</v>
      </c>
      <c r="W19">
        <v>1312117.9603019999</v>
      </c>
      <c r="X19">
        <v>182.89784800000001</v>
      </c>
      <c r="Y19">
        <v>24.848887999999999</v>
      </c>
      <c r="Z19">
        <v>550.950198</v>
      </c>
      <c r="AA19">
        <v>564.03178200000002</v>
      </c>
      <c r="AB19">
        <v>0</v>
      </c>
    </row>
    <row r="20" spans="1:28" x14ac:dyDescent="0.25">
      <c r="A20" s="1" t="s">
        <v>879</v>
      </c>
      <c r="B20">
        <v>438</v>
      </c>
      <c r="C20" s="1" t="s">
        <v>4024</v>
      </c>
      <c r="D20">
        <v>7.1</v>
      </c>
      <c r="E20">
        <v>0</v>
      </c>
      <c r="F20">
        <v>0</v>
      </c>
      <c r="G20">
        <v>931</v>
      </c>
      <c r="H20" s="1" t="s">
        <v>4095</v>
      </c>
      <c r="I20">
        <v>63.59</v>
      </c>
      <c r="J20">
        <v>11.32</v>
      </c>
      <c r="K20">
        <v>493</v>
      </c>
      <c r="L20">
        <v>2066.91</v>
      </c>
      <c r="M20">
        <v>96</v>
      </c>
      <c r="N20">
        <v>7</v>
      </c>
      <c r="O20">
        <v>0</v>
      </c>
      <c r="P20">
        <v>317.79000000000002</v>
      </c>
      <c r="Q20">
        <v>0</v>
      </c>
      <c r="R20" s="1" t="s">
        <v>5034</v>
      </c>
      <c r="S20" s="1" t="s">
        <v>8161</v>
      </c>
      <c r="T20">
        <v>0.86</v>
      </c>
      <c r="U20" s="1"/>
      <c r="V20">
        <v>32803.796116999998</v>
      </c>
      <c r="W20">
        <v>1019388.945509</v>
      </c>
      <c r="X20">
        <v>173.33517399999999</v>
      </c>
      <c r="Y20">
        <v>21.125688</v>
      </c>
      <c r="Z20">
        <v>442.63624800000002</v>
      </c>
      <c r="AA20">
        <v>438.20100200000002</v>
      </c>
      <c r="AB20">
        <v>0</v>
      </c>
    </row>
    <row r="21" spans="1:28" x14ac:dyDescent="0.25">
      <c r="A21" s="1" t="s">
        <v>920</v>
      </c>
      <c r="B21">
        <v>809</v>
      </c>
      <c r="C21" s="1" t="s">
        <v>4012</v>
      </c>
      <c r="D21">
        <v>7.1</v>
      </c>
      <c r="E21">
        <v>0</v>
      </c>
      <c r="F21">
        <v>0</v>
      </c>
      <c r="G21">
        <v>973</v>
      </c>
      <c r="H21" s="1" t="s">
        <v>4143</v>
      </c>
      <c r="I21">
        <v>105.53</v>
      </c>
      <c r="J21">
        <v>10.95</v>
      </c>
      <c r="K21">
        <v>164</v>
      </c>
      <c r="L21">
        <v>823.33</v>
      </c>
      <c r="M21">
        <v>46</v>
      </c>
      <c r="N21">
        <v>4</v>
      </c>
      <c r="O21">
        <v>0</v>
      </c>
      <c r="P21">
        <v>93.87</v>
      </c>
      <c r="Q21">
        <v>0</v>
      </c>
      <c r="R21" s="1" t="s">
        <v>5075</v>
      </c>
      <c r="S21" s="1" t="s">
        <v>8161</v>
      </c>
      <c r="T21">
        <v>0.86</v>
      </c>
      <c r="U21" s="1"/>
      <c r="V21">
        <v>11617.134124</v>
      </c>
      <c r="W21">
        <v>387178.36385700002</v>
      </c>
      <c r="X21">
        <v>61.999409999999997</v>
      </c>
      <c r="Y21">
        <v>7.842498</v>
      </c>
      <c r="Z21">
        <v>166.385885</v>
      </c>
      <c r="AA21">
        <v>166.43456399999999</v>
      </c>
      <c r="AB21">
        <v>0</v>
      </c>
    </row>
    <row r="22" spans="1:28" x14ac:dyDescent="0.25">
      <c r="A22" s="1" t="s">
        <v>950</v>
      </c>
      <c r="B22">
        <v>359</v>
      </c>
      <c r="C22" s="1" t="s">
        <v>4062</v>
      </c>
      <c r="D22">
        <v>7.1</v>
      </c>
      <c r="E22">
        <v>0</v>
      </c>
      <c r="F22">
        <v>0</v>
      </c>
      <c r="G22">
        <v>996</v>
      </c>
      <c r="H22" s="1" t="s">
        <v>4129</v>
      </c>
      <c r="I22">
        <v>135.09</v>
      </c>
      <c r="J22">
        <v>9.66</v>
      </c>
      <c r="K22">
        <v>637</v>
      </c>
      <c r="L22">
        <v>2797.07</v>
      </c>
      <c r="M22">
        <v>289</v>
      </c>
      <c r="N22">
        <v>9</v>
      </c>
      <c r="O22">
        <v>0</v>
      </c>
      <c r="P22">
        <v>387.73</v>
      </c>
      <c r="Q22">
        <v>0</v>
      </c>
      <c r="R22" s="1" t="s">
        <v>5105</v>
      </c>
      <c r="S22" s="1" t="s">
        <v>8161</v>
      </c>
      <c r="T22">
        <v>0.71</v>
      </c>
      <c r="U22" s="1"/>
      <c r="V22">
        <v>58074.491670000003</v>
      </c>
      <c r="W22">
        <v>1579577.840726</v>
      </c>
      <c r="X22">
        <v>301.65367099999997</v>
      </c>
      <c r="Y22">
        <v>33.926293999999999</v>
      </c>
      <c r="Z22">
        <v>688.83671500000003</v>
      </c>
      <c r="AA22">
        <v>679.01222800000005</v>
      </c>
      <c r="AB22">
        <v>0</v>
      </c>
    </row>
    <row r="23" spans="1:28" x14ac:dyDescent="0.25">
      <c r="A23" s="1" t="s">
        <v>1005</v>
      </c>
      <c r="B23">
        <v>628</v>
      </c>
      <c r="C23" s="1" t="s">
        <v>4033</v>
      </c>
      <c r="D23">
        <v>7.1</v>
      </c>
      <c r="E23">
        <v>0</v>
      </c>
      <c r="F23">
        <v>0</v>
      </c>
      <c r="G23">
        <v>1045</v>
      </c>
      <c r="H23" s="1" t="s">
        <v>4088</v>
      </c>
      <c r="I23">
        <v>194.58</v>
      </c>
      <c r="J23">
        <v>8.06</v>
      </c>
      <c r="K23">
        <v>417</v>
      </c>
      <c r="L23">
        <v>2214.48</v>
      </c>
      <c r="M23">
        <v>75</v>
      </c>
      <c r="N23">
        <v>4</v>
      </c>
      <c r="O23">
        <v>0</v>
      </c>
      <c r="P23">
        <v>171.09</v>
      </c>
      <c r="Q23">
        <v>0</v>
      </c>
      <c r="R23" s="1" t="s">
        <v>5160</v>
      </c>
      <c r="S23" s="1" t="s">
        <v>8161</v>
      </c>
      <c r="T23">
        <v>0.65</v>
      </c>
      <c r="U23" s="1"/>
      <c r="V23">
        <v>26237.024278000001</v>
      </c>
      <c r="W23">
        <v>903988.01379700005</v>
      </c>
      <c r="X23">
        <v>140.56171900000001</v>
      </c>
      <c r="Y23">
        <v>17.485703999999998</v>
      </c>
      <c r="Z23">
        <v>384.81241799999998</v>
      </c>
      <c r="AA23">
        <v>388.59345400000001</v>
      </c>
      <c r="AB23">
        <v>0</v>
      </c>
    </row>
    <row r="24" spans="1:28" x14ac:dyDescent="0.25">
      <c r="A24" s="1" t="s">
        <v>1150</v>
      </c>
      <c r="B24">
        <v>909</v>
      </c>
      <c r="C24" s="1" t="s">
        <v>4045</v>
      </c>
      <c r="D24">
        <v>7.1</v>
      </c>
      <c r="E24">
        <v>0</v>
      </c>
      <c r="F24">
        <v>0</v>
      </c>
      <c r="G24">
        <v>1181</v>
      </c>
      <c r="H24" s="1" t="s">
        <v>4134</v>
      </c>
      <c r="I24">
        <v>126.24</v>
      </c>
      <c r="J24">
        <v>12.37</v>
      </c>
      <c r="K24">
        <v>272</v>
      </c>
      <c r="L24">
        <v>1985.46</v>
      </c>
      <c r="M24">
        <v>25</v>
      </c>
      <c r="N24">
        <v>5</v>
      </c>
      <c r="O24">
        <v>0</v>
      </c>
      <c r="P24">
        <v>127.92</v>
      </c>
      <c r="Q24">
        <v>0</v>
      </c>
      <c r="R24" s="1" t="s">
        <v>5305</v>
      </c>
      <c r="S24" s="1" t="s">
        <v>8161</v>
      </c>
      <c r="T24">
        <v>0.97</v>
      </c>
      <c r="U24" s="1"/>
      <c r="V24">
        <v>15649.048428</v>
      </c>
      <c r="W24">
        <v>756411.55014399998</v>
      </c>
      <c r="X24">
        <v>89.110693999999995</v>
      </c>
      <c r="Y24">
        <v>14.617191999999999</v>
      </c>
      <c r="Z24">
        <v>319.585196</v>
      </c>
      <c r="AA24">
        <v>325.15025600000001</v>
      </c>
      <c r="AB24">
        <v>0</v>
      </c>
    </row>
    <row r="25" spans="1:28" x14ac:dyDescent="0.25">
      <c r="A25" s="1" t="s">
        <v>1173</v>
      </c>
      <c r="B25">
        <v>912</v>
      </c>
      <c r="C25" s="1" t="s">
        <v>4021</v>
      </c>
      <c r="D25">
        <v>7.1</v>
      </c>
      <c r="E25">
        <v>0</v>
      </c>
      <c r="F25">
        <v>3</v>
      </c>
      <c r="G25">
        <v>1196</v>
      </c>
      <c r="H25" s="1" t="s">
        <v>4097</v>
      </c>
      <c r="I25">
        <v>76.69</v>
      </c>
      <c r="J25">
        <v>9.3800000000000008</v>
      </c>
      <c r="K25">
        <v>284</v>
      </c>
      <c r="L25">
        <v>1562.11</v>
      </c>
      <c r="M25">
        <v>81</v>
      </c>
      <c r="N25">
        <v>5</v>
      </c>
      <c r="O25">
        <v>0</v>
      </c>
      <c r="P25">
        <v>130.63</v>
      </c>
      <c r="Q25">
        <v>0</v>
      </c>
      <c r="R25" s="1" t="s">
        <v>5328</v>
      </c>
      <c r="S25" s="1" t="s">
        <v>8161</v>
      </c>
      <c r="T25">
        <v>0.73</v>
      </c>
      <c r="U25" s="1"/>
      <c r="V25">
        <v>20564.394206000001</v>
      </c>
      <c r="W25">
        <v>669350.57318399998</v>
      </c>
      <c r="X25">
        <v>109.28765199999999</v>
      </c>
      <c r="Y25">
        <v>13.203598</v>
      </c>
      <c r="Z25">
        <v>285.52754599999997</v>
      </c>
      <c r="AA25">
        <v>287.73155500000001</v>
      </c>
      <c r="AB25">
        <v>0</v>
      </c>
    </row>
    <row r="26" spans="1:28" x14ac:dyDescent="0.25">
      <c r="A26" s="1" t="s">
        <v>1174</v>
      </c>
      <c r="B26">
        <v>909</v>
      </c>
      <c r="C26" s="1" t="s">
        <v>4006</v>
      </c>
      <c r="D26">
        <v>7.1</v>
      </c>
      <c r="E26">
        <v>0</v>
      </c>
      <c r="F26">
        <v>0</v>
      </c>
      <c r="G26">
        <v>1197</v>
      </c>
      <c r="H26" s="1" t="s">
        <v>4077</v>
      </c>
      <c r="I26">
        <v>54.88</v>
      </c>
      <c r="J26">
        <v>5.65</v>
      </c>
      <c r="K26">
        <v>288</v>
      </c>
      <c r="L26">
        <v>874.34</v>
      </c>
      <c r="M26">
        <v>98</v>
      </c>
      <c r="N26">
        <v>3</v>
      </c>
      <c r="O26">
        <v>0</v>
      </c>
      <c r="P26">
        <v>142.38</v>
      </c>
      <c r="Q26">
        <v>0</v>
      </c>
      <c r="R26" s="1" t="s">
        <v>5329</v>
      </c>
      <c r="S26" s="1" t="s">
        <v>8161</v>
      </c>
      <c r="T26">
        <v>0.43</v>
      </c>
      <c r="U26" s="1"/>
      <c r="V26">
        <v>23435.865454999999</v>
      </c>
      <c r="W26">
        <v>541818.01430200005</v>
      </c>
      <c r="X26">
        <v>119.296931</v>
      </c>
      <c r="Y26">
        <v>11.393299000000001</v>
      </c>
      <c r="Z26">
        <v>236.54124999999999</v>
      </c>
      <c r="AA26">
        <v>232.91419099999999</v>
      </c>
      <c r="AB26">
        <v>0</v>
      </c>
    </row>
    <row r="27" spans="1:28" x14ac:dyDescent="0.25">
      <c r="A27" s="1" t="s">
        <v>1190</v>
      </c>
      <c r="B27">
        <v>889</v>
      </c>
      <c r="C27" s="1" t="s">
        <v>4026</v>
      </c>
      <c r="D27">
        <v>0.2</v>
      </c>
      <c r="E27">
        <v>0</v>
      </c>
      <c r="F27">
        <v>0</v>
      </c>
      <c r="G27">
        <v>1214</v>
      </c>
      <c r="H27" s="1" t="s">
        <v>4106</v>
      </c>
      <c r="I27">
        <v>88.81</v>
      </c>
      <c r="J27">
        <v>11.64</v>
      </c>
      <c r="K27">
        <v>325</v>
      </c>
      <c r="L27">
        <v>2051.67</v>
      </c>
      <c r="M27">
        <v>47</v>
      </c>
      <c r="N27">
        <v>3</v>
      </c>
      <c r="O27">
        <v>0</v>
      </c>
      <c r="P27">
        <v>183.81</v>
      </c>
      <c r="Q27">
        <v>0</v>
      </c>
      <c r="R27" s="1" t="s">
        <v>5345</v>
      </c>
      <c r="S27" s="1" t="s">
        <v>8161</v>
      </c>
      <c r="T27">
        <v>0.96</v>
      </c>
      <c r="U27" s="1"/>
      <c r="V27">
        <v>21961.658112000001</v>
      </c>
      <c r="W27">
        <v>867661.92446000001</v>
      </c>
      <c r="X27">
        <v>120.58360500000001</v>
      </c>
      <c r="Y27">
        <v>17.966069000000001</v>
      </c>
      <c r="Z27">
        <v>373.904492</v>
      </c>
      <c r="AA27">
        <v>372.97386499999999</v>
      </c>
      <c r="AB27">
        <v>0</v>
      </c>
    </row>
    <row r="28" spans="1:28" x14ac:dyDescent="0.25">
      <c r="A28" s="1" t="s">
        <v>1202</v>
      </c>
      <c r="B28">
        <v>950</v>
      </c>
      <c r="C28" s="1" t="s">
        <v>4018</v>
      </c>
      <c r="D28">
        <v>7.1</v>
      </c>
      <c r="E28">
        <v>0</v>
      </c>
      <c r="F28">
        <v>0</v>
      </c>
      <c r="G28">
        <v>1227</v>
      </c>
      <c r="H28" s="1" t="s">
        <v>4095</v>
      </c>
      <c r="I28">
        <v>63.59</v>
      </c>
      <c r="J28">
        <v>10.59</v>
      </c>
      <c r="K28">
        <v>277</v>
      </c>
      <c r="L28">
        <v>1934.73</v>
      </c>
      <c r="M28">
        <v>62</v>
      </c>
      <c r="N28">
        <v>2</v>
      </c>
      <c r="O28">
        <v>0</v>
      </c>
      <c r="P28">
        <v>106.48</v>
      </c>
      <c r="Q28">
        <v>0</v>
      </c>
      <c r="R28" s="1" t="s">
        <v>5357</v>
      </c>
      <c r="S28" s="1" t="s">
        <v>8161</v>
      </c>
      <c r="T28">
        <v>0.81</v>
      </c>
      <c r="U28" s="1"/>
      <c r="V28">
        <v>18478.533824999999</v>
      </c>
      <c r="W28">
        <v>716688.77448499994</v>
      </c>
      <c r="X28">
        <v>100.99009599999999</v>
      </c>
      <c r="Y28">
        <v>13.951081</v>
      </c>
      <c r="Z28">
        <v>303.10048</v>
      </c>
      <c r="AA28">
        <v>308.07807700000001</v>
      </c>
      <c r="AB28">
        <v>0</v>
      </c>
    </row>
    <row r="29" spans="1:28" x14ac:dyDescent="0.25">
      <c r="A29" s="1" t="s">
        <v>1211</v>
      </c>
      <c r="B29">
        <v>986</v>
      </c>
      <c r="C29" s="1" t="s">
        <v>4030</v>
      </c>
      <c r="D29">
        <v>7.1</v>
      </c>
      <c r="E29">
        <v>0</v>
      </c>
      <c r="F29">
        <v>0.28999999999999998</v>
      </c>
      <c r="G29">
        <v>1233</v>
      </c>
      <c r="H29" s="1" t="s">
        <v>4175</v>
      </c>
      <c r="I29">
        <v>120.08</v>
      </c>
      <c r="J29">
        <v>9.4</v>
      </c>
      <c r="K29">
        <v>247</v>
      </c>
      <c r="L29">
        <v>1987.07</v>
      </c>
      <c r="M29">
        <v>20</v>
      </c>
      <c r="N29">
        <v>1</v>
      </c>
      <c r="O29">
        <v>0</v>
      </c>
      <c r="P29">
        <v>50.73</v>
      </c>
      <c r="Q29">
        <v>0</v>
      </c>
      <c r="R29" s="1" t="s">
        <v>5366</v>
      </c>
      <c r="S29" s="1" t="s">
        <v>8161</v>
      </c>
      <c r="T29">
        <v>0.73</v>
      </c>
      <c r="U29" s="1"/>
      <c r="V29">
        <v>11027.567815</v>
      </c>
      <c r="W29">
        <v>543234.556537</v>
      </c>
      <c r="X29">
        <v>62.855997000000002</v>
      </c>
      <c r="Y29">
        <v>9.4982710000000008</v>
      </c>
      <c r="Z29">
        <v>223.582256</v>
      </c>
      <c r="AA29">
        <v>233.51551699999999</v>
      </c>
      <c r="AB29">
        <v>0</v>
      </c>
    </row>
    <row r="30" spans="1:28" x14ac:dyDescent="0.25">
      <c r="A30" s="1" t="s">
        <v>1383</v>
      </c>
      <c r="B30">
        <v>1289</v>
      </c>
      <c r="C30" s="1" t="s">
        <v>4003</v>
      </c>
      <c r="D30">
        <v>7.1</v>
      </c>
      <c r="E30">
        <v>0</v>
      </c>
      <c r="F30">
        <v>0</v>
      </c>
      <c r="G30">
        <v>1373</v>
      </c>
      <c r="H30" s="1" t="s">
        <v>4073</v>
      </c>
      <c r="I30">
        <v>40.79</v>
      </c>
      <c r="J30">
        <v>10.61</v>
      </c>
      <c r="K30">
        <v>84</v>
      </c>
      <c r="L30">
        <v>604.14</v>
      </c>
      <c r="M30">
        <v>6</v>
      </c>
      <c r="N30">
        <v>1</v>
      </c>
      <c r="O30">
        <v>0</v>
      </c>
      <c r="P30">
        <v>31.38</v>
      </c>
      <c r="Q30">
        <v>0</v>
      </c>
      <c r="R30" s="1" t="s">
        <v>5538</v>
      </c>
      <c r="S30" s="1" t="s">
        <v>8161</v>
      </c>
      <c r="T30">
        <v>0.79</v>
      </c>
      <c r="U30" s="1"/>
      <c r="V30">
        <v>4938.2159629999996</v>
      </c>
      <c r="W30">
        <v>241113.57591700001</v>
      </c>
      <c r="X30">
        <v>28.209377</v>
      </c>
      <c r="Y30">
        <v>4.801876</v>
      </c>
      <c r="Z30">
        <v>102.999988</v>
      </c>
      <c r="AA30">
        <v>103.644542</v>
      </c>
      <c r="AB30">
        <v>0</v>
      </c>
    </row>
    <row r="31" spans="1:28" x14ac:dyDescent="0.25">
      <c r="A31" s="1" t="s">
        <v>1404</v>
      </c>
      <c r="B31">
        <v>913</v>
      </c>
      <c r="C31" s="1" t="s">
        <v>4040</v>
      </c>
      <c r="D31">
        <v>7.1</v>
      </c>
      <c r="E31">
        <v>0</v>
      </c>
      <c r="F31">
        <v>4</v>
      </c>
      <c r="G31">
        <v>1399</v>
      </c>
      <c r="H31" s="1" t="s">
        <v>4089</v>
      </c>
      <c r="I31">
        <v>182.21</v>
      </c>
      <c r="J31">
        <v>11.1</v>
      </c>
      <c r="K31">
        <v>486</v>
      </c>
      <c r="L31">
        <v>1731.42</v>
      </c>
      <c r="M31">
        <v>253</v>
      </c>
      <c r="N31">
        <v>6</v>
      </c>
      <c r="O31">
        <v>0</v>
      </c>
      <c r="P31">
        <v>363.25</v>
      </c>
      <c r="Q31">
        <v>0</v>
      </c>
      <c r="R31" s="1" t="s">
        <v>5559</v>
      </c>
      <c r="S31" s="1" t="s">
        <v>8161</v>
      </c>
      <c r="T31">
        <v>1.03</v>
      </c>
      <c r="U31" s="1"/>
      <c r="V31">
        <v>51537.104598999998</v>
      </c>
      <c r="W31">
        <v>1295662.2771910001</v>
      </c>
      <c r="X31">
        <v>265.318331</v>
      </c>
      <c r="Y31">
        <v>29.103653000000001</v>
      </c>
      <c r="Z31">
        <v>573.636258</v>
      </c>
      <c r="AA31">
        <v>556.96695699999998</v>
      </c>
      <c r="AB31">
        <v>0</v>
      </c>
    </row>
    <row r="32" spans="1:28" x14ac:dyDescent="0.25">
      <c r="A32" s="1" t="s">
        <v>1628</v>
      </c>
      <c r="B32">
        <v>1479</v>
      </c>
      <c r="C32" s="1" t="s">
        <v>4030</v>
      </c>
      <c r="D32">
        <v>7.1</v>
      </c>
      <c r="E32">
        <v>0</v>
      </c>
      <c r="F32">
        <v>0.43</v>
      </c>
      <c r="G32">
        <v>1683</v>
      </c>
      <c r="H32" s="1" t="s">
        <v>4012</v>
      </c>
      <c r="I32">
        <v>120.08</v>
      </c>
      <c r="J32">
        <v>10.36</v>
      </c>
      <c r="K32">
        <v>204</v>
      </c>
      <c r="L32">
        <v>1987.07</v>
      </c>
      <c r="M32">
        <v>0</v>
      </c>
      <c r="N32">
        <v>0</v>
      </c>
      <c r="O32">
        <v>0</v>
      </c>
      <c r="P32">
        <v>43.98</v>
      </c>
      <c r="Q32">
        <v>0</v>
      </c>
      <c r="R32" s="1" t="s">
        <v>5783</v>
      </c>
      <c r="S32" s="1" t="s">
        <v>8161</v>
      </c>
      <c r="T32">
        <v>0.9</v>
      </c>
      <c r="U32" s="1"/>
      <c r="V32">
        <v>7996.8701719999999</v>
      </c>
      <c r="W32">
        <v>490557.67348900001</v>
      </c>
      <c r="X32">
        <v>47.952931</v>
      </c>
      <c r="Y32">
        <v>8.8147110000000009</v>
      </c>
      <c r="Z32">
        <v>202.29311899999999</v>
      </c>
      <c r="AA32">
        <v>210.86984100000001</v>
      </c>
      <c r="AB32">
        <v>0</v>
      </c>
    </row>
    <row r="33" spans="1:28" x14ac:dyDescent="0.25">
      <c r="A33" s="1" t="s">
        <v>1711</v>
      </c>
      <c r="B33">
        <v>1580</v>
      </c>
      <c r="C33" s="1" t="s">
        <v>4018</v>
      </c>
      <c r="D33">
        <v>7.1</v>
      </c>
      <c r="E33">
        <v>0</v>
      </c>
      <c r="F33">
        <v>0</v>
      </c>
      <c r="G33">
        <v>1831</v>
      </c>
      <c r="H33" s="1" t="s">
        <v>4095</v>
      </c>
      <c r="I33">
        <v>63.59</v>
      </c>
      <c r="J33">
        <v>10.66</v>
      </c>
      <c r="K33">
        <v>251</v>
      </c>
      <c r="L33">
        <v>1934.73</v>
      </c>
      <c r="M33">
        <v>32</v>
      </c>
      <c r="N33">
        <v>2</v>
      </c>
      <c r="O33">
        <v>0</v>
      </c>
      <c r="P33">
        <v>84.48</v>
      </c>
      <c r="Q33">
        <v>0</v>
      </c>
      <c r="R33" s="1" t="s">
        <v>5866</v>
      </c>
      <c r="S33" s="1" t="s">
        <v>8161</v>
      </c>
      <c r="T33">
        <v>0.83</v>
      </c>
      <c r="U33" s="1"/>
      <c r="V33">
        <v>13525.793742</v>
      </c>
      <c r="W33">
        <v>617591.99619900004</v>
      </c>
      <c r="X33">
        <v>76.123531999999997</v>
      </c>
      <c r="Y33">
        <v>11.735407</v>
      </c>
      <c r="Z33">
        <v>259.518552</v>
      </c>
      <c r="AA33">
        <v>265.47839299999998</v>
      </c>
      <c r="AB33">
        <v>0</v>
      </c>
    </row>
    <row r="34" spans="1:28" x14ac:dyDescent="0.25">
      <c r="A34" s="1" t="s">
        <v>1761</v>
      </c>
      <c r="B34">
        <v>1309</v>
      </c>
      <c r="C34" s="1" t="s">
        <v>4062</v>
      </c>
      <c r="D34">
        <v>7.1</v>
      </c>
      <c r="E34">
        <v>0</v>
      </c>
      <c r="F34">
        <v>0</v>
      </c>
      <c r="G34">
        <v>1936</v>
      </c>
      <c r="H34" s="1" t="s">
        <v>4138</v>
      </c>
      <c r="I34">
        <v>116.78</v>
      </c>
      <c r="J34">
        <v>8.6</v>
      </c>
      <c r="K34">
        <v>627</v>
      </c>
      <c r="L34">
        <v>2759.62</v>
      </c>
      <c r="M34">
        <v>294</v>
      </c>
      <c r="N34">
        <v>10</v>
      </c>
      <c r="O34">
        <v>0</v>
      </c>
      <c r="P34">
        <v>393.46</v>
      </c>
      <c r="Q34">
        <v>0</v>
      </c>
      <c r="R34" s="1" t="s">
        <v>5916</v>
      </c>
      <c r="S34" s="1" t="s">
        <v>8161</v>
      </c>
      <c r="T34">
        <v>0.73</v>
      </c>
      <c r="U34" s="1"/>
      <c r="V34">
        <v>60168.330283000003</v>
      </c>
      <c r="W34">
        <v>1585982.049662</v>
      </c>
      <c r="X34">
        <v>311.36118099999999</v>
      </c>
      <c r="Y34">
        <v>34.456499000000001</v>
      </c>
      <c r="Z34">
        <v>693.43527600000004</v>
      </c>
      <c r="AA34">
        <v>681.76626699999997</v>
      </c>
      <c r="AB34">
        <v>0</v>
      </c>
    </row>
    <row r="35" spans="1:28" x14ac:dyDescent="0.25">
      <c r="A35" s="1" t="s">
        <v>1885</v>
      </c>
      <c r="B35">
        <v>1320</v>
      </c>
      <c r="C35" s="1" t="s">
        <v>4004</v>
      </c>
      <c r="D35">
        <v>7.1</v>
      </c>
      <c r="E35">
        <v>0</v>
      </c>
      <c r="F35">
        <v>0</v>
      </c>
      <c r="G35">
        <v>2067</v>
      </c>
      <c r="H35" s="1" t="s">
        <v>4104</v>
      </c>
      <c r="I35">
        <v>0.2</v>
      </c>
      <c r="J35">
        <v>13.18</v>
      </c>
      <c r="K35">
        <v>747</v>
      </c>
      <c r="L35">
        <v>1310.6500000000001</v>
      </c>
      <c r="M35">
        <v>581</v>
      </c>
      <c r="N35">
        <v>4</v>
      </c>
      <c r="O35">
        <v>0</v>
      </c>
      <c r="P35">
        <v>660.65</v>
      </c>
      <c r="Q35">
        <v>0</v>
      </c>
      <c r="R35" s="1" t="s">
        <v>6040</v>
      </c>
      <c r="S35" s="1" t="s">
        <v>8161</v>
      </c>
      <c r="T35">
        <v>1.0900000000000001</v>
      </c>
      <c r="U35" s="1"/>
      <c r="V35">
        <v>100620.811818</v>
      </c>
      <c r="W35">
        <v>1904682.948204</v>
      </c>
      <c r="X35">
        <v>502.97078299999998</v>
      </c>
      <c r="Y35">
        <v>45.376739000000001</v>
      </c>
      <c r="Z35">
        <v>858.17518399999994</v>
      </c>
      <c r="AA35">
        <v>818.78445999999997</v>
      </c>
      <c r="AB35">
        <v>0</v>
      </c>
    </row>
    <row r="36" spans="1:28" x14ac:dyDescent="0.25">
      <c r="A36" s="1" t="s">
        <v>1899</v>
      </c>
      <c r="B36">
        <v>1089</v>
      </c>
      <c r="C36" s="1" t="s">
        <v>4028</v>
      </c>
      <c r="D36">
        <v>7.1</v>
      </c>
      <c r="E36">
        <v>0</v>
      </c>
      <c r="F36">
        <v>0</v>
      </c>
      <c r="G36">
        <v>2091</v>
      </c>
      <c r="H36" s="1" t="s">
        <v>4173</v>
      </c>
      <c r="I36">
        <v>23.46</v>
      </c>
      <c r="J36">
        <v>11.14</v>
      </c>
      <c r="K36">
        <v>1002</v>
      </c>
      <c r="L36">
        <v>1562.07</v>
      </c>
      <c r="M36">
        <v>757</v>
      </c>
      <c r="N36">
        <v>10</v>
      </c>
      <c r="O36">
        <v>0</v>
      </c>
      <c r="P36">
        <v>860.91</v>
      </c>
      <c r="Q36">
        <v>0</v>
      </c>
      <c r="R36" s="1" t="s">
        <v>6054</v>
      </c>
      <c r="S36" s="1" t="s">
        <v>8161</v>
      </c>
      <c r="T36">
        <v>0.81</v>
      </c>
      <c r="U36" s="1"/>
      <c r="V36">
        <v>128242.074764</v>
      </c>
      <c r="W36">
        <v>2408615.26247</v>
      </c>
      <c r="X36">
        <v>640.51689299999998</v>
      </c>
      <c r="Y36">
        <v>57.106132000000002</v>
      </c>
      <c r="Z36">
        <v>1084.9473379999999</v>
      </c>
      <c r="AA36">
        <v>1035.4158379999999</v>
      </c>
      <c r="AB36">
        <v>0</v>
      </c>
    </row>
    <row r="37" spans="1:28" x14ac:dyDescent="0.25">
      <c r="A37" s="1" t="s">
        <v>2114</v>
      </c>
      <c r="B37">
        <v>1988</v>
      </c>
      <c r="C37" s="1" t="s">
        <v>4018</v>
      </c>
      <c r="D37">
        <v>7.1</v>
      </c>
      <c r="E37">
        <v>0</v>
      </c>
      <c r="F37">
        <v>0</v>
      </c>
      <c r="G37">
        <v>2288</v>
      </c>
      <c r="H37" s="1" t="s">
        <v>4151</v>
      </c>
      <c r="I37">
        <v>72.8</v>
      </c>
      <c r="J37">
        <v>10.92</v>
      </c>
      <c r="K37">
        <v>300</v>
      </c>
      <c r="L37">
        <v>2190.52</v>
      </c>
      <c r="M37">
        <v>45</v>
      </c>
      <c r="N37">
        <v>3</v>
      </c>
      <c r="O37">
        <v>0</v>
      </c>
      <c r="P37">
        <v>128.57</v>
      </c>
      <c r="Q37">
        <v>0</v>
      </c>
      <c r="R37" s="1" t="s">
        <v>6269</v>
      </c>
      <c r="S37" s="1" t="s">
        <v>8161</v>
      </c>
      <c r="T37">
        <v>0.89</v>
      </c>
      <c r="U37" s="1"/>
      <c r="V37">
        <v>19078.312402</v>
      </c>
      <c r="W37">
        <v>811385.43567499996</v>
      </c>
      <c r="X37">
        <v>106.08596900000001</v>
      </c>
      <c r="Y37">
        <v>16.271204999999998</v>
      </c>
      <c r="Z37">
        <v>346.87220100000002</v>
      </c>
      <c r="AA37">
        <v>348.782308</v>
      </c>
      <c r="AB37">
        <v>0</v>
      </c>
    </row>
    <row r="38" spans="1:28" x14ac:dyDescent="0.25">
      <c r="A38" s="1" t="s">
        <v>2143</v>
      </c>
      <c r="B38">
        <v>2075</v>
      </c>
      <c r="C38" s="1" t="s">
        <v>4031</v>
      </c>
      <c r="D38">
        <v>7.1</v>
      </c>
      <c r="E38">
        <v>0</v>
      </c>
      <c r="F38">
        <v>0</v>
      </c>
      <c r="G38">
        <v>2315</v>
      </c>
      <c r="H38" s="1" t="s">
        <v>4086</v>
      </c>
      <c r="I38">
        <v>0.2</v>
      </c>
      <c r="J38">
        <v>6.38</v>
      </c>
      <c r="K38">
        <v>240</v>
      </c>
      <c r="L38">
        <v>1363.91</v>
      </c>
      <c r="M38">
        <v>66</v>
      </c>
      <c r="N38">
        <v>3</v>
      </c>
      <c r="O38">
        <v>0</v>
      </c>
      <c r="P38">
        <v>163.88</v>
      </c>
      <c r="Q38">
        <v>0</v>
      </c>
      <c r="R38" s="1" t="s">
        <v>6298</v>
      </c>
      <c r="S38" s="1" t="s">
        <v>8161</v>
      </c>
      <c r="T38">
        <v>1.32</v>
      </c>
      <c r="U38" s="1"/>
      <c r="V38">
        <v>20373.274116000001</v>
      </c>
      <c r="W38">
        <v>690392.72308200004</v>
      </c>
      <c r="X38">
        <v>109.12609999999999</v>
      </c>
      <c r="Y38">
        <v>14.760045</v>
      </c>
      <c r="Z38">
        <v>300.25670200000002</v>
      </c>
      <c r="AA38">
        <v>296.77457399999997</v>
      </c>
      <c r="AB38">
        <v>0</v>
      </c>
    </row>
    <row r="39" spans="1:28" x14ac:dyDescent="0.25">
      <c r="A39" s="1" t="s">
        <v>2194</v>
      </c>
      <c r="B39">
        <v>1191</v>
      </c>
      <c r="C39" s="1" t="s">
        <v>4059</v>
      </c>
      <c r="D39">
        <v>7.1</v>
      </c>
      <c r="E39">
        <v>0</v>
      </c>
      <c r="F39">
        <v>0</v>
      </c>
      <c r="G39">
        <v>2364</v>
      </c>
      <c r="H39" s="1" t="s">
        <v>4152</v>
      </c>
      <c r="I39">
        <v>144.80000000000001</v>
      </c>
      <c r="J39">
        <v>12.01</v>
      </c>
      <c r="K39">
        <v>1173</v>
      </c>
      <c r="L39">
        <v>2468.66</v>
      </c>
      <c r="M39">
        <v>847</v>
      </c>
      <c r="N39">
        <v>15</v>
      </c>
      <c r="O39">
        <v>0</v>
      </c>
      <c r="P39">
        <v>977.98</v>
      </c>
      <c r="Q39">
        <v>0</v>
      </c>
      <c r="R39" s="1" t="s">
        <v>6349</v>
      </c>
      <c r="S39" s="1" t="s">
        <v>8161</v>
      </c>
      <c r="T39">
        <v>0.91</v>
      </c>
      <c r="U39" s="1"/>
      <c r="V39">
        <v>144868.98526099999</v>
      </c>
      <c r="W39">
        <v>2881924.1022180002</v>
      </c>
      <c r="X39">
        <v>727.48003200000005</v>
      </c>
      <c r="Y39">
        <v>67.549025999999998</v>
      </c>
      <c r="Z39">
        <v>1291.475545</v>
      </c>
      <c r="AA39">
        <v>1238.875927</v>
      </c>
      <c r="AB39">
        <v>0</v>
      </c>
    </row>
    <row r="40" spans="1:28" x14ac:dyDescent="0.25">
      <c r="A40" s="1" t="s">
        <v>2264</v>
      </c>
      <c r="B40">
        <v>1972</v>
      </c>
      <c r="C40" s="1" t="s">
        <v>4030</v>
      </c>
      <c r="D40">
        <v>7.1</v>
      </c>
      <c r="E40">
        <v>0</v>
      </c>
      <c r="F40">
        <v>0.56999999999999995</v>
      </c>
      <c r="G40">
        <v>2434</v>
      </c>
      <c r="H40" s="1" t="s">
        <v>4012</v>
      </c>
      <c r="I40">
        <v>120.08</v>
      </c>
      <c r="J40">
        <v>8.64</v>
      </c>
      <c r="K40">
        <v>462</v>
      </c>
      <c r="L40">
        <v>1987.07</v>
      </c>
      <c r="M40">
        <v>214</v>
      </c>
      <c r="N40">
        <v>7</v>
      </c>
      <c r="O40">
        <v>0</v>
      </c>
      <c r="P40">
        <v>323.63</v>
      </c>
      <c r="Q40">
        <v>0</v>
      </c>
      <c r="R40" s="1" t="s">
        <v>6419</v>
      </c>
      <c r="S40" s="1" t="s">
        <v>8161</v>
      </c>
      <c r="T40">
        <v>1.04</v>
      </c>
      <c r="U40" s="1"/>
      <c r="V40">
        <v>40461.763766999997</v>
      </c>
      <c r="W40">
        <v>1109064.7734389999</v>
      </c>
      <c r="X40">
        <v>210.374753</v>
      </c>
      <c r="Y40">
        <v>23.955318999999999</v>
      </c>
      <c r="Z40">
        <v>483.829275</v>
      </c>
      <c r="AA40">
        <v>476.752633</v>
      </c>
      <c r="AB40">
        <v>0</v>
      </c>
    </row>
    <row r="41" spans="1:28" x14ac:dyDescent="0.25">
      <c r="A41" s="1" t="s">
        <v>2288</v>
      </c>
      <c r="B41">
        <v>1089</v>
      </c>
      <c r="C41" s="1" t="s">
        <v>4033</v>
      </c>
      <c r="D41">
        <v>7.1</v>
      </c>
      <c r="E41">
        <v>0</v>
      </c>
      <c r="F41">
        <v>0</v>
      </c>
      <c r="G41">
        <v>2444</v>
      </c>
      <c r="H41" s="1" t="s">
        <v>4096</v>
      </c>
      <c r="I41">
        <v>121.36</v>
      </c>
      <c r="J41">
        <v>11.75</v>
      </c>
      <c r="K41">
        <v>1355</v>
      </c>
      <c r="L41">
        <v>2848.35</v>
      </c>
      <c r="M41">
        <v>826</v>
      </c>
      <c r="N41">
        <v>20</v>
      </c>
      <c r="O41">
        <v>0</v>
      </c>
      <c r="P41">
        <v>1137.29</v>
      </c>
      <c r="Q41">
        <v>0</v>
      </c>
      <c r="R41" s="1" t="s">
        <v>6443</v>
      </c>
      <c r="S41" s="1" t="s">
        <v>8161</v>
      </c>
      <c r="T41">
        <v>0.96</v>
      </c>
      <c r="U41" s="1"/>
      <c r="V41">
        <v>156829.83585500001</v>
      </c>
      <c r="W41">
        <v>3250328.252781</v>
      </c>
      <c r="X41">
        <v>790.59476600000005</v>
      </c>
      <c r="Y41">
        <v>75.259749999999997</v>
      </c>
      <c r="Z41">
        <v>1453.298133</v>
      </c>
      <c r="AA41">
        <v>1397.240305</v>
      </c>
      <c r="AB41">
        <v>0</v>
      </c>
    </row>
    <row r="42" spans="1:28" x14ac:dyDescent="0.25">
      <c r="A42" s="1" t="s">
        <v>2295</v>
      </c>
      <c r="B42">
        <v>2309</v>
      </c>
      <c r="C42" s="1" t="s">
        <v>4032</v>
      </c>
      <c r="D42">
        <v>7.1</v>
      </c>
      <c r="E42">
        <v>0</v>
      </c>
      <c r="F42">
        <v>0</v>
      </c>
      <c r="G42">
        <v>2447</v>
      </c>
      <c r="H42" s="1" t="s">
        <v>4113</v>
      </c>
      <c r="I42">
        <v>0.2</v>
      </c>
      <c r="J42">
        <v>11.42</v>
      </c>
      <c r="K42">
        <v>138</v>
      </c>
      <c r="L42">
        <v>1267.6500000000001</v>
      </c>
      <c r="M42">
        <v>14</v>
      </c>
      <c r="N42">
        <v>2</v>
      </c>
      <c r="O42">
        <v>0</v>
      </c>
      <c r="P42">
        <v>54.81</v>
      </c>
      <c r="Q42">
        <v>0</v>
      </c>
      <c r="R42" s="1" t="s">
        <v>6450</v>
      </c>
      <c r="S42" s="1" t="s">
        <v>8161</v>
      </c>
      <c r="T42">
        <v>1.1000000000000001</v>
      </c>
      <c r="U42" s="1"/>
      <c r="V42">
        <v>7800.5703659999999</v>
      </c>
      <c r="W42">
        <v>430019.33121099998</v>
      </c>
      <c r="X42">
        <v>45.765213000000003</v>
      </c>
      <c r="Y42">
        <v>8.6069849999999999</v>
      </c>
      <c r="Z42">
        <v>182.52143100000001</v>
      </c>
      <c r="AA42">
        <v>184.84636699999999</v>
      </c>
      <c r="AB42">
        <v>0</v>
      </c>
    </row>
    <row r="43" spans="1:28" x14ac:dyDescent="0.25">
      <c r="A43" s="1" t="s">
        <v>2307</v>
      </c>
      <c r="B43">
        <v>1469</v>
      </c>
      <c r="C43" s="1" t="s">
        <v>4047</v>
      </c>
      <c r="D43">
        <v>7.1</v>
      </c>
      <c r="E43">
        <v>0</v>
      </c>
      <c r="F43">
        <v>0</v>
      </c>
      <c r="G43">
        <v>2456</v>
      </c>
      <c r="H43" s="1" t="s">
        <v>4172</v>
      </c>
      <c r="I43">
        <v>116.78</v>
      </c>
      <c r="J43">
        <v>10.44</v>
      </c>
      <c r="K43">
        <v>987</v>
      </c>
      <c r="L43">
        <v>2631.56</v>
      </c>
      <c r="M43">
        <v>600</v>
      </c>
      <c r="N43">
        <v>9</v>
      </c>
      <c r="O43">
        <v>0</v>
      </c>
      <c r="P43">
        <v>779.44</v>
      </c>
      <c r="Q43">
        <v>0</v>
      </c>
      <c r="R43" s="1" t="s">
        <v>6462</v>
      </c>
      <c r="S43" s="1" t="s">
        <v>8161</v>
      </c>
      <c r="T43">
        <v>0.91</v>
      </c>
      <c r="U43" s="1"/>
      <c r="V43">
        <v>114598.951837</v>
      </c>
      <c r="W43">
        <v>2533277.1152130002</v>
      </c>
      <c r="X43">
        <v>581.49449400000003</v>
      </c>
      <c r="Y43">
        <v>57.849518000000003</v>
      </c>
      <c r="Z43">
        <v>1128.1155650000001</v>
      </c>
      <c r="AA43">
        <v>1088.991381</v>
      </c>
      <c r="AB43">
        <v>0</v>
      </c>
    </row>
    <row r="44" spans="1:28" x14ac:dyDescent="0.25">
      <c r="A44" s="1" t="s">
        <v>2328</v>
      </c>
      <c r="B44">
        <v>1538</v>
      </c>
      <c r="C44" s="1" t="s">
        <v>4024</v>
      </c>
      <c r="D44">
        <v>7.1</v>
      </c>
      <c r="E44">
        <v>0</v>
      </c>
      <c r="F44">
        <v>0</v>
      </c>
      <c r="G44">
        <v>2474</v>
      </c>
      <c r="H44" s="1" t="s">
        <v>4100</v>
      </c>
      <c r="I44">
        <v>91.57</v>
      </c>
      <c r="J44">
        <v>3.97</v>
      </c>
      <c r="K44">
        <v>936</v>
      </c>
      <c r="L44">
        <v>1442.8</v>
      </c>
      <c r="M44">
        <v>561</v>
      </c>
      <c r="N44">
        <v>5</v>
      </c>
      <c r="O44">
        <v>0</v>
      </c>
      <c r="P44">
        <v>664.26</v>
      </c>
      <c r="Q44">
        <v>0</v>
      </c>
      <c r="R44" s="1" t="s">
        <v>6483</v>
      </c>
      <c r="S44" s="1" t="s">
        <v>8161</v>
      </c>
      <c r="T44">
        <v>0.4</v>
      </c>
      <c r="U44" s="1"/>
      <c r="V44">
        <v>108361.500103</v>
      </c>
      <c r="W44">
        <v>2015337.6978839999</v>
      </c>
      <c r="X44">
        <v>540.48714299999995</v>
      </c>
      <c r="Y44">
        <v>46.783043999999997</v>
      </c>
      <c r="Z44">
        <v>904.14250800000002</v>
      </c>
      <c r="AA44">
        <v>866.35576800000001</v>
      </c>
      <c r="AB44">
        <v>0</v>
      </c>
    </row>
    <row r="45" spans="1:28" x14ac:dyDescent="0.25">
      <c r="A45" s="1" t="s">
        <v>2331</v>
      </c>
      <c r="B45">
        <v>1189</v>
      </c>
      <c r="C45" s="1" t="s">
        <v>4004</v>
      </c>
      <c r="D45">
        <v>7.1</v>
      </c>
      <c r="E45">
        <v>0</v>
      </c>
      <c r="F45">
        <v>0</v>
      </c>
      <c r="G45">
        <v>2477</v>
      </c>
      <c r="H45" s="1" t="s">
        <v>4178</v>
      </c>
      <c r="I45">
        <v>71.64</v>
      </c>
      <c r="J45">
        <v>4.78</v>
      </c>
      <c r="K45">
        <v>1288</v>
      </c>
      <c r="L45">
        <v>1307.74</v>
      </c>
      <c r="M45">
        <v>1075</v>
      </c>
      <c r="N45">
        <v>17</v>
      </c>
      <c r="O45">
        <v>0</v>
      </c>
      <c r="P45">
        <v>1157.6600000000001</v>
      </c>
      <c r="Q45">
        <v>0</v>
      </c>
      <c r="R45" s="1" t="s">
        <v>6486</v>
      </c>
      <c r="S45" s="1" t="s">
        <v>8161</v>
      </c>
      <c r="T45">
        <v>0.73</v>
      </c>
      <c r="U45" s="1"/>
      <c r="V45">
        <v>174984.041559</v>
      </c>
      <c r="W45">
        <v>3064924.9320149999</v>
      </c>
      <c r="X45">
        <v>868.71090100000004</v>
      </c>
      <c r="Y45">
        <v>74.177929000000006</v>
      </c>
      <c r="Z45">
        <v>1389.6600430000001</v>
      </c>
      <c r="AA45">
        <v>1317.55818</v>
      </c>
      <c r="AB45">
        <v>0</v>
      </c>
    </row>
    <row r="46" spans="1:28" x14ac:dyDescent="0.25">
      <c r="A46" s="1" t="s">
        <v>2481</v>
      </c>
      <c r="B46">
        <v>1529</v>
      </c>
      <c r="C46" s="1" t="s">
        <v>4039</v>
      </c>
      <c r="D46">
        <v>7.1</v>
      </c>
      <c r="E46">
        <v>0</v>
      </c>
      <c r="F46">
        <v>0</v>
      </c>
      <c r="G46">
        <v>2620</v>
      </c>
      <c r="H46" s="1" t="s">
        <v>4111</v>
      </c>
      <c r="I46">
        <v>13.29</v>
      </c>
      <c r="J46">
        <v>8.3000000000000007</v>
      </c>
      <c r="K46">
        <v>1091</v>
      </c>
      <c r="L46">
        <v>1790.38</v>
      </c>
      <c r="M46">
        <v>755</v>
      </c>
      <c r="N46">
        <v>12</v>
      </c>
      <c r="O46">
        <v>0</v>
      </c>
      <c r="P46">
        <v>907.67</v>
      </c>
      <c r="Q46">
        <v>0</v>
      </c>
      <c r="R46" s="1" t="s">
        <v>6636</v>
      </c>
      <c r="S46" s="1" t="s">
        <v>8161</v>
      </c>
      <c r="T46">
        <v>0.69</v>
      </c>
      <c r="U46" s="1"/>
      <c r="V46">
        <v>133792.28239199999</v>
      </c>
      <c r="W46">
        <v>2534763.7145639998</v>
      </c>
      <c r="X46">
        <v>668.68664799999999</v>
      </c>
      <c r="Y46">
        <v>59.639766000000002</v>
      </c>
      <c r="Z46">
        <v>1139.6889450000001</v>
      </c>
      <c r="AA46">
        <v>1089.6441600000001</v>
      </c>
      <c r="AB46">
        <v>0</v>
      </c>
    </row>
    <row r="47" spans="1:28" x14ac:dyDescent="0.25">
      <c r="A47" s="1" t="s">
        <v>2524</v>
      </c>
      <c r="B47">
        <v>1589</v>
      </c>
      <c r="C47" s="1" t="s">
        <v>4063</v>
      </c>
      <c r="D47">
        <v>7.1</v>
      </c>
      <c r="E47">
        <v>0</v>
      </c>
      <c r="F47">
        <v>0</v>
      </c>
      <c r="G47">
        <v>2661</v>
      </c>
      <c r="H47" s="1" t="s">
        <v>4119</v>
      </c>
      <c r="I47">
        <v>17.75</v>
      </c>
      <c r="J47">
        <v>13.61</v>
      </c>
      <c r="K47">
        <v>1072</v>
      </c>
      <c r="L47">
        <v>2098.81</v>
      </c>
      <c r="M47">
        <v>745</v>
      </c>
      <c r="N47">
        <v>12</v>
      </c>
      <c r="O47">
        <v>0</v>
      </c>
      <c r="P47">
        <v>934.57</v>
      </c>
      <c r="Q47">
        <v>0</v>
      </c>
      <c r="R47" s="1" t="s">
        <v>6679</v>
      </c>
      <c r="S47" s="1" t="s">
        <v>8161</v>
      </c>
      <c r="T47">
        <v>1.1200000000000001</v>
      </c>
      <c r="U47" s="1"/>
      <c r="V47">
        <v>135196.622519</v>
      </c>
      <c r="W47">
        <v>2770258.9479100001</v>
      </c>
      <c r="X47">
        <v>680.981988</v>
      </c>
      <c r="Y47">
        <v>65.523499999999999</v>
      </c>
      <c r="Z47">
        <v>1246.224948</v>
      </c>
      <c r="AA47">
        <v>1190.86904</v>
      </c>
      <c r="AB47">
        <v>0</v>
      </c>
    </row>
    <row r="48" spans="1:28" x14ac:dyDescent="0.25">
      <c r="A48" s="1" t="s">
        <v>2593</v>
      </c>
      <c r="B48">
        <v>1689</v>
      </c>
      <c r="C48" s="1" t="s">
        <v>4033</v>
      </c>
      <c r="D48">
        <v>7.1</v>
      </c>
      <c r="E48">
        <v>0</v>
      </c>
      <c r="F48">
        <v>0</v>
      </c>
      <c r="G48">
        <v>2709</v>
      </c>
      <c r="H48" s="1" t="s">
        <v>4096</v>
      </c>
      <c r="I48">
        <v>121.36</v>
      </c>
      <c r="J48">
        <v>9.43</v>
      </c>
      <c r="K48">
        <v>1020</v>
      </c>
      <c r="L48">
        <v>2848.35</v>
      </c>
      <c r="M48">
        <v>534</v>
      </c>
      <c r="N48">
        <v>22</v>
      </c>
      <c r="O48">
        <v>0</v>
      </c>
      <c r="P48">
        <v>735.19</v>
      </c>
      <c r="Q48">
        <v>0</v>
      </c>
      <c r="R48" s="1" t="s">
        <v>6748</v>
      </c>
      <c r="S48" s="1" t="s">
        <v>8161</v>
      </c>
      <c r="T48">
        <v>0.73</v>
      </c>
      <c r="U48" s="1"/>
      <c r="V48">
        <v>104116.625652</v>
      </c>
      <c r="W48">
        <v>2268805.9715530002</v>
      </c>
      <c r="X48">
        <v>527.230007</v>
      </c>
      <c r="Y48">
        <v>50.543222</v>
      </c>
      <c r="Z48">
        <v>1003.093737</v>
      </c>
      <c r="AA48">
        <v>975.30507</v>
      </c>
      <c r="AB48">
        <v>0</v>
      </c>
    </row>
    <row r="49" spans="1:28" x14ac:dyDescent="0.25">
      <c r="A49" s="1" t="s">
        <v>2622</v>
      </c>
      <c r="B49">
        <v>1889</v>
      </c>
      <c r="C49" s="1" t="s">
        <v>4003</v>
      </c>
      <c r="D49">
        <v>7.1</v>
      </c>
      <c r="E49">
        <v>0</v>
      </c>
      <c r="F49">
        <v>0</v>
      </c>
      <c r="G49">
        <v>2730</v>
      </c>
      <c r="H49" s="1" t="s">
        <v>4073</v>
      </c>
      <c r="I49">
        <v>40.79</v>
      </c>
      <c r="J49">
        <v>9.59</v>
      </c>
      <c r="K49">
        <v>841</v>
      </c>
      <c r="L49">
        <v>604.14</v>
      </c>
      <c r="M49">
        <v>673</v>
      </c>
      <c r="N49">
        <v>27</v>
      </c>
      <c r="O49">
        <v>0</v>
      </c>
      <c r="P49">
        <v>786.33</v>
      </c>
      <c r="Q49">
        <v>0</v>
      </c>
      <c r="R49" s="1" t="s">
        <v>6777</v>
      </c>
      <c r="S49" s="1" t="s">
        <v>8161</v>
      </c>
      <c r="T49">
        <v>0.75</v>
      </c>
      <c r="U49" s="1"/>
      <c r="V49">
        <v>106161.197113</v>
      </c>
      <c r="W49">
        <v>1834439.9611249999</v>
      </c>
      <c r="X49">
        <v>526.449521</v>
      </c>
      <c r="Y49">
        <v>44.632460999999999</v>
      </c>
      <c r="Z49">
        <v>833.51960199999996</v>
      </c>
      <c r="AA49">
        <v>788.59482500000001</v>
      </c>
      <c r="AB49">
        <v>0</v>
      </c>
    </row>
    <row r="50" spans="1:28" x14ac:dyDescent="0.25">
      <c r="A50" s="1" t="s">
        <v>2792</v>
      </c>
      <c r="B50">
        <v>2329</v>
      </c>
      <c r="C50" s="1" t="s">
        <v>4055</v>
      </c>
      <c r="D50">
        <v>7.1</v>
      </c>
      <c r="E50">
        <v>0</v>
      </c>
      <c r="F50">
        <v>0</v>
      </c>
      <c r="G50">
        <v>2877</v>
      </c>
      <c r="H50" s="1" t="s">
        <v>4160</v>
      </c>
      <c r="I50">
        <v>91.13</v>
      </c>
      <c r="J50">
        <v>8.0399999999999991</v>
      </c>
      <c r="K50">
        <v>548</v>
      </c>
      <c r="L50">
        <v>2755.62</v>
      </c>
      <c r="M50">
        <v>144</v>
      </c>
      <c r="N50">
        <v>6</v>
      </c>
      <c r="O50">
        <v>0</v>
      </c>
      <c r="P50">
        <v>239.98</v>
      </c>
      <c r="Q50">
        <v>0</v>
      </c>
      <c r="R50" s="1" t="s">
        <v>6947</v>
      </c>
      <c r="S50" s="1" t="s">
        <v>8161</v>
      </c>
      <c r="T50">
        <v>0.65</v>
      </c>
      <c r="U50" s="1"/>
      <c r="V50">
        <v>35988.007040999997</v>
      </c>
      <c r="W50">
        <v>1122534.8523570001</v>
      </c>
      <c r="X50">
        <v>190.02443099999999</v>
      </c>
      <c r="Y50">
        <v>21.983355</v>
      </c>
      <c r="Z50">
        <v>478.61883699999998</v>
      </c>
      <c r="AA50">
        <v>482.54185200000001</v>
      </c>
      <c r="AB50">
        <v>0</v>
      </c>
    </row>
    <row r="51" spans="1:28" x14ac:dyDescent="0.25">
      <c r="A51" s="1" t="s">
        <v>2811</v>
      </c>
      <c r="B51">
        <v>1740</v>
      </c>
      <c r="C51" s="1" t="s">
        <v>4051</v>
      </c>
      <c r="D51">
        <v>7.1</v>
      </c>
      <c r="E51">
        <v>0</v>
      </c>
      <c r="F51">
        <v>0</v>
      </c>
      <c r="G51">
        <v>2898</v>
      </c>
      <c r="H51" s="1" t="s">
        <v>4132</v>
      </c>
      <c r="I51">
        <v>25.16</v>
      </c>
      <c r="J51">
        <v>10.42</v>
      </c>
      <c r="K51">
        <v>1158</v>
      </c>
      <c r="L51">
        <v>3201.77</v>
      </c>
      <c r="M51">
        <v>672</v>
      </c>
      <c r="N51">
        <v>18</v>
      </c>
      <c r="O51">
        <v>0</v>
      </c>
      <c r="P51">
        <v>850.19</v>
      </c>
      <c r="Q51">
        <v>0</v>
      </c>
      <c r="R51" s="1" t="s">
        <v>6966</v>
      </c>
      <c r="S51" s="1" t="s">
        <v>8161</v>
      </c>
      <c r="T51">
        <v>0.75</v>
      </c>
      <c r="U51" s="1"/>
      <c r="V51">
        <v>118531.076395</v>
      </c>
      <c r="W51">
        <v>2561810.2084769998</v>
      </c>
      <c r="X51">
        <v>599.77250700000002</v>
      </c>
      <c r="Y51">
        <v>57.376824999999997</v>
      </c>
      <c r="Z51">
        <v>1133.6404299999999</v>
      </c>
      <c r="AA51">
        <v>1101.2610010000001</v>
      </c>
      <c r="AB51">
        <v>0</v>
      </c>
    </row>
    <row r="52" spans="1:28" x14ac:dyDescent="0.25">
      <c r="A52" s="1" t="s">
        <v>2815</v>
      </c>
      <c r="B52">
        <v>2355</v>
      </c>
      <c r="C52" s="1" t="s">
        <v>4030</v>
      </c>
      <c r="D52">
        <v>7.1</v>
      </c>
      <c r="E52">
        <v>0</v>
      </c>
      <c r="F52">
        <v>0</v>
      </c>
      <c r="G52">
        <v>2904</v>
      </c>
      <c r="H52" s="1" t="s">
        <v>4174</v>
      </c>
      <c r="I52">
        <v>144.80000000000001</v>
      </c>
      <c r="J52">
        <v>14.38</v>
      </c>
      <c r="K52">
        <v>549</v>
      </c>
      <c r="L52">
        <v>3261.57</v>
      </c>
      <c r="M52">
        <v>207</v>
      </c>
      <c r="N52">
        <v>10</v>
      </c>
      <c r="O52">
        <v>0</v>
      </c>
      <c r="P52">
        <v>329.78</v>
      </c>
      <c r="Q52">
        <v>0</v>
      </c>
      <c r="R52" s="1" t="s">
        <v>6970</v>
      </c>
      <c r="S52" s="1" t="s">
        <v>8161</v>
      </c>
      <c r="T52">
        <v>1.07</v>
      </c>
      <c r="U52" s="1"/>
      <c r="V52">
        <v>46132.604140000003</v>
      </c>
      <c r="W52">
        <v>1472759.423983</v>
      </c>
      <c r="X52">
        <v>244.86154199999999</v>
      </c>
      <c r="Y52">
        <v>30.971596000000002</v>
      </c>
      <c r="Z52">
        <v>634.91610700000001</v>
      </c>
      <c r="AA52">
        <v>633.08871499999998</v>
      </c>
      <c r="AB52">
        <v>0</v>
      </c>
    </row>
    <row r="53" spans="1:28" x14ac:dyDescent="0.25">
      <c r="A53" s="1" t="s">
        <v>2826</v>
      </c>
      <c r="B53">
        <v>1689</v>
      </c>
      <c r="C53" s="1" t="s">
        <v>4028</v>
      </c>
      <c r="D53">
        <v>7.1</v>
      </c>
      <c r="E53">
        <v>0</v>
      </c>
      <c r="F53">
        <v>0</v>
      </c>
      <c r="G53">
        <v>2917</v>
      </c>
      <c r="H53" s="1" t="s">
        <v>4109</v>
      </c>
      <c r="I53">
        <v>23.46</v>
      </c>
      <c r="J53">
        <v>11.37</v>
      </c>
      <c r="K53">
        <v>1228</v>
      </c>
      <c r="L53">
        <v>1562.07</v>
      </c>
      <c r="M53">
        <v>805</v>
      </c>
      <c r="N53">
        <v>36</v>
      </c>
      <c r="O53">
        <v>0</v>
      </c>
      <c r="P53">
        <v>1109.72</v>
      </c>
      <c r="Q53">
        <v>0</v>
      </c>
      <c r="R53" s="1" t="s">
        <v>6981</v>
      </c>
      <c r="S53" s="1" t="s">
        <v>8161</v>
      </c>
      <c r="T53">
        <v>0.96</v>
      </c>
      <c r="U53" s="1"/>
      <c r="V53">
        <v>139210.99885</v>
      </c>
      <c r="W53">
        <v>2628505.6917440002</v>
      </c>
      <c r="X53">
        <v>695.65831500000002</v>
      </c>
      <c r="Y53">
        <v>62.378270000000001</v>
      </c>
      <c r="Z53">
        <v>1184.617375</v>
      </c>
      <c r="AA53">
        <v>1129.9416160000001</v>
      </c>
      <c r="AB53">
        <v>0</v>
      </c>
    </row>
    <row r="54" spans="1:28" x14ac:dyDescent="0.25">
      <c r="A54" s="1" t="s">
        <v>2878</v>
      </c>
      <c r="B54">
        <v>2549</v>
      </c>
      <c r="C54" s="1" t="s">
        <v>4004</v>
      </c>
      <c r="D54">
        <v>7.1</v>
      </c>
      <c r="E54">
        <v>0</v>
      </c>
      <c r="F54">
        <v>0</v>
      </c>
      <c r="G54">
        <v>2948</v>
      </c>
      <c r="H54" s="1" t="s">
        <v>4110</v>
      </c>
      <c r="I54">
        <v>0.2</v>
      </c>
      <c r="J54">
        <v>11.51</v>
      </c>
      <c r="K54">
        <v>399</v>
      </c>
      <c r="L54">
        <v>1911.75</v>
      </c>
      <c r="M54">
        <v>136</v>
      </c>
      <c r="N54">
        <v>8</v>
      </c>
      <c r="O54">
        <v>0</v>
      </c>
      <c r="P54">
        <v>241.19</v>
      </c>
      <c r="Q54">
        <v>0</v>
      </c>
      <c r="R54" s="1" t="s">
        <v>7033</v>
      </c>
      <c r="S54" s="1" t="s">
        <v>8161</v>
      </c>
      <c r="T54">
        <v>0.87</v>
      </c>
      <c r="U54" s="1"/>
      <c r="V54">
        <v>28938.193464</v>
      </c>
      <c r="W54">
        <v>896406.97721100005</v>
      </c>
      <c r="X54">
        <v>152.85595699999999</v>
      </c>
      <c r="Y54">
        <v>18.496852000000001</v>
      </c>
      <c r="Z54">
        <v>386.59516600000001</v>
      </c>
      <c r="AA54">
        <v>385.33561500000002</v>
      </c>
      <c r="AB54">
        <v>0</v>
      </c>
    </row>
    <row r="55" spans="1:28" x14ac:dyDescent="0.25">
      <c r="A55" s="1" t="s">
        <v>2979</v>
      </c>
      <c r="B55">
        <v>3009</v>
      </c>
      <c r="C55" s="1" t="s">
        <v>4002</v>
      </c>
      <c r="D55">
        <v>7.1</v>
      </c>
      <c r="E55">
        <v>0</v>
      </c>
      <c r="F55">
        <v>0</v>
      </c>
      <c r="G55">
        <v>3040</v>
      </c>
      <c r="H55" s="1" t="s">
        <v>4105</v>
      </c>
      <c r="I55">
        <v>31.58</v>
      </c>
      <c r="J55">
        <v>12.76</v>
      </c>
      <c r="K55">
        <v>31</v>
      </c>
      <c r="L55">
        <v>365.23</v>
      </c>
      <c r="M55">
        <v>0</v>
      </c>
      <c r="N55">
        <v>0</v>
      </c>
      <c r="O55">
        <v>0</v>
      </c>
      <c r="P55">
        <v>3.72</v>
      </c>
      <c r="Q55">
        <v>0</v>
      </c>
      <c r="R55" s="1" t="s">
        <v>7134</v>
      </c>
      <c r="S55" s="1" t="s">
        <v>8161</v>
      </c>
      <c r="T55">
        <v>0.97</v>
      </c>
      <c r="U55" s="1"/>
      <c r="V55">
        <v>1371.369451</v>
      </c>
      <c r="W55">
        <v>108868.03886</v>
      </c>
      <c r="X55">
        <v>8.7992439999999998</v>
      </c>
      <c r="Y55">
        <v>1.827053</v>
      </c>
      <c r="Z55">
        <v>43.633581999999997</v>
      </c>
      <c r="AA55">
        <v>46.797628000000003</v>
      </c>
      <c r="AB55">
        <v>0</v>
      </c>
    </row>
    <row r="56" spans="1:28" x14ac:dyDescent="0.25">
      <c r="A56" s="1" t="s">
        <v>2991</v>
      </c>
      <c r="B56">
        <v>1390</v>
      </c>
      <c r="C56" s="1" t="s">
        <v>4051</v>
      </c>
      <c r="D56">
        <v>7.1</v>
      </c>
      <c r="E56">
        <v>0</v>
      </c>
      <c r="F56">
        <v>1</v>
      </c>
      <c r="G56">
        <v>3048</v>
      </c>
      <c r="H56" s="1" t="s">
        <v>4161</v>
      </c>
      <c r="I56">
        <v>168.74</v>
      </c>
      <c r="J56">
        <v>9.5</v>
      </c>
      <c r="K56">
        <v>1658</v>
      </c>
      <c r="L56">
        <v>3195.55</v>
      </c>
      <c r="M56">
        <v>1024</v>
      </c>
      <c r="N56">
        <v>36</v>
      </c>
      <c r="O56">
        <v>0</v>
      </c>
      <c r="P56">
        <v>1352.61</v>
      </c>
      <c r="Q56">
        <v>0</v>
      </c>
      <c r="R56" s="1" t="s">
        <v>7146</v>
      </c>
      <c r="S56" s="1" t="s">
        <v>8161</v>
      </c>
      <c r="T56">
        <v>0.76</v>
      </c>
      <c r="U56" s="1"/>
      <c r="V56">
        <v>176328.60681</v>
      </c>
      <c r="W56">
        <v>3496854.1136579998</v>
      </c>
      <c r="X56">
        <v>884.886976</v>
      </c>
      <c r="Y56">
        <v>80.691965999999994</v>
      </c>
      <c r="Z56">
        <v>1562.3747989999999</v>
      </c>
      <c r="AA56">
        <v>1503.2228849999999</v>
      </c>
      <c r="AB56">
        <v>0</v>
      </c>
    </row>
    <row r="57" spans="1:28" x14ac:dyDescent="0.25">
      <c r="A57" s="1" t="s">
        <v>3066</v>
      </c>
      <c r="B57">
        <v>2680</v>
      </c>
      <c r="C57" s="1" t="s">
        <v>4022</v>
      </c>
      <c r="D57">
        <v>7.1</v>
      </c>
      <c r="E57">
        <v>0</v>
      </c>
      <c r="F57">
        <v>0</v>
      </c>
      <c r="G57">
        <v>3116</v>
      </c>
      <c r="H57" s="1" t="s">
        <v>4156</v>
      </c>
      <c r="I57">
        <v>94.39</v>
      </c>
      <c r="J57">
        <v>10.65</v>
      </c>
      <c r="K57">
        <v>436</v>
      </c>
      <c r="L57">
        <v>3232.17</v>
      </c>
      <c r="M57">
        <v>69</v>
      </c>
      <c r="N57">
        <v>3</v>
      </c>
      <c r="O57">
        <v>0</v>
      </c>
      <c r="P57">
        <v>142.38999999999999</v>
      </c>
      <c r="Q57">
        <v>0</v>
      </c>
      <c r="R57" s="1" t="s">
        <v>7221</v>
      </c>
      <c r="S57" s="1" t="s">
        <v>8161</v>
      </c>
      <c r="T57">
        <v>0.78</v>
      </c>
      <c r="U57" s="1"/>
      <c r="V57">
        <v>24381.146685</v>
      </c>
      <c r="W57">
        <v>1012203.046366</v>
      </c>
      <c r="X57">
        <v>134.67305200000001</v>
      </c>
      <c r="Y57">
        <v>18.744319000000001</v>
      </c>
      <c r="Z57">
        <v>422.48004800000001</v>
      </c>
      <c r="AA57">
        <v>435.108699</v>
      </c>
      <c r="AB57">
        <v>0</v>
      </c>
    </row>
    <row r="58" spans="1:28" x14ac:dyDescent="0.25">
      <c r="A58" s="1" t="s">
        <v>3137</v>
      </c>
      <c r="B58">
        <v>2169</v>
      </c>
      <c r="C58" s="1" t="s">
        <v>4046</v>
      </c>
      <c r="D58">
        <v>7.1</v>
      </c>
      <c r="E58">
        <v>0</v>
      </c>
      <c r="F58">
        <v>0</v>
      </c>
      <c r="G58">
        <v>3175</v>
      </c>
      <c r="H58" s="1" t="s">
        <v>4080</v>
      </c>
      <c r="I58">
        <v>0.2</v>
      </c>
      <c r="J58">
        <v>3.64</v>
      </c>
      <c r="K58">
        <v>1006</v>
      </c>
      <c r="L58">
        <v>1757.35</v>
      </c>
      <c r="M58">
        <v>634</v>
      </c>
      <c r="N58">
        <v>19</v>
      </c>
      <c r="O58">
        <v>0</v>
      </c>
      <c r="P58">
        <v>851.09</v>
      </c>
      <c r="Q58">
        <v>0</v>
      </c>
      <c r="R58" s="1" t="s">
        <v>7292</v>
      </c>
      <c r="S58" s="1" t="s">
        <v>8161</v>
      </c>
      <c r="T58">
        <v>0.82</v>
      </c>
      <c r="U58" s="1"/>
      <c r="V58">
        <v>109429.024683</v>
      </c>
      <c r="W58">
        <v>2165489.6609680001</v>
      </c>
      <c r="X58">
        <v>549.14191300000005</v>
      </c>
      <c r="Y58">
        <v>50.469597</v>
      </c>
      <c r="Z58">
        <v>970.53627100000006</v>
      </c>
      <c r="AA58">
        <v>930.89720699999998</v>
      </c>
      <c r="AB58">
        <v>0</v>
      </c>
    </row>
    <row r="59" spans="1:28" x14ac:dyDescent="0.25">
      <c r="A59" s="1" t="s">
        <v>3349</v>
      </c>
      <c r="B59">
        <v>2907</v>
      </c>
      <c r="C59" s="1" t="s">
        <v>4041</v>
      </c>
      <c r="D59">
        <v>0.2</v>
      </c>
      <c r="E59">
        <v>0</v>
      </c>
      <c r="F59">
        <v>0</v>
      </c>
      <c r="G59">
        <v>3342</v>
      </c>
      <c r="H59" s="1" t="s">
        <v>4099</v>
      </c>
      <c r="I59">
        <v>147.79</v>
      </c>
      <c r="J59">
        <v>8.73</v>
      </c>
      <c r="K59">
        <v>435</v>
      </c>
      <c r="L59">
        <v>2480.9</v>
      </c>
      <c r="M59">
        <v>92</v>
      </c>
      <c r="N59">
        <v>8</v>
      </c>
      <c r="O59">
        <v>0</v>
      </c>
      <c r="P59">
        <v>173.06</v>
      </c>
      <c r="Q59">
        <v>0</v>
      </c>
      <c r="R59" s="1" t="s">
        <v>7504</v>
      </c>
      <c r="S59" s="1" t="s">
        <v>8161</v>
      </c>
      <c r="T59">
        <v>0.69</v>
      </c>
      <c r="U59" s="1"/>
      <c r="V59">
        <v>27886.494161999999</v>
      </c>
      <c r="W59">
        <v>961518.04645300005</v>
      </c>
      <c r="X59">
        <v>149.39995300000001</v>
      </c>
      <c r="Y59">
        <v>18.442516999999999</v>
      </c>
      <c r="Z59">
        <v>407.328802</v>
      </c>
      <c r="AA59">
        <v>413.32396499999999</v>
      </c>
      <c r="AB59">
        <v>0</v>
      </c>
    </row>
    <row r="60" spans="1:28" x14ac:dyDescent="0.25">
      <c r="A60" s="1" t="s">
        <v>3408</v>
      </c>
      <c r="B60">
        <v>2509</v>
      </c>
      <c r="C60" s="1" t="s">
        <v>4037</v>
      </c>
      <c r="D60">
        <v>7.1</v>
      </c>
      <c r="E60">
        <v>0</v>
      </c>
      <c r="F60">
        <v>0</v>
      </c>
      <c r="G60">
        <v>3392</v>
      </c>
      <c r="H60" s="1" t="s">
        <v>4096</v>
      </c>
      <c r="I60">
        <v>121.36</v>
      </c>
      <c r="J60">
        <v>12.75</v>
      </c>
      <c r="K60">
        <v>883</v>
      </c>
      <c r="L60">
        <v>1415.38</v>
      </c>
      <c r="M60">
        <v>672</v>
      </c>
      <c r="N60">
        <v>17</v>
      </c>
      <c r="O60">
        <v>0</v>
      </c>
      <c r="P60">
        <v>788.32</v>
      </c>
      <c r="Q60">
        <v>0</v>
      </c>
      <c r="R60" s="1" t="s">
        <v>7563</v>
      </c>
      <c r="S60" s="1" t="s">
        <v>8161</v>
      </c>
      <c r="T60">
        <v>1.08</v>
      </c>
      <c r="U60" s="1"/>
      <c r="V60">
        <v>116002.683193</v>
      </c>
      <c r="W60">
        <v>2237219.966273</v>
      </c>
      <c r="X60">
        <v>580.86893999999995</v>
      </c>
      <c r="Y60">
        <v>53.287162000000002</v>
      </c>
      <c r="Z60">
        <v>1008.573257</v>
      </c>
      <c r="AA60">
        <v>961.73343699999998</v>
      </c>
      <c r="AB60">
        <v>0</v>
      </c>
    </row>
    <row r="61" spans="1:28" x14ac:dyDescent="0.25">
      <c r="A61" s="1" t="s">
        <v>3432</v>
      </c>
      <c r="B61">
        <v>2958</v>
      </c>
      <c r="C61" s="1" t="s">
        <v>4030</v>
      </c>
      <c r="D61">
        <v>7.1</v>
      </c>
      <c r="E61">
        <v>0</v>
      </c>
      <c r="F61">
        <v>0.86</v>
      </c>
      <c r="G61">
        <v>3406</v>
      </c>
      <c r="H61" s="1" t="s">
        <v>4012</v>
      </c>
      <c r="I61">
        <v>120.08</v>
      </c>
      <c r="J61">
        <v>8.15</v>
      </c>
      <c r="K61">
        <v>448</v>
      </c>
      <c r="L61">
        <v>1987.07</v>
      </c>
      <c r="M61">
        <v>219</v>
      </c>
      <c r="N61">
        <v>7</v>
      </c>
      <c r="O61">
        <v>0</v>
      </c>
      <c r="P61">
        <v>302.55</v>
      </c>
      <c r="Q61">
        <v>0</v>
      </c>
      <c r="R61" s="1" t="s">
        <v>7587</v>
      </c>
      <c r="S61" s="1" t="s">
        <v>8161</v>
      </c>
      <c r="T61">
        <v>0.99</v>
      </c>
      <c r="U61" s="1"/>
      <c r="V61">
        <v>43289.700251000002</v>
      </c>
      <c r="W61">
        <v>1134743.0569839999</v>
      </c>
      <c r="X61">
        <v>223.86780300000001</v>
      </c>
      <c r="Y61">
        <v>24.654854</v>
      </c>
      <c r="Z61">
        <v>495.37160799999998</v>
      </c>
      <c r="AA61">
        <v>487.79239799999999</v>
      </c>
      <c r="AB61">
        <v>0</v>
      </c>
    </row>
    <row r="62" spans="1:28" x14ac:dyDescent="0.25">
      <c r="A62" s="1" t="s">
        <v>3444</v>
      </c>
      <c r="B62">
        <v>2291</v>
      </c>
      <c r="C62" s="1" t="s">
        <v>4062</v>
      </c>
      <c r="D62">
        <v>7.1</v>
      </c>
      <c r="E62">
        <v>0</v>
      </c>
      <c r="F62">
        <v>2</v>
      </c>
      <c r="G62">
        <v>3417</v>
      </c>
      <c r="H62" s="1" t="s">
        <v>4118</v>
      </c>
      <c r="I62">
        <v>23.77</v>
      </c>
      <c r="J62">
        <v>15.81</v>
      </c>
      <c r="K62">
        <v>1126</v>
      </c>
      <c r="L62">
        <v>3052.57</v>
      </c>
      <c r="M62">
        <v>779</v>
      </c>
      <c r="N62">
        <v>25</v>
      </c>
      <c r="O62">
        <v>0</v>
      </c>
      <c r="P62">
        <v>944.25</v>
      </c>
      <c r="Q62">
        <v>0</v>
      </c>
      <c r="R62" s="1" t="s">
        <v>7599</v>
      </c>
      <c r="S62" s="1" t="s">
        <v>8161</v>
      </c>
      <c r="T62">
        <v>1.1599999999999999</v>
      </c>
      <c r="U62" s="1"/>
      <c r="V62">
        <v>141792.39396799999</v>
      </c>
      <c r="W62">
        <v>3164241.835</v>
      </c>
      <c r="X62">
        <v>720.42203300000006</v>
      </c>
      <c r="Y62">
        <v>73.518221999999994</v>
      </c>
      <c r="Z62">
        <v>1412.1215970000001</v>
      </c>
      <c r="AA62">
        <v>1360.2244909999999</v>
      </c>
      <c r="AB62">
        <v>0</v>
      </c>
    </row>
    <row r="63" spans="1:28" x14ac:dyDescent="0.25">
      <c r="A63" s="1" t="s">
        <v>3450</v>
      </c>
      <c r="B63">
        <v>2465</v>
      </c>
      <c r="C63" s="1" t="s">
        <v>4030</v>
      </c>
      <c r="D63">
        <v>7.1</v>
      </c>
      <c r="E63">
        <v>0</v>
      </c>
      <c r="F63">
        <v>0.72</v>
      </c>
      <c r="G63">
        <v>3420</v>
      </c>
      <c r="H63" s="1" t="s">
        <v>4175</v>
      </c>
      <c r="I63">
        <v>120.08</v>
      </c>
      <c r="J63">
        <v>6.78</v>
      </c>
      <c r="K63">
        <v>955</v>
      </c>
      <c r="L63">
        <v>1987.07</v>
      </c>
      <c r="M63">
        <v>644</v>
      </c>
      <c r="N63">
        <v>15</v>
      </c>
      <c r="O63">
        <v>0</v>
      </c>
      <c r="P63">
        <v>821.94</v>
      </c>
      <c r="Q63">
        <v>0</v>
      </c>
      <c r="R63" s="1" t="s">
        <v>7605</v>
      </c>
      <c r="S63" s="1" t="s">
        <v>8161</v>
      </c>
      <c r="T63">
        <v>1.08</v>
      </c>
      <c r="U63" s="1"/>
      <c r="V63">
        <v>110877.010142</v>
      </c>
      <c r="W63">
        <v>2179712.0365619999</v>
      </c>
      <c r="X63">
        <v>555.99568399999998</v>
      </c>
      <c r="Y63">
        <v>50.713402000000002</v>
      </c>
      <c r="Z63">
        <v>972.62086899999997</v>
      </c>
      <c r="AA63">
        <v>937.01222800000005</v>
      </c>
      <c r="AB63">
        <v>0</v>
      </c>
    </row>
    <row r="64" spans="1:28" x14ac:dyDescent="0.25">
      <c r="A64" s="1" t="s">
        <v>3452</v>
      </c>
      <c r="B64">
        <v>2189</v>
      </c>
      <c r="C64" s="1" t="s">
        <v>4030</v>
      </c>
      <c r="D64">
        <v>7.1</v>
      </c>
      <c r="E64">
        <v>0</v>
      </c>
      <c r="F64">
        <v>0</v>
      </c>
      <c r="G64">
        <v>3422</v>
      </c>
      <c r="H64" s="1" t="s">
        <v>4155</v>
      </c>
      <c r="I64">
        <v>81.98</v>
      </c>
      <c r="J64">
        <v>13.84</v>
      </c>
      <c r="K64">
        <v>1233</v>
      </c>
      <c r="L64">
        <v>2814.2</v>
      </c>
      <c r="M64">
        <v>870</v>
      </c>
      <c r="N64">
        <v>29</v>
      </c>
      <c r="O64">
        <v>0</v>
      </c>
      <c r="P64">
        <v>1055.9000000000001</v>
      </c>
      <c r="Q64">
        <v>0</v>
      </c>
      <c r="R64" s="1" t="s">
        <v>7607</v>
      </c>
      <c r="S64" s="1" t="s">
        <v>8161</v>
      </c>
      <c r="T64">
        <v>1.1499999999999999</v>
      </c>
      <c r="U64" s="1"/>
      <c r="V64">
        <v>140274.91360900001</v>
      </c>
      <c r="W64">
        <v>2925437.0036579999</v>
      </c>
      <c r="X64">
        <v>707.63144699999998</v>
      </c>
      <c r="Y64">
        <v>68.325738999999999</v>
      </c>
      <c r="Z64">
        <v>1308.2977249999999</v>
      </c>
      <c r="AA64">
        <v>1257.5758269999999</v>
      </c>
      <c r="AB64">
        <v>0</v>
      </c>
    </row>
    <row r="65" spans="1:28" x14ac:dyDescent="0.25">
      <c r="A65" s="1" t="s">
        <v>3459</v>
      </c>
      <c r="B65">
        <v>2289</v>
      </c>
      <c r="C65" s="1" t="s">
        <v>4062</v>
      </c>
      <c r="D65">
        <v>7.1</v>
      </c>
      <c r="E65">
        <v>0</v>
      </c>
      <c r="F65">
        <v>0</v>
      </c>
      <c r="G65">
        <v>3428</v>
      </c>
      <c r="H65" s="1" t="s">
        <v>4179</v>
      </c>
      <c r="I65">
        <v>25.16</v>
      </c>
      <c r="J65">
        <v>10.48</v>
      </c>
      <c r="K65">
        <v>1139</v>
      </c>
      <c r="L65">
        <v>3063.74</v>
      </c>
      <c r="M65">
        <v>785</v>
      </c>
      <c r="N65">
        <v>14</v>
      </c>
      <c r="O65">
        <v>0</v>
      </c>
      <c r="P65">
        <v>969.14</v>
      </c>
      <c r="Q65">
        <v>0</v>
      </c>
      <c r="R65" s="1" t="s">
        <v>7614</v>
      </c>
      <c r="S65" s="1" t="s">
        <v>8161</v>
      </c>
      <c r="T65">
        <v>1.29</v>
      </c>
      <c r="U65" s="1"/>
      <c r="V65">
        <v>147202.70297799999</v>
      </c>
      <c r="W65">
        <v>3238587.356894</v>
      </c>
      <c r="X65">
        <v>746.855457</v>
      </c>
      <c r="Y65">
        <v>75.855536999999998</v>
      </c>
      <c r="Z65">
        <v>1448.839027</v>
      </c>
      <c r="AA65">
        <v>1392.1845639999999</v>
      </c>
      <c r="AB65">
        <v>0</v>
      </c>
    </row>
    <row r="66" spans="1:28" x14ac:dyDescent="0.25">
      <c r="A66" s="1" t="s">
        <v>3718</v>
      </c>
      <c r="B66">
        <v>3319</v>
      </c>
      <c r="C66" s="1" t="s">
        <v>4020</v>
      </c>
      <c r="D66">
        <v>7.1</v>
      </c>
      <c r="E66">
        <v>0</v>
      </c>
      <c r="F66">
        <v>0</v>
      </c>
      <c r="G66">
        <v>3669</v>
      </c>
      <c r="H66" s="1" t="s">
        <v>4116</v>
      </c>
      <c r="I66">
        <v>87.33</v>
      </c>
      <c r="J66">
        <v>7.72</v>
      </c>
      <c r="K66">
        <v>350</v>
      </c>
      <c r="L66">
        <v>1630.51</v>
      </c>
      <c r="M66">
        <v>100</v>
      </c>
      <c r="N66">
        <v>5</v>
      </c>
      <c r="O66">
        <v>0</v>
      </c>
      <c r="P66">
        <v>154.13</v>
      </c>
      <c r="Q66">
        <v>0</v>
      </c>
      <c r="R66" s="1" t="s">
        <v>7873</v>
      </c>
      <c r="S66" s="1" t="s">
        <v>8161</v>
      </c>
      <c r="T66">
        <v>0.6</v>
      </c>
      <c r="U66" s="1"/>
      <c r="V66">
        <v>25393.402019000001</v>
      </c>
      <c r="W66">
        <v>720831.39963999996</v>
      </c>
      <c r="X66">
        <v>132.38791900000001</v>
      </c>
      <c r="Y66">
        <v>14.309984999999999</v>
      </c>
      <c r="Z66">
        <v>308.75633900000003</v>
      </c>
      <c r="AA66">
        <v>309.86401899999998</v>
      </c>
      <c r="AB66">
        <v>0</v>
      </c>
    </row>
    <row r="67" spans="1:28" x14ac:dyDescent="0.25">
      <c r="A67" s="1" t="s">
        <v>3858</v>
      </c>
      <c r="B67">
        <v>2486</v>
      </c>
      <c r="C67" s="1" t="s">
        <v>4062</v>
      </c>
      <c r="D67">
        <v>7.1</v>
      </c>
      <c r="E67">
        <v>0</v>
      </c>
      <c r="F67">
        <v>0</v>
      </c>
      <c r="G67">
        <v>3850</v>
      </c>
      <c r="H67" s="1" t="s">
        <v>4156</v>
      </c>
      <c r="I67">
        <v>94.39</v>
      </c>
      <c r="J67">
        <v>8.18</v>
      </c>
      <c r="K67">
        <v>1364</v>
      </c>
      <c r="L67">
        <v>2588.9299999999998</v>
      </c>
      <c r="M67">
        <v>949</v>
      </c>
      <c r="N67">
        <v>24</v>
      </c>
      <c r="O67">
        <v>0</v>
      </c>
      <c r="P67">
        <v>1133.3900000000001</v>
      </c>
      <c r="Q67">
        <v>0</v>
      </c>
      <c r="R67" s="1" t="s">
        <v>8013</v>
      </c>
      <c r="S67" s="1" t="s">
        <v>8161</v>
      </c>
      <c r="T67">
        <v>0.7</v>
      </c>
      <c r="U67" s="1"/>
      <c r="V67">
        <v>161382.417563</v>
      </c>
      <c r="W67">
        <v>3192742.5259980001</v>
      </c>
      <c r="X67">
        <v>809.89238699999999</v>
      </c>
      <c r="Y67">
        <v>74.592461</v>
      </c>
      <c r="Z67">
        <v>1429.9008530000001</v>
      </c>
      <c r="AA67">
        <v>1372.4910010000001</v>
      </c>
      <c r="AB67">
        <v>0</v>
      </c>
    </row>
    <row r="68" spans="1:28" x14ac:dyDescent="0.25">
      <c r="A68" s="1" t="s">
        <v>3983</v>
      </c>
      <c r="B68">
        <v>3154</v>
      </c>
      <c r="C68" s="1" t="s">
        <v>4060</v>
      </c>
      <c r="D68">
        <v>7.1</v>
      </c>
      <c r="E68">
        <v>0</v>
      </c>
      <c r="F68">
        <v>0</v>
      </c>
      <c r="G68">
        <v>4315</v>
      </c>
      <c r="H68" s="1" t="s">
        <v>4123</v>
      </c>
      <c r="I68">
        <v>46.68</v>
      </c>
      <c r="J68">
        <v>17.2</v>
      </c>
      <c r="K68">
        <v>1161</v>
      </c>
      <c r="L68">
        <v>2369.1</v>
      </c>
      <c r="M68">
        <v>747</v>
      </c>
      <c r="N68">
        <v>14</v>
      </c>
      <c r="O68">
        <v>0</v>
      </c>
      <c r="P68">
        <v>962.36</v>
      </c>
      <c r="Q68">
        <v>0</v>
      </c>
      <c r="R68" s="1" t="s">
        <v>8138</v>
      </c>
      <c r="S68" s="1" t="s">
        <v>8161</v>
      </c>
      <c r="T68">
        <v>0.86</v>
      </c>
      <c r="U68" s="1"/>
      <c r="V68">
        <v>131264.27076099999</v>
      </c>
      <c r="W68">
        <v>2672300.6190010002</v>
      </c>
      <c r="X68">
        <v>660.48592699999995</v>
      </c>
      <c r="Y68">
        <v>61.690519000000002</v>
      </c>
      <c r="Z68">
        <v>1192.9879920000001</v>
      </c>
      <c r="AA68">
        <v>1148.7620489999999</v>
      </c>
      <c r="AB68">
        <v>0</v>
      </c>
    </row>
    <row r="71" spans="1:28" x14ac:dyDescent="0.25">
      <c r="K71" t="s">
        <v>8164</v>
      </c>
      <c r="P71" t="s">
        <v>8165</v>
      </c>
      <c r="V71" t="s">
        <v>8166</v>
      </c>
      <c r="W71" t="s">
        <v>8167</v>
      </c>
      <c r="X71" t="s">
        <v>8168</v>
      </c>
      <c r="Y71" t="s">
        <v>8169</v>
      </c>
      <c r="Z71" t="s">
        <v>8170</v>
      </c>
      <c r="AA71" t="s">
        <v>8171</v>
      </c>
    </row>
    <row r="72" spans="1:28" x14ac:dyDescent="0.25">
      <c r="K72">
        <f>SUM(K2:K68)</f>
        <v>39966</v>
      </c>
      <c r="P72">
        <f>SUM(P2:P68)</f>
        <v>28324.789999999997</v>
      </c>
      <c r="V72">
        <f t="shared" ref="V72:AA72" si="0">SUM(V2:V68)</f>
        <v>4044101.5199459987</v>
      </c>
      <c r="W72">
        <f t="shared" si="0"/>
        <v>96659353.185458988</v>
      </c>
      <c r="X72">
        <f t="shared" si="0"/>
        <v>20687.995939000004</v>
      </c>
      <c r="Y72">
        <f t="shared" si="0"/>
        <v>2141.6405550000004</v>
      </c>
      <c r="Z72">
        <f t="shared" si="0"/>
        <v>42573.760089000003</v>
      </c>
      <c r="AA72">
        <f t="shared" si="0"/>
        <v>41551.220469999993</v>
      </c>
    </row>
    <row r="74" spans="1:28" x14ac:dyDescent="0.25">
      <c r="K74" t="s">
        <v>8172</v>
      </c>
      <c r="P74" t="s">
        <v>8173</v>
      </c>
      <c r="V74" t="s">
        <v>8174</v>
      </c>
      <c r="W74" t="s">
        <v>8175</v>
      </c>
      <c r="X74" t="s">
        <v>8176</v>
      </c>
      <c r="Y74" t="s">
        <v>8177</v>
      </c>
      <c r="Z74" t="s">
        <v>8178</v>
      </c>
      <c r="AA74" t="s">
        <v>8179</v>
      </c>
    </row>
    <row r="75" spans="1:28" x14ac:dyDescent="0.25">
      <c r="K75">
        <f>K72/67</f>
        <v>596.50746268656712</v>
      </c>
      <c r="P75">
        <f>P72/67</f>
        <v>422.75805970149247</v>
      </c>
      <c r="V75">
        <f>V72/67</f>
        <v>60359.724178298486</v>
      </c>
      <c r="W75">
        <f t="shared" ref="W75:AA75" si="1">W72/67</f>
        <v>1442676.9132158058</v>
      </c>
      <c r="X75">
        <f t="shared" si="1"/>
        <v>308.77605879104482</v>
      </c>
      <c r="Y75">
        <f t="shared" si="1"/>
        <v>31.964784402985082</v>
      </c>
      <c r="Z75">
        <f t="shared" si="1"/>
        <v>635.42925505970152</v>
      </c>
      <c r="AA75">
        <f t="shared" si="1"/>
        <v>620.16746970149245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56"/>
  <sheetViews>
    <sheetView topLeftCell="R739" workbookViewId="0">
      <selection activeCell="V756" sqref="V756:AA756"/>
    </sheetView>
  </sheetViews>
  <sheetFormatPr baseColWidth="10" defaultRowHeight="15" x14ac:dyDescent="0.25"/>
  <cols>
    <col min="1" max="1" width="10.7109375" bestFit="1" customWidth="1"/>
    <col min="2" max="2" width="9.140625" bestFit="1" customWidth="1"/>
    <col min="3" max="3" width="13.28515625" bestFit="1" customWidth="1"/>
    <col min="4" max="4" width="12.28515625" bestFit="1" customWidth="1"/>
    <col min="5" max="5" width="14.7109375" bestFit="1" customWidth="1"/>
    <col min="6" max="6" width="14.140625" bestFit="1" customWidth="1"/>
    <col min="7" max="7" width="8.85546875" bestFit="1" customWidth="1"/>
    <col min="8" max="8" width="13" bestFit="1" customWidth="1"/>
    <col min="9" max="9" width="12" customWidth="1"/>
    <col min="10" max="10" width="14.42578125" bestFit="1" customWidth="1"/>
    <col min="11" max="11" width="16" customWidth="1"/>
    <col min="12" max="12" width="14.140625" bestFit="1" customWidth="1"/>
    <col min="13" max="13" width="14.28515625" bestFit="1" customWidth="1"/>
    <col min="14" max="14" width="15.140625" bestFit="1" customWidth="1"/>
    <col min="15" max="15" width="11.5703125" bestFit="1" customWidth="1"/>
    <col min="16" max="16" width="15.42578125" customWidth="1"/>
    <col min="17" max="17" width="12.5703125" bestFit="1" customWidth="1"/>
    <col min="18" max="18" width="73.28515625" bestFit="1" customWidth="1"/>
    <col min="19" max="19" width="10.28515625" bestFit="1" customWidth="1"/>
    <col min="20" max="20" width="14.140625" bestFit="1" customWidth="1"/>
    <col min="21" max="27" width="12" bestFit="1" customWidth="1"/>
    <col min="28" max="28" width="16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s="1" t="s">
        <v>29</v>
      </c>
      <c r="B2">
        <v>2</v>
      </c>
      <c r="C2" s="1" t="s">
        <v>4001</v>
      </c>
      <c r="D2">
        <v>0.2</v>
      </c>
      <c r="E2">
        <v>0</v>
      </c>
      <c r="F2">
        <v>2</v>
      </c>
      <c r="G2">
        <v>40</v>
      </c>
      <c r="H2" s="1" t="s">
        <v>4071</v>
      </c>
      <c r="I2">
        <v>108.49</v>
      </c>
      <c r="J2">
        <v>11.74</v>
      </c>
      <c r="K2">
        <v>38</v>
      </c>
      <c r="L2">
        <v>419.77</v>
      </c>
      <c r="M2">
        <v>0</v>
      </c>
      <c r="N2">
        <v>0</v>
      </c>
      <c r="O2">
        <v>0</v>
      </c>
      <c r="P2">
        <v>7.94</v>
      </c>
      <c r="Q2">
        <v>0</v>
      </c>
      <c r="R2" s="1" t="s">
        <v>4184</v>
      </c>
      <c r="S2" s="1" t="s">
        <v>8157</v>
      </c>
      <c r="T2">
        <v>0.97</v>
      </c>
      <c r="U2" s="1"/>
      <c r="V2">
        <v>2289.6241620000001</v>
      </c>
      <c r="W2">
        <v>145408.27999099999</v>
      </c>
      <c r="X2">
        <v>13.896736000000001</v>
      </c>
      <c r="Y2">
        <v>2.8608639999999999</v>
      </c>
      <c r="Z2">
        <v>61.550553999999998</v>
      </c>
      <c r="AA2">
        <v>62.504376999999998</v>
      </c>
      <c r="AB2">
        <v>0</v>
      </c>
    </row>
    <row r="3" spans="1:28" x14ac:dyDescent="0.25">
      <c r="A3" s="1" t="s">
        <v>33</v>
      </c>
      <c r="B3">
        <v>1</v>
      </c>
      <c r="C3" s="1" t="s">
        <v>4004</v>
      </c>
      <c r="D3">
        <v>5.0999999999999996</v>
      </c>
      <c r="E3">
        <v>0</v>
      </c>
      <c r="F3">
        <v>1</v>
      </c>
      <c r="G3">
        <v>56</v>
      </c>
      <c r="H3" s="1" t="s">
        <v>4074</v>
      </c>
      <c r="I3">
        <v>0.2</v>
      </c>
      <c r="J3">
        <v>10.02</v>
      </c>
      <c r="K3">
        <v>55</v>
      </c>
      <c r="L3">
        <v>420.4</v>
      </c>
      <c r="M3">
        <v>1</v>
      </c>
      <c r="N3">
        <v>1</v>
      </c>
      <c r="O3">
        <v>0</v>
      </c>
      <c r="P3">
        <v>20.04</v>
      </c>
      <c r="Q3">
        <v>0</v>
      </c>
      <c r="R3" s="1" t="s">
        <v>4188</v>
      </c>
      <c r="S3" s="1" t="s">
        <v>8157</v>
      </c>
      <c r="T3">
        <v>0.88</v>
      </c>
      <c r="U3" s="1"/>
      <c r="V3">
        <v>3422.2685489999999</v>
      </c>
      <c r="W3">
        <v>178580.32025799999</v>
      </c>
      <c r="X3">
        <v>19.787872</v>
      </c>
      <c r="Y3">
        <v>3.3673630000000001</v>
      </c>
      <c r="Z3">
        <v>75.396743999999998</v>
      </c>
      <c r="AA3">
        <v>76.764189999999999</v>
      </c>
      <c r="AB3">
        <v>0</v>
      </c>
    </row>
    <row r="4" spans="1:28" x14ac:dyDescent="0.25">
      <c r="A4" s="1" t="s">
        <v>38</v>
      </c>
      <c r="B4">
        <v>2</v>
      </c>
      <c r="C4" s="1" t="s">
        <v>4006</v>
      </c>
      <c r="D4">
        <v>5.0999999999999996</v>
      </c>
      <c r="E4">
        <v>0</v>
      </c>
      <c r="F4">
        <v>2</v>
      </c>
      <c r="G4">
        <v>82</v>
      </c>
      <c r="H4" s="1" t="s">
        <v>4077</v>
      </c>
      <c r="I4">
        <v>54.88</v>
      </c>
      <c r="J4">
        <v>13.02</v>
      </c>
      <c r="K4">
        <v>80</v>
      </c>
      <c r="L4">
        <v>876.34</v>
      </c>
      <c r="M4">
        <v>4</v>
      </c>
      <c r="N4">
        <v>1</v>
      </c>
      <c r="O4">
        <v>0</v>
      </c>
      <c r="P4">
        <v>17.39</v>
      </c>
      <c r="Q4">
        <v>0</v>
      </c>
      <c r="R4" s="1" t="s">
        <v>4193</v>
      </c>
      <c r="S4" s="1" t="s">
        <v>8157</v>
      </c>
      <c r="T4">
        <v>1.01</v>
      </c>
      <c r="U4" s="1"/>
      <c r="V4">
        <v>3369.8824439999999</v>
      </c>
      <c r="W4">
        <v>237382.85923500001</v>
      </c>
      <c r="X4">
        <v>20.955651</v>
      </c>
      <c r="Y4">
        <v>4.3741120000000002</v>
      </c>
      <c r="Z4">
        <v>97.980322999999999</v>
      </c>
      <c r="AA4">
        <v>102.040243</v>
      </c>
      <c r="AB4">
        <v>0</v>
      </c>
    </row>
    <row r="5" spans="1:28" x14ac:dyDescent="0.25">
      <c r="A5" s="1" t="s">
        <v>44</v>
      </c>
      <c r="B5">
        <v>2</v>
      </c>
      <c r="C5" s="1" t="s">
        <v>4008</v>
      </c>
      <c r="D5">
        <v>5.0999999999999996</v>
      </c>
      <c r="E5">
        <v>0</v>
      </c>
      <c r="F5">
        <v>2</v>
      </c>
      <c r="G5">
        <v>97</v>
      </c>
      <c r="H5" s="1" t="s">
        <v>4080</v>
      </c>
      <c r="I5">
        <v>0.2</v>
      </c>
      <c r="J5">
        <v>5.61</v>
      </c>
      <c r="K5">
        <v>95</v>
      </c>
      <c r="L5">
        <v>660.09</v>
      </c>
      <c r="M5">
        <v>14</v>
      </c>
      <c r="N5">
        <v>2</v>
      </c>
      <c r="O5">
        <v>0</v>
      </c>
      <c r="P5">
        <v>35.57</v>
      </c>
      <c r="Q5">
        <v>0</v>
      </c>
      <c r="R5" s="1" t="s">
        <v>4199</v>
      </c>
      <c r="S5" s="1" t="s">
        <v>8157</v>
      </c>
      <c r="T5">
        <v>0.84</v>
      </c>
      <c r="U5" s="1"/>
      <c r="V5">
        <v>5833.0139300000001</v>
      </c>
      <c r="W5">
        <v>253681.555639</v>
      </c>
      <c r="X5">
        <v>32.547728999999997</v>
      </c>
      <c r="Y5">
        <v>4.9881700000000002</v>
      </c>
      <c r="Z5">
        <v>108.12618500000001</v>
      </c>
      <c r="AA5">
        <v>109.047611</v>
      </c>
      <c r="AB5">
        <v>0</v>
      </c>
    </row>
    <row r="6" spans="1:28" x14ac:dyDescent="0.25">
      <c r="A6" s="1" t="s">
        <v>46</v>
      </c>
      <c r="B6">
        <v>3</v>
      </c>
      <c r="C6" s="1" t="s">
        <v>4009</v>
      </c>
      <c r="D6">
        <v>5.0999999999999996</v>
      </c>
      <c r="E6">
        <v>0</v>
      </c>
      <c r="F6">
        <v>3</v>
      </c>
      <c r="G6">
        <v>97</v>
      </c>
      <c r="H6" s="1" t="s">
        <v>4082</v>
      </c>
      <c r="I6">
        <v>19.239999999999998</v>
      </c>
      <c r="J6">
        <v>12.34</v>
      </c>
      <c r="K6">
        <v>94</v>
      </c>
      <c r="L6">
        <v>738.31</v>
      </c>
      <c r="M6">
        <v>11</v>
      </c>
      <c r="N6">
        <v>2</v>
      </c>
      <c r="O6">
        <v>0</v>
      </c>
      <c r="P6">
        <v>40.31</v>
      </c>
      <c r="Q6">
        <v>0</v>
      </c>
      <c r="R6" s="1" t="s">
        <v>4201</v>
      </c>
      <c r="S6" s="1" t="s">
        <v>8157</v>
      </c>
      <c r="T6">
        <v>1.01</v>
      </c>
      <c r="U6" s="1"/>
      <c r="V6">
        <v>5816.2717480000001</v>
      </c>
      <c r="W6">
        <v>290920.511527</v>
      </c>
      <c r="X6">
        <v>33.395279000000002</v>
      </c>
      <c r="Y6">
        <v>5.75969</v>
      </c>
      <c r="Z6">
        <v>123.54897</v>
      </c>
      <c r="AA6">
        <v>125.054423</v>
      </c>
      <c r="AB6">
        <v>0</v>
      </c>
    </row>
    <row r="7" spans="1:28" x14ac:dyDescent="0.25">
      <c r="A7" s="1" t="s">
        <v>52</v>
      </c>
      <c r="B7">
        <v>2</v>
      </c>
      <c r="C7" s="1" t="s">
        <v>4012</v>
      </c>
      <c r="D7">
        <v>5.0999999999999996</v>
      </c>
      <c r="E7">
        <v>0</v>
      </c>
      <c r="F7">
        <v>2</v>
      </c>
      <c r="G7">
        <v>112</v>
      </c>
      <c r="H7" s="1" t="s">
        <v>4084</v>
      </c>
      <c r="I7">
        <v>105.53</v>
      </c>
      <c r="J7">
        <v>11.85</v>
      </c>
      <c r="K7">
        <v>110</v>
      </c>
      <c r="L7">
        <v>825.33</v>
      </c>
      <c r="M7">
        <v>23</v>
      </c>
      <c r="N7">
        <v>4</v>
      </c>
      <c r="O7">
        <v>0</v>
      </c>
      <c r="P7">
        <v>61.89</v>
      </c>
      <c r="Q7">
        <v>0</v>
      </c>
      <c r="R7" s="1" t="s">
        <v>4207</v>
      </c>
      <c r="S7" s="1" t="s">
        <v>8157</v>
      </c>
      <c r="T7">
        <v>1.26</v>
      </c>
      <c r="U7" s="1"/>
      <c r="V7">
        <v>8090.8657560000001</v>
      </c>
      <c r="W7">
        <v>377312.14454000001</v>
      </c>
      <c r="X7">
        <v>45.874805000000002</v>
      </c>
      <c r="Y7">
        <v>8.0351839999999992</v>
      </c>
      <c r="Z7">
        <v>163.97990999999999</v>
      </c>
      <c r="AA7">
        <v>162.190123</v>
      </c>
      <c r="AB7">
        <v>0</v>
      </c>
    </row>
    <row r="8" spans="1:28" x14ac:dyDescent="0.25">
      <c r="A8" s="1" t="s">
        <v>60</v>
      </c>
      <c r="B8">
        <v>2</v>
      </c>
      <c r="C8" s="1" t="s">
        <v>4010</v>
      </c>
      <c r="D8">
        <v>5.0999999999999996</v>
      </c>
      <c r="E8">
        <v>0</v>
      </c>
      <c r="F8">
        <v>2</v>
      </c>
      <c r="G8">
        <v>127</v>
      </c>
      <c r="H8" s="1" t="s">
        <v>4083</v>
      </c>
      <c r="I8">
        <v>73.11</v>
      </c>
      <c r="J8">
        <v>7.99</v>
      </c>
      <c r="K8">
        <v>125</v>
      </c>
      <c r="L8">
        <v>900.39</v>
      </c>
      <c r="M8">
        <v>0</v>
      </c>
      <c r="N8">
        <v>0</v>
      </c>
      <c r="O8">
        <v>0</v>
      </c>
      <c r="P8">
        <v>19.170000000000002</v>
      </c>
      <c r="Q8">
        <v>0</v>
      </c>
      <c r="R8" s="1" t="s">
        <v>4215</v>
      </c>
      <c r="S8" s="1" t="s">
        <v>8157</v>
      </c>
      <c r="T8">
        <v>0.61</v>
      </c>
      <c r="U8" s="1"/>
      <c r="V8">
        <v>5196.6278519999996</v>
      </c>
      <c r="W8">
        <v>251140.390904</v>
      </c>
      <c r="X8">
        <v>29.488113999999999</v>
      </c>
      <c r="Y8">
        <v>4.3606319999999998</v>
      </c>
      <c r="Z8">
        <v>103.84753499999999</v>
      </c>
      <c r="AA8">
        <v>107.955597</v>
      </c>
      <c r="AB8">
        <v>0</v>
      </c>
    </row>
    <row r="9" spans="1:28" x14ac:dyDescent="0.25">
      <c r="A9" s="1" t="s">
        <v>63</v>
      </c>
      <c r="B9">
        <v>0</v>
      </c>
      <c r="C9" s="1" t="s">
        <v>4015</v>
      </c>
      <c r="D9">
        <v>5.0999999999999996</v>
      </c>
      <c r="E9">
        <v>0</v>
      </c>
      <c r="F9">
        <v>0</v>
      </c>
      <c r="G9">
        <v>136</v>
      </c>
      <c r="H9" s="1" t="s">
        <v>4088</v>
      </c>
      <c r="I9">
        <v>194.58</v>
      </c>
      <c r="J9">
        <v>12.2</v>
      </c>
      <c r="K9">
        <v>136</v>
      </c>
      <c r="L9">
        <v>1448.27</v>
      </c>
      <c r="M9">
        <v>9</v>
      </c>
      <c r="N9">
        <v>1</v>
      </c>
      <c r="O9">
        <v>0</v>
      </c>
      <c r="P9">
        <v>33.979999999999997</v>
      </c>
      <c r="Q9">
        <v>0</v>
      </c>
      <c r="R9" s="1" t="s">
        <v>4218</v>
      </c>
      <c r="S9" s="1" t="s">
        <v>8157</v>
      </c>
      <c r="T9">
        <v>1.03</v>
      </c>
      <c r="U9" s="1"/>
      <c r="V9">
        <v>7527.6404929999999</v>
      </c>
      <c r="W9">
        <v>473942.249098</v>
      </c>
      <c r="X9">
        <v>45.556089</v>
      </c>
      <c r="Y9">
        <v>9.2088970000000003</v>
      </c>
      <c r="Z9">
        <v>199.06408400000001</v>
      </c>
      <c r="AA9">
        <v>203.72643500000001</v>
      </c>
      <c r="AB9">
        <v>0</v>
      </c>
    </row>
    <row r="10" spans="1:28" x14ac:dyDescent="0.25">
      <c r="A10" s="1" t="s">
        <v>79</v>
      </c>
      <c r="B10">
        <v>11</v>
      </c>
      <c r="C10" s="1" t="s">
        <v>4003</v>
      </c>
      <c r="D10">
        <v>5.0999999999999996</v>
      </c>
      <c r="E10">
        <v>0</v>
      </c>
      <c r="F10">
        <v>11</v>
      </c>
      <c r="G10">
        <v>147</v>
      </c>
      <c r="H10" s="1" t="s">
        <v>4095</v>
      </c>
      <c r="I10">
        <v>63.59</v>
      </c>
      <c r="J10">
        <v>12.01</v>
      </c>
      <c r="K10">
        <v>136</v>
      </c>
      <c r="L10">
        <v>762.07</v>
      </c>
      <c r="M10">
        <v>52</v>
      </c>
      <c r="N10">
        <v>5</v>
      </c>
      <c r="O10">
        <v>0</v>
      </c>
      <c r="P10">
        <v>81.239999999999995</v>
      </c>
      <c r="Q10">
        <v>0</v>
      </c>
      <c r="R10" s="1" t="s">
        <v>4234</v>
      </c>
      <c r="S10" s="1" t="s">
        <v>8157</v>
      </c>
      <c r="T10">
        <v>0.98</v>
      </c>
      <c r="U10" s="1"/>
      <c r="V10">
        <v>11979.972057000001</v>
      </c>
      <c r="W10">
        <v>407815.54106299998</v>
      </c>
      <c r="X10">
        <v>64.249767000000006</v>
      </c>
      <c r="Y10">
        <v>8.7560789999999997</v>
      </c>
      <c r="Z10">
        <v>177.819008</v>
      </c>
      <c r="AA10">
        <v>175.30486099999999</v>
      </c>
      <c r="AB10">
        <v>0</v>
      </c>
    </row>
    <row r="11" spans="1:28" x14ac:dyDescent="0.25">
      <c r="A11" s="1" t="s">
        <v>83</v>
      </c>
      <c r="B11">
        <v>2</v>
      </c>
      <c r="C11" s="1" t="s">
        <v>4016</v>
      </c>
      <c r="D11">
        <v>5.0999999999999996</v>
      </c>
      <c r="E11">
        <v>0</v>
      </c>
      <c r="F11">
        <v>2</v>
      </c>
      <c r="G11">
        <v>156</v>
      </c>
      <c r="H11" s="1" t="s">
        <v>4092</v>
      </c>
      <c r="I11">
        <v>182.21</v>
      </c>
      <c r="J11">
        <v>5.42</v>
      </c>
      <c r="K11">
        <v>154</v>
      </c>
      <c r="L11">
        <v>905.52</v>
      </c>
      <c r="M11">
        <v>4</v>
      </c>
      <c r="N11">
        <v>1</v>
      </c>
      <c r="O11">
        <v>0</v>
      </c>
      <c r="P11">
        <v>29.91</v>
      </c>
      <c r="Q11">
        <v>0</v>
      </c>
      <c r="R11" s="1" t="s">
        <v>4238</v>
      </c>
      <c r="S11" s="1" t="s">
        <v>8157</v>
      </c>
      <c r="T11">
        <v>0.53</v>
      </c>
      <c r="U11" s="1"/>
      <c r="V11">
        <v>7073.5779009999997</v>
      </c>
      <c r="W11">
        <v>282073.53324000002</v>
      </c>
      <c r="X11">
        <v>38.689929999999997</v>
      </c>
      <c r="Y11">
        <v>4.7989129999999998</v>
      </c>
      <c r="Z11">
        <v>116.36209700000001</v>
      </c>
      <c r="AA11">
        <v>121.253737</v>
      </c>
      <c r="AB11">
        <v>0</v>
      </c>
    </row>
    <row r="12" spans="1:28" x14ac:dyDescent="0.25">
      <c r="A12" s="1" t="s">
        <v>84</v>
      </c>
      <c r="B12">
        <v>4</v>
      </c>
      <c r="C12" s="1" t="s">
        <v>4005</v>
      </c>
      <c r="D12">
        <v>5.0999999999999996</v>
      </c>
      <c r="E12">
        <v>0</v>
      </c>
      <c r="F12">
        <v>4</v>
      </c>
      <c r="G12">
        <v>161</v>
      </c>
      <c r="H12" s="1" t="s">
        <v>4075</v>
      </c>
      <c r="I12">
        <v>89.74</v>
      </c>
      <c r="J12">
        <v>6.6</v>
      </c>
      <c r="K12">
        <v>157</v>
      </c>
      <c r="L12">
        <v>698.35</v>
      </c>
      <c r="M12">
        <v>50</v>
      </c>
      <c r="N12">
        <v>1</v>
      </c>
      <c r="O12">
        <v>0</v>
      </c>
      <c r="P12">
        <v>68.260000000000005</v>
      </c>
      <c r="Q12">
        <v>0</v>
      </c>
      <c r="R12" s="1" t="s">
        <v>4239</v>
      </c>
      <c r="S12" s="1" t="s">
        <v>8157</v>
      </c>
      <c r="T12">
        <v>0.57999999999999996</v>
      </c>
      <c r="U12" s="1"/>
      <c r="V12">
        <v>12301.991834</v>
      </c>
      <c r="W12">
        <v>330488.21067599999</v>
      </c>
      <c r="X12">
        <v>63.723041000000002</v>
      </c>
      <c r="Y12">
        <v>6.7817720000000001</v>
      </c>
      <c r="Z12">
        <v>143.00295399999999</v>
      </c>
      <c r="AA12">
        <v>142.067296</v>
      </c>
      <c r="AB12">
        <v>0</v>
      </c>
    </row>
    <row r="13" spans="1:28" x14ac:dyDescent="0.25">
      <c r="A13" s="1" t="s">
        <v>87</v>
      </c>
      <c r="B13">
        <v>0</v>
      </c>
      <c r="C13" s="1" t="s">
        <v>4021</v>
      </c>
      <c r="D13">
        <v>5.0999999999999996</v>
      </c>
      <c r="E13">
        <v>0</v>
      </c>
      <c r="F13">
        <v>0</v>
      </c>
      <c r="G13">
        <v>164</v>
      </c>
      <c r="H13" s="1" t="s">
        <v>4097</v>
      </c>
      <c r="I13">
        <v>76.69</v>
      </c>
      <c r="J13">
        <v>15.37</v>
      </c>
      <c r="K13">
        <v>164</v>
      </c>
      <c r="L13">
        <v>1564.11</v>
      </c>
      <c r="M13">
        <v>36</v>
      </c>
      <c r="N13">
        <v>3</v>
      </c>
      <c r="O13">
        <v>0</v>
      </c>
      <c r="P13">
        <v>68.03</v>
      </c>
      <c r="Q13">
        <v>0</v>
      </c>
      <c r="R13" s="1" t="s">
        <v>4242</v>
      </c>
      <c r="S13" s="1" t="s">
        <v>8157</v>
      </c>
      <c r="T13">
        <v>1.17</v>
      </c>
      <c r="U13" s="1"/>
      <c r="V13">
        <v>10866.353975</v>
      </c>
      <c r="W13">
        <v>545529.20844299998</v>
      </c>
      <c r="X13">
        <v>62.373148</v>
      </c>
      <c r="Y13">
        <v>11.002874</v>
      </c>
      <c r="Z13">
        <v>230.69617600000001</v>
      </c>
      <c r="AA13">
        <v>234.49980099999999</v>
      </c>
      <c r="AB13">
        <v>0</v>
      </c>
    </row>
    <row r="14" spans="1:28" x14ac:dyDescent="0.25">
      <c r="A14" s="1" t="s">
        <v>93</v>
      </c>
      <c r="B14">
        <v>6</v>
      </c>
      <c r="C14" s="1" t="s">
        <v>4024</v>
      </c>
      <c r="D14">
        <v>5.0999999999999996</v>
      </c>
      <c r="E14">
        <v>0</v>
      </c>
      <c r="F14">
        <v>6</v>
      </c>
      <c r="G14">
        <v>174</v>
      </c>
      <c r="H14" s="1" t="s">
        <v>4100</v>
      </c>
      <c r="I14">
        <v>91.57</v>
      </c>
      <c r="J14">
        <v>17.14</v>
      </c>
      <c r="K14">
        <v>168</v>
      </c>
      <c r="L14">
        <v>1444.8</v>
      </c>
      <c r="M14">
        <v>43</v>
      </c>
      <c r="N14">
        <v>4</v>
      </c>
      <c r="O14">
        <v>0</v>
      </c>
      <c r="P14">
        <v>81.430000000000007</v>
      </c>
      <c r="Q14">
        <v>0</v>
      </c>
      <c r="R14" s="1" t="s">
        <v>4248</v>
      </c>
      <c r="S14" s="1" t="s">
        <v>8157</v>
      </c>
      <c r="T14">
        <v>1.25</v>
      </c>
      <c r="U14" s="1"/>
      <c r="V14">
        <v>15357.008180000001</v>
      </c>
      <c r="W14">
        <v>694876.86792500003</v>
      </c>
      <c r="X14">
        <v>86.543769999999995</v>
      </c>
      <c r="Y14">
        <v>14.932544999999999</v>
      </c>
      <c r="Z14">
        <v>301.26518800000002</v>
      </c>
      <c r="AA14">
        <v>298.69776300000001</v>
      </c>
      <c r="AB14">
        <v>0</v>
      </c>
    </row>
    <row r="15" spans="1:28" x14ac:dyDescent="0.25">
      <c r="A15" s="1" t="s">
        <v>98</v>
      </c>
      <c r="B15">
        <v>10</v>
      </c>
      <c r="C15" s="1" t="s">
        <v>4018</v>
      </c>
      <c r="D15">
        <v>5.0999999999999996</v>
      </c>
      <c r="E15">
        <v>0</v>
      </c>
      <c r="F15">
        <v>10</v>
      </c>
      <c r="G15">
        <v>187</v>
      </c>
      <c r="H15" s="1" t="s">
        <v>4095</v>
      </c>
      <c r="I15">
        <v>63.59</v>
      </c>
      <c r="J15">
        <v>14.65</v>
      </c>
      <c r="K15">
        <v>177</v>
      </c>
      <c r="L15">
        <v>1936.73</v>
      </c>
      <c r="M15">
        <v>10</v>
      </c>
      <c r="N15">
        <v>3</v>
      </c>
      <c r="O15">
        <v>0</v>
      </c>
      <c r="P15">
        <v>58.45</v>
      </c>
      <c r="Q15">
        <v>0</v>
      </c>
      <c r="R15" s="1" t="s">
        <v>4253</v>
      </c>
      <c r="S15" s="1" t="s">
        <v>8157</v>
      </c>
      <c r="T15">
        <v>1.18</v>
      </c>
      <c r="U15" s="1"/>
      <c r="V15">
        <v>10318.434762000001</v>
      </c>
      <c r="W15">
        <v>639813.93215400004</v>
      </c>
      <c r="X15">
        <v>62.367429999999999</v>
      </c>
      <c r="Y15">
        <v>13.093003</v>
      </c>
      <c r="Z15">
        <v>272.77011099999999</v>
      </c>
      <c r="AA15">
        <v>275.02635700000002</v>
      </c>
      <c r="AB15">
        <v>0</v>
      </c>
    </row>
    <row r="16" spans="1:28" x14ac:dyDescent="0.25">
      <c r="A16" s="1" t="s">
        <v>99</v>
      </c>
      <c r="B16">
        <v>0</v>
      </c>
      <c r="C16" s="1" t="s">
        <v>4025</v>
      </c>
      <c r="D16">
        <v>5.0999999999999996</v>
      </c>
      <c r="E16">
        <v>0</v>
      </c>
      <c r="F16">
        <v>0</v>
      </c>
      <c r="G16">
        <v>189</v>
      </c>
      <c r="H16" s="1" t="s">
        <v>4103</v>
      </c>
      <c r="I16">
        <v>92.78</v>
      </c>
      <c r="J16">
        <v>15.8</v>
      </c>
      <c r="K16">
        <v>189</v>
      </c>
      <c r="L16">
        <v>1809.62</v>
      </c>
      <c r="M16">
        <v>36</v>
      </c>
      <c r="N16">
        <v>3</v>
      </c>
      <c r="O16">
        <v>0</v>
      </c>
      <c r="P16">
        <v>76.81</v>
      </c>
      <c r="Q16">
        <v>0</v>
      </c>
      <c r="R16" s="1" t="s">
        <v>4254</v>
      </c>
      <c r="S16" s="1" t="s">
        <v>8157</v>
      </c>
      <c r="T16">
        <v>1.17</v>
      </c>
      <c r="U16" s="1"/>
      <c r="V16">
        <v>13455.320355</v>
      </c>
      <c r="W16">
        <v>672210.83268500003</v>
      </c>
      <c r="X16">
        <v>77.285055</v>
      </c>
      <c r="Y16">
        <v>13.783737</v>
      </c>
      <c r="Z16">
        <v>286.53730300000001</v>
      </c>
      <c r="AA16">
        <v>288.95448800000003</v>
      </c>
      <c r="AB16">
        <v>0</v>
      </c>
    </row>
    <row r="17" spans="1:28" x14ac:dyDescent="0.25">
      <c r="A17" s="1" t="s">
        <v>100</v>
      </c>
      <c r="B17">
        <v>109</v>
      </c>
      <c r="C17" s="1" t="s">
        <v>4009</v>
      </c>
      <c r="D17">
        <v>5.0999999999999996</v>
      </c>
      <c r="E17">
        <v>0</v>
      </c>
      <c r="F17">
        <v>1.19</v>
      </c>
      <c r="G17">
        <v>192</v>
      </c>
      <c r="H17" s="1" t="s">
        <v>4081</v>
      </c>
      <c r="I17">
        <v>19.239999999999998</v>
      </c>
      <c r="J17">
        <v>13.08</v>
      </c>
      <c r="K17">
        <v>83</v>
      </c>
      <c r="L17">
        <v>738.31</v>
      </c>
      <c r="M17">
        <v>0</v>
      </c>
      <c r="N17">
        <v>0</v>
      </c>
      <c r="O17">
        <v>0</v>
      </c>
      <c r="P17">
        <v>27.65</v>
      </c>
      <c r="Q17">
        <v>0</v>
      </c>
      <c r="R17" s="1" t="s">
        <v>4255</v>
      </c>
      <c r="S17" s="1" t="s">
        <v>8157</v>
      </c>
      <c r="T17">
        <v>0.98</v>
      </c>
      <c r="U17" s="1"/>
      <c r="V17">
        <v>4439.7636970000003</v>
      </c>
      <c r="W17">
        <v>243465.06110200001</v>
      </c>
      <c r="X17">
        <v>25.985253</v>
      </c>
      <c r="Y17">
        <v>4.7029290000000001</v>
      </c>
      <c r="Z17">
        <v>102.985437</v>
      </c>
      <c r="AA17">
        <v>104.655109</v>
      </c>
      <c r="AB17">
        <v>0</v>
      </c>
    </row>
    <row r="18" spans="1:28" x14ac:dyDescent="0.25">
      <c r="A18" s="1" t="s">
        <v>106</v>
      </c>
      <c r="B18">
        <v>0</v>
      </c>
      <c r="C18" s="1" t="s">
        <v>4026</v>
      </c>
      <c r="D18">
        <v>0.2</v>
      </c>
      <c r="E18">
        <v>0</v>
      </c>
      <c r="F18">
        <v>0</v>
      </c>
      <c r="G18">
        <v>203</v>
      </c>
      <c r="H18" s="1" t="s">
        <v>4106</v>
      </c>
      <c r="I18">
        <v>88.81</v>
      </c>
      <c r="J18">
        <v>12.4</v>
      </c>
      <c r="K18">
        <v>203</v>
      </c>
      <c r="L18">
        <v>2051.67</v>
      </c>
      <c r="M18">
        <v>39</v>
      </c>
      <c r="N18">
        <v>2</v>
      </c>
      <c r="O18">
        <v>0</v>
      </c>
      <c r="P18">
        <v>65.69</v>
      </c>
      <c r="Q18">
        <v>0</v>
      </c>
      <c r="R18" s="1" t="s">
        <v>4261</v>
      </c>
      <c r="S18" s="1" t="s">
        <v>8157</v>
      </c>
      <c r="T18">
        <v>1</v>
      </c>
      <c r="U18" s="1"/>
      <c r="V18">
        <v>13167.654990999999</v>
      </c>
      <c r="W18">
        <v>675379.19523199997</v>
      </c>
      <c r="X18">
        <v>76.021814000000006</v>
      </c>
      <c r="Y18">
        <v>13.371819</v>
      </c>
      <c r="Z18">
        <v>283.683494</v>
      </c>
      <c r="AA18">
        <v>290.316982</v>
      </c>
      <c r="AB18">
        <v>0</v>
      </c>
    </row>
    <row r="19" spans="1:28" x14ac:dyDescent="0.25">
      <c r="A19" s="1" t="s">
        <v>109</v>
      </c>
      <c r="B19">
        <v>0</v>
      </c>
      <c r="C19" s="1" t="s">
        <v>4028</v>
      </c>
      <c r="D19">
        <v>5.0999999999999996</v>
      </c>
      <c r="E19">
        <v>0</v>
      </c>
      <c r="F19">
        <v>0</v>
      </c>
      <c r="G19">
        <v>206</v>
      </c>
      <c r="H19" s="1" t="s">
        <v>4109</v>
      </c>
      <c r="I19">
        <v>23.46</v>
      </c>
      <c r="J19">
        <v>16.93</v>
      </c>
      <c r="K19">
        <v>206</v>
      </c>
      <c r="L19">
        <v>1564.07</v>
      </c>
      <c r="M19">
        <v>54</v>
      </c>
      <c r="N19">
        <v>6</v>
      </c>
      <c r="O19">
        <v>0</v>
      </c>
      <c r="P19">
        <v>115.19</v>
      </c>
      <c r="Q19">
        <v>0</v>
      </c>
      <c r="R19" s="1" t="s">
        <v>4264</v>
      </c>
      <c r="S19" s="1" t="s">
        <v>8157</v>
      </c>
      <c r="T19">
        <v>1.27</v>
      </c>
      <c r="U19" s="1"/>
      <c r="V19">
        <v>15086.147731999999</v>
      </c>
      <c r="W19">
        <v>674330.08361199999</v>
      </c>
      <c r="X19">
        <v>84.659098999999998</v>
      </c>
      <c r="Y19">
        <v>14.183367000000001</v>
      </c>
      <c r="Z19">
        <v>290.11781100000002</v>
      </c>
      <c r="AA19">
        <v>289.86621600000001</v>
      </c>
      <c r="AB19">
        <v>0</v>
      </c>
    </row>
    <row r="20" spans="1:28" x14ac:dyDescent="0.25">
      <c r="A20" s="1" t="s">
        <v>112</v>
      </c>
      <c r="B20">
        <v>0</v>
      </c>
      <c r="C20" s="1" t="s">
        <v>4029</v>
      </c>
      <c r="D20">
        <v>5.0999999999999996</v>
      </c>
      <c r="E20">
        <v>0</v>
      </c>
      <c r="F20">
        <v>0</v>
      </c>
      <c r="G20">
        <v>210</v>
      </c>
      <c r="H20" s="1" t="s">
        <v>4111</v>
      </c>
      <c r="I20">
        <v>13.29</v>
      </c>
      <c r="J20">
        <v>12.63</v>
      </c>
      <c r="K20">
        <v>210</v>
      </c>
      <c r="L20">
        <v>1878.37</v>
      </c>
      <c r="M20">
        <v>20</v>
      </c>
      <c r="N20">
        <v>4</v>
      </c>
      <c r="O20">
        <v>0</v>
      </c>
      <c r="P20">
        <v>64.209999999999994</v>
      </c>
      <c r="Q20">
        <v>0</v>
      </c>
      <c r="R20" s="1" t="s">
        <v>4267</v>
      </c>
      <c r="S20" s="1" t="s">
        <v>8157</v>
      </c>
      <c r="T20">
        <v>0.92</v>
      </c>
      <c r="U20" s="1"/>
      <c r="V20">
        <v>9045.0189850000006</v>
      </c>
      <c r="W20">
        <v>525768.20996000001</v>
      </c>
      <c r="X20">
        <v>53.606676999999998</v>
      </c>
      <c r="Y20">
        <v>9.7531149999999993</v>
      </c>
      <c r="Z20">
        <v>218.240229</v>
      </c>
      <c r="AA20">
        <v>226.005347</v>
      </c>
      <c r="AB20">
        <v>0</v>
      </c>
    </row>
    <row r="21" spans="1:28" x14ac:dyDescent="0.25">
      <c r="A21" s="1" t="s">
        <v>120</v>
      </c>
      <c r="B21">
        <v>69</v>
      </c>
      <c r="C21" s="1" t="s">
        <v>4006</v>
      </c>
      <c r="D21">
        <v>5.0999999999999996</v>
      </c>
      <c r="E21">
        <v>0</v>
      </c>
      <c r="F21">
        <v>0</v>
      </c>
      <c r="G21">
        <v>222</v>
      </c>
      <c r="H21" s="1" t="s">
        <v>4077</v>
      </c>
      <c r="I21">
        <v>54.88</v>
      </c>
      <c r="J21">
        <v>10.49</v>
      </c>
      <c r="K21">
        <v>153</v>
      </c>
      <c r="L21">
        <v>876.34</v>
      </c>
      <c r="M21">
        <v>43</v>
      </c>
      <c r="N21">
        <v>3</v>
      </c>
      <c r="O21">
        <v>0</v>
      </c>
      <c r="P21">
        <v>86.32</v>
      </c>
      <c r="Q21">
        <v>0</v>
      </c>
      <c r="R21" s="1" t="s">
        <v>4275</v>
      </c>
      <c r="S21" s="1" t="s">
        <v>8157</v>
      </c>
      <c r="T21">
        <v>0.96</v>
      </c>
      <c r="U21" s="1"/>
      <c r="V21">
        <v>11280.817776</v>
      </c>
      <c r="W21">
        <v>430037.11533399997</v>
      </c>
      <c r="X21">
        <v>61.568514999999998</v>
      </c>
      <c r="Y21">
        <v>8.9477340000000005</v>
      </c>
      <c r="Z21">
        <v>185.91793200000001</v>
      </c>
      <c r="AA21">
        <v>184.856348</v>
      </c>
      <c r="AB21">
        <v>0</v>
      </c>
    </row>
    <row r="22" spans="1:28" x14ac:dyDescent="0.25">
      <c r="A22" s="1" t="s">
        <v>128</v>
      </c>
      <c r="B22">
        <v>0</v>
      </c>
      <c r="C22" s="1" t="s">
        <v>4033</v>
      </c>
      <c r="D22">
        <v>5.0999999999999996</v>
      </c>
      <c r="E22">
        <v>0</v>
      </c>
      <c r="F22">
        <v>0</v>
      </c>
      <c r="G22">
        <v>231</v>
      </c>
      <c r="H22" s="1" t="s">
        <v>4088</v>
      </c>
      <c r="I22">
        <v>194.58</v>
      </c>
      <c r="J22">
        <v>15.7</v>
      </c>
      <c r="K22">
        <v>231</v>
      </c>
      <c r="L22">
        <v>2216.48</v>
      </c>
      <c r="M22">
        <v>45</v>
      </c>
      <c r="N22">
        <v>2</v>
      </c>
      <c r="O22">
        <v>0</v>
      </c>
      <c r="P22">
        <v>92.61</v>
      </c>
      <c r="Q22">
        <v>0</v>
      </c>
      <c r="R22" s="1" t="s">
        <v>4283</v>
      </c>
      <c r="S22" s="1" t="s">
        <v>8157</v>
      </c>
      <c r="T22">
        <v>1.17</v>
      </c>
      <c r="U22" s="1"/>
      <c r="V22">
        <v>15990.023254</v>
      </c>
      <c r="W22">
        <v>772529.89339400001</v>
      </c>
      <c r="X22">
        <v>91.145385000000005</v>
      </c>
      <c r="Y22">
        <v>15.603363</v>
      </c>
      <c r="Z22">
        <v>327.57584100000003</v>
      </c>
      <c r="AA22">
        <v>332.07816200000002</v>
      </c>
      <c r="AB22">
        <v>0</v>
      </c>
    </row>
    <row r="23" spans="1:28" x14ac:dyDescent="0.25">
      <c r="A23" s="1" t="s">
        <v>129</v>
      </c>
      <c r="B23">
        <v>2</v>
      </c>
      <c r="C23" s="1" t="s">
        <v>4032</v>
      </c>
      <c r="D23">
        <v>5.0999999999999996</v>
      </c>
      <c r="E23">
        <v>0</v>
      </c>
      <c r="F23">
        <v>2</v>
      </c>
      <c r="G23">
        <v>231</v>
      </c>
      <c r="H23" s="1" t="s">
        <v>4113</v>
      </c>
      <c r="I23">
        <v>0.2</v>
      </c>
      <c r="J23">
        <v>12.57</v>
      </c>
      <c r="K23">
        <v>229</v>
      </c>
      <c r="L23">
        <v>1269.6500000000001</v>
      </c>
      <c r="M23">
        <v>92</v>
      </c>
      <c r="N23">
        <v>6</v>
      </c>
      <c r="O23">
        <v>0</v>
      </c>
      <c r="P23">
        <v>145.76</v>
      </c>
      <c r="Q23">
        <v>0</v>
      </c>
      <c r="R23" s="1" t="s">
        <v>4284</v>
      </c>
      <c r="S23" s="1" t="s">
        <v>8157</v>
      </c>
      <c r="T23">
        <v>1.1000000000000001</v>
      </c>
      <c r="U23" s="1"/>
      <c r="V23">
        <v>17985.202646000002</v>
      </c>
      <c r="W23">
        <v>654203.07543099998</v>
      </c>
      <c r="X23">
        <v>97.486891</v>
      </c>
      <c r="Y23">
        <v>13.979542</v>
      </c>
      <c r="Z23">
        <v>284.311443</v>
      </c>
      <c r="AA23">
        <v>281.21687600000001</v>
      </c>
      <c r="AB23">
        <v>0</v>
      </c>
    </row>
    <row r="24" spans="1:28" x14ac:dyDescent="0.25">
      <c r="A24" s="1" t="s">
        <v>136</v>
      </c>
      <c r="B24">
        <v>108</v>
      </c>
      <c r="C24" s="1" t="s">
        <v>4003</v>
      </c>
      <c r="D24">
        <v>5.0999999999999996</v>
      </c>
      <c r="E24">
        <v>0</v>
      </c>
      <c r="F24">
        <v>0.19</v>
      </c>
      <c r="G24">
        <v>241</v>
      </c>
      <c r="H24" s="1" t="s">
        <v>4095</v>
      </c>
      <c r="I24">
        <v>63.59</v>
      </c>
      <c r="J24">
        <v>10.69</v>
      </c>
      <c r="K24">
        <v>133</v>
      </c>
      <c r="L24">
        <v>762.07</v>
      </c>
      <c r="M24">
        <v>52</v>
      </c>
      <c r="N24">
        <v>2</v>
      </c>
      <c r="O24">
        <v>0</v>
      </c>
      <c r="P24">
        <v>71.84</v>
      </c>
      <c r="Q24">
        <v>0</v>
      </c>
      <c r="R24" s="1" t="s">
        <v>4291</v>
      </c>
      <c r="S24" s="1" t="s">
        <v>8157</v>
      </c>
      <c r="T24">
        <v>0.87</v>
      </c>
      <c r="U24" s="1"/>
      <c r="V24">
        <v>11128.312878999999</v>
      </c>
      <c r="W24">
        <v>367666.44411300001</v>
      </c>
      <c r="X24">
        <v>59.362746999999999</v>
      </c>
      <c r="Y24">
        <v>7.6340589999999997</v>
      </c>
      <c r="Z24">
        <v>158.232157</v>
      </c>
      <c r="AA24">
        <v>158.046964</v>
      </c>
      <c r="AB24">
        <v>0</v>
      </c>
    </row>
    <row r="25" spans="1:28" x14ac:dyDescent="0.25">
      <c r="A25" s="1" t="s">
        <v>137</v>
      </c>
      <c r="B25">
        <v>4</v>
      </c>
      <c r="C25" s="1" t="s">
        <v>4020</v>
      </c>
      <c r="D25">
        <v>5.0999999999999996</v>
      </c>
      <c r="E25">
        <v>0</v>
      </c>
      <c r="F25">
        <v>4</v>
      </c>
      <c r="G25">
        <v>242</v>
      </c>
      <c r="H25" s="1" t="s">
        <v>4116</v>
      </c>
      <c r="I25">
        <v>87.33</v>
      </c>
      <c r="J25">
        <v>16.28</v>
      </c>
      <c r="K25">
        <v>238</v>
      </c>
      <c r="L25">
        <v>1632.51</v>
      </c>
      <c r="M25">
        <v>95</v>
      </c>
      <c r="N25">
        <v>2</v>
      </c>
      <c r="O25">
        <v>0</v>
      </c>
      <c r="P25">
        <v>145.1</v>
      </c>
      <c r="Q25">
        <v>0</v>
      </c>
      <c r="R25" s="1" t="s">
        <v>4292</v>
      </c>
      <c r="S25" s="1" t="s">
        <v>8157</v>
      </c>
      <c r="T25">
        <v>1.28</v>
      </c>
      <c r="U25" s="1"/>
      <c r="V25">
        <v>20910.425891999999</v>
      </c>
      <c r="W25">
        <v>678603.99471100001</v>
      </c>
      <c r="X25">
        <v>111.08259200000001</v>
      </c>
      <c r="Y25">
        <v>14.248421</v>
      </c>
      <c r="Z25">
        <v>290.348274</v>
      </c>
      <c r="AA25">
        <v>291.70847400000002</v>
      </c>
      <c r="AB25">
        <v>0</v>
      </c>
    </row>
    <row r="26" spans="1:28" x14ac:dyDescent="0.25">
      <c r="A26" s="1" t="s">
        <v>139</v>
      </c>
      <c r="B26">
        <v>6</v>
      </c>
      <c r="C26" s="1" t="s">
        <v>4003</v>
      </c>
      <c r="D26">
        <v>5.0999999999999996</v>
      </c>
      <c r="E26">
        <v>0</v>
      </c>
      <c r="F26">
        <v>6</v>
      </c>
      <c r="G26">
        <v>244</v>
      </c>
      <c r="H26" s="1" t="s">
        <v>4114</v>
      </c>
      <c r="I26">
        <v>159.35</v>
      </c>
      <c r="J26">
        <v>8.84</v>
      </c>
      <c r="K26">
        <v>238</v>
      </c>
      <c r="L26">
        <v>1416.09</v>
      </c>
      <c r="M26">
        <v>65</v>
      </c>
      <c r="N26">
        <v>4</v>
      </c>
      <c r="O26">
        <v>0</v>
      </c>
      <c r="P26">
        <v>99.99</v>
      </c>
      <c r="Q26">
        <v>0</v>
      </c>
      <c r="R26" s="1" t="s">
        <v>4294</v>
      </c>
      <c r="S26" s="1" t="s">
        <v>8157</v>
      </c>
      <c r="T26">
        <v>0.72</v>
      </c>
      <c r="U26" s="1"/>
      <c r="V26">
        <v>15635.843000000001</v>
      </c>
      <c r="W26">
        <v>533997.28559500002</v>
      </c>
      <c r="X26">
        <v>83.674356000000003</v>
      </c>
      <c r="Y26">
        <v>10.479317</v>
      </c>
      <c r="Z26">
        <v>226.999574</v>
      </c>
      <c r="AA26">
        <v>229.54714200000001</v>
      </c>
      <c r="AB26">
        <v>0</v>
      </c>
    </row>
    <row r="27" spans="1:28" x14ac:dyDescent="0.25">
      <c r="A27" s="1" t="s">
        <v>145</v>
      </c>
      <c r="B27">
        <v>4</v>
      </c>
      <c r="C27" s="1" t="s">
        <v>4024</v>
      </c>
      <c r="D27">
        <v>5.0999999999999996</v>
      </c>
      <c r="E27">
        <v>0</v>
      </c>
      <c r="F27">
        <v>4</v>
      </c>
      <c r="G27">
        <v>250</v>
      </c>
      <c r="H27" s="1" t="s">
        <v>4118</v>
      </c>
      <c r="I27">
        <v>23.77</v>
      </c>
      <c r="J27">
        <v>7.98</v>
      </c>
      <c r="K27">
        <v>246</v>
      </c>
      <c r="L27">
        <v>1450.54</v>
      </c>
      <c r="M27">
        <v>112</v>
      </c>
      <c r="N27">
        <v>2</v>
      </c>
      <c r="O27">
        <v>0</v>
      </c>
      <c r="P27">
        <v>143.57</v>
      </c>
      <c r="Q27">
        <v>0</v>
      </c>
      <c r="R27" s="1" t="s">
        <v>4300</v>
      </c>
      <c r="S27" s="1" t="s">
        <v>8157</v>
      </c>
      <c r="T27">
        <v>1.04</v>
      </c>
      <c r="U27" s="1"/>
      <c r="V27">
        <v>24196.587887999998</v>
      </c>
      <c r="W27">
        <v>730812.08071500005</v>
      </c>
      <c r="X27">
        <v>127.540305</v>
      </c>
      <c r="Y27">
        <v>15.952470999999999</v>
      </c>
      <c r="Z27">
        <v>319.23365100000001</v>
      </c>
      <c r="AA27">
        <v>314.15121199999999</v>
      </c>
      <c r="AB27">
        <v>0</v>
      </c>
    </row>
    <row r="28" spans="1:28" x14ac:dyDescent="0.25">
      <c r="A28" s="1" t="s">
        <v>146</v>
      </c>
      <c r="B28">
        <v>2</v>
      </c>
      <c r="C28" s="1" t="s">
        <v>4035</v>
      </c>
      <c r="D28">
        <v>5.0999999999999996</v>
      </c>
      <c r="E28">
        <v>0</v>
      </c>
      <c r="F28">
        <v>2</v>
      </c>
      <c r="G28">
        <v>252</v>
      </c>
      <c r="H28" s="1" t="s">
        <v>4119</v>
      </c>
      <c r="I28">
        <v>17.75</v>
      </c>
      <c r="J28">
        <v>13.37</v>
      </c>
      <c r="K28">
        <v>250</v>
      </c>
      <c r="L28">
        <v>1793.67</v>
      </c>
      <c r="M28">
        <v>79</v>
      </c>
      <c r="N28">
        <v>6</v>
      </c>
      <c r="O28">
        <v>0</v>
      </c>
      <c r="P28">
        <v>144.78</v>
      </c>
      <c r="Q28">
        <v>0</v>
      </c>
      <c r="R28" s="1" t="s">
        <v>4301</v>
      </c>
      <c r="S28" s="1" t="s">
        <v>8157</v>
      </c>
      <c r="T28">
        <v>1.25</v>
      </c>
      <c r="U28" s="1"/>
      <c r="V28">
        <v>19751.708637</v>
      </c>
      <c r="W28">
        <v>781800.87272900005</v>
      </c>
      <c r="X28">
        <v>108.544488</v>
      </c>
      <c r="Y28">
        <v>16.679469999999998</v>
      </c>
      <c r="Z28">
        <v>337.76266500000003</v>
      </c>
      <c r="AA28">
        <v>336.06500899999998</v>
      </c>
      <c r="AB28">
        <v>0</v>
      </c>
    </row>
    <row r="29" spans="1:28" x14ac:dyDescent="0.25">
      <c r="A29" s="1" t="s">
        <v>153</v>
      </c>
      <c r="B29">
        <v>138</v>
      </c>
      <c r="C29" s="1" t="s">
        <v>4016</v>
      </c>
      <c r="D29">
        <v>5.0999999999999996</v>
      </c>
      <c r="E29">
        <v>0</v>
      </c>
      <c r="F29">
        <v>0</v>
      </c>
      <c r="G29">
        <v>256</v>
      </c>
      <c r="H29" s="1" t="s">
        <v>4089</v>
      </c>
      <c r="I29">
        <v>182.21</v>
      </c>
      <c r="J29">
        <v>14.08</v>
      </c>
      <c r="K29">
        <v>118</v>
      </c>
      <c r="L29">
        <v>905.52</v>
      </c>
      <c r="M29">
        <v>40</v>
      </c>
      <c r="N29">
        <v>1</v>
      </c>
      <c r="O29">
        <v>0</v>
      </c>
      <c r="P29">
        <v>66.87</v>
      </c>
      <c r="Q29">
        <v>0</v>
      </c>
      <c r="R29" s="1" t="s">
        <v>4308</v>
      </c>
      <c r="S29" s="1" t="s">
        <v>8157</v>
      </c>
      <c r="T29">
        <v>1.28</v>
      </c>
      <c r="U29" s="1"/>
      <c r="V29">
        <v>10702.251287999999</v>
      </c>
      <c r="W29">
        <v>399694.81362999999</v>
      </c>
      <c r="X29">
        <v>58.235166999999997</v>
      </c>
      <c r="Y29">
        <v>8.5378769999999999</v>
      </c>
      <c r="Z29">
        <v>172.99938700000001</v>
      </c>
      <c r="AA29">
        <v>171.813333</v>
      </c>
      <c r="AB29">
        <v>0</v>
      </c>
    </row>
    <row r="30" spans="1:28" x14ac:dyDescent="0.25">
      <c r="A30" s="1" t="s">
        <v>164</v>
      </c>
      <c r="B30">
        <v>4</v>
      </c>
      <c r="C30" s="1" t="s">
        <v>4033</v>
      </c>
      <c r="D30">
        <v>5.0999999999999996</v>
      </c>
      <c r="E30">
        <v>0</v>
      </c>
      <c r="F30">
        <v>4</v>
      </c>
      <c r="G30">
        <v>266</v>
      </c>
      <c r="H30" s="1" t="s">
        <v>4122</v>
      </c>
      <c r="I30">
        <v>159.35</v>
      </c>
      <c r="J30">
        <v>9.81</v>
      </c>
      <c r="K30">
        <v>262</v>
      </c>
      <c r="L30">
        <v>1983.05</v>
      </c>
      <c r="M30">
        <v>27</v>
      </c>
      <c r="N30">
        <v>2</v>
      </c>
      <c r="O30">
        <v>0</v>
      </c>
      <c r="P30">
        <v>70.53</v>
      </c>
      <c r="Q30">
        <v>0</v>
      </c>
      <c r="R30" s="1" t="s">
        <v>4319</v>
      </c>
      <c r="S30" s="1" t="s">
        <v>8157</v>
      </c>
      <c r="T30">
        <v>0.76</v>
      </c>
      <c r="U30" s="1"/>
      <c r="V30">
        <v>12704.399303</v>
      </c>
      <c r="W30">
        <v>602989.16022199998</v>
      </c>
      <c r="X30">
        <v>71.897962000000007</v>
      </c>
      <c r="Y30">
        <v>10.695045</v>
      </c>
      <c r="Z30">
        <v>249.105515</v>
      </c>
      <c r="AA30">
        <v>259.20188000000002</v>
      </c>
      <c r="AB30">
        <v>0</v>
      </c>
    </row>
    <row r="31" spans="1:28" x14ac:dyDescent="0.25">
      <c r="A31" s="1" t="s">
        <v>169</v>
      </c>
      <c r="B31">
        <v>45</v>
      </c>
      <c r="C31" s="1" t="s">
        <v>4041</v>
      </c>
      <c r="D31">
        <v>0.2</v>
      </c>
      <c r="E31">
        <v>0</v>
      </c>
      <c r="F31">
        <v>45</v>
      </c>
      <c r="G31">
        <v>272</v>
      </c>
      <c r="H31" s="1" t="s">
        <v>4123</v>
      </c>
      <c r="I31">
        <v>46.68</v>
      </c>
      <c r="J31">
        <v>18.14</v>
      </c>
      <c r="K31">
        <v>227</v>
      </c>
      <c r="L31">
        <v>1704.6</v>
      </c>
      <c r="M31">
        <v>77</v>
      </c>
      <c r="N31">
        <v>2</v>
      </c>
      <c r="O31">
        <v>0</v>
      </c>
      <c r="P31">
        <v>107.64</v>
      </c>
      <c r="Q31">
        <v>0</v>
      </c>
      <c r="R31" s="1" t="s">
        <v>4324</v>
      </c>
      <c r="S31" s="1" t="s">
        <v>8157</v>
      </c>
      <c r="T31">
        <v>1.04</v>
      </c>
      <c r="U31" s="1"/>
      <c r="V31">
        <v>18978.274206999999</v>
      </c>
      <c r="W31">
        <v>710617.49325099995</v>
      </c>
      <c r="X31">
        <v>103.27010900000001</v>
      </c>
      <c r="Y31">
        <v>14.737075000000001</v>
      </c>
      <c r="Z31">
        <v>304.65483999999998</v>
      </c>
      <c r="AA31">
        <v>305.46760999999998</v>
      </c>
      <c r="AB31">
        <v>0</v>
      </c>
    </row>
    <row r="32" spans="1:28" x14ac:dyDescent="0.25">
      <c r="A32" s="1" t="s">
        <v>170</v>
      </c>
      <c r="B32">
        <v>2</v>
      </c>
      <c r="C32" s="1" t="s">
        <v>4004</v>
      </c>
      <c r="D32">
        <v>5.0999999999999996</v>
      </c>
      <c r="E32">
        <v>0</v>
      </c>
      <c r="F32">
        <v>2</v>
      </c>
      <c r="G32">
        <v>272</v>
      </c>
      <c r="H32" s="1" t="s">
        <v>4124</v>
      </c>
      <c r="I32">
        <v>71.64</v>
      </c>
      <c r="J32">
        <v>9.94</v>
      </c>
      <c r="K32">
        <v>270</v>
      </c>
      <c r="L32">
        <v>1309.74</v>
      </c>
      <c r="M32">
        <v>122</v>
      </c>
      <c r="N32">
        <v>3</v>
      </c>
      <c r="O32">
        <v>0</v>
      </c>
      <c r="P32">
        <v>157.05000000000001</v>
      </c>
      <c r="Q32">
        <v>0</v>
      </c>
      <c r="R32" s="1" t="s">
        <v>4325</v>
      </c>
      <c r="S32" s="1" t="s">
        <v>8157</v>
      </c>
      <c r="T32">
        <v>0.84</v>
      </c>
      <c r="U32" s="1"/>
      <c r="V32">
        <v>24523.606126999999</v>
      </c>
      <c r="W32">
        <v>669065.93637500005</v>
      </c>
      <c r="X32">
        <v>127.39863</v>
      </c>
      <c r="Y32">
        <v>14.207693000000001</v>
      </c>
      <c r="Z32">
        <v>290.87477200000001</v>
      </c>
      <c r="AA32">
        <v>287.61116199999998</v>
      </c>
      <c r="AB32">
        <v>0</v>
      </c>
    </row>
    <row r="33" spans="1:28" x14ac:dyDescent="0.25">
      <c r="A33" s="1" t="s">
        <v>173</v>
      </c>
      <c r="B33">
        <v>0</v>
      </c>
      <c r="C33" s="1" t="s">
        <v>4042</v>
      </c>
      <c r="D33">
        <v>5.0999999999999996</v>
      </c>
      <c r="E33">
        <v>0</v>
      </c>
      <c r="F33">
        <v>0</v>
      </c>
      <c r="G33">
        <v>274</v>
      </c>
      <c r="H33" s="1" t="s">
        <v>4126</v>
      </c>
      <c r="I33">
        <v>99.09</v>
      </c>
      <c r="J33">
        <v>8.73</v>
      </c>
      <c r="K33">
        <v>274</v>
      </c>
      <c r="L33">
        <v>1144.6400000000001</v>
      </c>
      <c r="M33">
        <v>105</v>
      </c>
      <c r="N33">
        <v>5</v>
      </c>
      <c r="O33">
        <v>0</v>
      </c>
      <c r="P33">
        <v>142.94999999999999</v>
      </c>
      <c r="Q33">
        <v>0</v>
      </c>
      <c r="R33" s="1" t="s">
        <v>4328</v>
      </c>
      <c r="S33" s="1" t="s">
        <v>8157</v>
      </c>
      <c r="T33">
        <v>0.64</v>
      </c>
      <c r="U33" s="1"/>
      <c r="V33">
        <v>21673.2467</v>
      </c>
      <c r="W33">
        <v>578327.12108800001</v>
      </c>
      <c r="X33">
        <v>112.21287</v>
      </c>
      <c r="Y33">
        <v>12.062863</v>
      </c>
      <c r="Z33">
        <v>251.122276</v>
      </c>
      <c r="AA33">
        <v>248.605921</v>
      </c>
      <c r="AB33">
        <v>0</v>
      </c>
    </row>
    <row r="34" spans="1:28" x14ac:dyDescent="0.25">
      <c r="A34" s="1" t="s">
        <v>175</v>
      </c>
      <c r="B34">
        <v>205</v>
      </c>
      <c r="C34" s="1" t="s">
        <v>4001</v>
      </c>
      <c r="D34">
        <v>0.2</v>
      </c>
      <c r="E34">
        <v>0</v>
      </c>
      <c r="F34">
        <v>2.06</v>
      </c>
      <c r="G34">
        <v>274</v>
      </c>
      <c r="H34" s="1" t="s">
        <v>4071</v>
      </c>
      <c r="I34">
        <v>108.49</v>
      </c>
      <c r="J34">
        <v>10.1</v>
      </c>
      <c r="K34">
        <v>69</v>
      </c>
      <c r="L34">
        <v>419.77</v>
      </c>
      <c r="M34">
        <v>16</v>
      </c>
      <c r="N34">
        <v>2</v>
      </c>
      <c r="O34">
        <v>0</v>
      </c>
      <c r="P34">
        <v>31.64</v>
      </c>
      <c r="Q34">
        <v>0</v>
      </c>
      <c r="R34" s="1" t="s">
        <v>4330</v>
      </c>
      <c r="S34" s="1" t="s">
        <v>8157</v>
      </c>
      <c r="T34">
        <v>0.76</v>
      </c>
      <c r="U34" s="1"/>
      <c r="V34">
        <v>4942.8101710000001</v>
      </c>
      <c r="W34">
        <v>192006.37538400001</v>
      </c>
      <c r="X34">
        <v>27.043685</v>
      </c>
      <c r="Y34">
        <v>3.8836149999999998</v>
      </c>
      <c r="Z34">
        <v>82.513135000000005</v>
      </c>
      <c r="AA34">
        <v>82.536192999999997</v>
      </c>
      <c r="AB34">
        <v>0</v>
      </c>
    </row>
    <row r="35" spans="1:28" x14ac:dyDescent="0.25">
      <c r="A35" s="1" t="s">
        <v>186</v>
      </c>
      <c r="B35">
        <v>2</v>
      </c>
      <c r="C35" s="1" t="s">
        <v>4036</v>
      </c>
      <c r="D35">
        <v>5.0999999999999996</v>
      </c>
      <c r="E35">
        <v>0</v>
      </c>
      <c r="F35">
        <v>2</v>
      </c>
      <c r="G35">
        <v>288</v>
      </c>
      <c r="H35" s="1" t="s">
        <v>4131</v>
      </c>
      <c r="I35">
        <v>194.58</v>
      </c>
      <c r="J35">
        <v>10.99</v>
      </c>
      <c r="K35">
        <v>286</v>
      </c>
      <c r="L35">
        <v>2235.6799999999998</v>
      </c>
      <c r="M35">
        <v>31</v>
      </c>
      <c r="N35">
        <v>3</v>
      </c>
      <c r="O35">
        <v>0</v>
      </c>
      <c r="P35">
        <v>96.45</v>
      </c>
      <c r="Q35">
        <v>0</v>
      </c>
      <c r="R35" s="1" t="s">
        <v>4341</v>
      </c>
      <c r="S35" s="1" t="s">
        <v>8157</v>
      </c>
      <c r="T35">
        <v>0.84</v>
      </c>
      <c r="U35" s="1"/>
      <c r="V35">
        <v>15973.077293</v>
      </c>
      <c r="W35">
        <v>769458.47000800003</v>
      </c>
      <c r="X35">
        <v>90.888529000000005</v>
      </c>
      <c r="Y35">
        <v>14.753297</v>
      </c>
      <c r="Z35">
        <v>324.51725900000002</v>
      </c>
      <c r="AA35">
        <v>330.75880100000001</v>
      </c>
      <c r="AB35">
        <v>0</v>
      </c>
    </row>
    <row r="36" spans="1:28" x14ac:dyDescent="0.25">
      <c r="A36" s="1" t="s">
        <v>187</v>
      </c>
      <c r="B36">
        <v>4</v>
      </c>
      <c r="C36" s="1" t="s">
        <v>4039</v>
      </c>
      <c r="D36">
        <v>5.0999999999999996</v>
      </c>
      <c r="E36">
        <v>0</v>
      </c>
      <c r="F36">
        <v>4</v>
      </c>
      <c r="G36">
        <v>289</v>
      </c>
      <c r="H36" s="1" t="s">
        <v>4111</v>
      </c>
      <c r="I36">
        <v>13.29</v>
      </c>
      <c r="J36">
        <v>13.12</v>
      </c>
      <c r="K36">
        <v>285</v>
      </c>
      <c r="L36">
        <v>1792.39</v>
      </c>
      <c r="M36">
        <v>104</v>
      </c>
      <c r="N36">
        <v>3</v>
      </c>
      <c r="O36">
        <v>0</v>
      </c>
      <c r="P36">
        <v>157.38999999999999</v>
      </c>
      <c r="Q36">
        <v>0</v>
      </c>
      <c r="R36" s="1" t="s">
        <v>4342</v>
      </c>
      <c r="S36" s="1" t="s">
        <v>8157</v>
      </c>
      <c r="T36">
        <v>1.01</v>
      </c>
      <c r="U36" s="1"/>
      <c r="V36">
        <v>24904.528335999999</v>
      </c>
      <c r="W36">
        <v>856997.34651299997</v>
      </c>
      <c r="X36">
        <v>133.718086</v>
      </c>
      <c r="Y36">
        <v>17.981477000000002</v>
      </c>
      <c r="Z36">
        <v>369.84639299999998</v>
      </c>
      <c r="AA36">
        <v>368.39207699999997</v>
      </c>
      <c r="AB36">
        <v>0</v>
      </c>
    </row>
    <row r="37" spans="1:28" x14ac:dyDescent="0.25">
      <c r="A37" s="1" t="s">
        <v>189</v>
      </c>
      <c r="B37">
        <v>8</v>
      </c>
      <c r="C37" s="1" t="s">
        <v>4022</v>
      </c>
      <c r="D37">
        <v>5.0999999999999996</v>
      </c>
      <c r="E37">
        <v>0</v>
      </c>
      <c r="F37">
        <v>8</v>
      </c>
      <c r="G37">
        <v>289</v>
      </c>
      <c r="H37" s="1" t="s">
        <v>4133</v>
      </c>
      <c r="I37">
        <v>20.190000000000001</v>
      </c>
      <c r="J37">
        <v>13.96</v>
      </c>
      <c r="K37">
        <v>281</v>
      </c>
      <c r="L37">
        <v>2376.66</v>
      </c>
      <c r="M37">
        <v>58</v>
      </c>
      <c r="N37">
        <v>2</v>
      </c>
      <c r="O37">
        <v>0</v>
      </c>
      <c r="P37">
        <v>146.28</v>
      </c>
      <c r="Q37">
        <v>0</v>
      </c>
      <c r="R37" s="1" t="s">
        <v>4344</v>
      </c>
      <c r="S37" s="1" t="s">
        <v>8157</v>
      </c>
      <c r="T37">
        <v>1.27</v>
      </c>
      <c r="U37" s="1"/>
      <c r="V37">
        <v>20679.854910999999</v>
      </c>
      <c r="W37">
        <v>924076.88341699995</v>
      </c>
      <c r="X37">
        <v>116.178281</v>
      </c>
      <c r="Y37">
        <v>19.308875</v>
      </c>
      <c r="Z37">
        <v>398.22467</v>
      </c>
      <c r="AA37">
        <v>397.221969</v>
      </c>
      <c r="AB37">
        <v>0</v>
      </c>
    </row>
    <row r="38" spans="1:28" x14ac:dyDescent="0.25">
      <c r="A38" s="1" t="s">
        <v>194</v>
      </c>
      <c r="B38">
        <v>2</v>
      </c>
      <c r="C38" s="1" t="s">
        <v>4022</v>
      </c>
      <c r="D38">
        <v>5.0999999999999996</v>
      </c>
      <c r="E38">
        <v>0</v>
      </c>
      <c r="F38">
        <v>2</v>
      </c>
      <c r="G38">
        <v>294</v>
      </c>
      <c r="H38" s="1" t="s">
        <v>4136</v>
      </c>
      <c r="I38">
        <v>86.22</v>
      </c>
      <c r="J38">
        <v>17.79</v>
      </c>
      <c r="K38">
        <v>292</v>
      </c>
      <c r="L38">
        <v>2997.17</v>
      </c>
      <c r="M38">
        <v>51</v>
      </c>
      <c r="N38">
        <v>2</v>
      </c>
      <c r="O38">
        <v>0</v>
      </c>
      <c r="P38">
        <v>102.63</v>
      </c>
      <c r="Q38">
        <v>0</v>
      </c>
      <c r="R38" s="1" t="s">
        <v>4349</v>
      </c>
      <c r="S38" s="1" t="s">
        <v>8157</v>
      </c>
      <c r="T38">
        <v>1.07</v>
      </c>
      <c r="U38" s="1"/>
      <c r="V38">
        <v>19412.120191000002</v>
      </c>
      <c r="W38">
        <v>986036.34155799996</v>
      </c>
      <c r="X38">
        <v>111.907122</v>
      </c>
      <c r="Y38">
        <v>20.176576000000001</v>
      </c>
      <c r="Z38">
        <v>418.60713600000003</v>
      </c>
      <c r="AA38">
        <v>423.85449299999999</v>
      </c>
      <c r="AB38">
        <v>0</v>
      </c>
    </row>
    <row r="39" spans="1:28" x14ac:dyDescent="0.25">
      <c r="A39" s="1" t="s">
        <v>195</v>
      </c>
      <c r="B39">
        <v>6</v>
      </c>
      <c r="C39" s="1" t="s">
        <v>4042</v>
      </c>
      <c r="D39">
        <v>5.0999999999999996</v>
      </c>
      <c r="E39">
        <v>0</v>
      </c>
      <c r="F39">
        <v>6</v>
      </c>
      <c r="G39">
        <v>294</v>
      </c>
      <c r="H39" s="1" t="s">
        <v>4137</v>
      </c>
      <c r="I39">
        <v>126.24</v>
      </c>
      <c r="J39">
        <v>7.14</v>
      </c>
      <c r="K39">
        <v>288</v>
      </c>
      <c r="L39">
        <v>1292.6600000000001</v>
      </c>
      <c r="M39">
        <v>82</v>
      </c>
      <c r="N39">
        <v>4</v>
      </c>
      <c r="O39">
        <v>0</v>
      </c>
      <c r="P39">
        <v>146.09</v>
      </c>
      <c r="Q39">
        <v>0</v>
      </c>
      <c r="R39" s="1" t="s">
        <v>4350</v>
      </c>
      <c r="S39" s="1" t="s">
        <v>8157</v>
      </c>
      <c r="T39">
        <v>0.67</v>
      </c>
      <c r="U39" s="1"/>
      <c r="V39">
        <v>19245.593509999999</v>
      </c>
      <c r="W39">
        <v>571548.92438800004</v>
      </c>
      <c r="X39">
        <v>100.95626799999999</v>
      </c>
      <c r="Y39">
        <v>11.37082</v>
      </c>
      <c r="Z39">
        <v>244.888192</v>
      </c>
      <c r="AA39">
        <v>245.691126</v>
      </c>
      <c r="AB39">
        <v>0</v>
      </c>
    </row>
    <row r="40" spans="1:28" x14ac:dyDescent="0.25">
      <c r="A40" s="1" t="s">
        <v>211</v>
      </c>
      <c r="B40">
        <v>0</v>
      </c>
      <c r="C40" s="1" t="s">
        <v>4019</v>
      </c>
      <c r="D40">
        <v>5.0999999999999996</v>
      </c>
      <c r="E40">
        <v>0</v>
      </c>
      <c r="F40">
        <v>0</v>
      </c>
      <c r="G40">
        <v>321</v>
      </c>
      <c r="H40" s="1" t="s">
        <v>4120</v>
      </c>
      <c r="I40">
        <v>34.18</v>
      </c>
      <c r="J40">
        <v>9.83</v>
      </c>
      <c r="K40">
        <v>321</v>
      </c>
      <c r="L40">
        <v>2468.91</v>
      </c>
      <c r="M40">
        <v>34</v>
      </c>
      <c r="N40">
        <v>4</v>
      </c>
      <c r="O40">
        <v>0</v>
      </c>
      <c r="P40">
        <v>90.97</v>
      </c>
      <c r="Q40">
        <v>0</v>
      </c>
      <c r="R40" s="1" t="s">
        <v>4366</v>
      </c>
      <c r="S40" s="1" t="s">
        <v>8157</v>
      </c>
      <c r="T40">
        <v>0.77</v>
      </c>
      <c r="U40" s="1"/>
      <c r="V40">
        <v>15896.878038999999</v>
      </c>
      <c r="W40">
        <v>763895.483183</v>
      </c>
      <c r="X40">
        <v>90.277685000000005</v>
      </c>
      <c r="Y40">
        <v>14.011787</v>
      </c>
      <c r="Z40">
        <v>318.65987999999999</v>
      </c>
      <c r="AA40">
        <v>328.36844200000002</v>
      </c>
      <c r="AB40">
        <v>0</v>
      </c>
    </row>
    <row r="41" spans="1:28" x14ac:dyDescent="0.25">
      <c r="A41" s="1" t="s">
        <v>220</v>
      </c>
      <c r="B41">
        <v>8</v>
      </c>
      <c r="C41" s="1" t="s">
        <v>4040</v>
      </c>
      <c r="D41">
        <v>5.0999999999999996</v>
      </c>
      <c r="E41">
        <v>0</v>
      </c>
      <c r="F41">
        <v>8</v>
      </c>
      <c r="G41">
        <v>332</v>
      </c>
      <c r="H41" s="1" t="s">
        <v>4096</v>
      </c>
      <c r="I41">
        <v>121.36</v>
      </c>
      <c r="J41">
        <v>10.01</v>
      </c>
      <c r="K41">
        <v>324</v>
      </c>
      <c r="L41">
        <v>1561.24</v>
      </c>
      <c r="M41">
        <v>135</v>
      </c>
      <c r="N41">
        <v>4</v>
      </c>
      <c r="O41">
        <v>0</v>
      </c>
      <c r="P41">
        <v>194.26</v>
      </c>
      <c r="Q41">
        <v>0</v>
      </c>
      <c r="R41" s="1" t="s">
        <v>4375</v>
      </c>
      <c r="S41" s="1" t="s">
        <v>8157</v>
      </c>
      <c r="T41">
        <v>0.87</v>
      </c>
      <c r="U41" s="1"/>
      <c r="V41">
        <v>27150.126864000002</v>
      </c>
      <c r="W41">
        <v>784529.18386200001</v>
      </c>
      <c r="X41">
        <v>142.04754800000001</v>
      </c>
      <c r="Y41">
        <v>16.292413</v>
      </c>
      <c r="Z41">
        <v>338.95674100000002</v>
      </c>
      <c r="AA41">
        <v>337.24447199999997</v>
      </c>
      <c r="AB41">
        <v>0</v>
      </c>
    </row>
    <row r="42" spans="1:28" x14ac:dyDescent="0.25">
      <c r="A42" s="1" t="s">
        <v>229</v>
      </c>
      <c r="B42">
        <v>0</v>
      </c>
      <c r="C42" s="1" t="s">
        <v>4049</v>
      </c>
      <c r="D42">
        <v>5.0999999999999996</v>
      </c>
      <c r="E42">
        <v>0</v>
      </c>
      <c r="F42">
        <v>0</v>
      </c>
      <c r="G42">
        <v>336</v>
      </c>
      <c r="H42" s="1" t="s">
        <v>4116</v>
      </c>
      <c r="I42">
        <v>87.33</v>
      </c>
      <c r="J42">
        <v>18.989999999999998</v>
      </c>
      <c r="K42">
        <v>336</v>
      </c>
      <c r="L42">
        <v>2061.94</v>
      </c>
      <c r="M42">
        <v>125</v>
      </c>
      <c r="N42">
        <v>8</v>
      </c>
      <c r="O42">
        <v>0</v>
      </c>
      <c r="P42">
        <v>228.75</v>
      </c>
      <c r="Q42">
        <v>0</v>
      </c>
      <c r="R42" s="1" t="s">
        <v>4384</v>
      </c>
      <c r="S42" s="1" t="s">
        <v>8157</v>
      </c>
      <c r="T42">
        <v>1.4</v>
      </c>
      <c r="U42" s="1"/>
      <c r="V42">
        <v>32786.635649000003</v>
      </c>
      <c r="W42">
        <v>1133019.3128160001</v>
      </c>
      <c r="X42">
        <v>176.33139299999999</v>
      </c>
      <c r="Y42">
        <v>24.832239000000001</v>
      </c>
      <c r="Z42">
        <v>495.772898</v>
      </c>
      <c r="AA42">
        <v>487.04217</v>
      </c>
      <c r="AB42">
        <v>0</v>
      </c>
    </row>
    <row r="43" spans="1:28" x14ac:dyDescent="0.25">
      <c r="A43" s="1" t="s">
        <v>232</v>
      </c>
      <c r="B43">
        <v>2</v>
      </c>
      <c r="C43" s="1" t="s">
        <v>4033</v>
      </c>
      <c r="D43">
        <v>5.0999999999999996</v>
      </c>
      <c r="E43">
        <v>0</v>
      </c>
      <c r="F43">
        <v>2</v>
      </c>
      <c r="G43">
        <v>337</v>
      </c>
      <c r="H43" s="1" t="s">
        <v>4096</v>
      </c>
      <c r="I43">
        <v>121.36</v>
      </c>
      <c r="J43">
        <v>13.24</v>
      </c>
      <c r="K43">
        <v>335</v>
      </c>
      <c r="L43">
        <v>2850.35</v>
      </c>
      <c r="M43">
        <v>41</v>
      </c>
      <c r="N43">
        <v>5</v>
      </c>
      <c r="O43">
        <v>0</v>
      </c>
      <c r="P43">
        <v>124.46</v>
      </c>
      <c r="Q43">
        <v>0</v>
      </c>
      <c r="R43" s="1" t="s">
        <v>4387</v>
      </c>
      <c r="S43" s="1" t="s">
        <v>8157</v>
      </c>
      <c r="T43">
        <v>0.99</v>
      </c>
      <c r="U43" s="1"/>
      <c r="V43">
        <v>18559.365145</v>
      </c>
      <c r="W43">
        <v>959833.35698200006</v>
      </c>
      <c r="X43">
        <v>107.14944</v>
      </c>
      <c r="Y43">
        <v>18.221256</v>
      </c>
      <c r="Z43">
        <v>401.15049599999998</v>
      </c>
      <c r="AA43">
        <v>412.592556</v>
      </c>
      <c r="AB43">
        <v>0</v>
      </c>
    </row>
    <row r="44" spans="1:28" x14ac:dyDescent="0.25">
      <c r="A44" s="1" t="s">
        <v>234</v>
      </c>
      <c r="B44">
        <v>138</v>
      </c>
      <c r="C44" s="1" t="s">
        <v>4006</v>
      </c>
      <c r="D44">
        <v>5.0999999999999996</v>
      </c>
      <c r="E44">
        <v>0</v>
      </c>
      <c r="F44">
        <v>0</v>
      </c>
      <c r="G44">
        <v>338</v>
      </c>
      <c r="H44" s="1" t="s">
        <v>4077</v>
      </c>
      <c r="I44">
        <v>54.88</v>
      </c>
      <c r="J44">
        <v>15.07</v>
      </c>
      <c r="K44">
        <v>200</v>
      </c>
      <c r="L44">
        <v>876.34</v>
      </c>
      <c r="M44">
        <v>125</v>
      </c>
      <c r="N44">
        <v>4</v>
      </c>
      <c r="O44">
        <v>0</v>
      </c>
      <c r="P44">
        <v>149.57</v>
      </c>
      <c r="Q44">
        <v>0</v>
      </c>
      <c r="R44" s="1" t="s">
        <v>4389</v>
      </c>
      <c r="S44" s="1" t="s">
        <v>8157</v>
      </c>
      <c r="T44">
        <v>1.27</v>
      </c>
      <c r="U44" s="1"/>
      <c r="V44">
        <v>24308.299027000001</v>
      </c>
      <c r="W44">
        <v>621267.03714200004</v>
      </c>
      <c r="X44">
        <v>125.449037</v>
      </c>
      <c r="Y44">
        <v>14.140692</v>
      </c>
      <c r="Z44">
        <v>274.02003000000002</v>
      </c>
      <c r="AA44">
        <v>267.06395700000002</v>
      </c>
      <c r="AB44">
        <v>0</v>
      </c>
    </row>
    <row r="45" spans="1:28" x14ac:dyDescent="0.25">
      <c r="A45" s="1" t="s">
        <v>241</v>
      </c>
      <c r="B45">
        <v>0</v>
      </c>
      <c r="C45" s="1" t="s">
        <v>4041</v>
      </c>
      <c r="D45">
        <v>0.2</v>
      </c>
      <c r="E45">
        <v>0</v>
      </c>
      <c r="F45">
        <v>0</v>
      </c>
      <c r="G45">
        <v>345</v>
      </c>
      <c r="H45" s="1" t="s">
        <v>4099</v>
      </c>
      <c r="I45">
        <v>147.79</v>
      </c>
      <c r="J45">
        <v>17.010000000000002</v>
      </c>
      <c r="K45">
        <v>345</v>
      </c>
      <c r="L45">
        <v>2475.6999999999998</v>
      </c>
      <c r="M45">
        <v>109</v>
      </c>
      <c r="N45">
        <v>5</v>
      </c>
      <c r="O45">
        <v>0</v>
      </c>
      <c r="P45">
        <v>209.85</v>
      </c>
      <c r="Q45">
        <v>0</v>
      </c>
      <c r="R45" s="1" t="s">
        <v>4396</v>
      </c>
      <c r="S45" s="1" t="s">
        <v>8157</v>
      </c>
      <c r="T45">
        <v>1.34</v>
      </c>
      <c r="U45" s="1"/>
      <c r="V45">
        <v>31784.860230999999</v>
      </c>
      <c r="W45">
        <v>1215220.2261890001</v>
      </c>
      <c r="X45">
        <v>173.664131</v>
      </c>
      <c r="Y45">
        <v>26.169784</v>
      </c>
      <c r="Z45">
        <v>528.30573900000002</v>
      </c>
      <c r="AA45">
        <v>522.37508000000003</v>
      </c>
      <c r="AB45">
        <v>0</v>
      </c>
    </row>
    <row r="46" spans="1:28" x14ac:dyDescent="0.25">
      <c r="A46" s="1" t="s">
        <v>245</v>
      </c>
      <c r="B46">
        <v>200</v>
      </c>
      <c r="C46" s="1" t="s">
        <v>4008</v>
      </c>
      <c r="D46">
        <v>5.0999999999999996</v>
      </c>
      <c r="E46">
        <v>0</v>
      </c>
      <c r="F46">
        <v>0</v>
      </c>
      <c r="G46">
        <v>347</v>
      </c>
      <c r="H46" s="1" t="s">
        <v>4080</v>
      </c>
      <c r="I46">
        <v>0.2</v>
      </c>
      <c r="J46">
        <v>2.37</v>
      </c>
      <c r="K46">
        <v>147</v>
      </c>
      <c r="L46">
        <v>660.09</v>
      </c>
      <c r="M46">
        <v>38</v>
      </c>
      <c r="N46">
        <v>4</v>
      </c>
      <c r="O46">
        <v>0</v>
      </c>
      <c r="P46">
        <v>68.08</v>
      </c>
      <c r="Q46">
        <v>0</v>
      </c>
      <c r="R46" s="1" t="s">
        <v>4400</v>
      </c>
      <c r="S46" s="1" t="s">
        <v>8157</v>
      </c>
      <c r="T46">
        <v>0.63</v>
      </c>
      <c r="U46" s="1"/>
      <c r="V46">
        <v>10296.876214</v>
      </c>
      <c r="W46">
        <v>326788.77059700002</v>
      </c>
      <c r="X46">
        <v>54.543196000000002</v>
      </c>
      <c r="Y46">
        <v>6.6111779999999998</v>
      </c>
      <c r="Z46">
        <v>140.93322499999999</v>
      </c>
      <c r="AA46">
        <v>140.47554600000001</v>
      </c>
      <c r="AB46">
        <v>0</v>
      </c>
    </row>
    <row r="47" spans="1:28" x14ac:dyDescent="0.25">
      <c r="A47" s="1" t="s">
        <v>248</v>
      </c>
      <c r="B47">
        <v>0</v>
      </c>
      <c r="C47" s="1" t="s">
        <v>4005</v>
      </c>
      <c r="D47">
        <v>5.0999999999999996</v>
      </c>
      <c r="E47">
        <v>0</v>
      </c>
      <c r="F47">
        <v>0</v>
      </c>
      <c r="G47">
        <v>349</v>
      </c>
      <c r="H47" s="1" t="s">
        <v>4099</v>
      </c>
      <c r="I47">
        <v>147.79</v>
      </c>
      <c r="J47">
        <v>16.38</v>
      </c>
      <c r="K47">
        <v>349</v>
      </c>
      <c r="L47">
        <v>2573.7399999999998</v>
      </c>
      <c r="M47">
        <v>142</v>
      </c>
      <c r="N47">
        <v>5</v>
      </c>
      <c r="O47">
        <v>0</v>
      </c>
      <c r="P47">
        <v>193.86</v>
      </c>
      <c r="Q47">
        <v>0</v>
      </c>
      <c r="R47" s="1" t="s">
        <v>4403</v>
      </c>
      <c r="S47" s="1" t="s">
        <v>8157</v>
      </c>
      <c r="T47">
        <v>1.21</v>
      </c>
      <c r="U47" s="1"/>
      <c r="V47">
        <v>31747.415744000002</v>
      </c>
      <c r="W47">
        <v>1119931.5409049999</v>
      </c>
      <c r="X47">
        <v>171.17180400000001</v>
      </c>
      <c r="Y47">
        <v>24.045005</v>
      </c>
      <c r="Z47">
        <v>483.74609199999998</v>
      </c>
      <c r="AA47">
        <v>481.41673400000002</v>
      </c>
      <c r="AB47">
        <v>0</v>
      </c>
    </row>
    <row r="48" spans="1:28" x14ac:dyDescent="0.25">
      <c r="A48" s="1" t="s">
        <v>257</v>
      </c>
      <c r="B48">
        <v>0</v>
      </c>
      <c r="C48" s="1" t="s">
        <v>4051</v>
      </c>
      <c r="D48">
        <v>5.0999999999999996</v>
      </c>
      <c r="E48">
        <v>0</v>
      </c>
      <c r="F48">
        <v>0</v>
      </c>
      <c r="G48">
        <v>357</v>
      </c>
      <c r="H48" s="1" t="s">
        <v>4145</v>
      </c>
      <c r="I48">
        <v>168.74</v>
      </c>
      <c r="J48">
        <v>15.57</v>
      </c>
      <c r="K48">
        <v>357</v>
      </c>
      <c r="L48">
        <v>3197.55</v>
      </c>
      <c r="M48">
        <v>84</v>
      </c>
      <c r="N48">
        <v>5</v>
      </c>
      <c r="O48">
        <v>0</v>
      </c>
      <c r="P48">
        <v>181</v>
      </c>
      <c r="Q48">
        <v>0</v>
      </c>
      <c r="R48" s="1" t="s">
        <v>4412</v>
      </c>
      <c r="S48" s="1" t="s">
        <v>8157</v>
      </c>
      <c r="T48">
        <v>1.32</v>
      </c>
      <c r="U48" s="1"/>
      <c r="V48">
        <v>27047.780320999998</v>
      </c>
      <c r="W48">
        <v>1157806.3094629999</v>
      </c>
      <c r="X48">
        <v>150.62338199999999</v>
      </c>
      <c r="Y48">
        <v>24.182687000000001</v>
      </c>
      <c r="Z48">
        <v>495.30479100000002</v>
      </c>
      <c r="AA48">
        <v>497.69380100000001</v>
      </c>
      <c r="AB48">
        <v>0</v>
      </c>
    </row>
    <row r="49" spans="1:28" x14ac:dyDescent="0.25">
      <c r="A49" s="1" t="s">
        <v>260</v>
      </c>
      <c r="B49">
        <v>216</v>
      </c>
      <c r="C49" s="1" t="s">
        <v>4003</v>
      </c>
      <c r="D49">
        <v>5.0999999999999996</v>
      </c>
      <c r="E49">
        <v>0</v>
      </c>
      <c r="F49">
        <v>0.38</v>
      </c>
      <c r="G49">
        <v>358</v>
      </c>
      <c r="H49" s="1" t="s">
        <v>4095</v>
      </c>
      <c r="I49">
        <v>63.59</v>
      </c>
      <c r="J49">
        <v>13.05</v>
      </c>
      <c r="K49">
        <v>142</v>
      </c>
      <c r="L49">
        <v>762.07</v>
      </c>
      <c r="M49">
        <v>70</v>
      </c>
      <c r="N49">
        <v>2</v>
      </c>
      <c r="O49">
        <v>0</v>
      </c>
      <c r="P49">
        <v>85.6</v>
      </c>
      <c r="Q49">
        <v>0</v>
      </c>
      <c r="R49" s="1" t="s">
        <v>4415</v>
      </c>
      <c r="S49" s="1" t="s">
        <v>8157</v>
      </c>
      <c r="T49">
        <v>0.95</v>
      </c>
      <c r="U49" s="1"/>
      <c r="V49">
        <v>15029.052616000001</v>
      </c>
      <c r="W49">
        <v>437125.64325099997</v>
      </c>
      <c r="X49">
        <v>78.798749999999998</v>
      </c>
      <c r="Y49">
        <v>9.5195310000000006</v>
      </c>
      <c r="Z49">
        <v>190.87130500000001</v>
      </c>
      <c r="AA49">
        <v>187.905922</v>
      </c>
      <c r="AB49">
        <v>0</v>
      </c>
    </row>
    <row r="50" spans="1:28" x14ac:dyDescent="0.25">
      <c r="A50" s="1" t="s">
        <v>264</v>
      </c>
      <c r="B50">
        <v>108</v>
      </c>
      <c r="C50" s="1" t="s">
        <v>4042</v>
      </c>
      <c r="D50">
        <v>5.0999999999999996</v>
      </c>
      <c r="E50">
        <v>0</v>
      </c>
      <c r="F50">
        <v>0.19</v>
      </c>
      <c r="G50">
        <v>364</v>
      </c>
      <c r="H50" s="1" t="s">
        <v>4126</v>
      </c>
      <c r="I50">
        <v>99.09</v>
      </c>
      <c r="J50">
        <v>9.4700000000000006</v>
      </c>
      <c r="K50">
        <v>256</v>
      </c>
      <c r="L50">
        <v>1144.6300000000001</v>
      </c>
      <c r="M50">
        <v>110</v>
      </c>
      <c r="N50">
        <v>4</v>
      </c>
      <c r="O50">
        <v>0</v>
      </c>
      <c r="P50">
        <v>154.6</v>
      </c>
      <c r="Q50">
        <v>0</v>
      </c>
      <c r="R50" s="1" t="s">
        <v>4419</v>
      </c>
      <c r="S50" s="1" t="s">
        <v>8157</v>
      </c>
      <c r="T50">
        <v>0.83</v>
      </c>
      <c r="U50" s="1"/>
      <c r="V50">
        <v>22266.048448000001</v>
      </c>
      <c r="W50">
        <v>637676.590647</v>
      </c>
      <c r="X50">
        <v>116.43364099999999</v>
      </c>
      <c r="Y50">
        <v>13.679430999999999</v>
      </c>
      <c r="Z50">
        <v>278.63543499999997</v>
      </c>
      <c r="AA50">
        <v>274.11662200000001</v>
      </c>
      <c r="AB50">
        <v>0</v>
      </c>
    </row>
    <row r="51" spans="1:28" x14ac:dyDescent="0.25">
      <c r="A51" s="1" t="s">
        <v>267</v>
      </c>
      <c r="B51">
        <v>216</v>
      </c>
      <c r="C51" s="1" t="s">
        <v>4009</v>
      </c>
      <c r="D51">
        <v>5.0999999999999996</v>
      </c>
      <c r="E51">
        <v>0</v>
      </c>
      <c r="F51">
        <v>0.38</v>
      </c>
      <c r="G51">
        <v>366</v>
      </c>
      <c r="H51" s="1" t="s">
        <v>4082</v>
      </c>
      <c r="I51">
        <v>19.239999999999998</v>
      </c>
      <c r="J51">
        <v>6.49</v>
      </c>
      <c r="K51">
        <v>150</v>
      </c>
      <c r="L51">
        <v>738.31</v>
      </c>
      <c r="M51">
        <v>25</v>
      </c>
      <c r="N51">
        <v>4</v>
      </c>
      <c r="O51">
        <v>0</v>
      </c>
      <c r="P51">
        <v>61.59</v>
      </c>
      <c r="Q51">
        <v>0</v>
      </c>
      <c r="R51" s="1" t="s">
        <v>4422</v>
      </c>
      <c r="S51" s="1" t="s">
        <v>8157</v>
      </c>
      <c r="T51">
        <v>0.61</v>
      </c>
      <c r="U51" s="1"/>
      <c r="V51">
        <v>9015.3298830000003</v>
      </c>
      <c r="W51">
        <v>313914.87542699999</v>
      </c>
      <c r="X51">
        <v>48.387832000000003</v>
      </c>
      <c r="Y51">
        <v>6.139875</v>
      </c>
      <c r="Z51">
        <v>134.30559199999999</v>
      </c>
      <c r="AA51">
        <v>134.94103200000001</v>
      </c>
      <c r="AB51">
        <v>0</v>
      </c>
    </row>
    <row r="52" spans="1:28" x14ac:dyDescent="0.25">
      <c r="A52" s="1" t="s">
        <v>269</v>
      </c>
      <c r="B52">
        <v>207</v>
      </c>
      <c r="C52" s="1" t="s">
        <v>4006</v>
      </c>
      <c r="D52">
        <v>5.0999999999999996</v>
      </c>
      <c r="E52">
        <v>0</v>
      </c>
      <c r="F52">
        <v>0</v>
      </c>
      <c r="G52">
        <v>368</v>
      </c>
      <c r="H52" s="1" t="s">
        <v>4078</v>
      </c>
      <c r="I52">
        <v>54.88</v>
      </c>
      <c r="J52">
        <v>8.43</v>
      </c>
      <c r="K52">
        <v>161</v>
      </c>
      <c r="L52">
        <v>876.34</v>
      </c>
      <c r="M52">
        <v>42</v>
      </c>
      <c r="N52">
        <v>1</v>
      </c>
      <c r="O52">
        <v>0</v>
      </c>
      <c r="P52">
        <v>69.92</v>
      </c>
      <c r="Q52">
        <v>0</v>
      </c>
      <c r="R52" s="1" t="s">
        <v>4424</v>
      </c>
      <c r="S52" s="1" t="s">
        <v>8157</v>
      </c>
      <c r="T52">
        <v>0.7</v>
      </c>
      <c r="U52" s="1"/>
      <c r="V52">
        <v>11163.489453</v>
      </c>
      <c r="W52">
        <v>344611.548993</v>
      </c>
      <c r="X52">
        <v>58.868259000000002</v>
      </c>
      <c r="Y52">
        <v>6.7765129999999996</v>
      </c>
      <c r="Z52">
        <v>146.80425399999999</v>
      </c>
      <c r="AA52">
        <v>148.13757799999999</v>
      </c>
      <c r="AB52">
        <v>0</v>
      </c>
    </row>
    <row r="53" spans="1:28" x14ac:dyDescent="0.25">
      <c r="A53" s="1" t="s">
        <v>276</v>
      </c>
      <c r="B53">
        <v>230</v>
      </c>
      <c r="C53" s="1" t="s">
        <v>4010</v>
      </c>
      <c r="D53">
        <v>5.0999999999999996</v>
      </c>
      <c r="E53">
        <v>0</v>
      </c>
      <c r="F53">
        <v>0</v>
      </c>
      <c r="G53">
        <v>371</v>
      </c>
      <c r="H53" s="1" t="s">
        <v>4083</v>
      </c>
      <c r="I53">
        <v>73.11</v>
      </c>
      <c r="J53">
        <v>13.67</v>
      </c>
      <c r="K53">
        <v>141</v>
      </c>
      <c r="L53">
        <v>900.39</v>
      </c>
      <c r="M53">
        <v>24</v>
      </c>
      <c r="N53">
        <v>3</v>
      </c>
      <c r="O53">
        <v>0</v>
      </c>
      <c r="P53">
        <v>77.55</v>
      </c>
      <c r="Q53">
        <v>0</v>
      </c>
      <c r="R53" s="1" t="s">
        <v>4431</v>
      </c>
      <c r="S53" s="1" t="s">
        <v>8157</v>
      </c>
      <c r="T53">
        <v>1.04</v>
      </c>
      <c r="U53" s="1"/>
      <c r="V53">
        <v>9415.3314620000001</v>
      </c>
      <c r="W53">
        <v>376289.58840900002</v>
      </c>
      <c r="X53">
        <v>51.763427999999998</v>
      </c>
      <c r="Y53">
        <v>7.5907460000000002</v>
      </c>
      <c r="Z53">
        <v>161.30201199999999</v>
      </c>
      <c r="AA53">
        <v>161.752319</v>
      </c>
      <c r="AB53">
        <v>0</v>
      </c>
    </row>
    <row r="54" spans="1:28" x14ac:dyDescent="0.25">
      <c r="A54" s="1" t="s">
        <v>287</v>
      </c>
      <c r="B54">
        <v>0</v>
      </c>
      <c r="C54" s="1" t="s">
        <v>4037</v>
      </c>
      <c r="D54">
        <v>5.0999999999999996</v>
      </c>
      <c r="E54">
        <v>0</v>
      </c>
      <c r="F54">
        <v>0</v>
      </c>
      <c r="G54">
        <v>379</v>
      </c>
      <c r="H54" s="1" t="s">
        <v>4129</v>
      </c>
      <c r="I54">
        <v>135.09</v>
      </c>
      <c r="J54">
        <v>6.79</v>
      </c>
      <c r="K54">
        <v>379</v>
      </c>
      <c r="L54">
        <v>1953.85</v>
      </c>
      <c r="M54">
        <v>41</v>
      </c>
      <c r="N54">
        <v>6</v>
      </c>
      <c r="O54">
        <v>0</v>
      </c>
      <c r="P54">
        <v>117.13</v>
      </c>
      <c r="Q54">
        <v>0</v>
      </c>
      <c r="R54" s="1" t="s">
        <v>4442</v>
      </c>
      <c r="S54" s="1" t="s">
        <v>8157</v>
      </c>
      <c r="T54">
        <v>0.53</v>
      </c>
      <c r="U54" s="1"/>
      <c r="V54">
        <v>20434.285897999998</v>
      </c>
      <c r="W54">
        <v>712946.393178</v>
      </c>
      <c r="X54">
        <v>109.530677</v>
      </c>
      <c r="Y54">
        <v>13.020961</v>
      </c>
      <c r="Z54">
        <v>299.20687700000002</v>
      </c>
      <c r="AA54">
        <v>306.47209400000003</v>
      </c>
      <c r="AB54">
        <v>0</v>
      </c>
    </row>
    <row r="55" spans="1:28" x14ac:dyDescent="0.25">
      <c r="A55" s="1" t="s">
        <v>293</v>
      </c>
      <c r="B55">
        <v>230</v>
      </c>
      <c r="C55" s="1" t="s">
        <v>4004</v>
      </c>
      <c r="D55">
        <v>5.0999999999999996</v>
      </c>
      <c r="E55">
        <v>0</v>
      </c>
      <c r="F55">
        <v>0</v>
      </c>
      <c r="G55">
        <v>384</v>
      </c>
      <c r="H55" s="1" t="s">
        <v>4124</v>
      </c>
      <c r="I55">
        <v>71.64</v>
      </c>
      <c r="J55">
        <v>11.43</v>
      </c>
      <c r="K55">
        <v>154</v>
      </c>
      <c r="L55">
        <v>1309.74</v>
      </c>
      <c r="M55">
        <v>1</v>
      </c>
      <c r="N55">
        <v>1</v>
      </c>
      <c r="O55">
        <v>0</v>
      </c>
      <c r="P55">
        <v>46.74</v>
      </c>
      <c r="Q55">
        <v>0</v>
      </c>
      <c r="R55" s="1" t="s">
        <v>4448</v>
      </c>
      <c r="S55" s="1" t="s">
        <v>8157</v>
      </c>
      <c r="T55">
        <v>0.89</v>
      </c>
      <c r="U55" s="1"/>
      <c r="V55">
        <v>7656.4540299999999</v>
      </c>
      <c r="W55">
        <v>407754.39374600002</v>
      </c>
      <c r="X55">
        <v>44.446655999999997</v>
      </c>
      <c r="Y55">
        <v>7.4891050000000003</v>
      </c>
      <c r="Z55">
        <v>169.78266500000001</v>
      </c>
      <c r="AA55">
        <v>175.276794</v>
      </c>
      <c r="AB55">
        <v>0</v>
      </c>
    </row>
    <row r="56" spans="1:28" x14ac:dyDescent="0.25">
      <c r="A56" s="1" t="s">
        <v>296</v>
      </c>
      <c r="B56">
        <v>192</v>
      </c>
      <c r="C56" s="1" t="s">
        <v>4033</v>
      </c>
      <c r="D56">
        <v>5.0999999999999996</v>
      </c>
      <c r="E56">
        <v>0</v>
      </c>
      <c r="F56">
        <v>0.33</v>
      </c>
      <c r="G56">
        <v>389</v>
      </c>
      <c r="H56" s="1" t="s">
        <v>4122</v>
      </c>
      <c r="I56">
        <v>159.35</v>
      </c>
      <c r="J56">
        <v>16.64</v>
      </c>
      <c r="K56">
        <v>197</v>
      </c>
      <c r="L56">
        <v>1983.05</v>
      </c>
      <c r="M56">
        <v>37</v>
      </c>
      <c r="N56">
        <v>3</v>
      </c>
      <c r="O56">
        <v>0</v>
      </c>
      <c r="P56">
        <v>83.17</v>
      </c>
      <c r="Q56">
        <v>0</v>
      </c>
      <c r="R56" s="1" t="s">
        <v>4451</v>
      </c>
      <c r="S56" s="1" t="s">
        <v>8157</v>
      </c>
      <c r="T56">
        <v>1.28</v>
      </c>
      <c r="U56" s="1"/>
      <c r="V56">
        <v>14149.494628</v>
      </c>
      <c r="W56">
        <v>708077.71942900005</v>
      </c>
      <c r="X56">
        <v>81.164629000000005</v>
      </c>
      <c r="Y56">
        <v>14.267303999999999</v>
      </c>
      <c r="Z56">
        <v>298.57558599999999</v>
      </c>
      <c r="AA56">
        <v>304.37263000000002</v>
      </c>
      <c r="AB56">
        <v>0</v>
      </c>
    </row>
    <row r="57" spans="1:28" x14ac:dyDescent="0.25">
      <c r="A57" s="1" t="s">
        <v>298</v>
      </c>
      <c r="B57">
        <v>0</v>
      </c>
      <c r="C57" s="1" t="s">
        <v>4056</v>
      </c>
      <c r="D57">
        <v>2</v>
      </c>
      <c r="E57">
        <v>0</v>
      </c>
      <c r="F57">
        <v>0</v>
      </c>
      <c r="G57">
        <v>392</v>
      </c>
      <c r="H57" s="1" t="s">
        <v>4154</v>
      </c>
      <c r="I57">
        <v>4.38</v>
      </c>
      <c r="J57">
        <v>17.79</v>
      </c>
      <c r="K57">
        <v>392</v>
      </c>
      <c r="L57">
        <v>2244.17</v>
      </c>
      <c r="M57">
        <v>125</v>
      </c>
      <c r="N57">
        <v>6</v>
      </c>
      <c r="O57">
        <v>0</v>
      </c>
      <c r="P57">
        <v>210.43</v>
      </c>
      <c r="Q57">
        <v>0</v>
      </c>
      <c r="R57" s="1" t="s">
        <v>4453</v>
      </c>
      <c r="S57" s="1" t="s">
        <v>8157</v>
      </c>
      <c r="T57">
        <v>0.87</v>
      </c>
      <c r="U57" s="1"/>
      <c r="V57">
        <v>29673.577295999999</v>
      </c>
      <c r="W57">
        <v>976562.70214900002</v>
      </c>
      <c r="X57">
        <v>158.19689399999999</v>
      </c>
      <c r="Y57">
        <v>20.462938999999999</v>
      </c>
      <c r="Z57">
        <v>422.61255499999999</v>
      </c>
      <c r="AA57">
        <v>419.789895</v>
      </c>
      <c r="AB57">
        <v>0</v>
      </c>
    </row>
    <row r="58" spans="1:28" x14ac:dyDescent="0.25">
      <c r="A58" s="1" t="s">
        <v>305</v>
      </c>
      <c r="B58">
        <v>345</v>
      </c>
      <c r="C58" s="1" t="s">
        <v>4004</v>
      </c>
      <c r="D58">
        <v>5.0999999999999996</v>
      </c>
      <c r="E58">
        <v>0</v>
      </c>
      <c r="F58">
        <v>0</v>
      </c>
      <c r="G58">
        <v>402</v>
      </c>
      <c r="H58" s="1" t="s">
        <v>4074</v>
      </c>
      <c r="I58">
        <v>0.2</v>
      </c>
      <c r="J58">
        <v>9.61</v>
      </c>
      <c r="K58">
        <v>57</v>
      </c>
      <c r="L58">
        <v>420.4</v>
      </c>
      <c r="M58">
        <v>1</v>
      </c>
      <c r="N58">
        <v>1</v>
      </c>
      <c r="O58">
        <v>0</v>
      </c>
      <c r="P58">
        <v>18.34</v>
      </c>
      <c r="Q58">
        <v>0</v>
      </c>
      <c r="R58" s="1" t="s">
        <v>4460</v>
      </c>
      <c r="S58" s="1" t="s">
        <v>8157</v>
      </c>
      <c r="T58">
        <v>0.81</v>
      </c>
      <c r="U58" s="1"/>
      <c r="V58">
        <v>3344.276609</v>
      </c>
      <c r="W58">
        <v>159030.10533699999</v>
      </c>
      <c r="X58">
        <v>18.976538999999999</v>
      </c>
      <c r="Y58">
        <v>3.0632269999999999</v>
      </c>
      <c r="Z58">
        <v>67.511019000000005</v>
      </c>
      <c r="AA58">
        <v>68.360532000000006</v>
      </c>
      <c r="AB58">
        <v>0</v>
      </c>
    </row>
    <row r="59" spans="1:28" x14ac:dyDescent="0.25">
      <c r="A59" s="1" t="s">
        <v>306</v>
      </c>
      <c r="B59">
        <v>0</v>
      </c>
      <c r="C59" s="1" t="s">
        <v>4013</v>
      </c>
      <c r="D59">
        <v>5.0999999999999996</v>
      </c>
      <c r="E59">
        <v>0</v>
      </c>
      <c r="F59">
        <v>0</v>
      </c>
      <c r="G59">
        <v>404</v>
      </c>
      <c r="H59" s="1" t="s">
        <v>4100</v>
      </c>
      <c r="I59">
        <v>91.57</v>
      </c>
      <c r="J59">
        <v>5.5</v>
      </c>
      <c r="K59">
        <v>404</v>
      </c>
      <c r="L59">
        <v>1527.8</v>
      </c>
      <c r="M59">
        <v>122</v>
      </c>
      <c r="N59">
        <v>4</v>
      </c>
      <c r="O59">
        <v>0</v>
      </c>
      <c r="P59">
        <v>183.28</v>
      </c>
      <c r="Q59">
        <v>0</v>
      </c>
      <c r="R59" s="1" t="s">
        <v>4461</v>
      </c>
      <c r="S59" s="1" t="s">
        <v>8157</v>
      </c>
      <c r="T59">
        <v>0.51</v>
      </c>
      <c r="U59" s="1"/>
      <c r="V59">
        <v>30696.494246999999</v>
      </c>
      <c r="W59">
        <v>777486.52709500003</v>
      </c>
      <c r="X59">
        <v>157.809732</v>
      </c>
      <c r="Y59">
        <v>15.776312000000001</v>
      </c>
      <c r="Z59">
        <v>335.74413099999998</v>
      </c>
      <c r="AA59">
        <v>334.22063100000003</v>
      </c>
      <c r="AB59">
        <v>0</v>
      </c>
    </row>
    <row r="60" spans="1:28" x14ac:dyDescent="0.25">
      <c r="A60" s="1" t="s">
        <v>308</v>
      </c>
      <c r="B60">
        <v>233</v>
      </c>
      <c r="C60" s="1" t="s">
        <v>4028</v>
      </c>
      <c r="D60">
        <v>5.0999999999999996</v>
      </c>
      <c r="E60">
        <v>0</v>
      </c>
      <c r="F60">
        <v>0.86</v>
      </c>
      <c r="G60">
        <v>406</v>
      </c>
      <c r="H60" s="1" t="s">
        <v>4109</v>
      </c>
      <c r="I60">
        <v>23.46</v>
      </c>
      <c r="J60">
        <v>19.010000000000002</v>
      </c>
      <c r="K60">
        <v>173</v>
      </c>
      <c r="L60">
        <v>1564.07</v>
      </c>
      <c r="M60">
        <v>11</v>
      </c>
      <c r="N60">
        <v>3</v>
      </c>
      <c r="O60">
        <v>0</v>
      </c>
      <c r="P60">
        <v>91.78</v>
      </c>
      <c r="Q60">
        <v>0</v>
      </c>
      <c r="R60" s="1" t="s">
        <v>4463</v>
      </c>
      <c r="S60" s="1" t="s">
        <v>8157</v>
      </c>
      <c r="T60">
        <v>1.42</v>
      </c>
      <c r="U60" s="1"/>
      <c r="V60">
        <v>12600.767282000001</v>
      </c>
      <c r="W60">
        <v>679648.71135799994</v>
      </c>
      <c r="X60">
        <v>73.677946000000006</v>
      </c>
      <c r="Y60">
        <v>14.400691</v>
      </c>
      <c r="Z60">
        <v>293.79630900000001</v>
      </c>
      <c r="AA60">
        <v>292.15003000000002</v>
      </c>
      <c r="AB60">
        <v>0</v>
      </c>
    </row>
    <row r="61" spans="1:28" x14ac:dyDescent="0.25">
      <c r="A61" s="1" t="s">
        <v>316</v>
      </c>
      <c r="B61">
        <v>276</v>
      </c>
      <c r="C61" s="1" t="s">
        <v>4016</v>
      </c>
      <c r="D61">
        <v>5.0999999999999996</v>
      </c>
      <c r="E61">
        <v>0</v>
      </c>
      <c r="F61">
        <v>0</v>
      </c>
      <c r="G61">
        <v>413</v>
      </c>
      <c r="H61" s="1" t="s">
        <v>4092</v>
      </c>
      <c r="I61">
        <v>182.21</v>
      </c>
      <c r="J61">
        <v>11.87</v>
      </c>
      <c r="K61">
        <v>137</v>
      </c>
      <c r="L61">
        <v>905.52</v>
      </c>
      <c r="M61">
        <v>42</v>
      </c>
      <c r="N61">
        <v>2</v>
      </c>
      <c r="O61">
        <v>0</v>
      </c>
      <c r="P61">
        <v>68.319999999999993</v>
      </c>
      <c r="Q61">
        <v>0</v>
      </c>
      <c r="R61" s="1" t="s">
        <v>4471</v>
      </c>
      <c r="S61" s="1" t="s">
        <v>8157</v>
      </c>
      <c r="T61">
        <v>0.95</v>
      </c>
      <c r="U61" s="1"/>
      <c r="V61">
        <v>9554.1728579999999</v>
      </c>
      <c r="W61">
        <v>345597.59985599999</v>
      </c>
      <c r="X61">
        <v>51.637019000000002</v>
      </c>
      <c r="Y61">
        <v>6.8318149999999997</v>
      </c>
      <c r="Z61">
        <v>146.354251</v>
      </c>
      <c r="AA61">
        <v>148.56010599999999</v>
      </c>
      <c r="AB61">
        <v>0</v>
      </c>
    </row>
    <row r="62" spans="1:28" x14ac:dyDescent="0.25">
      <c r="A62" s="1" t="s">
        <v>326</v>
      </c>
      <c r="B62">
        <v>0</v>
      </c>
      <c r="C62" s="1" t="s">
        <v>4057</v>
      </c>
      <c r="D62">
        <v>5.0999999999999996</v>
      </c>
      <c r="E62">
        <v>0</v>
      </c>
      <c r="F62">
        <v>0</v>
      </c>
      <c r="G62">
        <v>424</v>
      </c>
      <c r="H62" s="1" t="s">
        <v>4157</v>
      </c>
      <c r="I62">
        <v>65</v>
      </c>
      <c r="J62">
        <v>10.92</v>
      </c>
      <c r="K62">
        <v>424</v>
      </c>
      <c r="L62">
        <v>2027.9</v>
      </c>
      <c r="M62">
        <v>217</v>
      </c>
      <c r="N62">
        <v>4</v>
      </c>
      <c r="O62">
        <v>0</v>
      </c>
      <c r="P62">
        <v>271.02</v>
      </c>
      <c r="Q62">
        <v>0</v>
      </c>
      <c r="R62" s="1" t="s">
        <v>4481</v>
      </c>
      <c r="S62" s="1" t="s">
        <v>8157</v>
      </c>
      <c r="T62">
        <v>0.96</v>
      </c>
      <c r="U62" s="1"/>
      <c r="V62">
        <v>42985.039928999999</v>
      </c>
      <c r="W62">
        <v>1173104.0639299999</v>
      </c>
      <c r="X62">
        <v>223.41590600000001</v>
      </c>
      <c r="Y62">
        <v>25.355495999999999</v>
      </c>
      <c r="Z62">
        <v>511.78117800000001</v>
      </c>
      <c r="AA62">
        <v>504.281295</v>
      </c>
      <c r="AB62">
        <v>0</v>
      </c>
    </row>
    <row r="63" spans="1:28" x14ac:dyDescent="0.25">
      <c r="A63" s="1" t="s">
        <v>339</v>
      </c>
      <c r="B63">
        <v>6</v>
      </c>
      <c r="C63" s="1" t="s">
        <v>4020</v>
      </c>
      <c r="D63">
        <v>5.0999999999999996</v>
      </c>
      <c r="E63">
        <v>0</v>
      </c>
      <c r="F63">
        <v>6</v>
      </c>
      <c r="G63">
        <v>434</v>
      </c>
      <c r="H63" s="1" t="s">
        <v>4129</v>
      </c>
      <c r="I63">
        <v>135.09</v>
      </c>
      <c r="J63">
        <v>13.95</v>
      </c>
      <c r="K63">
        <v>428</v>
      </c>
      <c r="L63">
        <v>2788.36</v>
      </c>
      <c r="M63">
        <v>151</v>
      </c>
      <c r="N63">
        <v>7</v>
      </c>
      <c r="O63">
        <v>0</v>
      </c>
      <c r="P63">
        <v>251.68</v>
      </c>
      <c r="Q63">
        <v>0</v>
      </c>
      <c r="R63" s="1" t="s">
        <v>4494</v>
      </c>
      <c r="S63" s="1" t="s">
        <v>8157</v>
      </c>
      <c r="T63">
        <v>1.1499999999999999</v>
      </c>
      <c r="U63" s="1"/>
      <c r="V63">
        <v>34795.517184999997</v>
      </c>
      <c r="W63">
        <v>1198150.748351</v>
      </c>
      <c r="X63">
        <v>186.615892</v>
      </c>
      <c r="Y63">
        <v>25.073796000000002</v>
      </c>
      <c r="Z63">
        <v>514.46247500000004</v>
      </c>
      <c r="AA63">
        <v>515.04181300000005</v>
      </c>
      <c r="AB63">
        <v>0</v>
      </c>
    </row>
    <row r="64" spans="1:28" x14ac:dyDescent="0.25">
      <c r="A64" s="1" t="s">
        <v>342</v>
      </c>
      <c r="B64">
        <v>128</v>
      </c>
      <c r="C64" s="1" t="s">
        <v>4039</v>
      </c>
      <c r="D64">
        <v>5.0999999999999996</v>
      </c>
      <c r="E64">
        <v>0</v>
      </c>
      <c r="F64">
        <v>0.22</v>
      </c>
      <c r="G64">
        <v>436</v>
      </c>
      <c r="H64" s="1" t="s">
        <v>4111</v>
      </c>
      <c r="I64">
        <v>13.29</v>
      </c>
      <c r="J64">
        <v>17.5</v>
      </c>
      <c r="K64">
        <v>308</v>
      </c>
      <c r="L64">
        <v>1792.38</v>
      </c>
      <c r="M64">
        <v>119</v>
      </c>
      <c r="N64">
        <v>5</v>
      </c>
      <c r="O64">
        <v>0</v>
      </c>
      <c r="P64">
        <v>215.02</v>
      </c>
      <c r="Q64">
        <v>0</v>
      </c>
      <c r="R64" s="1" t="s">
        <v>4497</v>
      </c>
      <c r="S64" s="1" t="s">
        <v>8157</v>
      </c>
      <c r="T64">
        <v>1.7</v>
      </c>
      <c r="U64" s="1"/>
      <c r="V64">
        <v>29602.722147</v>
      </c>
      <c r="W64">
        <v>988884.57682800002</v>
      </c>
      <c r="X64">
        <v>158.42693800000001</v>
      </c>
      <c r="Y64">
        <v>21.826367999999999</v>
      </c>
      <c r="Z64">
        <v>434.03991100000002</v>
      </c>
      <c r="AA64">
        <v>425.084678</v>
      </c>
      <c r="AB64">
        <v>0</v>
      </c>
    </row>
    <row r="65" spans="1:28" x14ac:dyDescent="0.25">
      <c r="A65" s="1" t="s">
        <v>350</v>
      </c>
      <c r="B65">
        <v>144</v>
      </c>
      <c r="C65" s="1" t="s">
        <v>4033</v>
      </c>
      <c r="D65">
        <v>5.0999999999999996</v>
      </c>
      <c r="E65">
        <v>0</v>
      </c>
      <c r="F65">
        <v>0.25</v>
      </c>
      <c r="G65">
        <v>442</v>
      </c>
      <c r="H65" s="1" t="s">
        <v>4131</v>
      </c>
      <c r="I65">
        <v>194.58</v>
      </c>
      <c r="J65">
        <v>8.11</v>
      </c>
      <c r="K65">
        <v>298</v>
      </c>
      <c r="L65">
        <v>2216.48</v>
      </c>
      <c r="M65">
        <v>63</v>
      </c>
      <c r="N65">
        <v>3</v>
      </c>
      <c r="O65">
        <v>0</v>
      </c>
      <c r="P65">
        <v>111.44</v>
      </c>
      <c r="Q65">
        <v>0</v>
      </c>
      <c r="R65" s="1" t="s">
        <v>4505</v>
      </c>
      <c r="S65" s="1" t="s">
        <v>8157</v>
      </c>
      <c r="T65">
        <v>0.86</v>
      </c>
      <c r="U65" s="1"/>
      <c r="V65">
        <v>18892.479282</v>
      </c>
      <c r="W65">
        <v>760339.92534399999</v>
      </c>
      <c r="X65">
        <v>103.89288000000001</v>
      </c>
      <c r="Y65">
        <v>14.633805000000001</v>
      </c>
      <c r="Z65">
        <v>320.33855399999999</v>
      </c>
      <c r="AA65">
        <v>326.84175800000003</v>
      </c>
      <c r="AB65">
        <v>0</v>
      </c>
    </row>
    <row r="66" spans="1:28" x14ac:dyDescent="0.25">
      <c r="A66" s="1" t="s">
        <v>352</v>
      </c>
      <c r="B66">
        <v>2</v>
      </c>
      <c r="C66" s="1" t="s">
        <v>4061</v>
      </c>
      <c r="D66">
        <v>5.0999999999999996</v>
      </c>
      <c r="E66">
        <v>0</v>
      </c>
      <c r="F66">
        <v>2</v>
      </c>
      <c r="G66">
        <v>444</v>
      </c>
      <c r="H66" s="1" t="s">
        <v>4159</v>
      </c>
      <c r="I66">
        <v>26.09</v>
      </c>
      <c r="J66">
        <v>13.88</v>
      </c>
      <c r="K66">
        <v>442</v>
      </c>
      <c r="L66">
        <v>2556.25</v>
      </c>
      <c r="M66">
        <v>181</v>
      </c>
      <c r="N66">
        <v>8</v>
      </c>
      <c r="O66">
        <v>0</v>
      </c>
      <c r="P66">
        <v>278.27</v>
      </c>
      <c r="Q66">
        <v>0</v>
      </c>
      <c r="R66" s="1" t="s">
        <v>4507</v>
      </c>
      <c r="S66" s="1" t="s">
        <v>8157</v>
      </c>
      <c r="T66">
        <v>1.1299999999999999</v>
      </c>
      <c r="U66" s="1"/>
      <c r="V66">
        <v>40276.553972000002</v>
      </c>
      <c r="W66">
        <v>1331036.1204609999</v>
      </c>
      <c r="X66">
        <v>214.977081</v>
      </c>
      <c r="Y66">
        <v>28.432376999999999</v>
      </c>
      <c r="Z66">
        <v>578.31306500000005</v>
      </c>
      <c r="AA66">
        <v>572.16467999999998</v>
      </c>
      <c r="AB66">
        <v>0</v>
      </c>
    </row>
    <row r="67" spans="1:28" x14ac:dyDescent="0.25">
      <c r="A67" s="1" t="s">
        <v>358</v>
      </c>
      <c r="B67">
        <v>276</v>
      </c>
      <c r="C67" s="1" t="s">
        <v>4006</v>
      </c>
      <c r="D67">
        <v>5.0999999999999996</v>
      </c>
      <c r="E67">
        <v>0</v>
      </c>
      <c r="F67">
        <v>0</v>
      </c>
      <c r="G67">
        <v>449</v>
      </c>
      <c r="H67" s="1" t="s">
        <v>4078</v>
      </c>
      <c r="I67">
        <v>54.88</v>
      </c>
      <c r="J67">
        <v>15.59</v>
      </c>
      <c r="K67">
        <v>173</v>
      </c>
      <c r="L67">
        <v>876.34</v>
      </c>
      <c r="M67">
        <v>104</v>
      </c>
      <c r="N67">
        <v>2</v>
      </c>
      <c r="O67">
        <v>0</v>
      </c>
      <c r="P67">
        <v>121.09</v>
      </c>
      <c r="Q67">
        <v>0</v>
      </c>
      <c r="R67" s="1" t="s">
        <v>4513</v>
      </c>
      <c r="S67" s="1" t="s">
        <v>8157</v>
      </c>
      <c r="T67">
        <v>1.22</v>
      </c>
      <c r="U67" s="1"/>
      <c r="V67">
        <v>20631.869136000001</v>
      </c>
      <c r="W67">
        <v>556962.06796000001</v>
      </c>
      <c r="X67">
        <v>107.15616799999999</v>
      </c>
      <c r="Y67">
        <v>12.598499</v>
      </c>
      <c r="Z67">
        <v>245.31670500000001</v>
      </c>
      <c r="AA67">
        <v>239.42029199999999</v>
      </c>
      <c r="AB67">
        <v>0</v>
      </c>
    </row>
    <row r="68" spans="1:28" x14ac:dyDescent="0.25">
      <c r="A68" s="1" t="s">
        <v>361</v>
      </c>
      <c r="B68">
        <v>324</v>
      </c>
      <c r="C68" s="1" t="s">
        <v>4009</v>
      </c>
      <c r="D68">
        <v>5.0999999999999996</v>
      </c>
      <c r="E68">
        <v>0</v>
      </c>
      <c r="F68">
        <v>0.56000000000000005</v>
      </c>
      <c r="G68">
        <v>454</v>
      </c>
      <c r="H68" s="1" t="s">
        <v>4081</v>
      </c>
      <c r="I68">
        <v>19.239999999999998</v>
      </c>
      <c r="J68">
        <v>11.76</v>
      </c>
      <c r="K68">
        <v>130</v>
      </c>
      <c r="L68">
        <v>738.31</v>
      </c>
      <c r="M68">
        <v>47</v>
      </c>
      <c r="N68">
        <v>2</v>
      </c>
      <c r="O68">
        <v>0</v>
      </c>
      <c r="P68">
        <v>70.34</v>
      </c>
      <c r="Q68">
        <v>0</v>
      </c>
      <c r="R68" s="1" t="s">
        <v>4516</v>
      </c>
      <c r="S68" s="1" t="s">
        <v>8157</v>
      </c>
      <c r="T68">
        <v>0.91</v>
      </c>
      <c r="U68" s="1"/>
      <c r="V68">
        <v>10483.007767999999</v>
      </c>
      <c r="W68">
        <v>345910.32928800001</v>
      </c>
      <c r="X68">
        <v>55.910899000000001</v>
      </c>
      <c r="Y68">
        <v>7.2089759999999998</v>
      </c>
      <c r="Z68">
        <v>149.30423300000001</v>
      </c>
      <c r="AA68">
        <v>148.694714</v>
      </c>
      <c r="AB68">
        <v>0</v>
      </c>
    </row>
    <row r="69" spans="1:28" x14ac:dyDescent="0.25">
      <c r="A69" s="1" t="s">
        <v>368</v>
      </c>
      <c r="B69">
        <v>266</v>
      </c>
      <c r="C69" s="1" t="s">
        <v>4005</v>
      </c>
      <c r="D69">
        <v>5.0999999999999996</v>
      </c>
      <c r="E69">
        <v>0</v>
      </c>
      <c r="F69">
        <v>0.62</v>
      </c>
      <c r="G69">
        <v>459</v>
      </c>
      <c r="H69" s="1" t="s">
        <v>4075</v>
      </c>
      <c r="I69">
        <v>89.74</v>
      </c>
      <c r="J69">
        <v>14.91</v>
      </c>
      <c r="K69">
        <v>193</v>
      </c>
      <c r="L69">
        <v>698.34</v>
      </c>
      <c r="M69">
        <v>120</v>
      </c>
      <c r="N69">
        <v>5</v>
      </c>
      <c r="O69">
        <v>0</v>
      </c>
      <c r="P69">
        <v>150.30000000000001</v>
      </c>
      <c r="Q69">
        <v>0</v>
      </c>
      <c r="R69" s="1" t="s">
        <v>4523</v>
      </c>
      <c r="S69" s="1" t="s">
        <v>8157</v>
      </c>
      <c r="T69">
        <v>1.21</v>
      </c>
      <c r="U69" s="1"/>
      <c r="V69">
        <v>21993.06421</v>
      </c>
      <c r="W69">
        <v>573514.96786800004</v>
      </c>
      <c r="X69">
        <v>113.77148800000001</v>
      </c>
      <c r="Y69">
        <v>13.112102999999999</v>
      </c>
      <c r="Z69">
        <v>254.77200999999999</v>
      </c>
      <c r="AA69">
        <v>246.53616099999999</v>
      </c>
      <c r="AB69">
        <v>0</v>
      </c>
    </row>
    <row r="70" spans="1:28" x14ac:dyDescent="0.25">
      <c r="A70" s="1" t="s">
        <v>369</v>
      </c>
      <c r="B70">
        <v>183</v>
      </c>
      <c r="C70" s="1" t="s">
        <v>4021</v>
      </c>
      <c r="D70">
        <v>5.0999999999999996</v>
      </c>
      <c r="E70">
        <v>0</v>
      </c>
      <c r="F70">
        <v>1.42</v>
      </c>
      <c r="G70">
        <v>461</v>
      </c>
      <c r="H70" s="1" t="s">
        <v>4101</v>
      </c>
      <c r="I70">
        <v>76.69</v>
      </c>
      <c r="J70">
        <v>12.37</v>
      </c>
      <c r="K70">
        <v>278</v>
      </c>
      <c r="L70">
        <v>1564.11</v>
      </c>
      <c r="M70">
        <v>97</v>
      </c>
      <c r="N70">
        <v>6</v>
      </c>
      <c r="O70">
        <v>0</v>
      </c>
      <c r="P70">
        <v>158.27000000000001</v>
      </c>
      <c r="Q70">
        <v>0</v>
      </c>
      <c r="R70" s="1" t="s">
        <v>4524</v>
      </c>
      <c r="S70" s="1" t="s">
        <v>8157</v>
      </c>
      <c r="T70">
        <v>0.93</v>
      </c>
      <c r="U70" s="1"/>
      <c r="V70">
        <v>21337.610960000002</v>
      </c>
      <c r="W70">
        <v>749860.24062699999</v>
      </c>
      <c r="X70">
        <v>114.932855</v>
      </c>
      <c r="Y70">
        <v>15.708392</v>
      </c>
      <c r="Z70">
        <v>324.908501</v>
      </c>
      <c r="AA70">
        <v>322.337221</v>
      </c>
      <c r="AB70">
        <v>0</v>
      </c>
    </row>
    <row r="71" spans="1:28" x14ac:dyDescent="0.25">
      <c r="A71" s="1" t="s">
        <v>380</v>
      </c>
      <c r="B71">
        <v>324</v>
      </c>
      <c r="C71" s="1" t="s">
        <v>4003</v>
      </c>
      <c r="D71">
        <v>5.0999999999999996</v>
      </c>
      <c r="E71">
        <v>0</v>
      </c>
      <c r="F71">
        <v>0.56000000000000005</v>
      </c>
      <c r="G71">
        <v>467</v>
      </c>
      <c r="H71" s="1" t="s">
        <v>4095</v>
      </c>
      <c r="I71">
        <v>63.59</v>
      </c>
      <c r="J71">
        <v>11.04</v>
      </c>
      <c r="K71">
        <v>143</v>
      </c>
      <c r="L71">
        <v>762.07</v>
      </c>
      <c r="M71">
        <v>40</v>
      </c>
      <c r="N71">
        <v>3</v>
      </c>
      <c r="O71">
        <v>0</v>
      </c>
      <c r="P71">
        <v>86.15</v>
      </c>
      <c r="Q71">
        <v>0</v>
      </c>
      <c r="R71" s="1" t="s">
        <v>4535</v>
      </c>
      <c r="S71" s="1" t="s">
        <v>8157</v>
      </c>
      <c r="T71">
        <v>0.94</v>
      </c>
      <c r="U71" s="1"/>
      <c r="V71">
        <v>8095.4500619999999</v>
      </c>
      <c r="W71">
        <v>311333.87228100002</v>
      </c>
      <c r="X71">
        <v>44.235501999999997</v>
      </c>
      <c r="Y71">
        <v>6.3436919999999999</v>
      </c>
      <c r="Z71">
        <v>133.40654900000001</v>
      </c>
      <c r="AA71">
        <v>133.83058700000001</v>
      </c>
      <c r="AB71">
        <v>0</v>
      </c>
    </row>
    <row r="72" spans="1:28" x14ac:dyDescent="0.25">
      <c r="A72" s="1" t="s">
        <v>382</v>
      </c>
      <c r="B72">
        <v>216</v>
      </c>
      <c r="C72" s="1" t="s">
        <v>4042</v>
      </c>
      <c r="D72">
        <v>5.0999999999999996</v>
      </c>
      <c r="E72">
        <v>0</v>
      </c>
      <c r="F72">
        <v>0.38</v>
      </c>
      <c r="G72">
        <v>469</v>
      </c>
      <c r="H72" s="1" t="s">
        <v>4126</v>
      </c>
      <c r="I72">
        <v>99.09</v>
      </c>
      <c r="J72">
        <v>15.42</v>
      </c>
      <c r="K72">
        <v>253</v>
      </c>
      <c r="L72">
        <v>1144.6400000000001</v>
      </c>
      <c r="M72">
        <v>134</v>
      </c>
      <c r="N72">
        <v>6</v>
      </c>
      <c r="O72">
        <v>0</v>
      </c>
      <c r="P72">
        <v>183.74</v>
      </c>
      <c r="Q72">
        <v>0</v>
      </c>
      <c r="R72" s="1" t="s">
        <v>4537</v>
      </c>
      <c r="S72" s="1" t="s">
        <v>8157</v>
      </c>
      <c r="T72">
        <v>1.21</v>
      </c>
      <c r="U72" s="1"/>
      <c r="V72">
        <v>26398.378089999998</v>
      </c>
      <c r="W72">
        <v>768027.11698199995</v>
      </c>
      <c r="X72">
        <v>138.46413999999999</v>
      </c>
      <c r="Y72">
        <v>17.266853000000001</v>
      </c>
      <c r="Z72">
        <v>339.297955</v>
      </c>
      <c r="AA72">
        <v>330.14868300000001</v>
      </c>
      <c r="AB72">
        <v>0</v>
      </c>
    </row>
    <row r="73" spans="1:28" x14ac:dyDescent="0.25">
      <c r="A73" s="1" t="s">
        <v>384</v>
      </c>
      <c r="B73">
        <v>173</v>
      </c>
      <c r="C73" s="1" t="s">
        <v>4042</v>
      </c>
      <c r="D73">
        <v>5.0999999999999996</v>
      </c>
      <c r="E73">
        <v>0</v>
      </c>
      <c r="F73">
        <v>0.5</v>
      </c>
      <c r="G73">
        <v>470</v>
      </c>
      <c r="H73" s="1" t="s">
        <v>4137</v>
      </c>
      <c r="I73">
        <v>126.24</v>
      </c>
      <c r="J73">
        <v>10.97</v>
      </c>
      <c r="K73">
        <v>297</v>
      </c>
      <c r="L73">
        <v>1292.6600000000001</v>
      </c>
      <c r="M73">
        <v>166</v>
      </c>
      <c r="N73">
        <v>5</v>
      </c>
      <c r="O73">
        <v>0</v>
      </c>
      <c r="P73">
        <v>192.51</v>
      </c>
      <c r="Q73">
        <v>0</v>
      </c>
      <c r="R73" s="1" t="s">
        <v>4539</v>
      </c>
      <c r="S73" s="1" t="s">
        <v>8157</v>
      </c>
      <c r="T73">
        <v>0.91</v>
      </c>
      <c r="U73" s="1"/>
      <c r="V73">
        <v>29904.905291999999</v>
      </c>
      <c r="W73">
        <v>766702.96641600004</v>
      </c>
      <c r="X73">
        <v>154.259399</v>
      </c>
      <c r="Y73">
        <v>16.832235000000001</v>
      </c>
      <c r="Z73">
        <v>336.20337899999998</v>
      </c>
      <c r="AA73">
        <v>329.58313199999998</v>
      </c>
      <c r="AB73">
        <v>0</v>
      </c>
    </row>
    <row r="74" spans="1:28" x14ac:dyDescent="0.25">
      <c r="A74" s="1" t="s">
        <v>387</v>
      </c>
      <c r="B74">
        <v>2</v>
      </c>
      <c r="C74" s="1" t="s">
        <v>4040</v>
      </c>
      <c r="D74">
        <v>5.0999999999999996</v>
      </c>
      <c r="E74">
        <v>0</v>
      </c>
      <c r="F74">
        <v>2</v>
      </c>
      <c r="G74">
        <v>471</v>
      </c>
      <c r="H74" s="1" t="s">
        <v>4161</v>
      </c>
      <c r="I74">
        <v>168.74</v>
      </c>
      <c r="J74">
        <v>9.69</v>
      </c>
      <c r="K74">
        <v>469</v>
      </c>
      <c r="L74">
        <v>2524.2399999999998</v>
      </c>
      <c r="M74">
        <v>150</v>
      </c>
      <c r="N74">
        <v>5</v>
      </c>
      <c r="O74">
        <v>0</v>
      </c>
      <c r="P74">
        <v>207.19</v>
      </c>
      <c r="Q74">
        <v>0</v>
      </c>
      <c r="R74" s="1" t="s">
        <v>4542</v>
      </c>
      <c r="S74" s="1" t="s">
        <v>8157</v>
      </c>
      <c r="T74">
        <v>0.7</v>
      </c>
      <c r="U74" s="1"/>
      <c r="V74">
        <v>34268.780753999999</v>
      </c>
      <c r="W74">
        <v>1026043.231834</v>
      </c>
      <c r="X74">
        <v>179.992109</v>
      </c>
      <c r="Y74">
        <v>20.451499999999999</v>
      </c>
      <c r="Z74">
        <v>438.64642400000002</v>
      </c>
      <c r="AA74">
        <v>441.06393700000001</v>
      </c>
      <c r="AB74">
        <v>0</v>
      </c>
    </row>
    <row r="75" spans="1:28" x14ac:dyDescent="0.25">
      <c r="A75" s="1" t="s">
        <v>393</v>
      </c>
      <c r="B75">
        <v>0</v>
      </c>
      <c r="C75" s="1" t="s">
        <v>4046</v>
      </c>
      <c r="D75">
        <v>5.0999999999999996</v>
      </c>
      <c r="E75">
        <v>0</v>
      </c>
      <c r="F75">
        <v>0</v>
      </c>
      <c r="G75">
        <v>474</v>
      </c>
      <c r="H75" s="1" t="s">
        <v>4095</v>
      </c>
      <c r="I75">
        <v>63.59</v>
      </c>
      <c r="J75">
        <v>9.2200000000000006</v>
      </c>
      <c r="K75">
        <v>474</v>
      </c>
      <c r="L75">
        <v>3164.07</v>
      </c>
      <c r="M75">
        <v>128</v>
      </c>
      <c r="N75">
        <v>5</v>
      </c>
      <c r="O75">
        <v>0</v>
      </c>
      <c r="P75">
        <v>188.24</v>
      </c>
      <c r="Q75">
        <v>0</v>
      </c>
      <c r="R75" s="1" t="s">
        <v>4548</v>
      </c>
      <c r="S75" s="1" t="s">
        <v>8157</v>
      </c>
      <c r="T75">
        <v>0.8</v>
      </c>
      <c r="U75" s="1"/>
      <c r="V75">
        <v>31610.078262999999</v>
      </c>
      <c r="W75">
        <v>1104513.708722</v>
      </c>
      <c r="X75">
        <v>169.797653</v>
      </c>
      <c r="Y75">
        <v>21.476151000000002</v>
      </c>
      <c r="Z75">
        <v>467.19223599999998</v>
      </c>
      <c r="AA75">
        <v>474.79240800000002</v>
      </c>
      <c r="AB75">
        <v>0</v>
      </c>
    </row>
    <row r="76" spans="1:28" x14ac:dyDescent="0.25">
      <c r="A76" s="1" t="s">
        <v>394</v>
      </c>
      <c r="B76">
        <v>230</v>
      </c>
      <c r="C76" s="1" t="s">
        <v>4026</v>
      </c>
      <c r="D76">
        <v>0.2</v>
      </c>
      <c r="E76">
        <v>0</v>
      </c>
      <c r="F76">
        <v>0</v>
      </c>
      <c r="G76">
        <v>474</v>
      </c>
      <c r="H76" s="1" t="s">
        <v>4106</v>
      </c>
      <c r="I76">
        <v>88.81</v>
      </c>
      <c r="J76">
        <v>11.53</v>
      </c>
      <c r="K76">
        <v>244</v>
      </c>
      <c r="L76">
        <v>2048.75</v>
      </c>
      <c r="M76">
        <v>53</v>
      </c>
      <c r="N76">
        <v>3</v>
      </c>
      <c r="O76">
        <v>0</v>
      </c>
      <c r="P76">
        <v>105.75</v>
      </c>
      <c r="Q76">
        <v>0</v>
      </c>
      <c r="R76" s="1" t="s">
        <v>4549</v>
      </c>
      <c r="S76" s="1" t="s">
        <v>8157</v>
      </c>
      <c r="T76">
        <v>0.99</v>
      </c>
      <c r="U76" s="1"/>
      <c r="V76">
        <v>18206.195985999999</v>
      </c>
      <c r="W76">
        <v>824222.47568000003</v>
      </c>
      <c r="X76">
        <v>102.553611</v>
      </c>
      <c r="Y76">
        <v>16.880330000000001</v>
      </c>
      <c r="Z76">
        <v>352.073013</v>
      </c>
      <c r="AA76">
        <v>354.29916400000002</v>
      </c>
      <c r="AB76">
        <v>0</v>
      </c>
    </row>
    <row r="77" spans="1:28" x14ac:dyDescent="0.25">
      <c r="A77" s="1" t="s">
        <v>396</v>
      </c>
      <c r="B77">
        <v>347</v>
      </c>
      <c r="C77" s="1" t="s">
        <v>4006</v>
      </c>
      <c r="D77">
        <v>5.0999999999999996</v>
      </c>
      <c r="E77">
        <v>0</v>
      </c>
      <c r="F77">
        <v>2</v>
      </c>
      <c r="G77">
        <v>476</v>
      </c>
      <c r="H77" s="1" t="s">
        <v>4077</v>
      </c>
      <c r="I77">
        <v>54.88</v>
      </c>
      <c r="J77">
        <v>16.62</v>
      </c>
      <c r="K77">
        <v>129</v>
      </c>
      <c r="L77">
        <v>876.34</v>
      </c>
      <c r="M77">
        <v>63</v>
      </c>
      <c r="N77">
        <v>1</v>
      </c>
      <c r="O77">
        <v>0</v>
      </c>
      <c r="P77">
        <v>76.73</v>
      </c>
      <c r="Q77">
        <v>0</v>
      </c>
      <c r="R77" s="1" t="s">
        <v>4551</v>
      </c>
      <c r="S77" s="1" t="s">
        <v>8157</v>
      </c>
      <c r="T77">
        <v>1.21</v>
      </c>
      <c r="U77" s="1"/>
      <c r="V77">
        <v>13494.334567</v>
      </c>
      <c r="W77">
        <v>416373.91204999998</v>
      </c>
      <c r="X77">
        <v>71.298976999999994</v>
      </c>
      <c r="Y77">
        <v>9.1905429999999999</v>
      </c>
      <c r="Z77">
        <v>181.44719799999999</v>
      </c>
      <c r="AA77">
        <v>178.98464999999999</v>
      </c>
      <c r="AB77">
        <v>0</v>
      </c>
    </row>
    <row r="78" spans="1:28" x14ac:dyDescent="0.25">
      <c r="A78" s="1" t="s">
        <v>417</v>
      </c>
      <c r="B78">
        <v>408</v>
      </c>
      <c r="C78" s="1" t="s">
        <v>4001</v>
      </c>
      <c r="D78">
        <v>0.2</v>
      </c>
      <c r="E78">
        <v>0</v>
      </c>
      <c r="F78">
        <v>2.12</v>
      </c>
      <c r="G78">
        <v>496</v>
      </c>
      <c r="H78" s="1" t="s">
        <v>4071</v>
      </c>
      <c r="I78">
        <v>108.49</v>
      </c>
      <c r="J78">
        <v>11.69</v>
      </c>
      <c r="K78">
        <v>88</v>
      </c>
      <c r="L78">
        <v>419.77</v>
      </c>
      <c r="M78">
        <v>5</v>
      </c>
      <c r="N78">
        <v>3</v>
      </c>
      <c r="O78">
        <v>0</v>
      </c>
      <c r="P78">
        <v>54.59</v>
      </c>
      <c r="Q78">
        <v>0</v>
      </c>
      <c r="R78" s="1" t="s">
        <v>4572</v>
      </c>
      <c r="S78" s="1" t="s">
        <v>8157</v>
      </c>
      <c r="T78">
        <v>0.87</v>
      </c>
      <c r="U78" s="1"/>
      <c r="V78">
        <v>5959.1562670000003</v>
      </c>
      <c r="W78">
        <v>192566.69194700001</v>
      </c>
      <c r="X78">
        <v>31.665084</v>
      </c>
      <c r="Y78">
        <v>3.9467099999999999</v>
      </c>
      <c r="Z78">
        <v>83.029235</v>
      </c>
      <c r="AA78">
        <v>82.777835999999994</v>
      </c>
      <c r="AB78">
        <v>0</v>
      </c>
    </row>
    <row r="79" spans="1:28" x14ac:dyDescent="0.25">
      <c r="A79" s="1" t="s">
        <v>420</v>
      </c>
      <c r="B79">
        <v>0</v>
      </c>
      <c r="C79" s="1" t="s">
        <v>4063</v>
      </c>
      <c r="D79">
        <v>5.0999999999999996</v>
      </c>
      <c r="E79">
        <v>0</v>
      </c>
      <c r="F79">
        <v>0</v>
      </c>
      <c r="G79">
        <v>501</v>
      </c>
      <c r="H79" s="1" t="s">
        <v>4119</v>
      </c>
      <c r="I79">
        <v>17.75</v>
      </c>
      <c r="J79">
        <v>12.14</v>
      </c>
      <c r="K79">
        <v>501</v>
      </c>
      <c r="L79">
        <v>2100.8200000000002</v>
      </c>
      <c r="M79">
        <v>281</v>
      </c>
      <c r="N79">
        <v>7</v>
      </c>
      <c r="O79">
        <v>0</v>
      </c>
      <c r="P79">
        <v>341.06</v>
      </c>
      <c r="Q79">
        <v>0</v>
      </c>
      <c r="R79" s="1" t="s">
        <v>4575</v>
      </c>
      <c r="S79" s="1" t="s">
        <v>8157</v>
      </c>
      <c r="T79">
        <v>0.96</v>
      </c>
      <c r="U79" s="1"/>
      <c r="V79">
        <v>51998.178877999999</v>
      </c>
      <c r="W79">
        <v>1318232.281216</v>
      </c>
      <c r="X79">
        <v>267.86650100000003</v>
      </c>
      <c r="Y79">
        <v>28.993793</v>
      </c>
      <c r="Z79">
        <v>578.08215299999995</v>
      </c>
      <c r="AA79">
        <v>566.66986599999996</v>
      </c>
      <c r="AB79">
        <v>0</v>
      </c>
    </row>
    <row r="80" spans="1:28" x14ac:dyDescent="0.25">
      <c r="A80" s="1" t="s">
        <v>450</v>
      </c>
      <c r="B80">
        <v>432</v>
      </c>
      <c r="C80" s="1" t="s">
        <v>4003</v>
      </c>
      <c r="D80">
        <v>5.0999999999999996</v>
      </c>
      <c r="E80">
        <v>0</v>
      </c>
      <c r="F80">
        <v>0.75</v>
      </c>
      <c r="G80">
        <v>527</v>
      </c>
      <c r="H80" s="1" t="s">
        <v>4095</v>
      </c>
      <c r="I80">
        <v>63.59</v>
      </c>
      <c r="J80">
        <v>14.97</v>
      </c>
      <c r="K80">
        <v>95</v>
      </c>
      <c r="L80">
        <v>762.07</v>
      </c>
      <c r="M80">
        <v>5</v>
      </c>
      <c r="N80">
        <v>1</v>
      </c>
      <c r="O80">
        <v>0</v>
      </c>
      <c r="P80">
        <v>48.02</v>
      </c>
      <c r="Q80">
        <v>0</v>
      </c>
      <c r="R80" s="1" t="s">
        <v>4605</v>
      </c>
      <c r="S80" s="1" t="s">
        <v>8157</v>
      </c>
      <c r="T80">
        <v>1.17</v>
      </c>
      <c r="U80" s="1"/>
      <c r="V80">
        <v>6341.265762</v>
      </c>
      <c r="W80">
        <v>314719.23425500002</v>
      </c>
      <c r="X80">
        <v>36.336146999999997</v>
      </c>
      <c r="Y80">
        <v>6.4059340000000002</v>
      </c>
      <c r="Z80">
        <v>134.492906</v>
      </c>
      <c r="AA80">
        <v>135.28428299999999</v>
      </c>
      <c r="AB80">
        <v>0</v>
      </c>
    </row>
    <row r="81" spans="1:28" x14ac:dyDescent="0.25">
      <c r="A81" s="1" t="s">
        <v>456</v>
      </c>
      <c r="B81">
        <v>10</v>
      </c>
      <c r="C81" s="1" t="s">
        <v>4020</v>
      </c>
      <c r="D81">
        <v>5.0999999999999996</v>
      </c>
      <c r="E81">
        <v>0</v>
      </c>
      <c r="F81">
        <v>10</v>
      </c>
      <c r="G81">
        <v>540</v>
      </c>
      <c r="H81" s="1" t="s">
        <v>4129</v>
      </c>
      <c r="I81">
        <v>135.09</v>
      </c>
      <c r="J81">
        <v>8.69</v>
      </c>
      <c r="K81">
        <v>530</v>
      </c>
      <c r="L81">
        <v>2788.36</v>
      </c>
      <c r="M81">
        <v>146</v>
      </c>
      <c r="N81">
        <v>8</v>
      </c>
      <c r="O81">
        <v>0</v>
      </c>
      <c r="P81">
        <v>254.31</v>
      </c>
      <c r="Q81">
        <v>0</v>
      </c>
      <c r="R81" s="1" t="s">
        <v>4611</v>
      </c>
      <c r="S81" s="1" t="s">
        <v>8157</v>
      </c>
      <c r="T81">
        <v>0.74</v>
      </c>
      <c r="U81" s="1"/>
      <c r="V81">
        <v>35953.906962000001</v>
      </c>
      <c r="W81">
        <v>1151304.192611</v>
      </c>
      <c r="X81">
        <v>190.68003899999999</v>
      </c>
      <c r="Y81">
        <v>23.057921</v>
      </c>
      <c r="Z81">
        <v>493.34570400000001</v>
      </c>
      <c r="AA81">
        <v>494.90735999999998</v>
      </c>
      <c r="AB81">
        <v>0</v>
      </c>
    </row>
    <row r="82" spans="1:28" x14ac:dyDescent="0.25">
      <c r="A82" s="1" t="s">
        <v>457</v>
      </c>
      <c r="B82">
        <v>256</v>
      </c>
      <c r="C82" s="1" t="s">
        <v>4039</v>
      </c>
      <c r="D82">
        <v>5.0999999999999996</v>
      </c>
      <c r="E82">
        <v>0</v>
      </c>
      <c r="F82">
        <v>0.45</v>
      </c>
      <c r="G82">
        <v>540</v>
      </c>
      <c r="H82" s="1" t="s">
        <v>4111</v>
      </c>
      <c r="I82">
        <v>13.29</v>
      </c>
      <c r="J82">
        <v>13.76</v>
      </c>
      <c r="K82">
        <v>284</v>
      </c>
      <c r="L82">
        <v>1792.38</v>
      </c>
      <c r="M82">
        <v>98</v>
      </c>
      <c r="N82">
        <v>3</v>
      </c>
      <c r="O82">
        <v>0</v>
      </c>
      <c r="P82">
        <v>158.30000000000001</v>
      </c>
      <c r="Q82">
        <v>0</v>
      </c>
      <c r="R82" s="1" t="s">
        <v>4612</v>
      </c>
      <c r="S82" s="1" t="s">
        <v>8157</v>
      </c>
      <c r="T82">
        <v>1.03</v>
      </c>
      <c r="U82" s="1"/>
      <c r="V82">
        <v>25500.125834999999</v>
      </c>
      <c r="W82">
        <v>877680.11208300001</v>
      </c>
      <c r="X82">
        <v>136.99293499999999</v>
      </c>
      <c r="Y82">
        <v>18.879521</v>
      </c>
      <c r="Z82">
        <v>382.42671000000001</v>
      </c>
      <c r="AA82">
        <v>377.28206399999999</v>
      </c>
      <c r="AB82">
        <v>0</v>
      </c>
    </row>
    <row r="83" spans="1:28" x14ac:dyDescent="0.25">
      <c r="A83" s="1" t="s">
        <v>460</v>
      </c>
      <c r="B83">
        <v>460</v>
      </c>
      <c r="C83" s="1" t="s">
        <v>4010</v>
      </c>
      <c r="D83">
        <v>5.0999999999999996</v>
      </c>
      <c r="E83">
        <v>0</v>
      </c>
      <c r="F83">
        <v>0</v>
      </c>
      <c r="G83">
        <v>541</v>
      </c>
      <c r="H83" s="1" t="s">
        <v>4083</v>
      </c>
      <c r="I83">
        <v>73.11</v>
      </c>
      <c r="J83">
        <v>18.89</v>
      </c>
      <c r="K83">
        <v>81</v>
      </c>
      <c r="L83">
        <v>900.39</v>
      </c>
      <c r="M83">
        <v>1</v>
      </c>
      <c r="N83">
        <v>1</v>
      </c>
      <c r="O83">
        <v>0</v>
      </c>
      <c r="P83">
        <v>34.229999999999997</v>
      </c>
      <c r="Q83">
        <v>0</v>
      </c>
      <c r="R83" s="1" t="s">
        <v>4615</v>
      </c>
      <c r="S83" s="1" t="s">
        <v>8157</v>
      </c>
      <c r="T83">
        <v>1.51</v>
      </c>
      <c r="U83" s="1"/>
      <c r="V83">
        <v>5563.2075359999999</v>
      </c>
      <c r="W83">
        <v>326661.75125700003</v>
      </c>
      <c r="X83">
        <v>33.203471999999998</v>
      </c>
      <c r="Y83">
        <v>6.8593760000000001</v>
      </c>
      <c r="Z83">
        <v>140.84867199999999</v>
      </c>
      <c r="AA83">
        <v>140.416686</v>
      </c>
      <c r="AB83">
        <v>0</v>
      </c>
    </row>
    <row r="84" spans="1:28" x14ac:dyDescent="0.25">
      <c r="A84" s="1" t="s">
        <v>462</v>
      </c>
      <c r="B84">
        <v>288</v>
      </c>
      <c r="C84" s="1" t="s">
        <v>4020</v>
      </c>
      <c r="D84">
        <v>5.0999999999999996</v>
      </c>
      <c r="E84">
        <v>0</v>
      </c>
      <c r="F84">
        <v>0.5</v>
      </c>
      <c r="G84">
        <v>542</v>
      </c>
      <c r="H84" s="1" t="s">
        <v>4125</v>
      </c>
      <c r="I84">
        <v>87.33</v>
      </c>
      <c r="J84">
        <v>8.23</v>
      </c>
      <c r="K84">
        <v>254</v>
      </c>
      <c r="L84">
        <v>1632.51</v>
      </c>
      <c r="M84">
        <v>38</v>
      </c>
      <c r="N84">
        <v>6</v>
      </c>
      <c r="O84">
        <v>0</v>
      </c>
      <c r="P84">
        <v>131.33000000000001</v>
      </c>
      <c r="Q84">
        <v>0</v>
      </c>
      <c r="R84" s="1" t="s">
        <v>4617</v>
      </c>
      <c r="S84" s="1" t="s">
        <v>8157</v>
      </c>
      <c r="T84">
        <v>0.97</v>
      </c>
      <c r="U84" s="1"/>
      <c r="V84">
        <v>14261.667304000001</v>
      </c>
      <c r="W84">
        <v>626874.59570800001</v>
      </c>
      <c r="X84">
        <v>79.739999999999995</v>
      </c>
      <c r="Y84">
        <v>12.272696</v>
      </c>
      <c r="Z84">
        <v>266.156093</v>
      </c>
      <c r="AA84">
        <v>269.468478</v>
      </c>
      <c r="AB84">
        <v>0</v>
      </c>
    </row>
    <row r="85" spans="1:28" x14ac:dyDescent="0.25">
      <c r="A85" s="1" t="s">
        <v>466</v>
      </c>
      <c r="B85">
        <v>432</v>
      </c>
      <c r="C85" s="1" t="s">
        <v>4009</v>
      </c>
      <c r="D85">
        <v>5.0999999999999996</v>
      </c>
      <c r="E85">
        <v>0</v>
      </c>
      <c r="F85">
        <v>0.75</v>
      </c>
      <c r="G85">
        <v>546</v>
      </c>
      <c r="H85" s="1" t="s">
        <v>4082</v>
      </c>
      <c r="I85">
        <v>19.239999999999998</v>
      </c>
      <c r="J85">
        <v>10.33</v>
      </c>
      <c r="K85">
        <v>114</v>
      </c>
      <c r="L85">
        <v>738.31</v>
      </c>
      <c r="M85">
        <v>22</v>
      </c>
      <c r="N85">
        <v>3</v>
      </c>
      <c r="O85">
        <v>0</v>
      </c>
      <c r="P85">
        <v>53.21</v>
      </c>
      <c r="Q85">
        <v>0</v>
      </c>
      <c r="R85" s="1" t="s">
        <v>4621</v>
      </c>
      <c r="S85" s="1" t="s">
        <v>8157</v>
      </c>
      <c r="T85">
        <v>0.89</v>
      </c>
      <c r="U85" s="1"/>
      <c r="V85">
        <v>6419.4357760000003</v>
      </c>
      <c r="W85">
        <v>282735.393094</v>
      </c>
      <c r="X85">
        <v>35.901539999999997</v>
      </c>
      <c r="Y85">
        <v>5.5312780000000004</v>
      </c>
      <c r="Z85">
        <v>120.27576000000001</v>
      </c>
      <c r="AA85">
        <v>121.53667799999999</v>
      </c>
      <c r="AB85">
        <v>0</v>
      </c>
    </row>
    <row r="86" spans="1:28" x14ac:dyDescent="0.25">
      <c r="A86" s="1" t="s">
        <v>476</v>
      </c>
      <c r="B86">
        <v>230</v>
      </c>
      <c r="C86" s="1" t="s">
        <v>4022</v>
      </c>
      <c r="D86">
        <v>5.0999999999999996</v>
      </c>
      <c r="E86">
        <v>0</v>
      </c>
      <c r="F86">
        <v>0</v>
      </c>
      <c r="G86">
        <v>562</v>
      </c>
      <c r="H86" s="1" t="s">
        <v>4136</v>
      </c>
      <c r="I86">
        <v>86.22</v>
      </c>
      <c r="J86">
        <v>18.010000000000002</v>
      </c>
      <c r="K86">
        <v>332</v>
      </c>
      <c r="L86">
        <v>2999.23</v>
      </c>
      <c r="M86">
        <v>70</v>
      </c>
      <c r="N86">
        <v>5</v>
      </c>
      <c r="O86">
        <v>0</v>
      </c>
      <c r="P86">
        <v>166.62</v>
      </c>
      <c r="Q86">
        <v>0</v>
      </c>
      <c r="R86" s="1" t="s">
        <v>4631</v>
      </c>
      <c r="S86" s="1" t="s">
        <v>8157</v>
      </c>
      <c r="T86">
        <v>1.28</v>
      </c>
      <c r="U86" s="1"/>
      <c r="V86">
        <v>25115.021359999999</v>
      </c>
      <c r="W86">
        <v>1159319.1808229999</v>
      </c>
      <c r="X86">
        <v>142.08233899999999</v>
      </c>
      <c r="Y86">
        <v>23.981247</v>
      </c>
      <c r="Z86">
        <v>494.31388199999998</v>
      </c>
      <c r="AA86">
        <v>498.342848</v>
      </c>
      <c r="AB86">
        <v>0</v>
      </c>
    </row>
    <row r="87" spans="1:28" x14ac:dyDescent="0.25">
      <c r="A87" s="1" t="s">
        <v>479</v>
      </c>
      <c r="B87">
        <v>288</v>
      </c>
      <c r="C87" s="1" t="s">
        <v>4033</v>
      </c>
      <c r="D87">
        <v>5.0999999999999996</v>
      </c>
      <c r="E87">
        <v>0</v>
      </c>
      <c r="F87">
        <v>0.5</v>
      </c>
      <c r="G87">
        <v>563</v>
      </c>
      <c r="H87" s="1" t="s">
        <v>4088</v>
      </c>
      <c r="I87">
        <v>194.58</v>
      </c>
      <c r="J87">
        <v>11.01</v>
      </c>
      <c r="K87">
        <v>275</v>
      </c>
      <c r="L87">
        <v>2216.48</v>
      </c>
      <c r="M87">
        <v>41</v>
      </c>
      <c r="N87">
        <v>3</v>
      </c>
      <c r="O87">
        <v>0</v>
      </c>
      <c r="P87">
        <v>88.35</v>
      </c>
      <c r="Q87">
        <v>0</v>
      </c>
      <c r="R87" s="1" t="s">
        <v>4634</v>
      </c>
      <c r="S87" s="1" t="s">
        <v>8157</v>
      </c>
      <c r="T87">
        <v>0.86</v>
      </c>
      <c r="U87" s="1"/>
      <c r="V87">
        <v>15808.046687</v>
      </c>
      <c r="W87">
        <v>755346.40485100006</v>
      </c>
      <c r="X87">
        <v>89.806145000000001</v>
      </c>
      <c r="Y87">
        <v>14.475402000000001</v>
      </c>
      <c r="Z87">
        <v>318.02990899999998</v>
      </c>
      <c r="AA87">
        <v>324.69277099999999</v>
      </c>
      <c r="AB87">
        <v>0</v>
      </c>
    </row>
    <row r="88" spans="1:28" x14ac:dyDescent="0.25">
      <c r="A88" s="1" t="s">
        <v>485</v>
      </c>
      <c r="B88">
        <v>106</v>
      </c>
      <c r="C88" s="1" t="s">
        <v>4022</v>
      </c>
      <c r="D88">
        <v>5.0999999999999996</v>
      </c>
      <c r="E88">
        <v>0</v>
      </c>
      <c r="F88">
        <v>0</v>
      </c>
      <c r="G88">
        <v>572</v>
      </c>
      <c r="H88" s="1" t="s">
        <v>4128</v>
      </c>
      <c r="I88">
        <v>116.2</v>
      </c>
      <c r="J88">
        <v>9.84</v>
      </c>
      <c r="K88">
        <v>466</v>
      </c>
      <c r="L88">
        <v>3378.88</v>
      </c>
      <c r="M88">
        <v>106</v>
      </c>
      <c r="N88">
        <v>4</v>
      </c>
      <c r="O88">
        <v>0</v>
      </c>
      <c r="P88">
        <v>168.87</v>
      </c>
      <c r="Q88">
        <v>0</v>
      </c>
      <c r="R88" s="1" t="s">
        <v>4640</v>
      </c>
      <c r="S88" s="1" t="s">
        <v>8157</v>
      </c>
      <c r="T88">
        <v>0.8</v>
      </c>
      <c r="U88" s="1"/>
      <c r="V88">
        <v>28810.018271000001</v>
      </c>
      <c r="W88">
        <v>1105349.742322</v>
      </c>
      <c r="X88">
        <v>157.098919</v>
      </c>
      <c r="Y88">
        <v>21.179373999999999</v>
      </c>
      <c r="Z88">
        <v>465.14182499999998</v>
      </c>
      <c r="AA88">
        <v>475.14989200000002</v>
      </c>
      <c r="AB88">
        <v>0</v>
      </c>
    </row>
    <row r="89" spans="1:28" x14ac:dyDescent="0.25">
      <c r="A89" s="1" t="s">
        <v>488</v>
      </c>
      <c r="B89">
        <v>400</v>
      </c>
      <c r="C89" s="1" t="s">
        <v>4008</v>
      </c>
      <c r="D89">
        <v>5.0999999999999996</v>
      </c>
      <c r="E89">
        <v>0</v>
      </c>
      <c r="F89">
        <v>0</v>
      </c>
      <c r="G89">
        <v>573</v>
      </c>
      <c r="H89" s="1" t="s">
        <v>4080</v>
      </c>
      <c r="I89">
        <v>0.2</v>
      </c>
      <c r="J89">
        <v>3.57</v>
      </c>
      <c r="K89">
        <v>173</v>
      </c>
      <c r="L89">
        <v>660.09</v>
      </c>
      <c r="M89">
        <v>75</v>
      </c>
      <c r="N89">
        <v>2</v>
      </c>
      <c r="O89">
        <v>0</v>
      </c>
      <c r="P89">
        <v>102.75</v>
      </c>
      <c r="Q89">
        <v>0</v>
      </c>
      <c r="R89" s="1" t="s">
        <v>4643</v>
      </c>
      <c r="S89" s="1" t="s">
        <v>8157</v>
      </c>
      <c r="T89">
        <v>0.71</v>
      </c>
      <c r="U89" s="1"/>
      <c r="V89">
        <v>15213.320994</v>
      </c>
      <c r="W89">
        <v>391361.82674500003</v>
      </c>
      <c r="X89">
        <v>78.445885000000004</v>
      </c>
      <c r="Y89">
        <v>8.3445300000000007</v>
      </c>
      <c r="Z89">
        <v>170.974368</v>
      </c>
      <c r="AA89">
        <v>168.23521199999999</v>
      </c>
      <c r="AB89">
        <v>0</v>
      </c>
    </row>
    <row r="90" spans="1:28" x14ac:dyDescent="0.25">
      <c r="A90" s="1" t="s">
        <v>489</v>
      </c>
      <c r="B90">
        <v>414</v>
      </c>
      <c r="C90" s="1" t="s">
        <v>4006</v>
      </c>
      <c r="D90">
        <v>5.0999999999999996</v>
      </c>
      <c r="E90">
        <v>0</v>
      </c>
      <c r="F90">
        <v>0</v>
      </c>
      <c r="G90">
        <v>575</v>
      </c>
      <c r="H90" s="1" t="s">
        <v>4077</v>
      </c>
      <c r="I90">
        <v>54.88</v>
      </c>
      <c r="J90">
        <v>10.79</v>
      </c>
      <c r="K90">
        <v>161</v>
      </c>
      <c r="L90">
        <v>876.34</v>
      </c>
      <c r="M90">
        <v>53</v>
      </c>
      <c r="N90">
        <v>2</v>
      </c>
      <c r="O90">
        <v>0</v>
      </c>
      <c r="P90">
        <v>86.84</v>
      </c>
      <c r="Q90">
        <v>0</v>
      </c>
      <c r="R90" s="1" t="s">
        <v>4644</v>
      </c>
      <c r="S90" s="1" t="s">
        <v>8157</v>
      </c>
      <c r="T90">
        <v>0.85</v>
      </c>
      <c r="U90" s="1"/>
      <c r="V90">
        <v>11976.34152</v>
      </c>
      <c r="W90">
        <v>385610.43911699997</v>
      </c>
      <c r="X90">
        <v>63.617887000000003</v>
      </c>
      <c r="Y90">
        <v>7.9625050000000002</v>
      </c>
      <c r="Z90">
        <v>166.50549000000001</v>
      </c>
      <c r="AA90">
        <v>165.76070200000001</v>
      </c>
      <c r="AB90">
        <v>0</v>
      </c>
    </row>
    <row r="91" spans="1:28" x14ac:dyDescent="0.25">
      <c r="A91" s="1" t="s">
        <v>492</v>
      </c>
      <c r="B91">
        <v>314</v>
      </c>
      <c r="C91" s="1" t="s">
        <v>4025</v>
      </c>
      <c r="D91">
        <v>5.0999999999999996</v>
      </c>
      <c r="E91">
        <v>0</v>
      </c>
      <c r="F91">
        <v>0.36</v>
      </c>
      <c r="G91">
        <v>578</v>
      </c>
      <c r="H91" s="1" t="s">
        <v>4164</v>
      </c>
      <c r="I91">
        <v>92.78</v>
      </c>
      <c r="J91">
        <v>14.89</v>
      </c>
      <c r="K91">
        <v>264</v>
      </c>
      <c r="L91">
        <v>1809.62</v>
      </c>
      <c r="M91">
        <v>88</v>
      </c>
      <c r="N91">
        <v>3</v>
      </c>
      <c r="O91">
        <v>0</v>
      </c>
      <c r="P91">
        <v>158.94</v>
      </c>
      <c r="Q91">
        <v>0</v>
      </c>
      <c r="R91" s="1" t="s">
        <v>4647</v>
      </c>
      <c r="S91" s="1" t="s">
        <v>8157</v>
      </c>
      <c r="T91">
        <v>1.25</v>
      </c>
      <c r="U91" s="1"/>
      <c r="V91">
        <v>24477.105987999999</v>
      </c>
      <c r="W91">
        <v>924587.74023600004</v>
      </c>
      <c r="X91">
        <v>133.26128499999999</v>
      </c>
      <c r="Y91">
        <v>19.801076999999999</v>
      </c>
      <c r="Z91">
        <v>401.22175099999998</v>
      </c>
      <c r="AA91">
        <v>397.44406500000002</v>
      </c>
      <c r="AB91">
        <v>0</v>
      </c>
    </row>
    <row r="92" spans="1:28" x14ac:dyDescent="0.25">
      <c r="A92" s="1" t="s">
        <v>496</v>
      </c>
      <c r="B92">
        <v>437</v>
      </c>
      <c r="C92" s="1" t="s">
        <v>4012</v>
      </c>
      <c r="D92">
        <v>5.0999999999999996</v>
      </c>
      <c r="E92">
        <v>0</v>
      </c>
      <c r="F92">
        <v>5.75</v>
      </c>
      <c r="G92">
        <v>581</v>
      </c>
      <c r="H92" s="1" t="s">
        <v>4084</v>
      </c>
      <c r="I92">
        <v>105.53</v>
      </c>
      <c r="J92">
        <v>18.95</v>
      </c>
      <c r="K92">
        <v>144</v>
      </c>
      <c r="L92">
        <v>825.33</v>
      </c>
      <c r="M92">
        <v>75</v>
      </c>
      <c r="N92">
        <v>2</v>
      </c>
      <c r="O92">
        <v>0</v>
      </c>
      <c r="P92">
        <v>100.9</v>
      </c>
      <c r="Q92">
        <v>0</v>
      </c>
      <c r="R92" s="1" t="s">
        <v>4651</v>
      </c>
      <c r="S92" s="1" t="s">
        <v>8157</v>
      </c>
      <c r="T92">
        <v>1.58</v>
      </c>
      <c r="U92" s="1"/>
      <c r="V92">
        <v>17091.764758000001</v>
      </c>
      <c r="W92">
        <v>560638.14988000004</v>
      </c>
      <c r="X92">
        <v>91.278317999999999</v>
      </c>
      <c r="Y92">
        <v>12.628458999999999</v>
      </c>
      <c r="Z92">
        <v>246.78777600000001</v>
      </c>
      <c r="AA92">
        <v>240.99744899999999</v>
      </c>
      <c r="AB92">
        <v>0</v>
      </c>
    </row>
    <row r="93" spans="1:28" x14ac:dyDescent="0.25">
      <c r="A93" s="1" t="s">
        <v>500</v>
      </c>
      <c r="B93">
        <v>324</v>
      </c>
      <c r="C93" s="1" t="s">
        <v>4042</v>
      </c>
      <c r="D93">
        <v>5.0999999999999996</v>
      </c>
      <c r="E93">
        <v>0</v>
      </c>
      <c r="F93">
        <v>0.56000000000000005</v>
      </c>
      <c r="G93">
        <v>583</v>
      </c>
      <c r="H93" s="1" t="s">
        <v>4126</v>
      </c>
      <c r="I93">
        <v>99.09</v>
      </c>
      <c r="J93">
        <v>13.51</v>
      </c>
      <c r="K93">
        <v>259</v>
      </c>
      <c r="L93">
        <v>1144.6400000000001</v>
      </c>
      <c r="M93">
        <v>145</v>
      </c>
      <c r="N93">
        <v>4</v>
      </c>
      <c r="O93">
        <v>0</v>
      </c>
      <c r="P93">
        <v>181.54</v>
      </c>
      <c r="Q93">
        <v>0</v>
      </c>
      <c r="R93" s="1" t="s">
        <v>4655</v>
      </c>
      <c r="S93" s="1" t="s">
        <v>8157</v>
      </c>
      <c r="T93">
        <v>1.0900000000000001</v>
      </c>
      <c r="U93" s="1"/>
      <c r="V93">
        <v>28435.014574000001</v>
      </c>
      <c r="W93">
        <v>790600.98444000003</v>
      </c>
      <c r="X93">
        <v>148.27789200000001</v>
      </c>
      <c r="Y93">
        <v>17.922937000000001</v>
      </c>
      <c r="Z93">
        <v>350.49361199999998</v>
      </c>
      <c r="AA93">
        <v>339.85324700000001</v>
      </c>
      <c r="AB93">
        <v>0</v>
      </c>
    </row>
    <row r="94" spans="1:28" x14ac:dyDescent="0.25">
      <c r="A94" s="1" t="s">
        <v>502</v>
      </c>
      <c r="B94">
        <v>192</v>
      </c>
      <c r="C94" s="1" t="s">
        <v>4063</v>
      </c>
      <c r="D94">
        <v>5.0999999999999996</v>
      </c>
      <c r="E94">
        <v>0</v>
      </c>
      <c r="F94">
        <v>0.33</v>
      </c>
      <c r="G94">
        <v>588</v>
      </c>
      <c r="H94" s="1" t="s">
        <v>4119</v>
      </c>
      <c r="I94">
        <v>17.75</v>
      </c>
      <c r="J94">
        <v>15.29</v>
      </c>
      <c r="K94">
        <v>396</v>
      </c>
      <c r="L94">
        <v>2100.81</v>
      </c>
      <c r="M94">
        <v>202</v>
      </c>
      <c r="N94">
        <v>7</v>
      </c>
      <c r="O94">
        <v>0</v>
      </c>
      <c r="P94">
        <v>280.85000000000002</v>
      </c>
      <c r="Q94">
        <v>0</v>
      </c>
      <c r="R94" s="1" t="s">
        <v>4657</v>
      </c>
      <c r="S94" s="1" t="s">
        <v>8157</v>
      </c>
      <c r="T94">
        <v>1.33</v>
      </c>
      <c r="U94" s="1"/>
      <c r="V94">
        <v>42205.964794</v>
      </c>
      <c r="W94">
        <v>1311073.6128750001</v>
      </c>
      <c r="X94">
        <v>223.382623</v>
      </c>
      <c r="Y94">
        <v>29.285691</v>
      </c>
      <c r="Z94">
        <v>576.26013499999999</v>
      </c>
      <c r="AA94">
        <v>563.58387900000002</v>
      </c>
      <c r="AB94">
        <v>0</v>
      </c>
    </row>
    <row r="95" spans="1:28" x14ac:dyDescent="0.25">
      <c r="A95" s="1" t="s">
        <v>508</v>
      </c>
      <c r="B95">
        <v>414</v>
      </c>
      <c r="C95" s="1" t="s">
        <v>4016</v>
      </c>
      <c r="D95">
        <v>5.0999999999999996</v>
      </c>
      <c r="E95">
        <v>0</v>
      </c>
      <c r="F95">
        <v>0</v>
      </c>
      <c r="G95">
        <v>591</v>
      </c>
      <c r="H95" s="1" t="s">
        <v>4092</v>
      </c>
      <c r="I95">
        <v>182.21</v>
      </c>
      <c r="J95">
        <v>9.42</v>
      </c>
      <c r="K95">
        <v>177</v>
      </c>
      <c r="L95">
        <v>905.52</v>
      </c>
      <c r="M95">
        <v>57</v>
      </c>
      <c r="N95">
        <v>2</v>
      </c>
      <c r="O95">
        <v>0</v>
      </c>
      <c r="P95">
        <v>82.94</v>
      </c>
      <c r="Q95">
        <v>0</v>
      </c>
      <c r="R95" s="1" t="s">
        <v>4663</v>
      </c>
      <c r="S95" s="1" t="s">
        <v>8157</v>
      </c>
      <c r="T95">
        <v>0.7</v>
      </c>
      <c r="U95" s="1"/>
      <c r="V95">
        <v>12654.612606999999</v>
      </c>
      <c r="W95">
        <v>383745.60756199999</v>
      </c>
      <c r="X95">
        <v>66.562638000000007</v>
      </c>
      <c r="Y95">
        <v>7.5378170000000004</v>
      </c>
      <c r="Z95">
        <v>163.39001999999999</v>
      </c>
      <c r="AA95">
        <v>164.96027599999999</v>
      </c>
      <c r="AB95">
        <v>0</v>
      </c>
    </row>
    <row r="96" spans="1:28" x14ac:dyDescent="0.25">
      <c r="A96" s="1" t="s">
        <v>519</v>
      </c>
      <c r="B96">
        <v>345</v>
      </c>
      <c r="C96" s="1" t="s">
        <v>4042</v>
      </c>
      <c r="D96">
        <v>5.0999999999999996</v>
      </c>
      <c r="E96">
        <v>0</v>
      </c>
      <c r="F96">
        <v>0</v>
      </c>
      <c r="G96">
        <v>601</v>
      </c>
      <c r="H96" s="1" t="s">
        <v>4137</v>
      </c>
      <c r="I96">
        <v>126.24</v>
      </c>
      <c r="J96">
        <v>18.48</v>
      </c>
      <c r="K96">
        <v>256</v>
      </c>
      <c r="L96">
        <v>1292.6600000000001</v>
      </c>
      <c r="M96">
        <v>164</v>
      </c>
      <c r="N96">
        <v>4</v>
      </c>
      <c r="O96">
        <v>0</v>
      </c>
      <c r="P96">
        <v>188.82</v>
      </c>
      <c r="Q96">
        <v>0</v>
      </c>
      <c r="R96" s="1" t="s">
        <v>4674</v>
      </c>
      <c r="S96" s="1" t="s">
        <v>8157</v>
      </c>
      <c r="T96">
        <v>1.54</v>
      </c>
      <c r="U96" s="1"/>
      <c r="V96">
        <v>31381.916146</v>
      </c>
      <c r="W96">
        <v>861084.97876199998</v>
      </c>
      <c r="X96">
        <v>163.47760700000001</v>
      </c>
      <c r="Y96">
        <v>19.809035999999999</v>
      </c>
      <c r="Z96">
        <v>380.45442200000002</v>
      </c>
      <c r="AA96">
        <v>370.15223099999997</v>
      </c>
      <c r="AB96">
        <v>0</v>
      </c>
    </row>
    <row r="97" spans="1:28" x14ac:dyDescent="0.25">
      <c r="A97" s="1" t="s">
        <v>523</v>
      </c>
      <c r="B97">
        <v>177</v>
      </c>
      <c r="C97" s="1" t="s">
        <v>4046</v>
      </c>
      <c r="D97">
        <v>5.0999999999999996</v>
      </c>
      <c r="E97">
        <v>0</v>
      </c>
      <c r="F97">
        <v>0.08</v>
      </c>
      <c r="G97">
        <v>610</v>
      </c>
      <c r="H97" s="1" t="s">
        <v>4095</v>
      </c>
      <c r="I97">
        <v>63.59</v>
      </c>
      <c r="J97">
        <v>16.82</v>
      </c>
      <c r="K97">
        <v>433</v>
      </c>
      <c r="L97">
        <v>3164.06</v>
      </c>
      <c r="M97">
        <v>140</v>
      </c>
      <c r="N97">
        <v>4</v>
      </c>
      <c r="O97">
        <v>0</v>
      </c>
      <c r="P97">
        <v>262.04000000000002</v>
      </c>
      <c r="Q97">
        <v>0</v>
      </c>
      <c r="R97" s="1" t="s">
        <v>4678</v>
      </c>
      <c r="S97" s="1" t="s">
        <v>8157</v>
      </c>
      <c r="T97">
        <v>1.34</v>
      </c>
      <c r="U97" s="1"/>
      <c r="V97">
        <v>38279.770450000004</v>
      </c>
      <c r="W97">
        <v>1425830.9635670001</v>
      </c>
      <c r="X97">
        <v>208.21489099999999</v>
      </c>
      <c r="Y97">
        <v>30.53229</v>
      </c>
      <c r="Z97">
        <v>615.64657199999999</v>
      </c>
      <c r="AA97">
        <v>612.90972899999997</v>
      </c>
      <c r="AB97">
        <v>0</v>
      </c>
    </row>
    <row r="98" spans="1:28" x14ac:dyDescent="0.25">
      <c r="A98" s="1" t="s">
        <v>535</v>
      </c>
      <c r="B98">
        <v>260</v>
      </c>
      <c r="C98" s="1" t="s">
        <v>4004</v>
      </c>
      <c r="D98">
        <v>5.0999999999999996</v>
      </c>
      <c r="E98">
        <v>0</v>
      </c>
      <c r="F98">
        <v>0</v>
      </c>
      <c r="G98">
        <v>619</v>
      </c>
      <c r="H98" s="1" t="s">
        <v>4100</v>
      </c>
      <c r="I98">
        <v>91.57</v>
      </c>
      <c r="J98">
        <v>15.52</v>
      </c>
      <c r="K98">
        <v>359</v>
      </c>
      <c r="L98">
        <v>2205.37</v>
      </c>
      <c r="M98">
        <v>106</v>
      </c>
      <c r="N98">
        <v>7</v>
      </c>
      <c r="O98">
        <v>0</v>
      </c>
      <c r="P98">
        <v>218.77</v>
      </c>
      <c r="Q98">
        <v>0</v>
      </c>
      <c r="R98" s="1" t="s">
        <v>4690</v>
      </c>
      <c r="S98" s="1" t="s">
        <v>8157</v>
      </c>
      <c r="T98">
        <v>1.1499999999999999</v>
      </c>
      <c r="U98" s="1"/>
      <c r="V98">
        <v>29581.877530000002</v>
      </c>
      <c r="W98">
        <v>1122244.975504</v>
      </c>
      <c r="X98">
        <v>161.38747000000001</v>
      </c>
      <c r="Y98">
        <v>23.74607</v>
      </c>
      <c r="Z98">
        <v>486.91600499999998</v>
      </c>
      <c r="AA98">
        <v>482.40937300000002</v>
      </c>
      <c r="AB98">
        <v>0</v>
      </c>
    </row>
    <row r="99" spans="1:28" x14ac:dyDescent="0.25">
      <c r="A99" s="1" t="s">
        <v>542</v>
      </c>
      <c r="B99">
        <v>540</v>
      </c>
      <c r="C99" s="1" t="s">
        <v>4003</v>
      </c>
      <c r="D99">
        <v>5.0999999999999996</v>
      </c>
      <c r="E99">
        <v>0</v>
      </c>
      <c r="F99">
        <v>0.94</v>
      </c>
      <c r="G99">
        <v>624</v>
      </c>
      <c r="H99" s="1" t="s">
        <v>4095</v>
      </c>
      <c r="I99">
        <v>63.59</v>
      </c>
      <c r="J99">
        <v>13.36</v>
      </c>
      <c r="K99">
        <v>84</v>
      </c>
      <c r="L99">
        <v>762.07</v>
      </c>
      <c r="M99">
        <v>3</v>
      </c>
      <c r="N99">
        <v>1</v>
      </c>
      <c r="O99">
        <v>0</v>
      </c>
      <c r="P99">
        <v>29.09</v>
      </c>
      <c r="Q99">
        <v>0</v>
      </c>
      <c r="R99" s="1" t="s">
        <v>4697</v>
      </c>
      <c r="S99" s="1" t="s">
        <v>8157</v>
      </c>
      <c r="T99">
        <v>0.98</v>
      </c>
      <c r="U99" s="1"/>
      <c r="V99">
        <v>4518.6005809999997</v>
      </c>
      <c r="W99">
        <v>263847.74174799997</v>
      </c>
      <c r="X99">
        <v>26.844099</v>
      </c>
      <c r="Y99">
        <v>5.1131640000000003</v>
      </c>
      <c r="Z99">
        <v>111.39892399999999</v>
      </c>
      <c r="AA99">
        <v>113.416499</v>
      </c>
      <c r="AB99">
        <v>0</v>
      </c>
    </row>
    <row r="100" spans="1:28" x14ac:dyDescent="0.25">
      <c r="A100" s="1" t="s">
        <v>551</v>
      </c>
      <c r="B100">
        <v>165</v>
      </c>
      <c r="C100" s="1" t="s">
        <v>4041</v>
      </c>
      <c r="D100">
        <v>0.2</v>
      </c>
      <c r="E100">
        <v>0</v>
      </c>
      <c r="F100">
        <v>0.72</v>
      </c>
      <c r="G100">
        <v>632</v>
      </c>
      <c r="H100" s="1" t="s">
        <v>4099</v>
      </c>
      <c r="I100">
        <v>147.79</v>
      </c>
      <c r="J100">
        <v>11.32</v>
      </c>
      <c r="K100">
        <v>467</v>
      </c>
      <c r="L100">
        <v>2475.6999999999998</v>
      </c>
      <c r="M100">
        <v>177</v>
      </c>
      <c r="N100">
        <v>7</v>
      </c>
      <c r="O100">
        <v>0</v>
      </c>
      <c r="P100">
        <v>245.95</v>
      </c>
      <c r="Q100">
        <v>0</v>
      </c>
      <c r="R100" s="1" t="s">
        <v>4706</v>
      </c>
      <c r="S100" s="1" t="s">
        <v>8157</v>
      </c>
      <c r="T100">
        <v>0.82</v>
      </c>
      <c r="U100" s="1"/>
      <c r="V100">
        <v>38151.732973999999</v>
      </c>
      <c r="W100">
        <v>1134871.8341320001</v>
      </c>
      <c r="X100">
        <v>200.37470500000001</v>
      </c>
      <c r="Y100">
        <v>23.410717999999999</v>
      </c>
      <c r="Z100">
        <v>489.18178699999999</v>
      </c>
      <c r="AA100">
        <v>487.84507300000001</v>
      </c>
      <c r="AB100">
        <v>0</v>
      </c>
    </row>
    <row r="101" spans="1:28" x14ac:dyDescent="0.25">
      <c r="A101" s="1" t="s">
        <v>558</v>
      </c>
      <c r="B101">
        <v>540</v>
      </c>
      <c r="C101" s="1" t="s">
        <v>4009</v>
      </c>
      <c r="D101">
        <v>5.0999999999999996</v>
      </c>
      <c r="E101">
        <v>0</v>
      </c>
      <c r="F101">
        <v>0.94</v>
      </c>
      <c r="G101">
        <v>637</v>
      </c>
      <c r="H101" s="1" t="s">
        <v>4081</v>
      </c>
      <c r="I101">
        <v>19.239999999999998</v>
      </c>
      <c r="J101">
        <v>11.57</v>
      </c>
      <c r="K101">
        <v>97</v>
      </c>
      <c r="L101">
        <v>738.31</v>
      </c>
      <c r="M101">
        <v>3</v>
      </c>
      <c r="N101">
        <v>2</v>
      </c>
      <c r="O101">
        <v>0</v>
      </c>
      <c r="P101">
        <v>51.18</v>
      </c>
      <c r="Q101">
        <v>0</v>
      </c>
      <c r="R101" s="1" t="s">
        <v>4713</v>
      </c>
      <c r="S101" s="1" t="s">
        <v>8157</v>
      </c>
      <c r="T101">
        <v>1.17</v>
      </c>
      <c r="U101" s="1"/>
      <c r="V101">
        <v>6104.2321819999997</v>
      </c>
      <c r="W101">
        <v>285321.4338</v>
      </c>
      <c r="X101">
        <v>34.550024000000001</v>
      </c>
      <c r="Y101">
        <v>5.8309980000000001</v>
      </c>
      <c r="Z101">
        <v>122.557227</v>
      </c>
      <c r="AA101">
        <v>122.64765</v>
      </c>
      <c r="AB101">
        <v>0</v>
      </c>
    </row>
    <row r="102" spans="1:28" x14ac:dyDescent="0.25">
      <c r="A102" s="1" t="s">
        <v>559</v>
      </c>
      <c r="B102">
        <v>386</v>
      </c>
      <c r="C102" s="1" t="s">
        <v>4039</v>
      </c>
      <c r="D102">
        <v>5.0999999999999996</v>
      </c>
      <c r="E102">
        <v>0</v>
      </c>
      <c r="F102">
        <v>2.67</v>
      </c>
      <c r="G102">
        <v>638</v>
      </c>
      <c r="H102" s="1" t="s">
        <v>4111</v>
      </c>
      <c r="I102">
        <v>13.29</v>
      </c>
      <c r="J102">
        <v>12.94</v>
      </c>
      <c r="K102">
        <v>252</v>
      </c>
      <c r="L102">
        <v>1792.38</v>
      </c>
      <c r="M102">
        <v>55</v>
      </c>
      <c r="N102">
        <v>3</v>
      </c>
      <c r="O102">
        <v>0</v>
      </c>
      <c r="P102">
        <v>122.32</v>
      </c>
      <c r="Q102">
        <v>0</v>
      </c>
      <c r="R102" s="1" t="s">
        <v>4714</v>
      </c>
      <c r="S102" s="1" t="s">
        <v>8157</v>
      </c>
      <c r="T102">
        <v>0.99</v>
      </c>
      <c r="U102" s="1"/>
      <c r="V102">
        <v>18364.742182999998</v>
      </c>
      <c r="W102">
        <v>774185.49790099997</v>
      </c>
      <c r="X102">
        <v>102.016668</v>
      </c>
      <c r="Y102">
        <v>15.858301000000001</v>
      </c>
      <c r="Z102">
        <v>333.02420100000001</v>
      </c>
      <c r="AA102">
        <v>332.79117400000001</v>
      </c>
      <c r="AB102">
        <v>0</v>
      </c>
    </row>
    <row r="103" spans="1:28" x14ac:dyDescent="0.25">
      <c r="A103" s="1" t="s">
        <v>561</v>
      </c>
      <c r="B103">
        <v>389</v>
      </c>
      <c r="C103" s="1" t="s">
        <v>4029</v>
      </c>
      <c r="D103">
        <v>5.0999999999999996</v>
      </c>
      <c r="E103">
        <v>0</v>
      </c>
      <c r="F103">
        <v>5.67</v>
      </c>
      <c r="G103">
        <v>640</v>
      </c>
      <c r="H103" s="1" t="s">
        <v>4111</v>
      </c>
      <c r="I103">
        <v>13.29</v>
      </c>
      <c r="J103">
        <v>19.100000000000001</v>
      </c>
      <c r="K103">
        <v>251</v>
      </c>
      <c r="L103">
        <v>1878.37</v>
      </c>
      <c r="M103">
        <v>93</v>
      </c>
      <c r="N103">
        <v>3</v>
      </c>
      <c r="O103">
        <v>0</v>
      </c>
      <c r="P103">
        <v>152.94999999999999</v>
      </c>
      <c r="Q103">
        <v>0</v>
      </c>
      <c r="R103" s="1" t="s">
        <v>4716</v>
      </c>
      <c r="S103" s="1" t="s">
        <v>8157</v>
      </c>
      <c r="T103">
        <v>1.47</v>
      </c>
      <c r="U103" s="1"/>
      <c r="V103">
        <v>25396.654449000001</v>
      </c>
      <c r="W103">
        <v>974210.36284800002</v>
      </c>
      <c r="X103">
        <v>139.053979</v>
      </c>
      <c r="Y103">
        <v>21.550598000000001</v>
      </c>
      <c r="Z103">
        <v>425.89734199999998</v>
      </c>
      <c r="AA103">
        <v>418.77368799999999</v>
      </c>
      <c r="AB103">
        <v>0</v>
      </c>
    </row>
    <row r="104" spans="1:28" x14ac:dyDescent="0.25">
      <c r="A104" s="1" t="s">
        <v>570</v>
      </c>
      <c r="B104">
        <v>349</v>
      </c>
      <c r="C104" s="1" t="s">
        <v>4018</v>
      </c>
      <c r="D104">
        <v>5.0999999999999996</v>
      </c>
      <c r="E104">
        <v>0</v>
      </c>
      <c r="F104">
        <v>4</v>
      </c>
      <c r="G104">
        <v>643</v>
      </c>
      <c r="H104" s="1" t="s">
        <v>4095</v>
      </c>
      <c r="I104">
        <v>63.59</v>
      </c>
      <c r="J104">
        <v>14.7</v>
      </c>
      <c r="K104">
        <v>294</v>
      </c>
      <c r="L104">
        <v>1936.73</v>
      </c>
      <c r="M104">
        <v>87</v>
      </c>
      <c r="N104">
        <v>4</v>
      </c>
      <c r="O104">
        <v>0</v>
      </c>
      <c r="P104">
        <v>172.14</v>
      </c>
      <c r="Q104">
        <v>0</v>
      </c>
      <c r="R104" s="1" t="s">
        <v>4725</v>
      </c>
      <c r="S104" s="1" t="s">
        <v>8157</v>
      </c>
      <c r="T104">
        <v>1.1499999999999999</v>
      </c>
      <c r="U104" s="1"/>
      <c r="V104">
        <v>23854.403491000001</v>
      </c>
      <c r="W104">
        <v>890135.68568800006</v>
      </c>
      <c r="X104">
        <v>129.76671099999999</v>
      </c>
      <c r="Y104">
        <v>18.596283</v>
      </c>
      <c r="Z104">
        <v>384.45457900000002</v>
      </c>
      <c r="AA104">
        <v>382.63536299999998</v>
      </c>
      <c r="AB104">
        <v>0</v>
      </c>
    </row>
    <row r="105" spans="1:28" x14ac:dyDescent="0.25">
      <c r="A105" s="1" t="s">
        <v>580</v>
      </c>
      <c r="B105">
        <v>345</v>
      </c>
      <c r="C105" s="1" t="s">
        <v>4040</v>
      </c>
      <c r="D105">
        <v>5.0999999999999996</v>
      </c>
      <c r="E105">
        <v>0</v>
      </c>
      <c r="F105">
        <v>0</v>
      </c>
      <c r="G105">
        <v>647</v>
      </c>
      <c r="H105" s="1" t="s">
        <v>4096</v>
      </c>
      <c r="I105">
        <v>121.36</v>
      </c>
      <c r="J105">
        <v>12.94</v>
      </c>
      <c r="K105">
        <v>302</v>
      </c>
      <c r="L105">
        <v>1561.24</v>
      </c>
      <c r="M105">
        <v>139</v>
      </c>
      <c r="N105">
        <v>5</v>
      </c>
      <c r="O105">
        <v>0</v>
      </c>
      <c r="P105">
        <v>220.79</v>
      </c>
      <c r="Q105">
        <v>0</v>
      </c>
      <c r="R105" s="1" t="s">
        <v>4735</v>
      </c>
      <c r="S105" s="1" t="s">
        <v>8157</v>
      </c>
      <c r="T105">
        <v>1.55</v>
      </c>
      <c r="U105" s="1"/>
      <c r="V105">
        <v>32296.580357999999</v>
      </c>
      <c r="W105">
        <v>995690.35079699999</v>
      </c>
      <c r="X105">
        <v>170.87384299999999</v>
      </c>
      <c r="Y105">
        <v>22.498343999999999</v>
      </c>
      <c r="Z105">
        <v>440.84173099999998</v>
      </c>
      <c r="AA105">
        <v>428.01151399999998</v>
      </c>
      <c r="AB105">
        <v>0</v>
      </c>
    </row>
    <row r="106" spans="1:28" x14ac:dyDescent="0.25">
      <c r="A106" s="1" t="s">
        <v>594</v>
      </c>
      <c r="B106">
        <v>432</v>
      </c>
      <c r="C106" s="1" t="s">
        <v>4033</v>
      </c>
      <c r="D106">
        <v>5.0999999999999996</v>
      </c>
      <c r="E106">
        <v>0</v>
      </c>
      <c r="F106">
        <v>0.75</v>
      </c>
      <c r="G106">
        <v>663</v>
      </c>
      <c r="H106" s="1" t="s">
        <v>4131</v>
      </c>
      <c r="I106">
        <v>194.58</v>
      </c>
      <c r="J106">
        <v>14.38</v>
      </c>
      <c r="K106">
        <v>231</v>
      </c>
      <c r="L106">
        <v>2216.48</v>
      </c>
      <c r="M106">
        <v>35</v>
      </c>
      <c r="N106">
        <v>4</v>
      </c>
      <c r="O106">
        <v>0</v>
      </c>
      <c r="P106">
        <v>89.87</v>
      </c>
      <c r="Q106">
        <v>0</v>
      </c>
      <c r="R106" s="1" t="s">
        <v>4749</v>
      </c>
      <c r="S106" s="1" t="s">
        <v>8157</v>
      </c>
      <c r="T106">
        <v>1.1399999999999999</v>
      </c>
      <c r="U106" s="1"/>
      <c r="V106">
        <v>15138.148496</v>
      </c>
      <c r="W106">
        <v>749882.605232</v>
      </c>
      <c r="X106">
        <v>86.723085999999995</v>
      </c>
      <c r="Y106">
        <v>15.163103</v>
      </c>
      <c r="Z106">
        <v>318.46964600000001</v>
      </c>
      <c r="AA106">
        <v>322.342647</v>
      </c>
      <c r="AB106">
        <v>0</v>
      </c>
    </row>
    <row r="107" spans="1:28" x14ac:dyDescent="0.25">
      <c r="A107" s="1" t="s">
        <v>598</v>
      </c>
      <c r="B107">
        <v>364</v>
      </c>
      <c r="C107" s="1" t="s">
        <v>4021</v>
      </c>
      <c r="D107">
        <v>5.0999999999999996</v>
      </c>
      <c r="E107">
        <v>0</v>
      </c>
      <c r="F107">
        <v>0.84</v>
      </c>
      <c r="G107">
        <v>666</v>
      </c>
      <c r="H107" s="1" t="s">
        <v>4101</v>
      </c>
      <c r="I107">
        <v>76.69</v>
      </c>
      <c r="J107">
        <v>8.48</v>
      </c>
      <c r="K107">
        <v>302</v>
      </c>
      <c r="L107">
        <v>1564.11</v>
      </c>
      <c r="M107">
        <v>112</v>
      </c>
      <c r="N107">
        <v>3</v>
      </c>
      <c r="O107">
        <v>0</v>
      </c>
      <c r="P107">
        <v>149.93</v>
      </c>
      <c r="Q107">
        <v>0</v>
      </c>
      <c r="R107" s="1" t="s">
        <v>4753</v>
      </c>
      <c r="S107" s="1" t="s">
        <v>8157</v>
      </c>
      <c r="T107">
        <v>0.73</v>
      </c>
      <c r="U107" s="1"/>
      <c r="V107">
        <v>23964.006791</v>
      </c>
      <c r="W107">
        <v>705750.92975400004</v>
      </c>
      <c r="X107">
        <v>125.66285999999999</v>
      </c>
      <c r="Y107">
        <v>14.466858</v>
      </c>
      <c r="Z107">
        <v>304.00036999999998</v>
      </c>
      <c r="AA107">
        <v>303.38003700000002</v>
      </c>
      <c r="AB107">
        <v>0</v>
      </c>
    </row>
    <row r="108" spans="1:28" x14ac:dyDescent="0.25">
      <c r="A108" s="1" t="s">
        <v>603</v>
      </c>
      <c r="B108">
        <v>531</v>
      </c>
      <c r="C108" s="1" t="s">
        <v>4005</v>
      </c>
      <c r="D108">
        <v>5.0999999999999996</v>
      </c>
      <c r="E108">
        <v>0</v>
      </c>
      <c r="F108">
        <v>0.23</v>
      </c>
      <c r="G108">
        <v>674</v>
      </c>
      <c r="H108" s="1" t="s">
        <v>4075</v>
      </c>
      <c r="I108">
        <v>89.74</v>
      </c>
      <c r="J108">
        <v>17.21</v>
      </c>
      <c r="K108">
        <v>143</v>
      </c>
      <c r="L108">
        <v>698.34</v>
      </c>
      <c r="M108">
        <v>47</v>
      </c>
      <c r="N108">
        <v>2</v>
      </c>
      <c r="O108">
        <v>0</v>
      </c>
      <c r="P108">
        <v>103.74</v>
      </c>
      <c r="Q108">
        <v>0</v>
      </c>
      <c r="R108" s="1" t="s">
        <v>4758</v>
      </c>
      <c r="S108" s="1" t="s">
        <v>8157</v>
      </c>
      <c r="T108">
        <v>1.3</v>
      </c>
      <c r="U108" s="1"/>
      <c r="V108">
        <v>12725.875109000001</v>
      </c>
      <c r="W108">
        <v>413059.43020499998</v>
      </c>
      <c r="X108">
        <v>67.754642000000004</v>
      </c>
      <c r="Y108">
        <v>8.8946749999999994</v>
      </c>
      <c r="Z108">
        <v>180.48657700000001</v>
      </c>
      <c r="AA108">
        <v>177.55946</v>
      </c>
      <c r="AB108">
        <v>0</v>
      </c>
    </row>
    <row r="109" spans="1:28" x14ac:dyDescent="0.25">
      <c r="A109" s="1" t="s">
        <v>606</v>
      </c>
      <c r="B109">
        <v>384</v>
      </c>
      <c r="C109" s="1" t="s">
        <v>4033</v>
      </c>
      <c r="D109">
        <v>5.0999999999999996</v>
      </c>
      <c r="E109">
        <v>0</v>
      </c>
      <c r="F109">
        <v>0.67</v>
      </c>
      <c r="G109">
        <v>680</v>
      </c>
      <c r="H109" s="1" t="s">
        <v>4114</v>
      </c>
      <c r="I109">
        <v>159.35</v>
      </c>
      <c r="J109">
        <v>13.57</v>
      </c>
      <c r="K109">
        <v>296</v>
      </c>
      <c r="L109">
        <v>1983.05</v>
      </c>
      <c r="M109">
        <v>113</v>
      </c>
      <c r="N109">
        <v>3</v>
      </c>
      <c r="O109">
        <v>0</v>
      </c>
      <c r="P109">
        <v>156.41999999999999</v>
      </c>
      <c r="Q109">
        <v>0</v>
      </c>
      <c r="R109" s="1" t="s">
        <v>4761</v>
      </c>
      <c r="S109" s="1" t="s">
        <v>8157</v>
      </c>
      <c r="T109">
        <v>1.04</v>
      </c>
      <c r="U109" s="1"/>
      <c r="V109">
        <v>25362.006738</v>
      </c>
      <c r="W109">
        <v>862668.23624100001</v>
      </c>
      <c r="X109">
        <v>135.90702899999999</v>
      </c>
      <c r="Y109">
        <v>18.011623</v>
      </c>
      <c r="Z109">
        <v>370.856312</v>
      </c>
      <c r="AA109">
        <v>370.83026000000001</v>
      </c>
      <c r="AB109">
        <v>0</v>
      </c>
    </row>
    <row r="110" spans="1:28" x14ac:dyDescent="0.25">
      <c r="A110" s="1" t="s">
        <v>612</v>
      </c>
      <c r="B110">
        <v>460</v>
      </c>
      <c r="C110" s="1" t="s">
        <v>4004</v>
      </c>
      <c r="D110">
        <v>5.0999999999999996</v>
      </c>
      <c r="E110">
        <v>0</v>
      </c>
      <c r="F110">
        <v>0</v>
      </c>
      <c r="G110">
        <v>686</v>
      </c>
      <c r="H110" s="1" t="s">
        <v>4124</v>
      </c>
      <c r="I110">
        <v>71.64</v>
      </c>
      <c r="J110">
        <v>13.75</v>
      </c>
      <c r="K110">
        <v>226</v>
      </c>
      <c r="L110">
        <v>1309.74</v>
      </c>
      <c r="M110">
        <v>99</v>
      </c>
      <c r="N110">
        <v>2</v>
      </c>
      <c r="O110">
        <v>0</v>
      </c>
      <c r="P110">
        <v>137.96</v>
      </c>
      <c r="Q110">
        <v>0</v>
      </c>
      <c r="R110" s="1" t="s">
        <v>4767</v>
      </c>
      <c r="S110" s="1" t="s">
        <v>8157</v>
      </c>
      <c r="T110">
        <v>1.08</v>
      </c>
      <c r="U110" s="1"/>
      <c r="V110">
        <v>21176.845594999999</v>
      </c>
      <c r="W110">
        <v>660522.939885</v>
      </c>
      <c r="X110">
        <v>112.07932700000001</v>
      </c>
      <c r="Y110">
        <v>14.070596999999999</v>
      </c>
      <c r="Z110">
        <v>286.08885800000002</v>
      </c>
      <c r="AA110">
        <v>283.93626399999999</v>
      </c>
      <c r="AB110">
        <v>0</v>
      </c>
    </row>
    <row r="111" spans="1:28" x14ac:dyDescent="0.25">
      <c r="A111" s="1" t="s">
        <v>620</v>
      </c>
      <c r="B111">
        <v>11</v>
      </c>
      <c r="C111" s="1" t="s">
        <v>4062</v>
      </c>
      <c r="D111">
        <v>5.0999999999999996</v>
      </c>
      <c r="E111">
        <v>0</v>
      </c>
      <c r="F111">
        <v>11</v>
      </c>
      <c r="G111">
        <v>690</v>
      </c>
      <c r="H111" s="1" t="s">
        <v>4156</v>
      </c>
      <c r="I111">
        <v>94.39</v>
      </c>
      <c r="J111">
        <v>12.32</v>
      </c>
      <c r="K111">
        <v>679</v>
      </c>
      <c r="L111">
        <v>2590.9299999999998</v>
      </c>
      <c r="M111">
        <v>375</v>
      </c>
      <c r="N111">
        <v>12</v>
      </c>
      <c r="O111">
        <v>0</v>
      </c>
      <c r="P111">
        <v>511.98</v>
      </c>
      <c r="Q111">
        <v>0</v>
      </c>
      <c r="R111" s="1" t="s">
        <v>4775</v>
      </c>
      <c r="S111" s="1" t="s">
        <v>8157</v>
      </c>
      <c r="T111">
        <v>1.04</v>
      </c>
      <c r="U111" s="1"/>
      <c r="V111">
        <v>69308.098310000001</v>
      </c>
      <c r="W111">
        <v>1679597.404051</v>
      </c>
      <c r="X111">
        <v>355.26052199999998</v>
      </c>
      <c r="Y111">
        <v>37.753335</v>
      </c>
      <c r="Z111">
        <v>741.17755199999999</v>
      </c>
      <c r="AA111">
        <v>722.01169800000002</v>
      </c>
      <c r="AB111">
        <v>0</v>
      </c>
    </row>
    <row r="112" spans="1:28" x14ac:dyDescent="0.25">
      <c r="A112" s="1" t="s">
        <v>625</v>
      </c>
      <c r="B112">
        <v>552</v>
      </c>
      <c r="C112" s="1" t="s">
        <v>4016</v>
      </c>
      <c r="D112">
        <v>5.0999999999999996</v>
      </c>
      <c r="E112">
        <v>0</v>
      </c>
      <c r="F112">
        <v>0</v>
      </c>
      <c r="G112">
        <v>695</v>
      </c>
      <c r="H112" s="1" t="s">
        <v>4089</v>
      </c>
      <c r="I112">
        <v>182.21</v>
      </c>
      <c r="J112">
        <v>15.86</v>
      </c>
      <c r="K112">
        <v>143</v>
      </c>
      <c r="L112">
        <v>905.52</v>
      </c>
      <c r="M112">
        <v>53</v>
      </c>
      <c r="N112">
        <v>2</v>
      </c>
      <c r="O112">
        <v>0</v>
      </c>
      <c r="P112">
        <v>90.47</v>
      </c>
      <c r="Q112">
        <v>0</v>
      </c>
      <c r="R112" s="1" t="s">
        <v>4780</v>
      </c>
      <c r="S112" s="1" t="s">
        <v>8157</v>
      </c>
      <c r="T112">
        <v>1.26</v>
      </c>
      <c r="U112" s="1"/>
      <c r="V112">
        <v>13210.289564999999</v>
      </c>
      <c r="W112">
        <v>449266.03863199998</v>
      </c>
      <c r="X112">
        <v>70.738112999999998</v>
      </c>
      <c r="Y112">
        <v>9.5879480000000008</v>
      </c>
      <c r="Z112">
        <v>194.652399</v>
      </c>
      <c r="AA112">
        <v>193.12307200000001</v>
      </c>
      <c r="AB112">
        <v>0</v>
      </c>
    </row>
    <row r="113" spans="1:28" x14ac:dyDescent="0.25">
      <c r="A113" s="1" t="s">
        <v>630</v>
      </c>
      <c r="B113">
        <v>384</v>
      </c>
      <c r="C113" s="1" t="s">
        <v>4063</v>
      </c>
      <c r="D113">
        <v>5.0999999999999996</v>
      </c>
      <c r="E113">
        <v>0</v>
      </c>
      <c r="F113">
        <v>0.67</v>
      </c>
      <c r="G113">
        <v>703</v>
      </c>
      <c r="H113" s="1" t="s">
        <v>4119</v>
      </c>
      <c r="I113">
        <v>17.75</v>
      </c>
      <c r="J113">
        <v>11.03</v>
      </c>
      <c r="K113">
        <v>319</v>
      </c>
      <c r="L113">
        <v>2100.8200000000002</v>
      </c>
      <c r="M113">
        <v>101</v>
      </c>
      <c r="N113">
        <v>7</v>
      </c>
      <c r="O113">
        <v>0</v>
      </c>
      <c r="P113">
        <v>163.22999999999999</v>
      </c>
      <c r="Q113">
        <v>0</v>
      </c>
      <c r="R113" s="1" t="s">
        <v>4785</v>
      </c>
      <c r="S113" s="1" t="s">
        <v>8157</v>
      </c>
      <c r="T113">
        <v>0.98</v>
      </c>
      <c r="U113" s="1"/>
      <c r="V113">
        <v>23857.798323999999</v>
      </c>
      <c r="W113">
        <v>885804.41521899996</v>
      </c>
      <c r="X113">
        <v>129.638317</v>
      </c>
      <c r="Y113">
        <v>18.274262</v>
      </c>
      <c r="Z113">
        <v>380.600234</v>
      </c>
      <c r="AA113">
        <v>380.774022</v>
      </c>
      <c r="AB113">
        <v>0</v>
      </c>
    </row>
    <row r="114" spans="1:28" x14ac:dyDescent="0.25">
      <c r="A114" s="1" t="s">
        <v>633</v>
      </c>
      <c r="B114">
        <v>384</v>
      </c>
      <c r="C114" s="1" t="s">
        <v>4003</v>
      </c>
      <c r="D114">
        <v>5.0999999999999996</v>
      </c>
      <c r="E114">
        <v>0</v>
      </c>
      <c r="F114">
        <v>0.67</v>
      </c>
      <c r="G114">
        <v>707</v>
      </c>
      <c r="H114" s="1" t="s">
        <v>4122</v>
      </c>
      <c r="I114">
        <v>159.35</v>
      </c>
      <c r="J114">
        <v>10.24</v>
      </c>
      <c r="K114">
        <v>323</v>
      </c>
      <c r="L114">
        <v>1416.09</v>
      </c>
      <c r="M114">
        <v>142</v>
      </c>
      <c r="N114">
        <v>9</v>
      </c>
      <c r="O114">
        <v>0</v>
      </c>
      <c r="P114">
        <v>208.1</v>
      </c>
      <c r="Q114">
        <v>0</v>
      </c>
      <c r="R114" s="1" t="s">
        <v>4788</v>
      </c>
      <c r="S114" s="1" t="s">
        <v>8157</v>
      </c>
      <c r="T114">
        <v>0.87</v>
      </c>
      <c r="U114" s="1"/>
      <c r="V114">
        <v>26775.682107000001</v>
      </c>
      <c r="W114">
        <v>744566.17174400005</v>
      </c>
      <c r="X114">
        <v>139.442184</v>
      </c>
      <c r="Y114">
        <v>15.766218</v>
      </c>
      <c r="Z114">
        <v>322.97851900000001</v>
      </c>
      <c r="AA114">
        <v>320.06609600000002</v>
      </c>
      <c r="AB114">
        <v>0</v>
      </c>
    </row>
    <row r="115" spans="1:28" x14ac:dyDescent="0.25">
      <c r="A115" s="1" t="s">
        <v>635</v>
      </c>
      <c r="B115">
        <v>432</v>
      </c>
      <c r="C115" s="1" t="s">
        <v>4042</v>
      </c>
      <c r="D115">
        <v>5.0999999999999996</v>
      </c>
      <c r="E115">
        <v>0</v>
      </c>
      <c r="F115">
        <v>0.75</v>
      </c>
      <c r="G115">
        <v>708</v>
      </c>
      <c r="H115" s="1" t="s">
        <v>4126</v>
      </c>
      <c r="I115">
        <v>99.09</v>
      </c>
      <c r="J115">
        <v>12.36</v>
      </c>
      <c r="K115">
        <v>276</v>
      </c>
      <c r="L115">
        <v>1144.6400000000001</v>
      </c>
      <c r="M115">
        <v>135</v>
      </c>
      <c r="N115">
        <v>5</v>
      </c>
      <c r="O115">
        <v>0</v>
      </c>
      <c r="P115">
        <v>183.37</v>
      </c>
      <c r="Q115">
        <v>0</v>
      </c>
      <c r="R115" s="1" t="s">
        <v>4790</v>
      </c>
      <c r="S115" s="1" t="s">
        <v>8157</v>
      </c>
      <c r="T115">
        <v>0.91</v>
      </c>
      <c r="U115" s="1"/>
      <c r="V115">
        <v>26899.716156999999</v>
      </c>
      <c r="W115">
        <v>694410.77789999999</v>
      </c>
      <c r="X115">
        <v>138.81360699999999</v>
      </c>
      <c r="Y115">
        <v>14.962306</v>
      </c>
      <c r="Z115">
        <v>303.15947</v>
      </c>
      <c r="AA115">
        <v>298.50706200000002</v>
      </c>
      <c r="AB115">
        <v>0</v>
      </c>
    </row>
    <row r="116" spans="1:28" x14ac:dyDescent="0.25">
      <c r="A116" s="1" t="s">
        <v>636</v>
      </c>
      <c r="B116">
        <v>518</v>
      </c>
      <c r="C116" s="1" t="s">
        <v>4042</v>
      </c>
      <c r="D116">
        <v>5.0999999999999996</v>
      </c>
      <c r="E116">
        <v>0</v>
      </c>
      <c r="F116">
        <v>0.5</v>
      </c>
      <c r="G116">
        <v>708</v>
      </c>
      <c r="H116" s="1" t="s">
        <v>4134</v>
      </c>
      <c r="I116">
        <v>126.24</v>
      </c>
      <c r="J116">
        <v>11.16</v>
      </c>
      <c r="K116">
        <v>190</v>
      </c>
      <c r="L116">
        <v>1292.6600000000001</v>
      </c>
      <c r="M116">
        <v>56</v>
      </c>
      <c r="N116">
        <v>3</v>
      </c>
      <c r="O116">
        <v>0</v>
      </c>
      <c r="P116">
        <v>92.02</v>
      </c>
      <c r="Q116">
        <v>0</v>
      </c>
      <c r="R116" s="1" t="s">
        <v>4791</v>
      </c>
      <c r="S116" s="1" t="s">
        <v>8157</v>
      </c>
      <c r="T116">
        <v>0.96</v>
      </c>
      <c r="U116" s="1"/>
      <c r="V116">
        <v>13796.872217</v>
      </c>
      <c r="W116">
        <v>523470.11584400001</v>
      </c>
      <c r="X116">
        <v>75.207222000000002</v>
      </c>
      <c r="Y116">
        <v>10.623958</v>
      </c>
      <c r="Z116">
        <v>224.00850199999999</v>
      </c>
      <c r="AA116">
        <v>225.02011300000001</v>
      </c>
      <c r="AB116">
        <v>0</v>
      </c>
    </row>
    <row r="117" spans="1:28" x14ac:dyDescent="0.25">
      <c r="A117" s="1" t="s">
        <v>638</v>
      </c>
      <c r="B117">
        <v>432</v>
      </c>
      <c r="C117" s="1" t="s">
        <v>4049</v>
      </c>
      <c r="D117">
        <v>5.0999999999999996</v>
      </c>
      <c r="E117">
        <v>0</v>
      </c>
      <c r="F117">
        <v>0.75</v>
      </c>
      <c r="G117">
        <v>709</v>
      </c>
      <c r="H117" s="1" t="s">
        <v>4125</v>
      </c>
      <c r="I117">
        <v>87.33</v>
      </c>
      <c r="J117">
        <v>10.97</v>
      </c>
      <c r="K117">
        <v>277</v>
      </c>
      <c r="L117">
        <v>2065.29</v>
      </c>
      <c r="M117">
        <v>43</v>
      </c>
      <c r="N117">
        <v>6</v>
      </c>
      <c r="O117">
        <v>0</v>
      </c>
      <c r="P117">
        <v>106.08</v>
      </c>
      <c r="Q117">
        <v>0</v>
      </c>
      <c r="R117" s="1" t="s">
        <v>4793</v>
      </c>
      <c r="S117" s="1" t="s">
        <v>8157</v>
      </c>
      <c r="T117">
        <v>0.88</v>
      </c>
      <c r="U117" s="1"/>
      <c r="V117">
        <v>16010.054499</v>
      </c>
      <c r="W117">
        <v>701563.41362600005</v>
      </c>
      <c r="X117">
        <v>89.505740000000003</v>
      </c>
      <c r="Y117">
        <v>13.943218999999999</v>
      </c>
      <c r="Z117">
        <v>299.04808400000002</v>
      </c>
      <c r="AA117">
        <v>301.57397400000002</v>
      </c>
      <c r="AB117">
        <v>0</v>
      </c>
    </row>
    <row r="118" spans="1:28" x14ac:dyDescent="0.25">
      <c r="A118" s="1" t="s">
        <v>644</v>
      </c>
      <c r="B118">
        <v>483</v>
      </c>
      <c r="C118" s="1" t="s">
        <v>4006</v>
      </c>
      <c r="D118">
        <v>5.0999999999999996</v>
      </c>
      <c r="E118">
        <v>0</v>
      </c>
      <c r="F118">
        <v>0</v>
      </c>
      <c r="G118">
        <v>718</v>
      </c>
      <c r="H118" s="1" t="s">
        <v>4077</v>
      </c>
      <c r="I118">
        <v>54.88</v>
      </c>
      <c r="J118">
        <v>11.42</v>
      </c>
      <c r="K118">
        <v>235</v>
      </c>
      <c r="L118">
        <v>876.34</v>
      </c>
      <c r="M118">
        <v>106</v>
      </c>
      <c r="N118">
        <v>5</v>
      </c>
      <c r="O118">
        <v>0</v>
      </c>
      <c r="P118">
        <v>167.75</v>
      </c>
      <c r="Q118">
        <v>0</v>
      </c>
      <c r="R118" s="1" t="s">
        <v>4799</v>
      </c>
      <c r="S118" s="1" t="s">
        <v>8157</v>
      </c>
      <c r="T118">
        <v>0.94</v>
      </c>
      <c r="U118" s="1"/>
      <c r="V118">
        <v>23116.113884999999</v>
      </c>
      <c r="W118">
        <v>611025.47787199996</v>
      </c>
      <c r="X118">
        <v>119.690375</v>
      </c>
      <c r="Y118">
        <v>13.469155000000001</v>
      </c>
      <c r="Z118">
        <v>269.35846500000002</v>
      </c>
      <c r="AA118">
        <v>262.661135</v>
      </c>
      <c r="AB118">
        <v>0</v>
      </c>
    </row>
    <row r="119" spans="1:28" x14ac:dyDescent="0.25">
      <c r="A119" s="1" t="s">
        <v>645</v>
      </c>
      <c r="B119">
        <v>347</v>
      </c>
      <c r="C119" s="1" t="s">
        <v>4062</v>
      </c>
      <c r="D119">
        <v>5.0999999999999996</v>
      </c>
      <c r="E119">
        <v>0</v>
      </c>
      <c r="F119">
        <v>2</v>
      </c>
      <c r="G119">
        <v>719</v>
      </c>
      <c r="H119" s="1" t="s">
        <v>4156</v>
      </c>
      <c r="I119">
        <v>94.39</v>
      </c>
      <c r="J119">
        <v>17.61</v>
      </c>
      <c r="K119">
        <v>372</v>
      </c>
      <c r="L119">
        <v>2590.9299999999998</v>
      </c>
      <c r="M119">
        <v>195</v>
      </c>
      <c r="N119">
        <v>4</v>
      </c>
      <c r="O119">
        <v>0</v>
      </c>
      <c r="P119">
        <v>233.19</v>
      </c>
      <c r="Q119">
        <v>0</v>
      </c>
      <c r="R119" s="1" t="s">
        <v>4800</v>
      </c>
      <c r="S119" s="1" t="s">
        <v>8157</v>
      </c>
      <c r="T119">
        <v>1.36</v>
      </c>
      <c r="U119" s="1"/>
      <c r="V119">
        <v>37958.217989999997</v>
      </c>
      <c r="W119">
        <v>1147464.6858910001</v>
      </c>
      <c r="X119">
        <v>200.033345</v>
      </c>
      <c r="Y119">
        <v>25.310289000000001</v>
      </c>
      <c r="Z119">
        <v>496.85004700000002</v>
      </c>
      <c r="AA119">
        <v>493.25613299999998</v>
      </c>
      <c r="AB119">
        <v>0</v>
      </c>
    </row>
    <row r="120" spans="1:28" x14ac:dyDescent="0.25">
      <c r="A120" s="1" t="s">
        <v>651</v>
      </c>
      <c r="B120">
        <v>552</v>
      </c>
      <c r="C120" s="1" t="s">
        <v>4006</v>
      </c>
      <c r="D120">
        <v>5.0999999999999996</v>
      </c>
      <c r="E120">
        <v>0</v>
      </c>
      <c r="F120">
        <v>0</v>
      </c>
      <c r="G120">
        <v>724</v>
      </c>
      <c r="H120" s="1" t="s">
        <v>4077</v>
      </c>
      <c r="I120">
        <v>54.88</v>
      </c>
      <c r="J120">
        <v>11.28</v>
      </c>
      <c r="K120">
        <v>172</v>
      </c>
      <c r="L120">
        <v>876.34</v>
      </c>
      <c r="M120">
        <v>43</v>
      </c>
      <c r="N120">
        <v>4</v>
      </c>
      <c r="O120">
        <v>0</v>
      </c>
      <c r="P120">
        <v>102.66</v>
      </c>
      <c r="Q120">
        <v>0</v>
      </c>
      <c r="R120" s="1" t="s">
        <v>4806</v>
      </c>
      <c r="S120" s="1" t="s">
        <v>8157</v>
      </c>
      <c r="T120">
        <v>0.92</v>
      </c>
      <c r="U120" s="1"/>
      <c r="V120">
        <v>11390.928173</v>
      </c>
      <c r="W120">
        <v>378441.12799499999</v>
      </c>
      <c r="X120">
        <v>60.763630999999997</v>
      </c>
      <c r="Y120">
        <v>7.622725</v>
      </c>
      <c r="Z120">
        <v>161.76032799999999</v>
      </c>
      <c r="AA120">
        <v>162.678887</v>
      </c>
      <c r="AB120">
        <v>0</v>
      </c>
    </row>
    <row r="121" spans="1:28" x14ac:dyDescent="0.25">
      <c r="A121" s="1" t="s">
        <v>662</v>
      </c>
      <c r="B121">
        <v>468</v>
      </c>
      <c r="C121" s="1" t="s">
        <v>4028</v>
      </c>
      <c r="D121">
        <v>5.0999999999999996</v>
      </c>
      <c r="E121">
        <v>0</v>
      </c>
      <c r="F121">
        <v>3.72</v>
      </c>
      <c r="G121">
        <v>731</v>
      </c>
      <c r="H121" s="1" t="s">
        <v>4109</v>
      </c>
      <c r="I121">
        <v>23.46</v>
      </c>
      <c r="J121">
        <v>11.11</v>
      </c>
      <c r="K121">
        <v>263</v>
      </c>
      <c r="L121">
        <v>1564.07</v>
      </c>
      <c r="M121">
        <v>70</v>
      </c>
      <c r="N121">
        <v>5</v>
      </c>
      <c r="O121">
        <v>0</v>
      </c>
      <c r="P121">
        <v>135.35</v>
      </c>
      <c r="Q121">
        <v>0</v>
      </c>
      <c r="R121" s="1" t="s">
        <v>4817</v>
      </c>
      <c r="S121" s="1" t="s">
        <v>8157</v>
      </c>
      <c r="T121">
        <v>0.9</v>
      </c>
      <c r="U121" s="1"/>
      <c r="V121">
        <v>19232.025905999999</v>
      </c>
      <c r="W121">
        <v>652020.56625799998</v>
      </c>
      <c r="X121">
        <v>102.932089</v>
      </c>
      <c r="Y121">
        <v>13.260895</v>
      </c>
      <c r="Z121">
        <v>279.719741</v>
      </c>
      <c r="AA121">
        <v>280.28077100000002</v>
      </c>
      <c r="AB121">
        <v>0</v>
      </c>
    </row>
    <row r="122" spans="1:28" x14ac:dyDescent="0.25">
      <c r="A122" s="1" t="s">
        <v>663</v>
      </c>
      <c r="B122">
        <v>432</v>
      </c>
      <c r="C122" s="1" t="s">
        <v>4041</v>
      </c>
      <c r="D122">
        <v>0.2</v>
      </c>
      <c r="E122">
        <v>0</v>
      </c>
      <c r="F122">
        <v>0.75</v>
      </c>
      <c r="G122">
        <v>732</v>
      </c>
      <c r="H122" s="1" t="s">
        <v>4123</v>
      </c>
      <c r="I122">
        <v>46.68</v>
      </c>
      <c r="J122">
        <v>18.690000000000001</v>
      </c>
      <c r="K122">
        <v>300</v>
      </c>
      <c r="L122">
        <v>1704.6</v>
      </c>
      <c r="M122">
        <v>109</v>
      </c>
      <c r="N122">
        <v>4</v>
      </c>
      <c r="O122">
        <v>0</v>
      </c>
      <c r="P122">
        <v>156.97999999999999</v>
      </c>
      <c r="Q122">
        <v>0</v>
      </c>
      <c r="R122" s="1" t="s">
        <v>4818</v>
      </c>
      <c r="S122" s="1" t="s">
        <v>8157</v>
      </c>
      <c r="T122">
        <v>0.86</v>
      </c>
      <c r="U122" s="1"/>
      <c r="V122">
        <v>24159.392394999999</v>
      </c>
      <c r="W122">
        <v>776451.93455899996</v>
      </c>
      <c r="X122">
        <v>128.31817100000001</v>
      </c>
      <c r="Y122">
        <v>16.057718000000001</v>
      </c>
      <c r="Z122">
        <v>334.46885400000002</v>
      </c>
      <c r="AA122">
        <v>333.77015699999998</v>
      </c>
      <c r="AB122">
        <v>0</v>
      </c>
    </row>
    <row r="123" spans="1:28" x14ac:dyDescent="0.25">
      <c r="A123" s="1" t="s">
        <v>667</v>
      </c>
      <c r="B123">
        <v>647</v>
      </c>
      <c r="C123" s="1" t="s">
        <v>4009</v>
      </c>
      <c r="D123">
        <v>5.0999999999999996</v>
      </c>
      <c r="E123">
        <v>0</v>
      </c>
      <c r="F123">
        <v>0.13</v>
      </c>
      <c r="G123">
        <v>735</v>
      </c>
      <c r="H123" s="1" t="s">
        <v>4081</v>
      </c>
      <c r="I123">
        <v>19.239999999999998</v>
      </c>
      <c r="J123">
        <v>10.19</v>
      </c>
      <c r="K123">
        <v>88</v>
      </c>
      <c r="L123">
        <v>738.31</v>
      </c>
      <c r="M123">
        <v>1</v>
      </c>
      <c r="N123">
        <v>1</v>
      </c>
      <c r="O123">
        <v>0</v>
      </c>
      <c r="P123">
        <v>30.21</v>
      </c>
      <c r="Q123">
        <v>0</v>
      </c>
      <c r="R123" s="1" t="s">
        <v>4822</v>
      </c>
      <c r="S123" s="1" t="s">
        <v>8157</v>
      </c>
      <c r="T123">
        <v>0.94</v>
      </c>
      <c r="U123" s="1"/>
      <c r="V123">
        <v>5092.6387690000001</v>
      </c>
      <c r="W123">
        <v>269786.03652099997</v>
      </c>
      <c r="X123">
        <v>29.609691000000002</v>
      </c>
      <c r="Y123">
        <v>5.389221</v>
      </c>
      <c r="Z123">
        <v>115.342401</v>
      </c>
      <c r="AA123">
        <v>115.969227</v>
      </c>
      <c r="AB123">
        <v>0</v>
      </c>
    </row>
    <row r="124" spans="1:28" x14ac:dyDescent="0.25">
      <c r="A124" s="1" t="s">
        <v>672</v>
      </c>
      <c r="B124">
        <v>460</v>
      </c>
      <c r="C124" s="1" t="s">
        <v>4022</v>
      </c>
      <c r="D124">
        <v>5.0999999999999996</v>
      </c>
      <c r="E124">
        <v>0</v>
      </c>
      <c r="F124">
        <v>0</v>
      </c>
      <c r="G124">
        <v>742</v>
      </c>
      <c r="H124" s="1" t="s">
        <v>4136</v>
      </c>
      <c r="I124">
        <v>86.22</v>
      </c>
      <c r="J124">
        <v>18.37</v>
      </c>
      <c r="K124">
        <v>282</v>
      </c>
      <c r="L124">
        <v>2997.17</v>
      </c>
      <c r="M124">
        <v>25</v>
      </c>
      <c r="N124">
        <v>3</v>
      </c>
      <c r="O124">
        <v>0</v>
      </c>
      <c r="P124">
        <v>104.64</v>
      </c>
      <c r="Q124">
        <v>0</v>
      </c>
      <c r="R124" s="1" t="s">
        <v>4827</v>
      </c>
      <c r="S124" s="1" t="s">
        <v>8157</v>
      </c>
      <c r="T124">
        <v>1.1599999999999999</v>
      </c>
      <c r="U124" s="1"/>
      <c r="V124">
        <v>19351.972729000001</v>
      </c>
      <c r="W124">
        <v>1086121.9939240001</v>
      </c>
      <c r="X124">
        <v>114.146349</v>
      </c>
      <c r="Y124">
        <v>22.375416999999999</v>
      </c>
      <c r="Z124">
        <v>463.15965999999997</v>
      </c>
      <c r="AA124">
        <v>466.87492700000001</v>
      </c>
      <c r="AB124">
        <v>0</v>
      </c>
    </row>
    <row r="125" spans="1:28" x14ac:dyDescent="0.25">
      <c r="A125" s="1" t="s">
        <v>673</v>
      </c>
      <c r="B125">
        <v>611</v>
      </c>
      <c r="C125" s="1" t="s">
        <v>4001</v>
      </c>
      <c r="D125">
        <v>0.2</v>
      </c>
      <c r="E125">
        <v>0</v>
      </c>
      <c r="F125">
        <v>2.1800000000000002</v>
      </c>
      <c r="G125">
        <v>746</v>
      </c>
      <c r="H125" s="1" t="s">
        <v>4071</v>
      </c>
      <c r="I125">
        <v>108.49</v>
      </c>
      <c r="J125">
        <v>10.02</v>
      </c>
      <c r="K125">
        <v>135</v>
      </c>
      <c r="L125">
        <v>419.77</v>
      </c>
      <c r="M125">
        <v>80</v>
      </c>
      <c r="N125">
        <v>3</v>
      </c>
      <c r="O125">
        <v>0</v>
      </c>
      <c r="P125">
        <v>102.95</v>
      </c>
      <c r="Q125">
        <v>0</v>
      </c>
      <c r="R125" s="1" t="s">
        <v>4828</v>
      </c>
      <c r="S125" s="1" t="s">
        <v>8157</v>
      </c>
      <c r="T125">
        <v>0.88</v>
      </c>
      <c r="U125" s="1"/>
      <c r="V125">
        <v>13952.924939</v>
      </c>
      <c r="W125">
        <v>338836.30285099999</v>
      </c>
      <c r="X125">
        <v>71.535213999999996</v>
      </c>
      <c r="Y125">
        <v>7.5973449999999998</v>
      </c>
      <c r="Z125">
        <v>149.67292800000001</v>
      </c>
      <c r="AA125">
        <v>145.65617599999999</v>
      </c>
      <c r="AB125">
        <v>0</v>
      </c>
    </row>
    <row r="126" spans="1:28" x14ac:dyDescent="0.25">
      <c r="A126" s="1" t="s">
        <v>676</v>
      </c>
      <c r="B126">
        <v>647</v>
      </c>
      <c r="C126" s="1" t="s">
        <v>4003</v>
      </c>
      <c r="D126">
        <v>5.0999999999999996</v>
      </c>
      <c r="E126">
        <v>0</v>
      </c>
      <c r="F126">
        <v>0.13</v>
      </c>
      <c r="G126">
        <v>748</v>
      </c>
      <c r="H126" s="1" t="s">
        <v>4095</v>
      </c>
      <c r="I126">
        <v>63.59</v>
      </c>
      <c r="J126">
        <v>12.45</v>
      </c>
      <c r="K126">
        <v>101</v>
      </c>
      <c r="L126">
        <v>762.07</v>
      </c>
      <c r="M126">
        <v>25</v>
      </c>
      <c r="N126">
        <v>1</v>
      </c>
      <c r="O126">
        <v>0</v>
      </c>
      <c r="P126">
        <v>44.75</v>
      </c>
      <c r="Q126">
        <v>0</v>
      </c>
      <c r="R126" s="1" t="s">
        <v>4831</v>
      </c>
      <c r="S126" s="1" t="s">
        <v>8157</v>
      </c>
      <c r="T126">
        <v>0.95</v>
      </c>
      <c r="U126" s="1"/>
      <c r="V126">
        <v>7173.0933990000003</v>
      </c>
      <c r="W126">
        <v>297525.19196099997</v>
      </c>
      <c r="X126">
        <v>39.732686000000001</v>
      </c>
      <c r="Y126">
        <v>6.0907150000000003</v>
      </c>
      <c r="Z126">
        <v>127.399976</v>
      </c>
      <c r="AA126">
        <v>127.894263</v>
      </c>
      <c r="AB126">
        <v>0</v>
      </c>
    </row>
    <row r="127" spans="1:28" x14ac:dyDescent="0.25">
      <c r="A127" s="1" t="s">
        <v>677</v>
      </c>
      <c r="B127">
        <v>268</v>
      </c>
      <c r="C127" s="1" t="s">
        <v>4020</v>
      </c>
      <c r="D127">
        <v>5.0999999999999996</v>
      </c>
      <c r="E127">
        <v>0</v>
      </c>
      <c r="F127">
        <v>2.62</v>
      </c>
      <c r="G127">
        <v>750</v>
      </c>
      <c r="H127" s="1" t="s">
        <v>4129</v>
      </c>
      <c r="I127">
        <v>135.09</v>
      </c>
      <c r="J127">
        <v>11.63</v>
      </c>
      <c r="K127">
        <v>482</v>
      </c>
      <c r="L127">
        <v>2788.36</v>
      </c>
      <c r="M127">
        <v>176</v>
      </c>
      <c r="N127">
        <v>11</v>
      </c>
      <c r="O127">
        <v>0</v>
      </c>
      <c r="P127">
        <v>255.3</v>
      </c>
      <c r="Q127">
        <v>0</v>
      </c>
      <c r="R127" s="1" t="s">
        <v>4832</v>
      </c>
      <c r="S127" s="1" t="s">
        <v>8157</v>
      </c>
      <c r="T127">
        <v>0.89</v>
      </c>
      <c r="U127" s="1"/>
      <c r="V127">
        <v>36098.096874000003</v>
      </c>
      <c r="W127">
        <v>1153325.893986</v>
      </c>
      <c r="X127">
        <v>191.517325</v>
      </c>
      <c r="Y127">
        <v>23.582076000000001</v>
      </c>
      <c r="Z127">
        <v>494.52201300000002</v>
      </c>
      <c r="AA127">
        <v>495.77604600000001</v>
      </c>
      <c r="AB127">
        <v>0</v>
      </c>
    </row>
    <row r="128" spans="1:28" x14ac:dyDescent="0.25">
      <c r="A128" s="1" t="s">
        <v>679</v>
      </c>
      <c r="B128">
        <v>329</v>
      </c>
      <c r="C128" s="1" t="s">
        <v>4041</v>
      </c>
      <c r="D128">
        <v>0.2</v>
      </c>
      <c r="E128">
        <v>0</v>
      </c>
      <c r="F128">
        <v>0.43</v>
      </c>
      <c r="G128">
        <v>754</v>
      </c>
      <c r="H128" s="1" t="s">
        <v>4099</v>
      </c>
      <c r="I128">
        <v>147.79</v>
      </c>
      <c r="J128">
        <v>7.54</v>
      </c>
      <c r="K128">
        <v>425</v>
      </c>
      <c r="L128">
        <v>2475.6999999999998</v>
      </c>
      <c r="M128">
        <v>68</v>
      </c>
      <c r="N128">
        <v>2</v>
      </c>
      <c r="O128">
        <v>0</v>
      </c>
      <c r="P128">
        <v>139.72</v>
      </c>
      <c r="Q128">
        <v>0</v>
      </c>
      <c r="R128" s="1" t="s">
        <v>4834</v>
      </c>
      <c r="S128" s="1" t="s">
        <v>8157</v>
      </c>
      <c r="T128">
        <v>0.63</v>
      </c>
      <c r="U128" s="1"/>
      <c r="V128">
        <v>24829.995331999999</v>
      </c>
      <c r="W128">
        <v>871197.09145900002</v>
      </c>
      <c r="X128">
        <v>133.30958100000001</v>
      </c>
      <c r="Y128">
        <v>16.344152000000001</v>
      </c>
      <c r="Z128">
        <v>367.326234</v>
      </c>
      <c r="AA128">
        <v>374.49817300000001</v>
      </c>
      <c r="AB128">
        <v>0</v>
      </c>
    </row>
    <row r="129" spans="1:28" x14ac:dyDescent="0.25">
      <c r="A129" s="1" t="s">
        <v>681</v>
      </c>
      <c r="B129">
        <v>691</v>
      </c>
      <c r="C129" s="1" t="s">
        <v>4004</v>
      </c>
      <c r="D129">
        <v>5.0999999999999996</v>
      </c>
      <c r="E129">
        <v>0</v>
      </c>
      <c r="F129">
        <v>1</v>
      </c>
      <c r="G129">
        <v>755</v>
      </c>
      <c r="H129" s="1" t="s">
        <v>4074</v>
      </c>
      <c r="I129">
        <v>0.2</v>
      </c>
      <c r="J129">
        <v>8.49</v>
      </c>
      <c r="K129">
        <v>64</v>
      </c>
      <c r="L129">
        <v>420.4</v>
      </c>
      <c r="M129">
        <v>5</v>
      </c>
      <c r="N129">
        <v>2</v>
      </c>
      <c r="O129">
        <v>0</v>
      </c>
      <c r="P129">
        <v>15.82</v>
      </c>
      <c r="Q129">
        <v>0</v>
      </c>
      <c r="R129" s="1" t="s">
        <v>4836</v>
      </c>
      <c r="S129" s="1" t="s">
        <v>8157</v>
      </c>
      <c r="T129">
        <v>0.64</v>
      </c>
      <c r="U129" s="1"/>
      <c r="V129">
        <v>3066.360459</v>
      </c>
      <c r="W129">
        <v>136679.798086</v>
      </c>
      <c r="X129">
        <v>17.141672</v>
      </c>
      <c r="Y129">
        <v>2.4532029999999998</v>
      </c>
      <c r="Z129">
        <v>56.999505999999997</v>
      </c>
      <c r="AA129">
        <v>58.753475000000002</v>
      </c>
      <c r="AB129">
        <v>0</v>
      </c>
    </row>
    <row r="130" spans="1:28" x14ac:dyDescent="0.25">
      <c r="A130" s="1" t="s">
        <v>685</v>
      </c>
      <c r="B130">
        <v>460</v>
      </c>
      <c r="C130" s="1" t="s">
        <v>4026</v>
      </c>
      <c r="D130">
        <v>0.2</v>
      </c>
      <c r="E130">
        <v>0</v>
      </c>
      <c r="F130">
        <v>0</v>
      </c>
      <c r="G130">
        <v>761</v>
      </c>
      <c r="H130" s="1" t="s">
        <v>4106</v>
      </c>
      <c r="I130">
        <v>88.81</v>
      </c>
      <c r="J130">
        <v>8.92</v>
      </c>
      <c r="K130">
        <v>301</v>
      </c>
      <c r="L130">
        <v>2051.67</v>
      </c>
      <c r="M130">
        <v>59</v>
      </c>
      <c r="N130">
        <v>1</v>
      </c>
      <c r="O130">
        <v>0</v>
      </c>
      <c r="P130">
        <v>110.65</v>
      </c>
      <c r="Q130">
        <v>0</v>
      </c>
      <c r="R130" s="1" t="s">
        <v>4840</v>
      </c>
      <c r="S130" s="1" t="s">
        <v>8157</v>
      </c>
      <c r="T130">
        <v>0.7</v>
      </c>
      <c r="U130" s="1"/>
      <c r="V130">
        <v>20141.377161</v>
      </c>
      <c r="W130">
        <v>761219.87916799996</v>
      </c>
      <c r="X130">
        <v>109.581006</v>
      </c>
      <c r="Y130">
        <v>14.888574</v>
      </c>
      <c r="Z130">
        <v>322.91549300000003</v>
      </c>
      <c r="AA130">
        <v>327.22063100000003</v>
      </c>
      <c r="AB130">
        <v>0</v>
      </c>
    </row>
    <row r="131" spans="1:28" x14ac:dyDescent="0.25">
      <c r="A131" s="1" t="s">
        <v>696</v>
      </c>
      <c r="B131">
        <v>316</v>
      </c>
      <c r="C131" s="1" t="s">
        <v>4032</v>
      </c>
      <c r="D131">
        <v>5.0999999999999996</v>
      </c>
      <c r="E131">
        <v>0</v>
      </c>
      <c r="F131">
        <v>2.36</v>
      </c>
      <c r="G131">
        <v>769</v>
      </c>
      <c r="H131" s="1" t="s">
        <v>4113</v>
      </c>
      <c r="I131">
        <v>0.2</v>
      </c>
      <c r="J131">
        <v>4.18</v>
      </c>
      <c r="K131">
        <v>453</v>
      </c>
      <c r="L131">
        <v>1269.6500000000001</v>
      </c>
      <c r="M131">
        <v>167</v>
      </c>
      <c r="N131">
        <v>3</v>
      </c>
      <c r="O131">
        <v>0</v>
      </c>
      <c r="P131">
        <v>244.15</v>
      </c>
      <c r="Q131">
        <v>0</v>
      </c>
      <c r="R131" s="1" t="s">
        <v>4851</v>
      </c>
      <c r="S131" s="1" t="s">
        <v>8157</v>
      </c>
      <c r="T131">
        <v>0.44</v>
      </c>
      <c r="U131" s="1"/>
      <c r="V131">
        <v>39715.095208999999</v>
      </c>
      <c r="W131">
        <v>877101.98876500002</v>
      </c>
      <c r="X131">
        <v>201.21053900000001</v>
      </c>
      <c r="Y131">
        <v>18.702607</v>
      </c>
      <c r="Z131">
        <v>384.27186999999998</v>
      </c>
      <c r="AA131">
        <v>377.04565400000001</v>
      </c>
      <c r="AB131">
        <v>0</v>
      </c>
    </row>
    <row r="132" spans="1:28" x14ac:dyDescent="0.25">
      <c r="A132" s="1" t="s">
        <v>700</v>
      </c>
      <c r="B132">
        <v>493</v>
      </c>
      <c r="C132" s="1" t="s">
        <v>4015</v>
      </c>
      <c r="D132">
        <v>5.0999999999999996</v>
      </c>
      <c r="E132">
        <v>0</v>
      </c>
      <c r="F132">
        <v>0.14000000000000001</v>
      </c>
      <c r="G132">
        <v>772</v>
      </c>
      <c r="H132" s="1" t="s">
        <v>4131</v>
      </c>
      <c r="I132">
        <v>194.58</v>
      </c>
      <c r="J132">
        <v>6.99</v>
      </c>
      <c r="K132">
        <v>279</v>
      </c>
      <c r="L132">
        <v>1448.27</v>
      </c>
      <c r="M132">
        <v>99</v>
      </c>
      <c r="N132">
        <v>5</v>
      </c>
      <c r="O132">
        <v>0</v>
      </c>
      <c r="P132">
        <v>203.72</v>
      </c>
      <c r="Q132">
        <v>0</v>
      </c>
      <c r="R132" s="1" t="s">
        <v>4855</v>
      </c>
      <c r="S132" s="1" t="s">
        <v>8157</v>
      </c>
      <c r="T132">
        <v>1.4</v>
      </c>
      <c r="U132" s="1"/>
      <c r="V132">
        <v>27729.837852000001</v>
      </c>
      <c r="W132">
        <v>966425.98687400005</v>
      </c>
      <c r="X132">
        <v>149.41969599999999</v>
      </c>
      <c r="Y132">
        <v>21.602685000000001</v>
      </c>
      <c r="Z132">
        <v>427.08345600000001</v>
      </c>
      <c r="AA132">
        <v>415.42900100000003</v>
      </c>
      <c r="AB132">
        <v>0</v>
      </c>
    </row>
    <row r="133" spans="1:28" x14ac:dyDescent="0.25">
      <c r="A133" s="1" t="s">
        <v>705</v>
      </c>
      <c r="B133">
        <v>89</v>
      </c>
      <c r="C133" s="1" t="s">
        <v>4046</v>
      </c>
      <c r="D133">
        <v>5.0999999999999996</v>
      </c>
      <c r="E133">
        <v>0</v>
      </c>
      <c r="F133">
        <v>0.54</v>
      </c>
      <c r="G133">
        <v>776</v>
      </c>
      <c r="H133" s="1" t="s">
        <v>4095</v>
      </c>
      <c r="I133">
        <v>63.59</v>
      </c>
      <c r="J133">
        <v>5.72</v>
      </c>
      <c r="K133">
        <v>687</v>
      </c>
      <c r="L133">
        <v>3164.06</v>
      </c>
      <c r="M133">
        <v>167</v>
      </c>
      <c r="N133">
        <v>6</v>
      </c>
      <c r="O133">
        <v>0</v>
      </c>
      <c r="P133">
        <v>262.13</v>
      </c>
      <c r="Q133">
        <v>0</v>
      </c>
      <c r="R133" s="1" t="s">
        <v>4860</v>
      </c>
      <c r="S133" s="1" t="s">
        <v>8157</v>
      </c>
      <c r="T133">
        <v>0.54</v>
      </c>
      <c r="U133" s="1"/>
      <c r="V133">
        <v>46890.578828999998</v>
      </c>
      <c r="W133">
        <v>1342080.951416</v>
      </c>
      <c r="X133">
        <v>244.59090699999999</v>
      </c>
      <c r="Y133">
        <v>25.996828000000001</v>
      </c>
      <c r="Z133">
        <v>571.70343100000002</v>
      </c>
      <c r="AA133">
        <v>576.92130799999995</v>
      </c>
      <c r="AB133">
        <v>0</v>
      </c>
    </row>
    <row r="134" spans="1:28" x14ac:dyDescent="0.25">
      <c r="A134" s="1" t="s">
        <v>722</v>
      </c>
      <c r="B134">
        <v>2</v>
      </c>
      <c r="C134" s="1" t="s">
        <v>4046</v>
      </c>
      <c r="D134">
        <v>5.0999999999999996</v>
      </c>
      <c r="E134">
        <v>0</v>
      </c>
      <c r="F134">
        <v>2</v>
      </c>
      <c r="G134">
        <v>791</v>
      </c>
      <c r="H134" s="1" t="s">
        <v>4095</v>
      </c>
      <c r="I134">
        <v>63.59</v>
      </c>
      <c r="J134">
        <v>6.77</v>
      </c>
      <c r="K134">
        <v>789</v>
      </c>
      <c r="L134">
        <v>3164.07</v>
      </c>
      <c r="M134">
        <v>232</v>
      </c>
      <c r="N134">
        <v>8</v>
      </c>
      <c r="O134">
        <v>0</v>
      </c>
      <c r="P134">
        <v>343.47</v>
      </c>
      <c r="Q134">
        <v>0</v>
      </c>
      <c r="R134" s="1" t="s">
        <v>4877</v>
      </c>
      <c r="S134" s="1" t="s">
        <v>8157</v>
      </c>
      <c r="T134">
        <v>0.51</v>
      </c>
      <c r="U134" s="1"/>
      <c r="V134">
        <v>58349.318001</v>
      </c>
      <c r="W134">
        <v>1517645.067755</v>
      </c>
      <c r="X134">
        <v>300.83785</v>
      </c>
      <c r="Y134">
        <v>30.255894000000001</v>
      </c>
      <c r="Z134">
        <v>651.91365699999994</v>
      </c>
      <c r="AA134">
        <v>652.39443900000003</v>
      </c>
      <c r="AB134">
        <v>0</v>
      </c>
    </row>
    <row r="135" spans="1:28" x14ac:dyDescent="0.25">
      <c r="A135" s="1" t="s">
        <v>728</v>
      </c>
      <c r="B135">
        <v>493</v>
      </c>
      <c r="C135" s="1" t="s">
        <v>4019</v>
      </c>
      <c r="D135">
        <v>5.0999999999999996</v>
      </c>
      <c r="E135">
        <v>0</v>
      </c>
      <c r="F135">
        <v>0.14000000000000001</v>
      </c>
      <c r="G135">
        <v>796</v>
      </c>
      <c r="H135" s="1" t="s">
        <v>4120</v>
      </c>
      <c r="I135">
        <v>34.18</v>
      </c>
      <c r="J135">
        <v>14.84</v>
      </c>
      <c r="K135">
        <v>303</v>
      </c>
      <c r="L135">
        <v>2468.91</v>
      </c>
      <c r="M135">
        <v>62</v>
      </c>
      <c r="N135">
        <v>4</v>
      </c>
      <c r="O135">
        <v>0</v>
      </c>
      <c r="P135">
        <v>142.28</v>
      </c>
      <c r="Q135">
        <v>0</v>
      </c>
      <c r="R135" s="1" t="s">
        <v>4883</v>
      </c>
      <c r="S135" s="1" t="s">
        <v>8157</v>
      </c>
      <c r="T135">
        <v>1.1100000000000001</v>
      </c>
      <c r="U135" s="1"/>
      <c r="V135">
        <v>21121.44788</v>
      </c>
      <c r="W135">
        <v>905889.73500999995</v>
      </c>
      <c r="X135">
        <v>117.587298</v>
      </c>
      <c r="Y135">
        <v>18.574891000000001</v>
      </c>
      <c r="Z135">
        <v>386.73887500000001</v>
      </c>
      <c r="AA135">
        <v>389.40546599999999</v>
      </c>
      <c r="AB135">
        <v>0</v>
      </c>
    </row>
    <row r="136" spans="1:28" x14ac:dyDescent="0.25">
      <c r="A136" s="1" t="s">
        <v>734</v>
      </c>
      <c r="B136">
        <v>515</v>
      </c>
      <c r="C136" s="1" t="s">
        <v>4036</v>
      </c>
      <c r="D136">
        <v>5.0999999999999996</v>
      </c>
      <c r="E136">
        <v>0</v>
      </c>
      <c r="F136">
        <v>0.72</v>
      </c>
      <c r="G136">
        <v>799</v>
      </c>
      <c r="H136" s="1" t="s">
        <v>4131</v>
      </c>
      <c r="I136">
        <v>194.58</v>
      </c>
      <c r="J136">
        <v>15.67</v>
      </c>
      <c r="K136">
        <v>284</v>
      </c>
      <c r="L136">
        <v>2235.6799999999998</v>
      </c>
      <c r="M136">
        <v>36</v>
      </c>
      <c r="N136">
        <v>3</v>
      </c>
      <c r="O136">
        <v>0</v>
      </c>
      <c r="P136">
        <v>150.47</v>
      </c>
      <c r="Q136">
        <v>0</v>
      </c>
      <c r="R136" s="1" t="s">
        <v>4889</v>
      </c>
      <c r="S136" s="1" t="s">
        <v>8157</v>
      </c>
      <c r="T136">
        <v>1.21</v>
      </c>
      <c r="U136" s="1"/>
      <c r="V136">
        <v>20347.565465</v>
      </c>
      <c r="W136">
        <v>953843.39517200005</v>
      </c>
      <c r="X136">
        <v>115.385791</v>
      </c>
      <c r="Y136">
        <v>19.567</v>
      </c>
      <c r="Z136">
        <v>409.44752099999999</v>
      </c>
      <c r="AA136">
        <v>410.01698199999998</v>
      </c>
      <c r="AB136">
        <v>0</v>
      </c>
    </row>
    <row r="137" spans="1:28" x14ac:dyDescent="0.25">
      <c r="A137" s="1" t="s">
        <v>736</v>
      </c>
      <c r="B137">
        <v>690</v>
      </c>
      <c r="C137" s="1" t="s">
        <v>4010</v>
      </c>
      <c r="D137">
        <v>5.0999999999999996</v>
      </c>
      <c r="E137">
        <v>0</v>
      </c>
      <c r="F137">
        <v>0</v>
      </c>
      <c r="G137">
        <v>799</v>
      </c>
      <c r="H137" s="1" t="s">
        <v>4083</v>
      </c>
      <c r="I137">
        <v>73.11</v>
      </c>
      <c r="J137">
        <v>12.51</v>
      </c>
      <c r="K137">
        <v>109</v>
      </c>
      <c r="L137">
        <v>900.39</v>
      </c>
      <c r="M137">
        <v>15</v>
      </c>
      <c r="N137">
        <v>2</v>
      </c>
      <c r="O137">
        <v>0</v>
      </c>
      <c r="P137">
        <v>47.34</v>
      </c>
      <c r="Q137">
        <v>0</v>
      </c>
      <c r="R137" s="1" t="s">
        <v>4891</v>
      </c>
      <c r="S137" s="1" t="s">
        <v>8157</v>
      </c>
      <c r="T137">
        <v>1.06</v>
      </c>
      <c r="U137" s="1"/>
      <c r="V137">
        <v>7514.1916090000004</v>
      </c>
      <c r="W137">
        <v>373931.446864</v>
      </c>
      <c r="X137">
        <v>43.138191999999997</v>
      </c>
      <c r="Y137">
        <v>7.6400519999999998</v>
      </c>
      <c r="Z137">
        <v>160.666843</v>
      </c>
      <c r="AA137">
        <v>160.73694900000001</v>
      </c>
      <c r="AB137">
        <v>0</v>
      </c>
    </row>
    <row r="138" spans="1:28" x14ac:dyDescent="0.25">
      <c r="A138" s="1" t="s">
        <v>737</v>
      </c>
      <c r="B138">
        <v>432</v>
      </c>
      <c r="C138" s="1" t="s">
        <v>4037</v>
      </c>
      <c r="D138">
        <v>5.0999999999999996</v>
      </c>
      <c r="E138">
        <v>0</v>
      </c>
      <c r="F138">
        <v>0.75</v>
      </c>
      <c r="G138">
        <v>800</v>
      </c>
      <c r="H138" s="1" t="s">
        <v>4165</v>
      </c>
      <c r="I138">
        <v>135.09</v>
      </c>
      <c r="J138">
        <v>12.99</v>
      </c>
      <c r="K138">
        <v>368</v>
      </c>
      <c r="L138">
        <v>1953.85</v>
      </c>
      <c r="M138">
        <v>140</v>
      </c>
      <c r="N138">
        <v>3</v>
      </c>
      <c r="O138">
        <v>0</v>
      </c>
      <c r="P138">
        <v>217.92</v>
      </c>
      <c r="Q138">
        <v>0</v>
      </c>
      <c r="R138" s="1" t="s">
        <v>4892</v>
      </c>
      <c r="S138" s="1" t="s">
        <v>8157</v>
      </c>
      <c r="T138">
        <v>0.94</v>
      </c>
      <c r="U138" s="1"/>
      <c r="V138">
        <v>31950.982567999999</v>
      </c>
      <c r="W138">
        <v>984477.83984899998</v>
      </c>
      <c r="X138">
        <v>168.69943599999999</v>
      </c>
      <c r="Y138">
        <v>20.534400999999999</v>
      </c>
      <c r="Z138">
        <v>424.67424899999997</v>
      </c>
      <c r="AA138">
        <v>423.19430199999999</v>
      </c>
      <c r="AB138">
        <v>0</v>
      </c>
    </row>
    <row r="139" spans="1:28" x14ac:dyDescent="0.25">
      <c r="A139" s="1" t="s">
        <v>747</v>
      </c>
      <c r="B139">
        <v>575</v>
      </c>
      <c r="C139" s="1" t="s">
        <v>4020</v>
      </c>
      <c r="D139">
        <v>5.0999999999999996</v>
      </c>
      <c r="E139">
        <v>0</v>
      </c>
      <c r="F139">
        <v>0</v>
      </c>
      <c r="G139">
        <v>805</v>
      </c>
      <c r="H139" s="1" t="s">
        <v>4116</v>
      </c>
      <c r="I139">
        <v>87.33</v>
      </c>
      <c r="J139">
        <v>11.6</v>
      </c>
      <c r="K139">
        <v>230</v>
      </c>
      <c r="L139">
        <v>1635.43</v>
      </c>
      <c r="M139">
        <v>52</v>
      </c>
      <c r="N139">
        <v>3</v>
      </c>
      <c r="O139">
        <v>0</v>
      </c>
      <c r="P139">
        <v>95.11</v>
      </c>
      <c r="Q139">
        <v>0</v>
      </c>
      <c r="R139" s="1" t="s">
        <v>4902</v>
      </c>
      <c r="S139" s="1" t="s">
        <v>8157</v>
      </c>
      <c r="T139">
        <v>0.88</v>
      </c>
      <c r="U139" s="1"/>
      <c r="V139">
        <v>15273.31092</v>
      </c>
      <c r="W139">
        <v>602750.26229400001</v>
      </c>
      <c r="X139">
        <v>83.760451000000003</v>
      </c>
      <c r="Y139">
        <v>11.901956999999999</v>
      </c>
      <c r="Z139">
        <v>255.80080599999999</v>
      </c>
      <c r="AA139">
        <v>259.09964600000001</v>
      </c>
      <c r="AB139">
        <v>0</v>
      </c>
    </row>
    <row r="140" spans="1:28" x14ac:dyDescent="0.25">
      <c r="A140" s="1" t="s">
        <v>751</v>
      </c>
      <c r="B140">
        <v>432</v>
      </c>
      <c r="C140" s="1" t="s">
        <v>4022</v>
      </c>
      <c r="D140">
        <v>5.0999999999999996</v>
      </c>
      <c r="E140">
        <v>0</v>
      </c>
      <c r="F140">
        <v>0.75</v>
      </c>
      <c r="G140">
        <v>813</v>
      </c>
      <c r="H140" s="1" t="s">
        <v>4133</v>
      </c>
      <c r="I140">
        <v>20.190000000000001</v>
      </c>
      <c r="J140">
        <v>14.02</v>
      </c>
      <c r="K140">
        <v>381</v>
      </c>
      <c r="L140">
        <v>2376.66</v>
      </c>
      <c r="M140">
        <v>69</v>
      </c>
      <c r="N140">
        <v>6</v>
      </c>
      <c r="O140">
        <v>0</v>
      </c>
      <c r="P140">
        <v>227.88</v>
      </c>
      <c r="Q140">
        <v>0</v>
      </c>
      <c r="R140" s="1" t="s">
        <v>4906</v>
      </c>
      <c r="S140" s="1" t="s">
        <v>8157</v>
      </c>
      <c r="T140">
        <v>1.1100000000000001</v>
      </c>
      <c r="U140" s="1"/>
      <c r="V140">
        <v>28275.369757</v>
      </c>
      <c r="W140">
        <v>1071288.2572560001</v>
      </c>
      <c r="X140">
        <v>154.07651300000001</v>
      </c>
      <c r="Y140">
        <v>22.165241000000002</v>
      </c>
      <c r="Z140">
        <v>460.93200300000001</v>
      </c>
      <c r="AA140">
        <v>460.50591900000001</v>
      </c>
      <c r="AB140">
        <v>0</v>
      </c>
    </row>
    <row r="141" spans="1:28" x14ac:dyDescent="0.25">
      <c r="A141" s="1" t="s">
        <v>767</v>
      </c>
      <c r="B141">
        <v>600</v>
      </c>
      <c r="C141" s="1" t="s">
        <v>4008</v>
      </c>
      <c r="D141">
        <v>5.0999999999999996</v>
      </c>
      <c r="E141">
        <v>0</v>
      </c>
      <c r="F141">
        <v>0</v>
      </c>
      <c r="G141">
        <v>824</v>
      </c>
      <c r="H141" s="1" t="s">
        <v>4080</v>
      </c>
      <c r="I141">
        <v>0.2</v>
      </c>
      <c r="J141">
        <v>5.76</v>
      </c>
      <c r="K141">
        <v>224</v>
      </c>
      <c r="L141">
        <v>660.09</v>
      </c>
      <c r="M141">
        <v>141</v>
      </c>
      <c r="N141">
        <v>4</v>
      </c>
      <c r="O141">
        <v>0</v>
      </c>
      <c r="P141">
        <v>167.31</v>
      </c>
      <c r="Q141">
        <v>0</v>
      </c>
      <c r="R141" s="1" t="s">
        <v>4922</v>
      </c>
      <c r="S141" s="1" t="s">
        <v>8157</v>
      </c>
      <c r="T141">
        <v>0.88</v>
      </c>
      <c r="U141" s="1"/>
      <c r="V141">
        <v>24731.914518000001</v>
      </c>
      <c r="W141">
        <v>576369.12899</v>
      </c>
      <c r="X141">
        <v>126.226657</v>
      </c>
      <c r="Y141">
        <v>13.125159</v>
      </c>
      <c r="Z141">
        <v>256.41267900000003</v>
      </c>
      <c r="AA141">
        <v>247.76533499999999</v>
      </c>
      <c r="AB141">
        <v>0</v>
      </c>
    </row>
    <row r="142" spans="1:28" x14ac:dyDescent="0.25">
      <c r="A142" s="1" t="s">
        <v>769</v>
      </c>
      <c r="B142">
        <v>621</v>
      </c>
      <c r="C142" s="1" t="s">
        <v>4006</v>
      </c>
      <c r="D142">
        <v>5.0999999999999996</v>
      </c>
      <c r="E142">
        <v>0</v>
      </c>
      <c r="F142">
        <v>0</v>
      </c>
      <c r="G142">
        <v>827</v>
      </c>
      <c r="H142" s="1" t="s">
        <v>4077</v>
      </c>
      <c r="I142">
        <v>54.88</v>
      </c>
      <c r="J142">
        <v>10.02</v>
      </c>
      <c r="K142">
        <v>206</v>
      </c>
      <c r="L142">
        <v>876.34</v>
      </c>
      <c r="M142">
        <v>109</v>
      </c>
      <c r="N142">
        <v>4</v>
      </c>
      <c r="O142">
        <v>0</v>
      </c>
      <c r="P142">
        <v>140.49</v>
      </c>
      <c r="Q142">
        <v>0</v>
      </c>
      <c r="R142" s="1" t="s">
        <v>4924</v>
      </c>
      <c r="S142" s="1" t="s">
        <v>8157</v>
      </c>
      <c r="T142">
        <v>0.96</v>
      </c>
      <c r="U142" s="1"/>
      <c r="V142">
        <v>20235.385553</v>
      </c>
      <c r="W142">
        <v>535488.37318</v>
      </c>
      <c r="X142">
        <v>104.794167</v>
      </c>
      <c r="Y142">
        <v>11.770393</v>
      </c>
      <c r="Z142">
        <v>235.113392</v>
      </c>
      <c r="AA142">
        <v>230.190155</v>
      </c>
      <c r="AB142">
        <v>0</v>
      </c>
    </row>
    <row r="143" spans="1:28" x14ac:dyDescent="0.25">
      <c r="A143" s="1" t="s">
        <v>770</v>
      </c>
      <c r="B143">
        <v>755</v>
      </c>
      <c r="C143" s="1" t="s">
        <v>4003</v>
      </c>
      <c r="D143">
        <v>5.0999999999999996</v>
      </c>
      <c r="E143">
        <v>0</v>
      </c>
      <c r="F143">
        <v>0.32</v>
      </c>
      <c r="G143">
        <v>827</v>
      </c>
      <c r="H143" s="1" t="s">
        <v>4095</v>
      </c>
      <c r="I143">
        <v>63.59</v>
      </c>
      <c r="J143">
        <v>17.22</v>
      </c>
      <c r="K143">
        <v>72</v>
      </c>
      <c r="L143">
        <v>762.07</v>
      </c>
      <c r="M143">
        <v>2</v>
      </c>
      <c r="N143">
        <v>2</v>
      </c>
      <c r="O143">
        <v>0</v>
      </c>
      <c r="P143">
        <v>29.98</v>
      </c>
      <c r="Q143">
        <v>0</v>
      </c>
      <c r="R143" s="1" t="s">
        <v>4925</v>
      </c>
      <c r="S143" s="1" t="s">
        <v>8157</v>
      </c>
      <c r="T143">
        <v>1.34</v>
      </c>
      <c r="U143" s="1"/>
      <c r="V143">
        <v>5739.2754180000002</v>
      </c>
      <c r="W143">
        <v>316633.63797099999</v>
      </c>
      <c r="X143">
        <v>33.751648000000003</v>
      </c>
      <c r="Y143">
        <v>6.6382099999999999</v>
      </c>
      <c r="Z143">
        <v>136.40677099999999</v>
      </c>
      <c r="AA143">
        <v>136.10638499999999</v>
      </c>
      <c r="AB143">
        <v>0</v>
      </c>
    </row>
    <row r="144" spans="1:28" x14ac:dyDescent="0.25">
      <c r="A144" s="1" t="s">
        <v>775</v>
      </c>
      <c r="B144">
        <v>512</v>
      </c>
      <c r="C144" s="1" t="s">
        <v>4039</v>
      </c>
      <c r="D144">
        <v>5.0999999999999996</v>
      </c>
      <c r="E144">
        <v>0</v>
      </c>
      <c r="F144">
        <v>0.89</v>
      </c>
      <c r="G144">
        <v>832</v>
      </c>
      <c r="H144" s="1" t="s">
        <v>4111</v>
      </c>
      <c r="I144">
        <v>13.29</v>
      </c>
      <c r="J144">
        <v>10.36</v>
      </c>
      <c r="K144">
        <v>320</v>
      </c>
      <c r="L144">
        <v>1792.38</v>
      </c>
      <c r="M144">
        <v>101</v>
      </c>
      <c r="N144">
        <v>3</v>
      </c>
      <c r="O144">
        <v>0</v>
      </c>
      <c r="P144">
        <v>166.51</v>
      </c>
      <c r="Q144">
        <v>0</v>
      </c>
      <c r="R144" s="1" t="s">
        <v>4930</v>
      </c>
      <c r="S144" s="1" t="s">
        <v>8157</v>
      </c>
      <c r="T144">
        <v>0.84</v>
      </c>
      <c r="U144" s="1"/>
      <c r="V144">
        <v>26176.005985</v>
      </c>
      <c r="W144">
        <v>845733.74500200001</v>
      </c>
      <c r="X144">
        <v>139.15805700000001</v>
      </c>
      <c r="Y144">
        <v>17.684421</v>
      </c>
      <c r="Z144">
        <v>366.76147900000001</v>
      </c>
      <c r="AA144">
        <v>363.55149999999998</v>
      </c>
      <c r="AB144">
        <v>0</v>
      </c>
    </row>
    <row r="145" spans="1:28" x14ac:dyDescent="0.25">
      <c r="A145" s="1" t="s">
        <v>778</v>
      </c>
      <c r="B145">
        <v>628</v>
      </c>
      <c r="C145" s="1" t="s">
        <v>4025</v>
      </c>
      <c r="D145">
        <v>5.0999999999999996</v>
      </c>
      <c r="E145">
        <v>0</v>
      </c>
      <c r="F145">
        <v>0.73</v>
      </c>
      <c r="G145">
        <v>834</v>
      </c>
      <c r="H145" s="1" t="s">
        <v>4164</v>
      </c>
      <c r="I145">
        <v>92.78</v>
      </c>
      <c r="J145">
        <v>16.850000000000001</v>
      </c>
      <c r="K145">
        <v>206</v>
      </c>
      <c r="L145">
        <v>1809.62</v>
      </c>
      <c r="M145">
        <v>24</v>
      </c>
      <c r="N145">
        <v>1</v>
      </c>
      <c r="O145">
        <v>0</v>
      </c>
      <c r="P145">
        <v>104.45</v>
      </c>
      <c r="Q145">
        <v>0</v>
      </c>
      <c r="R145" s="1" t="s">
        <v>4933</v>
      </c>
      <c r="S145" s="1" t="s">
        <v>8157</v>
      </c>
      <c r="T145">
        <v>1.3</v>
      </c>
      <c r="U145" s="1"/>
      <c r="V145">
        <v>14957.389386999999</v>
      </c>
      <c r="W145">
        <v>737013.06385399995</v>
      </c>
      <c r="X145">
        <v>85.673275000000004</v>
      </c>
      <c r="Y145">
        <v>15.214009000000001</v>
      </c>
      <c r="Z145">
        <v>315.93825099999998</v>
      </c>
      <c r="AA145">
        <v>316.81008100000003</v>
      </c>
      <c r="AB145">
        <v>0</v>
      </c>
    </row>
    <row r="146" spans="1:28" x14ac:dyDescent="0.25">
      <c r="A146" s="1" t="s">
        <v>781</v>
      </c>
      <c r="B146">
        <v>755</v>
      </c>
      <c r="C146" s="1" t="s">
        <v>4009</v>
      </c>
      <c r="D146">
        <v>5.0999999999999996</v>
      </c>
      <c r="E146">
        <v>0</v>
      </c>
      <c r="F146">
        <v>0.32</v>
      </c>
      <c r="G146">
        <v>839</v>
      </c>
      <c r="H146" s="1" t="s">
        <v>4082</v>
      </c>
      <c r="I146">
        <v>19.239999999999998</v>
      </c>
      <c r="J146">
        <v>18.34</v>
      </c>
      <c r="K146">
        <v>84</v>
      </c>
      <c r="L146">
        <v>738.31</v>
      </c>
      <c r="M146">
        <v>1</v>
      </c>
      <c r="N146">
        <v>1</v>
      </c>
      <c r="O146">
        <v>0</v>
      </c>
      <c r="P146">
        <v>45.7</v>
      </c>
      <c r="Q146">
        <v>0</v>
      </c>
      <c r="R146" s="1" t="s">
        <v>4936</v>
      </c>
      <c r="S146" s="1" t="s">
        <v>8157</v>
      </c>
      <c r="T146">
        <v>1.52</v>
      </c>
      <c r="U146" s="1"/>
      <c r="V146">
        <v>7617.118684</v>
      </c>
      <c r="W146">
        <v>388068.59964600002</v>
      </c>
      <c r="X146">
        <v>44.040764000000003</v>
      </c>
      <c r="Y146">
        <v>8.3967559999999999</v>
      </c>
      <c r="Z146">
        <v>169.67245700000001</v>
      </c>
      <c r="AA146">
        <v>166.813039</v>
      </c>
      <c r="AB146">
        <v>0</v>
      </c>
    </row>
    <row r="147" spans="1:28" x14ac:dyDescent="0.25">
      <c r="A147" s="1" t="s">
        <v>785</v>
      </c>
      <c r="B147">
        <v>577</v>
      </c>
      <c r="C147" s="1" t="s">
        <v>4033</v>
      </c>
      <c r="D147">
        <v>5.0999999999999996</v>
      </c>
      <c r="E147">
        <v>0</v>
      </c>
      <c r="F147">
        <v>2</v>
      </c>
      <c r="G147">
        <v>844</v>
      </c>
      <c r="H147" s="1" t="s">
        <v>4122</v>
      </c>
      <c r="I147">
        <v>159.35</v>
      </c>
      <c r="J147">
        <v>12.76</v>
      </c>
      <c r="K147">
        <v>267</v>
      </c>
      <c r="L147">
        <v>1983.05</v>
      </c>
      <c r="M147">
        <v>66</v>
      </c>
      <c r="N147">
        <v>3</v>
      </c>
      <c r="O147">
        <v>0</v>
      </c>
      <c r="P147">
        <v>116.61</v>
      </c>
      <c r="Q147">
        <v>0</v>
      </c>
      <c r="R147" s="1" t="s">
        <v>4940</v>
      </c>
      <c r="S147" s="1" t="s">
        <v>8157</v>
      </c>
      <c r="T147">
        <v>0.96</v>
      </c>
      <c r="U147" s="1"/>
      <c r="V147">
        <v>18322.308147</v>
      </c>
      <c r="W147">
        <v>740305.21182800003</v>
      </c>
      <c r="X147">
        <v>100.92170900000001</v>
      </c>
      <c r="Y147">
        <v>14.745281</v>
      </c>
      <c r="Z147">
        <v>314.311576</v>
      </c>
      <c r="AA147">
        <v>318.22884099999999</v>
      </c>
      <c r="AB147">
        <v>0</v>
      </c>
    </row>
    <row r="148" spans="1:28" x14ac:dyDescent="0.25">
      <c r="A148" s="1" t="s">
        <v>788</v>
      </c>
      <c r="B148">
        <v>630</v>
      </c>
      <c r="C148" s="1" t="s">
        <v>4032</v>
      </c>
      <c r="D148">
        <v>5.0999999999999996</v>
      </c>
      <c r="E148">
        <v>0</v>
      </c>
      <c r="F148">
        <v>2.73</v>
      </c>
      <c r="G148">
        <v>846</v>
      </c>
      <c r="H148" s="1" t="s">
        <v>4162</v>
      </c>
      <c r="I148">
        <v>0.2</v>
      </c>
      <c r="J148">
        <v>15.57</v>
      </c>
      <c r="K148">
        <v>216</v>
      </c>
      <c r="L148">
        <v>1269.6500000000001</v>
      </c>
      <c r="M148">
        <v>88</v>
      </c>
      <c r="N148">
        <v>4</v>
      </c>
      <c r="O148">
        <v>0</v>
      </c>
      <c r="P148">
        <v>139.09</v>
      </c>
      <c r="Q148">
        <v>0</v>
      </c>
      <c r="R148" s="1" t="s">
        <v>4943</v>
      </c>
      <c r="S148" s="1" t="s">
        <v>8157</v>
      </c>
      <c r="T148">
        <v>1.19</v>
      </c>
      <c r="U148" s="1"/>
      <c r="V148">
        <v>19984.476839999999</v>
      </c>
      <c r="W148">
        <v>667835.41706100001</v>
      </c>
      <c r="X148">
        <v>106.950514</v>
      </c>
      <c r="Y148">
        <v>14.68474</v>
      </c>
      <c r="Z148">
        <v>292.58716299999998</v>
      </c>
      <c r="AA148">
        <v>287.07768900000002</v>
      </c>
      <c r="AB148">
        <v>0</v>
      </c>
    </row>
    <row r="149" spans="1:28" x14ac:dyDescent="0.25">
      <c r="A149" s="1" t="s">
        <v>790</v>
      </c>
      <c r="B149">
        <v>266</v>
      </c>
      <c r="C149" s="1" t="s">
        <v>4046</v>
      </c>
      <c r="D149">
        <v>5.0999999999999996</v>
      </c>
      <c r="E149">
        <v>0</v>
      </c>
      <c r="F149">
        <v>0.62</v>
      </c>
      <c r="G149">
        <v>850</v>
      </c>
      <c r="H149" s="1" t="s">
        <v>4095</v>
      </c>
      <c r="I149">
        <v>63.59</v>
      </c>
      <c r="J149">
        <v>7.9</v>
      </c>
      <c r="K149">
        <v>584</v>
      </c>
      <c r="L149">
        <v>3164.06</v>
      </c>
      <c r="M149">
        <v>130</v>
      </c>
      <c r="N149">
        <v>4</v>
      </c>
      <c r="O149">
        <v>0</v>
      </c>
      <c r="P149">
        <v>202.41</v>
      </c>
      <c r="Q149">
        <v>0</v>
      </c>
      <c r="R149" s="1" t="s">
        <v>4945</v>
      </c>
      <c r="S149" s="1" t="s">
        <v>8157</v>
      </c>
      <c r="T149">
        <v>0.6</v>
      </c>
      <c r="U149" s="1"/>
      <c r="V149">
        <v>36915.351050999998</v>
      </c>
      <c r="W149">
        <v>1156519.612403</v>
      </c>
      <c r="X149">
        <v>194.927483</v>
      </c>
      <c r="Y149">
        <v>22.085239000000001</v>
      </c>
      <c r="Z149">
        <v>489.97017399999999</v>
      </c>
      <c r="AA149">
        <v>497.15148399999998</v>
      </c>
      <c r="AB149">
        <v>0</v>
      </c>
    </row>
    <row r="150" spans="1:28" x14ac:dyDescent="0.25">
      <c r="A150" s="1" t="s">
        <v>792</v>
      </c>
      <c r="B150">
        <v>693</v>
      </c>
      <c r="C150" s="1" t="s">
        <v>4006</v>
      </c>
      <c r="D150">
        <v>5.0999999999999996</v>
      </c>
      <c r="E150">
        <v>0</v>
      </c>
      <c r="F150">
        <v>3</v>
      </c>
      <c r="G150">
        <v>850</v>
      </c>
      <c r="H150" s="1" t="s">
        <v>4077</v>
      </c>
      <c r="I150">
        <v>54.88</v>
      </c>
      <c r="J150">
        <v>10.08</v>
      </c>
      <c r="K150">
        <v>157</v>
      </c>
      <c r="L150">
        <v>876.34</v>
      </c>
      <c r="M150">
        <v>58</v>
      </c>
      <c r="N150">
        <v>1</v>
      </c>
      <c r="O150">
        <v>0</v>
      </c>
      <c r="P150">
        <v>74.05</v>
      </c>
      <c r="Q150">
        <v>0</v>
      </c>
      <c r="R150" s="1" t="s">
        <v>4947</v>
      </c>
      <c r="S150" s="1" t="s">
        <v>8157</v>
      </c>
      <c r="T150">
        <v>0.77</v>
      </c>
      <c r="U150" s="1"/>
      <c r="V150">
        <v>12599.369688000001</v>
      </c>
      <c r="W150">
        <v>366761.625497</v>
      </c>
      <c r="X150">
        <v>65.922134999999997</v>
      </c>
      <c r="Y150">
        <v>7.2750079999999997</v>
      </c>
      <c r="Z150">
        <v>156.053887</v>
      </c>
      <c r="AA150">
        <v>157.659774</v>
      </c>
      <c r="AB150">
        <v>0</v>
      </c>
    </row>
    <row r="151" spans="1:28" x14ac:dyDescent="0.25">
      <c r="A151" s="1" t="s">
        <v>797</v>
      </c>
      <c r="B151">
        <v>690</v>
      </c>
      <c r="C151" s="1" t="s">
        <v>4016</v>
      </c>
      <c r="D151">
        <v>5.0999999999999996</v>
      </c>
      <c r="E151">
        <v>0</v>
      </c>
      <c r="F151">
        <v>0</v>
      </c>
      <c r="G151">
        <v>857</v>
      </c>
      <c r="H151" s="1" t="s">
        <v>4089</v>
      </c>
      <c r="I151">
        <v>182.21</v>
      </c>
      <c r="J151">
        <v>5.82</v>
      </c>
      <c r="K151">
        <v>167</v>
      </c>
      <c r="L151">
        <v>905.52</v>
      </c>
      <c r="M151">
        <v>76</v>
      </c>
      <c r="N151">
        <v>2</v>
      </c>
      <c r="O151">
        <v>0</v>
      </c>
      <c r="P151">
        <v>107.21</v>
      </c>
      <c r="Q151">
        <v>0</v>
      </c>
      <c r="R151" s="1" t="s">
        <v>4952</v>
      </c>
      <c r="S151" s="1" t="s">
        <v>8157</v>
      </c>
      <c r="T151">
        <v>1.0900000000000001</v>
      </c>
      <c r="U151" s="1"/>
      <c r="V151">
        <v>15675.786891</v>
      </c>
      <c r="W151">
        <v>452358.78516199999</v>
      </c>
      <c r="X151">
        <v>82.051055000000005</v>
      </c>
      <c r="Y151">
        <v>9.6365770000000008</v>
      </c>
      <c r="Z151">
        <v>195.711637</v>
      </c>
      <c r="AA151">
        <v>194.454623</v>
      </c>
      <c r="AB151">
        <v>0</v>
      </c>
    </row>
    <row r="152" spans="1:28" x14ac:dyDescent="0.25">
      <c r="A152" s="1" t="s">
        <v>808</v>
      </c>
      <c r="B152">
        <v>814</v>
      </c>
      <c r="C152" s="1" t="s">
        <v>4001</v>
      </c>
      <c r="D152">
        <v>0.2</v>
      </c>
      <c r="E152">
        <v>0</v>
      </c>
      <c r="F152">
        <v>2.2400000000000002</v>
      </c>
      <c r="G152">
        <v>871</v>
      </c>
      <c r="H152" s="1" t="s">
        <v>4071</v>
      </c>
      <c r="I152">
        <v>108.49</v>
      </c>
      <c r="J152">
        <v>15.46</v>
      </c>
      <c r="K152">
        <v>57</v>
      </c>
      <c r="L152">
        <v>419.77</v>
      </c>
      <c r="M152">
        <v>18</v>
      </c>
      <c r="N152">
        <v>2</v>
      </c>
      <c r="O152">
        <v>0</v>
      </c>
      <c r="P152">
        <v>32.36</v>
      </c>
      <c r="Q152">
        <v>0</v>
      </c>
      <c r="R152" s="1" t="s">
        <v>4963</v>
      </c>
      <c r="S152" s="1" t="s">
        <v>8157</v>
      </c>
      <c r="T152">
        <v>1.2</v>
      </c>
      <c r="U152" s="1"/>
      <c r="V152">
        <v>3677.6251259999999</v>
      </c>
      <c r="W152">
        <v>178903.271794</v>
      </c>
      <c r="X152">
        <v>20.972791999999998</v>
      </c>
      <c r="Y152">
        <v>3.6102590000000001</v>
      </c>
      <c r="Z152">
        <v>75.723094000000003</v>
      </c>
      <c r="AA152">
        <v>76.902996000000002</v>
      </c>
      <c r="AB152">
        <v>0</v>
      </c>
    </row>
    <row r="153" spans="1:28" x14ac:dyDescent="0.25">
      <c r="A153" s="1" t="s">
        <v>818</v>
      </c>
      <c r="B153">
        <v>354</v>
      </c>
      <c r="C153" s="1" t="s">
        <v>4046</v>
      </c>
      <c r="D153">
        <v>5.0999999999999996</v>
      </c>
      <c r="E153">
        <v>0</v>
      </c>
      <c r="F153">
        <v>0.16</v>
      </c>
      <c r="G153">
        <v>878</v>
      </c>
      <c r="H153" s="1" t="s">
        <v>4095</v>
      </c>
      <c r="I153">
        <v>63.59</v>
      </c>
      <c r="J153">
        <v>11.43</v>
      </c>
      <c r="K153">
        <v>524</v>
      </c>
      <c r="L153">
        <v>3164.06</v>
      </c>
      <c r="M153">
        <v>144</v>
      </c>
      <c r="N153">
        <v>7</v>
      </c>
      <c r="O153">
        <v>0</v>
      </c>
      <c r="P153">
        <v>250.21</v>
      </c>
      <c r="Q153">
        <v>0</v>
      </c>
      <c r="R153" s="1" t="s">
        <v>4973</v>
      </c>
      <c r="S153" s="1" t="s">
        <v>8157</v>
      </c>
      <c r="T153">
        <v>0.84</v>
      </c>
      <c r="U153" s="1"/>
      <c r="V153">
        <v>35668.063750000001</v>
      </c>
      <c r="W153">
        <v>1239042.731777</v>
      </c>
      <c r="X153">
        <v>191.432984</v>
      </c>
      <c r="Y153">
        <v>24.213963</v>
      </c>
      <c r="Z153">
        <v>525.53059099999996</v>
      </c>
      <c r="AA153">
        <v>532.62172699999996</v>
      </c>
      <c r="AB153">
        <v>0</v>
      </c>
    </row>
    <row r="154" spans="1:28" x14ac:dyDescent="0.25">
      <c r="A154" s="1" t="s">
        <v>824</v>
      </c>
      <c r="B154">
        <v>575</v>
      </c>
      <c r="C154" s="1" t="s">
        <v>4033</v>
      </c>
      <c r="D154">
        <v>5.0999999999999996</v>
      </c>
      <c r="E154">
        <v>0</v>
      </c>
      <c r="F154">
        <v>0</v>
      </c>
      <c r="G154">
        <v>882</v>
      </c>
      <c r="H154" s="1" t="s">
        <v>4088</v>
      </c>
      <c r="I154">
        <v>194.58</v>
      </c>
      <c r="J154">
        <v>11.64</v>
      </c>
      <c r="K154">
        <v>307</v>
      </c>
      <c r="L154">
        <v>2216.48</v>
      </c>
      <c r="M154">
        <v>74</v>
      </c>
      <c r="N154">
        <v>5</v>
      </c>
      <c r="O154">
        <v>0</v>
      </c>
      <c r="P154">
        <v>136.09</v>
      </c>
      <c r="Q154">
        <v>0</v>
      </c>
      <c r="R154" s="1" t="s">
        <v>4979</v>
      </c>
      <c r="S154" s="1" t="s">
        <v>8157</v>
      </c>
      <c r="T154">
        <v>0.94</v>
      </c>
      <c r="U154" s="1"/>
      <c r="V154">
        <v>21904.175251000001</v>
      </c>
      <c r="W154">
        <v>874691.11584600003</v>
      </c>
      <c r="X154">
        <v>120.450847</v>
      </c>
      <c r="Y154">
        <v>17.667313</v>
      </c>
      <c r="Z154">
        <v>373.775508</v>
      </c>
      <c r="AA154">
        <v>375.99595299999999</v>
      </c>
      <c r="AB154">
        <v>0</v>
      </c>
    </row>
    <row r="155" spans="1:28" x14ac:dyDescent="0.25">
      <c r="A155" s="1" t="s">
        <v>833</v>
      </c>
      <c r="B155">
        <v>577</v>
      </c>
      <c r="C155" s="1" t="s">
        <v>4024</v>
      </c>
      <c r="D155">
        <v>5.0999999999999996</v>
      </c>
      <c r="E155">
        <v>0</v>
      </c>
      <c r="F155">
        <v>2</v>
      </c>
      <c r="G155">
        <v>888</v>
      </c>
      <c r="H155" s="1" t="s">
        <v>4100</v>
      </c>
      <c r="I155">
        <v>91.57</v>
      </c>
      <c r="J155">
        <v>15.85</v>
      </c>
      <c r="K155">
        <v>311</v>
      </c>
      <c r="L155">
        <v>1444.8</v>
      </c>
      <c r="M155">
        <v>135</v>
      </c>
      <c r="N155">
        <v>8</v>
      </c>
      <c r="O155">
        <v>0</v>
      </c>
      <c r="P155">
        <v>227.56</v>
      </c>
      <c r="Q155">
        <v>0</v>
      </c>
      <c r="R155" s="1" t="s">
        <v>4988</v>
      </c>
      <c r="S155" s="1" t="s">
        <v>8157</v>
      </c>
      <c r="T155">
        <v>1.3</v>
      </c>
      <c r="U155" s="1"/>
      <c r="V155">
        <v>30682.034661000002</v>
      </c>
      <c r="W155">
        <v>957697.72242100001</v>
      </c>
      <c r="X155">
        <v>162.583641</v>
      </c>
      <c r="Y155">
        <v>21.355505999999998</v>
      </c>
      <c r="Z155">
        <v>421.29769499999998</v>
      </c>
      <c r="AA155">
        <v>411.680048</v>
      </c>
      <c r="AB155">
        <v>0</v>
      </c>
    </row>
    <row r="156" spans="1:28" x14ac:dyDescent="0.25">
      <c r="A156" s="1" t="s">
        <v>834</v>
      </c>
      <c r="B156">
        <v>493</v>
      </c>
      <c r="C156" s="1" t="s">
        <v>4041</v>
      </c>
      <c r="D156">
        <v>0.2</v>
      </c>
      <c r="E156">
        <v>0</v>
      </c>
      <c r="F156">
        <v>0.15</v>
      </c>
      <c r="G156">
        <v>889</v>
      </c>
      <c r="H156" s="1" t="s">
        <v>4099</v>
      </c>
      <c r="I156">
        <v>147.79</v>
      </c>
      <c r="J156">
        <v>12.64</v>
      </c>
      <c r="K156">
        <v>396</v>
      </c>
      <c r="L156">
        <v>2480.9</v>
      </c>
      <c r="M156">
        <v>125</v>
      </c>
      <c r="N156">
        <v>8</v>
      </c>
      <c r="O156">
        <v>0</v>
      </c>
      <c r="P156">
        <v>227.4</v>
      </c>
      <c r="Q156">
        <v>0</v>
      </c>
      <c r="R156" s="1" t="s">
        <v>4989</v>
      </c>
      <c r="S156" s="1" t="s">
        <v>8157</v>
      </c>
      <c r="T156">
        <v>1.07</v>
      </c>
      <c r="U156" s="1"/>
      <c r="V156">
        <v>32020.669184999999</v>
      </c>
      <c r="W156">
        <v>1141238.211566</v>
      </c>
      <c r="X156">
        <v>172.92026999999999</v>
      </c>
      <c r="Y156">
        <v>24.124603</v>
      </c>
      <c r="Z156">
        <v>494.30945000000003</v>
      </c>
      <c r="AA156">
        <v>490.57559700000002</v>
      </c>
      <c r="AB156">
        <v>0</v>
      </c>
    </row>
    <row r="157" spans="1:28" x14ac:dyDescent="0.25">
      <c r="A157" s="1" t="s">
        <v>841</v>
      </c>
      <c r="B157">
        <v>575</v>
      </c>
      <c r="C157" s="1" t="s">
        <v>4024</v>
      </c>
      <c r="D157">
        <v>5.0999999999999996</v>
      </c>
      <c r="E157">
        <v>0</v>
      </c>
      <c r="F157">
        <v>0</v>
      </c>
      <c r="G157">
        <v>897</v>
      </c>
      <c r="H157" s="1" t="s">
        <v>4118</v>
      </c>
      <c r="I157">
        <v>23.77</v>
      </c>
      <c r="J157">
        <v>4.6100000000000003</v>
      </c>
      <c r="K157">
        <v>322</v>
      </c>
      <c r="L157">
        <v>1450.54</v>
      </c>
      <c r="M157">
        <v>133</v>
      </c>
      <c r="N157">
        <v>9</v>
      </c>
      <c r="O157">
        <v>0</v>
      </c>
      <c r="P157">
        <v>199.62</v>
      </c>
      <c r="Q157">
        <v>0</v>
      </c>
      <c r="R157" s="1" t="s">
        <v>4996</v>
      </c>
      <c r="S157" s="1" t="s">
        <v>8157</v>
      </c>
      <c r="T157">
        <v>0.87</v>
      </c>
      <c r="U157" s="1"/>
      <c r="V157">
        <v>27345.805389000001</v>
      </c>
      <c r="W157">
        <v>794925.12038900005</v>
      </c>
      <c r="X157">
        <v>143.28384800000001</v>
      </c>
      <c r="Y157">
        <v>17.000824000000001</v>
      </c>
      <c r="Z157">
        <v>346.554371</v>
      </c>
      <c r="AA157">
        <v>341.71247299999999</v>
      </c>
      <c r="AB157">
        <v>0</v>
      </c>
    </row>
    <row r="158" spans="1:28" x14ac:dyDescent="0.25">
      <c r="A158" s="1" t="s">
        <v>853</v>
      </c>
      <c r="B158">
        <v>540</v>
      </c>
      <c r="C158" s="1" t="s">
        <v>4042</v>
      </c>
      <c r="D158">
        <v>5.0999999999999996</v>
      </c>
      <c r="E158">
        <v>0</v>
      </c>
      <c r="F158">
        <v>0.94</v>
      </c>
      <c r="G158">
        <v>907</v>
      </c>
      <c r="H158" s="1" t="s">
        <v>4126</v>
      </c>
      <c r="I158">
        <v>99.09</v>
      </c>
      <c r="J158">
        <v>6.22</v>
      </c>
      <c r="K158">
        <v>367</v>
      </c>
      <c r="L158">
        <v>1144.6400000000001</v>
      </c>
      <c r="M158">
        <v>137</v>
      </c>
      <c r="N158">
        <v>6</v>
      </c>
      <c r="O158">
        <v>0</v>
      </c>
      <c r="P158">
        <v>198.24</v>
      </c>
      <c r="Q158">
        <v>0</v>
      </c>
      <c r="R158" s="1" t="s">
        <v>5008</v>
      </c>
      <c r="S158" s="1" t="s">
        <v>8157</v>
      </c>
      <c r="T158">
        <v>0.5</v>
      </c>
      <c r="U158" s="1"/>
      <c r="V158">
        <v>31149.113826000001</v>
      </c>
      <c r="W158">
        <v>713467.249649</v>
      </c>
      <c r="X158">
        <v>158.42588599999999</v>
      </c>
      <c r="Y158">
        <v>15.121243</v>
      </c>
      <c r="Z158">
        <v>311.79865699999999</v>
      </c>
      <c r="AA158">
        <v>306.70207299999998</v>
      </c>
      <c r="AB158">
        <v>0</v>
      </c>
    </row>
    <row r="159" spans="1:28" x14ac:dyDescent="0.25">
      <c r="A159" s="1" t="s">
        <v>858</v>
      </c>
      <c r="B159">
        <v>647</v>
      </c>
      <c r="C159" s="1" t="s">
        <v>4042</v>
      </c>
      <c r="D159">
        <v>5.0999999999999996</v>
      </c>
      <c r="E159">
        <v>0</v>
      </c>
      <c r="F159">
        <v>0.13</v>
      </c>
      <c r="G159">
        <v>909</v>
      </c>
      <c r="H159" s="1" t="s">
        <v>4126</v>
      </c>
      <c r="I159">
        <v>99.09</v>
      </c>
      <c r="J159">
        <v>10.59</v>
      </c>
      <c r="K159">
        <v>262</v>
      </c>
      <c r="L159">
        <v>1144.6400000000001</v>
      </c>
      <c r="M159">
        <v>110</v>
      </c>
      <c r="N159">
        <v>3</v>
      </c>
      <c r="O159">
        <v>0</v>
      </c>
      <c r="P159">
        <v>173.45</v>
      </c>
      <c r="Q159">
        <v>0</v>
      </c>
      <c r="R159" s="1" t="s">
        <v>5013</v>
      </c>
      <c r="S159" s="1" t="s">
        <v>8157</v>
      </c>
      <c r="T159">
        <v>0.95</v>
      </c>
      <c r="U159" s="1"/>
      <c r="V159">
        <v>23352.631979000002</v>
      </c>
      <c r="W159">
        <v>645508.23445900006</v>
      </c>
      <c r="X159">
        <v>121.529268</v>
      </c>
      <c r="Y159">
        <v>13.769703</v>
      </c>
      <c r="Z159">
        <v>281.35891400000003</v>
      </c>
      <c r="AA159">
        <v>277.48402800000002</v>
      </c>
      <c r="AB159">
        <v>0</v>
      </c>
    </row>
    <row r="160" spans="1:28" x14ac:dyDescent="0.25">
      <c r="A160" s="1" t="s">
        <v>861</v>
      </c>
      <c r="B160">
        <v>545</v>
      </c>
      <c r="C160" s="1" t="s">
        <v>4021</v>
      </c>
      <c r="D160">
        <v>5.0999999999999996</v>
      </c>
      <c r="E160">
        <v>0</v>
      </c>
      <c r="F160">
        <v>0.27</v>
      </c>
      <c r="G160">
        <v>910</v>
      </c>
      <c r="H160" s="1" t="s">
        <v>4097</v>
      </c>
      <c r="I160">
        <v>76.69</v>
      </c>
      <c r="J160">
        <v>12.55</v>
      </c>
      <c r="K160">
        <v>365</v>
      </c>
      <c r="L160">
        <v>1564.11</v>
      </c>
      <c r="M160">
        <v>80</v>
      </c>
      <c r="N160">
        <v>6</v>
      </c>
      <c r="O160">
        <v>0</v>
      </c>
      <c r="P160">
        <v>249.89</v>
      </c>
      <c r="Q160">
        <v>0</v>
      </c>
      <c r="R160" s="1" t="s">
        <v>5016</v>
      </c>
      <c r="S160" s="1" t="s">
        <v>8157</v>
      </c>
      <c r="T160">
        <v>0.97</v>
      </c>
      <c r="U160" s="1"/>
      <c r="V160">
        <v>26125.315954000002</v>
      </c>
      <c r="W160">
        <v>868566.65691599995</v>
      </c>
      <c r="X160">
        <v>139.46407600000001</v>
      </c>
      <c r="Y160">
        <v>18.119655000000002</v>
      </c>
      <c r="Z160">
        <v>377.530281</v>
      </c>
      <c r="AA160">
        <v>373.36587200000002</v>
      </c>
      <c r="AB160">
        <v>0</v>
      </c>
    </row>
    <row r="161" spans="1:28" x14ac:dyDescent="0.25">
      <c r="A161" s="1" t="s">
        <v>888</v>
      </c>
      <c r="B161">
        <v>694</v>
      </c>
      <c r="C161" s="1" t="s">
        <v>4018</v>
      </c>
      <c r="D161">
        <v>5.0999999999999996</v>
      </c>
      <c r="E161">
        <v>0</v>
      </c>
      <c r="F161">
        <v>4</v>
      </c>
      <c r="G161">
        <v>939</v>
      </c>
      <c r="H161" s="1" t="s">
        <v>4095</v>
      </c>
      <c r="I161">
        <v>63.59</v>
      </c>
      <c r="J161">
        <v>15.38</v>
      </c>
      <c r="K161">
        <v>245</v>
      </c>
      <c r="L161">
        <v>1936.73</v>
      </c>
      <c r="M161">
        <v>34</v>
      </c>
      <c r="N161">
        <v>2</v>
      </c>
      <c r="O161">
        <v>0</v>
      </c>
      <c r="P161">
        <v>144.65</v>
      </c>
      <c r="Q161">
        <v>0</v>
      </c>
      <c r="R161" s="1" t="s">
        <v>5043</v>
      </c>
      <c r="S161" s="1" t="s">
        <v>8157</v>
      </c>
      <c r="T161">
        <v>1.63</v>
      </c>
      <c r="U161" s="1"/>
      <c r="V161">
        <v>17412.449176999999</v>
      </c>
      <c r="W161">
        <v>788202.73814499995</v>
      </c>
      <c r="X161">
        <v>98.054231000000001</v>
      </c>
      <c r="Y161">
        <v>16.352478999999999</v>
      </c>
      <c r="Z161">
        <v>338.79039599999999</v>
      </c>
      <c r="AA161">
        <v>338.815361</v>
      </c>
      <c r="AB161">
        <v>0</v>
      </c>
    </row>
    <row r="162" spans="1:28" x14ac:dyDescent="0.25">
      <c r="A162" s="1" t="s">
        <v>890</v>
      </c>
      <c r="B162">
        <v>867</v>
      </c>
      <c r="C162" s="1" t="s">
        <v>4003</v>
      </c>
      <c r="D162">
        <v>5.0999999999999996</v>
      </c>
      <c r="E162">
        <v>0</v>
      </c>
      <c r="F162">
        <v>4.5</v>
      </c>
      <c r="G162">
        <v>941</v>
      </c>
      <c r="H162" s="1" t="s">
        <v>4095</v>
      </c>
      <c r="I162">
        <v>63.59</v>
      </c>
      <c r="J162">
        <v>14.64</v>
      </c>
      <c r="K162">
        <v>74</v>
      </c>
      <c r="L162">
        <v>762.07</v>
      </c>
      <c r="M162">
        <v>2</v>
      </c>
      <c r="N162">
        <v>1</v>
      </c>
      <c r="O162">
        <v>0</v>
      </c>
      <c r="P162">
        <v>26.72</v>
      </c>
      <c r="Q162">
        <v>0</v>
      </c>
      <c r="R162" s="1" t="s">
        <v>5045</v>
      </c>
      <c r="S162" s="1" t="s">
        <v>8157</v>
      </c>
      <c r="T162">
        <v>1.17</v>
      </c>
      <c r="U162" s="1"/>
      <c r="V162">
        <v>5468.03215</v>
      </c>
      <c r="W162">
        <v>308464.56936099997</v>
      </c>
      <c r="X162">
        <v>32.282730999999998</v>
      </c>
      <c r="Y162">
        <v>6.4225199999999996</v>
      </c>
      <c r="Z162">
        <v>132.684303</v>
      </c>
      <c r="AA162">
        <v>132.59482199999999</v>
      </c>
      <c r="AB162">
        <v>0</v>
      </c>
    </row>
    <row r="163" spans="1:28" x14ac:dyDescent="0.25">
      <c r="A163" s="1" t="s">
        <v>892</v>
      </c>
      <c r="B163">
        <v>800</v>
      </c>
      <c r="C163" s="1" t="s">
        <v>4008</v>
      </c>
      <c r="D163">
        <v>5.0999999999999996</v>
      </c>
      <c r="E163">
        <v>0</v>
      </c>
      <c r="F163">
        <v>0</v>
      </c>
      <c r="G163">
        <v>947</v>
      </c>
      <c r="H163" s="1" t="s">
        <v>4080</v>
      </c>
      <c r="I163">
        <v>0.2</v>
      </c>
      <c r="J163">
        <v>4.4400000000000004</v>
      </c>
      <c r="K163">
        <v>147</v>
      </c>
      <c r="L163">
        <v>660.09</v>
      </c>
      <c r="M163">
        <v>49</v>
      </c>
      <c r="N163">
        <v>4</v>
      </c>
      <c r="O163">
        <v>0</v>
      </c>
      <c r="P163">
        <v>76.06</v>
      </c>
      <c r="Q163">
        <v>0</v>
      </c>
      <c r="R163" s="1" t="s">
        <v>5047</v>
      </c>
      <c r="S163" s="1" t="s">
        <v>8157</v>
      </c>
      <c r="T163">
        <v>0.7</v>
      </c>
      <c r="U163" s="1"/>
      <c r="V163">
        <v>11195.255945999999</v>
      </c>
      <c r="W163">
        <v>334853.759548</v>
      </c>
      <c r="X163">
        <v>58.811757999999998</v>
      </c>
      <c r="Y163">
        <v>6.79765</v>
      </c>
      <c r="Z163">
        <v>144.29414499999999</v>
      </c>
      <c r="AA163">
        <v>143.942958</v>
      </c>
      <c r="AB163">
        <v>0</v>
      </c>
    </row>
    <row r="164" spans="1:28" x14ac:dyDescent="0.25">
      <c r="A164" s="1" t="s">
        <v>894</v>
      </c>
      <c r="B164">
        <v>759</v>
      </c>
      <c r="C164" s="1" t="s">
        <v>4006</v>
      </c>
      <c r="D164">
        <v>5.0999999999999996</v>
      </c>
      <c r="E164">
        <v>0</v>
      </c>
      <c r="F164">
        <v>0</v>
      </c>
      <c r="G164">
        <v>948</v>
      </c>
      <c r="H164" s="1" t="s">
        <v>4077</v>
      </c>
      <c r="I164">
        <v>54.88</v>
      </c>
      <c r="J164">
        <v>12.5</v>
      </c>
      <c r="K164">
        <v>189</v>
      </c>
      <c r="L164">
        <v>876.34</v>
      </c>
      <c r="M164">
        <v>88</v>
      </c>
      <c r="N164">
        <v>4</v>
      </c>
      <c r="O164">
        <v>0</v>
      </c>
      <c r="P164">
        <v>120.23</v>
      </c>
      <c r="Q164">
        <v>0</v>
      </c>
      <c r="R164" s="1" t="s">
        <v>5049</v>
      </c>
      <c r="S164" s="1" t="s">
        <v>8157</v>
      </c>
      <c r="T164">
        <v>0.93</v>
      </c>
      <c r="U164" s="1"/>
      <c r="V164">
        <v>18222.988915999998</v>
      </c>
      <c r="W164">
        <v>507289.78561999998</v>
      </c>
      <c r="X164">
        <v>94.915499999999994</v>
      </c>
      <c r="Y164">
        <v>10.744915000000001</v>
      </c>
      <c r="Z164">
        <v>220.08834200000001</v>
      </c>
      <c r="AA164">
        <v>218.068253</v>
      </c>
      <c r="AB164">
        <v>0</v>
      </c>
    </row>
    <row r="165" spans="1:28" x14ac:dyDescent="0.25">
      <c r="A165" s="1" t="s">
        <v>900</v>
      </c>
      <c r="B165">
        <v>828</v>
      </c>
      <c r="C165" s="1" t="s">
        <v>4006</v>
      </c>
      <c r="D165">
        <v>5.0999999999999996</v>
      </c>
      <c r="E165">
        <v>0</v>
      </c>
      <c r="F165">
        <v>0</v>
      </c>
      <c r="G165">
        <v>955</v>
      </c>
      <c r="H165" s="1" t="s">
        <v>4077</v>
      </c>
      <c r="I165">
        <v>54.88</v>
      </c>
      <c r="J165">
        <v>11.02</v>
      </c>
      <c r="K165">
        <v>127</v>
      </c>
      <c r="L165">
        <v>876.34</v>
      </c>
      <c r="M165">
        <v>41</v>
      </c>
      <c r="N165">
        <v>1</v>
      </c>
      <c r="O165">
        <v>0</v>
      </c>
      <c r="P165">
        <v>58.61</v>
      </c>
      <c r="Q165">
        <v>0</v>
      </c>
      <c r="R165" s="1" t="s">
        <v>5055</v>
      </c>
      <c r="S165" s="1" t="s">
        <v>8157</v>
      </c>
      <c r="T165">
        <v>0.93</v>
      </c>
      <c r="U165" s="1"/>
      <c r="V165">
        <v>10297.533203999999</v>
      </c>
      <c r="W165">
        <v>380400.89334200002</v>
      </c>
      <c r="X165">
        <v>55.886806999999997</v>
      </c>
      <c r="Y165">
        <v>7.7468250000000003</v>
      </c>
      <c r="Z165">
        <v>162.85994500000001</v>
      </c>
      <c r="AA165">
        <v>163.52023700000001</v>
      </c>
      <c r="AB165">
        <v>0</v>
      </c>
    </row>
    <row r="166" spans="1:28" x14ac:dyDescent="0.25">
      <c r="A166" s="1" t="s">
        <v>905</v>
      </c>
      <c r="B166">
        <v>465</v>
      </c>
      <c r="C166" s="1" t="s">
        <v>4033</v>
      </c>
      <c r="D166">
        <v>5.0999999999999996</v>
      </c>
      <c r="E166">
        <v>0</v>
      </c>
      <c r="F166">
        <v>0.72</v>
      </c>
      <c r="G166">
        <v>958</v>
      </c>
      <c r="H166" s="1" t="s">
        <v>4096</v>
      </c>
      <c r="I166">
        <v>121.36</v>
      </c>
      <c r="J166">
        <v>13.55</v>
      </c>
      <c r="K166">
        <v>493</v>
      </c>
      <c r="L166">
        <v>2850.35</v>
      </c>
      <c r="M166">
        <v>188</v>
      </c>
      <c r="N166">
        <v>8</v>
      </c>
      <c r="O166">
        <v>0</v>
      </c>
      <c r="P166">
        <v>299.88</v>
      </c>
      <c r="Q166">
        <v>0</v>
      </c>
      <c r="R166" s="1" t="s">
        <v>5060</v>
      </c>
      <c r="S166" s="1" t="s">
        <v>8157</v>
      </c>
      <c r="T166">
        <v>1.0900000000000001</v>
      </c>
      <c r="U166" s="1"/>
      <c r="V166">
        <v>43525.542110000002</v>
      </c>
      <c r="W166">
        <v>1402962.627234</v>
      </c>
      <c r="X166">
        <v>231.32817600000001</v>
      </c>
      <c r="Y166">
        <v>29.901308</v>
      </c>
      <c r="Z166">
        <v>608.28562399999998</v>
      </c>
      <c r="AA166">
        <v>603.08439099999998</v>
      </c>
      <c r="AB166">
        <v>0</v>
      </c>
    </row>
    <row r="167" spans="1:28" x14ac:dyDescent="0.25">
      <c r="A167" s="1" t="s">
        <v>913</v>
      </c>
      <c r="B167">
        <v>493</v>
      </c>
      <c r="C167" s="1" t="s">
        <v>4020</v>
      </c>
      <c r="D167">
        <v>5.0999999999999996</v>
      </c>
      <c r="E167">
        <v>0</v>
      </c>
      <c r="F167">
        <v>0.14000000000000001</v>
      </c>
      <c r="G167">
        <v>971</v>
      </c>
      <c r="H167" s="1" t="s">
        <v>4129</v>
      </c>
      <c r="I167">
        <v>135.09</v>
      </c>
      <c r="J167">
        <v>16.309999999999999</v>
      </c>
      <c r="K167">
        <v>478</v>
      </c>
      <c r="L167">
        <v>2788.36</v>
      </c>
      <c r="M167">
        <v>154</v>
      </c>
      <c r="N167">
        <v>9</v>
      </c>
      <c r="O167">
        <v>0</v>
      </c>
      <c r="P167">
        <v>319.35000000000002</v>
      </c>
      <c r="Q167">
        <v>0</v>
      </c>
      <c r="R167" s="1" t="s">
        <v>5068</v>
      </c>
      <c r="S167" s="1" t="s">
        <v>8157</v>
      </c>
      <c r="T167">
        <v>1.28</v>
      </c>
      <c r="U167" s="1"/>
      <c r="V167">
        <v>40150.148037999999</v>
      </c>
      <c r="W167">
        <v>1383888.8655890001</v>
      </c>
      <c r="X167">
        <v>215.49779799999999</v>
      </c>
      <c r="Y167">
        <v>29.462790999999999</v>
      </c>
      <c r="Z167">
        <v>600.304754</v>
      </c>
      <c r="AA167">
        <v>594.88285099999996</v>
      </c>
      <c r="AB167">
        <v>0</v>
      </c>
    </row>
    <row r="168" spans="1:28" x14ac:dyDescent="0.25">
      <c r="A168" s="1" t="s">
        <v>925</v>
      </c>
      <c r="B168">
        <v>639</v>
      </c>
      <c r="C168" s="1" t="s">
        <v>4039</v>
      </c>
      <c r="D168">
        <v>5.0999999999999996</v>
      </c>
      <c r="E168">
        <v>0</v>
      </c>
      <c r="F168">
        <v>0.12</v>
      </c>
      <c r="G168">
        <v>978</v>
      </c>
      <c r="H168" s="1" t="s">
        <v>4111</v>
      </c>
      <c r="I168">
        <v>13.29</v>
      </c>
      <c r="J168">
        <v>14.85</v>
      </c>
      <c r="K168">
        <v>339</v>
      </c>
      <c r="L168">
        <v>1792.38</v>
      </c>
      <c r="M168">
        <v>178</v>
      </c>
      <c r="N168">
        <v>6</v>
      </c>
      <c r="O168">
        <v>0</v>
      </c>
      <c r="P168">
        <v>234.42</v>
      </c>
      <c r="Q168">
        <v>0</v>
      </c>
      <c r="R168" s="1" t="s">
        <v>5080</v>
      </c>
      <c r="S168" s="1" t="s">
        <v>8157</v>
      </c>
      <c r="T168">
        <v>1.24</v>
      </c>
      <c r="U168" s="1"/>
      <c r="V168">
        <v>36333.706208000003</v>
      </c>
      <c r="W168">
        <v>1104522.192819</v>
      </c>
      <c r="X168">
        <v>191.760469</v>
      </c>
      <c r="Y168">
        <v>24.841577999999998</v>
      </c>
      <c r="Z168">
        <v>486.49876499999999</v>
      </c>
      <c r="AA168">
        <v>474.79519299999998</v>
      </c>
      <c r="AB168">
        <v>0</v>
      </c>
    </row>
    <row r="169" spans="1:28" x14ac:dyDescent="0.25">
      <c r="A169" s="1" t="s">
        <v>932</v>
      </c>
      <c r="B169">
        <v>767</v>
      </c>
      <c r="C169" s="1" t="s">
        <v>4003</v>
      </c>
      <c r="D169">
        <v>5.0999999999999996</v>
      </c>
      <c r="E169">
        <v>0</v>
      </c>
      <c r="F169">
        <v>0.33</v>
      </c>
      <c r="G169">
        <v>987</v>
      </c>
      <c r="H169" s="1" t="s">
        <v>4122</v>
      </c>
      <c r="I169">
        <v>159.35</v>
      </c>
      <c r="J169">
        <v>11.35</v>
      </c>
      <c r="K169">
        <v>220</v>
      </c>
      <c r="L169">
        <v>1416.09</v>
      </c>
      <c r="M169">
        <v>88</v>
      </c>
      <c r="N169">
        <v>3</v>
      </c>
      <c r="O169">
        <v>0</v>
      </c>
      <c r="P169">
        <v>115.87</v>
      </c>
      <c r="Q169">
        <v>0</v>
      </c>
      <c r="R169" s="1" t="s">
        <v>5087</v>
      </c>
      <c r="S169" s="1" t="s">
        <v>8157</v>
      </c>
      <c r="T169">
        <v>0.96</v>
      </c>
      <c r="U169" s="1"/>
      <c r="V169">
        <v>18627.710102000001</v>
      </c>
      <c r="W169">
        <v>593919.54092399997</v>
      </c>
      <c r="X169">
        <v>98.863561000000004</v>
      </c>
      <c r="Y169">
        <v>12.406457</v>
      </c>
      <c r="Z169">
        <v>255.38405900000001</v>
      </c>
      <c r="AA169">
        <v>255.30578600000001</v>
      </c>
      <c r="AB169">
        <v>0</v>
      </c>
    </row>
    <row r="170" spans="1:28" x14ac:dyDescent="0.25">
      <c r="A170" s="1" t="s">
        <v>936</v>
      </c>
      <c r="B170">
        <v>575</v>
      </c>
      <c r="C170" s="1" t="s">
        <v>4056</v>
      </c>
      <c r="D170">
        <v>2</v>
      </c>
      <c r="E170">
        <v>0</v>
      </c>
      <c r="F170">
        <v>0</v>
      </c>
      <c r="G170">
        <v>990</v>
      </c>
      <c r="H170" s="1" t="s">
        <v>4154</v>
      </c>
      <c r="I170">
        <v>4.38</v>
      </c>
      <c r="J170">
        <v>19.12</v>
      </c>
      <c r="K170">
        <v>415</v>
      </c>
      <c r="L170">
        <v>2242.88</v>
      </c>
      <c r="M170">
        <v>172</v>
      </c>
      <c r="N170">
        <v>8</v>
      </c>
      <c r="O170">
        <v>0</v>
      </c>
      <c r="P170">
        <v>290.73</v>
      </c>
      <c r="Q170">
        <v>0</v>
      </c>
      <c r="R170" s="1" t="s">
        <v>5091</v>
      </c>
      <c r="S170" s="1" t="s">
        <v>8157</v>
      </c>
      <c r="T170">
        <v>1.31</v>
      </c>
      <c r="U170" s="1"/>
      <c r="V170">
        <v>38758.263974000001</v>
      </c>
      <c r="W170">
        <v>1247764.3988399999</v>
      </c>
      <c r="X170">
        <v>206.190292</v>
      </c>
      <c r="Y170">
        <v>27.227256000000001</v>
      </c>
      <c r="Z170">
        <v>546.26255900000001</v>
      </c>
      <c r="AA170">
        <v>536.36909600000001</v>
      </c>
      <c r="AB170">
        <v>0</v>
      </c>
    </row>
    <row r="171" spans="1:28" x14ac:dyDescent="0.25">
      <c r="A171" s="1" t="s">
        <v>938</v>
      </c>
      <c r="B171">
        <v>797</v>
      </c>
      <c r="C171" s="1" t="s">
        <v>4005</v>
      </c>
      <c r="D171">
        <v>5.0999999999999996</v>
      </c>
      <c r="E171">
        <v>0</v>
      </c>
      <c r="F171">
        <v>0.85</v>
      </c>
      <c r="G171">
        <v>991</v>
      </c>
      <c r="H171" s="1" t="s">
        <v>4075</v>
      </c>
      <c r="I171">
        <v>89.74</v>
      </c>
      <c r="J171">
        <v>11.46</v>
      </c>
      <c r="K171">
        <v>194</v>
      </c>
      <c r="L171">
        <v>698.35</v>
      </c>
      <c r="M171">
        <v>97</v>
      </c>
      <c r="N171">
        <v>7</v>
      </c>
      <c r="O171">
        <v>0</v>
      </c>
      <c r="P171">
        <v>139.33000000000001</v>
      </c>
      <c r="Q171">
        <v>0</v>
      </c>
      <c r="R171" s="1" t="s">
        <v>5093</v>
      </c>
      <c r="S171" s="1" t="s">
        <v>8157</v>
      </c>
      <c r="T171">
        <v>0.94</v>
      </c>
      <c r="U171" s="1"/>
      <c r="V171">
        <v>19894.999059000002</v>
      </c>
      <c r="W171">
        <v>487308.268598</v>
      </c>
      <c r="X171">
        <v>102.077372</v>
      </c>
      <c r="Y171">
        <v>10.827119</v>
      </c>
      <c r="Z171">
        <v>215.07179099999999</v>
      </c>
      <c r="AA171">
        <v>209.48004599999999</v>
      </c>
      <c r="AB171">
        <v>0</v>
      </c>
    </row>
    <row r="172" spans="1:28" x14ac:dyDescent="0.25">
      <c r="A172" s="1" t="s">
        <v>943</v>
      </c>
      <c r="B172">
        <v>533</v>
      </c>
      <c r="C172" s="1" t="s">
        <v>4020</v>
      </c>
      <c r="D172">
        <v>5.0999999999999996</v>
      </c>
      <c r="E172">
        <v>0</v>
      </c>
      <c r="F172">
        <v>2.23</v>
      </c>
      <c r="G172">
        <v>993</v>
      </c>
      <c r="H172" s="1" t="s">
        <v>4165</v>
      </c>
      <c r="I172">
        <v>135.09</v>
      </c>
      <c r="J172">
        <v>8.4600000000000009</v>
      </c>
      <c r="K172">
        <v>460</v>
      </c>
      <c r="L172">
        <v>2788.36</v>
      </c>
      <c r="M172">
        <v>107</v>
      </c>
      <c r="N172">
        <v>6</v>
      </c>
      <c r="O172">
        <v>0</v>
      </c>
      <c r="P172">
        <v>178.02</v>
      </c>
      <c r="Q172">
        <v>0</v>
      </c>
      <c r="R172" s="1" t="s">
        <v>5098</v>
      </c>
      <c r="S172" s="1" t="s">
        <v>8157</v>
      </c>
      <c r="T172">
        <v>0.72</v>
      </c>
      <c r="U172" s="1"/>
      <c r="V172">
        <v>28793.913091999999</v>
      </c>
      <c r="W172">
        <v>1033406.1868349999</v>
      </c>
      <c r="X172">
        <v>155.28196</v>
      </c>
      <c r="Y172">
        <v>19.965722</v>
      </c>
      <c r="Z172">
        <v>438.05012900000003</v>
      </c>
      <c r="AA172">
        <v>444.225077</v>
      </c>
      <c r="AB172">
        <v>0</v>
      </c>
    </row>
    <row r="173" spans="1:28" x14ac:dyDescent="0.25">
      <c r="A173" s="1" t="s">
        <v>945</v>
      </c>
      <c r="B173">
        <v>555</v>
      </c>
      <c r="C173" s="1" t="s">
        <v>4006</v>
      </c>
      <c r="D173">
        <v>5.0999999999999996</v>
      </c>
      <c r="E173">
        <v>0</v>
      </c>
      <c r="F173">
        <v>0</v>
      </c>
      <c r="G173">
        <v>994</v>
      </c>
      <c r="H173" s="1" t="s">
        <v>4116</v>
      </c>
      <c r="I173">
        <v>87.33</v>
      </c>
      <c r="J173">
        <v>7.07</v>
      </c>
      <c r="K173">
        <v>439</v>
      </c>
      <c r="L173">
        <v>2329.4899999999998</v>
      </c>
      <c r="M173">
        <v>69</v>
      </c>
      <c r="N173">
        <v>8</v>
      </c>
      <c r="O173">
        <v>0</v>
      </c>
      <c r="P173">
        <v>223.11</v>
      </c>
      <c r="Q173">
        <v>0</v>
      </c>
      <c r="R173" s="1" t="s">
        <v>5100</v>
      </c>
      <c r="S173" s="1" t="s">
        <v>8157</v>
      </c>
      <c r="T173">
        <v>0.77</v>
      </c>
      <c r="U173" s="1"/>
      <c r="V173">
        <v>26881.915873000002</v>
      </c>
      <c r="W173">
        <v>964923.55249699997</v>
      </c>
      <c r="X173">
        <v>145.036025</v>
      </c>
      <c r="Y173">
        <v>19.035785000000001</v>
      </c>
      <c r="Z173">
        <v>412.48729200000002</v>
      </c>
      <c r="AA173">
        <v>414.78609299999999</v>
      </c>
      <c r="AB173">
        <v>0</v>
      </c>
    </row>
    <row r="174" spans="1:28" x14ac:dyDescent="0.25">
      <c r="A174" s="1" t="s">
        <v>959</v>
      </c>
      <c r="B174">
        <v>690</v>
      </c>
      <c r="C174" s="1" t="s">
        <v>4042</v>
      </c>
      <c r="D174">
        <v>5.0999999999999996</v>
      </c>
      <c r="E174">
        <v>0</v>
      </c>
      <c r="F174">
        <v>0</v>
      </c>
      <c r="G174">
        <v>1004</v>
      </c>
      <c r="H174" s="1" t="s">
        <v>4134</v>
      </c>
      <c r="I174">
        <v>126.24</v>
      </c>
      <c r="J174">
        <v>9.0399999999999991</v>
      </c>
      <c r="K174">
        <v>314</v>
      </c>
      <c r="L174">
        <v>1296.01</v>
      </c>
      <c r="M174">
        <v>143</v>
      </c>
      <c r="N174">
        <v>7</v>
      </c>
      <c r="O174">
        <v>0</v>
      </c>
      <c r="P174">
        <v>187.91</v>
      </c>
      <c r="Q174">
        <v>0</v>
      </c>
      <c r="R174" s="1" t="s">
        <v>5114</v>
      </c>
      <c r="S174" s="1" t="s">
        <v>8157</v>
      </c>
      <c r="T174">
        <v>0.75</v>
      </c>
      <c r="U174" s="1"/>
      <c r="V174">
        <v>27943.007642</v>
      </c>
      <c r="W174">
        <v>717719.55532799999</v>
      </c>
      <c r="X174">
        <v>144.09032199999999</v>
      </c>
      <c r="Y174">
        <v>15.426462000000001</v>
      </c>
      <c r="Z174">
        <v>313.76904999999999</v>
      </c>
      <c r="AA174">
        <v>308.52693699999998</v>
      </c>
      <c r="AB174">
        <v>0</v>
      </c>
    </row>
    <row r="175" spans="1:28" x14ac:dyDescent="0.25">
      <c r="A175" s="1" t="s">
        <v>961</v>
      </c>
      <c r="B175">
        <v>443</v>
      </c>
      <c r="C175" s="1" t="s">
        <v>4046</v>
      </c>
      <c r="D175">
        <v>5.0999999999999996</v>
      </c>
      <c r="E175">
        <v>0</v>
      </c>
      <c r="F175">
        <v>0.7</v>
      </c>
      <c r="G175">
        <v>1005</v>
      </c>
      <c r="H175" s="1" t="s">
        <v>4095</v>
      </c>
      <c r="I175">
        <v>63.59</v>
      </c>
      <c r="J175">
        <v>11.01</v>
      </c>
      <c r="K175">
        <v>562</v>
      </c>
      <c r="L175">
        <v>3164.06</v>
      </c>
      <c r="M175">
        <v>296</v>
      </c>
      <c r="N175">
        <v>8</v>
      </c>
      <c r="O175">
        <v>0</v>
      </c>
      <c r="P175">
        <v>377.51</v>
      </c>
      <c r="Q175">
        <v>0</v>
      </c>
      <c r="R175" s="1" t="s">
        <v>5116</v>
      </c>
      <c r="S175" s="1" t="s">
        <v>8157</v>
      </c>
      <c r="T175">
        <v>1.24</v>
      </c>
      <c r="U175" s="1"/>
      <c r="V175">
        <v>57293.386136000001</v>
      </c>
      <c r="W175">
        <v>1672928.7156169999</v>
      </c>
      <c r="X175">
        <v>300.52834300000001</v>
      </c>
      <c r="Y175">
        <v>36.919611000000003</v>
      </c>
      <c r="Z175">
        <v>730.26882599999999</v>
      </c>
      <c r="AA175">
        <v>719.13635799999997</v>
      </c>
      <c r="AB175">
        <v>0</v>
      </c>
    </row>
    <row r="176" spans="1:28" x14ac:dyDescent="0.25">
      <c r="A176" s="1" t="s">
        <v>962</v>
      </c>
      <c r="B176">
        <v>863</v>
      </c>
      <c r="C176" s="1" t="s">
        <v>4009</v>
      </c>
      <c r="D176">
        <v>5.0999999999999996</v>
      </c>
      <c r="E176">
        <v>0</v>
      </c>
      <c r="F176">
        <v>0.5</v>
      </c>
      <c r="G176">
        <v>1006</v>
      </c>
      <c r="H176" s="1" t="s">
        <v>4082</v>
      </c>
      <c r="I176">
        <v>19.239999999999998</v>
      </c>
      <c r="J176">
        <v>12.15</v>
      </c>
      <c r="K176">
        <v>143</v>
      </c>
      <c r="L176">
        <v>738.31</v>
      </c>
      <c r="M176">
        <v>32</v>
      </c>
      <c r="N176">
        <v>4</v>
      </c>
      <c r="O176">
        <v>0</v>
      </c>
      <c r="P176">
        <v>85.83</v>
      </c>
      <c r="Q176">
        <v>0</v>
      </c>
      <c r="R176" s="1" t="s">
        <v>5117</v>
      </c>
      <c r="S176" s="1" t="s">
        <v>8157</v>
      </c>
      <c r="T176">
        <v>0.95</v>
      </c>
      <c r="U176" s="1"/>
      <c r="V176">
        <v>10973.835513</v>
      </c>
      <c r="W176">
        <v>377092.10584199999</v>
      </c>
      <c r="X176">
        <v>58.900222999999997</v>
      </c>
      <c r="Y176">
        <v>7.9245150000000004</v>
      </c>
      <c r="Z176">
        <v>163.802818</v>
      </c>
      <c r="AA176">
        <v>162.09811199999999</v>
      </c>
      <c r="AB176">
        <v>0</v>
      </c>
    </row>
    <row r="177" spans="1:28" x14ac:dyDescent="0.25">
      <c r="A177" s="1" t="s">
        <v>977</v>
      </c>
      <c r="B177">
        <v>692</v>
      </c>
      <c r="C177" s="1" t="s">
        <v>4004</v>
      </c>
      <c r="D177">
        <v>5.0999999999999996</v>
      </c>
      <c r="E177">
        <v>0</v>
      </c>
      <c r="F177">
        <v>2</v>
      </c>
      <c r="G177">
        <v>1028</v>
      </c>
      <c r="H177" s="1" t="s">
        <v>4124</v>
      </c>
      <c r="I177">
        <v>71.64</v>
      </c>
      <c r="J177">
        <v>6.09</v>
      </c>
      <c r="K177">
        <v>336</v>
      </c>
      <c r="L177">
        <v>1309.74</v>
      </c>
      <c r="M177">
        <v>82</v>
      </c>
      <c r="N177">
        <v>4</v>
      </c>
      <c r="O177">
        <v>0</v>
      </c>
      <c r="P177">
        <v>134.4</v>
      </c>
      <c r="Q177">
        <v>0</v>
      </c>
      <c r="R177" s="1" t="s">
        <v>5132</v>
      </c>
      <c r="S177" s="1" t="s">
        <v>8157</v>
      </c>
      <c r="T177">
        <v>0.47</v>
      </c>
      <c r="U177" s="1"/>
      <c r="V177">
        <v>23581.118016</v>
      </c>
      <c r="W177">
        <v>641630.96526800003</v>
      </c>
      <c r="X177">
        <v>122.247192</v>
      </c>
      <c r="Y177">
        <v>12.722982999999999</v>
      </c>
      <c r="Z177">
        <v>275.68746900000002</v>
      </c>
      <c r="AA177">
        <v>275.81886400000002</v>
      </c>
      <c r="AB177">
        <v>0</v>
      </c>
    </row>
    <row r="178" spans="1:28" x14ac:dyDescent="0.25">
      <c r="A178" s="1" t="s">
        <v>986</v>
      </c>
      <c r="B178">
        <v>828</v>
      </c>
      <c r="C178" s="1" t="s">
        <v>4016</v>
      </c>
      <c r="D178">
        <v>5.0999999999999996</v>
      </c>
      <c r="E178">
        <v>0</v>
      </c>
      <c r="F178">
        <v>0</v>
      </c>
      <c r="G178">
        <v>1037</v>
      </c>
      <c r="H178" s="1" t="s">
        <v>4089</v>
      </c>
      <c r="I178">
        <v>182.21</v>
      </c>
      <c r="J178">
        <v>6.06</v>
      </c>
      <c r="K178">
        <v>209</v>
      </c>
      <c r="L178">
        <v>905.52</v>
      </c>
      <c r="M178">
        <v>112</v>
      </c>
      <c r="N178">
        <v>2</v>
      </c>
      <c r="O178">
        <v>0</v>
      </c>
      <c r="P178">
        <v>156.15</v>
      </c>
      <c r="Q178">
        <v>0</v>
      </c>
      <c r="R178" s="1" t="s">
        <v>5141</v>
      </c>
      <c r="S178" s="1" t="s">
        <v>8157</v>
      </c>
      <c r="T178">
        <v>1.24</v>
      </c>
      <c r="U178" s="1"/>
      <c r="V178">
        <v>23300.807138</v>
      </c>
      <c r="W178">
        <v>625043.34649000003</v>
      </c>
      <c r="X178">
        <v>120.935502</v>
      </c>
      <c r="Y178">
        <v>14.145281000000001</v>
      </c>
      <c r="Z178">
        <v>276.68535000000003</v>
      </c>
      <c r="AA178">
        <v>268.68625300000002</v>
      </c>
      <c r="AB178">
        <v>0</v>
      </c>
    </row>
    <row r="179" spans="1:28" x14ac:dyDescent="0.25">
      <c r="A179" s="1" t="s">
        <v>990</v>
      </c>
      <c r="B179">
        <v>692</v>
      </c>
      <c r="C179" s="1" t="s">
        <v>4022</v>
      </c>
      <c r="D179">
        <v>5.0999999999999996</v>
      </c>
      <c r="E179">
        <v>0</v>
      </c>
      <c r="F179">
        <v>2</v>
      </c>
      <c r="G179">
        <v>1040</v>
      </c>
      <c r="H179" s="1" t="s">
        <v>4136</v>
      </c>
      <c r="I179">
        <v>86.22</v>
      </c>
      <c r="J179">
        <v>18.399999999999999</v>
      </c>
      <c r="K179">
        <v>348</v>
      </c>
      <c r="L179">
        <v>2997.17</v>
      </c>
      <c r="M179">
        <v>46</v>
      </c>
      <c r="N179">
        <v>3</v>
      </c>
      <c r="O179">
        <v>0</v>
      </c>
      <c r="P179">
        <v>117.36</v>
      </c>
      <c r="Q179">
        <v>0</v>
      </c>
      <c r="R179" s="1" t="s">
        <v>5145</v>
      </c>
      <c r="S179" s="1" t="s">
        <v>8157</v>
      </c>
      <c r="T179">
        <v>0.83</v>
      </c>
      <c r="U179" s="1"/>
      <c r="V179">
        <v>19732.428509000001</v>
      </c>
      <c r="W179">
        <v>1000082.493964</v>
      </c>
      <c r="X179">
        <v>113.544014</v>
      </c>
      <c r="Y179">
        <v>19.479296000000001</v>
      </c>
      <c r="Z179">
        <v>420.72083300000003</v>
      </c>
      <c r="AA179">
        <v>429.89362199999999</v>
      </c>
      <c r="AB179">
        <v>0</v>
      </c>
    </row>
    <row r="180" spans="1:28" x14ac:dyDescent="0.25">
      <c r="A180" s="1" t="s">
        <v>991</v>
      </c>
      <c r="B180">
        <v>767</v>
      </c>
      <c r="C180" s="1" t="s">
        <v>4033</v>
      </c>
      <c r="D180">
        <v>5.0999999999999996</v>
      </c>
      <c r="E180">
        <v>0</v>
      </c>
      <c r="F180">
        <v>0.34</v>
      </c>
      <c r="G180">
        <v>1040</v>
      </c>
      <c r="H180" s="1" t="s">
        <v>4122</v>
      </c>
      <c r="I180">
        <v>159.35</v>
      </c>
      <c r="J180">
        <v>9.73</v>
      </c>
      <c r="K180">
        <v>273</v>
      </c>
      <c r="L180">
        <v>1983.05</v>
      </c>
      <c r="M180">
        <v>38</v>
      </c>
      <c r="N180">
        <v>4</v>
      </c>
      <c r="O180">
        <v>0</v>
      </c>
      <c r="P180">
        <v>81.47</v>
      </c>
      <c r="Q180">
        <v>0</v>
      </c>
      <c r="R180" s="1" t="s">
        <v>5146</v>
      </c>
      <c r="S180" s="1" t="s">
        <v>8157</v>
      </c>
      <c r="T180">
        <v>0.76</v>
      </c>
      <c r="U180" s="1"/>
      <c r="V180">
        <v>13753.853583</v>
      </c>
      <c r="W180">
        <v>612973.33749299997</v>
      </c>
      <c r="X180">
        <v>76.938367</v>
      </c>
      <c r="Y180">
        <v>11.167927000000001</v>
      </c>
      <c r="Z180">
        <v>255.293353</v>
      </c>
      <c r="AA180">
        <v>263.493944</v>
      </c>
      <c r="AB180">
        <v>0</v>
      </c>
    </row>
    <row r="181" spans="1:28" x14ac:dyDescent="0.25">
      <c r="A181" s="1" t="s">
        <v>1007</v>
      </c>
      <c r="B181">
        <v>719</v>
      </c>
      <c r="C181" s="1" t="s">
        <v>4033</v>
      </c>
      <c r="D181">
        <v>5.0999999999999996</v>
      </c>
      <c r="E181">
        <v>0</v>
      </c>
      <c r="F181">
        <v>0.25</v>
      </c>
      <c r="G181">
        <v>1045</v>
      </c>
      <c r="H181" s="1" t="s">
        <v>4131</v>
      </c>
      <c r="I181">
        <v>194.58</v>
      </c>
      <c r="J181">
        <v>8.77</v>
      </c>
      <c r="K181">
        <v>326</v>
      </c>
      <c r="L181">
        <v>2216.48</v>
      </c>
      <c r="M181">
        <v>48</v>
      </c>
      <c r="N181">
        <v>6</v>
      </c>
      <c r="O181">
        <v>0</v>
      </c>
      <c r="P181">
        <v>100.23</v>
      </c>
      <c r="Q181">
        <v>0</v>
      </c>
      <c r="R181" s="1" t="s">
        <v>5162</v>
      </c>
      <c r="S181" s="1" t="s">
        <v>8157</v>
      </c>
      <c r="T181">
        <v>0.71</v>
      </c>
      <c r="U181" s="1"/>
      <c r="V181">
        <v>17105.785963999999</v>
      </c>
      <c r="W181">
        <v>712247.07199700002</v>
      </c>
      <c r="X181">
        <v>94.508797000000001</v>
      </c>
      <c r="Y181">
        <v>13.133138000000001</v>
      </c>
      <c r="Z181">
        <v>298.04704500000003</v>
      </c>
      <c r="AA181">
        <v>306.168632</v>
      </c>
      <c r="AB181">
        <v>0</v>
      </c>
    </row>
    <row r="182" spans="1:28" x14ac:dyDescent="0.25">
      <c r="A182" s="1" t="s">
        <v>1017</v>
      </c>
      <c r="B182">
        <v>530</v>
      </c>
      <c r="C182" s="1" t="s">
        <v>4031</v>
      </c>
      <c r="D182">
        <v>5.0999999999999996</v>
      </c>
      <c r="E182">
        <v>0</v>
      </c>
      <c r="F182">
        <v>0</v>
      </c>
      <c r="G182">
        <v>1059</v>
      </c>
      <c r="H182" s="1" t="s">
        <v>4076</v>
      </c>
      <c r="I182">
        <v>1.4</v>
      </c>
      <c r="J182">
        <v>9.33</v>
      </c>
      <c r="K182">
        <v>529</v>
      </c>
      <c r="L182">
        <v>2407.63</v>
      </c>
      <c r="M182">
        <v>165</v>
      </c>
      <c r="N182">
        <v>6</v>
      </c>
      <c r="O182">
        <v>0</v>
      </c>
      <c r="P182">
        <v>301.33999999999997</v>
      </c>
      <c r="Q182">
        <v>0</v>
      </c>
      <c r="R182" s="1" t="s">
        <v>5172</v>
      </c>
      <c r="S182" s="1" t="s">
        <v>8157</v>
      </c>
      <c r="T182">
        <v>0.75</v>
      </c>
      <c r="U182" s="1"/>
      <c r="V182">
        <v>39823.084668000003</v>
      </c>
      <c r="W182">
        <v>1163805.2040260001</v>
      </c>
      <c r="X182">
        <v>208.62914900000001</v>
      </c>
      <c r="Y182">
        <v>24.039987</v>
      </c>
      <c r="Z182">
        <v>503.21260000000001</v>
      </c>
      <c r="AA182">
        <v>500.28300999999999</v>
      </c>
      <c r="AB182">
        <v>0</v>
      </c>
    </row>
    <row r="183" spans="1:28" x14ac:dyDescent="0.25">
      <c r="A183" s="1" t="s">
        <v>1024</v>
      </c>
      <c r="B183">
        <v>897</v>
      </c>
      <c r="C183" s="1" t="s">
        <v>4006</v>
      </c>
      <c r="D183">
        <v>5.0999999999999996</v>
      </c>
      <c r="E183">
        <v>0</v>
      </c>
      <c r="F183">
        <v>0</v>
      </c>
      <c r="G183">
        <v>1066</v>
      </c>
      <c r="H183" s="1" t="s">
        <v>4077</v>
      </c>
      <c r="I183">
        <v>54.88</v>
      </c>
      <c r="J183">
        <v>10.23</v>
      </c>
      <c r="K183">
        <v>169</v>
      </c>
      <c r="L183">
        <v>876.34</v>
      </c>
      <c r="M183">
        <v>68</v>
      </c>
      <c r="N183">
        <v>1</v>
      </c>
      <c r="O183">
        <v>0</v>
      </c>
      <c r="P183">
        <v>82.92</v>
      </c>
      <c r="Q183">
        <v>0</v>
      </c>
      <c r="R183" s="1" t="s">
        <v>5179</v>
      </c>
      <c r="S183" s="1" t="s">
        <v>8157</v>
      </c>
      <c r="T183">
        <v>0.74</v>
      </c>
      <c r="U183" s="1"/>
      <c r="V183">
        <v>14618.039707</v>
      </c>
      <c r="W183">
        <v>410278.73903300002</v>
      </c>
      <c r="X183">
        <v>76.156537999999998</v>
      </c>
      <c r="Y183">
        <v>8.3839030000000001</v>
      </c>
      <c r="Z183">
        <v>176.394396</v>
      </c>
      <c r="AA183">
        <v>176.36651800000001</v>
      </c>
      <c r="AB183">
        <v>0</v>
      </c>
    </row>
    <row r="184" spans="1:28" x14ac:dyDescent="0.25">
      <c r="A184" s="1" t="s">
        <v>1025</v>
      </c>
      <c r="B184">
        <v>697</v>
      </c>
      <c r="C184" s="1" t="s">
        <v>4028</v>
      </c>
      <c r="D184">
        <v>5.0999999999999996</v>
      </c>
      <c r="E184">
        <v>0</v>
      </c>
      <c r="F184">
        <v>0.56999999999999995</v>
      </c>
      <c r="G184">
        <v>1067</v>
      </c>
      <c r="H184" s="1" t="s">
        <v>4173</v>
      </c>
      <c r="I184">
        <v>23.46</v>
      </c>
      <c r="J184">
        <v>10.87</v>
      </c>
      <c r="K184">
        <v>370</v>
      </c>
      <c r="L184">
        <v>1564.07</v>
      </c>
      <c r="M184">
        <v>146</v>
      </c>
      <c r="N184">
        <v>7</v>
      </c>
      <c r="O184">
        <v>0</v>
      </c>
      <c r="P184">
        <v>244.77</v>
      </c>
      <c r="Q184">
        <v>0</v>
      </c>
      <c r="R184" s="1" t="s">
        <v>5180</v>
      </c>
      <c r="S184" s="1" t="s">
        <v>8157</v>
      </c>
      <c r="T184">
        <v>0.91</v>
      </c>
      <c r="U184" s="1"/>
      <c r="V184">
        <v>32911.81151</v>
      </c>
      <c r="W184">
        <v>946746.58924700005</v>
      </c>
      <c r="X184">
        <v>172.26145199999999</v>
      </c>
      <c r="Y184">
        <v>20.608578999999999</v>
      </c>
      <c r="Z184">
        <v>415.74588</v>
      </c>
      <c r="AA184">
        <v>406.97526099999999</v>
      </c>
      <c r="AB184">
        <v>0</v>
      </c>
    </row>
    <row r="185" spans="1:28" x14ac:dyDescent="0.25">
      <c r="A185" s="1" t="s">
        <v>1032</v>
      </c>
      <c r="B185">
        <v>920</v>
      </c>
      <c r="C185" s="1" t="s">
        <v>4010</v>
      </c>
      <c r="D185">
        <v>5.0999999999999996</v>
      </c>
      <c r="E185">
        <v>0</v>
      </c>
      <c r="F185">
        <v>0</v>
      </c>
      <c r="G185">
        <v>1075</v>
      </c>
      <c r="H185" s="1" t="s">
        <v>4083</v>
      </c>
      <c r="I185">
        <v>73.11</v>
      </c>
      <c r="J185">
        <v>9.6300000000000008</v>
      </c>
      <c r="K185">
        <v>155</v>
      </c>
      <c r="L185">
        <v>900.39</v>
      </c>
      <c r="M185">
        <v>3</v>
      </c>
      <c r="N185">
        <v>3</v>
      </c>
      <c r="O185">
        <v>0</v>
      </c>
      <c r="P185">
        <v>73.209999999999994</v>
      </c>
      <c r="Q185">
        <v>0</v>
      </c>
      <c r="R185" s="1" t="s">
        <v>5187</v>
      </c>
      <c r="S185" s="1" t="s">
        <v>8157</v>
      </c>
      <c r="T185">
        <v>0.79</v>
      </c>
      <c r="U185" s="1"/>
      <c r="V185">
        <v>8500.0008639999996</v>
      </c>
      <c r="W185">
        <v>352644.69301400002</v>
      </c>
      <c r="X185">
        <v>46.973699000000003</v>
      </c>
      <c r="Y185">
        <v>6.767188</v>
      </c>
      <c r="Z185">
        <v>149.863361</v>
      </c>
      <c r="AA185">
        <v>151.58845099999999</v>
      </c>
      <c r="AB185">
        <v>0</v>
      </c>
    </row>
    <row r="186" spans="1:28" x14ac:dyDescent="0.25">
      <c r="A186" s="1" t="s">
        <v>1038</v>
      </c>
      <c r="B186">
        <v>692</v>
      </c>
      <c r="C186" s="1" t="s">
        <v>4040</v>
      </c>
      <c r="D186">
        <v>5.0999999999999996</v>
      </c>
      <c r="E186">
        <v>0</v>
      </c>
      <c r="F186">
        <v>2</v>
      </c>
      <c r="G186">
        <v>1079</v>
      </c>
      <c r="H186" s="1" t="s">
        <v>4096</v>
      </c>
      <c r="I186">
        <v>121.36</v>
      </c>
      <c r="J186">
        <v>11.82</v>
      </c>
      <c r="K186">
        <v>387</v>
      </c>
      <c r="L186">
        <v>1561.25</v>
      </c>
      <c r="M186">
        <v>164</v>
      </c>
      <c r="N186">
        <v>9</v>
      </c>
      <c r="O186">
        <v>0</v>
      </c>
      <c r="P186">
        <v>273.33</v>
      </c>
      <c r="Q186">
        <v>0</v>
      </c>
      <c r="R186" s="1" t="s">
        <v>5193</v>
      </c>
      <c r="S186" s="1" t="s">
        <v>8157</v>
      </c>
      <c r="T186">
        <v>1.01</v>
      </c>
      <c r="U186" s="1"/>
      <c r="V186">
        <v>33588.377001000001</v>
      </c>
      <c r="W186">
        <v>943321.32429400005</v>
      </c>
      <c r="X186">
        <v>175.25461999999999</v>
      </c>
      <c r="Y186">
        <v>20.630765</v>
      </c>
      <c r="Z186">
        <v>414.92408899999998</v>
      </c>
      <c r="AA186">
        <v>405.503379</v>
      </c>
      <c r="AB186">
        <v>0</v>
      </c>
    </row>
    <row r="187" spans="1:28" x14ac:dyDescent="0.25">
      <c r="A187" s="1" t="s">
        <v>1048</v>
      </c>
      <c r="B187">
        <v>911</v>
      </c>
      <c r="C187" s="1" t="s">
        <v>4021</v>
      </c>
      <c r="D187">
        <v>5.0999999999999996</v>
      </c>
      <c r="E187">
        <v>0</v>
      </c>
      <c r="F187">
        <v>3.11</v>
      </c>
      <c r="G187">
        <v>1085</v>
      </c>
      <c r="H187" s="1" t="s">
        <v>4097</v>
      </c>
      <c r="I187">
        <v>76.69</v>
      </c>
      <c r="J187">
        <v>11.5</v>
      </c>
      <c r="K187">
        <v>174</v>
      </c>
      <c r="L187">
        <v>1564.11</v>
      </c>
      <c r="M187">
        <v>21</v>
      </c>
      <c r="N187">
        <v>4</v>
      </c>
      <c r="O187">
        <v>0</v>
      </c>
      <c r="P187">
        <v>93.48</v>
      </c>
      <c r="Q187">
        <v>0</v>
      </c>
      <c r="R187" s="1" t="s">
        <v>5203</v>
      </c>
      <c r="S187" s="1" t="s">
        <v>8157</v>
      </c>
      <c r="T187">
        <v>1.51</v>
      </c>
      <c r="U187" s="1"/>
      <c r="V187">
        <v>11877.949825</v>
      </c>
      <c r="W187">
        <v>648200.39631500002</v>
      </c>
      <c r="X187">
        <v>69.680885000000004</v>
      </c>
      <c r="Y187">
        <v>13.737949</v>
      </c>
      <c r="Z187">
        <v>280.08643699999999</v>
      </c>
      <c r="AA187">
        <v>278.63172900000001</v>
      </c>
      <c r="AB187">
        <v>0</v>
      </c>
    </row>
    <row r="188" spans="1:28" x14ac:dyDescent="0.25">
      <c r="A188" s="1" t="s">
        <v>1049</v>
      </c>
      <c r="B188">
        <v>966</v>
      </c>
      <c r="C188" s="1" t="s">
        <v>4006</v>
      </c>
      <c r="D188">
        <v>5.0999999999999996</v>
      </c>
      <c r="E188">
        <v>0</v>
      </c>
      <c r="F188">
        <v>0</v>
      </c>
      <c r="G188">
        <v>1085</v>
      </c>
      <c r="H188" s="1" t="s">
        <v>4077</v>
      </c>
      <c r="I188">
        <v>54.88</v>
      </c>
      <c r="J188">
        <v>9.23</v>
      </c>
      <c r="K188">
        <v>119</v>
      </c>
      <c r="L188">
        <v>876.34</v>
      </c>
      <c r="M188">
        <v>37</v>
      </c>
      <c r="N188">
        <v>3</v>
      </c>
      <c r="O188">
        <v>0</v>
      </c>
      <c r="P188">
        <v>65.16</v>
      </c>
      <c r="Q188">
        <v>0</v>
      </c>
      <c r="R188" s="1" t="s">
        <v>5204</v>
      </c>
      <c r="S188" s="1" t="s">
        <v>8157</v>
      </c>
      <c r="T188">
        <v>1.18</v>
      </c>
      <c r="U188" s="1"/>
      <c r="V188">
        <v>9714.5724680000003</v>
      </c>
      <c r="W188">
        <v>369976.06693600002</v>
      </c>
      <c r="X188">
        <v>53.062306999999997</v>
      </c>
      <c r="Y188">
        <v>7.8274530000000002</v>
      </c>
      <c r="Z188">
        <v>159.57105999999999</v>
      </c>
      <c r="AA188">
        <v>159.03836100000001</v>
      </c>
      <c r="AB188">
        <v>0</v>
      </c>
    </row>
    <row r="189" spans="1:28" x14ac:dyDescent="0.25">
      <c r="A189" s="1" t="s">
        <v>1055</v>
      </c>
      <c r="B189">
        <v>863</v>
      </c>
      <c r="C189" s="1" t="s">
        <v>4012</v>
      </c>
      <c r="D189">
        <v>5.0999999999999996</v>
      </c>
      <c r="E189">
        <v>0</v>
      </c>
      <c r="F189">
        <v>0.5</v>
      </c>
      <c r="G189">
        <v>1090</v>
      </c>
      <c r="H189" s="1" t="s">
        <v>4143</v>
      </c>
      <c r="I189">
        <v>105.53</v>
      </c>
      <c r="J189">
        <v>9.25</v>
      </c>
      <c r="K189">
        <v>227</v>
      </c>
      <c r="L189">
        <v>825.33</v>
      </c>
      <c r="M189">
        <v>81</v>
      </c>
      <c r="N189">
        <v>7</v>
      </c>
      <c r="O189">
        <v>0</v>
      </c>
      <c r="P189">
        <v>147.79</v>
      </c>
      <c r="Q189">
        <v>0</v>
      </c>
      <c r="R189" s="1" t="s">
        <v>5210</v>
      </c>
      <c r="S189" s="1" t="s">
        <v>8157</v>
      </c>
      <c r="T189">
        <v>0.76</v>
      </c>
      <c r="U189" s="1"/>
      <c r="V189">
        <v>18468.792750000001</v>
      </c>
      <c r="W189">
        <v>492584.69839400001</v>
      </c>
      <c r="X189">
        <v>95.693957999999995</v>
      </c>
      <c r="Y189">
        <v>10.663163000000001</v>
      </c>
      <c r="Z189">
        <v>216.213628</v>
      </c>
      <c r="AA189">
        <v>211.74719300000001</v>
      </c>
      <c r="AB189">
        <v>0</v>
      </c>
    </row>
    <row r="190" spans="1:28" x14ac:dyDescent="0.25">
      <c r="A190" s="1" t="s">
        <v>1056</v>
      </c>
      <c r="B190">
        <v>972</v>
      </c>
      <c r="C190" s="1" t="s">
        <v>4009</v>
      </c>
      <c r="D190">
        <v>5.0999999999999996</v>
      </c>
      <c r="E190">
        <v>0</v>
      </c>
      <c r="F190">
        <v>1.69</v>
      </c>
      <c r="G190">
        <v>1090</v>
      </c>
      <c r="H190" s="1" t="s">
        <v>4082</v>
      </c>
      <c r="I190">
        <v>19.239999999999998</v>
      </c>
      <c r="J190">
        <v>13.8</v>
      </c>
      <c r="K190">
        <v>118</v>
      </c>
      <c r="L190">
        <v>738.31</v>
      </c>
      <c r="M190">
        <v>24</v>
      </c>
      <c r="N190">
        <v>5</v>
      </c>
      <c r="O190">
        <v>0</v>
      </c>
      <c r="P190">
        <v>66.14</v>
      </c>
      <c r="Q190">
        <v>0</v>
      </c>
      <c r="R190" s="1" t="s">
        <v>5211</v>
      </c>
      <c r="S190" s="1" t="s">
        <v>8157</v>
      </c>
      <c r="T190">
        <v>1.05</v>
      </c>
      <c r="U190" s="1"/>
      <c r="V190">
        <v>7949.552522</v>
      </c>
      <c r="W190">
        <v>346765.58849200001</v>
      </c>
      <c r="X190">
        <v>44.433084999999998</v>
      </c>
      <c r="Y190">
        <v>7.1167689999999997</v>
      </c>
      <c r="Z190">
        <v>149.09030799999999</v>
      </c>
      <c r="AA190">
        <v>149.06032099999999</v>
      </c>
      <c r="AB190">
        <v>0</v>
      </c>
    </row>
    <row r="191" spans="1:28" x14ac:dyDescent="0.25">
      <c r="A191" s="1" t="s">
        <v>1057</v>
      </c>
      <c r="B191">
        <v>1035</v>
      </c>
      <c r="C191" s="1" t="s">
        <v>4004</v>
      </c>
      <c r="D191">
        <v>5.0999999999999996</v>
      </c>
      <c r="E191">
        <v>0</v>
      </c>
      <c r="F191">
        <v>0</v>
      </c>
      <c r="G191">
        <v>1091</v>
      </c>
      <c r="H191" s="1" t="s">
        <v>4168</v>
      </c>
      <c r="I191">
        <v>0.2</v>
      </c>
      <c r="J191">
        <v>14.7</v>
      </c>
      <c r="K191">
        <v>56</v>
      </c>
      <c r="L191">
        <v>420.4</v>
      </c>
      <c r="M191">
        <v>7</v>
      </c>
      <c r="N191">
        <v>4</v>
      </c>
      <c r="O191">
        <v>0</v>
      </c>
      <c r="P191">
        <v>26.53</v>
      </c>
      <c r="Q191">
        <v>0</v>
      </c>
      <c r="R191" s="1" t="s">
        <v>5212</v>
      </c>
      <c r="S191" s="1" t="s">
        <v>8157</v>
      </c>
      <c r="T191">
        <v>1.06</v>
      </c>
      <c r="U191" s="1"/>
      <c r="V191">
        <v>4572.0781939999997</v>
      </c>
      <c r="W191">
        <v>206137.37871300001</v>
      </c>
      <c r="X191">
        <v>25.757798000000001</v>
      </c>
      <c r="Y191">
        <v>4.3922299999999996</v>
      </c>
      <c r="Z191">
        <v>89.833061999999998</v>
      </c>
      <c r="AA191">
        <v>88.609621000000004</v>
      </c>
      <c r="AB191">
        <v>0</v>
      </c>
    </row>
    <row r="192" spans="1:28" x14ac:dyDescent="0.25">
      <c r="A192" s="1" t="s">
        <v>1058</v>
      </c>
      <c r="B192">
        <v>863</v>
      </c>
      <c r="C192" s="1" t="s">
        <v>4020</v>
      </c>
      <c r="D192">
        <v>5.0999999999999996</v>
      </c>
      <c r="E192">
        <v>0</v>
      </c>
      <c r="F192">
        <v>0.5</v>
      </c>
      <c r="G192">
        <v>1093</v>
      </c>
      <c r="H192" s="1" t="s">
        <v>4116</v>
      </c>
      <c r="I192">
        <v>87.33</v>
      </c>
      <c r="J192">
        <v>19.36</v>
      </c>
      <c r="K192">
        <v>230</v>
      </c>
      <c r="L192">
        <v>1632.51</v>
      </c>
      <c r="M192">
        <v>37</v>
      </c>
      <c r="N192">
        <v>3</v>
      </c>
      <c r="O192">
        <v>0</v>
      </c>
      <c r="P192">
        <v>145.44</v>
      </c>
      <c r="Q192">
        <v>0</v>
      </c>
      <c r="R192" s="1" t="s">
        <v>5213</v>
      </c>
      <c r="S192" s="1" t="s">
        <v>8157</v>
      </c>
      <c r="T192">
        <v>1.48</v>
      </c>
      <c r="U192" s="1"/>
      <c r="V192">
        <v>17540.679573000001</v>
      </c>
      <c r="W192">
        <v>746820.89418499998</v>
      </c>
      <c r="X192">
        <v>97.699752000000004</v>
      </c>
      <c r="Y192">
        <v>15.766491</v>
      </c>
      <c r="Z192">
        <v>322.96066000000002</v>
      </c>
      <c r="AA192">
        <v>321.02749899999998</v>
      </c>
      <c r="AB192">
        <v>0</v>
      </c>
    </row>
    <row r="193" spans="1:28" x14ac:dyDescent="0.25">
      <c r="A193" s="1" t="s">
        <v>1062</v>
      </c>
      <c r="B193">
        <v>769</v>
      </c>
      <c r="C193" s="1" t="s">
        <v>4039</v>
      </c>
      <c r="D193">
        <v>5.0999999999999996</v>
      </c>
      <c r="E193">
        <v>0</v>
      </c>
      <c r="F193">
        <v>2.34</v>
      </c>
      <c r="G193">
        <v>1097</v>
      </c>
      <c r="H193" s="1" t="s">
        <v>4111</v>
      </c>
      <c r="I193">
        <v>13.29</v>
      </c>
      <c r="J193">
        <v>18.14</v>
      </c>
      <c r="K193">
        <v>328</v>
      </c>
      <c r="L193">
        <v>1792.38</v>
      </c>
      <c r="M193">
        <v>153</v>
      </c>
      <c r="N193">
        <v>5</v>
      </c>
      <c r="O193">
        <v>0</v>
      </c>
      <c r="P193">
        <v>235.2</v>
      </c>
      <c r="Q193">
        <v>0</v>
      </c>
      <c r="R193" s="1" t="s">
        <v>5217</v>
      </c>
      <c r="S193" s="1" t="s">
        <v>8157</v>
      </c>
      <c r="T193">
        <v>1.41</v>
      </c>
      <c r="U193" s="1"/>
      <c r="V193">
        <v>33442.888854999997</v>
      </c>
      <c r="W193">
        <v>1066339.4524010001</v>
      </c>
      <c r="X193">
        <v>177.624831</v>
      </c>
      <c r="Y193">
        <v>23.547533999999999</v>
      </c>
      <c r="Z193">
        <v>466.36765500000001</v>
      </c>
      <c r="AA193">
        <v>458.38108899999997</v>
      </c>
      <c r="AB193">
        <v>0</v>
      </c>
    </row>
    <row r="194" spans="1:28" x14ac:dyDescent="0.25">
      <c r="A194" s="1" t="s">
        <v>1063</v>
      </c>
      <c r="B194">
        <v>660</v>
      </c>
      <c r="C194" s="1" t="s">
        <v>4024</v>
      </c>
      <c r="D194">
        <v>5.0999999999999996</v>
      </c>
      <c r="E194">
        <v>0</v>
      </c>
      <c r="F194">
        <v>0</v>
      </c>
      <c r="G194">
        <v>1098</v>
      </c>
      <c r="H194" s="1" t="s">
        <v>4095</v>
      </c>
      <c r="I194">
        <v>63.59</v>
      </c>
      <c r="J194">
        <v>12.04</v>
      </c>
      <c r="K194">
        <v>438</v>
      </c>
      <c r="L194">
        <v>2065.9899999999998</v>
      </c>
      <c r="M194">
        <v>92</v>
      </c>
      <c r="N194">
        <v>6</v>
      </c>
      <c r="O194">
        <v>0</v>
      </c>
      <c r="P194">
        <v>287.83999999999997</v>
      </c>
      <c r="Q194">
        <v>0</v>
      </c>
      <c r="R194" s="1" t="s">
        <v>5218</v>
      </c>
      <c r="S194" s="1" t="s">
        <v>8157</v>
      </c>
      <c r="T194">
        <v>1</v>
      </c>
      <c r="U194" s="1"/>
      <c r="V194">
        <v>31801.179545999999</v>
      </c>
      <c r="W194">
        <v>1031286.215556</v>
      </c>
      <c r="X194">
        <v>169.127375</v>
      </c>
      <c r="Y194">
        <v>21.492357999999999</v>
      </c>
      <c r="Z194">
        <v>446.95153299999998</v>
      </c>
      <c r="AA194">
        <v>443.31403599999999</v>
      </c>
      <c r="AB194">
        <v>0</v>
      </c>
    </row>
    <row r="195" spans="1:28" x14ac:dyDescent="0.25">
      <c r="A195" s="1" t="s">
        <v>1067</v>
      </c>
      <c r="B195">
        <v>863</v>
      </c>
      <c r="C195" s="1" t="s">
        <v>4033</v>
      </c>
      <c r="D195">
        <v>5.0999999999999996</v>
      </c>
      <c r="E195">
        <v>0</v>
      </c>
      <c r="F195">
        <v>0.5</v>
      </c>
      <c r="G195">
        <v>1101</v>
      </c>
      <c r="H195" s="1" t="s">
        <v>4131</v>
      </c>
      <c r="I195">
        <v>194.58</v>
      </c>
      <c r="J195">
        <v>14.89</v>
      </c>
      <c r="K195">
        <v>238</v>
      </c>
      <c r="L195">
        <v>2216.48</v>
      </c>
      <c r="M195">
        <v>24</v>
      </c>
      <c r="N195">
        <v>3</v>
      </c>
      <c r="O195">
        <v>0</v>
      </c>
      <c r="P195">
        <v>120.41</v>
      </c>
      <c r="Q195">
        <v>0</v>
      </c>
      <c r="R195" s="1" t="s">
        <v>5222</v>
      </c>
      <c r="S195" s="1" t="s">
        <v>8157</v>
      </c>
      <c r="T195">
        <v>1.37</v>
      </c>
      <c r="U195" s="1"/>
      <c r="V195">
        <v>15378.874051999999</v>
      </c>
      <c r="W195">
        <v>772139.56396399997</v>
      </c>
      <c r="X195">
        <v>88.446725000000001</v>
      </c>
      <c r="Y195">
        <v>15.81335</v>
      </c>
      <c r="Z195">
        <v>326.99584700000003</v>
      </c>
      <c r="AA195">
        <v>331.909718</v>
      </c>
      <c r="AB195">
        <v>0</v>
      </c>
    </row>
    <row r="196" spans="1:28" x14ac:dyDescent="0.25">
      <c r="A196" s="1" t="s">
        <v>1069</v>
      </c>
      <c r="B196">
        <v>727</v>
      </c>
      <c r="C196" s="1" t="s">
        <v>4021</v>
      </c>
      <c r="D196">
        <v>5.0999999999999996</v>
      </c>
      <c r="E196">
        <v>0</v>
      </c>
      <c r="F196">
        <v>0.69</v>
      </c>
      <c r="G196">
        <v>1102</v>
      </c>
      <c r="H196" s="1" t="s">
        <v>4101</v>
      </c>
      <c r="I196">
        <v>76.69</v>
      </c>
      <c r="J196">
        <v>5.21</v>
      </c>
      <c r="K196">
        <v>375</v>
      </c>
      <c r="L196">
        <v>1564.11</v>
      </c>
      <c r="M196">
        <v>111</v>
      </c>
      <c r="N196">
        <v>3</v>
      </c>
      <c r="O196">
        <v>0</v>
      </c>
      <c r="P196">
        <v>163.46</v>
      </c>
      <c r="Q196">
        <v>0</v>
      </c>
      <c r="R196" s="1" t="s">
        <v>5224</v>
      </c>
      <c r="S196" s="1" t="s">
        <v>8157</v>
      </c>
      <c r="T196">
        <v>0.52</v>
      </c>
      <c r="U196" s="1"/>
      <c r="V196">
        <v>27581.502553999999</v>
      </c>
      <c r="W196">
        <v>735295.46158300003</v>
      </c>
      <c r="X196">
        <v>142.700141</v>
      </c>
      <c r="Y196">
        <v>14.951943</v>
      </c>
      <c r="Z196">
        <v>317.55425300000002</v>
      </c>
      <c r="AA196">
        <v>316.08255200000002</v>
      </c>
      <c r="AB196">
        <v>0</v>
      </c>
    </row>
    <row r="197" spans="1:28" x14ac:dyDescent="0.25">
      <c r="A197" s="1" t="s">
        <v>1072</v>
      </c>
      <c r="B197">
        <v>755</v>
      </c>
      <c r="C197" s="1" t="s">
        <v>4042</v>
      </c>
      <c r="D197">
        <v>5.0999999999999996</v>
      </c>
      <c r="E197">
        <v>0</v>
      </c>
      <c r="F197">
        <v>0.32</v>
      </c>
      <c r="G197">
        <v>1105</v>
      </c>
      <c r="H197" s="1" t="s">
        <v>4126</v>
      </c>
      <c r="I197">
        <v>99.09</v>
      </c>
      <c r="J197">
        <v>7.81</v>
      </c>
      <c r="K197">
        <v>350</v>
      </c>
      <c r="L197">
        <v>1144.6400000000001</v>
      </c>
      <c r="M197">
        <v>155</v>
      </c>
      <c r="N197">
        <v>7</v>
      </c>
      <c r="O197">
        <v>0</v>
      </c>
      <c r="P197">
        <v>204.3</v>
      </c>
      <c r="Q197">
        <v>0</v>
      </c>
      <c r="R197" s="1" t="s">
        <v>5227</v>
      </c>
      <c r="S197" s="1" t="s">
        <v>8157</v>
      </c>
      <c r="T197">
        <v>0.57999999999999996</v>
      </c>
      <c r="U197" s="1"/>
      <c r="V197">
        <v>32072.865241</v>
      </c>
      <c r="W197">
        <v>756740.68967899994</v>
      </c>
      <c r="X197">
        <v>163.68700799999999</v>
      </c>
      <c r="Y197">
        <v>16.102146000000001</v>
      </c>
      <c r="Z197">
        <v>330.668297</v>
      </c>
      <c r="AA197">
        <v>325.30338699999999</v>
      </c>
      <c r="AB197">
        <v>0</v>
      </c>
    </row>
    <row r="198" spans="1:28" x14ac:dyDescent="0.25">
      <c r="A198" s="1" t="s">
        <v>1075</v>
      </c>
      <c r="B198">
        <v>943</v>
      </c>
      <c r="C198" s="1" t="s">
        <v>4032</v>
      </c>
      <c r="D198">
        <v>5.0999999999999996</v>
      </c>
      <c r="E198">
        <v>0</v>
      </c>
      <c r="F198">
        <v>2.09</v>
      </c>
      <c r="G198">
        <v>1106</v>
      </c>
      <c r="H198" s="1" t="s">
        <v>4113</v>
      </c>
      <c r="I198">
        <v>0.2</v>
      </c>
      <c r="J198">
        <v>9.99</v>
      </c>
      <c r="K198">
        <v>163</v>
      </c>
      <c r="L198">
        <v>1269.6500000000001</v>
      </c>
      <c r="M198">
        <v>47</v>
      </c>
      <c r="N198">
        <v>2</v>
      </c>
      <c r="O198">
        <v>0</v>
      </c>
      <c r="P198">
        <v>97.36</v>
      </c>
      <c r="Q198">
        <v>0</v>
      </c>
      <c r="R198" s="1" t="s">
        <v>5230</v>
      </c>
      <c r="S198" s="1" t="s">
        <v>8157</v>
      </c>
      <c r="T198">
        <v>1.4</v>
      </c>
      <c r="U198" s="1"/>
      <c r="V198">
        <v>13057.606839</v>
      </c>
      <c r="W198">
        <v>529960.156953</v>
      </c>
      <c r="X198">
        <v>72.105587999999997</v>
      </c>
      <c r="Y198">
        <v>11.201383999999999</v>
      </c>
      <c r="Z198">
        <v>227.47997000000001</v>
      </c>
      <c r="AA198">
        <v>227.80869799999999</v>
      </c>
      <c r="AB198">
        <v>0</v>
      </c>
    </row>
    <row r="199" spans="1:28" x14ac:dyDescent="0.25">
      <c r="A199" s="1" t="s">
        <v>1090</v>
      </c>
      <c r="B199">
        <v>920</v>
      </c>
      <c r="C199" s="1" t="s">
        <v>4004</v>
      </c>
      <c r="D199">
        <v>5.0999999999999996</v>
      </c>
      <c r="E199">
        <v>0</v>
      </c>
      <c r="F199">
        <v>0</v>
      </c>
      <c r="G199">
        <v>1117</v>
      </c>
      <c r="H199" s="1" t="s">
        <v>4124</v>
      </c>
      <c r="I199">
        <v>71.64</v>
      </c>
      <c r="J199">
        <v>11.82</v>
      </c>
      <c r="K199">
        <v>197</v>
      </c>
      <c r="L199">
        <v>1309.74</v>
      </c>
      <c r="M199">
        <v>26</v>
      </c>
      <c r="N199">
        <v>6</v>
      </c>
      <c r="O199">
        <v>0</v>
      </c>
      <c r="P199">
        <v>124.43</v>
      </c>
      <c r="Q199">
        <v>0</v>
      </c>
      <c r="R199" s="1" t="s">
        <v>5245</v>
      </c>
      <c r="S199" s="1" t="s">
        <v>8157</v>
      </c>
      <c r="T199">
        <v>1.31</v>
      </c>
      <c r="U199" s="1"/>
      <c r="V199">
        <v>12416.152542</v>
      </c>
      <c r="W199">
        <v>555918.55213199998</v>
      </c>
      <c r="X199">
        <v>69.806994000000003</v>
      </c>
      <c r="Y199">
        <v>11.602156000000001</v>
      </c>
      <c r="Z199">
        <v>240.674341</v>
      </c>
      <c r="AA199">
        <v>238.96599900000001</v>
      </c>
      <c r="AB199">
        <v>0</v>
      </c>
    </row>
    <row r="200" spans="1:28" x14ac:dyDescent="0.25">
      <c r="A200" s="1" t="s">
        <v>1101</v>
      </c>
      <c r="B200">
        <v>1017</v>
      </c>
      <c r="C200" s="1" t="s">
        <v>4001</v>
      </c>
      <c r="D200">
        <v>0.2</v>
      </c>
      <c r="E200">
        <v>0</v>
      </c>
      <c r="F200">
        <v>2.2999999999999998</v>
      </c>
      <c r="G200">
        <v>1128</v>
      </c>
      <c r="H200" s="1" t="s">
        <v>4071</v>
      </c>
      <c r="I200">
        <v>108.49</v>
      </c>
      <c r="J200">
        <v>14.77</v>
      </c>
      <c r="K200">
        <v>111</v>
      </c>
      <c r="L200">
        <v>419.77</v>
      </c>
      <c r="M200">
        <v>52</v>
      </c>
      <c r="N200">
        <v>4</v>
      </c>
      <c r="O200">
        <v>0</v>
      </c>
      <c r="P200">
        <v>84.69</v>
      </c>
      <c r="Q200">
        <v>0</v>
      </c>
      <c r="R200" s="1" t="s">
        <v>5256</v>
      </c>
      <c r="S200" s="1" t="s">
        <v>8157</v>
      </c>
      <c r="T200">
        <v>1.1299999999999999</v>
      </c>
      <c r="U200" s="1"/>
      <c r="V200">
        <v>9437.2612759999993</v>
      </c>
      <c r="W200">
        <v>269055.29147</v>
      </c>
      <c r="X200">
        <v>49.343159999999997</v>
      </c>
      <c r="Y200">
        <v>5.8583949999999998</v>
      </c>
      <c r="Z200">
        <v>117.651084</v>
      </c>
      <c r="AA200">
        <v>115.65815499999999</v>
      </c>
      <c r="AB200">
        <v>0</v>
      </c>
    </row>
    <row r="201" spans="1:28" x14ac:dyDescent="0.25">
      <c r="A201" s="1" t="s">
        <v>1115</v>
      </c>
      <c r="B201">
        <v>769</v>
      </c>
      <c r="C201" s="1" t="s">
        <v>4029</v>
      </c>
      <c r="D201">
        <v>5.0999999999999996</v>
      </c>
      <c r="E201">
        <v>0</v>
      </c>
      <c r="F201">
        <v>2.33</v>
      </c>
      <c r="G201">
        <v>1143</v>
      </c>
      <c r="H201" s="1" t="s">
        <v>4111</v>
      </c>
      <c r="I201">
        <v>13.29</v>
      </c>
      <c r="J201">
        <v>6.27</v>
      </c>
      <c r="K201">
        <v>374</v>
      </c>
      <c r="L201">
        <v>1878.37</v>
      </c>
      <c r="M201">
        <v>80</v>
      </c>
      <c r="N201">
        <v>7</v>
      </c>
      <c r="O201">
        <v>0</v>
      </c>
      <c r="P201">
        <v>144.41999999999999</v>
      </c>
      <c r="Q201">
        <v>0</v>
      </c>
      <c r="R201" s="1" t="s">
        <v>5270</v>
      </c>
      <c r="S201" s="1" t="s">
        <v>8157</v>
      </c>
      <c r="T201">
        <v>0.57999999999999996</v>
      </c>
      <c r="U201" s="1"/>
      <c r="V201">
        <v>23005.676613</v>
      </c>
      <c r="W201">
        <v>744009.40610000002</v>
      </c>
      <c r="X201">
        <v>122.03684800000001</v>
      </c>
      <c r="Y201">
        <v>14.193944</v>
      </c>
      <c r="Z201">
        <v>315.24656800000002</v>
      </c>
      <c r="AA201">
        <v>319.82566500000001</v>
      </c>
      <c r="AB201">
        <v>0</v>
      </c>
    </row>
    <row r="202" spans="1:28" x14ac:dyDescent="0.25">
      <c r="A202" s="1" t="s">
        <v>1118</v>
      </c>
      <c r="B202">
        <v>966</v>
      </c>
      <c r="C202" s="1" t="s">
        <v>4016</v>
      </c>
      <c r="D202">
        <v>5.0999999999999996</v>
      </c>
      <c r="E202">
        <v>0</v>
      </c>
      <c r="F202">
        <v>0</v>
      </c>
      <c r="G202">
        <v>1151</v>
      </c>
      <c r="H202" s="1" t="s">
        <v>4092</v>
      </c>
      <c r="I202">
        <v>182.21</v>
      </c>
      <c r="J202">
        <v>11.73</v>
      </c>
      <c r="K202">
        <v>185</v>
      </c>
      <c r="L202">
        <v>905.52</v>
      </c>
      <c r="M202">
        <v>89</v>
      </c>
      <c r="N202">
        <v>2</v>
      </c>
      <c r="O202">
        <v>0</v>
      </c>
      <c r="P202">
        <v>107.62</v>
      </c>
      <c r="Q202">
        <v>0</v>
      </c>
      <c r="R202" s="1" t="s">
        <v>5273</v>
      </c>
      <c r="S202" s="1" t="s">
        <v>8157</v>
      </c>
      <c r="T202">
        <v>0.85</v>
      </c>
      <c r="U202" s="1"/>
      <c r="V202">
        <v>17148.940084000002</v>
      </c>
      <c r="W202">
        <v>459024.921011</v>
      </c>
      <c r="X202">
        <v>88.882453999999996</v>
      </c>
      <c r="Y202">
        <v>9.7821840000000009</v>
      </c>
      <c r="Z202">
        <v>199.39741100000001</v>
      </c>
      <c r="AA202">
        <v>197.32116199999999</v>
      </c>
      <c r="AB202">
        <v>0</v>
      </c>
    </row>
    <row r="203" spans="1:28" x14ac:dyDescent="0.25">
      <c r="A203" s="1" t="s">
        <v>1123</v>
      </c>
      <c r="B203">
        <v>575</v>
      </c>
      <c r="C203" s="1" t="s">
        <v>4063</v>
      </c>
      <c r="D203">
        <v>5.0999999999999996</v>
      </c>
      <c r="E203">
        <v>0</v>
      </c>
      <c r="F203">
        <v>0</v>
      </c>
      <c r="G203">
        <v>1158</v>
      </c>
      <c r="H203" s="1" t="s">
        <v>4119</v>
      </c>
      <c r="I203">
        <v>17.75</v>
      </c>
      <c r="J203">
        <v>10.17</v>
      </c>
      <c r="K203">
        <v>583</v>
      </c>
      <c r="L203">
        <v>2100.8200000000002</v>
      </c>
      <c r="M203">
        <v>342</v>
      </c>
      <c r="N203">
        <v>8</v>
      </c>
      <c r="O203">
        <v>0</v>
      </c>
      <c r="P203">
        <v>397.34</v>
      </c>
      <c r="Q203">
        <v>0</v>
      </c>
      <c r="R203" s="1" t="s">
        <v>5278</v>
      </c>
      <c r="S203" s="1" t="s">
        <v>8157</v>
      </c>
      <c r="T203">
        <v>0.83</v>
      </c>
      <c r="U203" s="1"/>
      <c r="V203">
        <v>61042.741052999998</v>
      </c>
      <c r="W203">
        <v>1433244.138363</v>
      </c>
      <c r="X203">
        <v>311.64706899999999</v>
      </c>
      <c r="Y203">
        <v>31.717680999999999</v>
      </c>
      <c r="Z203">
        <v>631.06458699999996</v>
      </c>
      <c r="AA203">
        <v>616.11355800000001</v>
      </c>
      <c r="AB203">
        <v>0</v>
      </c>
    </row>
    <row r="204" spans="1:28" x14ac:dyDescent="0.25">
      <c r="A204" s="1" t="s">
        <v>1131</v>
      </c>
      <c r="B204">
        <v>690</v>
      </c>
      <c r="C204" s="1" t="s">
        <v>4005</v>
      </c>
      <c r="D204">
        <v>5.0999999999999996</v>
      </c>
      <c r="E204">
        <v>0</v>
      </c>
      <c r="F204">
        <v>0</v>
      </c>
      <c r="G204">
        <v>1163</v>
      </c>
      <c r="H204" s="1" t="s">
        <v>4099</v>
      </c>
      <c r="I204">
        <v>147.79</v>
      </c>
      <c r="J204">
        <v>13.67</v>
      </c>
      <c r="K204">
        <v>473</v>
      </c>
      <c r="L204">
        <v>2573.7399999999998</v>
      </c>
      <c r="M204">
        <v>189</v>
      </c>
      <c r="N204">
        <v>8</v>
      </c>
      <c r="O204">
        <v>0</v>
      </c>
      <c r="P204">
        <v>299.89</v>
      </c>
      <c r="Q204">
        <v>0</v>
      </c>
      <c r="R204" s="1" t="s">
        <v>5286</v>
      </c>
      <c r="S204" s="1" t="s">
        <v>8157</v>
      </c>
      <c r="T204">
        <v>1.08</v>
      </c>
      <c r="U204" s="1"/>
      <c r="V204">
        <v>43138.670908</v>
      </c>
      <c r="W204">
        <v>1350532.8119300001</v>
      </c>
      <c r="X204">
        <v>228.43343200000001</v>
      </c>
      <c r="Y204">
        <v>28.932782</v>
      </c>
      <c r="Z204">
        <v>587.92607699999996</v>
      </c>
      <c r="AA204">
        <v>580.54736600000001</v>
      </c>
      <c r="AB204">
        <v>0</v>
      </c>
    </row>
    <row r="205" spans="1:28" x14ac:dyDescent="0.25">
      <c r="A205" s="1" t="s">
        <v>1142</v>
      </c>
      <c r="B205">
        <v>959</v>
      </c>
      <c r="C205" s="1" t="s">
        <v>4033</v>
      </c>
      <c r="D205">
        <v>5.0999999999999996</v>
      </c>
      <c r="E205">
        <v>0</v>
      </c>
      <c r="F205">
        <v>0.67</v>
      </c>
      <c r="G205">
        <v>1176</v>
      </c>
      <c r="H205" s="1" t="s">
        <v>4114</v>
      </c>
      <c r="I205">
        <v>159.35</v>
      </c>
      <c r="J205">
        <v>11.15</v>
      </c>
      <c r="K205">
        <v>217</v>
      </c>
      <c r="L205">
        <v>1983.05</v>
      </c>
      <c r="M205">
        <v>15</v>
      </c>
      <c r="N205">
        <v>6</v>
      </c>
      <c r="O205">
        <v>0</v>
      </c>
      <c r="P205">
        <v>56.38</v>
      </c>
      <c r="Q205">
        <v>0</v>
      </c>
      <c r="R205" s="1" t="s">
        <v>5297</v>
      </c>
      <c r="S205" s="1" t="s">
        <v>8157</v>
      </c>
      <c r="T205">
        <v>0.9</v>
      </c>
      <c r="U205" s="1"/>
      <c r="V205">
        <v>9076.8718950000002</v>
      </c>
      <c r="W205">
        <v>551095.58360799996</v>
      </c>
      <c r="X205">
        <v>54.307585000000003</v>
      </c>
      <c r="Y205">
        <v>9.9689189999999996</v>
      </c>
      <c r="Z205">
        <v>227.49493100000001</v>
      </c>
      <c r="AA205">
        <v>236.89250799999999</v>
      </c>
      <c r="AB205">
        <v>0</v>
      </c>
    </row>
    <row r="206" spans="1:28" x14ac:dyDescent="0.25">
      <c r="A206" s="1" t="s">
        <v>1145</v>
      </c>
      <c r="B206">
        <v>667</v>
      </c>
      <c r="C206" s="1" t="s">
        <v>4022</v>
      </c>
      <c r="D206">
        <v>5.0999999999999996</v>
      </c>
      <c r="E206">
        <v>0</v>
      </c>
      <c r="F206">
        <v>0</v>
      </c>
      <c r="G206">
        <v>1179</v>
      </c>
      <c r="H206" s="1" t="s">
        <v>4128</v>
      </c>
      <c r="I206">
        <v>116.2</v>
      </c>
      <c r="J206">
        <v>17.420000000000002</v>
      </c>
      <c r="K206">
        <v>512</v>
      </c>
      <c r="L206">
        <v>3378.88</v>
      </c>
      <c r="M206">
        <v>166</v>
      </c>
      <c r="N206">
        <v>11</v>
      </c>
      <c r="O206">
        <v>0</v>
      </c>
      <c r="P206">
        <v>320.60000000000002</v>
      </c>
      <c r="Q206">
        <v>0</v>
      </c>
      <c r="R206" s="1" t="s">
        <v>5300</v>
      </c>
      <c r="S206" s="1" t="s">
        <v>8157</v>
      </c>
      <c r="T206">
        <v>1.27</v>
      </c>
      <c r="U206" s="1"/>
      <c r="V206">
        <v>40328.946250000001</v>
      </c>
      <c r="W206">
        <v>1501596.880654</v>
      </c>
      <c r="X206">
        <v>219.225123</v>
      </c>
      <c r="Y206">
        <v>31.726264</v>
      </c>
      <c r="Z206">
        <v>648.64887499999998</v>
      </c>
      <c r="AA206">
        <v>645.47892400000001</v>
      </c>
      <c r="AB206">
        <v>0</v>
      </c>
    </row>
    <row r="207" spans="1:28" x14ac:dyDescent="0.25">
      <c r="A207" s="1" t="s">
        <v>1147</v>
      </c>
      <c r="B207">
        <v>863</v>
      </c>
      <c r="C207" s="1" t="s">
        <v>4041</v>
      </c>
      <c r="D207">
        <v>0.2</v>
      </c>
      <c r="E207">
        <v>0</v>
      </c>
      <c r="F207">
        <v>0.5</v>
      </c>
      <c r="G207">
        <v>1180</v>
      </c>
      <c r="H207" s="1" t="s">
        <v>4123</v>
      </c>
      <c r="I207">
        <v>46.68</v>
      </c>
      <c r="J207">
        <v>18.21</v>
      </c>
      <c r="K207">
        <v>317</v>
      </c>
      <c r="L207">
        <v>1704.6</v>
      </c>
      <c r="M207">
        <v>129</v>
      </c>
      <c r="N207">
        <v>5</v>
      </c>
      <c r="O207">
        <v>0</v>
      </c>
      <c r="P207">
        <v>170.27</v>
      </c>
      <c r="Q207">
        <v>0</v>
      </c>
      <c r="R207" s="1" t="s">
        <v>5302</v>
      </c>
      <c r="S207" s="1" t="s">
        <v>8157</v>
      </c>
      <c r="T207">
        <v>0.84</v>
      </c>
      <c r="U207" s="1"/>
      <c r="V207">
        <v>27259.135951</v>
      </c>
      <c r="W207">
        <v>833017.87646399997</v>
      </c>
      <c r="X207">
        <v>143.783592</v>
      </c>
      <c r="Y207">
        <v>17.539200000000001</v>
      </c>
      <c r="Z207">
        <v>360.99496599999998</v>
      </c>
      <c r="AA207">
        <v>358.08657799999997</v>
      </c>
      <c r="AB207">
        <v>0</v>
      </c>
    </row>
    <row r="208" spans="1:28" x14ac:dyDescent="0.25">
      <c r="A208" s="1" t="s">
        <v>1151</v>
      </c>
      <c r="B208">
        <v>1079</v>
      </c>
      <c r="C208" s="1" t="s">
        <v>4009</v>
      </c>
      <c r="D208">
        <v>5.0999999999999996</v>
      </c>
      <c r="E208">
        <v>0</v>
      </c>
      <c r="F208">
        <v>0.88</v>
      </c>
      <c r="G208">
        <v>1182</v>
      </c>
      <c r="H208" s="1" t="s">
        <v>4081</v>
      </c>
      <c r="I208">
        <v>19.239999999999998</v>
      </c>
      <c r="J208">
        <v>8.0399999999999991</v>
      </c>
      <c r="K208">
        <v>103</v>
      </c>
      <c r="L208">
        <v>738.31</v>
      </c>
      <c r="M208">
        <v>20</v>
      </c>
      <c r="N208">
        <v>1</v>
      </c>
      <c r="O208">
        <v>0</v>
      </c>
      <c r="P208">
        <v>47.44</v>
      </c>
      <c r="Q208">
        <v>0</v>
      </c>
      <c r="R208" s="1" t="s">
        <v>5306</v>
      </c>
      <c r="S208" s="1" t="s">
        <v>8157</v>
      </c>
      <c r="T208">
        <v>0.98</v>
      </c>
      <c r="U208" s="1"/>
      <c r="V208">
        <v>7319.380185</v>
      </c>
      <c r="W208">
        <v>294442.95467599999</v>
      </c>
      <c r="X208">
        <v>40.314870999999997</v>
      </c>
      <c r="Y208">
        <v>6.0812799999999996</v>
      </c>
      <c r="Z208">
        <v>127.105495</v>
      </c>
      <c r="AA208">
        <v>126.569367</v>
      </c>
      <c r="AB208">
        <v>0</v>
      </c>
    </row>
    <row r="209" spans="1:28" x14ac:dyDescent="0.25">
      <c r="A209" s="1" t="s">
        <v>1152</v>
      </c>
      <c r="B209">
        <v>800</v>
      </c>
      <c r="C209" s="1" t="s">
        <v>4030</v>
      </c>
      <c r="D209">
        <v>5.0999999999999996</v>
      </c>
      <c r="E209">
        <v>0</v>
      </c>
      <c r="F209">
        <v>0</v>
      </c>
      <c r="G209">
        <v>1183</v>
      </c>
      <c r="H209" s="1" t="s">
        <v>4123</v>
      </c>
      <c r="I209">
        <v>46.68</v>
      </c>
      <c r="J209">
        <v>19.239999999999998</v>
      </c>
      <c r="K209">
        <v>383</v>
      </c>
      <c r="L209">
        <v>2939.5</v>
      </c>
      <c r="M209">
        <v>130</v>
      </c>
      <c r="N209">
        <v>8</v>
      </c>
      <c r="O209">
        <v>0</v>
      </c>
      <c r="P209">
        <v>227.61</v>
      </c>
      <c r="Q209">
        <v>0</v>
      </c>
      <c r="R209" s="1" t="s">
        <v>5307</v>
      </c>
      <c r="S209" s="1" t="s">
        <v>8157</v>
      </c>
      <c r="T209">
        <v>1.38</v>
      </c>
      <c r="U209" s="1"/>
      <c r="V209">
        <v>32503.546493999998</v>
      </c>
      <c r="W209">
        <v>1184835.9341249999</v>
      </c>
      <c r="X209">
        <v>176.11367200000001</v>
      </c>
      <c r="Y209">
        <v>25.761438999999999</v>
      </c>
      <c r="Z209">
        <v>512.06115999999997</v>
      </c>
      <c r="AA209">
        <v>509.31544500000001</v>
      </c>
      <c r="AB209">
        <v>0</v>
      </c>
    </row>
    <row r="210" spans="1:28" x14ac:dyDescent="0.25">
      <c r="A210" s="1" t="s">
        <v>1154</v>
      </c>
      <c r="B210">
        <v>863</v>
      </c>
      <c r="C210" s="1" t="s">
        <v>4022</v>
      </c>
      <c r="D210">
        <v>5.0999999999999996</v>
      </c>
      <c r="E210">
        <v>0</v>
      </c>
      <c r="F210">
        <v>0.5</v>
      </c>
      <c r="G210">
        <v>1183</v>
      </c>
      <c r="H210" s="1" t="s">
        <v>4133</v>
      </c>
      <c r="I210">
        <v>20.190000000000001</v>
      </c>
      <c r="J210">
        <v>12.33</v>
      </c>
      <c r="K210">
        <v>320</v>
      </c>
      <c r="L210">
        <v>2376.66</v>
      </c>
      <c r="M210">
        <v>56</v>
      </c>
      <c r="N210">
        <v>6</v>
      </c>
      <c r="O210">
        <v>0</v>
      </c>
      <c r="P210">
        <v>146.43</v>
      </c>
      <c r="Q210">
        <v>0</v>
      </c>
      <c r="R210" s="1" t="s">
        <v>5309</v>
      </c>
      <c r="S210" s="1" t="s">
        <v>8157</v>
      </c>
      <c r="T210">
        <v>0.97</v>
      </c>
      <c r="U210" s="1"/>
      <c r="V210">
        <v>19871.414218999998</v>
      </c>
      <c r="W210">
        <v>893269.02822600002</v>
      </c>
      <c r="X210">
        <v>111.611631</v>
      </c>
      <c r="Y210">
        <v>17.537631000000001</v>
      </c>
      <c r="Z210">
        <v>378.57855499999999</v>
      </c>
      <c r="AA210">
        <v>383.980502</v>
      </c>
      <c r="AB210">
        <v>0</v>
      </c>
    </row>
    <row r="211" spans="1:28" x14ac:dyDescent="0.25">
      <c r="A211" s="1" t="s">
        <v>1156</v>
      </c>
      <c r="B211">
        <v>531</v>
      </c>
      <c r="C211" s="1" t="s">
        <v>4046</v>
      </c>
      <c r="D211">
        <v>5.0999999999999996</v>
      </c>
      <c r="E211">
        <v>0</v>
      </c>
      <c r="F211">
        <v>0.23</v>
      </c>
      <c r="G211">
        <v>1187</v>
      </c>
      <c r="H211" s="1" t="s">
        <v>4095</v>
      </c>
      <c r="I211">
        <v>63.59</v>
      </c>
      <c r="J211">
        <v>12.23</v>
      </c>
      <c r="K211">
        <v>656</v>
      </c>
      <c r="L211">
        <v>3164.07</v>
      </c>
      <c r="M211">
        <v>339</v>
      </c>
      <c r="N211">
        <v>11</v>
      </c>
      <c r="O211">
        <v>0</v>
      </c>
      <c r="P211">
        <v>480.75</v>
      </c>
      <c r="Q211">
        <v>0</v>
      </c>
      <c r="R211" s="1" t="s">
        <v>5311</v>
      </c>
      <c r="S211" s="1" t="s">
        <v>8157</v>
      </c>
      <c r="T211">
        <v>1.31</v>
      </c>
      <c r="U211" s="1"/>
      <c r="V211">
        <v>67920.623527000003</v>
      </c>
      <c r="W211">
        <v>1890970.136283</v>
      </c>
      <c r="X211">
        <v>354.13124800000003</v>
      </c>
      <c r="Y211">
        <v>42.163955000000001</v>
      </c>
      <c r="Z211">
        <v>831.10138099999995</v>
      </c>
      <c r="AA211">
        <v>812.86686999999995</v>
      </c>
      <c r="AB211">
        <v>0</v>
      </c>
    </row>
    <row r="212" spans="1:28" x14ac:dyDescent="0.25">
      <c r="A212" s="1" t="s">
        <v>1160</v>
      </c>
      <c r="B212">
        <v>620</v>
      </c>
      <c r="C212" s="1" t="s">
        <v>4046</v>
      </c>
      <c r="D212">
        <v>5.0999999999999996</v>
      </c>
      <c r="E212">
        <v>0</v>
      </c>
      <c r="F212">
        <v>0.77</v>
      </c>
      <c r="G212">
        <v>1189</v>
      </c>
      <c r="H212" s="1" t="s">
        <v>4095</v>
      </c>
      <c r="I212">
        <v>63.59</v>
      </c>
      <c r="J212">
        <v>12.89</v>
      </c>
      <c r="K212">
        <v>569</v>
      </c>
      <c r="L212">
        <v>3164.07</v>
      </c>
      <c r="M212">
        <v>256</v>
      </c>
      <c r="N212">
        <v>7</v>
      </c>
      <c r="O212">
        <v>0</v>
      </c>
      <c r="P212">
        <v>329.47</v>
      </c>
      <c r="Q212">
        <v>0</v>
      </c>
      <c r="R212" s="1" t="s">
        <v>5315</v>
      </c>
      <c r="S212" s="1" t="s">
        <v>8157</v>
      </c>
      <c r="T212">
        <v>0.96</v>
      </c>
      <c r="U212" s="1"/>
      <c r="V212">
        <v>51312.789529000001</v>
      </c>
      <c r="W212">
        <v>1502120.605895</v>
      </c>
      <c r="X212">
        <v>269.10180600000001</v>
      </c>
      <c r="Y212">
        <v>31.804188</v>
      </c>
      <c r="Z212">
        <v>650.04504399999996</v>
      </c>
      <c r="AA212">
        <v>645.71329600000001</v>
      </c>
      <c r="AB212">
        <v>0</v>
      </c>
    </row>
    <row r="213" spans="1:28" x14ac:dyDescent="0.25">
      <c r="A213" s="1" t="s">
        <v>1162</v>
      </c>
      <c r="B213">
        <v>1000</v>
      </c>
      <c r="C213" s="1" t="s">
        <v>4008</v>
      </c>
      <c r="D213">
        <v>5.0999999999999996</v>
      </c>
      <c r="E213">
        <v>0</v>
      </c>
      <c r="F213">
        <v>0</v>
      </c>
      <c r="G213">
        <v>1189</v>
      </c>
      <c r="H213" s="1" t="s">
        <v>4080</v>
      </c>
      <c r="I213">
        <v>0.2</v>
      </c>
      <c r="J213">
        <v>2.81</v>
      </c>
      <c r="K213">
        <v>189</v>
      </c>
      <c r="L213">
        <v>660.09</v>
      </c>
      <c r="M213">
        <v>95</v>
      </c>
      <c r="N213">
        <v>2</v>
      </c>
      <c r="O213">
        <v>0</v>
      </c>
      <c r="P213">
        <v>116.4</v>
      </c>
      <c r="Q213">
        <v>0</v>
      </c>
      <c r="R213" s="1" t="s">
        <v>5317</v>
      </c>
      <c r="S213" s="1" t="s">
        <v>8157</v>
      </c>
      <c r="T213">
        <v>0.69</v>
      </c>
      <c r="U213" s="1"/>
      <c r="V213">
        <v>18524.211266999999</v>
      </c>
      <c r="W213">
        <v>448934.91884300002</v>
      </c>
      <c r="X213">
        <v>94.846504999999993</v>
      </c>
      <c r="Y213">
        <v>9.5933209999999995</v>
      </c>
      <c r="Z213">
        <v>196.004345</v>
      </c>
      <c r="AA213">
        <v>192.98514399999999</v>
      </c>
      <c r="AB213">
        <v>0</v>
      </c>
    </row>
    <row r="214" spans="1:28" x14ac:dyDescent="0.25">
      <c r="A214" s="1" t="s">
        <v>1164</v>
      </c>
      <c r="B214">
        <v>822</v>
      </c>
      <c r="C214" s="1" t="s">
        <v>4041</v>
      </c>
      <c r="D214">
        <v>0.2</v>
      </c>
      <c r="E214">
        <v>0</v>
      </c>
      <c r="F214">
        <v>0.57999999999999996</v>
      </c>
      <c r="G214">
        <v>1190</v>
      </c>
      <c r="H214" s="1" t="s">
        <v>4099</v>
      </c>
      <c r="I214">
        <v>147.79</v>
      </c>
      <c r="J214">
        <v>12.26</v>
      </c>
      <c r="K214">
        <v>368</v>
      </c>
      <c r="L214">
        <v>2475.6999999999998</v>
      </c>
      <c r="M214">
        <v>89</v>
      </c>
      <c r="N214">
        <v>6</v>
      </c>
      <c r="O214">
        <v>0</v>
      </c>
      <c r="P214">
        <v>171.21</v>
      </c>
      <c r="Q214">
        <v>0</v>
      </c>
      <c r="R214" s="1" t="s">
        <v>5319</v>
      </c>
      <c r="S214" s="1" t="s">
        <v>8157</v>
      </c>
      <c r="T214">
        <v>0.92</v>
      </c>
      <c r="U214" s="1"/>
      <c r="V214">
        <v>25385.574918999999</v>
      </c>
      <c r="W214">
        <v>966942.19464899995</v>
      </c>
      <c r="X214">
        <v>138.42267000000001</v>
      </c>
      <c r="Y214">
        <v>19.397953000000001</v>
      </c>
      <c r="Z214">
        <v>412.573556</v>
      </c>
      <c r="AA214">
        <v>415.65231199999999</v>
      </c>
      <c r="AB214">
        <v>0</v>
      </c>
    </row>
    <row r="215" spans="1:28" x14ac:dyDescent="0.25">
      <c r="A215" s="1" t="s">
        <v>1168</v>
      </c>
      <c r="B215">
        <v>941</v>
      </c>
      <c r="C215" s="1" t="s">
        <v>4025</v>
      </c>
      <c r="D215">
        <v>5.0999999999999996</v>
      </c>
      <c r="E215">
        <v>0</v>
      </c>
      <c r="F215">
        <v>0.09</v>
      </c>
      <c r="G215">
        <v>1191</v>
      </c>
      <c r="H215" s="1" t="s">
        <v>4103</v>
      </c>
      <c r="I215">
        <v>92.78</v>
      </c>
      <c r="J215">
        <v>10.33</v>
      </c>
      <c r="K215">
        <v>250</v>
      </c>
      <c r="L215">
        <v>1809.62</v>
      </c>
      <c r="M215">
        <v>59</v>
      </c>
      <c r="N215">
        <v>2</v>
      </c>
      <c r="O215">
        <v>0</v>
      </c>
      <c r="P215">
        <v>104.06</v>
      </c>
      <c r="Q215">
        <v>0</v>
      </c>
      <c r="R215" s="1" t="s">
        <v>5323</v>
      </c>
      <c r="S215" s="1" t="s">
        <v>8157</v>
      </c>
      <c r="T215">
        <v>0.89</v>
      </c>
      <c r="U215" s="1"/>
      <c r="V215">
        <v>17295.433085000001</v>
      </c>
      <c r="W215">
        <v>689198.02959599998</v>
      </c>
      <c r="X215">
        <v>95.005679000000001</v>
      </c>
      <c r="Y215">
        <v>13.590672</v>
      </c>
      <c r="Z215">
        <v>292.54560400000003</v>
      </c>
      <c r="AA215">
        <v>296.26015200000001</v>
      </c>
      <c r="AB215">
        <v>0</v>
      </c>
    </row>
    <row r="216" spans="1:28" x14ac:dyDescent="0.25">
      <c r="A216" s="1" t="s">
        <v>1182</v>
      </c>
      <c r="B216">
        <v>863</v>
      </c>
      <c r="C216" s="1" t="s">
        <v>4037</v>
      </c>
      <c r="D216">
        <v>5.0999999999999996</v>
      </c>
      <c r="E216">
        <v>0</v>
      </c>
      <c r="F216">
        <v>0.5</v>
      </c>
      <c r="G216">
        <v>1203</v>
      </c>
      <c r="H216" s="1" t="s">
        <v>4129</v>
      </c>
      <c r="I216">
        <v>135.09</v>
      </c>
      <c r="J216">
        <v>10.59</v>
      </c>
      <c r="K216">
        <v>340</v>
      </c>
      <c r="L216">
        <v>1953.85</v>
      </c>
      <c r="M216">
        <v>103</v>
      </c>
      <c r="N216">
        <v>5</v>
      </c>
      <c r="O216">
        <v>0</v>
      </c>
      <c r="P216">
        <v>160.57</v>
      </c>
      <c r="Q216">
        <v>0</v>
      </c>
      <c r="R216" s="1" t="s">
        <v>5337</v>
      </c>
      <c r="S216" s="1" t="s">
        <v>8157</v>
      </c>
      <c r="T216">
        <v>0.79</v>
      </c>
      <c r="U216" s="1"/>
      <c r="V216">
        <v>25182.892092999999</v>
      </c>
      <c r="W216">
        <v>811491.56466699997</v>
      </c>
      <c r="X216">
        <v>133.64926299999999</v>
      </c>
      <c r="Y216">
        <v>15.998049</v>
      </c>
      <c r="Z216">
        <v>344.91515299999998</v>
      </c>
      <c r="AA216">
        <v>348.83359400000001</v>
      </c>
      <c r="AB216">
        <v>0</v>
      </c>
    </row>
    <row r="217" spans="1:28" x14ac:dyDescent="0.25">
      <c r="A217" s="1" t="s">
        <v>1198</v>
      </c>
      <c r="B217">
        <v>1039</v>
      </c>
      <c r="C217" s="1" t="s">
        <v>4006</v>
      </c>
      <c r="D217">
        <v>5.0999999999999996</v>
      </c>
      <c r="E217">
        <v>0</v>
      </c>
      <c r="F217">
        <v>4</v>
      </c>
      <c r="G217">
        <v>1225</v>
      </c>
      <c r="H217" s="1" t="s">
        <v>4077</v>
      </c>
      <c r="I217">
        <v>54.88</v>
      </c>
      <c r="J217">
        <v>14.46</v>
      </c>
      <c r="K217">
        <v>186</v>
      </c>
      <c r="L217">
        <v>876.34</v>
      </c>
      <c r="M217">
        <v>94</v>
      </c>
      <c r="N217">
        <v>6</v>
      </c>
      <c r="O217">
        <v>0</v>
      </c>
      <c r="P217">
        <v>127.3</v>
      </c>
      <c r="Q217">
        <v>0</v>
      </c>
      <c r="R217" s="1" t="s">
        <v>5353</v>
      </c>
      <c r="S217" s="1" t="s">
        <v>8157</v>
      </c>
      <c r="T217">
        <v>1.08</v>
      </c>
      <c r="U217" s="1"/>
      <c r="V217">
        <v>17492.759685000001</v>
      </c>
      <c r="W217">
        <v>503083.67358</v>
      </c>
      <c r="X217">
        <v>91.546312</v>
      </c>
      <c r="Y217">
        <v>10.897035000000001</v>
      </c>
      <c r="Z217">
        <v>219.32870700000001</v>
      </c>
      <c r="AA217">
        <v>216.25935899999999</v>
      </c>
      <c r="AB217">
        <v>0</v>
      </c>
    </row>
    <row r="218" spans="1:28" x14ac:dyDescent="0.25">
      <c r="A218" s="1" t="s">
        <v>1218</v>
      </c>
      <c r="B218">
        <v>867</v>
      </c>
      <c r="C218" s="1" t="s">
        <v>4042</v>
      </c>
      <c r="D218">
        <v>5.0999999999999996</v>
      </c>
      <c r="E218">
        <v>0</v>
      </c>
      <c r="F218">
        <v>4.5</v>
      </c>
      <c r="G218">
        <v>1239</v>
      </c>
      <c r="H218" s="1" t="s">
        <v>4137</v>
      </c>
      <c r="I218">
        <v>126.24</v>
      </c>
      <c r="J218">
        <v>10.96</v>
      </c>
      <c r="K218">
        <v>372</v>
      </c>
      <c r="L218">
        <v>1292.6600000000001</v>
      </c>
      <c r="M218">
        <v>206</v>
      </c>
      <c r="N218">
        <v>7</v>
      </c>
      <c r="O218">
        <v>0</v>
      </c>
      <c r="P218">
        <v>270.33999999999997</v>
      </c>
      <c r="Q218">
        <v>0</v>
      </c>
      <c r="R218" s="1" t="s">
        <v>5373</v>
      </c>
      <c r="S218" s="1" t="s">
        <v>8157</v>
      </c>
      <c r="T218">
        <v>0.93</v>
      </c>
      <c r="U218" s="1"/>
      <c r="V218">
        <v>38342.462380999998</v>
      </c>
      <c r="W218">
        <v>911204.13089999999</v>
      </c>
      <c r="X218">
        <v>196.029788</v>
      </c>
      <c r="Y218">
        <v>20.182364</v>
      </c>
      <c r="Z218">
        <v>401.21712400000001</v>
      </c>
      <c r="AA218">
        <v>391.70202</v>
      </c>
      <c r="AB218">
        <v>0</v>
      </c>
    </row>
    <row r="219" spans="1:28" x14ac:dyDescent="0.25">
      <c r="A219" s="1" t="s">
        <v>1226</v>
      </c>
      <c r="B219">
        <v>929</v>
      </c>
      <c r="C219" s="1" t="s">
        <v>4028</v>
      </c>
      <c r="D219">
        <v>5.0999999999999996</v>
      </c>
      <c r="E219">
        <v>0</v>
      </c>
      <c r="F219">
        <v>0.43</v>
      </c>
      <c r="G219">
        <v>1248</v>
      </c>
      <c r="H219" s="1" t="s">
        <v>4109</v>
      </c>
      <c r="I219">
        <v>23.46</v>
      </c>
      <c r="J219">
        <v>14.66</v>
      </c>
      <c r="K219">
        <v>319</v>
      </c>
      <c r="L219">
        <v>1564.07</v>
      </c>
      <c r="M219">
        <v>82</v>
      </c>
      <c r="N219">
        <v>9</v>
      </c>
      <c r="O219">
        <v>0</v>
      </c>
      <c r="P219">
        <v>224.03</v>
      </c>
      <c r="Q219">
        <v>0</v>
      </c>
      <c r="R219" s="1" t="s">
        <v>5381</v>
      </c>
      <c r="S219" s="1" t="s">
        <v>8157</v>
      </c>
      <c r="T219">
        <v>1.21</v>
      </c>
      <c r="U219" s="1"/>
      <c r="V219">
        <v>24741.512677999999</v>
      </c>
      <c r="W219">
        <v>820142.00578600005</v>
      </c>
      <c r="X219">
        <v>132.073395</v>
      </c>
      <c r="Y219">
        <v>17.471387</v>
      </c>
      <c r="Z219">
        <v>356.67832299999998</v>
      </c>
      <c r="AA219">
        <v>352.54956299999998</v>
      </c>
      <c r="AB219">
        <v>0</v>
      </c>
    </row>
    <row r="220" spans="1:28" x14ac:dyDescent="0.25">
      <c r="A220" s="1" t="s">
        <v>1235</v>
      </c>
      <c r="B220">
        <v>863</v>
      </c>
      <c r="C220" s="1" t="s">
        <v>4013</v>
      </c>
      <c r="D220">
        <v>5.0999999999999996</v>
      </c>
      <c r="E220">
        <v>0</v>
      </c>
      <c r="F220">
        <v>0.5</v>
      </c>
      <c r="G220">
        <v>1257</v>
      </c>
      <c r="H220" s="1" t="s">
        <v>4100</v>
      </c>
      <c r="I220">
        <v>91.57</v>
      </c>
      <c r="J220">
        <v>8.93</v>
      </c>
      <c r="K220">
        <v>394</v>
      </c>
      <c r="L220">
        <v>1527.8</v>
      </c>
      <c r="M220">
        <v>159</v>
      </c>
      <c r="N220">
        <v>6</v>
      </c>
      <c r="O220">
        <v>0</v>
      </c>
      <c r="P220">
        <v>235.49</v>
      </c>
      <c r="Q220">
        <v>0</v>
      </c>
      <c r="R220" s="1" t="s">
        <v>5390</v>
      </c>
      <c r="S220" s="1" t="s">
        <v>8157</v>
      </c>
      <c r="T220">
        <v>0.71</v>
      </c>
      <c r="U220" s="1"/>
      <c r="V220">
        <v>33904.908821999998</v>
      </c>
      <c r="W220">
        <v>885529.95838199998</v>
      </c>
      <c r="X220">
        <v>175.148403</v>
      </c>
      <c r="Y220">
        <v>18.848752000000001</v>
      </c>
      <c r="Z220">
        <v>386.69643400000001</v>
      </c>
      <c r="AA220">
        <v>380.66350399999999</v>
      </c>
      <c r="AB220">
        <v>0</v>
      </c>
    </row>
    <row r="221" spans="1:28" x14ac:dyDescent="0.25">
      <c r="A221" s="1" t="s">
        <v>1239</v>
      </c>
      <c r="B221">
        <v>1150</v>
      </c>
      <c r="C221" s="1" t="s">
        <v>4010</v>
      </c>
      <c r="D221">
        <v>5.0999999999999996</v>
      </c>
      <c r="E221">
        <v>0</v>
      </c>
      <c r="F221">
        <v>0</v>
      </c>
      <c r="G221">
        <v>1259</v>
      </c>
      <c r="H221" s="1" t="s">
        <v>4083</v>
      </c>
      <c r="I221">
        <v>73.11</v>
      </c>
      <c r="J221">
        <v>10.46</v>
      </c>
      <c r="K221">
        <v>109</v>
      </c>
      <c r="L221">
        <v>900.39</v>
      </c>
      <c r="M221">
        <v>3</v>
      </c>
      <c r="N221">
        <v>1</v>
      </c>
      <c r="O221">
        <v>0</v>
      </c>
      <c r="P221">
        <v>35.700000000000003</v>
      </c>
      <c r="Q221">
        <v>0</v>
      </c>
      <c r="R221" s="1" t="s">
        <v>5394</v>
      </c>
      <c r="S221" s="1" t="s">
        <v>8157</v>
      </c>
      <c r="T221">
        <v>0.9</v>
      </c>
      <c r="U221" s="1"/>
      <c r="V221">
        <v>4918.0060530000001</v>
      </c>
      <c r="W221">
        <v>277911.16061399999</v>
      </c>
      <c r="X221">
        <v>28.922027</v>
      </c>
      <c r="Y221">
        <v>5.0361669999999998</v>
      </c>
      <c r="Z221">
        <v>115.250372</v>
      </c>
      <c r="AA221">
        <v>119.462394</v>
      </c>
      <c r="AB221">
        <v>0</v>
      </c>
    </row>
    <row r="222" spans="1:28" x14ac:dyDescent="0.25">
      <c r="A222" s="1" t="s">
        <v>1244</v>
      </c>
      <c r="B222">
        <v>971</v>
      </c>
      <c r="C222" s="1" t="s">
        <v>4003</v>
      </c>
      <c r="D222">
        <v>5.0999999999999996</v>
      </c>
      <c r="E222">
        <v>0</v>
      </c>
      <c r="F222">
        <v>0.69</v>
      </c>
      <c r="G222">
        <v>1263</v>
      </c>
      <c r="H222" s="1" t="s">
        <v>4095</v>
      </c>
      <c r="I222">
        <v>63.59</v>
      </c>
      <c r="J222">
        <v>8.09</v>
      </c>
      <c r="K222">
        <v>292</v>
      </c>
      <c r="L222">
        <v>762.07</v>
      </c>
      <c r="M222">
        <v>139</v>
      </c>
      <c r="N222">
        <v>7</v>
      </c>
      <c r="O222">
        <v>0</v>
      </c>
      <c r="P222">
        <v>214.25</v>
      </c>
      <c r="Q222">
        <v>0</v>
      </c>
      <c r="R222" s="1" t="s">
        <v>5399</v>
      </c>
      <c r="S222" s="1" t="s">
        <v>8157</v>
      </c>
      <c r="T222">
        <v>0.68</v>
      </c>
      <c r="U222" s="1"/>
      <c r="V222">
        <v>25894.073784</v>
      </c>
      <c r="W222">
        <v>612837.58469000005</v>
      </c>
      <c r="X222">
        <v>132.284029</v>
      </c>
      <c r="Y222">
        <v>13.475574</v>
      </c>
      <c r="Z222">
        <v>270.551176</v>
      </c>
      <c r="AA222">
        <v>263.44241</v>
      </c>
      <c r="AB222">
        <v>0</v>
      </c>
    </row>
    <row r="223" spans="1:28" x14ac:dyDescent="0.25">
      <c r="A223" s="1" t="s">
        <v>1247</v>
      </c>
      <c r="B223">
        <v>863</v>
      </c>
      <c r="C223" s="1" t="s">
        <v>4057</v>
      </c>
      <c r="D223">
        <v>5.0999999999999996</v>
      </c>
      <c r="E223">
        <v>0</v>
      </c>
      <c r="F223">
        <v>0.5</v>
      </c>
      <c r="G223">
        <v>1265</v>
      </c>
      <c r="H223" s="1" t="s">
        <v>4176</v>
      </c>
      <c r="I223">
        <v>65</v>
      </c>
      <c r="J223">
        <v>11.25</v>
      </c>
      <c r="K223">
        <v>402</v>
      </c>
      <c r="L223">
        <v>2027.9</v>
      </c>
      <c r="M223">
        <v>170</v>
      </c>
      <c r="N223">
        <v>4</v>
      </c>
      <c r="O223">
        <v>0</v>
      </c>
      <c r="P223">
        <v>240.41</v>
      </c>
      <c r="Q223">
        <v>0</v>
      </c>
      <c r="R223" s="1" t="s">
        <v>5402</v>
      </c>
      <c r="S223" s="1" t="s">
        <v>8157</v>
      </c>
      <c r="T223">
        <v>0.91</v>
      </c>
      <c r="U223" s="1"/>
      <c r="V223">
        <v>35419.932247999997</v>
      </c>
      <c r="W223">
        <v>1003547.0256169999</v>
      </c>
      <c r="X223">
        <v>184.870453</v>
      </c>
      <c r="Y223">
        <v>20.999737</v>
      </c>
      <c r="Z223">
        <v>433.64300400000002</v>
      </c>
      <c r="AA223">
        <v>431.39381600000002</v>
      </c>
      <c r="AB223">
        <v>0</v>
      </c>
    </row>
    <row r="224" spans="1:28" x14ac:dyDescent="0.25">
      <c r="A224" s="1" t="s">
        <v>1248</v>
      </c>
      <c r="B224">
        <v>1079</v>
      </c>
      <c r="C224" s="1" t="s">
        <v>4003</v>
      </c>
      <c r="D224">
        <v>5.0999999999999996</v>
      </c>
      <c r="E224">
        <v>0</v>
      </c>
      <c r="F224">
        <v>0.88</v>
      </c>
      <c r="G224">
        <v>1265</v>
      </c>
      <c r="H224" s="1" t="s">
        <v>4095</v>
      </c>
      <c r="I224">
        <v>63.59</v>
      </c>
      <c r="J224">
        <v>9.41</v>
      </c>
      <c r="K224">
        <v>186</v>
      </c>
      <c r="L224">
        <v>762.07</v>
      </c>
      <c r="M224">
        <v>32</v>
      </c>
      <c r="N224">
        <v>5</v>
      </c>
      <c r="O224">
        <v>0</v>
      </c>
      <c r="P224">
        <v>111.27</v>
      </c>
      <c r="Q224">
        <v>0</v>
      </c>
      <c r="R224" s="1" t="s">
        <v>5403</v>
      </c>
      <c r="S224" s="1" t="s">
        <v>8157</v>
      </c>
      <c r="T224">
        <v>0.7</v>
      </c>
      <c r="U224" s="1"/>
      <c r="V224">
        <v>10992.407472000001</v>
      </c>
      <c r="W224">
        <v>371438.69328499999</v>
      </c>
      <c r="X224">
        <v>58.773198000000001</v>
      </c>
      <c r="Y224">
        <v>7.4934909999999997</v>
      </c>
      <c r="Z224">
        <v>160.11465000000001</v>
      </c>
      <c r="AA224">
        <v>159.66846899999999</v>
      </c>
      <c r="AB224">
        <v>0</v>
      </c>
    </row>
    <row r="225" spans="1:28" x14ac:dyDescent="0.25">
      <c r="A225" s="1" t="s">
        <v>1258</v>
      </c>
      <c r="B225">
        <v>1186</v>
      </c>
      <c r="C225" s="1" t="s">
        <v>4009</v>
      </c>
      <c r="D225">
        <v>5.0999999999999996</v>
      </c>
      <c r="E225">
        <v>0</v>
      </c>
      <c r="F225">
        <v>7.0000000000000007E-2</v>
      </c>
      <c r="G225">
        <v>1271</v>
      </c>
      <c r="H225" s="1" t="s">
        <v>4082</v>
      </c>
      <c r="I225">
        <v>19.239999999999998</v>
      </c>
      <c r="J225">
        <v>12.34</v>
      </c>
      <c r="K225">
        <v>85</v>
      </c>
      <c r="L225">
        <v>738.31</v>
      </c>
      <c r="M225">
        <v>2</v>
      </c>
      <c r="N225">
        <v>2</v>
      </c>
      <c r="O225">
        <v>0</v>
      </c>
      <c r="P225">
        <v>31.92</v>
      </c>
      <c r="Q225">
        <v>0</v>
      </c>
      <c r="R225" s="1" t="s">
        <v>5413</v>
      </c>
      <c r="S225" s="1" t="s">
        <v>8157</v>
      </c>
      <c r="T225">
        <v>1.02</v>
      </c>
      <c r="U225" s="1"/>
      <c r="V225">
        <v>5304.1513000000004</v>
      </c>
      <c r="W225">
        <v>286413.67468699999</v>
      </c>
      <c r="X225">
        <v>30.993344</v>
      </c>
      <c r="Y225">
        <v>5.827121</v>
      </c>
      <c r="Z225">
        <v>123.04898</v>
      </c>
      <c r="AA225">
        <v>123.116482</v>
      </c>
      <c r="AB225">
        <v>0</v>
      </c>
    </row>
    <row r="226" spans="1:28" x14ac:dyDescent="0.25">
      <c r="A226" s="1" t="s">
        <v>1264</v>
      </c>
      <c r="B226">
        <v>895</v>
      </c>
      <c r="C226" s="1" t="s">
        <v>4039</v>
      </c>
      <c r="D226">
        <v>5.0999999999999996</v>
      </c>
      <c r="E226">
        <v>0</v>
      </c>
      <c r="F226">
        <v>0.56000000000000005</v>
      </c>
      <c r="G226">
        <v>1275</v>
      </c>
      <c r="H226" s="1" t="s">
        <v>4111</v>
      </c>
      <c r="I226">
        <v>13.29</v>
      </c>
      <c r="J226">
        <v>17.829999999999998</v>
      </c>
      <c r="K226">
        <v>380</v>
      </c>
      <c r="L226">
        <v>1792.39</v>
      </c>
      <c r="M226">
        <v>192</v>
      </c>
      <c r="N226">
        <v>8</v>
      </c>
      <c r="O226">
        <v>0</v>
      </c>
      <c r="P226">
        <v>279.41000000000003</v>
      </c>
      <c r="Q226">
        <v>0</v>
      </c>
      <c r="R226" s="1" t="s">
        <v>5419</v>
      </c>
      <c r="S226" s="1" t="s">
        <v>8157</v>
      </c>
      <c r="T226">
        <v>1.3</v>
      </c>
      <c r="U226" s="1"/>
      <c r="V226">
        <v>41268.345555</v>
      </c>
      <c r="W226">
        <v>1225547.9077959999</v>
      </c>
      <c r="X226">
        <v>216.99382800000001</v>
      </c>
      <c r="Y226">
        <v>27.421171000000001</v>
      </c>
      <c r="Z226">
        <v>539.76981499999999</v>
      </c>
      <c r="AA226">
        <v>526.82081800000003</v>
      </c>
      <c r="AB226">
        <v>0</v>
      </c>
    </row>
    <row r="227" spans="1:28" x14ac:dyDescent="0.25">
      <c r="A227" s="1" t="s">
        <v>1269</v>
      </c>
      <c r="B227">
        <v>1220</v>
      </c>
      <c r="C227" s="1" t="s">
        <v>4001</v>
      </c>
      <c r="D227">
        <v>0.2</v>
      </c>
      <c r="E227">
        <v>0</v>
      </c>
      <c r="F227">
        <v>2.35</v>
      </c>
      <c r="G227">
        <v>1283</v>
      </c>
      <c r="H227" s="1" t="s">
        <v>4071</v>
      </c>
      <c r="I227">
        <v>108.49</v>
      </c>
      <c r="J227">
        <v>13.48</v>
      </c>
      <c r="K227">
        <v>63</v>
      </c>
      <c r="L227">
        <v>419.77</v>
      </c>
      <c r="M227">
        <v>9</v>
      </c>
      <c r="N227">
        <v>1</v>
      </c>
      <c r="O227">
        <v>0</v>
      </c>
      <c r="P227">
        <v>33.799999999999997</v>
      </c>
      <c r="Q227">
        <v>0</v>
      </c>
      <c r="R227" s="1" t="s">
        <v>5424</v>
      </c>
      <c r="S227" s="1" t="s">
        <v>8157</v>
      </c>
      <c r="T227">
        <v>0.99</v>
      </c>
      <c r="U227" s="1"/>
      <c r="V227">
        <v>3759.3428549999999</v>
      </c>
      <c r="W227">
        <v>172208.07714099999</v>
      </c>
      <c r="X227">
        <v>21.225648</v>
      </c>
      <c r="Y227">
        <v>3.5469599999999999</v>
      </c>
      <c r="Z227">
        <v>74.037306000000001</v>
      </c>
      <c r="AA227">
        <v>74.025028000000006</v>
      </c>
      <c r="AB227">
        <v>0</v>
      </c>
    </row>
    <row r="228" spans="1:28" x14ac:dyDescent="0.25">
      <c r="A228" s="1" t="s">
        <v>1279</v>
      </c>
      <c r="B228">
        <v>1186</v>
      </c>
      <c r="C228" s="1" t="s">
        <v>4003</v>
      </c>
      <c r="D228">
        <v>5.0999999999999996</v>
      </c>
      <c r="E228">
        <v>0</v>
      </c>
      <c r="F228">
        <v>7.0000000000000007E-2</v>
      </c>
      <c r="G228">
        <v>1300</v>
      </c>
      <c r="H228" s="1" t="s">
        <v>4095</v>
      </c>
      <c r="I228">
        <v>63.59</v>
      </c>
      <c r="J228">
        <v>12.79</v>
      </c>
      <c r="K228">
        <v>114</v>
      </c>
      <c r="L228">
        <v>762.07</v>
      </c>
      <c r="M228">
        <v>15</v>
      </c>
      <c r="N228">
        <v>4</v>
      </c>
      <c r="O228">
        <v>0</v>
      </c>
      <c r="P228">
        <v>61.3</v>
      </c>
      <c r="Q228">
        <v>0</v>
      </c>
      <c r="R228" s="1" t="s">
        <v>5434</v>
      </c>
      <c r="S228" s="1" t="s">
        <v>8157</v>
      </c>
      <c r="T228">
        <v>1.03</v>
      </c>
      <c r="U228" s="1"/>
      <c r="V228">
        <v>6879.8160310000003</v>
      </c>
      <c r="W228">
        <v>327839.16345400002</v>
      </c>
      <c r="X228">
        <v>39.109713999999997</v>
      </c>
      <c r="Y228">
        <v>6.5262539999999998</v>
      </c>
      <c r="Z228">
        <v>139.613202</v>
      </c>
      <c r="AA228">
        <v>140.924398</v>
      </c>
      <c r="AB228">
        <v>0</v>
      </c>
    </row>
    <row r="229" spans="1:28" x14ac:dyDescent="0.25">
      <c r="A229" s="1" t="s">
        <v>1281</v>
      </c>
      <c r="B229">
        <v>708</v>
      </c>
      <c r="C229" s="1" t="s">
        <v>4046</v>
      </c>
      <c r="D229">
        <v>5.0999999999999996</v>
      </c>
      <c r="E229">
        <v>0</v>
      </c>
      <c r="F229">
        <v>0.31</v>
      </c>
      <c r="G229">
        <v>1303</v>
      </c>
      <c r="H229" s="1" t="s">
        <v>4095</v>
      </c>
      <c r="I229">
        <v>63.59</v>
      </c>
      <c r="J229">
        <v>12.11</v>
      </c>
      <c r="K229">
        <v>595</v>
      </c>
      <c r="L229">
        <v>3164.06</v>
      </c>
      <c r="M229">
        <v>259</v>
      </c>
      <c r="N229">
        <v>6</v>
      </c>
      <c r="O229">
        <v>0</v>
      </c>
      <c r="P229">
        <v>333.15</v>
      </c>
      <c r="Q229">
        <v>0</v>
      </c>
      <c r="R229" s="1" t="s">
        <v>5436</v>
      </c>
      <c r="S229" s="1" t="s">
        <v>8157</v>
      </c>
      <c r="T229">
        <v>0.88</v>
      </c>
      <c r="U229" s="1"/>
      <c r="V229">
        <v>51999.726432000003</v>
      </c>
      <c r="W229">
        <v>1500857.5050059999</v>
      </c>
      <c r="X229">
        <v>272.11702500000001</v>
      </c>
      <c r="Y229">
        <v>31.567163999999998</v>
      </c>
      <c r="Z229">
        <v>649.46570499999996</v>
      </c>
      <c r="AA229">
        <v>645.17113700000004</v>
      </c>
      <c r="AB229">
        <v>0</v>
      </c>
    </row>
    <row r="230" spans="1:28" x14ac:dyDescent="0.25">
      <c r="A230" s="1" t="s">
        <v>1285</v>
      </c>
      <c r="B230">
        <v>690</v>
      </c>
      <c r="C230" s="1" t="s">
        <v>4026</v>
      </c>
      <c r="D230">
        <v>0.2</v>
      </c>
      <c r="E230">
        <v>0</v>
      </c>
      <c r="F230">
        <v>0</v>
      </c>
      <c r="G230">
        <v>1306</v>
      </c>
      <c r="H230" s="1" t="s">
        <v>4106</v>
      </c>
      <c r="I230">
        <v>88.81</v>
      </c>
      <c r="J230">
        <v>5.1100000000000003</v>
      </c>
      <c r="K230">
        <v>616</v>
      </c>
      <c r="L230">
        <v>2051.67</v>
      </c>
      <c r="M230">
        <v>131</v>
      </c>
      <c r="N230">
        <v>7</v>
      </c>
      <c r="O230">
        <v>0</v>
      </c>
      <c r="P230">
        <v>254.39</v>
      </c>
      <c r="Q230">
        <v>0</v>
      </c>
      <c r="R230" s="1" t="s">
        <v>5440</v>
      </c>
      <c r="S230" s="1" t="s">
        <v>8157</v>
      </c>
      <c r="T230">
        <v>0.37</v>
      </c>
      <c r="U230" s="1"/>
      <c r="V230">
        <v>41069.516202999999</v>
      </c>
      <c r="W230">
        <v>1035903.389497</v>
      </c>
      <c r="X230">
        <v>211.01927499999999</v>
      </c>
      <c r="Y230">
        <v>21.009903000000001</v>
      </c>
      <c r="Z230">
        <v>447.97743400000002</v>
      </c>
      <c r="AA230">
        <v>445.30720600000001</v>
      </c>
      <c r="AB230">
        <v>0</v>
      </c>
    </row>
    <row r="231" spans="1:28" x14ac:dyDescent="0.25">
      <c r="A231" s="1" t="s">
        <v>1286</v>
      </c>
      <c r="B231">
        <v>920</v>
      </c>
      <c r="C231" s="1" t="s">
        <v>4022</v>
      </c>
      <c r="D231">
        <v>5.0999999999999996</v>
      </c>
      <c r="E231">
        <v>0</v>
      </c>
      <c r="F231">
        <v>0</v>
      </c>
      <c r="G231">
        <v>1307</v>
      </c>
      <c r="H231" s="1" t="s">
        <v>4136</v>
      </c>
      <c r="I231">
        <v>86.22</v>
      </c>
      <c r="J231">
        <v>17.28</v>
      </c>
      <c r="K231">
        <v>387</v>
      </c>
      <c r="L231">
        <v>2997.17</v>
      </c>
      <c r="M231">
        <v>82</v>
      </c>
      <c r="N231">
        <v>3</v>
      </c>
      <c r="O231">
        <v>0</v>
      </c>
      <c r="P231">
        <v>149.97</v>
      </c>
      <c r="Q231">
        <v>0</v>
      </c>
      <c r="R231" s="1" t="s">
        <v>5441</v>
      </c>
      <c r="S231" s="1" t="s">
        <v>8157</v>
      </c>
      <c r="T231">
        <v>0.81</v>
      </c>
      <c r="U231" s="1"/>
      <c r="V231">
        <v>25889.268548</v>
      </c>
      <c r="W231">
        <v>1091424.1718319999</v>
      </c>
      <c r="X231">
        <v>143.70390499999999</v>
      </c>
      <c r="Y231">
        <v>21.604517999999999</v>
      </c>
      <c r="Z231">
        <v>462.474492</v>
      </c>
      <c r="AA231">
        <v>469.16068000000001</v>
      </c>
      <c r="AB231">
        <v>0</v>
      </c>
    </row>
    <row r="232" spans="1:28" x14ac:dyDescent="0.25">
      <c r="A232" s="1" t="s">
        <v>1287</v>
      </c>
      <c r="B232">
        <v>920</v>
      </c>
      <c r="C232" s="1" t="s">
        <v>4026</v>
      </c>
      <c r="D232">
        <v>0.2</v>
      </c>
      <c r="E232">
        <v>0</v>
      </c>
      <c r="F232">
        <v>0</v>
      </c>
      <c r="G232">
        <v>1308</v>
      </c>
      <c r="H232" s="1" t="s">
        <v>4106</v>
      </c>
      <c r="I232">
        <v>88.81</v>
      </c>
      <c r="J232">
        <v>8.4</v>
      </c>
      <c r="K232">
        <v>388</v>
      </c>
      <c r="L232">
        <v>2051.67</v>
      </c>
      <c r="M232">
        <v>58</v>
      </c>
      <c r="N232">
        <v>4</v>
      </c>
      <c r="O232">
        <v>0</v>
      </c>
      <c r="P232">
        <v>276.63</v>
      </c>
      <c r="Q232">
        <v>0</v>
      </c>
      <c r="R232" s="1" t="s">
        <v>5442</v>
      </c>
      <c r="S232" s="1" t="s">
        <v>8157</v>
      </c>
      <c r="T232">
        <v>1.33</v>
      </c>
      <c r="U232" s="1"/>
      <c r="V232">
        <v>28038.686271999999</v>
      </c>
      <c r="W232">
        <v>1040283.808009</v>
      </c>
      <c r="X232">
        <v>152.38785799999999</v>
      </c>
      <c r="Y232">
        <v>21.997465999999999</v>
      </c>
      <c r="Z232">
        <v>453.98675800000001</v>
      </c>
      <c r="AA232">
        <v>447.17773499999998</v>
      </c>
      <c r="AB232">
        <v>0</v>
      </c>
    </row>
    <row r="233" spans="1:28" x14ac:dyDescent="0.25">
      <c r="A233" s="1" t="s">
        <v>1289</v>
      </c>
      <c r="B233">
        <v>767</v>
      </c>
      <c r="C233" s="1" t="s">
        <v>4063</v>
      </c>
      <c r="D233">
        <v>5.0999999999999996</v>
      </c>
      <c r="E233">
        <v>0</v>
      </c>
      <c r="F233">
        <v>0.34</v>
      </c>
      <c r="G233">
        <v>1310</v>
      </c>
      <c r="H233" s="1" t="s">
        <v>4119</v>
      </c>
      <c r="I233">
        <v>17.75</v>
      </c>
      <c r="J233">
        <v>11.24</v>
      </c>
      <c r="K233">
        <v>543</v>
      </c>
      <c r="L233">
        <v>2100.8200000000002</v>
      </c>
      <c r="M233">
        <v>317</v>
      </c>
      <c r="N233">
        <v>10</v>
      </c>
      <c r="O233">
        <v>0</v>
      </c>
      <c r="P233">
        <v>427.39</v>
      </c>
      <c r="Q233">
        <v>0</v>
      </c>
      <c r="R233" s="1" t="s">
        <v>5444</v>
      </c>
      <c r="S233" s="1" t="s">
        <v>8157</v>
      </c>
      <c r="T233">
        <v>1.32</v>
      </c>
      <c r="U233" s="1"/>
      <c r="V233">
        <v>61095.757339999996</v>
      </c>
      <c r="W233">
        <v>1592708.9915110001</v>
      </c>
      <c r="X233">
        <v>316.06496700000002</v>
      </c>
      <c r="Y233">
        <v>36.307886000000003</v>
      </c>
      <c r="Z233">
        <v>706.99078299999996</v>
      </c>
      <c r="AA233">
        <v>684.65599099999997</v>
      </c>
      <c r="AB233">
        <v>0</v>
      </c>
    </row>
    <row r="234" spans="1:28" x14ac:dyDescent="0.25">
      <c r="A234" s="1" t="s">
        <v>1290</v>
      </c>
      <c r="B234">
        <v>1104</v>
      </c>
      <c r="C234" s="1" t="s">
        <v>4006</v>
      </c>
      <c r="D234">
        <v>5.0999999999999996</v>
      </c>
      <c r="E234">
        <v>0</v>
      </c>
      <c r="F234">
        <v>0</v>
      </c>
      <c r="G234">
        <v>1310</v>
      </c>
      <c r="H234" s="1" t="s">
        <v>4078</v>
      </c>
      <c r="I234">
        <v>54.88</v>
      </c>
      <c r="J234">
        <v>13.05</v>
      </c>
      <c r="K234">
        <v>206</v>
      </c>
      <c r="L234">
        <v>876.34</v>
      </c>
      <c r="M234">
        <v>114</v>
      </c>
      <c r="N234">
        <v>3</v>
      </c>
      <c r="O234">
        <v>0</v>
      </c>
      <c r="P234">
        <v>145.66</v>
      </c>
      <c r="Q234">
        <v>0</v>
      </c>
      <c r="R234" s="1" t="s">
        <v>5445</v>
      </c>
      <c r="S234" s="1" t="s">
        <v>8157</v>
      </c>
      <c r="T234">
        <v>1.05</v>
      </c>
      <c r="U234" s="1"/>
      <c r="V234">
        <v>22245.384355999999</v>
      </c>
      <c r="W234">
        <v>569324.755091</v>
      </c>
      <c r="X234">
        <v>114.761396</v>
      </c>
      <c r="Y234">
        <v>12.673114</v>
      </c>
      <c r="Z234">
        <v>250.53827899999999</v>
      </c>
      <c r="AA234">
        <v>244.735817</v>
      </c>
      <c r="AB234">
        <v>0</v>
      </c>
    </row>
    <row r="235" spans="1:28" x14ac:dyDescent="0.25">
      <c r="A235" s="1" t="s">
        <v>1293</v>
      </c>
      <c r="B235">
        <v>1104</v>
      </c>
      <c r="C235" s="1" t="s">
        <v>4016</v>
      </c>
      <c r="D235">
        <v>5.0999999999999996</v>
      </c>
      <c r="E235">
        <v>0</v>
      </c>
      <c r="F235">
        <v>0</v>
      </c>
      <c r="G235">
        <v>1312</v>
      </c>
      <c r="H235" s="1" t="s">
        <v>4089</v>
      </c>
      <c r="I235">
        <v>182.21</v>
      </c>
      <c r="J235">
        <v>10.62</v>
      </c>
      <c r="K235">
        <v>208</v>
      </c>
      <c r="L235">
        <v>905.52</v>
      </c>
      <c r="M235">
        <v>87</v>
      </c>
      <c r="N235">
        <v>2</v>
      </c>
      <c r="O235">
        <v>0</v>
      </c>
      <c r="P235">
        <v>124.19</v>
      </c>
      <c r="Q235">
        <v>0</v>
      </c>
      <c r="R235" s="1" t="s">
        <v>5448</v>
      </c>
      <c r="S235" s="1" t="s">
        <v>8157</v>
      </c>
      <c r="T235">
        <v>0.78</v>
      </c>
      <c r="U235" s="1"/>
      <c r="V235">
        <v>18223.196305000001</v>
      </c>
      <c r="W235">
        <v>486794.42504200002</v>
      </c>
      <c r="X235">
        <v>94.388143999999997</v>
      </c>
      <c r="Y235">
        <v>10.234973</v>
      </c>
      <c r="Z235">
        <v>211.29286200000001</v>
      </c>
      <c r="AA235">
        <v>209.258613</v>
      </c>
      <c r="AB235">
        <v>0</v>
      </c>
    </row>
    <row r="236" spans="1:28" x14ac:dyDescent="0.25">
      <c r="A236" s="1" t="s">
        <v>1296</v>
      </c>
      <c r="B236">
        <v>866</v>
      </c>
      <c r="C236" s="1" t="s">
        <v>4035</v>
      </c>
      <c r="D236">
        <v>5.0999999999999996</v>
      </c>
      <c r="E236">
        <v>0</v>
      </c>
      <c r="F236">
        <v>3.5</v>
      </c>
      <c r="G236">
        <v>1314</v>
      </c>
      <c r="H236" s="1" t="s">
        <v>4119</v>
      </c>
      <c r="I236">
        <v>17.75</v>
      </c>
      <c r="J236">
        <v>12.74</v>
      </c>
      <c r="K236">
        <v>448</v>
      </c>
      <c r="L236">
        <v>1793.67</v>
      </c>
      <c r="M236">
        <v>186</v>
      </c>
      <c r="N236">
        <v>8</v>
      </c>
      <c r="O236">
        <v>0</v>
      </c>
      <c r="P236">
        <v>329.08</v>
      </c>
      <c r="Q236">
        <v>0</v>
      </c>
      <c r="R236" s="1" t="s">
        <v>5451</v>
      </c>
      <c r="S236" s="1" t="s">
        <v>8157</v>
      </c>
      <c r="T236">
        <v>1.1100000000000001</v>
      </c>
      <c r="U236" s="1"/>
      <c r="V236">
        <v>40317.021477000002</v>
      </c>
      <c r="W236">
        <v>1100179.5449639999</v>
      </c>
      <c r="X236">
        <v>209.56255899999999</v>
      </c>
      <c r="Y236">
        <v>23.926147</v>
      </c>
      <c r="Z236">
        <v>481.69817</v>
      </c>
      <c r="AA236">
        <v>472.93298900000002</v>
      </c>
      <c r="AB236">
        <v>0</v>
      </c>
    </row>
    <row r="237" spans="1:28" x14ac:dyDescent="0.25">
      <c r="A237" s="1" t="s">
        <v>1299</v>
      </c>
      <c r="B237">
        <v>1007</v>
      </c>
      <c r="C237" s="1" t="s">
        <v>4033</v>
      </c>
      <c r="D237">
        <v>5.0999999999999996</v>
      </c>
      <c r="E237">
        <v>0</v>
      </c>
      <c r="F237">
        <v>0.75</v>
      </c>
      <c r="G237">
        <v>1316</v>
      </c>
      <c r="H237" s="1" t="s">
        <v>4131</v>
      </c>
      <c r="I237">
        <v>194.58</v>
      </c>
      <c r="J237">
        <v>9.65</v>
      </c>
      <c r="K237">
        <v>309</v>
      </c>
      <c r="L237">
        <v>2216.48</v>
      </c>
      <c r="M237">
        <v>73</v>
      </c>
      <c r="N237">
        <v>4</v>
      </c>
      <c r="O237">
        <v>0</v>
      </c>
      <c r="P237">
        <v>118.99</v>
      </c>
      <c r="Q237">
        <v>0</v>
      </c>
      <c r="R237" s="1" t="s">
        <v>5454</v>
      </c>
      <c r="S237" s="1" t="s">
        <v>8157</v>
      </c>
      <c r="T237">
        <v>0.85</v>
      </c>
      <c r="U237" s="1"/>
      <c r="V237">
        <v>20131.292057999999</v>
      </c>
      <c r="W237">
        <v>812201.89522800001</v>
      </c>
      <c r="X237">
        <v>110.788979</v>
      </c>
      <c r="Y237">
        <v>15.826636000000001</v>
      </c>
      <c r="Z237">
        <v>343.61440700000003</v>
      </c>
      <c r="AA237">
        <v>349.13492600000001</v>
      </c>
      <c r="AB237">
        <v>0</v>
      </c>
    </row>
    <row r="238" spans="1:28" x14ac:dyDescent="0.25">
      <c r="A238" s="1" t="s">
        <v>1300</v>
      </c>
      <c r="B238">
        <v>1152</v>
      </c>
      <c r="C238" s="1" t="s">
        <v>4033</v>
      </c>
      <c r="D238">
        <v>5.0999999999999996</v>
      </c>
      <c r="E238">
        <v>0</v>
      </c>
      <c r="F238">
        <v>2</v>
      </c>
      <c r="G238">
        <v>1316</v>
      </c>
      <c r="H238" s="1" t="s">
        <v>4122</v>
      </c>
      <c r="I238">
        <v>159.35</v>
      </c>
      <c r="J238">
        <v>17</v>
      </c>
      <c r="K238">
        <v>164</v>
      </c>
      <c r="L238">
        <v>1983.05</v>
      </c>
      <c r="M238">
        <v>15</v>
      </c>
      <c r="N238">
        <v>1</v>
      </c>
      <c r="O238">
        <v>0</v>
      </c>
      <c r="P238">
        <v>57.79</v>
      </c>
      <c r="Q238">
        <v>0</v>
      </c>
      <c r="R238" s="1" t="s">
        <v>5455</v>
      </c>
      <c r="S238" s="1" t="s">
        <v>8157</v>
      </c>
      <c r="T238">
        <v>1.37</v>
      </c>
      <c r="U238" s="1"/>
      <c r="V238">
        <v>10546.509123</v>
      </c>
      <c r="W238">
        <v>637880.17437499994</v>
      </c>
      <c r="X238">
        <v>63.107182000000002</v>
      </c>
      <c r="Y238">
        <v>12.936299999999999</v>
      </c>
      <c r="Z238">
        <v>269.03134399999999</v>
      </c>
      <c r="AA238">
        <v>274.19570199999998</v>
      </c>
      <c r="AB238">
        <v>0</v>
      </c>
    </row>
    <row r="239" spans="1:28" x14ac:dyDescent="0.25">
      <c r="A239" s="1" t="s">
        <v>1307</v>
      </c>
      <c r="B239">
        <v>863</v>
      </c>
      <c r="C239" s="1" t="s">
        <v>4049</v>
      </c>
      <c r="D239">
        <v>5.0999999999999996</v>
      </c>
      <c r="E239">
        <v>0</v>
      </c>
      <c r="F239">
        <v>0.5</v>
      </c>
      <c r="G239">
        <v>1322</v>
      </c>
      <c r="H239" s="1" t="s">
        <v>4116</v>
      </c>
      <c r="I239">
        <v>87.33</v>
      </c>
      <c r="J239">
        <v>13.06</v>
      </c>
      <c r="K239">
        <v>459</v>
      </c>
      <c r="L239">
        <v>2059.02</v>
      </c>
      <c r="M239">
        <v>230</v>
      </c>
      <c r="N239">
        <v>10</v>
      </c>
      <c r="O239">
        <v>0</v>
      </c>
      <c r="P239">
        <v>323.11</v>
      </c>
      <c r="Q239">
        <v>0</v>
      </c>
      <c r="R239" s="1" t="s">
        <v>5462</v>
      </c>
      <c r="S239" s="1" t="s">
        <v>8157</v>
      </c>
      <c r="T239">
        <v>1.1000000000000001</v>
      </c>
      <c r="U239" s="1"/>
      <c r="V239">
        <v>45435.866843000003</v>
      </c>
      <c r="W239">
        <v>1221169.6325679999</v>
      </c>
      <c r="X239">
        <v>235.77788899999999</v>
      </c>
      <c r="Y239">
        <v>26.854973000000001</v>
      </c>
      <c r="Z239">
        <v>535.39873699999998</v>
      </c>
      <c r="AA239">
        <v>524.94312200000002</v>
      </c>
      <c r="AB239">
        <v>0</v>
      </c>
    </row>
    <row r="240" spans="1:28" x14ac:dyDescent="0.25">
      <c r="A240" s="1" t="s">
        <v>1309</v>
      </c>
      <c r="B240">
        <v>493</v>
      </c>
      <c r="C240" s="1" t="s">
        <v>4046</v>
      </c>
      <c r="D240">
        <v>5.0999999999999996</v>
      </c>
      <c r="E240">
        <v>0</v>
      </c>
      <c r="F240">
        <v>0.14000000000000001</v>
      </c>
      <c r="G240">
        <v>1324</v>
      </c>
      <c r="H240" s="1" t="s">
        <v>4095</v>
      </c>
      <c r="I240">
        <v>63.59</v>
      </c>
      <c r="J240">
        <v>6.98</v>
      </c>
      <c r="K240">
        <v>831</v>
      </c>
      <c r="L240">
        <v>3164.07</v>
      </c>
      <c r="M240">
        <v>383</v>
      </c>
      <c r="N240">
        <v>11</v>
      </c>
      <c r="O240">
        <v>0</v>
      </c>
      <c r="P240">
        <v>479.85</v>
      </c>
      <c r="Q240">
        <v>0</v>
      </c>
      <c r="R240" s="1" t="s">
        <v>5464</v>
      </c>
      <c r="S240" s="1" t="s">
        <v>8157</v>
      </c>
      <c r="T240">
        <v>0.65</v>
      </c>
      <c r="U240" s="1"/>
      <c r="V240">
        <v>74806.836091999998</v>
      </c>
      <c r="W240">
        <v>1790992.248782</v>
      </c>
      <c r="X240">
        <v>382.39206799999999</v>
      </c>
      <c r="Y240">
        <v>37.827914</v>
      </c>
      <c r="Z240">
        <v>779.24408800000003</v>
      </c>
      <c r="AA240">
        <v>769.90121799999997</v>
      </c>
      <c r="AB240">
        <v>0</v>
      </c>
    </row>
    <row r="241" spans="1:28" x14ac:dyDescent="0.25">
      <c r="A241" s="1" t="s">
        <v>1310</v>
      </c>
      <c r="B241">
        <v>900</v>
      </c>
      <c r="C241" s="1" t="s">
        <v>4061</v>
      </c>
      <c r="D241">
        <v>5.0999999999999996</v>
      </c>
      <c r="E241">
        <v>0</v>
      </c>
      <c r="F241">
        <v>0</v>
      </c>
      <c r="G241">
        <v>1324</v>
      </c>
      <c r="H241" s="1" t="s">
        <v>4144</v>
      </c>
      <c r="I241">
        <v>26.09</v>
      </c>
      <c r="J241">
        <v>9.75</v>
      </c>
      <c r="K241">
        <v>424</v>
      </c>
      <c r="L241">
        <v>2556.25</v>
      </c>
      <c r="M241">
        <v>118</v>
      </c>
      <c r="N241">
        <v>7</v>
      </c>
      <c r="O241">
        <v>0</v>
      </c>
      <c r="P241">
        <v>194.91</v>
      </c>
      <c r="Q241">
        <v>0</v>
      </c>
      <c r="R241" s="1" t="s">
        <v>5465</v>
      </c>
      <c r="S241" s="1" t="s">
        <v>8157</v>
      </c>
      <c r="T241">
        <v>0.81</v>
      </c>
      <c r="U241" s="1"/>
      <c r="V241">
        <v>29484.556117</v>
      </c>
      <c r="W241">
        <v>1044011.256647</v>
      </c>
      <c r="X241">
        <v>158.80771300000001</v>
      </c>
      <c r="Y241">
        <v>20.880635999999999</v>
      </c>
      <c r="Z241">
        <v>446.60485699999998</v>
      </c>
      <c r="AA241">
        <v>448.78313300000002</v>
      </c>
      <c r="AB241">
        <v>0</v>
      </c>
    </row>
    <row r="242" spans="1:28" x14ac:dyDescent="0.25">
      <c r="A242" s="1" t="s">
        <v>1316</v>
      </c>
      <c r="B242">
        <v>1062</v>
      </c>
      <c r="C242" s="1" t="s">
        <v>4005</v>
      </c>
      <c r="D242">
        <v>5.0999999999999996</v>
      </c>
      <c r="E242">
        <v>0</v>
      </c>
      <c r="F242">
        <v>0.46</v>
      </c>
      <c r="G242">
        <v>1330</v>
      </c>
      <c r="H242" s="1" t="s">
        <v>4075</v>
      </c>
      <c r="I242">
        <v>89.74</v>
      </c>
      <c r="J242">
        <v>9.98</v>
      </c>
      <c r="K242">
        <v>268</v>
      </c>
      <c r="L242">
        <v>698.35</v>
      </c>
      <c r="M242">
        <v>135</v>
      </c>
      <c r="N242">
        <v>3</v>
      </c>
      <c r="O242">
        <v>0</v>
      </c>
      <c r="P242">
        <v>196.44</v>
      </c>
      <c r="Q242">
        <v>0</v>
      </c>
      <c r="R242" s="1" t="s">
        <v>5471</v>
      </c>
      <c r="S242" s="1" t="s">
        <v>8157</v>
      </c>
      <c r="T242">
        <v>0.72</v>
      </c>
      <c r="U242" s="1"/>
      <c r="V242">
        <v>26628.276254</v>
      </c>
      <c r="W242">
        <v>574899.59237800003</v>
      </c>
      <c r="X242">
        <v>134.69024400000001</v>
      </c>
      <c r="Y242">
        <v>12.732753000000001</v>
      </c>
      <c r="Z242">
        <v>253.942396</v>
      </c>
      <c r="AA242">
        <v>247.135794</v>
      </c>
      <c r="AB242">
        <v>0</v>
      </c>
    </row>
    <row r="243" spans="1:28" x14ac:dyDescent="0.25">
      <c r="A243" s="1" t="s">
        <v>1322</v>
      </c>
      <c r="B243">
        <v>1200</v>
      </c>
      <c r="C243" s="1" t="s">
        <v>4008</v>
      </c>
      <c r="D243">
        <v>5.0999999999999996</v>
      </c>
      <c r="E243">
        <v>0</v>
      </c>
      <c r="F243">
        <v>0</v>
      </c>
      <c r="G243">
        <v>1333</v>
      </c>
      <c r="H243" s="1" t="s">
        <v>4080</v>
      </c>
      <c r="I243">
        <v>0.2</v>
      </c>
      <c r="J243">
        <v>5.03</v>
      </c>
      <c r="K243">
        <v>133</v>
      </c>
      <c r="L243">
        <v>660.09</v>
      </c>
      <c r="M243">
        <v>53</v>
      </c>
      <c r="N243">
        <v>2</v>
      </c>
      <c r="O243">
        <v>0</v>
      </c>
      <c r="P243">
        <v>69.94</v>
      </c>
      <c r="Q243">
        <v>0</v>
      </c>
      <c r="R243" s="1" t="s">
        <v>5477</v>
      </c>
      <c r="S243" s="1" t="s">
        <v>8157</v>
      </c>
      <c r="T243">
        <v>0.8</v>
      </c>
      <c r="U243" s="1"/>
      <c r="V243">
        <v>11060.309939999999</v>
      </c>
      <c r="W243">
        <v>332541.75459999999</v>
      </c>
      <c r="X243">
        <v>58.189214</v>
      </c>
      <c r="Y243">
        <v>6.9465399999999997</v>
      </c>
      <c r="Z243">
        <v>144.13435100000001</v>
      </c>
      <c r="AA243">
        <v>142.94879700000001</v>
      </c>
      <c r="AB243">
        <v>0</v>
      </c>
    </row>
    <row r="244" spans="1:28" x14ac:dyDescent="0.25">
      <c r="A244" s="1" t="s">
        <v>1329</v>
      </c>
      <c r="B244">
        <v>986</v>
      </c>
      <c r="C244" s="1" t="s">
        <v>4015</v>
      </c>
      <c r="D244">
        <v>5.0999999999999996</v>
      </c>
      <c r="E244">
        <v>0</v>
      </c>
      <c r="F244">
        <v>0.28999999999999998</v>
      </c>
      <c r="G244">
        <v>1337</v>
      </c>
      <c r="H244" s="1" t="s">
        <v>4088</v>
      </c>
      <c r="I244">
        <v>194.58</v>
      </c>
      <c r="J244">
        <v>5.9</v>
      </c>
      <c r="K244">
        <v>351</v>
      </c>
      <c r="L244">
        <v>1448.27</v>
      </c>
      <c r="M244">
        <v>86</v>
      </c>
      <c r="N244">
        <v>4</v>
      </c>
      <c r="O244">
        <v>0</v>
      </c>
      <c r="P244">
        <v>145.57</v>
      </c>
      <c r="Q244">
        <v>0</v>
      </c>
      <c r="R244" s="1" t="s">
        <v>5484</v>
      </c>
      <c r="S244" s="1" t="s">
        <v>8157</v>
      </c>
      <c r="T244">
        <v>0.51</v>
      </c>
      <c r="U244" s="1"/>
      <c r="V244">
        <v>23629.671504999998</v>
      </c>
      <c r="W244">
        <v>657565.32250899996</v>
      </c>
      <c r="X244">
        <v>122.89129200000001</v>
      </c>
      <c r="Y244">
        <v>13.212216</v>
      </c>
      <c r="Z244">
        <v>283.39846899999998</v>
      </c>
      <c r="AA244">
        <v>282.66789199999999</v>
      </c>
      <c r="AB244">
        <v>0</v>
      </c>
    </row>
    <row r="245" spans="1:28" x14ac:dyDescent="0.25">
      <c r="A245" s="1" t="s">
        <v>1330</v>
      </c>
      <c r="B245">
        <v>860</v>
      </c>
      <c r="C245" s="1" t="s">
        <v>4004</v>
      </c>
      <c r="D245">
        <v>5.0999999999999996</v>
      </c>
      <c r="E245">
        <v>0</v>
      </c>
      <c r="F245">
        <v>0</v>
      </c>
      <c r="G245">
        <v>1338</v>
      </c>
      <c r="H245" s="1" t="s">
        <v>4100</v>
      </c>
      <c r="I245">
        <v>91.57</v>
      </c>
      <c r="J245">
        <v>11.61</v>
      </c>
      <c r="K245">
        <v>478</v>
      </c>
      <c r="L245">
        <v>2205.37</v>
      </c>
      <c r="M245">
        <v>181</v>
      </c>
      <c r="N245">
        <v>9</v>
      </c>
      <c r="O245">
        <v>0</v>
      </c>
      <c r="P245">
        <v>313.02999999999997</v>
      </c>
      <c r="Q245">
        <v>0</v>
      </c>
      <c r="R245" s="1" t="s">
        <v>5485</v>
      </c>
      <c r="S245" s="1" t="s">
        <v>8157</v>
      </c>
      <c r="T245">
        <v>0.97</v>
      </c>
      <c r="U245" s="1"/>
      <c r="V245">
        <v>41573.087345</v>
      </c>
      <c r="W245">
        <v>1181068.861326</v>
      </c>
      <c r="X245">
        <v>217.142978</v>
      </c>
      <c r="Y245">
        <v>25.214193999999999</v>
      </c>
      <c r="Z245">
        <v>514.76675899999998</v>
      </c>
      <c r="AA245">
        <v>507.70397700000001</v>
      </c>
      <c r="AB245">
        <v>0</v>
      </c>
    </row>
    <row r="246" spans="1:28" x14ac:dyDescent="0.25">
      <c r="A246" s="1" t="s">
        <v>1338</v>
      </c>
      <c r="B246">
        <v>799</v>
      </c>
      <c r="C246" s="1" t="s">
        <v>4020</v>
      </c>
      <c r="D246">
        <v>5.0999999999999996</v>
      </c>
      <c r="E246">
        <v>0</v>
      </c>
      <c r="F246">
        <v>2.85</v>
      </c>
      <c r="G246">
        <v>1344</v>
      </c>
      <c r="H246" s="1" t="s">
        <v>4129</v>
      </c>
      <c r="I246">
        <v>135.09</v>
      </c>
      <c r="J246">
        <v>10.74</v>
      </c>
      <c r="K246">
        <v>545</v>
      </c>
      <c r="L246">
        <v>2788.36</v>
      </c>
      <c r="M246">
        <v>196</v>
      </c>
      <c r="N246">
        <v>12</v>
      </c>
      <c r="O246">
        <v>0</v>
      </c>
      <c r="P246">
        <v>303.36</v>
      </c>
      <c r="Q246">
        <v>0</v>
      </c>
      <c r="R246" s="1" t="s">
        <v>5493</v>
      </c>
      <c r="S246" s="1" t="s">
        <v>8157</v>
      </c>
      <c r="T246">
        <v>0.84</v>
      </c>
      <c r="U246" s="1"/>
      <c r="V246">
        <v>40792.360720999997</v>
      </c>
      <c r="W246">
        <v>1268460.0373470001</v>
      </c>
      <c r="X246">
        <v>215.58944700000001</v>
      </c>
      <c r="Y246">
        <v>26.160571000000001</v>
      </c>
      <c r="Z246">
        <v>546.85577599999999</v>
      </c>
      <c r="AA246">
        <v>545.268778</v>
      </c>
      <c r="AB246">
        <v>0</v>
      </c>
    </row>
    <row r="247" spans="1:28" x14ac:dyDescent="0.25">
      <c r="A247" s="1" t="s">
        <v>1343</v>
      </c>
      <c r="B247">
        <v>863</v>
      </c>
      <c r="C247" s="1" t="s">
        <v>4042</v>
      </c>
      <c r="D247">
        <v>5.0999999999999996</v>
      </c>
      <c r="E247">
        <v>0</v>
      </c>
      <c r="F247">
        <v>0.5</v>
      </c>
      <c r="G247">
        <v>1345</v>
      </c>
      <c r="H247" s="1" t="s">
        <v>4126</v>
      </c>
      <c r="I247">
        <v>99.09</v>
      </c>
      <c r="J247">
        <v>5.8</v>
      </c>
      <c r="K247">
        <v>482</v>
      </c>
      <c r="L247">
        <v>1144.6300000000001</v>
      </c>
      <c r="M247">
        <v>231</v>
      </c>
      <c r="N247">
        <v>9</v>
      </c>
      <c r="O247">
        <v>0</v>
      </c>
      <c r="P247">
        <v>294.89</v>
      </c>
      <c r="Q247">
        <v>0</v>
      </c>
      <c r="R247" s="1" t="s">
        <v>5498</v>
      </c>
      <c r="S247" s="1" t="s">
        <v>8157</v>
      </c>
      <c r="T247">
        <v>0.45</v>
      </c>
      <c r="U247" s="1"/>
      <c r="V247">
        <v>46279.330073999998</v>
      </c>
      <c r="W247">
        <v>970394.39031199994</v>
      </c>
      <c r="X247">
        <v>233.356911</v>
      </c>
      <c r="Y247">
        <v>21.474391000000001</v>
      </c>
      <c r="Z247">
        <v>429.51684</v>
      </c>
      <c r="AA247">
        <v>417.150756</v>
      </c>
      <c r="AB247">
        <v>0</v>
      </c>
    </row>
    <row r="248" spans="1:28" x14ac:dyDescent="0.25">
      <c r="A248" s="1" t="s">
        <v>1345</v>
      </c>
      <c r="B248">
        <v>1079</v>
      </c>
      <c r="C248" s="1" t="s">
        <v>4042</v>
      </c>
      <c r="D248">
        <v>5.0999999999999996</v>
      </c>
      <c r="E248">
        <v>0</v>
      </c>
      <c r="F248">
        <v>0.88</v>
      </c>
      <c r="G248">
        <v>1347</v>
      </c>
      <c r="H248" s="1" t="s">
        <v>4126</v>
      </c>
      <c r="I248">
        <v>99.09</v>
      </c>
      <c r="J248">
        <v>10.64</v>
      </c>
      <c r="K248">
        <v>268</v>
      </c>
      <c r="L248">
        <v>1144.6400000000001</v>
      </c>
      <c r="M248">
        <v>99</v>
      </c>
      <c r="N248">
        <v>7</v>
      </c>
      <c r="O248">
        <v>0</v>
      </c>
      <c r="P248">
        <v>188.29</v>
      </c>
      <c r="Q248">
        <v>0</v>
      </c>
      <c r="R248" s="1" t="s">
        <v>5500</v>
      </c>
      <c r="S248" s="1" t="s">
        <v>8157</v>
      </c>
      <c r="T248">
        <v>1.05</v>
      </c>
      <c r="U248" s="1"/>
      <c r="V248">
        <v>22906.778381</v>
      </c>
      <c r="W248">
        <v>659807.529171</v>
      </c>
      <c r="X248">
        <v>119.851421</v>
      </c>
      <c r="Y248">
        <v>14.1205</v>
      </c>
      <c r="Z248">
        <v>287.48527300000001</v>
      </c>
      <c r="AA248">
        <v>283.62999500000001</v>
      </c>
      <c r="AB248">
        <v>0</v>
      </c>
    </row>
    <row r="249" spans="1:28" x14ac:dyDescent="0.25">
      <c r="A249" s="1" t="s">
        <v>1363</v>
      </c>
      <c r="B249">
        <v>863</v>
      </c>
      <c r="C249" s="1" t="s">
        <v>4040</v>
      </c>
      <c r="D249">
        <v>5.0999999999999996</v>
      </c>
      <c r="E249">
        <v>0</v>
      </c>
      <c r="F249">
        <v>0.5</v>
      </c>
      <c r="G249">
        <v>1359</v>
      </c>
      <c r="H249" s="1" t="s">
        <v>4161</v>
      </c>
      <c r="I249">
        <v>168.74</v>
      </c>
      <c r="J249">
        <v>12.64</v>
      </c>
      <c r="K249">
        <v>496</v>
      </c>
      <c r="L249">
        <v>2520.89</v>
      </c>
      <c r="M249">
        <v>224</v>
      </c>
      <c r="N249">
        <v>11</v>
      </c>
      <c r="O249">
        <v>0</v>
      </c>
      <c r="P249">
        <v>321.12</v>
      </c>
      <c r="Q249">
        <v>0</v>
      </c>
      <c r="R249" s="1" t="s">
        <v>5518</v>
      </c>
      <c r="S249" s="1" t="s">
        <v>8157</v>
      </c>
      <c r="T249">
        <v>1.05</v>
      </c>
      <c r="U249" s="1"/>
      <c r="V249">
        <v>44635.104404999998</v>
      </c>
      <c r="W249">
        <v>1303155.0271759999</v>
      </c>
      <c r="X249">
        <v>233.99556999999999</v>
      </c>
      <c r="Y249">
        <v>27.833326</v>
      </c>
      <c r="Z249">
        <v>565.06124899999998</v>
      </c>
      <c r="AA249">
        <v>560.184166</v>
      </c>
      <c r="AB249">
        <v>0</v>
      </c>
    </row>
    <row r="250" spans="1:28" x14ac:dyDescent="0.25">
      <c r="A250" s="1" t="s">
        <v>1377</v>
      </c>
      <c r="B250">
        <v>1294</v>
      </c>
      <c r="C250" s="1" t="s">
        <v>4009</v>
      </c>
      <c r="D250">
        <v>5.0999999999999996</v>
      </c>
      <c r="E250">
        <v>0</v>
      </c>
      <c r="F250">
        <v>0.26</v>
      </c>
      <c r="G250">
        <v>1368</v>
      </c>
      <c r="H250" s="1" t="s">
        <v>4081</v>
      </c>
      <c r="I250">
        <v>19.239999999999998</v>
      </c>
      <c r="J250">
        <v>15.08</v>
      </c>
      <c r="K250">
        <v>74</v>
      </c>
      <c r="L250">
        <v>738.31</v>
      </c>
      <c r="M250">
        <v>2</v>
      </c>
      <c r="N250">
        <v>2</v>
      </c>
      <c r="O250">
        <v>0</v>
      </c>
      <c r="P250">
        <v>29.89</v>
      </c>
      <c r="Q250">
        <v>0</v>
      </c>
      <c r="R250" s="1" t="s">
        <v>5532</v>
      </c>
      <c r="S250" s="1" t="s">
        <v>8157</v>
      </c>
      <c r="T250">
        <v>1.22</v>
      </c>
      <c r="U250" s="1"/>
      <c r="V250">
        <v>5023.1514770000003</v>
      </c>
      <c r="W250">
        <v>285148.81524199998</v>
      </c>
      <c r="X250">
        <v>29.704530999999999</v>
      </c>
      <c r="Y250">
        <v>5.8168990000000003</v>
      </c>
      <c r="Z250">
        <v>121.94010900000001</v>
      </c>
      <c r="AA250">
        <v>122.57259999999999</v>
      </c>
      <c r="AB250">
        <v>0</v>
      </c>
    </row>
    <row r="251" spans="1:28" x14ac:dyDescent="0.25">
      <c r="A251" s="1" t="s">
        <v>1385</v>
      </c>
      <c r="B251">
        <v>1294</v>
      </c>
      <c r="C251" s="1" t="s">
        <v>4003</v>
      </c>
      <c r="D251">
        <v>5.0999999999999996</v>
      </c>
      <c r="E251">
        <v>0</v>
      </c>
      <c r="F251">
        <v>0.26</v>
      </c>
      <c r="G251">
        <v>1382</v>
      </c>
      <c r="H251" s="1" t="s">
        <v>4095</v>
      </c>
      <c r="I251">
        <v>63.59</v>
      </c>
      <c r="J251">
        <v>15.11</v>
      </c>
      <c r="K251">
        <v>88</v>
      </c>
      <c r="L251">
        <v>762.07</v>
      </c>
      <c r="M251">
        <v>10</v>
      </c>
      <c r="N251">
        <v>2</v>
      </c>
      <c r="O251">
        <v>0</v>
      </c>
      <c r="P251">
        <v>39.53</v>
      </c>
      <c r="Q251">
        <v>0</v>
      </c>
      <c r="R251" s="1" t="s">
        <v>5540</v>
      </c>
      <c r="S251" s="1" t="s">
        <v>8157</v>
      </c>
      <c r="T251">
        <v>1.1499999999999999</v>
      </c>
      <c r="U251" s="1"/>
      <c r="V251">
        <v>6824.3731660000003</v>
      </c>
      <c r="W251">
        <v>328467.395227</v>
      </c>
      <c r="X251">
        <v>38.947516999999998</v>
      </c>
      <c r="Y251">
        <v>6.8491309999999999</v>
      </c>
      <c r="Z251">
        <v>141.00144299999999</v>
      </c>
      <c r="AA251">
        <v>141.194007</v>
      </c>
      <c r="AB251">
        <v>0</v>
      </c>
    </row>
    <row r="252" spans="1:28" x14ac:dyDescent="0.25">
      <c r="A252" s="1" t="s">
        <v>1397</v>
      </c>
      <c r="B252">
        <v>1150</v>
      </c>
      <c r="C252" s="1" t="s">
        <v>4026</v>
      </c>
      <c r="D252">
        <v>0.2</v>
      </c>
      <c r="E252">
        <v>0</v>
      </c>
      <c r="F252">
        <v>0</v>
      </c>
      <c r="G252">
        <v>1392</v>
      </c>
      <c r="H252" s="1" t="s">
        <v>4106</v>
      </c>
      <c r="I252">
        <v>88.81</v>
      </c>
      <c r="J252">
        <v>11.28</v>
      </c>
      <c r="K252">
        <v>242</v>
      </c>
      <c r="L252">
        <v>2051.67</v>
      </c>
      <c r="M252">
        <v>50</v>
      </c>
      <c r="N252">
        <v>4</v>
      </c>
      <c r="O252">
        <v>0</v>
      </c>
      <c r="P252">
        <v>99.21</v>
      </c>
      <c r="Q252">
        <v>0</v>
      </c>
      <c r="R252" s="1" t="s">
        <v>5552</v>
      </c>
      <c r="S252" s="1" t="s">
        <v>8157</v>
      </c>
      <c r="T252">
        <v>0.96</v>
      </c>
      <c r="U252" s="1"/>
      <c r="V252">
        <v>16305.919734999999</v>
      </c>
      <c r="W252">
        <v>735482.86238900002</v>
      </c>
      <c r="X252">
        <v>91.723675</v>
      </c>
      <c r="Y252">
        <v>14.822229</v>
      </c>
      <c r="Z252">
        <v>312.10932700000001</v>
      </c>
      <c r="AA252">
        <v>316.15414099999998</v>
      </c>
      <c r="AB252">
        <v>0</v>
      </c>
    </row>
    <row r="253" spans="1:28" x14ac:dyDescent="0.25">
      <c r="A253" s="1" t="s">
        <v>1406</v>
      </c>
      <c r="B253">
        <v>658</v>
      </c>
      <c r="C253" s="1" t="s">
        <v>4041</v>
      </c>
      <c r="D253">
        <v>0.2</v>
      </c>
      <c r="E253">
        <v>0</v>
      </c>
      <c r="F253">
        <v>0.86</v>
      </c>
      <c r="G253">
        <v>1403</v>
      </c>
      <c r="H253" s="1" t="s">
        <v>4099</v>
      </c>
      <c r="I253">
        <v>147.79</v>
      </c>
      <c r="J253">
        <v>3.88</v>
      </c>
      <c r="K253">
        <v>745</v>
      </c>
      <c r="L253">
        <v>2475.6999999999998</v>
      </c>
      <c r="M253">
        <v>169</v>
      </c>
      <c r="N253">
        <v>9</v>
      </c>
      <c r="O253">
        <v>0</v>
      </c>
      <c r="P253">
        <v>313.45999999999998</v>
      </c>
      <c r="Q253">
        <v>0</v>
      </c>
      <c r="R253" s="1" t="s">
        <v>5561</v>
      </c>
      <c r="S253" s="1" t="s">
        <v>8157</v>
      </c>
      <c r="T253">
        <v>0.42</v>
      </c>
      <c r="U253" s="1"/>
      <c r="V253">
        <v>51875.380734999999</v>
      </c>
      <c r="W253">
        <v>1298490.835367</v>
      </c>
      <c r="X253">
        <v>266.30372</v>
      </c>
      <c r="Y253">
        <v>26.392045</v>
      </c>
      <c r="Z253">
        <v>562.22021400000006</v>
      </c>
      <c r="AA253">
        <v>558.18675499999995</v>
      </c>
      <c r="AB253">
        <v>0</v>
      </c>
    </row>
    <row r="254" spans="1:28" x14ac:dyDescent="0.25">
      <c r="A254" s="1" t="s">
        <v>1409</v>
      </c>
      <c r="B254">
        <v>929</v>
      </c>
      <c r="C254" s="1" t="s">
        <v>4033</v>
      </c>
      <c r="D254">
        <v>5.0999999999999996</v>
      </c>
      <c r="E254">
        <v>0</v>
      </c>
      <c r="F254">
        <v>0.43</v>
      </c>
      <c r="G254">
        <v>1406</v>
      </c>
      <c r="H254" s="1" t="s">
        <v>4096</v>
      </c>
      <c r="I254">
        <v>121.36</v>
      </c>
      <c r="J254">
        <v>17.46</v>
      </c>
      <c r="K254">
        <v>477</v>
      </c>
      <c r="L254">
        <v>2850.35</v>
      </c>
      <c r="M254">
        <v>179</v>
      </c>
      <c r="N254">
        <v>10</v>
      </c>
      <c r="O254">
        <v>0</v>
      </c>
      <c r="P254">
        <v>322.45999999999998</v>
      </c>
      <c r="Q254">
        <v>0</v>
      </c>
      <c r="R254" s="1" t="s">
        <v>5564</v>
      </c>
      <c r="S254" s="1" t="s">
        <v>8157</v>
      </c>
      <c r="T254">
        <v>1.36</v>
      </c>
      <c r="U254" s="1"/>
      <c r="V254">
        <v>44125.647252000002</v>
      </c>
      <c r="W254">
        <v>1503980.4857600001</v>
      </c>
      <c r="X254">
        <v>236.78235799999999</v>
      </c>
      <c r="Y254">
        <v>33.045001999999997</v>
      </c>
      <c r="Z254">
        <v>657.40777300000002</v>
      </c>
      <c r="AA254">
        <v>646.504863</v>
      </c>
      <c r="AB254">
        <v>0</v>
      </c>
    </row>
    <row r="255" spans="1:28" x14ac:dyDescent="0.25">
      <c r="A255" s="1" t="s">
        <v>1410</v>
      </c>
      <c r="B255">
        <v>959</v>
      </c>
      <c r="C255" s="1" t="s">
        <v>4063</v>
      </c>
      <c r="D255">
        <v>5.0999999999999996</v>
      </c>
      <c r="E255">
        <v>0</v>
      </c>
      <c r="F255">
        <v>0.67</v>
      </c>
      <c r="G255">
        <v>1408</v>
      </c>
      <c r="H255" s="1" t="s">
        <v>4119</v>
      </c>
      <c r="I255">
        <v>17.75</v>
      </c>
      <c r="J255">
        <v>12.06</v>
      </c>
      <c r="K255">
        <v>449</v>
      </c>
      <c r="L255">
        <v>2100.81</v>
      </c>
      <c r="M255">
        <v>193</v>
      </c>
      <c r="N255">
        <v>8</v>
      </c>
      <c r="O255">
        <v>0</v>
      </c>
      <c r="P255">
        <v>286.55</v>
      </c>
      <c r="Q255">
        <v>0</v>
      </c>
      <c r="R255" s="1" t="s">
        <v>5565</v>
      </c>
      <c r="S255" s="1" t="s">
        <v>8157</v>
      </c>
      <c r="T255">
        <v>0.94</v>
      </c>
      <c r="U255" s="1"/>
      <c r="V255">
        <v>40315.655901999999</v>
      </c>
      <c r="W255">
        <v>1186021.63521</v>
      </c>
      <c r="X255">
        <v>211.61772300000001</v>
      </c>
      <c r="Y255">
        <v>25.474163999999998</v>
      </c>
      <c r="Z255">
        <v>517.25010099999997</v>
      </c>
      <c r="AA255">
        <v>509.83162600000003</v>
      </c>
      <c r="AB255">
        <v>0</v>
      </c>
    </row>
    <row r="256" spans="1:28" x14ac:dyDescent="0.25">
      <c r="A256" s="1" t="s">
        <v>1415</v>
      </c>
      <c r="B256">
        <v>1040</v>
      </c>
      <c r="C256" s="1" t="s">
        <v>4018</v>
      </c>
      <c r="D256">
        <v>5.0999999999999996</v>
      </c>
      <c r="E256">
        <v>0</v>
      </c>
      <c r="F256">
        <v>5</v>
      </c>
      <c r="G256">
        <v>1412</v>
      </c>
      <c r="H256" s="1" t="s">
        <v>4095</v>
      </c>
      <c r="I256">
        <v>63.59</v>
      </c>
      <c r="J256">
        <v>9.0299999999999994</v>
      </c>
      <c r="K256">
        <v>372</v>
      </c>
      <c r="L256">
        <v>1936.73</v>
      </c>
      <c r="M256">
        <v>87</v>
      </c>
      <c r="N256">
        <v>3</v>
      </c>
      <c r="O256">
        <v>0</v>
      </c>
      <c r="P256">
        <v>171.14</v>
      </c>
      <c r="Q256">
        <v>0</v>
      </c>
      <c r="R256" s="1" t="s">
        <v>5570</v>
      </c>
      <c r="S256" s="1" t="s">
        <v>8157</v>
      </c>
      <c r="T256">
        <v>0.68</v>
      </c>
      <c r="U256" s="1"/>
      <c r="V256">
        <v>25440.567490000001</v>
      </c>
      <c r="W256">
        <v>774422.52908500005</v>
      </c>
      <c r="X256">
        <v>133.88774699999999</v>
      </c>
      <c r="Y256">
        <v>15.239924999999999</v>
      </c>
      <c r="Z256">
        <v>330.275398</v>
      </c>
      <c r="AA256">
        <v>332.899944</v>
      </c>
      <c r="AB256">
        <v>0</v>
      </c>
    </row>
    <row r="257" spans="1:28" x14ac:dyDescent="0.25">
      <c r="A257" s="1" t="s">
        <v>1420</v>
      </c>
      <c r="B257">
        <v>1381</v>
      </c>
      <c r="C257" s="1" t="s">
        <v>4004</v>
      </c>
      <c r="D257">
        <v>5.0999999999999996</v>
      </c>
      <c r="E257">
        <v>0</v>
      </c>
      <c r="F257">
        <v>1</v>
      </c>
      <c r="G257">
        <v>1418</v>
      </c>
      <c r="H257" s="1" t="s">
        <v>4074</v>
      </c>
      <c r="I257">
        <v>0.2</v>
      </c>
      <c r="J257">
        <v>11.73</v>
      </c>
      <c r="K257">
        <v>37</v>
      </c>
      <c r="L257">
        <v>420.4</v>
      </c>
      <c r="M257">
        <v>0</v>
      </c>
      <c r="N257">
        <v>0</v>
      </c>
      <c r="O257">
        <v>0</v>
      </c>
      <c r="P257">
        <v>14.7</v>
      </c>
      <c r="Q257">
        <v>0</v>
      </c>
      <c r="R257" s="1" t="s">
        <v>5575</v>
      </c>
      <c r="S257" s="1" t="s">
        <v>8157</v>
      </c>
      <c r="T257">
        <v>1.48</v>
      </c>
      <c r="U257" s="1"/>
      <c r="V257">
        <v>3125.255807</v>
      </c>
      <c r="W257">
        <v>187307.81806300001</v>
      </c>
      <c r="X257">
        <v>18.743748</v>
      </c>
      <c r="Y257">
        <v>3.9633129999999999</v>
      </c>
      <c r="Z257">
        <v>80.946241000000001</v>
      </c>
      <c r="AA257">
        <v>80.514813000000004</v>
      </c>
      <c r="AB257">
        <v>0</v>
      </c>
    </row>
    <row r="258" spans="1:28" x14ac:dyDescent="0.25">
      <c r="A258" s="1" t="s">
        <v>1431</v>
      </c>
      <c r="B258">
        <v>1154</v>
      </c>
      <c r="C258" s="1" t="s">
        <v>4003</v>
      </c>
      <c r="D258">
        <v>5.0999999999999996</v>
      </c>
      <c r="E258">
        <v>0</v>
      </c>
      <c r="F258">
        <v>4</v>
      </c>
      <c r="G258">
        <v>1429</v>
      </c>
      <c r="H258" s="1" t="s">
        <v>4122</v>
      </c>
      <c r="I258">
        <v>159.35</v>
      </c>
      <c r="J258">
        <v>13.22</v>
      </c>
      <c r="K258">
        <v>275</v>
      </c>
      <c r="L258">
        <v>1416.09</v>
      </c>
      <c r="M258">
        <v>105</v>
      </c>
      <c r="N258">
        <v>8</v>
      </c>
      <c r="O258">
        <v>0</v>
      </c>
      <c r="P258">
        <v>172.03</v>
      </c>
      <c r="Q258">
        <v>0</v>
      </c>
      <c r="R258" s="1" t="s">
        <v>5586</v>
      </c>
      <c r="S258" s="1" t="s">
        <v>8157</v>
      </c>
      <c r="T258">
        <v>0.97</v>
      </c>
      <c r="U258" s="1"/>
      <c r="V258">
        <v>22824.674238</v>
      </c>
      <c r="W258">
        <v>688469.51368700003</v>
      </c>
      <c r="X258">
        <v>120.207821</v>
      </c>
      <c r="Y258">
        <v>14.681792</v>
      </c>
      <c r="Z258">
        <v>299.48843399999998</v>
      </c>
      <c r="AA258">
        <v>295.95003700000001</v>
      </c>
      <c r="AB258">
        <v>0</v>
      </c>
    </row>
    <row r="259" spans="1:28" x14ac:dyDescent="0.25">
      <c r="A259" s="1" t="s">
        <v>1434</v>
      </c>
      <c r="B259">
        <v>1173</v>
      </c>
      <c r="C259" s="1" t="s">
        <v>4006</v>
      </c>
      <c r="D259">
        <v>5.0999999999999996</v>
      </c>
      <c r="E259">
        <v>0</v>
      </c>
      <c r="F259">
        <v>0</v>
      </c>
      <c r="G259">
        <v>1433</v>
      </c>
      <c r="H259" s="1" t="s">
        <v>4077</v>
      </c>
      <c r="I259">
        <v>54.88</v>
      </c>
      <c r="J259">
        <v>15.7</v>
      </c>
      <c r="K259">
        <v>260</v>
      </c>
      <c r="L259">
        <v>876.34</v>
      </c>
      <c r="M259">
        <v>171</v>
      </c>
      <c r="N259">
        <v>3</v>
      </c>
      <c r="O259">
        <v>0</v>
      </c>
      <c r="P259">
        <v>204.74</v>
      </c>
      <c r="Q259">
        <v>0</v>
      </c>
      <c r="R259" s="1" t="s">
        <v>5589</v>
      </c>
      <c r="S259" s="1" t="s">
        <v>8157</v>
      </c>
      <c r="T259">
        <v>1.1499999999999999</v>
      </c>
      <c r="U259" s="1"/>
      <c r="V259">
        <v>30752.706418000002</v>
      </c>
      <c r="W259">
        <v>726926.97492399998</v>
      </c>
      <c r="X259">
        <v>157.22804199999999</v>
      </c>
      <c r="Y259">
        <v>16.617502999999999</v>
      </c>
      <c r="Z259">
        <v>322.83030500000001</v>
      </c>
      <c r="AA259">
        <v>312.48566299999999</v>
      </c>
      <c r="AB259">
        <v>0</v>
      </c>
    </row>
    <row r="260" spans="1:28" x14ac:dyDescent="0.25">
      <c r="A260" s="1" t="s">
        <v>1436</v>
      </c>
      <c r="B260">
        <v>1150</v>
      </c>
      <c r="C260" s="1" t="s">
        <v>4024</v>
      </c>
      <c r="D260">
        <v>5.0999999999999996</v>
      </c>
      <c r="E260">
        <v>0</v>
      </c>
      <c r="F260">
        <v>0</v>
      </c>
      <c r="G260">
        <v>1438</v>
      </c>
      <c r="H260" s="1" t="s">
        <v>4147</v>
      </c>
      <c r="I260">
        <v>23.77</v>
      </c>
      <c r="J260">
        <v>14.15</v>
      </c>
      <c r="K260">
        <v>288</v>
      </c>
      <c r="L260">
        <v>1450.54</v>
      </c>
      <c r="M260">
        <v>112</v>
      </c>
      <c r="N260">
        <v>7</v>
      </c>
      <c r="O260">
        <v>0</v>
      </c>
      <c r="P260">
        <v>191.49</v>
      </c>
      <c r="Q260">
        <v>0</v>
      </c>
      <c r="R260" s="1" t="s">
        <v>5591</v>
      </c>
      <c r="S260" s="1" t="s">
        <v>8157</v>
      </c>
      <c r="T260">
        <v>1.1000000000000001</v>
      </c>
      <c r="U260" s="1"/>
      <c r="V260">
        <v>24163.168985</v>
      </c>
      <c r="W260">
        <v>801614.74445300002</v>
      </c>
      <c r="X260">
        <v>129.09398999999999</v>
      </c>
      <c r="Y260">
        <v>17.324883</v>
      </c>
      <c r="Z260">
        <v>350.30705799999998</v>
      </c>
      <c r="AA260">
        <v>344.58496300000002</v>
      </c>
      <c r="AB260">
        <v>0</v>
      </c>
    </row>
    <row r="261" spans="1:28" x14ac:dyDescent="0.25">
      <c r="A261" s="1" t="s">
        <v>1439</v>
      </c>
      <c r="B261">
        <v>1311</v>
      </c>
      <c r="C261" s="1" t="s">
        <v>4006</v>
      </c>
      <c r="D261">
        <v>5.0999999999999996</v>
      </c>
      <c r="E261">
        <v>0</v>
      </c>
      <c r="F261">
        <v>0</v>
      </c>
      <c r="G261">
        <v>1441</v>
      </c>
      <c r="H261" s="1" t="s">
        <v>4077</v>
      </c>
      <c r="I261">
        <v>54.88</v>
      </c>
      <c r="J261">
        <v>12.03</v>
      </c>
      <c r="K261">
        <v>130</v>
      </c>
      <c r="L261">
        <v>876.34</v>
      </c>
      <c r="M261">
        <v>38</v>
      </c>
      <c r="N261">
        <v>2</v>
      </c>
      <c r="O261">
        <v>0</v>
      </c>
      <c r="P261">
        <v>65.650000000000006</v>
      </c>
      <c r="Q261">
        <v>0</v>
      </c>
      <c r="R261" s="1" t="s">
        <v>5594</v>
      </c>
      <c r="S261" s="1" t="s">
        <v>8157</v>
      </c>
      <c r="T261">
        <v>0.98</v>
      </c>
      <c r="U261" s="1"/>
      <c r="V261">
        <v>9827.7152800000003</v>
      </c>
      <c r="W261">
        <v>379169.22597500001</v>
      </c>
      <c r="X261">
        <v>53.751510000000003</v>
      </c>
      <c r="Y261">
        <v>7.8322139999999996</v>
      </c>
      <c r="Z261">
        <v>163.146974</v>
      </c>
      <c r="AA261">
        <v>162.99023600000001</v>
      </c>
      <c r="AB261">
        <v>0</v>
      </c>
    </row>
    <row r="262" spans="1:28" x14ac:dyDescent="0.25">
      <c r="A262" s="1" t="s">
        <v>1443</v>
      </c>
      <c r="B262">
        <v>1090</v>
      </c>
      <c r="C262" s="1" t="s">
        <v>4021</v>
      </c>
      <c r="D262">
        <v>5.0999999999999996</v>
      </c>
      <c r="E262">
        <v>0</v>
      </c>
      <c r="F262">
        <v>0.53</v>
      </c>
      <c r="G262">
        <v>1445</v>
      </c>
      <c r="H262" s="1" t="s">
        <v>4101</v>
      </c>
      <c r="I262">
        <v>76.69</v>
      </c>
      <c r="J262">
        <v>8.76</v>
      </c>
      <c r="K262">
        <v>355</v>
      </c>
      <c r="L262">
        <v>1564.11</v>
      </c>
      <c r="M262">
        <v>159</v>
      </c>
      <c r="N262">
        <v>6</v>
      </c>
      <c r="O262">
        <v>0</v>
      </c>
      <c r="P262">
        <v>208.47</v>
      </c>
      <c r="Q262">
        <v>0</v>
      </c>
      <c r="R262" s="1" t="s">
        <v>5598</v>
      </c>
      <c r="S262" s="1" t="s">
        <v>8157</v>
      </c>
      <c r="T262">
        <v>0.76</v>
      </c>
      <c r="U262" s="1"/>
      <c r="V262">
        <v>31040.423121</v>
      </c>
      <c r="W262">
        <v>852046.09585499996</v>
      </c>
      <c r="X262">
        <v>161.388566</v>
      </c>
      <c r="Y262">
        <v>18.184376</v>
      </c>
      <c r="Z262">
        <v>371.663364</v>
      </c>
      <c r="AA262">
        <v>366.268415</v>
      </c>
      <c r="AB262">
        <v>0</v>
      </c>
    </row>
    <row r="263" spans="1:28" x14ac:dyDescent="0.25">
      <c r="A263" s="1" t="s">
        <v>1450</v>
      </c>
      <c r="B263">
        <v>971</v>
      </c>
      <c r="C263" s="1" t="s">
        <v>4042</v>
      </c>
      <c r="D263">
        <v>5.0999999999999996</v>
      </c>
      <c r="E263">
        <v>0</v>
      </c>
      <c r="F263">
        <v>0.69</v>
      </c>
      <c r="G263">
        <v>1450</v>
      </c>
      <c r="H263" s="1" t="s">
        <v>4126</v>
      </c>
      <c r="I263">
        <v>99.09</v>
      </c>
      <c r="J263">
        <v>8.23</v>
      </c>
      <c r="K263">
        <v>479</v>
      </c>
      <c r="L263">
        <v>1144.6400000000001</v>
      </c>
      <c r="M263">
        <v>258</v>
      </c>
      <c r="N263">
        <v>8</v>
      </c>
      <c r="O263">
        <v>0</v>
      </c>
      <c r="P263">
        <v>348.56</v>
      </c>
      <c r="Q263">
        <v>0</v>
      </c>
      <c r="R263" s="1" t="s">
        <v>5605</v>
      </c>
      <c r="S263" s="1" t="s">
        <v>8157</v>
      </c>
      <c r="T263">
        <v>0.64</v>
      </c>
      <c r="U263" s="1"/>
      <c r="V263">
        <v>47947.752133000002</v>
      </c>
      <c r="W263">
        <v>1015963.297943</v>
      </c>
      <c r="X263">
        <v>242.117816</v>
      </c>
      <c r="Y263">
        <v>22.854140999999998</v>
      </c>
      <c r="Z263">
        <v>451.14248400000002</v>
      </c>
      <c r="AA263">
        <v>436.73890499999999</v>
      </c>
      <c r="AB263">
        <v>0</v>
      </c>
    </row>
    <row r="264" spans="1:28" x14ac:dyDescent="0.25">
      <c r="A264" s="1" t="s">
        <v>1451</v>
      </c>
      <c r="B264">
        <v>1242</v>
      </c>
      <c r="C264" s="1" t="s">
        <v>4006</v>
      </c>
      <c r="D264">
        <v>5.0999999999999996</v>
      </c>
      <c r="E264">
        <v>0</v>
      </c>
      <c r="F264">
        <v>0</v>
      </c>
      <c r="G264">
        <v>1450</v>
      </c>
      <c r="H264" s="1" t="s">
        <v>4077</v>
      </c>
      <c r="I264">
        <v>54.88</v>
      </c>
      <c r="J264">
        <v>7.97</v>
      </c>
      <c r="K264">
        <v>208</v>
      </c>
      <c r="L264">
        <v>876.34</v>
      </c>
      <c r="M264">
        <v>87</v>
      </c>
      <c r="N264">
        <v>2</v>
      </c>
      <c r="O264">
        <v>0</v>
      </c>
      <c r="P264">
        <v>111.37</v>
      </c>
      <c r="Q264">
        <v>0</v>
      </c>
      <c r="R264" s="1" t="s">
        <v>5606</v>
      </c>
      <c r="S264" s="1" t="s">
        <v>8157</v>
      </c>
      <c r="T264">
        <v>0.66</v>
      </c>
      <c r="U264" s="1"/>
      <c r="V264">
        <v>18579.898858</v>
      </c>
      <c r="W264">
        <v>482676.12329700001</v>
      </c>
      <c r="X264">
        <v>95.835684000000001</v>
      </c>
      <c r="Y264">
        <v>9.8431460000000008</v>
      </c>
      <c r="Z264">
        <v>207.907938</v>
      </c>
      <c r="AA264">
        <v>207.48914099999999</v>
      </c>
      <c r="AB264">
        <v>0</v>
      </c>
    </row>
    <row r="265" spans="1:28" x14ac:dyDescent="0.25">
      <c r="A265" s="1" t="s">
        <v>1453</v>
      </c>
      <c r="B265">
        <v>797</v>
      </c>
      <c r="C265" s="1" t="s">
        <v>4046</v>
      </c>
      <c r="D265">
        <v>5.0999999999999996</v>
      </c>
      <c r="E265">
        <v>0</v>
      </c>
      <c r="F265">
        <v>0.85</v>
      </c>
      <c r="G265">
        <v>1452</v>
      </c>
      <c r="H265" s="1" t="s">
        <v>4095</v>
      </c>
      <c r="I265">
        <v>63.59</v>
      </c>
      <c r="J265">
        <v>12.67</v>
      </c>
      <c r="K265">
        <v>655</v>
      </c>
      <c r="L265">
        <v>3164.07</v>
      </c>
      <c r="M265">
        <v>316</v>
      </c>
      <c r="N265">
        <v>9</v>
      </c>
      <c r="O265">
        <v>0</v>
      </c>
      <c r="P265">
        <v>432.14</v>
      </c>
      <c r="Q265">
        <v>0</v>
      </c>
      <c r="R265" s="1" t="s">
        <v>5608</v>
      </c>
      <c r="S265" s="1" t="s">
        <v>8157</v>
      </c>
      <c r="T265">
        <v>1.03</v>
      </c>
      <c r="U265" s="1"/>
      <c r="V265">
        <v>61316.110358999998</v>
      </c>
      <c r="W265">
        <v>1694413.6124839999</v>
      </c>
      <c r="X265">
        <v>319.19518199999999</v>
      </c>
      <c r="Y265">
        <v>36.690938000000003</v>
      </c>
      <c r="Z265">
        <v>738.35073</v>
      </c>
      <c r="AA265">
        <v>728.37557200000003</v>
      </c>
      <c r="AB265">
        <v>0</v>
      </c>
    </row>
    <row r="266" spans="1:28" x14ac:dyDescent="0.25">
      <c r="A266" s="1" t="s">
        <v>1456</v>
      </c>
      <c r="B266">
        <v>1257</v>
      </c>
      <c r="C266" s="1" t="s">
        <v>4032</v>
      </c>
      <c r="D266">
        <v>5.0999999999999996</v>
      </c>
      <c r="E266">
        <v>0</v>
      </c>
      <c r="F266">
        <v>2.46</v>
      </c>
      <c r="G266">
        <v>1452</v>
      </c>
      <c r="H266" s="1" t="s">
        <v>4113</v>
      </c>
      <c r="I266">
        <v>0.2</v>
      </c>
      <c r="J266">
        <v>12.92</v>
      </c>
      <c r="K266">
        <v>195</v>
      </c>
      <c r="L266">
        <v>1269.6500000000001</v>
      </c>
      <c r="M266">
        <v>67</v>
      </c>
      <c r="N266">
        <v>3</v>
      </c>
      <c r="O266">
        <v>0</v>
      </c>
      <c r="P266">
        <v>101.07</v>
      </c>
      <c r="Q266">
        <v>0</v>
      </c>
      <c r="R266" s="1" t="s">
        <v>5611</v>
      </c>
      <c r="S266" s="1" t="s">
        <v>8157</v>
      </c>
      <c r="T266">
        <v>0.98</v>
      </c>
      <c r="U266" s="1"/>
      <c r="V266">
        <v>15778.343365000001</v>
      </c>
      <c r="W266">
        <v>557040.89117099997</v>
      </c>
      <c r="X266">
        <v>85.050331</v>
      </c>
      <c r="Y266">
        <v>11.608003</v>
      </c>
      <c r="Z266">
        <v>240.23261099999999</v>
      </c>
      <c r="AA266">
        <v>239.451412</v>
      </c>
      <c r="AB266">
        <v>0</v>
      </c>
    </row>
    <row r="267" spans="1:28" x14ac:dyDescent="0.25">
      <c r="A267" s="1" t="s">
        <v>1457</v>
      </c>
      <c r="B267">
        <v>1023</v>
      </c>
      <c r="C267" s="1" t="s">
        <v>4039</v>
      </c>
      <c r="D267">
        <v>5.0999999999999996</v>
      </c>
      <c r="E267">
        <v>0</v>
      </c>
      <c r="F267">
        <v>0.78</v>
      </c>
      <c r="G267">
        <v>1454</v>
      </c>
      <c r="H267" s="1" t="s">
        <v>4111</v>
      </c>
      <c r="I267">
        <v>13.29</v>
      </c>
      <c r="J267">
        <v>9.1199999999999992</v>
      </c>
      <c r="K267">
        <v>431</v>
      </c>
      <c r="L267">
        <v>1792.38</v>
      </c>
      <c r="M267">
        <v>185</v>
      </c>
      <c r="N267">
        <v>8</v>
      </c>
      <c r="O267">
        <v>0</v>
      </c>
      <c r="P267">
        <v>271.58</v>
      </c>
      <c r="Q267">
        <v>0</v>
      </c>
      <c r="R267" s="1" t="s">
        <v>5612</v>
      </c>
      <c r="S267" s="1" t="s">
        <v>8157</v>
      </c>
      <c r="T267">
        <v>0.8</v>
      </c>
      <c r="U267" s="1"/>
      <c r="V267">
        <v>38034.608536</v>
      </c>
      <c r="W267">
        <v>1038833.607522</v>
      </c>
      <c r="X267">
        <v>197.64141000000001</v>
      </c>
      <c r="Y267">
        <v>22.254968999999999</v>
      </c>
      <c r="Z267">
        <v>453.69430699999998</v>
      </c>
      <c r="AA267">
        <v>446.56265500000001</v>
      </c>
      <c r="AB267">
        <v>0</v>
      </c>
    </row>
    <row r="268" spans="1:28" x14ac:dyDescent="0.25">
      <c r="A268" s="1" t="s">
        <v>1462</v>
      </c>
      <c r="B268">
        <v>1150</v>
      </c>
      <c r="C268" s="1" t="s">
        <v>4022</v>
      </c>
      <c r="D268">
        <v>5.0999999999999996</v>
      </c>
      <c r="E268">
        <v>0</v>
      </c>
      <c r="F268">
        <v>0</v>
      </c>
      <c r="G268">
        <v>1462</v>
      </c>
      <c r="H268" s="1" t="s">
        <v>4136</v>
      </c>
      <c r="I268">
        <v>86.22</v>
      </c>
      <c r="J268">
        <v>18.75</v>
      </c>
      <c r="K268">
        <v>312</v>
      </c>
      <c r="L268">
        <v>2997.17</v>
      </c>
      <c r="M268">
        <v>33</v>
      </c>
      <c r="N268">
        <v>2</v>
      </c>
      <c r="O268">
        <v>0</v>
      </c>
      <c r="P268">
        <v>131.21</v>
      </c>
      <c r="Q268">
        <v>0</v>
      </c>
      <c r="R268" s="1" t="s">
        <v>5617</v>
      </c>
      <c r="S268" s="1" t="s">
        <v>8157</v>
      </c>
      <c r="T268">
        <v>1.1399999999999999</v>
      </c>
      <c r="U268" s="1"/>
      <c r="V268">
        <v>21545.387685000002</v>
      </c>
      <c r="W268">
        <v>1103145.260759</v>
      </c>
      <c r="X268">
        <v>124.393303</v>
      </c>
      <c r="Y268">
        <v>22.618192000000001</v>
      </c>
      <c r="Z268">
        <v>470.41827999999998</v>
      </c>
      <c r="AA268">
        <v>474.19416100000001</v>
      </c>
      <c r="AB268">
        <v>0</v>
      </c>
    </row>
    <row r="269" spans="1:28" x14ac:dyDescent="0.25">
      <c r="A269" s="1" t="s">
        <v>1464</v>
      </c>
      <c r="B269">
        <v>1150</v>
      </c>
      <c r="C269" s="1" t="s">
        <v>4020</v>
      </c>
      <c r="D269">
        <v>5.0999999999999996</v>
      </c>
      <c r="E269">
        <v>0</v>
      </c>
      <c r="F269">
        <v>0</v>
      </c>
      <c r="G269">
        <v>1463</v>
      </c>
      <c r="H269" s="1" t="s">
        <v>4125</v>
      </c>
      <c r="I269">
        <v>87.33</v>
      </c>
      <c r="J269">
        <v>8.1300000000000008</v>
      </c>
      <c r="K269">
        <v>313</v>
      </c>
      <c r="L269">
        <v>1632.51</v>
      </c>
      <c r="M269">
        <v>64</v>
      </c>
      <c r="N269">
        <v>2</v>
      </c>
      <c r="O269">
        <v>0</v>
      </c>
      <c r="P269">
        <v>118.99</v>
      </c>
      <c r="Q269">
        <v>0</v>
      </c>
      <c r="R269" s="1" t="s">
        <v>5619</v>
      </c>
      <c r="S269" s="1" t="s">
        <v>8157</v>
      </c>
      <c r="T269">
        <v>0.61</v>
      </c>
      <c r="U269" s="1"/>
      <c r="V269">
        <v>21087.918470000001</v>
      </c>
      <c r="W269">
        <v>673259.73974300001</v>
      </c>
      <c r="X269">
        <v>111.68141799999999</v>
      </c>
      <c r="Y269">
        <v>12.999097000000001</v>
      </c>
      <c r="Z269">
        <v>286.35589800000002</v>
      </c>
      <c r="AA269">
        <v>289.41264899999999</v>
      </c>
      <c r="AB269">
        <v>0</v>
      </c>
    </row>
    <row r="270" spans="1:28" x14ac:dyDescent="0.25">
      <c r="A270" s="1" t="s">
        <v>1466</v>
      </c>
      <c r="B270">
        <v>1255</v>
      </c>
      <c r="C270" s="1" t="s">
        <v>4025</v>
      </c>
      <c r="D270">
        <v>5.0999999999999996</v>
      </c>
      <c r="E270">
        <v>0</v>
      </c>
      <c r="F270">
        <v>0.46</v>
      </c>
      <c r="G270">
        <v>1465</v>
      </c>
      <c r="H270" s="1" t="s">
        <v>4164</v>
      </c>
      <c r="I270">
        <v>92.78</v>
      </c>
      <c r="J270">
        <v>14.15</v>
      </c>
      <c r="K270">
        <v>210</v>
      </c>
      <c r="L270">
        <v>1809.62</v>
      </c>
      <c r="M270">
        <v>33</v>
      </c>
      <c r="N270">
        <v>3</v>
      </c>
      <c r="O270">
        <v>0</v>
      </c>
      <c r="P270">
        <v>85.02</v>
      </c>
      <c r="Q270">
        <v>0</v>
      </c>
      <c r="R270" s="1" t="s">
        <v>5621</v>
      </c>
      <c r="S270" s="1" t="s">
        <v>8157</v>
      </c>
      <c r="T270">
        <v>1.04</v>
      </c>
      <c r="U270" s="1"/>
      <c r="V270">
        <v>14168.603279999999</v>
      </c>
      <c r="W270">
        <v>691603.39968599996</v>
      </c>
      <c r="X270">
        <v>81.005842000000001</v>
      </c>
      <c r="Y270">
        <v>14.103035</v>
      </c>
      <c r="Z270">
        <v>296.147153</v>
      </c>
      <c r="AA270">
        <v>297.29073399999999</v>
      </c>
      <c r="AB270">
        <v>0</v>
      </c>
    </row>
    <row r="271" spans="1:28" x14ac:dyDescent="0.25">
      <c r="A271" s="1" t="s">
        <v>1486</v>
      </c>
      <c r="B271">
        <v>1242</v>
      </c>
      <c r="C271" s="1" t="s">
        <v>4016</v>
      </c>
      <c r="D271">
        <v>5.0999999999999996</v>
      </c>
      <c r="E271">
        <v>0</v>
      </c>
      <c r="F271">
        <v>0</v>
      </c>
      <c r="G271">
        <v>1489</v>
      </c>
      <c r="H271" s="1" t="s">
        <v>4092</v>
      </c>
      <c r="I271">
        <v>182.21</v>
      </c>
      <c r="J271">
        <v>7.72</v>
      </c>
      <c r="K271">
        <v>247</v>
      </c>
      <c r="L271">
        <v>905.52</v>
      </c>
      <c r="M271">
        <v>152</v>
      </c>
      <c r="N271">
        <v>4</v>
      </c>
      <c r="O271">
        <v>0</v>
      </c>
      <c r="P271">
        <v>176.45</v>
      </c>
      <c r="Q271">
        <v>0</v>
      </c>
      <c r="R271" s="1" t="s">
        <v>5641</v>
      </c>
      <c r="S271" s="1" t="s">
        <v>8157</v>
      </c>
      <c r="T271">
        <v>0.93</v>
      </c>
      <c r="U271" s="1"/>
      <c r="V271">
        <v>27295.938045999999</v>
      </c>
      <c r="W271">
        <v>653744.61491799995</v>
      </c>
      <c r="X271">
        <v>139.672538</v>
      </c>
      <c r="Y271">
        <v>14.398621</v>
      </c>
      <c r="Z271">
        <v>286.70895899999999</v>
      </c>
      <c r="AA271">
        <v>281.02714200000003</v>
      </c>
      <c r="AB271">
        <v>0</v>
      </c>
    </row>
    <row r="272" spans="1:28" x14ac:dyDescent="0.25">
      <c r="A272" s="1" t="s">
        <v>1489</v>
      </c>
      <c r="B272">
        <v>1380</v>
      </c>
      <c r="C272" s="1" t="s">
        <v>4010</v>
      </c>
      <c r="D272">
        <v>5.0999999999999996</v>
      </c>
      <c r="E272">
        <v>0</v>
      </c>
      <c r="F272">
        <v>0</v>
      </c>
      <c r="G272">
        <v>1489</v>
      </c>
      <c r="H272" s="1" t="s">
        <v>4083</v>
      </c>
      <c r="I272">
        <v>73.11</v>
      </c>
      <c r="J272">
        <v>15.37</v>
      </c>
      <c r="K272">
        <v>109</v>
      </c>
      <c r="L272">
        <v>900.39</v>
      </c>
      <c r="M272">
        <v>8</v>
      </c>
      <c r="N272">
        <v>2</v>
      </c>
      <c r="O272">
        <v>0</v>
      </c>
      <c r="P272">
        <v>53.83</v>
      </c>
      <c r="Q272">
        <v>0</v>
      </c>
      <c r="R272" s="1" t="s">
        <v>5644</v>
      </c>
      <c r="S272" s="1" t="s">
        <v>8157</v>
      </c>
      <c r="T272">
        <v>1.18</v>
      </c>
      <c r="U272" s="1"/>
      <c r="V272">
        <v>7010.4281499999997</v>
      </c>
      <c r="W272">
        <v>371241.80474599998</v>
      </c>
      <c r="X272">
        <v>40.774583999999997</v>
      </c>
      <c r="Y272">
        <v>7.6347959999999997</v>
      </c>
      <c r="Z272">
        <v>159.32768200000001</v>
      </c>
      <c r="AA272">
        <v>159.58037300000001</v>
      </c>
      <c r="AB272">
        <v>0</v>
      </c>
    </row>
    <row r="273" spans="1:28" x14ac:dyDescent="0.25">
      <c r="A273" s="1" t="s">
        <v>1498</v>
      </c>
      <c r="B273">
        <v>1380</v>
      </c>
      <c r="C273" s="1" t="s">
        <v>4016</v>
      </c>
      <c r="D273">
        <v>5.0999999999999996</v>
      </c>
      <c r="E273">
        <v>0</v>
      </c>
      <c r="F273">
        <v>0</v>
      </c>
      <c r="G273">
        <v>1496</v>
      </c>
      <c r="H273" s="1" t="s">
        <v>4089</v>
      </c>
      <c r="I273">
        <v>182.21</v>
      </c>
      <c r="J273">
        <v>9.1999999999999993</v>
      </c>
      <c r="K273">
        <v>116</v>
      </c>
      <c r="L273">
        <v>905.52</v>
      </c>
      <c r="M273">
        <v>25</v>
      </c>
      <c r="N273">
        <v>1</v>
      </c>
      <c r="O273">
        <v>0</v>
      </c>
      <c r="P273">
        <v>50.54</v>
      </c>
      <c r="Q273">
        <v>0</v>
      </c>
      <c r="R273" s="1" t="s">
        <v>5653</v>
      </c>
      <c r="S273" s="1" t="s">
        <v>8157</v>
      </c>
      <c r="T273">
        <v>1</v>
      </c>
      <c r="U273" s="1"/>
      <c r="V273">
        <v>7568.1275130000004</v>
      </c>
      <c r="W273">
        <v>317006.96574900002</v>
      </c>
      <c r="X273">
        <v>41.940215000000002</v>
      </c>
      <c r="Y273">
        <v>6.171449</v>
      </c>
      <c r="Z273">
        <v>133.55285599999999</v>
      </c>
      <c r="AA273">
        <v>136.26913999999999</v>
      </c>
      <c r="AB273">
        <v>0</v>
      </c>
    </row>
    <row r="274" spans="1:28" x14ac:dyDescent="0.25">
      <c r="A274" s="1" t="s">
        <v>1504</v>
      </c>
      <c r="B274">
        <v>1423</v>
      </c>
      <c r="C274" s="1" t="s">
        <v>4001</v>
      </c>
      <c r="D274">
        <v>0.2</v>
      </c>
      <c r="E274">
        <v>0</v>
      </c>
      <c r="F274">
        <v>2.41</v>
      </c>
      <c r="G274">
        <v>1500</v>
      </c>
      <c r="H274" s="1" t="s">
        <v>4071</v>
      </c>
      <c r="I274">
        <v>108.49</v>
      </c>
      <c r="J274">
        <v>14.4</v>
      </c>
      <c r="K274">
        <v>77</v>
      </c>
      <c r="L274">
        <v>419.77</v>
      </c>
      <c r="M274">
        <v>41</v>
      </c>
      <c r="N274">
        <v>1</v>
      </c>
      <c r="O274">
        <v>0</v>
      </c>
      <c r="P274">
        <v>51.24</v>
      </c>
      <c r="Q274">
        <v>0</v>
      </c>
      <c r="R274" s="1" t="s">
        <v>5659</v>
      </c>
      <c r="S274" s="1" t="s">
        <v>8157</v>
      </c>
      <c r="T274">
        <v>1.18</v>
      </c>
      <c r="U274" s="1"/>
      <c r="V274">
        <v>8484.896041</v>
      </c>
      <c r="W274">
        <v>248935.996816</v>
      </c>
      <c r="X274">
        <v>44.577302000000003</v>
      </c>
      <c r="Y274">
        <v>5.6111089999999999</v>
      </c>
      <c r="Z274">
        <v>109.90371399999999</v>
      </c>
      <c r="AA274">
        <v>107.009038</v>
      </c>
      <c r="AB274">
        <v>0</v>
      </c>
    </row>
    <row r="275" spans="1:28" x14ac:dyDescent="0.25">
      <c r="A275" s="1" t="s">
        <v>1511</v>
      </c>
      <c r="B275">
        <v>1402</v>
      </c>
      <c r="C275" s="1" t="s">
        <v>4003</v>
      </c>
      <c r="D275">
        <v>5.0999999999999996</v>
      </c>
      <c r="E275">
        <v>0</v>
      </c>
      <c r="F275">
        <v>0.44</v>
      </c>
      <c r="G275">
        <v>1507</v>
      </c>
      <c r="H275" s="1" t="s">
        <v>4095</v>
      </c>
      <c r="I275">
        <v>63.59</v>
      </c>
      <c r="J275">
        <v>16.47</v>
      </c>
      <c r="K275">
        <v>105</v>
      </c>
      <c r="L275">
        <v>762.07</v>
      </c>
      <c r="M275">
        <v>28</v>
      </c>
      <c r="N275">
        <v>2</v>
      </c>
      <c r="O275">
        <v>0</v>
      </c>
      <c r="P275">
        <v>64.13</v>
      </c>
      <c r="Q275">
        <v>0</v>
      </c>
      <c r="R275" s="1" t="s">
        <v>5666</v>
      </c>
      <c r="S275" s="1" t="s">
        <v>8157</v>
      </c>
      <c r="T275">
        <v>1.38</v>
      </c>
      <c r="U275" s="1"/>
      <c r="V275">
        <v>9897.1986749999996</v>
      </c>
      <c r="W275">
        <v>409508.44666100002</v>
      </c>
      <c r="X275">
        <v>54.842902000000002</v>
      </c>
      <c r="Y275">
        <v>8.8757950000000001</v>
      </c>
      <c r="Z275">
        <v>178.574882</v>
      </c>
      <c r="AA275">
        <v>176.03067100000001</v>
      </c>
      <c r="AB275">
        <v>0</v>
      </c>
    </row>
    <row r="276" spans="1:28" x14ac:dyDescent="0.25">
      <c r="A276" s="1" t="s">
        <v>1515</v>
      </c>
      <c r="B276">
        <v>1035</v>
      </c>
      <c r="C276" s="1" t="s">
        <v>4040</v>
      </c>
      <c r="D276">
        <v>5.0999999999999996</v>
      </c>
      <c r="E276">
        <v>0</v>
      </c>
      <c r="F276">
        <v>0</v>
      </c>
      <c r="G276">
        <v>1511</v>
      </c>
      <c r="H276" s="1" t="s">
        <v>4096</v>
      </c>
      <c r="I276">
        <v>121.36</v>
      </c>
      <c r="J276">
        <v>14.47</v>
      </c>
      <c r="K276">
        <v>476</v>
      </c>
      <c r="L276">
        <v>1561.25</v>
      </c>
      <c r="M276">
        <v>260</v>
      </c>
      <c r="N276">
        <v>9</v>
      </c>
      <c r="O276">
        <v>0</v>
      </c>
      <c r="P276">
        <v>371.66</v>
      </c>
      <c r="Q276">
        <v>0</v>
      </c>
      <c r="R276" s="1" t="s">
        <v>5670</v>
      </c>
      <c r="S276" s="1" t="s">
        <v>8157</v>
      </c>
      <c r="T276">
        <v>1.0900000000000001</v>
      </c>
      <c r="U276" s="1"/>
      <c r="V276">
        <v>51278.387756999997</v>
      </c>
      <c r="W276">
        <v>1276926.736512</v>
      </c>
      <c r="X276">
        <v>263.70538299999998</v>
      </c>
      <c r="Y276">
        <v>29.001776</v>
      </c>
      <c r="Z276">
        <v>567.61918200000002</v>
      </c>
      <c r="AA276">
        <v>548.91300100000001</v>
      </c>
      <c r="AB276">
        <v>0</v>
      </c>
    </row>
    <row r="277" spans="1:28" x14ac:dyDescent="0.25">
      <c r="A277" s="1" t="s">
        <v>1517</v>
      </c>
      <c r="B277">
        <v>1150</v>
      </c>
      <c r="C277" s="1" t="s">
        <v>4041</v>
      </c>
      <c r="D277">
        <v>0.2</v>
      </c>
      <c r="E277">
        <v>0</v>
      </c>
      <c r="F277">
        <v>0.01</v>
      </c>
      <c r="G277">
        <v>1513</v>
      </c>
      <c r="H277" s="1" t="s">
        <v>4099</v>
      </c>
      <c r="I277">
        <v>147.79</v>
      </c>
      <c r="J277">
        <v>18.43</v>
      </c>
      <c r="K277">
        <v>363</v>
      </c>
      <c r="L277">
        <v>2475.6999999999998</v>
      </c>
      <c r="M277">
        <v>74</v>
      </c>
      <c r="N277">
        <v>6</v>
      </c>
      <c r="O277">
        <v>0</v>
      </c>
      <c r="P277">
        <v>234.46</v>
      </c>
      <c r="Q277">
        <v>0</v>
      </c>
      <c r="R277" s="1" t="s">
        <v>5672</v>
      </c>
      <c r="S277" s="1" t="s">
        <v>8157</v>
      </c>
      <c r="T277">
        <v>1.54</v>
      </c>
      <c r="U277" s="1"/>
      <c r="V277">
        <v>27890.676947</v>
      </c>
      <c r="W277">
        <v>1185385.784578</v>
      </c>
      <c r="X277">
        <v>155.32534200000001</v>
      </c>
      <c r="Y277">
        <v>25.185856999999999</v>
      </c>
      <c r="Z277">
        <v>514.57840899999997</v>
      </c>
      <c r="AA277">
        <v>509.548159</v>
      </c>
      <c r="AB277">
        <v>0</v>
      </c>
    </row>
    <row r="278" spans="1:28" x14ac:dyDescent="0.25">
      <c r="A278" s="1" t="s">
        <v>1524</v>
      </c>
      <c r="B278">
        <v>1064</v>
      </c>
      <c r="C278" s="1" t="s">
        <v>4020</v>
      </c>
      <c r="D278">
        <v>5.0999999999999996</v>
      </c>
      <c r="E278">
        <v>0</v>
      </c>
      <c r="F278">
        <v>2.46</v>
      </c>
      <c r="G278">
        <v>1519</v>
      </c>
      <c r="H278" s="1" t="s">
        <v>4165</v>
      </c>
      <c r="I278">
        <v>135.09</v>
      </c>
      <c r="J278">
        <v>14.61</v>
      </c>
      <c r="K278">
        <v>455</v>
      </c>
      <c r="L278">
        <v>2788.36</v>
      </c>
      <c r="M278">
        <v>109</v>
      </c>
      <c r="N278">
        <v>7</v>
      </c>
      <c r="O278">
        <v>0</v>
      </c>
      <c r="P278">
        <v>274.85000000000002</v>
      </c>
      <c r="Q278">
        <v>0</v>
      </c>
      <c r="R278" s="1" t="s">
        <v>5679</v>
      </c>
      <c r="S278" s="1" t="s">
        <v>8157</v>
      </c>
      <c r="T278">
        <v>1.1299999999999999</v>
      </c>
      <c r="U278" s="1"/>
      <c r="V278">
        <v>33396.028919999997</v>
      </c>
      <c r="W278">
        <v>1207457.7751879999</v>
      </c>
      <c r="X278">
        <v>180.610522</v>
      </c>
      <c r="Y278">
        <v>24.9682</v>
      </c>
      <c r="Z278">
        <v>519.18913399999997</v>
      </c>
      <c r="AA278">
        <v>519.04135699999995</v>
      </c>
      <c r="AB278">
        <v>0</v>
      </c>
    </row>
    <row r="279" spans="1:28" x14ac:dyDescent="0.25">
      <c r="A279" s="1" t="s">
        <v>1533</v>
      </c>
      <c r="B279">
        <v>692</v>
      </c>
      <c r="C279" s="1" t="s">
        <v>4062</v>
      </c>
      <c r="D279">
        <v>5.0999999999999996</v>
      </c>
      <c r="E279">
        <v>0</v>
      </c>
      <c r="F279">
        <v>2</v>
      </c>
      <c r="G279">
        <v>1527</v>
      </c>
      <c r="H279" s="1" t="s">
        <v>4156</v>
      </c>
      <c r="I279">
        <v>94.39</v>
      </c>
      <c r="J279">
        <v>5.36</v>
      </c>
      <c r="K279">
        <v>835</v>
      </c>
      <c r="L279">
        <v>2590.9299999999998</v>
      </c>
      <c r="M279">
        <v>298</v>
      </c>
      <c r="N279">
        <v>10</v>
      </c>
      <c r="O279">
        <v>0</v>
      </c>
      <c r="P279">
        <v>439.18</v>
      </c>
      <c r="Q279">
        <v>0</v>
      </c>
      <c r="R279" s="1" t="s">
        <v>5688</v>
      </c>
      <c r="S279" s="1" t="s">
        <v>8157</v>
      </c>
      <c r="T279">
        <v>0.41</v>
      </c>
      <c r="U279" s="1"/>
      <c r="V279">
        <v>69100.525026999996</v>
      </c>
      <c r="W279">
        <v>1618711.02407</v>
      </c>
      <c r="X279">
        <v>352.34099200000003</v>
      </c>
      <c r="Y279">
        <v>34.344808</v>
      </c>
      <c r="Z279">
        <v>707.60264700000005</v>
      </c>
      <c r="AA279">
        <v>695.84277399999996</v>
      </c>
      <c r="AB279">
        <v>0</v>
      </c>
    </row>
    <row r="280" spans="1:28" x14ac:dyDescent="0.25">
      <c r="A280" s="1" t="s">
        <v>1534</v>
      </c>
      <c r="B280">
        <v>1029</v>
      </c>
      <c r="C280" s="1" t="s">
        <v>4036</v>
      </c>
      <c r="D280">
        <v>5.0999999999999996</v>
      </c>
      <c r="E280">
        <v>0</v>
      </c>
      <c r="F280">
        <v>0.43</v>
      </c>
      <c r="G280">
        <v>1527</v>
      </c>
      <c r="H280" s="1" t="s">
        <v>4088</v>
      </c>
      <c r="I280">
        <v>194.58</v>
      </c>
      <c r="J280">
        <v>15.44</v>
      </c>
      <c r="K280">
        <v>498</v>
      </c>
      <c r="L280">
        <v>2235.6799999999998</v>
      </c>
      <c r="M280">
        <v>205</v>
      </c>
      <c r="N280">
        <v>11</v>
      </c>
      <c r="O280">
        <v>0</v>
      </c>
      <c r="P280">
        <v>355.85</v>
      </c>
      <c r="Q280">
        <v>0</v>
      </c>
      <c r="R280" s="1" t="s">
        <v>5689</v>
      </c>
      <c r="S280" s="1" t="s">
        <v>8157</v>
      </c>
      <c r="T280">
        <v>1.1399999999999999</v>
      </c>
      <c r="U280" s="1"/>
      <c r="V280">
        <v>46000.358781000003</v>
      </c>
      <c r="W280">
        <v>1358825.358157</v>
      </c>
      <c r="X280">
        <v>241.72637900000001</v>
      </c>
      <c r="Y280">
        <v>29.816334999999999</v>
      </c>
      <c r="Z280">
        <v>595.99865499999999</v>
      </c>
      <c r="AA280">
        <v>584.11320000000001</v>
      </c>
      <c r="AB280">
        <v>0</v>
      </c>
    </row>
    <row r="281" spans="1:28" x14ac:dyDescent="0.25">
      <c r="A281" s="1" t="s">
        <v>1539</v>
      </c>
      <c r="B281">
        <v>1037</v>
      </c>
      <c r="C281" s="1" t="s">
        <v>4062</v>
      </c>
      <c r="D281">
        <v>5.0999999999999996</v>
      </c>
      <c r="E281">
        <v>0</v>
      </c>
      <c r="F281">
        <v>2</v>
      </c>
      <c r="G281">
        <v>1531</v>
      </c>
      <c r="H281" s="1" t="s">
        <v>4156</v>
      </c>
      <c r="I281">
        <v>94.39</v>
      </c>
      <c r="J281">
        <v>10.58</v>
      </c>
      <c r="K281">
        <v>494</v>
      </c>
      <c r="L281">
        <v>2590.9299999999998</v>
      </c>
      <c r="M281">
        <v>214</v>
      </c>
      <c r="N281">
        <v>6</v>
      </c>
      <c r="O281">
        <v>0</v>
      </c>
      <c r="P281">
        <v>293.93</v>
      </c>
      <c r="Q281">
        <v>0</v>
      </c>
      <c r="R281" s="1" t="s">
        <v>5694</v>
      </c>
      <c r="S281" s="1" t="s">
        <v>8157</v>
      </c>
      <c r="T281">
        <v>0.83</v>
      </c>
      <c r="U281" s="1"/>
      <c r="V281">
        <v>43041.523297</v>
      </c>
      <c r="W281">
        <v>1256688.0044100001</v>
      </c>
      <c r="X281">
        <v>225.61190999999999</v>
      </c>
      <c r="Y281">
        <v>26.741406000000001</v>
      </c>
      <c r="Z281">
        <v>544.29980699999999</v>
      </c>
      <c r="AA281">
        <v>540.20964200000003</v>
      </c>
      <c r="AB281">
        <v>0</v>
      </c>
    </row>
    <row r="282" spans="1:28" x14ac:dyDescent="0.25">
      <c r="A282" s="1" t="s">
        <v>1540</v>
      </c>
      <c r="B282">
        <v>986</v>
      </c>
      <c r="C282" s="1" t="s">
        <v>4020</v>
      </c>
      <c r="D282">
        <v>5.0999999999999996</v>
      </c>
      <c r="E282">
        <v>0</v>
      </c>
      <c r="F282">
        <v>0.28999999999999998</v>
      </c>
      <c r="G282">
        <v>1532</v>
      </c>
      <c r="H282" s="1" t="s">
        <v>4129</v>
      </c>
      <c r="I282">
        <v>135.09</v>
      </c>
      <c r="J282">
        <v>9.6</v>
      </c>
      <c r="K282">
        <v>546</v>
      </c>
      <c r="L282">
        <v>2788.36</v>
      </c>
      <c r="M282">
        <v>190</v>
      </c>
      <c r="N282">
        <v>10</v>
      </c>
      <c r="O282">
        <v>0</v>
      </c>
      <c r="P282">
        <v>281.32</v>
      </c>
      <c r="Q282">
        <v>0</v>
      </c>
      <c r="R282" s="1" t="s">
        <v>5695</v>
      </c>
      <c r="S282" s="1" t="s">
        <v>8157</v>
      </c>
      <c r="T282">
        <v>0.77</v>
      </c>
      <c r="U282" s="1"/>
      <c r="V282">
        <v>41616.301007000002</v>
      </c>
      <c r="W282">
        <v>1234879.9356160001</v>
      </c>
      <c r="X282">
        <v>218.39094800000001</v>
      </c>
      <c r="Y282">
        <v>24.980740999999998</v>
      </c>
      <c r="Z282">
        <v>529.76338699999997</v>
      </c>
      <c r="AA282">
        <v>530.83612700000003</v>
      </c>
      <c r="AB282">
        <v>0</v>
      </c>
    </row>
    <row r="283" spans="1:28" x14ac:dyDescent="0.25">
      <c r="A283" s="1" t="s">
        <v>1542</v>
      </c>
      <c r="B283">
        <v>1402</v>
      </c>
      <c r="C283" s="1" t="s">
        <v>4009</v>
      </c>
      <c r="D283">
        <v>5.0999999999999996</v>
      </c>
      <c r="E283">
        <v>0</v>
      </c>
      <c r="F283">
        <v>0.44</v>
      </c>
      <c r="G283">
        <v>1533</v>
      </c>
      <c r="H283" s="1" t="s">
        <v>4082</v>
      </c>
      <c r="I283">
        <v>19.239999999999998</v>
      </c>
      <c r="J283">
        <v>12.25</v>
      </c>
      <c r="K283">
        <v>131</v>
      </c>
      <c r="L283">
        <v>738.31</v>
      </c>
      <c r="M283">
        <v>61</v>
      </c>
      <c r="N283">
        <v>2</v>
      </c>
      <c r="O283">
        <v>0</v>
      </c>
      <c r="P283">
        <v>79.319999999999993</v>
      </c>
      <c r="Q283">
        <v>0</v>
      </c>
      <c r="R283" s="1" t="s">
        <v>5697</v>
      </c>
      <c r="S283" s="1" t="s">
        <v>8157</v>
      </c>
      <c r="T283">
        <v>1.04</v>
      </c>
      <c r="U283" s="1"/>
      <c r="V283">
        <v>12988.238899</v>
      </c>
      <c r="W283">
        <v>396651.669521</v>
      </c>
      <c r="X283">
        <v>68.528711999999999</v>
      </c>
      <c r="Y283">
        <v>8.4504330000000003</v>
      </c>
      <c r="Z283">
        <v>172.06741400000001</v>
      </c>
      <c r="AA283">
        <v>170.507216</v>
      </c>
      <c r="AB283">
        <v>0</v>
      </c>
    </row>
    <row r="284" spans="1:28" x14ac:dyDescent="0.25">
      <c r="A284" s="1" t="s">
        <v>1543</v>
      </c>
      <c r="B284">
        <v>1294</v>
      </c>
      <c r="C284" s="1" t="s">
        <v>4037</v>
      </c>
      <c r="D284">
        <v>5.0999999999999996</v>
      </c>
      <c r="E284">
        <v>0</v>
      </c>
      <c r="F284">
        <v>0.25</v>
      </c>
      <c r="G284">
        <v>1534</v>
      </c>
      <c r="H284" s="1" t="s">
        <v>4129</v>
      </c>
      <c r="I284">
        <v>135.09</v>
      </c>
      <c r="J284">
        <v>14.25</v>
      </c>
      <c r="K284">
        <v>240</v>
      </c>
      <c r="L284">
        <v>1953.85</v>
      </c>
      <c r="M284">
        <v>16</v>
      </c>
      <c r="N284">
        <v>4</v>
      </c>
      <c r="O284">
        <v>0</v>
      </c>
      <c r="P284">
        <v>108.35</v>
      </c>
      <c r="Q284">
        <v>0</v>
      </c>
      <c r="R284" s="1" t="s">
        <v>5698</v>
      </c>
      <c r="S284" s="1" t="s">
        <v>8157</v>
      </c>
      <c r="T284">
        <v>1.08</v>
      </c>
      <c r="U284" s="1"/>
      <c r="V284">
        <v>14401.280634999999</v>
      </c>
      <c r="W284">
        <v>703597.96105399996</v>
      </c>
      <c r="X284">
        <v>82.305808999999996</v>
      </c>
      <c r="Y284">
        <v>14.062900000000001</v>
      </c>
      <c r="Z284">
        <v>299.146816</v>
      </c>
      <c r="AA284">
        <v>302.44713899999999</v>
      </c>
      <c r="AB284">
        <v>0</v>
      </c>
    </row>
    <row r="285" spans="1:28" x14ac:dyDescent="0.25">
      <c r="A285" s="1" t="s">
        <v>1547</v>
      </c>
      <c r="B285">
        <v>1150</v>
      </c>
      <c r="C285" s="1" t="s">
        <v>4029</v>
      </c>
      <c r="D285">
        <v>5.0999999999999996</v>
      </c>
      <c r="E285">
        <v>0</v>
      </c>
      <c r="F285">
        <v>0</v>
      </c>
      <c r="G285">
        <v>1541</v>
      </c>
      <c r="H285" s="1" t="s">
        <v>4111</v>
      </c>
      <c r="I285">
        <v>13.29</v>
      </c>
      <c r="J285">
        <v>11.61</v>
      </c>
      <c r="K285">
        <v>391</v>
      </c>
      <c r="L285">
        <v>1878.37</v>
      </c>
      <c r="M285">
        <v>144</v>
      </c>
      <c r="N285">
        <v>5</v>
      </c>
      <c r="O285">
        <v>0</v>
      </c>
      <c r="P285">
        <v>233.63</v>
      </c>
      <c r="Q285">
        <v>0</v>
      </c>
      <c r="R285" s="1" t="s">
        <v>5702</v>
      </c>
      <c r="S285" s="1" t="s">
        <v>8157</v>
      </c>
      <c r="T285">
        <v>0.85</v>
      </c>
      <c r="U285" s="1"/>
      <c r="V285">
        <v>32467.464622</v>
      </c>
      <c r="W285">
        <v>950419.34662299999</v>
      </c>
      <c r="X285">
        <v>170.22653700000001</v>
      </c>
      <c r="Y285">
        <v>20.007254</v>
      </c>
      <c r="Z285">
        <v>411.93247200000002</v>
      </c>
      <c r="AA285">
        <v>408.55471699999998</v>
      </c>
      <c r="AB285">
        <v>0</v>
      </c>
    </row>
    <row r="286" spans="1:28" x14ac:dyDescent="0.25">
      <c r="A286" s="1" t="s">
        <v>1548</v>
      </c>
      <c r="B286">
        <v>1272</v>
      </c>
      <c r="C286" s="1" t="s">
        <v>4021</v>
      </c>
      <c r="D286">
        <v>5.0999999999999996</v>
      </c>
      <c r="E286">
        <v>0</v>
      </c>
      <c r="F286">
        <v>0.95</v>
      </c>
      <c r="G286">
        <v>1544</v>
      </c>
      <c r="H286" s="1" t="s">
        <v>4101</v>
      </c>
      <c r="I286">
        <v>76.69</v>
      </c>
      <c r="J286">
        <v>11.04</v>
      </c>
      <c r="K286">
        <v>272</v>
      </c>
      <c r="L286">
        <v>1564.11</v>
      </c>
      <c r="M286">
        <v>75</v>
      </c>
      <c r="N286">
        <v>2</v>
      </c>
      <c r="O286">
        <v>0</v>
      </c>
      <c r="P286">
        <v>139.61000000000001</v>
      </c>
      <c r="Q286">
        <v>0</v>
      </c>
      <c r="R286" s="1" t="s">
        <v>5703</v>
      </c>
      <c r="S286" s="1" t="s">
        <v>8157</v>
      </c>
      <c r="T286">
        <v>0.84</v>
      </c>
      <c r="U286" s="1"/>
      <c r="V286">
        <v>20129.349484999999</v>
      </c>
      <c r="W286">
        <v>675497.740857</v>
      </c>
      <c r="X286">
        <v>107.562015</v>
      </c>
      <c r="Y286">
        <v>13.764018</v>
      </c>
      <c r="Z286">
        <v>290.470033</v>
      </c>
      <c r="AA286">
        <v>290.37286699999999</v>
      </c>
      <c r="AB286">
        <v>0</v>
      </c>
    </row>
    <row r="287" spans="1:28" x14ac:dyDescent="0.25">
      <c r="A287" s="1" t="s">
        <v>1556</v>
      </c>
      <c r="B287">
        <v>986</v>
      </c>
      <c r="C287" s="1" t="s">
        <v>4041</v>
      </c>
      <c r="D287">
        <v>0.2</v>
      </c>
      <c r="E287">
        <v>0</v>
      </c>
      <c r="F287">
        <v>0.28999999999999998</v>
      </c>
      <c r="G287">
        <v>1555</v>
      </c>
      <c r="H287" s="1" t="s">
        <v>4099</v>
      </c>
      <c r="I287">
        <v>147.79</v>
      </c>
      <c r="J287">
        <v>5.8</v>
      </c>
      <c r="K287">
        <v>569</v>
      </c>
      <c r="L287">
        <v>2475.6999999999998</v>
      </c>
      <c r="M287">
        <v>158</v>
      </c>
      <c r="N287">
        <v>6</v>
      </c>
      <c r="O287">
        <v>0</v>
      </c>
      <c r="P287">
        <v>242.12</v>
      </c>
      <c r="Q287">
        <v>0</v>
      </c>
      <c r="R287" s="1" t="s">
        <v>5711</v>
      </c>
      <c r="S287" s="1" t="s">
        <v>8157</v>
      </c>
      <c r="T287">
        <v>0.55000000000000004</v>
      </c>
      <c r="U287" s="1"/>
      <c r="V287">
        <v>41050.229908000001</v>
      </c>
      <c r="W287">
        <v>1131389.0277529999</v>
      </c>
      <c r="X287">
        <v>213.19144900000001</v>
      </c>
      <c r="Y287">
        <v>22.514277</v>
      </c>
      <c r="Z287">
        <v>485.55727300000001</v>
      </c>
      <c r="AA287">
        <v>486.35143199999999</v>
      </c>
      <c r="AB287">
        <v>0</v>
      </c>
    </row>
    <row r="288" spans="1:28" x14ac:dyDescent="0.25">
      <c r="A288" s="1" t="s">
        <v>1560</v>
      </c>
      <c r="B288">
        <v>1449</v>
      </c>
      <c r="C288" s="1" t="s">
        <v>4006</v>
      </c>
      <c r="D288">
        <v>5.0999999999999996</v>
      </c>
      <c r="E288">
        <v>0</v>
      </c>
      <c r="F288">
        <v>0</v>
      </c>
      <c r="G288">
        <v>1562</v>
      </c>
      <c r="H288" s="1" t="s">
        <v>4077</v>
      </c>
      <c r="I288">
        <v>54.88</v>
      </c>
      <c r="J288">
        <v>10.78</v>
      </c>
      <c r="K288">
        <v>113</v>
      </c>
      <c r="L288">
        <v>876.34</v>
      </c>
      <c r="M288">
        <v>18</v>
      </c>
      <c r="N288">
        <v>1</v>
      </c>
      <c r="O288">
        <v>0</v>
      </c>
      <c r="P288">
        <v>40.85</v>
      </c>
      <c r="Q288">
        <v>0</v>
      </c>
      <c r="R288" s="1" t="s">
        <v>5715</v>
      </c>
      <c r="S288" s="1" t="s">
        <v>8157</v>
      </c>
      <c r="T288">
        <v>0.88</v>
      </c>
      <c r="U288" s="1"/>
      <c r="V288">
        <v>6107.208936</v>
      </c>
      <c r="W288">
        <v>282148.310214</v>
      </c>
      <c r="X288">
        <v>34.423039000000003</v>
      </c>
      <c r="Y288">
        <v>5.1975550000000004</v>
      </c>
      <c r="Z288">
        <v>117.275229</v>
      </c>
      <c r="AA288">
        <v>121.284621</v>
      </c>
      <c r="AB288">
        <v>0</v>
      </c>
    </row>
    <row r="289" spans="1:28" x14ac:dyDescent="0.25">
      <c r="A289" s="1" t="s">
        <v>1562</v>
      </c>
      <c r="B289">
        <v>1382</v>
      </c>
      <c r="C289" s="1" t="s">
        <v>4006</v>
      </c>
      <c r="D289">
        <v>5.0999999999999996</v>
      </c>
      <c r="E289">
        <v>0</v>
      </c>
      <c r="F289">
        <v>2</v>
      </c>
      <c r="G289">
        <v>1568</v>
      </c>
      <c r="H289" s="1" t="s">
        <v>4078</v>
      </c>
      <c r="I289">
        <v>54.88</v>
      </c>
      <c r="J289">
        <v>8.15</v>
      </c>
      <c r="K289">
        <v>186</v>
      </c>
      <c r="L289">
        <v>876.34</v>
      </c>
      <c r="M289">
        <v>69</v>
      </c>
      <c r="N289">
        <v>3</v>
      </c>
      <c r="O289">
        <v>0</v>
      </c>
      <c r="P289">
        <v>99.04</v>
      </c>
      <c r="Q289">
        <v>0</v>
      </c>
      <c r="R289" s="1" t="s">
        <v>5717</v>
      </c>
      <c r="S289" s="1" t="s">
        <v>8157</v>
      </c>
      <c r="T289">
        <v>0.73</v>
      </c>
      <c r="U289" s="1"/>
      <c r="V289">
        <v>14224.453303</v>
      </c>
      <c r="W289">
        <v>402447.49412500003</v>
      </c>
      <c r="X289">
        <v>74.176276999999999</v>
      </c>
      <c r="Y289">
        <v>8.2048419999999993</v>
      </c>
      <c r="Z289">
        <v>173.221205</v>
      </c>
      <c r="AA289">
        <v>172.999999</v>
      </c>
      <c r="AB289">
        <v>0</v>
      </c>
    </row>
    <row r="290" spans="1:28" x14ac:dyDescent="0.25">
      <c r="A290" s="1" t="s">
        <v>1571</v>
      </c>
      <c r="B290">
        <v>1342</v>
      </c>
      <c r="C290" s="1" t="s">
        <v>4033</v>
      </c>
      <c r="D290">
        <v>5.0999999999999996</v>
      </c>
      <c r="E290">
        <v>0</v>
      </c>
      <c r="F290">
        <v>0.34</v>
      </c>
      <c r="G290">
        <v>1583</v>
      </c>
      <c r="H290" s="1" t="s">
        <v>4122</v>
      </c>
      <c r="I290">
        <v>159.35</v>
      </c>
      <c r="J290">
        <v>12.73</v>
      </c>
      <c r="K290">
        <v>241</v>
      </c>
      <c r="L290">
        <v>1983.05</v>
      </c>
      <c r="M290">
        <v>34</v>
      </c>
      <c r="N290">
        <v>4</v>
      </c>
      <c r="O290">
        <v>0</v>
      </c>
      <c r="P290">
        <v>101.05</v>
      </c>
      <c r="Q290">
        <v>0</v>
      </c>
      <c r="R290" s="1" t="s">
        <v>5726</v>
      </c>
      <c r="S290" s="1" t="s">
        <v>8157</v>
      </c>
      <c r="T290">
        <v>1.04</v>
      </c>
      <c r="U290" s="1"/>
      <c r="V290">
        <v>15023.452691</v>
      </c>
      <c r="W290">
        <v>694591.79370200005</v>
      </c>
      <c r="X290">
        <v>84.892064000000005</v>
      </c>
      <c r="Y290">
        <v>13.897257</v>
      </c>
      <c r="Z290">
        <v>295.07714099999998</v>
      </c>
      <c r="AA290">
        <v>298.57646699999998</v>
      </c>
      <c r="AB290">
        <v>0</v>
      </c>
    </row>
    <row r="291" spans="1:28" x14ac:dyDescent="0.25">
      <c r="A291" s="1" t="s">
        <v>1572</v>
      </c>
      <c r="B291">
        <v>1510</v>
      </c>
      <c r="C291" s="1" t="s">
        <v>4003</v>
      </c>
      <c r="D291">
        <v>5.0999999999999996</v>
      </c>
      <c r="E291">
        <v>0</v>
      </c>
      <c r="F291">
        <v>0.63</v>
      </c>
      <c r="G291">
        <v>1583</v>
      </c>
      <c r="H291" s="1" t="s">
        <v>4095</v>
      </c>
      <c r="I291">
        <v>63.59</v>
      </c>
      <c r="J291">
        <v>10.83</v>
      </c>
      <c r="K291">
        <v>73</v>
      </c>
      <c r="L291">
        <v>762.07</v>
      </c>
      <c r="M291">
        <v>1</v>
      </c>
      <c r="N291">
        <v>1</v>
      </c>
      <c r="O291">
        <v>0</v>
      </c>
      <c r="P291">
        <v>14.55</v>
      </c>
      <c r="Q291">
        <v>0</v>
      </c>
      <c r="R291" s="1" t="s">
        <v>5727</v>
      </c>
      <c r="S291" s="1" t="s">
        <v>8157</v>
      </c>
      <c r="T291">
        <v>0.93</v>
      </c>
      <c r="U291" s="1"/>
      <c r="V291">
        <v>4336.6373199999998</v>
      </c>
      <c r="W291">
        <v>274774.61313900002</v>
      </c>
      <c r="X291">
        <v>26.285447000000001</v>
      </c>
      <c r="Y291">
        <v>5.2929279999999999</v>
      </c>
      <c r="Z291">
        <v>115.46206100000001</v>
      </c>
      <c r="AA291">
        <v>118.113248</v>
      </c>
      <c r="AB291">
        <v>0</v>
      </c>
    </row>
    <row r="292" spans="1:28" x14ac:dyDescent="0.25">
      <c r="A292" s="1" t="s">
        <v>1601</v>
      </c>
      <c r="B292">
        <v>1315</v>
      </c>
      <c r="C292" s="1" t="s">
        <v>4041</v>
      </c>
      <c r="D292">
        <v>0.2</v>
      </c>
      <c r="E292">
        <v>0</v>
      </c>
      <c r="F292">
        <v>0.72</v>
      </c>
      <c r="G292">
        <v>1630</v>
      </c>
      <c r="H292" s="1" t="s">
        <v>4099</v>
      </c>
      <c r="I292">
        <v>147.79</v>
      </c>
      <c r="J292">
        <v>14.83</v>
      </c>
      <c r="K292">
        <v>315</v>
      </c>
      <c r="L292">
        <v>2475.6999999999998</v>
      </c>
      <c r="M292">
        <v>66</v>
      </c>
      <c r="N292">
        <v>6</v>
      </c>
      <c r="O292">
        <v>0</v>
      </c>
      <c r="P292">
        <v>160.24</v>
      </c>
      <c r="Q292">
        <v>0</v>
      </c>
      <c r="R292" s="1" t="s">
        <v>5756</v>
      </c>
      <c r="S292" s="1" t="s">
        <v>8157</v>
      </c>
      <c r="T292">
        <v>1.17</v>
      </c>
      <c r="U292" s="1"/>
      <c r="V292">
        <v>24023.305817</v>
      </c>
      <c r="W292">
        <v>1020982.917951</v>
      </c>
      <c r="X292">
        <v>133.60436799999999</v>
      </c>
      <c r="Y292">
        <v>21.114208000000001</v>
      </c>
      <c r="Z292">
        <v>438.26675299999999</v>
      </c>
      <c r="AA292">
        <v>438.87918200000001</v>
      </c>
      <c r="AB292">
        <v>0</v>
      </c>
    </row>
    <row r="293" spans="1:28" x14ac:dyDescent="0.25">
      <c r="A293" s="1" t="s">
        <v>1604</v>
      </c>
      <c r="B293">
        <v>1294</v>
      </c>
      <c r="C293" s="1" t="s">
        <v>4041</v>
      </c>
      <c r="D293">
        <v>0.2</v>
      </c>
      <c r="E293">
        <v>0</v>
      </c>
      <c r="F293">
        <v>0.25</v>
      </c>
      <c r="G293">
        <v>1633</v>
      </c>
      <c r="H293" s="1" t="s">
        <v>4123</v>
      </c>
      <c r="I293">
        <v>46.68</v>
      </c>
      <c r="J293">
        <v>18.84</v>
      </c>
      <c r="K293">
        <v>339</v>
      </c>
      <c r="L293">
        <v>1704.6</v>
      </c>
      <c r="M293">
        <v>150</v>
      </c>
      <c r="N293">
        <v>5</v>
      </c>
      <c r="O293">
        <v>0</v>
      </c>
      <c r="P293">
        <v>199.99</v>
      </c>
      <c r="Q293">
        <v>0</v>
      </c>
      <c r="R293" s="1" t="s">
        <v>5759</v>
      </c>
      <c r="S293" s="1" t="s">
        <v>8157</v>
      </c>
      <c r="T293">
        <v>0.9</v>
      </c>
      <c r="U293" s="1"/>
      <c r="V293">
        <v>32554.992566000001</v>
      </c>
      <c r="W293">
        <v>943783.39474000002</v>
      </c>
      <c r="X293">
        <v>170.54405600000001</v>
      </c>
      <c r="Y293">
        <v>20.278682</v>
      </c>
      <c r="Z293">
        <v>411.34506299999998</v>
      </c>
      <c r="AA293">
        <v>405.70181300000002</v>
      </c>
      <c r="AB293">
        <v>0</v>
      </c>
    </row>
    <row r="294" spans="1:28" x14ac:dyDescent="0.25">
      <c r="A294" s="1" t="s">
        <v>1606</v>
      </c>
      <c r="B294">
        <v>1510</v>
      </c>
      <c r="C294" s="1" t="s">
        <v>4009</v>
      </c>
      <c r="D294">
        <v>5.0999999999999996</v>
      </c>
      <c r="E294">
        <v>0</v>
      </c>
      <c r="F294">
        <v>0.63</v>
      </c>
      <c r="G294">
        <v>1634</v>
      </c>
      <c r="H294" s="1" t="s">
        <v>4082</v>
      </c>
      <c r="I294">
        <v>19.239999999999998</v>
      </c>
      <c r="J294">
        <v>15.09</v>
      </c>
      <c r="K294">
        <v>124</v>
      </c>
      <c r="L294">
        <v>738.31</v>
      </c>
      <c r="M294">
        <v>9</v>
      </c>
      <c r="N294">
        <v>1</v>
      </c>
      <c r="O294">
        <v>0</v>
      </c>
      <c r="P294">
        <v>79.69</v>
      </c>
      <c r="Q294">
        <v>0</v>
      </c>
      <c r="R294" s="1" t="s">
        <v>5761</v>
      </c>
      <c r="S294" s="1" t="s">
        <v>8157</v>
      </c>
      <c r="T294">
        <v>1.23</v>
      </c>
      <c r="U294" s="1"/>
      <c r="V294">
        <v>8848.5496370000001</v>
      </c>
      <c r="W294">
        <v>388628.32364199997</v>
      </c>
      <c r="X294">
        <v>49.560876</v>
      </c>
      <c r="Y294">
        <v>8.1546040000000009</v>
      </c>
      <c r="Z294">
        <v>169.262922</v>
      </c>
      <c r="AA294">
        <v>167.054968</v>
      </c>
      <c r="AB294">
        <v>0</v>
      </c>
    </row>
    <row r="295" spans="1:28" x14ac:dyDescent="0.25">
      <c r="A295" s="1" t="s">
        <v>1609</v>
      </c>
      <c r="B295">
        <v>1294</v>
      </c>
      <c r="C295" s="1" t="s">
        <v>4022</v>
      </c>
      <c r="D295">
        <v>5.0999999999999996</v>
      </c>
      <c r="E295">
        <v>0</v>
      </c>
      <c r="F295">
        <v>0.25</v>
      </c>
      <c r="G295">
        <v>1639</v>
      </c>
      <c r="H295" s="1" t="s">
        <v>4177</v>
      </c>
      <c r="I295">
        <v>20.190000000000001</v>
      </c>
      <c r="J295">
        <v>9.6999999999999993</v>
      </c>
      <c r="K295">
        <v>345</v>
      </c>
      <c r="L295">
        <v>2376.66</v>
      </c>
      <c r="M295">
        <v>61</v>
      </c>
      <c r="N295">
        <v>1</v>
      </c>
      <c r="O295">
        <v>0</v>
      </c>
      <c r="P295">
        <v>137.38999999999999</v>
      </c>
      <c r="Q295">
        <v>0</v>
      </c>
      <c r="R295" s="1" t="s">
        <v>5764</v>
      </c>
      <c r="S295" s="1" t="s">
        <v>8157</v>
      </c>
      <c r="T295">
        <v>0.81</v>
      </c>
      <c r="U295" s="1"/>
      <c r="V295">
        <v>21821.192347</v>
      </c>
      <c r="W295">
        <v>869590.86421200004</v>
      </c>
      <c r="X295">
        <v>119.821281</v>
      </c>
      <c r="Y295">
        <v>16.983204000000001</v>
      </c>
      <c r="Z295">
        <v>368.99712599999998</v>
      </c>
      <c r="AA295">
        <v>373.80435799999998</v>
      </c>
      <c r="AB295">
        <v>0</v>
      </c>
    </row>
    <row r="296" spans="1:28" x14ac:dyDescent="0.25">
      <c r="A296" s="1" t="s">
        <v>1611</v>
      </c>
      <c r="B296">
        <v>1453</v>
      </c>
      <c r="C296" s="1" t="s">
        <v>4021</v>
      </c>
      <c r="D296">
        <v>5.0999999999999996</v>
      </c>
      <c r="E296">
        <v>0</v>
      </c>
      <c r="F296">
        <v>0.38</v>
      </c>
      <c r="G296">
        <v>1643</v>
      </c>
      <c r="H296" s="1" t="s">
        <v>4101</v>
      </c>
      <c r="I296">
        <v>76.69</v>
      </c>
      <c r="J296">
        <v>11.35</v>
      </c>
      <c r="K296">
        <v>190</v>
      </c>
      <c r="L296">
        <v>1564.11</v>
      </c>
      <c r="M296">
        <v>27</v>
      </c>
      <c r="N296">
        <v>2</v>
      </c>
      <c r="O296">
        <v>0</v>
      </c>
      <c r="P296">
        <v>66.67</v>
      </c>
      <c r="Q296">
        <v>0</v>
      </c>
      <c r="R296" s="1" t="s">
        <v>5766</v>
      </c>
      <c r="S296" s="1" t="s">
        <v>8157</v>
      </c>
      <c r="T296">
        <v>0.9</v>
      </c>
      <c r="U296" s="1"/>
      <c r="V296">
        <v>11553.965431000001</v>
      </c>
      <c r="W296">
        <v>559184.11898100004</v>
      </c>
      <c r="X296">
        <v>65.854046999999994</v>
      </c>
      <c r="Y296">
        <v>10.926054000000001</v>
      </c>
      <c r="Z296">
        <v>236.61339100000001</v>
      </c>
      <c r="AA296">
        <v>240.370135</v>
      </c>
      <c r="AB296">
        <v>0</v>
      </c>
    </row>
    <row r="297" spans="1:28" x14ac:dyDescent="0.25">
      <c r="A297" s="1" t="s">
        <v>1618</v>
      </c>
      <c r="B297">
        <v>885</v>
      </c>
      <c r="C297" s="1" t="s">
        <v>4046</v>
      </c>
      <c r="D297">
        <v>5.0999999999999996</v>
      </c>
      <c r="E297">
        <v>0</v>
      </c>
      <c r="F297">
        <v>0.39</v>
      </c>
      <c r="G297">
        <v>1656</v>
      </c>
      <c r="H297" s="1" t="s">
        <v>4095</v>
      </c>
      <c r="I297">
        <v>63.59</v>
      </c>
      <c r="J297">
        <v>7.96</v>
      </c>
      <c r="K297">
        <v>771</v>
      </c>
      <c r="L297">
        <v>3164.07</v>
      </c>
      <c r="M297">
        <v>281</v>
      </c>
      <c r="N297">
        <v>11</v>
      </c>
      <c r="O297">
        <v>0</v>
      </c>
      <c r="P297">
        <v>394.78</v>
      </c>
      <c r="Q297">
        <v>0</v>
      </c>
      <c r="R297" s="1" t="s">
        <v>5773</v>
      </c>
      <c r="S297" s="1" t="s">
        <v>8157</v>
      </c>
      <c r="T297">
        <v>0.61</v>
      </c>
      <c r="U297" s="1"/>
      <c r="V297">
        <v>61039.993419999999</v>
      </c>
      <c r="W297">
        <v>1574506.1440069999</v>
      </c>
      <c r="X297">
        <v>314.56303800000001</v>
      </c>
      <c r="Y297">
        <v>32.131543999999998</v>
      </c>
      <c r="Z297">
        <v>679.23216000000002</v>
      </c>
      <c r="AA297">
        <v>676.83696899999995</v>
      </c>
      <c r="AB297">
        <v>0</v>
      </c>
    </row>
    <row r="298" spans="1:28" x14ac:dyDescent="0.25">
      <c r="A298" s="1" t="s">
        <v>1637</v>
      </c>
      <c r="B298">
        <v>1518</v>
      </c>
      <c r="C298" s="1" t="s">
        <v>4006</v>
      </c>
      <c r="D298">
        <v>5.0999999999999996</v>
      </c>
      <c r="E298">
        <v>0</v>
      </c>
      <c r="F298">
        <v>0</v>
      </c>
      <c r="G298">
        <v>1704</v>
      </c>
      <c r="H298" s="1" t="s">
        <v>4077</v>
      </c>
      <c r="I298">
        <v>54.88</v>
      </c>
      <c r="J298">
        <v>9.98</v>
      </c>
      <c r="K298">
        <v>186</v>
      </c>
      <c r="L298">
        <v>876.34</v>
      </c>
      <c r="M298">
        <v>63</v>
      </c>
      <c r="N298">
        <v>5</v>
      </c>
      <c r="O298">
        <v>0</v>
      </c>
      <c r="P298">
        <v>104.17</v>
      </c>
      <c r="Q298">
        <v>0</v>
      </c>
      <c r="R298" s="1" t="s">
        <v>5792</v>
      </c>
      <c r="S298" s="1" t="s">
        <v>8157</v>
      </c>
      <c r="T298">
        <v>0.78</v>
      </c>
      <c r="U298" s="1"/>
      <c r="V298">
        <v>14802.285594999999</v>
      </c>
      <c r="W298">
        <v>454191.08569199999</v>
      </c>
      <c r="X298">
        <v>78.072845000000001</v>
      </c>
      <c r="Y298">
        <v>9.3723749999999999</v>
      </c>
      <c r="Z298">
        <v>196.47485</v>
      </c>
      <c r="AA298">
        <v>195.24173400000001</v>
      </c>
      <c r="AB298">
        <v>0</v>
      </c>
    </row>
    <row r="299" spans="1:28" x14ac:dyDescent="0.25">
      <c r="A299" s="1" t="s">
        <v>1645</v>
      </c>
      <c r="B299">
        <v>1534</v>
      </c>
      <c r="C299" s="1" t="s">
        <v>4003</v>
      </c>
      <c r="D299">
        <v>5.0999999999999996</v>
      </c>
      <c r="E299">
        <v>0</v>
      </c>
      <c r="F299">
        <v>0.67</v>
      </c>
      <c r="G299">
        <v>1722</v>
      </c>
      <c r="H299" s="1" t="s">
        <v>4122</v>
      </c>
      <c r="I299">
        <v>159.35</v>
      </c>
      <c r="J299">
        <v>12.32</v>
      </c>
      <c r="K299">
        <v>188</v>
      </c>
      <c r="L299">
        <v>1416.09</v>
      </c>
      <c r="M299">
        <v>58</v>
      </c>
      <c r="N299">
        <v>2</v>
      </c>
      <c r="O299">
        <v>0</v>
      </c>
      <c r="P299">
        <v>89.71</v>
      </c>
      <c r="Q299">
        <v>0</v>
      </c>
      <c r="R299" s="1" t="s">
        <v>5800</v>
      </c>
      <c r="S299" s="1" t="s">
        <v>8157</v>
      </c>
      <c r="T299">
        <v>1.02</v>
      </c>
      <c r="U299" s="1"/>
      <c r="V299">
        <v>14742.013085000001</v>
      </c>
      <c r="W299">
        <v>577144.18178400001</v>
      </c>
      <c r="X299">
        <v>80.737707999999998</v>
      </c>
      <c r="Y299">
        <v>11.708186</v>
      </c>
      <c r="Z299">
        <v>245.69020399999999</v>
      </c>
      <c r="AA299">
        <v>248.092297</v>
      </c>
      <c r="AB299">
        <v>0</v>
      </c>
    </row>
    <row r="300" spans="1:28" x14ac:dyDescent="0.25">
      <c r="A300" s="1" t="s">
        <v>1657</v>
      </c>
      <c r="B300">
        <v>1518</v>
      </c>
      <c r="C300" s="1" t="s">
        <v>4016</v>
      </c>
      <c r="D300">
        <v>5.0999999999999996</v>
      </c>
      <c r="E300">
        <v>0</v>
      </c>
      <c r="F300">
        <v>0</v>
      </c>
      <c r="G300">
        <v>1759</v>
      </c>
      <c r="H300" s="1" t="s">
        <v>4089</v>
      </c>
      <c r="I300">
        <v>182.21</v>
      </c>
      <c r="J300">
        <v>6.27</v>
      </c>
      <c r="K300">
        <v>241</v>
      </c>
      <c r="L300">
        <v>905.52</v>
      </c>
      <c r="M300">
        <v>120</v>
      </c>
      <c r="N300">
        <v>3</v>
      </c>
      <c r="O300">
        <v>0</v>
      </c>
      <c r="P300">
        <v>180.34</v>
      </c>
      <c r="Q300">
        <v>0</v>
      </c>
      <c r="R300" s="1" t="s">
        <v>5812</v>
      </c>
      <c r="S300" s="1" t="s">
        <v>8157</v>
      </c>
      <c r="T300">
        <v>1.08</v>
      </c>
      <c r="U300" s="1"/>
      <c r="V300">
        <v>24391.673888000001</v>
      </c>
      <c r="W300">
        <v>597015.67575900001</v>
      </c>
      <c r="X300">
        <v>125.139984</v>
      </c>
      <c r="Y300">
        <v>13.346387</v>
      </c>
      <c r="Z300">
        <v>263.545321</v>
      </c>
      <c r="AA300">
        <v>256.64009399999998</v>
      </c>
      <c r="AB300">
        <v>0</v>
      </c>
    </row>
    <row r="301" spans="1:28" x14ac:dyDescent="0.25">
      <c r="A301" s="1" t="s">
        <v>1658</v>
      </c>
      <c r="B301">
        <v>1534</v>
      </c>
      <c r="C301" s="1" t="s">
        <v>4033</v>
      </c>
      <c r="D301">
        <v>5.0999999999999996</v>
      </c>
      <c r="E301">
        <v>0</v>
      </c>
      <c r="F301">
        <v>0.67</v>
      </c>
      <c r="G301">
        <v>1761</v>
      </c>
      <c r="H301" s="1" t="s">
        <v>4122</v>
      </c>
      <c r="I301">
        <v>159.35</v>
      </c>
      <c r="J301">
        <v>13.67</v>
      </c>
      <c r="K301">
        <v>227</v>
      </c>
      <c r="L301">
        <v>1983.05</v>
      </c>
      <c r="M301">
        <v>54</v>
      </c>
      <c r="N301">
        <v>3</v>
      </c>
      <c r="O301">
        <v>0</v>
      </c>
      <c r="P301">
        <v>100.85</v>
      </c>
      <c r="Q301">
        <v>0</v>
      </c>
      <c r="R301" s="1" t="s">
        <v>5813</v>
      </c>
      <c r="S301" s="1" t="s">
        <v>8157</v>
      </c>
      <c r="T301">
        <v>1.1499999999999999</v>
      </c>
      <c r="U301" s="1"/>
      <c r="V301">
        <v>14987.00525</v>
      </c>
      <c r="W301">
        <v>656008.07217000006</v>
      </c>
      <c r="X301">
        <v>83.775964999999999</v>
      </c>
      <c r="Y301">
        <v>13.205109999999999</v>
      </c>
      <c r="Z301">
        <v>277.53092400000003</v>
      </c>
      <c r="AA301">
        <v>281.99163600000003</v>
      </c>
      <c r="AB301">
        <v>0</v>
      </c>
    </row>
    <row r="302" spans="1:28" x14ac:dyDescent="0.25">
      <c r="A302" s="1" t="s">
        <v>1669</v>
      </c>
      <c r="B302">
        <v>1384</v>
      </c>
      <c r="C302" s="1" t="s">
        <v>4018</v>
      </c>
      <c r="D302">
        <v>5.0999999999999996</v>
      </c>
      <c r="E302">
        <v>0</v>
      </c>
      <c r="F302">
        <v>4</v>
      </c>
      <c r="G302">
        <v>1768</v>
      </c>
      <c r="H302" s="1" t="s">
        <v>4095</v>
      </c>
      <c r="I302">
        <v>63.59</v>
      </c>
      <c r="J302">
        <v>7.35</v>
      </c>
      <c r="K302">
        <v>384</v>
      </c>
      <c r="L302">
        <v>1936.73</v>
      </c>
      <c r="M302">
        <v>42</v>
      </c>
      <c r="N302">
        <v>6</v>
      </c>
      <c r="O302">
        <v>0</v>
      </c>
      <c r="P302">
        <v>143.46</v>
      </c>
      <c r="Q302">
        <v>0</v>
      </c>
      <c r="R302" s="1" t="s">
        <v>5824</v>
      </c>
      <c r="S302" s="1" t="s">
        <v>8157</v>
      </c>
      <c r="T302">
        <v>0.56999999999999995</v>
      </c>
      <c r="U302" s="1"/>
      <c r="V302">
        <v>20549.279979999999</v>
      </c>
      <c r="W302">
        <v>725557.33777099999</v>
      </c>
      <c r="X302">
        <v>110.477919</v>
      </c>
      <c r="Y302">
        <v>13.892654</v>
      </c>
      <c r="Z302">
        <v>308.59261700000002</v>
      </c>
      <c r="AA302">
        <v>311.89193699999998</v>
      </c>
      <c r="AB302">
        <v>0</v>
      </c>
    </row>
    <row r="303" spans="1:28" x14ac:dyDescent="0.25">
      <c r="A303" s="1" t="s">
        <v>1674</v>
      </c>
      <c r="B303">
        <v>1656</v>
      </c>
      <c r="C303" s="1" t="s">
        <v>4016</v>
      </c>
      <c r="D303">
        <v>5.0999999999999996</v>
      </c>
      <c r="E303">
        <v>0</v>
      </c>
      <c r="F303">
        <v>0</v>
      </c>
      <c r="G303">
        <v>1771</v>
      </c>
      <c r="H303" s="1" t="s">
        <v>4089</v>
      </c>
      <c r="I303">
        <v>182.21</v>
      </c>
      <c r="J303">
        <v>11.33</v>
      </c>
      <c r="K303">
        <v>115</v>
      </c>
      <c r="L303">
        <v>905.52</v>
      </c>
      <c r="M303">
        <v>6</v>
      </c>
      <c r="N303">
        <v>1</v>
      </c>
      <c r="O303">
        <v>0</v>
      </c>
      <c r="P303">
        <v>42.97</v>
      </c>
      <c r="Q303">
        <v>0</v>
      </c>
      <c r="R303" s="1" t="s">
        <v>5829</v>
      </c>
      <c r="S303" s="1" t="s">
        <v>8157</v>
      </c>
      <c r="T303">
        <v>0.91</v>
      </c>
      <c r="U303" s="1"/>
      <c r="V303">
        <v>6105.0017159999998</v>
      </c>
      <c r="W303">
        <v>302309.28155299998</v>
      </c>
      <c r="X303">
        <v>34.924737999999998</v>
      </c>
      <c r="Y303">
        <v>5.7097119999999997</v>
      </c>
      <c r="Z303">
        <v>126.658884</v>
      </c>
      <c r="AA303">
        <v>129.95044100000001</v>
      </c>
      <c r="AB303">
        <v>0</v>
      </c>
    </row>
    <row r="304" spans="1:28" x14ac:dyDescent="0.25">
      <c r="A304" s="1" t="s">
        <v>1685</v>
      </c>
      <c r="B304">
        <v>1626</v>
      </c>
      <c r="C304" s="1" t="s">
        <v>4001</v>
      </c>
      <c r="D304">
        <v>0.2</v>
      </c>
      <c r="E304">
        <v>0</v>
      </c>
      <c r="F304">
        <v>2.4700000000000002</v>
      </c>
      <c r="G304">
        <v>1793</v>
      </c>
      <c r="H304" s="1" t="s">
        <v>4071</v>
      </c>
      <c r="I304">
        <v>108.49</v>
      </c>
      <c r="J304">
        <v>7.29</v>
      </c>
      <c r="K304">
        <v>167</v>
      </c>
      <c r="L304">
        <v>419.77</v>
      </c>
      <c r="M304">
        <v>72</v>
      </c>
      <c r="N304">
        <v>6</v>
      </c>
      <c r="O304">
        <v>0</v>
      </c>
      <c r="P304">
        <v>121.9</v>
      </c>
      <c r="Q304">
        <v>0</v>
      </c>
      <c r="R304" s="1" t="s">
        <v>5840</v>
      </c>
      <c r="S304" s="1" t="s">
        <v>8157</v>
      </c>
      <c r="T304">
        <v>0.62</v>
      </c>
      <c r="U304" s="1"/>
      <c r="V304">
        <v>15452.991980999999</v>
      </c>
      <c r="W304">
        <v>363579.00256599998</v>
      </c>
      <c r="X304">
        <v>78.911865000000006</v>
      </c>
      <c r="Y304">
        <v>8.1068440000000006</v>
      </c>
      <c r="Z304">
        <v>161.280812</v>
      </c>
      <c r="AA304">
        <v>156.292745</v>
      </c>
      <c r="AB304">
        <v>0</v>
      </c>
    </row>
    <row r="305" spans="1:28" x14ac:dyDescent="0.25">
      <c r="A305" s="1" t="s">
        <v>1696</v>
      </c>
      <c r="B305">
        <v>1621</v>
      </c>
      <c r="C305" s="1" t="s">
        <v>4009</v>
      </c>
      <c r="D305">
        <v>5.0999999999999996</v>
      </c>
      <c r="E305">
        <v>0</v>
      </c>
      <c r="F305">
        <v>3.82</v>
      </c>
      <c r="G305">
        <v>1807</v>
      </c>
      <c r="H305" s="1" t="s">
        <v>4081</v>
      </c>
      <c r="I305">
        <v>19.239999999999998</v>
      </c>
      <c r="J305">
        <v>7.51</v>
      </c>
      <c r="K305">
        <v>186</v>
      </c>
      <c r="L305">
        <v>738.31</v>
      </c>
      <c r="M305">
        <v>50</v>
      </c>
      <c r="N305">
        <v>6</v>
      </c>
      <c r="O305">
        <v>0</v>
      </c>
      <c r="P305">
        <v>105.09</v>
      </c>
      <c r="Q305">
        <v>0</v>
      </c>
      <c r="R305" s="1" t="s">
        <v>5851</v>
      </c>
      <c r="S305" s="1" t="s">
        <v>8157</v>
      </c>
      <c r="T305">
        <v>0.66</v>
      </c>
      <c r="U305" s="1"/>
      <c r="V305">
        <v>13666.089334</v>
      </c>
      <c r="W305">
        <v>403310.86395799997</v>
      </c>
      <c r="X305">
        <v>71.682085000000001</v>
      </c>
      <c r="Y305">
        <v>8.3463999999999992</v>
      </c>
      <c r="Z305">
        <v>175.30661599999999</v>
      </c>
      <c r="AA305">
        <v>173.37034700000001</v>
      </c>
      <c r="AB305">
        <v>0</v>
      </c>
    </row>
    <row r="306" spans="1:28" x14ac:dyDescent="0.25">
      <c r="A306" s="1" t="s">
        <v>1703</v>
      </c>
      <c r="B306">
        <v>1656</v>
      </c>
      <c r="C306" s="1" t="s">
        <v>4006</v>
      </c>
      <c r="D306">
        <v>5.0999999999999996</v>
      </c>
      <c r="E306">
        <v>0</v>
      </c>
      <c r="F306">
        <v>0</v>
      </c>
      <c r="G306">
        <v>1815</v>
      </c>
      <c r="H306" s="1" t="s">
        <v>4077</v>
      </c>
      <c r="I306">
        <v>54.88</v>
      </c>
      <c r="J306">
        <v>13.52</v>
      </c>
      <c r="K306">
        <v>159</v>
      </c>
      <c r="L306">
        <v>876.34</v>
      </c>
      <c r="M306">
        <v>73</v>
      </c>
      <c r="N306">
        <v>2</v>
      </c>
      <c r="O306">
        <v>0</v>
      </c>
      <c r="P306">
        <v>94.82</v>
      </c>
      <c r="Q306">
        <v>0</v>
      </c>
      <c r="R306" s="1" t="s">
        <v>5858</v>
      </c>
      <c r="S306" s="1" t="s">
        <v>8157</v>
      </c>
      <c r="T306">
        <v>1</v>
      </c>
      <c r="U306" s="1"/>
      <c r="V306">
        <v>15723.200005000001</v>
      </c>
      <c r="W306">
        <v>465645.46906799998</v>
      </c>
      <c r="X306">
        <v>82.626823000000002</v>
      </c>
      <c r="Y306">
        <v>10.151432</v>
      </c>
      <c r="Z306">
        <v>203.54682</v>
      </c>
      <c r="AA306">
        <v>200.16537600000001</v>
      </c>
      <c r="AB306">
        <v>0</v>
      </c>
    </row>
    <row r="307" spans="1:28" x14ac:dyDescent="0.25">
      <c r="A307" s="1" t="s">
        <v>1704</v>
      </c>
      <c r="B307">
        <v>1725</v>
      </c>
      <c r="C307" s="1" t="s">
        <v>4004</v>
      </c>
      <c r="D307">
        <v>5.0999999999999996</v>
      </c>
      <c r="E307">
        <v>0</v>
      </c>
      <c r="F307">
        <v>0</v>
      </c>
      <c r="G307">
        <v>1815</v>
      </c>
      <c r="H307" s="1" t="s">
        <v>4168</v>
      </c>
      <c r="I307">
        <v>0.2</v>
      </c>
      <c r="J307">
        <v>6.38</v>
      </c>
      <c r="K307">
        <v>90</v>
      </c>
      <c r="L307">
        <v>420.4</v>
      </c>
      <c r="M307">
        <v>4</v>
      </c>
      <c r="N307">
        <v>1</v>
      </c>
      <c r="O307">
        <v>0</v>
      </c>
      <c r="P307">
        <v>24.38</v>
      </c>
      <c r="Q307">
        <v>0</v>
      </c>
      <c r="R307" s="1" t="s">
        <v>5859</v>
      </c>
      <c r="S307" s="1" t="s">
        <v>8157</v>
      </c>
      <c r="T307">
        <v>0.47</v>
      </c>
      <c r="U307" s="1"/>
      <c r="V307">
        <v>5002.6602370000001</v>
      </c>
      <c r="W307">
        <v>164897.80987699999</v>
      </c>
      <c r="X307">
        <v>26.592838</v>
      </c>
      <c r="Y307">
        <v>3.0759840000000001</v>
      </c>
      <c r="Z307">
        <v>69.827112</v>
      </c>
      <c r="AA307">
        <v>70.884236000000001</v>
      </c>
      <c r="AB307">
        <v>0</v>
      </c>
    </row>
    <row r="308" spans="1:28" x14ac:dyDescent="0.25">
      <c r="A308" s="1" t="s">
        <v>1715</v>
      </c>
      <c r="B308">
        <v>1727</v>
      </c>
      <c r="C308" s="1" t="s">
        <v>4009</v>
      </c>
      <c r="D308">
        <v>5.0999999999999996</v>
      </c>
      <c r="E308">
        <v>0</v>
      </c>
      <c r="F308">
        <v>2.0099999999999998</v>
      </c>
      <c r="G308">
        <v>1837</v>
      </c>
      <c r="H308" s="1" t="s">
        <v>4082</v>
      </c>
      <c r="I308">
        <v>19.239999999999998</v>
      </c>
      <c r="J308">
        <v>10.32</v>
      </c>
      <c r="K308">
        <v>110</v>
      </c>
      <c r="L308">
        <v>738.31</v>
      </c>
      <c r="M308">
        <v>2</v>
      </c>
      <c r="N308">
        <v>2</v>
      </c>
      <c r="O308">
        <v>0</v>
      </c>
      <c r="P308">
        <v>47.1</v>
      </c>
      <c r="Q308">
        <v>0</v>
      </c>
      <c r="R308" s="1" t="s">
        <v>5870</v>
      </c>
      <c r="S308" s="1" t="s">
        <v>8157</v>
      </c>
      <c r="T308">
        <v>0.85</v>
      </c>
      <c r="U308" s="1"/>
      <c r="V308">
        <v>5878.0998239999999</v>
      </c>
      <c r="W308">
        <v>267148.645372</v>
      </c>
      <c r="X308">
        <v>33.036105999999997</v>
      </c>
      <c r="Y308">
        <v>5.0460149999999997</v>
      </c>
      <c r="Z308">
        <v>112.722246</v>
      </c>
      <c r="AA308">
        <v>114.836646</v>
      </c>
      <c r="AB308">
        <v>0</v>
      </c>
    </row>
    <row r="309" spans="1:28" x14ac:dyDescent="0.25">
      <c r="A309" s="1" t="s">
        <v>1734</v>
      </c>
      <c r="B309">
        <v>1479</v>
      </c>
      <c r="C309" s="1" t="s">
        <v>4015</v>
      </c>
      <c r="D309">
        <v>5.0999999999999996</v>
      </c>
      <c r="E309">
        <v>0</v>
      </c>
      <c r="F309">
        <v>0.43</v>
      </c>
      <c r="G309">
        <v>1859</v>
      </c>
      <c r="H309" s="1" t="s">
        <v>4088</v>
      </c>
      <c r="I309">
        <v>194.58</v>
      </c>
      <c r="J309">
        <v>9.3699999999999992</v>
      </c>
      <c r="K309">
        <v>380</v>
      </c>
      <c r="L309">
        <v>1448.27</v>
      </c>
      <c r="M309">
        <v>172</v>
      </c>
      <c r="N309">
        <v>9</v>
      </c>
      <c r="O309">
        <v>0</v>
      </c>
      <c r="P309">
        <v>240.3</v>
      </c>
      <c r="Q309">
        <v>0</v>
      </c>
      <c r="R309" s="1" t="s">
        <v>5889</v>
      </c>
      <c r="S309" s="1" t="s">
        <v>8157</v>
      </c>
      <c r="T309">
        <v>0.75</v>
      </c>
      <c r="U309" s="1"/>
      <c r="V309">
        <v>33575.397880999997</v>
      </c>
      <c r="W309">
        <v>888311.45620799996</v>
      </c>
      <c r="X309">
        <v>173.79257000000001</v>
      </c>
      <c r="Y309">
        <v>19.221426000000001</v>
      </c>
      <c r="Z309">
        <v>389.56850800000001</v>
      </c>
      <c r="AA309">
        <v>381.85837500000002</v>
      </c>
      <c r="AB309">
        <v>0</v>
      </c>
    </row>
    <row r="310" spans="1:28" x14ac:dyDescent="0.25">
      <c r="A310" s="1" t="s">
        <v>1736</v>
      </c>
      <c r="B310">
        <v>1460</v>
      </c>
      <c r="C310" s="1" t="s">
        <v>4024</v>
      </c>
      <c r="D310">
        <v>5.0999999999999996</v>
      </c>
      <c r="E310">
        <v>0</v>
      </c>
      <c r="F310">
        <v>0</v>
      </c>
      <c r="G310">
        <v>1863</v>
      </c>
      <c r="H310" s="1" t="s">
        <v>4095</v>
      </c>
      <c r="I310">
        <v>63.59</v>
      </c>
      <c r="J310">
        <v>11.82</v>
      </c>
      <c r="K310">
        <v>403</v>
      </c>
      <c r="L310">
        <v>2068.91</v>
      </c>
      <c r="M310">
        <v>188</v>
      </c>
      <c r="N310">
        <v>6</v>
      </c>
      <c r="O310">
        <v>0</v>
      </c>
      <c r="P310">
        <v>253.19</v>
      </c>
      <c r="Q310">
        <v>0</v>
      </c>
      <c r="R310" s="1" t="s">
        <v>5891</v>
      </c>
      <c r="S310" s="1" t="s">
        <v>8157</v>
      </c>
      <c r="T310">
        <v>1</v>
      </c>
      <c r="U310" s="1"/>
      <c r="V310">
        <v>38835.084265999998</v>
      </c>
      <c r="W310">
        <v>1140533.0737079999</v>
      </c>
      <c r="X310">
        <v>203.890446</v>
      </c>
      <c r="Y310">
        <v>24.910433000000001</v>
      </c>
      <c r="Z310">
        <v>499.2724</v>
      </c>
      <c r="AA310">
        <v>490.27710200000001</v>
      </c>
      <c r="AB310">
        <v>0</v>
      </c>
    </row>
    <row r="311" spans="1:28" x14ac:dyDescent="0.25">
      <c r="A311" s="1" t="s">
        <v>1741</v>
      </c>
      <c r="B311">
        <v>1382</v>
      </c>
      <c r="C311" s="1" t="s">
        <v>4062</v>
      </c>
      <c r="D311">
        <v>5.0999999999999996</v>
      </c>
      <c r="E311">
        <v>0</v>
      </c>
      <c r="F311">
        <v>2</v>
      </c>
      <c r="G311">
        <v>1876</v>
      </c>
      <c r="H311" s="1" t="s">
        <v>4156</v>
      </c>
      <c r="I311">
        <v>94.39</v>
      </c>
      <c r="J311">
        <v>13.8</v>
      </c>
      <c r="K311">
        <v>494</v>
      </c>
      <c r="L311">
        <v>2590.9299999999998</v>
      </c>
      <c r="M311">
        <v>253</v>
      </c>
      <c r="N311">
        <v>9</v>
      </c>
      <c r="O311">
        <v>0</v>
      </c>
      <c r="P311">
        <v>329.24</v>
      </c>
      <c r="Q311">
        <v>0</v>
      </c>
      <c r="R311" s="1" t="s">
        <v>5896</v>
      </c>
      <c r="S311" s="1" t="s">
        <v>8157</v>
      </c>
      <c r="T311">
        <v>1.06</v>
      </c>
      <c r="U311" s="1"/>
      <c r="V311">
        <v>48599.893654</v>
      </c>
      <c r="W311">
        <v>1365775.9248560001</v>
      </c>
      <c r="X311">
        <v>253.646806</v>
      </c>
      <c r="Y311">
        <v>29.979994000000001</v>
      </c>
      <c r="Z311">
        <v>595.10856999999999</v>
      </c>
      <c r="AA311">
        <v>587.10342500000002</v>
      </c>
      <c r="AB311">
        <v>0</v>
      </c>
    </row>
    <row r="312" spans="1:28" x14ac:dyDescent="0.25">
      <c r="A312" s="1" t="s">
        <v>1751</v>
      </c>
      <c r="B312">
        <v>1635</v>
      </c>
      <c r="C312" s="1" t="s">
        <v>4021</v>
      </c>
      <c r="D312">
        <v>5.0999999999999996</v>
      </c>
      <c r="E312">
        <v>0</v>
      </c>
      <c r="F312">
        <v>0.8</v>
      </c>
      <c r="G312">
        <v>1909</v>
      </c>
      <c r="H312" s="1" t="s">
        <v>4101</v>
      </c>
      <c r="I312">
        <v>76.69</v>
      </c>
      <c r="J312">
        <v>10.69</v>
      </c>
      <c r="K312">
        <v>274</v>
      </c>
      <c r="L312">
        <v>1564.11</v>
      </c>
      <c r="M312">
        <v>102</v>
      </c>
      <c r="N312">
        <v>2</v>
      </c>
      <c r="O312">
        <v>0</v>
      </c>
      <c r="P312">
        <v>150.68</v>
      </c>
      <c r="Q312">
        <v>0</v>
      </c>
      <c r="R312" s="1" t="s">
        <v>5906</v>
      </c>
      <c r="S312" s="1" t="s">
        <v>8157</v>
      </c>
      <c r="T312">
        <v>0.9</v>
      </c>
      <c r="U312" s="1"/>
      <c r="V312">
        <v>22541.774678999998</v>
      </c>
      <c r="W312">
        <v>697797.75968699995</v>
      </c>
      <c r="X312">
        <v>119.044332</v>
      </c>
      <c r="Y312">
        <v>14.280196</v>
      </c>
      <c r="Z312">
        <v>299.53902900000003</v>
      </c>
      <c r="AA312">
        <v>299.96036299999997</v>
      </c>
      <c r="AB312">
        <v>0</v>
      </c>
    </row>
    <row r="313" spans="1:28" x14ac:dyDescent="0.25">
      <c r="A313" s="1" t="s">
        <v>1753</v>
      </c>
      <c r="B313">
        <v>1543</v>
      </c>
      <c r="C313" s="1" t="s">
        <v>4036</v>
      </c>
      <c r="D313">
        <v>5.0999999999999996</v>
      </c>
      <c r="E313">
        <v>0</v>
      </c>
      <c r="F313">
        <v>0.15</v>
      </c>
      <c r="G313">
        <v>1912</v>
      </c>
      <c r="H313" s="1" t="s">
        <v>4088</v>
      </c>
      <c r="I313">
        <v>194.58</v>
      </c>
      <c r="J313">
        <v>10.88</v>
      </c>
      <c r="K313">
        <v>369</v>
      </c>
      <c r="L313">
        <v>2235.6799999999998</v>
      </c>
      <c r="M313">
        <v>100</v>
      </c>
      <c r="N313">
        <v>4</v>
      </c>
      <c r="O313">
        <v>0</v>
      </c>
      <c r="P313">
        <v>169.34</v>
      </c>
      <c r="Q313">
        <v>0</v>
      </c>
      <c r="R313" s="1" t="s">
        <v>5908</v>
      </c>
      <c r="S313" s="1" t="s">
        <v>8157</v>
      </c>
      <c r="T313">
        <v>0.8</v>
      </c>
      <c r="U313" s="1"/>
      <c r="V313">
        <v>27921.473916999999</v>
      </c>
      <c r="W313">
        <v>962453.266864</v>
      </c>
      <c r="X313">
        <v>149.80112399999999</v>
      </c>
      <c r="Y313">
        <v>19.481020000000001</v>
      </c>
      <c r="Z313">
        <v>412.76907599999998</v>
      </c>
      <c r="AA313">
        <v>413.72459300000003</v>
      </c>
      <c r="AB313">
        <v>0</v>
      </c>
    </row>
    <row r="314" spans="1:28" x14ac:dyDescent="0.25">
      <c r="A314" s="1" t="s">
        <v>1759</v>
      </c>
      <c r="B314">
        <v>1587</v>
      </c>
      <c r="C314" s="1" t="s">
        <v>4006</v>
      </c>
      <c r="D314">
        <v>5.0999999999999996</v>
      </c>
      <c r="E314">
        <v>0</v>
      </c>
      <c r="F314">
        <v>0</v>
      </c>
      <c r="G314">
        <v>1931</v>
      </c>
      <c r="H314" s="1" t="s">
        <v>4078</v>
      </c>
      <c r="I314">
        <v>54.88</v>
      </c>
      <c r="J314">
        <v>5.43</v>
      </c>
      <c r="K314">
        <v>344</v>
      </c>
      <c r="L314">
        <v>876.34</v>
      </c>
      <c r="M314">
        <v>179</v>
      </c>
      <c r="N314">
        <v>4</v>
      </c>
      <c r="O314">
        <v>0</v>
      </c>
      <c r="P314">
        <v>212.78</v>
      </c>
      <c r="Q314">
        <v>0</v>
      </c>
      <c r="R314" s="1" t="s">
        <v>5914</v>
      </c>
      <c r="S314" s="1" t="s">
        <v>8157</v>
      </c>
      <c r="T314">
        <v>0.48</v>
      </c>
      <c r="U314" s="1"/>
      <c r="V314">
        <v>34038.712568000003</v>
      </c>
      <c r="W314">
        <v>707030.31235799997</v>
      </c>
      <c r="X314">
        <v>171.483698</v>
      </c>
      <c r="Y314">
        <v>15.699154</v>
      </c>
      <c r="Z314">
        <v>313.014363</v>
      </c>
      <c r="AA314">
        <v>303.93667399999998</v>
      </c>
      <c r="AB314">
        <v>0</v>
      </c>
    </row>
    <row r="315" spans="1:28" x14ac:dyDescent="0.25">
      <c r="A315" s="1" t="s">
        <v>1769</v>
      </c>
      <c r="B315">
        <v>1727</v>
      </c>
      <c r="C315" s="1" t="s">
        <v>4006</v>
      </c>
      <c r="D315">
        <v>5.0999999999999996</v>
      </c>
      <c r="E315">
        <v>0</v>
      </c>
      <c r="F315">
        <v>2</v>
      </c>
      <c r="G315">
        <v>1942</v>
      </c>
      <c r="H315" s="1" t="s">
        <v>4078</v>
      </c>
      <c r="I315">
        <v>54.88</v>
      </c>
      <c r="J315">
        <v>11.58</v>
      </c>
      <c r="K315">
        <v>215</v>
      </c>
      <c r="L315">
        <v>876.34</v>
      </c>
      <c r="M315">
        <v>99</v>
      </c>
      <c r="N315">
        <v>2</v>
      </c>
      <c r="O315">
        <v>0</v>
      </c>
      <c r="P315">
        <v>140.09</v>
      </c>
      <c r="Q315">
        <v>0</v>
      </c>
      <c r="R315" s="1" t="s">
        <v>5924</v>
      </c>
      <c r="S315" s="1" t="s">
        <v>8157</v>
      </c>
      <c r="T315">
        <v>0.85</v>
      </c>
      <c r="U315" s="1"/>
      <c r="V315">
        <v>20670.377112999999</v>
      </c>
      <c r="W315">
        <v>562518.24822499999</v>
      </c>
      <c r="X315">
        <v>107.372873</v>
      </c>
      <c r="Y315">
        <v>12.12303</v>
      </c>
      <c r="Z315">
        <v>246.216949</v>
      </c>
      <c r="AA315">
        <v>241.80925999999999</v>
      </c>
      <c r="AB315">
        <v>0</v>
      </c>
    </row>
    <row r="316" spans="1:28" x14ac:dyDescent="0.25">
      <c r="A316" s="1" t="s">
        <v>1770</v>
      </c>
      <c r="B316">
        <v>1610</v>
      </c>
      <c r="C316" s="1" t="s">
        <v>4010</v>
      </c>
      <c r="D316">
        <v>5.0999999999999996</v>
      </c>
      <c r="E316">
        <v>0</v>
      </c>
      <c r="F316">
        <v>0</v>
      </c>
      <c r="G316">
        <v>1945</v>
      </c>
      <c r="H316" s="1" t="s">
        <v>4083</v>
      </c>
      <c r="I316">
        <v>73.11</v>
      </c>
      <c r="J316">
        <v>10.48</v>
      </c>
      <c r="K316">
        <v>335</v>
      </c>
      <c r="L316">
        <v>900.39</v>
      </c>
      <c r="M316">
        <v>198</v>
      </c>
      <c r="N316">
        <v>3</v>
      </c>
      <c r="O316">
        <v>0</v>
      </c>
      <c r="P316">
        <v>261.39999999999998</v>
      </c>
      <c r="Q316">
        <v>0</v>
      </c>
      <c r="R316" s="1" t="s">
        <v>5925</v>
      </c>
      <c r="S316" s="1" t="s">
        <v>8157</v>
      </c>
      <c r="T316">
        <v>0.89</v>
      </c>
      <c r="U316" s="1"/>
      <c r="V316">
        <v>38269.653613000002</v>
      </c>
      <c r="W316">
        <v>833437.32409699995</v>
      </c>
      <c r="X316">
        <v>193.83982800000001</v>
      </c>
      <c r="Y316">
        <v>18.836749999999999</v>
      </c>
      <c r="Z316">
        <v>369.65322800000001</v>
      </c>
      <c r="AA316">
        <v>358.27430900000002</v>
      </c>
      <c r="AB316">
        <v>0</v>
      </c>
    </row>
    <row r="317" spans="1:28" x14ac:dyDescent="0.25">
      <c r="A317" s="1" t="s">
        <v>1772</v>
      </c>
      <c r="B317">
        <v>1794</v>
      </c>
      <c r="C317" s="1" t="s">
        <v>4016</v>
      </c>
      <c r="D317">
        <v>5.0999999999999996</v>
      </c>
      <c r="E317">
        <v>0</v>
      </c>
      <c r="F317">
        <v>0</v>
      </c>
      <c r="G317">
        <v>1946</v>
      </c>
      <c r="H317" s="1" t="s">
        <v>4089</v>
      </c>
      <c r="I317">
        <v>182.21</v>
      </c>
      <c r="J317">
        <v>9.08</v>
      </c>
      <c r="K317">
        <v>152</v>
      </c>
      <c r="L317">
        <v>905.52</v>
      </c>
      <c r="M317">
        <v>47</v>
      </c>
      <c r="N317">
        <v>3</v>
      </c>
      <c r="O317">
        <v>0</v>
      </c>
      <c r="P317">
        <v>79.540000000000006</v>
      </c>
      <c r="Q317">
        <v>0</v>
      </c>
      <c r="R317" s="1" t="s">
        <v>5927</v>
      </c>
      <c r="S317" s="1" t="s">
        <v>8157</v>
      </c>
      <c r="T317">
        <v>0.91</v>
      </c>
      <c r="U317" s="1"/>
      <c r="V317">
        <v>10414.973448999999</v>
      </c>
      <c r="W317">
        <v>362992.72999000002</v>
      </c>
      <c r="X317">
        <v>55.996141000000001</v>
      </c>
      <c r="Y317">
        <v>7.4491420000000002</v>
      </c>
      <c r="Z317">
        <v>156.21498800000001</v>
      </c>
      <c r="AA317">
        <v>156.03748400000001</v>
      </c>
      <c r="AB317">
        <v>0</v>
      </c>
    </row>
    <row r="318" spans="1:28" x14ac:dyDescent="0.25">
      <c r="A318" s="1" t="s">
        <v>1775</v>
      </c>
      <c r="B318">
        <v>1794</v>
      </c>
      <c r="C318" s="1" t="s">
        <v>4006</v>
      </c>
      <c r="D318">
        <v>5.0999999999999996</v>
      </c>
      <c r="E318">
        <v>0</v>
      </c>
      <c r="F318">
        <v>0</v>
      </c>
      <c r="G318">
        <v>1947</v>
      </c>
      <c r="H318" s="1" t="s">
        <v>4077</v>
      </c>
      <c r="I318">
        <v>54.88</v>
      </c>
      <c r="J318">
        <v>8.48</v>
      </c>
      <c r="K318">
        <v>153</v>
      </c>
      <c r="L318">
        <v>876.34</v>
      </c>
      <c r="M318">
        <v>58</v>
      </c>
      <c r="N318">
        <v>1</v>
      </c>
      <c r="O318">
        <v>0</v>
      </c>
      <c r="P318">
        <v>88.8</v>
      </c>
      <c r="Q318">
        <v>0</v>
      </c>
      <c r="R318" s="1" t="s">
        <v>5930</v>
      </c>
      <c r="S318" s="1" t="s">
        <v>8157</v>
      </c>
      <c r="T318">
        <v>0.99</v>
      </c>
      <c r="U318" s="1"/>
      <c r="V318">
        <v>13393.299945999999</v>
      </c>
      <c r="W318">
        <v>410767.12341100001</v>
      </c>
      <c r="X318">
        <v>70.657998000000006</v>
      </c>
      <c r="Y318">
        <v>8.5635290000000008</v>
      </c>
      <c r="Z318">
        <v>177.00953100000001</v>
      </c>
      <c r="AA318">
        <v>176.57520700000001</v>
      </c>
      <c r="AB318">
        <v>0</v>
      </c>
    </row>
    <row r="319" spans="1:28" x14ac:dyDescent="0.25">
      <c r="A319" s="1" t="s">
        <v>1782</v>
      </c>
      <c r="B319">
        <v>1571</v>
      </c>
      <c r="C319" s="1" t="s">
        <v>4032</v>
      </c>
      <c r="D319">
        <v>5.0999999999999996</v>
      </c>
      <c r="E319">
        <v>0</v>
      </c>
      <c r="F319">
        <v>2.82</v>
      </c>
      <c r="G319">
        <v>1960</v>
      </c>
      <c r="H319" s="1" t="s">
        <v>4162</v>
      </c>
      <c r="I319">
        <v>0.2</v>
      </c>
      <c r="J319">
        <v>5.2</v>
      </c>
      <c r="K319">
        <v>389</v>
      </c>
      <c r="L319">
        <v>1269.6500000000001</v>
      </c>
      <c r="M319">
        <v>138</v>
      </c>
      <c r="N319">
        <v>3</v>
      </c>
      <c r="O319">
        <v>0</v>
      </c>
      <c r="P319">
        <v>190.09</v>
      </c>
      <c r="Q319">
        <v>0</v>
      </c>
      <c r="R319" s="1" t="s">
        <v>5937</v>
      </c>
      <c r="S319" s="1" t="s">
        <v>8157</v>
      </c>
      <c r="T319">
        <v>0.46</v>
      </c>
      <c r="U319" s="1"/>
      <c r="V319">
        <v>32323.312502000001</v>
      </c>
      <c r="W319">
        <v>753604.82760399999</v>
      </c>
      <c r="X319">
        <v>164.69129899999999</v>
      </c>
      <c r="Y319">
        <v>15.828916</v>
      </c>
      <c r="Z319">
        <v>328.72083300000003</v>
      </c>
      <c r="AA319">
        <v>323.95592499999998</v>
      </c>
      <c r="AB319">
        <v>0</v>
      </c>
    </row>
    <row r="320" spans="1:28" x14ac:dyDescent="0.25">
      <c r="A320" s="1" t="s">
        <v>1785</v>
      </c>
      <c r="B320">
        <v>1618</v>
      </c>
      <c r="C320" s="1" t="s">
        <v>4003</v>
      </c>
      <c r="D320">
        <v>5.0999999999999996</v>
      </c>
      <c r="E320">
        <v>0</v>
      </c>
      <c r="F320">
        <v>0.82</v>
      </c>
      <c r="G320">
        <v>1971</v>
      </c>
      <c r="H320" s="1" t="s">
        <v>4095</v>
      </c>
      <c r="I320">
        <v>63.59</v>
      </c>
      <c r="J320">
        <v>13.16</v>
      </c>
      <c r="K320">
        <v>353</v>
      </c>
      <c r="L320">
        <v>762.07</v>
      </c>
      <c r="M320">
        <v>249</v>
      </c>
      <c r="N320">
        <v>6</v>
      </c>
      <c r="O320">
        <v>0</v>
      </c>
      <c r="P320">
        <v>298.95999999999998</v>
      </c>
      <c r="Q320">
        <v>0</v>
      </c>
      <c r="R320" s="1" t="s">
        <v>5940</v>
      </c>
      <c r="S320" s="1" t="s">
        <v>8157</v>
      </c>
      <c r="T320">
        <v>1.01</v>
      </c>
      <c r="U320" s="1"/>
      <c r="V320">
        <v>40798.001169000003</v>
      </c>
      <c r="W320">
        <v>835221.26714000001</v>
      </c>
      <c r="X320">
        <v>205.46256199999999</v>
      </c>
      <c r="Y320">
        <v>19.561381000000001</v>
      </c>
      <c r="Z320">
        <v>373.846521</v>
      </c>
      <c r="AA320">
        <v>359.04233599999998</v>
      </c>
      <c r="AB320">
        <v>0</v>
      </c>
    </row>
    <row r="321" spans="1:28" x14ac:dyDescent="0.25">
      <c r="A321" s="1" t="s">
        <v>1788</v>
      </c>
      <c r="B321">
        <v>1840</v>
      </c>
      <c r="C321" s="1" t="s">
        <v>4010</v>
      </c>
      <c r="D321">
        <v>5.0999999999999996</v>
      </c>
      <c r="E321">
        <v>0</v>
      </c>
      <c r="F321">
        <v>0</v>
      </c>
      <c r="G321">
        <v>1980</v>
      </c>
      <c r="H321" s="1" t="s">
        <v>4083</v>
      </c>
      <c r="I321">
        <v>73.11</v>
      </c>
      <c r="J321">
        <v>16.440000000000001</v>
      </c>
      <c r="K321">
        <v>140</v>
      </c>
      <c r="L321">
        <v>900.39</v>
      </c>
      <c r="M321">
        <v>37</v>
      </c>
      <c r="N321">
        <v>3</v>
      </c>
      <c r="O321">
        <v>0</v>
      </c>
      <c r="P321">
        <v>91.33</v>
      </c>
      <c r="Q321">
        <v>0</v>
      </c>
      <c r="R321" s="1" t="s">
        <v>5943</v>
      </c>
      <c r="S321" s="1" t="s">
        <v>8157</v>
      </c>
      <c r="T321">
        <v>1.34</v>
      </c>
      <c r="U321" s="1"/>
      <c r="V321">
        <v>11980.696135</v>
      </c>
      <c r="W321">
        <v>437200.92946399999</v>
      </c>
      <c r="X321">
        <v>65.005557999999994</v>
      </c>
      <c r="Y321">
        <v>9.4819849999999999</v>
      </c>
      <c r="Z321">
        <v>190.65535399999999</v>
      </c>
      <c r="AA321">
        <v>187.935734</v>
      </c>
      <c r="AB321">
        <v>0</v>
      </c>
    </row>
    <row r="322" spans="1:28" x14ac:dyDescent="0.25">
      <c r="A322" s="1" t="s">
        <v>1794</v>
      </c>
      <c r="B322">
        <v>1732</v>
      </c>
      <c r="C322" s="1" t="s">
        <v>4018</v>
      </c>
      <c r="D322">
        <v>5.0999999999999996</v>
      </c>
      <c r="E322">
        <v>0</v>
      </c>
      <c r="F322">
        <v>7</v>
      </c>
      <c r="G322">
        <v>1985</v>
      </c>
      <c r="H322" s="1" t="s">
        <v>4095</v>
      </c>
      <c r="I322">
        <v>63.59</v>
      </c>
      <c r="J322">
        <v>12.95</v>
      </c>
      <c r="K322">
        <v>253</v>
      </c>
      <c r="L322">
        <v>1936.73</v>
      </c>
      <c r="M322">
        <v>66</v>
      </c>
      <c r="N322">
        <v>3</v>
      </c>
      <c r="O322">
        <v>0</v>
      </c>
      <c r="P322">
        <v>119.66</v>
      </c>
      <c r="Q322">
        <v>0</v>
      </c>
      <c r="R322" s="1" t="s">
        <v>5949</v>
      </c>
      <c r="S322" s="1" t="s">
        <v>8157</v>
      </c>
      <c r="T322">
        <v>1.04</v>
      </c>
      <c r="U322" s="1"/>
      <c r="V322">
        <v>19770.957391</v>
      </c>
      <c r="W322">
        <v>775110.08412400004</v>
      </c>
      <c r="X322">
        <v>108.45518300000001</v>
      </c>
      <c r="Y322">
        <v>16.042075000000001</v>
      </c>
      <c r="Z322">
        <v>332.68462899999997</v>
      </c>
      <c r="AA322">
        <v>333.18973699999998</v>
      </c>
      <c r="AB322">
        <v>0</v>
      </c>
    </row>
    <row r="323" spans="1:28" x14ac:dyDescent="0.25">
      <c r="A323" s="1" t="s">
        <v>1795</v>
      </c>
      <c r="B323">
        <v>1833</v>
      </c>
      <c r="C323" s="1" t="s">
        <v>4009</v>
      </c>
      <c r="D323">
        <v>5.0999999999999996</v>
      </c>
      <c r="E323">
        <v>0</v>
      </c>
      <c r="F323">
        <v>0.2</v>
      </c>
      <c r="G323">
        <v>1986</v>
      </c>
      <c r="H323" s="1" t="s">
        <v>4082</v>
      </c>
      <c r="I323">
        <v>19.239999999999998</v>
      </c>
      <c r="J323">
        <v>11.23</v>
      </c>
      <c r="K323">
        <v>153</v>
      </c>
      <c r="L323">
        <v>738.31</v>
      </c>
      <c r="M323">
        <v>36</v>
      </c>
      <c r="N323">
        <v>4</v>
      </c>
      <c r="O323">
        <v>0</v>
      </c>
      <c r="P323">
        <v>96.39</v>
      </c>
      <c r="Q323">
        <v>0</v>
      </c>
      <c r="R323" s="1" t="s">
        <v>5950</v>
      </c>
      <c r="S323" s="1" t="s">
        <v>8157</v>
      </c>
      <c r="T323">
        <v>0.95</v>
      </c>
      <c r="U323" s="1"/>
      <c r="V323">
        <v>11937.457394999999</v>
      </c>
      <c r="W323">
        <v>376135.74684899999</v>
      </c>
      <c r="X323">
        <v>63.248117999999998</v>
      </c>
      <c r="Y323">
        <v>7.9500820000000001</v>
      </c>
      <c r="Z323">
        <v>163.403414</v>
      </c>
      <c r="AA323">
        <v>161.687816</v>
      </c>
      <c r="AB323">
        <v>0</v>
      </c>
    </row>
    <row r="324" spans="1:28" x14ac:dyDescent="0.25">
      <c r="A324" s="1" t="s">
        <v>1814</v>
      </c>
      <c r="B324">
        <v>1460</v>
      </c>
      <c r="C324" s="1" t="s">
        <v>4016</v>
      </c>
      <c r="D324">
        <v>5.0999999999999996</v>
      </c>
      <c r="E324">
        <v>0</v>
      </c>
      <c r="F324">
        <v>0</v>
      </c>
      <c r="G324">
        <v>2002</v>
      </c>
      <c r="H324" s="1" t="s">
        <v>4141</v>
      </c>
      <c r="I324">
        <v>72.8</v>
      </c>
      <c r="J324">
        <v>7.5</v>
      </c>
      <c r="K324">
        <v>542</v>
      </c>
      <c r="L324">
        <v>2502.91</v>
      </c>
      <c r="M324">
        <v>148</v>
      </c>
      <c r="N324">
        <v>14</v>
      </c>
      <c r="O324">
        <v>0</v>
      </c>
      <c r="P324">
        <v>268.13</v>
      </c>
      <c r="Q324">
        <v>0</v>
      </c>
      <c r="R324" s="1" t="s">
        <v>5969</v>
      </c>
      <c r="S324" s="1" t="s">
        <v>8157</v>
      </c>
      <c r="T324">
        <v>0.64</v>
      </c>
      <c r="U324" s="1"/>
      <c r="V324">
        <v>35703.852939999997</v>
      </c>
      <c r="W324">
        <v>1114019.362037</v>
      </c>
      <c r="X324">
        <v>188.62549799999999</v>
      </c>
      <c r="Y324">
        <v>22.306369</v>
      </c>
      <c r="Z324">
        <v>478.250654</v>
      </c>
      <c r="AA324">
        <v>478.88054699999998</v>
      </c>
      <c r="AB324">
        <v>0</v>
      </c>
    </row>
    <row r="325" spans="1:28" x14ac:dyDescent="0.25">
      <c r="A325" s="1" t="s">
        <v>1819</v>
      </c>
      <c r="B325">
        <v>1382</v>
      </c>
      <c r="C325" s="1" t="s">
        <v>4022</v>
      </c>
      <c r="D325">
        <v>5.0999999999999996</v>
      </c>
      <c r="E325">
        <v>0</v>
      </c>
      <c r="F325">
        <v>2</v>
      </c>
      <c r="G325">
        <v>2009</v>
      </c>
      <c r="H325" s="1" t="s">
        <v>4136</v>
      </c>
      <c r="I325">
        <v>86.22</v>
      </c>
      <c r="J325">
        <v>16.3</v>
      </c>
      <c r="K325">
        <v>627</v>
      </c>
      <c r="L325">
        <v>2997.17</v>
      </c>
      <c r="M325">
        <v>264</v>
      </c>
      <c r="N325">
        <v>6</v>
      </c>
      <c r="O325">
        <v>0</v>
      </c>
      <c r="P325">
        <v>394.68</v>
      </c>
      <c r="Q325">
        <v>0</v>
      </c>
      <c r="R325" s="1" t="s">
        <v>5974</v>
      </c>
      <c r="S325" s="1" t="s">
        <v>8157</v>
      </c>
      <c r="T325">
        <v>0.83</v>
      </c>
      <c r="U325" s="1"/>
      <c r="V325">
        <v>60102.266622000003</v>
      </c>
      <c r="W325">
        <v>1686094.403045</v>
      </c>
      <c r="X325">
        <v>313.497343</v>
      </c>
      <c r="Y325">
        <v>36.423138999999999</v>
      </c>
      <c r="Z325">
        <v>735.82180000000005</v>
      </c>
      <c r="AA325">
        <v>724.79858999999999</v>
      </c>
      <c r="AB325">
        <v>0</v>
      </c>
    </row>
    <row r="326" spans="1:28" x14ac:dyDescent="0.25">
      <c r="A326" s="1" t="s">
        <v>1834</v>
      </c>
      <c r="B326">
        <v>1560</v>
      </c>
      <c r="C326" s="1" t="s">
        <v>4004</v>
      </c>
      <c r="D326">
        <v>5.0999999999999996</v>
      </c>
      <c r="E326">
        <v>0</v>
      </c>
      <c r="F326">
        <v>0</v>
      </c>
      <c r="G326">
        <v>2022</v>
      </c>
      <c r="H326" s="1" t="s">
        <v>4090</v>
      </c>
      <c r="I326">
        <v>24.41</v>
      </c>
      <c r="J326">
        <v>13.53</v>
      </c>
      <c r="K326">
        <v>462</v>
      </c>
      <c r="L326">
        <v>1286.42</v>
      </c>
      <c r="M326">
        <v>331</v>
      </c>
      <c r="N326">
        <v>5</v>
      </c>
      <c r="O326">
        <v>0</v>
      </c>
      <c r="P326">
        <v>386.33</v>
      </c>
      <c r="Q326">
        <v>0</v>
      </c>
      <c r="R326" s="1" t="s">
        <v>5989</v>
      </c>
      <c r="S326" s="1" t="s">
        <v>8157</v>
      </c>
      <c r="T326">
        <v>1.24</v>
      </c>
      <c r="U326" s="1"/>
      <c r="V326">
        <v>61524.426629000001</v>
      </c>
      <c r="W326">
        <v>1334804.690371</v>
      </c>
      <c r="X326">
        <v>311.58206799999999</v>
      </c>
      <c r="Y326">
        <v>31.284744</v>
      </c>
      <c r="Z326">
        <v>597.21234100000004</v>
      </c>
      <c r="AA326">
        <v>573.79854399999999</v>
      </c>
      <c r="AB326">
        <v>0</v>
      </c>
    </row>
    <row r="327" spans="1:28" x14ac:dyDescent="0.25">
      <c r="A327" s="1" t="s">
        <v>1837</v>
      </c>
      <c r="B327">
        <v>1152</v>
      </c>
      <c r="C327" s="1" t="s">
        <v>4024</v>
      </c>
      <c r="D327">
        <v>5.0999999999999996</v>
      </c>
      <c r="E327">
        <v>0</v>
      </c>
      <c r="F327">
        <v>2</v>
      </c>
      <c r="G327">
        <v>2026</v>
      </c>
      <c r="H327" s="1" t="s">
        <v>4100</v>
      </c>
      <c r="I327">
        <v>91.57</v>
      </c>
      <c r="J327">
        <v>12.15</v>
      </c>
      <c r="K327">
        <v>874</v>
      </c>
      <c r="L327">
        <v>1444.8</v>
      </c>
      <c r="M327">
        <v>673</v>
      </c>
      <c r="N327">
        <v>6</v>
      </c>
      <c r="O327">
        <v>0</v>
      </c>
      <c r="P327">
        <v>764.84</v>
      </c>
      <c r="Q327">
        <v>0</v>
      </c>
      <c r="R327" s="1" t="s">
        <v>5992</v>
      </c>
      <c r="S327" s="1" t="s">
        <v>8157</v>
      </c>
      <c r="T327">
        <v>0.96</v>
      </c>
      <c r="U327" s="1"/>
      <c r="V327">
        <v>92867.085603</v>
      </c>
      <c r="W327">
        <v>1822593.0226400001</v>
      </c>
      <c r="X327">
        <v>465.76130799999999</v>
      </c>
      <c r="Y327">
        <v>42.970638999999998</v>
      </c>
      <c r="Z327">
        <v>819.01142500000003</v>
      </c>
      <c r="AA327">
        <v>783.49336200000005</v>
      </c>
      <c r="AB327">
        <v>0</v>
      </c>
    </row>
    <row r="328" spans="1:28" x14ac:dyDescent="0.25">
      <c r="A328" s="1" t="s">
        <v>1847</v>
      </c>
      <c r="B328">
        <v>1727</v>
      </c>
      <c r="C328" s="1" t="s">
        <v>4033</v>
      </c>
      <c r="D328">
        <v>5.0999999999999996</v>
      </c>
      <c r="E328">
        <v>0</v>
      </c>
      <c r="F328">
        <v>2.0099999999999998</v>
      </c>
      <c r="G328">
        <v>2031</v>
      </c>
      <c r="H328" s="1" t="s">
        <v>4122</v>
      </c>
      <c r="I328">
        <v>159.35</v>
      </c>
      <c r="J328">
        <v>6.76</v>
      </c>
      <c r="K328">
        <v>304</v>
      </c>
      <c r="L328">
        <v>1983.05</v>
      </c>
      <c r="M328">
        <v>13</v>
      </c>
      <c r="N328">
        <v>1</v>
      </c>
      <c r="O328">
        <v>0</v>
      </c>
      <c r="P328">
        <v>66.7</v>
      </c>
      <c r="Q328">
        <v>0</v>
      </c>
      <c r="R328" s="1" t="s">
        <v>6002</v>
      </c>
      <c r="S328" s="1" t="s">
        <v>8157</v>
      </c>
      <c r="T328">
        <v>0.61</v>
      </c>
      <c r="U328" s="1"/>
      <c r="V328">
        <v>13174.79406</v>
      </c>
      <c r="W328">
        <v>575302.91017499997</v>
      </c>
      <c r="X328">
        <v>73.331354000000005</v>
      </c>
      <c r="Y328">
        <v>10.174664</v>
      </c>
      <c r="Z328">
        <v>239.174216</v>
      </c>
      <c r="AA328">
        <v>247.30139399999999</v>
      </c>
      <c r="AB328">
        <v>0</v>
      </c>
    </row>
    <row r="329" spans="1:28" x14ac:dyDescent="0.25">
      <c r="A329" s="1" t="s">
        <v>1851</v>
      </c>
      <c r="B329">
        <v>1380</v>
      </c>
      <c r="C329" s="1" t="s">
        <v>4026</v>
      </c>
      <c r="D329">
        <v>0.2</v>
      </c>
      <c r="E329">
        <v>0</v>
      </c>
      <c r="F329">
        <v>0</v>
      </c>
      <c r="G329">
        <v>2034</v>
      </c>
      <c r="H329" s="1" t="s">
        <v>4106</v>
      </c>
      <c r="I329">
        <v>88.81</v>
      </c>
      <c r="J329">
        <v>10.25</v>
      </c>
      <c r="K329">
        <v>654</v>
      </c>
      <c r="L329">
        <v>2021.22</v>
      </c>
      <c r="M329">
        <v>422</v>
      </c>
      <c r="N329">
        <v>11</v>
      </c>
      <c r="O329">
        <v>0</v>
      </c>
      <c r="P329">
        <v>501.08</v>
      </c>
      <c r="Q329">
        <v>0</v>
      </c>
      <c r="R329" s="1" t="s">
        <v>6006</v>
      </c>
      <c r="S329" s="1" t="s">
        <v>8157</v>
      </c>
      <c r="T329">
        <v>0.88</v>
      </c>
      <c r="U329" s="1"/>
      <c r="V329">
        <v>78046.801080000005</v>
      </c>
      <c r="W329">
        <v>1777404.396585</v>
      </c>
      <c r="X329">
        <v>397.38159899999999</v>
      </c>
      <c r="Y329">
        <v>40.740499999999997</v>
      </c>
      <c r="Z329">
        <v>790.54178999999999</v>
      </c>
      <c r="AA329">
        <v>764.05888300000004</v>
      </c>
      <c r="AB329">
        <v>0</v>
      </c>
    </row>
    <row r="330" spans="1:28" x14ac:dyDescent="0.25">
      <c r="A330" s="1" t="s">
        <v>1860</v>
      </c>
      <c r="B330">
        <v>1732</v>
      </c>
      <c r="C330" s="1" t="s">
        <v>4003</v>
      </c>
      <c r="D330">
        <v>5.0999999999999996</v>
      </c>
      <c r="E330">
        <v>0</v>
      </c>
      <c r="F330">
        <v>7.01</v>
      </c>
      <c r="G330">
        <v>2052</v>
      </c>
      <c r="H330" s="1" t="s">
        <v>4095</v>
      </c>
      <c r="I330">
        <v>63.59</v>
      </c>
      <c r="J330">
        <v>13.77</v>
      </c>
      <c r="K330">
        <v>320</v>
      </c>
      <c r="L330">
        <v>762.07</v>
      </c>
      <c r="M330">
        <v>183</v>
      </c>
      <c r="N330">
        <v>4</v>
      </c>
      <c r="O330">
        <v>0</v>
      </c>
      <c r="P330">
        <v>272.38</v>
      </c>
      <c r="Q330">
        <v>0</v>
      </c>
      <c r="R330" s="1" t="s">
        <v>6015</v>
      </c>
      <c r="S330" s="1" t="s">
        <v>8157</v>
      </c>
      <c r="T330">
        <v>1.1499999999999999</v>
      </c>
      <c r="U330" s="1"/>
      <c r="V330">
        <v>31441.703904000002</v>
      </c>
      <c r="W330">
        <v>684885.70966399997</v>
      </c>
      <c r="X330">
        <v>159.260087</v>
      </c>
      <c r="Y330">
        <v>15.706499000000001</v>
      </c>
      <c r="Z330">
        <v>304.73490700000002</v>
      </c>
      <c r="AA330">
        <v>294.41529500000001</v>
      </c>
      <c r="AB330">
        <v>0</v>
      </c>
    </row>
    <row r="331" spans="1:28" x14ac:dyDescent="0.25">
      <c r="A331" s="1" t="s">
        <v>1868</v>
      </c>
      <c r="B331">
        <v>1863</v>
      </c>
      <c r="C331" s="1" t="s">
        <v>4006</v>
      </c>
      <c r="D331">
        <v>5.0999999999999996</v>
      </c>
      <c r="E331">
        <v>0</v>
      </c>
      <c r="F331">
        <v>0</v>
      </c>
      <c r="G331">
        <v>2055</v>
      </c>
      <c r="H331" s="1" t="s">
        <v>4077</v>
      </c>
      <c r="I331">
        <v>54.88</v>
      </c>
      <c r="J331">
        <v>7.36</v>
      </c>
      <c r="K331">
        <v>192</v>
      </c>
      <c r="L331">
        <v>876.34</v>
      </c>
      <c r="M331">
        <v>59</v>
      </c>
      <c r="N331">
        <v>2</v>
      </c>
      <c r="O331">
        <v>0</v>
      </c>
      <c r="P331">
        <v>88.81</v>
      </c>
      <c r="Q331">
        <v>0</v>
      </c>
      <c r="R331" s="1" t="s">
        <v>6023</v>
      </c>
      <c r="S331" s="1" t="s">
        <v>8157</v>
      </c>
      <c r="T331">
        <v>0.61</v>
      </c>
      <c r="U331" s="1"/>
      <c r="V331">
        <v>14315.032866</v>
      </c>
      <c r="W331">
        <v>401718.41318500001</v>
      </c>
      <c r="X331">
        <v>74.541255000000007</v>
      </c>
      <c r="Y331">
        <v>8.0886449999999996</v>
      </c>
      <c r="Z331">
        <v>172.73757699999999</v>
      </c>
      <c r="AA331">
        <v>172.68679299999999</v>
      </c>
      <c r="AB331">
        <v>0</v>
      </c>
    </row>
    <row r="332" spans="1:28" x14ac:dyDescent="0.25">
      <c r="A332" s="1" t="s">
        <v>1870</v>
      </c>
      <c r="B332">
        <v>1360</v>
      </c>
      <c r="C332" s="1" t="s">
        <v>4028</v>
      </c>
      <c r="D332">
        <v>5.0999999999999996</v>
      </c>
      <c r="E332">
        <v>0</v>
      </c>
      <c r="F332">
        <v>0</v>
      </c>
      <c r="G332">
        <v>2057</v>
      </c>
      <c r="H332" s="1" t="s">
        <v>4093</v>
      </c>
      <c r="I332">
        <v>2.0699999999999998</v>
      </c>
      <c r="J332">
        <v>12.27</v>
      </c>
      <c r="K332">
        <v>697</v>
      </c>
      <c r="L332">
        <v>1916.07</v>
      </c>
      <c r="M332">
        <v>435</v>
      </c>
      <c r="N332">
        <v>8</v>
      </c>
      <c r="O332">
        <v>0</v>
      </c>
      <c r="P332">
        <v>545.70000000000005</v>
      </c>
      <c r="Q332">
        <v>0</v>
      </c>
      <c r="R332" s="1" t="s">
        <v>6025</v>
      </c>
      <c r="S332" s="1" t="s">
        <v>8157</v>
      </c>
      <c r="T332">
        <v>0.91</v>
      </c>
      <c r="U332" s="1"/>
      <c r="V332">
        <v>77773.203773999994</v>
      </c>
      <c r="W332">
        <v>1663217.005079</v>
      </c>
      <c r="X332">
        <v>393.21056099999998</v>
      </c>
      <c r="Y332">
        <v>37.768858999999999</v>
      </c>
      <c r="Z332">
        <v>738.38288299999999</v>
      </c>
      <c r="AA332">
        <v>714.977262</v>
      </c>
      <c r="AB332">
        <v>0</v>
      </c>
    </row>
    <row r="333" spans="1:28" x14ac:dyDescent="0.25">
      <c r="A333" s="1" t="s">
        <v>1880</v>
      </c>
      <c r="B333">
        <v>1186</v>
      </c>
      <c r="C333" s="1" t="s">
        <v>4042</v>
      </c>
      <c r="D333">
        <v>5.0999999999999996</v>
      </c>
      <c r="E333">
        <v>0</v>
      </c>
      <c r="F333">
        <v>7.0000000000000007E-2</v>
      </c>
      <c r="G333">
        <v>2064</v>
      </c>
      <c r="H333" s="1" t="s">
        <v>4126</v>
      </c>
      <c r="I333">
        <v>99.09</v>
      </c>
      <c r="J333">
        <v>7.26</v>
      </c>
      <c r="K333">
        <v>878</v>
      </c>
      <c r="L333">
        <v>1144.6300000000001</v>
      </c>
      <c r="M333">
        <v>692</v>
      </c>
      <c r="N333">
        <v>7</v>
      </c>
      <c r="O333">
        <v>0</v>
      </c>
      <c r="P333">
        <v>753.25</v>
      </c>
      <c r="Q333">
        <v>0</v>
      </c>
      <c r="R333" s="1" t="s">
        <v>6035</v>
      </c>
      <c r="S333" s="1" t="s">
        <v>8157</v>
      </c>
      <c r="T333">
        <v>0.67</v>
      </c>
      <c r="U333" s="1"/>
      <c r="V333">
        <v>115945.546147</v>
      </c>
      <c r="W333">
        <v>2097810.1526279999</v>
      </c>
      <c r="X333">
        <v>577.168634</v>
      </c>
      <c r="Y333">
        <v>50.131594999999997</v>
      </c>
      <c r="Z333">
        <v>947.67614800000001</v>
      </c>
      <c r="AA333">
        <v>901.80991400000005</v>
      </c>
      <c r="AB333">
        <v>0</v>
      </c>
    </row>
    <row r="334" spans="1:28" x14ac:dyDescent="0.25">
      <c r="A334" s="1" t="s">
        <v>1890</v>
      </c>
      <c r="B334">
        <v>1941</v>
      </c>
      <c r="C334" s="1" t="s">
        <v>4009</v>
      </c>
      <c r="D334">
        <v>5.0999999999999996</v>
      </c>
      <c r="E334">
        <v>0</v>
      </c>
      <c r="F334">
        <v>0.38</v>
      </c>
      <c r="G334">
        <v>2074</v>
      </c>
      <c r="H334" s="1" t="s">
        <v>4082</v>
      </c>
      <c r="I334">
        <v>19.239999999999998</v>
      </c>
      <c r="J334">
        <v>11.49</v>
      </c>
      <c r="K334">
        <v>133</v>
      </c>
      <c r="L334">
        <v>738.31</v>
      </c>
      <c r="M334">
        <v>47</v>
      </c>
      <c r="N334">
        <v>2</v>
      </c>
      <c r="O334">
        <v>0</v>
      </c>
      <c r="P334">
        <v>73.75</v>
      </c>
      <c r="Q334">
        <v>0</v>
      </c>
      <c r="R334" s="1" t="s">
        <v>6045</v>
      </c>
      <c r="S334" s="1" t="s">
        <v>8157</v>
      </c>
      <c r="T334">
        <v>0.92</v>
      </c>
      <c r="U334" s="1"/>
      <c r="V334">
        <v>11528.725426000001</v>
      </c>
      <c r="W334">
        <v>389876.44422300003</v>
      </c>
      <c r="X334">
        <v>61.751677999999998</v>
      </c>
      <c r="Y334">
        <v>8.3198709999999991</v>
      </c>
      <c r="Z334">
        <v>169.96720199999999</v>
      </c>
      <c r="AA334">
        <v>167.593616</v>
      </c>
      <c r="AB334">
        <v>0</v>
      </c>
    </row>
    <row r="335" spans="1:28" x14ac:dyDescent="0.25">
      <c r="A335" s="1" t="s">
        <v>1892</v>
      </c>
      <c r="B335">
        <v>1816</v>
      </c>
      <c r="C335" s="1" t="s">
        <v>4021</v>
      </c>
      <c r="D335">
        <v>5.0999999999999996</v>
      </c>
      <c r="E335">
        <v>0</v>
      </c>
      <c r="F335">
        <v>0.22</v>
      </c>
      <c r="G335">
        <v>2075</v>
      </c>
      <c r="H335" s="1" t="s">
        <v>4097</v>
      </c>
      <c r="I335">
        <v>76.69</v>
      </c>
      <c r="J335">
        <v>5.86</v>
      </c>
      <c r="K335">
        <v>259</v>
      </c>
      <c r="L335">
        <v>1564.11</v>
      </c>
      <c r="M335">
        <v>103</v>
      </c>
      <c r="N335">
        <v>4</v>
      </c>
      <c r="O335">
        <v>0</v>
      </c>
      <c r="P335">
        <v>174.99</v>
      </c>
      <c r="Q335">
        <v>0</v>
      </c>
      <c r="R335" s="1" t="s">
        <v>6047</v>
      </c>
      <c r="S335" s="1" t="s">
        <v>8157</v>
      </c>
      <c r="T335">
        <v>1.34</v>
      </c>
      <c r="U335" s="1"/>
      <c r="V335">
        <v>23559.223693</v>
      </c>
      <c r="W335">
        <v>784468.67702199996</v>
      </c>
      <c r="X335">
        <v>125.87801</v>
      </c>
      <c r="Y335">
        <v>17.129311999999999</v>
      </c>
      <c r="Z335">
        <v>341.82626099999999</v>
      </c>
      <c r="AA335">
        <v>337.21434900000003</v>
      </c>
      <c r="AB335">
        <v>0</v>
      </c>
    </row>
    <row r="336" spans="1:28" x14ac:dyDescent="0.25">
      <c r="A336" s="1" t="s">
        <v>1901</v>
      </c>
      <c r="B336">
        <v>1150</v>
      </c>
      <c r="C336" s="1" t="s">
        <v>4033</v>
      </c>
      <c r="D336">
        <v>5.0999999999999996</v>
      </c>
      <c r="E336">
        <v>0</v>
      </c>
      <c r="F336">
        <v>0</v>
      </c>
      <c r="G336">
        <v>2092</v>
      </c>
      <c r="H336" s="1" t="s">
        <v>4088</v>
      </c>
      <c r="I336">
        <v>194.58</v>
      </c>
      <c r="J336">
        <v>5.93</v>
      </c>
      <c r="K336">
        <v>942</v>
      </c>
      <c r="L336">
        <v>2216.48</v>
      </c>
      <c r="M336">
        <v>655</v>
      </c>
      <c r="N336">
        <v>8</v>
      </c>
      <c r="O336">
        <v>0</v>
      </c>
      <c r="P336">
        <v>739.61</v>
      </c>
      <c r="Q336">
        <v>0</v>
      </c>
      <c r="R336" s="1" t="s">
        <v>6056</v>
      </c>
      <c r="S336" s="1" t="s">
        <v>8157</v>
      </c>
      <c r="T336">
        <v>0.8</v>
      </c>
      <c r="U336" s="1"/>
      <c r="V336">
        <v>117438.721816</v>
      </c>
      <c r="W336">
        <v>2357182.5124949999</v>
      </c>
      <c r="X336">
        <v>590.093253</v>
      </c>
      <c r="Y336">
        <v>54.549869000000001</v>
      </c>
      <c r="Z336">
        <v>1052.970413</v>
      </c>
      <c r="AA336">
        <v>1013.301077</v>
      </c>
      <c r="AB336">
        <v>0</v>
      </c>
    </row>
    <row r="337" spans="1:28" x14ac:dyDescent="0.25">
      <c r="A337" s="1" t="s">
        <v>1914</v>
      </c>
      <c r="B337">
        <v>1610</v>
      </c>
      <c r="C337" s="1" t="s">
        <v>4022</v>
      </c>
      <c r="D337">
        <v>5.0999999999999996</v>
      </c>
      <c r="E337">
        <v>0</v>
      </c>
      <c r="F337">
        <v>0</v>
      </c>
      <c r="G337">
        <v>2101</v>
      </c>
      <c r="H337" s="1" t="s">
        <v>4136</v>
      </c>
      <c r="I337">
        <v>86.22</v>
      </c>
      <c r="J337">
        <v>12.33</v>
      </c>
      <c r="K337">
        <v>491</v>
      </c>
      <c r="L337">
        <v>2997.17</v>
      </c>
      <c r="M337">
        <v>135</v>
      </c>
      <c r="N337">
        <v>4</v>
      </c>
      <c r="O337">
        <v>0</v>
      </c>
      <c r="P337">
        <v>192.91</v>
      </c>
      <c r="Q337">
        <v>0</v>
      </c>
      <c r="R337" s="1" t="s">
        <v>6069</v>
      </c>
      <c r="S337" s="1" t="s">
        <v>8157</v>
      </c>
      <c r="T337">
        <v>0.64</v>
      </c>
      <c r="U337" s="1"/>
      <c r="V337">
        <v>34163.378735999999</v>
      </c>
      <c r="W337">
        <v>1148405.3994189999</v>
      </c>
      <c r="X337">
        <v>182.47662399999999</v>
      </c>
      <c r="Y337">
        <v>22.729039</v>
      </c>
      <c r="Z337">
        <v>489.169601</v>
      </c>
      <c r="AA337">
        <v>493.660348</v>
      </c>
      <c r="AB337">
        <v>0</v>
      </c>
    </row>
    <row r="338" spans="1:28" x14ac:dyDescent="0.25">
      <c r="A338" s="1" t="s">
        <v>1923</v>
      </c>
      <c r="B338">
        <v>1438</v>
      </c>
      <c r="C338" s="1" t="s">
        <v>4033</v>
      </c>
      <c r="D338">
        <v>5.0999999999999996</v>
      </c>
      <c r="E338">
        <v>0</v>
      </c>
      <c r="F338">
        <v>0.5</v>
      </c>
      <c r="G338">
        <v>2113</v>
      </c>
      <c r="H338" s="1" t="s">
        <v>4131</v>
      </c>
      <c r="I338">
        <v>194.58</v>
      </c>
      <c r="J338">
        <v>14.13</v>
      </c>
      <c r="K338">
        <v>675</v>
      </c>
      <c r="L338">
        <v>2216.48</v>
      </c>
      <c r="M338">
        <v>382</v>
      </c>
      <c r="N338">
        <v>7</v>
      </c>
      <c r="O338">
        <v>0</v>
      </c>
      <c r="P338">
        <v>528.02</v>
      </c>
      <c r="Q338">
        <v>0</v>
      </c>
      <c r="R338" s="1" t="s">
        <v>6078</v>
      </c>
      <c r="S338" s="1" t="s">
        <v>8157</v>
      </c>
      <c r="T338">
        <v>1.1000000000000001</v>
      </c>
      <c r="U338" s="1"/>
      <c r="V338">
        <v>76932.682044999994</v>
      </c>
      <c r="W338">
        <v>1800698.398202</v>
      </c>
      <c r="X338">
        <v>392.85648099999997</v>
      </c>
      <c r="Y338">
        <v>41.101725999999999</v>
      </c>
      <c r="Z338">
        <v>800.512113</v>
      </c>
      <c r="AA338">
        <v>774.07070999999996</v>
      </c>
      <c r="AB338">
        <v>0</v>
      </c>
    </row>
    <row r="339" spans="1:28" x14ac:dyDescent="0.25">
      <c r="A339" s="1" t="s">
        <v>1928</v>
      </c>
      <c r="B339">
        <v>2071</v>
      </c>
      <c r="C339" s="1" t="s">
        <v>4004</v>
      </c>
      <c r="D339">
        <v>5.0999999999999996</v>
      </c>
      <c r="E339">
        <v>0</v>
      </c>
      <c r="F339">
        <v>1</v>
      </c>
      <c r="G339">
        <v>2119</v>
      </c>
      <c r="H339" s="1" t="s">
        <v>4074</v>
      </c>
      <c r="I339">
        <v>0.2</v>
      </c>
      <c r="J339">
        <v>14.83</v>
      </c>
      <c r="K339">
        <v>48</v>
      </c>
      <c r="L339">
        <v>420.4</v>
      </c>
      <c r="M339">
        <v>0</v>
      </c>
      <c r="N339">
        <v>0</v>
      </c>
      <c r="O339">
        <v>0</v>
      </c>
      <c r="P339">
        <v>19.66</v>
      </c>
      <c r="Q339">
        <v>0</v>
      </c>
      <c r="R339" s="1" t="s">
        <v>6083</v>
      </c>
      <c r="S339" s="1" t="s">
        <v>8157</v>
      </c>
      <c r="T339">
        <v>1.1000000000000001</v>
      </c>
      <c r="U339" s="1"/>
      <c r="V339">
        <v>3143.1989309999999</v>
      </c>
      <c r="W339">
        <v>168515.020105</v>
      </c>
      <c r="X339">
        <v>18.254338000000001</v>
      </c>
      <c r="Y339">
        <v>3.2851759999999999</v>
      </c>
      <c r="Z339">
        <v>71.217288999999994</v>
      </c>
      <c r="AA339">
        <v>72.437354999999997</v>
      </c>
      <c r="AB339">
        <v>0</v>
      </c>
    </row>
    <row r="340" spans="1:28" x14ac:dyDescent="0.25">
      <c r="A340" s="1" t="s">
        <v>1930</v>
      </c>
      <c r="B340">
        <v>1035</v>
      </c>
      <c r="C340" s="1" t="s">
        <v>4042</v>
      </c>
      <c r="D340">
        <v>5.0999999999999996</v>
      </c>
      <c r="E340">
        <v>0</v>
      </c>
      <c r="F340">
        <v>0</v>
      </c>
      <c r="G340">
        <v>2122</v>
      </c>
      <c r="H340" s="1" t="s">
        <v>4137</v>
      </c>
      <c r="I340">
        <v>126.24</v>
      </c>
      <c r="J340">
        <v>3.81</v>
      </c>
      <c r="K340">
        <v>1087</v>
      </c>
      <c r="L340">
        <v>1285.83</v>
      </c>
      <c r="M340">
        <v>738</v>
      </c>
      <c r="N340">
        <v>10</v>
      </c>
      <c r="O340">
        <v>0</v>
      </c>
      <c r="P340">
        <v>841.07</v>
      </c>
      <c r="Q340">
        <v>0</v>
      </c>
      <c r="R340" s="1" t="s">
        <v>6085</v>
      </c>
      <c r="S340" s="1" t="s">
        <v>8157</v>
      </c>
      <c r="T340">
        <v>0.38</v>
      </c>
      <c r="U340" s="1"/>
      <c r="V340">
        <v>133737.10054399999</v>
      </c>
      <c r="W340">
        <v>2379693.7748199999</v>
      </c>
      <c r="X340">
        <v>664.61156200000005</v>
      </c>
      <c r="Y340">
        <v>56.411653000000001</v>
      </c>
      <c r="Z340">
        <v>1073.9008570000001</v>
      </c>
      <c r="AA340">
        <v>1022.988885</v>
      </c>
      <c r="AB340">
        <v>0</v>
      </c>
    </row>
    <row r="341" spans="1:28" x14ac:dyDescent="0.25">
      <c r="A341" s="1" t="s">
        <v>1932</v>
      </c>
      <c r="B341">
        <v>1932</v>
      </c>
      <c r="C341" s="1" t="s">
        <v>4016</v>
      </c>
      <c r="D341">
        <v>5.0999999999999996</v>
      </c>
      <c r="E341">
        <v>0</v>
      </c>
      <c r="F341">
        <v>0</v>
      </c>
      <c r="G341">
        <v>2124</v>
      </c>
      <c r="H341" s="1" t="s">
        <v>4089</v>
      </c>
      <c r="I341">
        <v>182.21</v>
      </c>
      <c r="J341">
        <v>7.37</v>
      </c>
      <c r="K341">
        <v>192</v>
      </c>
      <c r="L341">
        <v>905.52</v>
      </c>
      <c r="M341">
        <v>49</v>
      </c>
      <c r="N341">
        <v>2</v>
      </c>
      <c r="O341">
        <v>0</v>
      </c>
      <c r="P341">
        <v>87.21</v>
      </c>
      <c r="Q341">
        <v>0</v>
      </c>
      <c r="R341" s="1" t="s">
        <v>6087</v>
      </c>
      <c r="S341" s="1" t="s">
        <v>8157</v>
      </c>
      <c r="T341">
        <v>0.62</v>
      </c>
      <c r="U341" s="1"/>
      <c r="V341">
        <v>13063.201701</v>
      </c>
      <c r="W341">
        <v>388765.86640100001</v>
      </c>
      <c r="X341">
        <v>68.502281999999994</v>
      </c>
      <c r="Y341">
        <v>7.5210970000000001</v>
      </c>
      <c r="Z341">
        <v>165.320662</v>
      </c>
      <c r="AA341">
        <v>167.11865700000001</v>
      </c>
      <c r="AB341">
        <v>0</v>
      </c>
    </row>
    <row r="342" spans="1:28" x14ac:dyDescent="0.25">
      <c r="A342" s="1" t="s">
        <v>1956</v>
      </c>
      <c r="B342">
        <v>1725</v>
      </c>
      <c r="C342" s="1" t="s">
        <v>4037</v>
      </c>
      <c r="D342">
        <v>5.0999999999999996</v>
      </c>
      <c r="E342">
        <v>0</v>
      </c>
      <c r="F342">
        <v>0</v>
      </c>
      <c r="G342">
        <v>2142</v>
      </c>
      <c r="H342" s="1" t="s">
        <v>4129</v>
      </c>
      <c r="I342">
        <v>135.09</v>
      </c>
      <c r="J342">
        <v>15.68</v>
      </c>
      <c r="K342">
        <v>417</v>
      </c>
      <c r="L342">
        <v>1953.85</v>
      </c>
      <c r="M342">
        <v>214</v>
      </c>
      <c r="N342">
        <v>6</v>
      </c>
      <c r="O342">
        <v>0</v>
      </c>
      <c r="P342">
        <v>300.61</v>
      </c>
      <c r="Q342">
        <v>0</v>
      </c>
      <c r="R342" s="1" t="s">
        <v>6111</v>
      </c>
      <c r="S342" s="1" t="s">
        <v>8157</v>
      </c>
      <c r="T342">
        <v>1.23</v>
      </c>
      <c r="U342" s="1"/>
      <c r="V342">
        <v>42017.796451000002</v>
      </c>
      <c r="W342">
        <v>1217537.3194289999</v>
      </c>
      <c r="X342">
        <v>220.26679300000001</v>
      </c>
      <c r="Y342">
        <v>27.18939</v>
      </c>
      <c r="Z342">
        <v>535.19514200000003</v>
      </c>
      <c r="AA342">
        <v>523.37838299999999</v>
      </c>
      <c r="AB342">
        <v>0</v>
      </c>
    </row>
    <row r="343" spans="1:28" x14ac:dyDescent="0.25">
      <c r="A343" s="1" t="s">
        <v>1961</v>
      </c>
      <c r="B343">
        <v>1154</v>
      </c>
      <c r="C343" s="1" t="s">
        <v>4039</v>
      </c>
      <c r="D343">
        <v>5.0999999999999996</v>
      </c>
      <c r="E343">
        <v>0</v>
      </c>
      <c r="F343">
        <v>4.01</v>
      </c>
      <c r="G343">
        <v>2149</v>
      </c>
      <c r="H343" s="1" t="s">
        <v>4111</v>
      </c>
      <c r="I343">
        <v>13.29</v>
      </c>
      <c r="J343">
        <v>15.38</v>
      </c>
      <c r="K343">
        <v>995</v>
      </c>
      <c r="L343">
        <v>1792.38</v>
      </c>
      <c r="M343">
        <v>800</v>
      </c>
      <c r="N343">
        <v>11</v>
      </c>
      <c r="O343">
        <v>0</v>
      </c>
      <c r="P343">
        <v>888.22</v>
      </c>
      <c r="Q343">
        <v>0</v>
      </c>
      <c r="R343" s="1" t="s">
        <v>6116</v>
      </c>
      <c r="S343" s="1" t="s">
        <v>8157</v>
      </c>
      <c r="T343">
        <v>1.22</v>
      </c>
      <c r="U343" s="1"/>
      <c r="V343">
        <v>120189.55770200001</v>
      </c>
      <c r="W343">
        <v>2432510.5445559998</v>
      </c>
      <c r="X343">
        <v>604.72684900000002</v>
      </c>
      <c r="Y343">
        <v>57.930323000000001</v>
      </c>
      <c r="Z343">
        <v>1093.966686</v>
      </c>
      <c r="AA343">
        <v>1045.6799140000001</v>
      </c>
      <c r="AB343">
        <v>0</v>
      </c>
    </row>
    <row r="344" spans="1:28" x14ac:dyDescent="0.25">
      <c r="A344" s="1" t="s">
        <v>1972</v>
      </c>
      <c r="B344">
        <v>1208</v>
      </c>
      <c r="C344" s="1" t="s">
        <v>4042</v>
      </c>
      <c r="D344">
        <v>5.0999999999999996</v>
      </c>
      <c r="E344">
        <v>0</v>
      </c>
      <c r="F344">
        <v>0.5</v>
      </c>
      <c r="G344">
        <v>2163</v>
      </c>
      <c r="H344" s="1" t="s">
        <v>4134</v>
      </c>
      <c r="I344">
        <v>126.24</v>
      </c>
      <c r="J344">
        <v>13.82</v>
      </c>
      <c r="K344">
        <v>955</v>
      </c>
      <c r="L344">
        <v>1292.6600000000001</v>
      </c>
      <c r="M344">
        <v>770</v>
      </c>
      <c r="N344">
        <v>12</v>
      </c>
      <c r="O344">
        <v>0</v>
      </c>
      <c r="P344">
        <v>868.48</v>
      </c>
      <c r="Q344">
        <v>0</v>
      </c>
      <c r="R344" s="1" t="s">
        <v>6127</v>
      </c>
      <c r="S344" s="1" t="s">
        <v>8157</v>
      </c>
      <c r="T344">
        <v>1.0900000000000001</v>
      </c>
      <c r="U344" s="1"/>
      <c r="V344">
        <v>131890.25359000001</v>
      </c>
      <c r="W344">
        <v>2457766.3077500002</v>
      </c>
      <c r="X344">
        <v>658.42355899999995</v>
      </c>
      <c r="Y344">
        <v>59.326269000000003</v>
      </c>
      <c r="Z344">
        <v>1112.243082</v>
      </c>
      <c r="AA344">
        <v>1056.544328</v>
      </c>
      <c r="AB344">
        <v>0</v>
      </c>
    </row>
    <row r="345" spans="1:28" x14ac:dyDescent="0.25">
      <c r="A345" s="1" t="s">
        <v>1973</v>
      </c>
      <c r="B345">
        <v>2075</v>
      </c>
      <c r="C345" s="1" t="s">
        <v>4010</v>
      </c>
      <c r="D345">
        <v>5.0999999999999996</v>
      </c>
      <c r="E345">
        <v>0</v>
      </c>
      <c r="F345">
        <v>5</v>
      </c>
      <c r="G345">
        <v>2163</v>
      </c>
      <c r="H345" s="1" t="s">
        <v>4083</v>
      </c>
      <c r="I345">
        <v>73.11</v>
      </c>
      <c r="J345">
        <v>18.36</v>
      </c>
      <c r="K345">
        <v>88</v>
      </c>
      <c r="L345">
        <v>900.39</v>
      </c>
      <c r="M345">
        <v>0</v>
      </c>
      <c r="N345">
        <v>0</v>
      </c>
      <c r="O345">
        <v>0</v>
      </c>
      <c r="P345">
        <v>41.49</v>
      </c>
      <c r="Q345">
        <v>0</v>
      </c>
      <c r="R345" s="1" t="s">
        <v>6128</v>
      </c>
      <c r="S345" s="1" t="s">
        <v>8157</v>
      </c>
      <c r="T345">
        <v>1.44</v>
      </c>
      <c r="U345" s="1"/>
      <c r="V345">
        <v>6248.553132</v>
      </c>
      <c r="W345">
        <v>341481.89886399999</v>
      </c>
      <c r="X345">
        <v>36.663305000000001</v>
      </c>
      <c r="Y345">
        <v>7.1219390000000002</v>
      </c>
      <c r="Z345">
        <v>146.618211</v>
      </c>
      <c r="AA345">
        <v>146.787654</v>
      </c>
      <c r="AB345">
        <v>0</v>
      </c>
    </row>
    <row r="346" spans="1:28" x14ac:dyDescent="0.25">
      <c r="A346" s="1" t="s">
        <v>1984</v>
      </c>
      <c r="B346">
        <v>1257</v>
      </c>
      <c r="C346" s="1" t="s">
        <v>4031</v>
      </c>
      <c r="D346">
        <v>5.0999999999999996</v>
      </c>
      <c r="E346">
        <v>0</v>
      </c>
      <c r="F346">
        <v>0</v>
      </c>
      <c r="G346">
        <v>2173</v>
      </c>
      <c r="H346" s="1" t="s">
        <v>4128</v>
      </c>
      <c r="I346">
        <v>116.2</v>
      </c>
      <c r="J346">
        <v>9.58</v>
      </c>
      <c r="K346">
        <v>916</v>
      </c>
      <c r="L346">
        <v>2778.54</v>
      </c>
      <c r="M346">
        <v>531</v>
      </c>
      <c r="N346">
        <v>10</v>
      </c>
      <c r="O346">
        <v>0</v>
      </c>
      <c r="P346">
        <v>671.93</v>
      </c>
      <c r="Q346">
        <v>0</v>
      </c>
      <c r="R346" s="1" t="s">
        <v>6139</v>
      </c>
      <c r="S346" s="1" t="s">
        <v>8157</v>
      </c>
      <c r="T346">
        <v>0.82</v>
      </c>
      <c r="U346" s="1"/>
      <c r="V346">
        <v>97883.348178</v>
      </c>
      <c r="W346">
        <v>2166184.011682</v>
      </c>
      <c r="X346">
        <v>496.55232999999998</v>
      </c>
      <c r="Y346">
        <v>48.481143000000003</v>
      </c>
      <c r="Z346">
        <v>957.90695500000004</v>
      </c>
      <c r="AA346">
        <v>931.18884600000001</v>
      </c>
      <c r="AB346">
        <v>0</v>
      </c>
    </row>
    <row r="347" spans="1:28" x14ac:dyDescent="0.25">
      <c r="A347" s="1" t="s">
        <v>1988</v>
      </c>
      <c r="B347">
        <v>1161</v>
      </c>
      <c r="C347" s="1" t="s">
        <v>4028</v>
      </c>
      <c r="D347">
        <v>5.0999999999999996</v>
      </c>
      <c r="E347">
        <v>0</v>
      </c>
      <c r="F347">
        <v>0.28999999999999998</v>
      </c>
      <c r="G347">
        <v>2175</v>
      </c>
      <c r="H347" s="1" t="s">
        <v>4109</v>
      </c>
      <c r="I347">
        <v>23.46</v>
      </c>
      <c r="J347">
        <v>14.7</v>
      </c>
      <c r="K347">
        <v>1014</v>
      </c>
      <c r="L347">
        <v>1564.07</v>
      </c>
      <c r="M347">
        <v>812</v>
      </c>
      <c r="N347">
        <v>13</v>
      </c>
      <c r="O347">
        <v>0</v>
      </c>
      <c r="P347">
        <v>907.81</v>
      </c>
      <c r="Q347">
        <v>0</v>
      </c>
      <c r="R347" s="1" t="s">
        <v>6143</v>
      </c>
      <c r="S347" s="1" t="s">
        <v>8157</v>
      </c>
      <c r="T347">
        <v>1.08</v>
      </c>
      <c r="U347" s="1"/>
      <c r="V347">
        <v>135845.81054400001</v>
      </c>
      <c r="W347">
        <v>2545070.5705519998</v>
      </c>
      <c r="X347">
        <v>678.44138499999997</v>
      </c>
      <c r="Y347">
        <v>60.906143</v>
      </c>
      <c r="Z347">
        <v>1147.0574570000001</v>
      </c>
      <c r="AA347">
        <v>1094.0749940000001</v>
      </c>
      <c r="AB347">
        <v>0</v>
      </c>
    </row>
    <row r="348" spans="1:28" x14ac:dyDescent="0.25">
      <c r="A348" s="1" t="s">
        <v>1998</v>
      </c>
      <c r="B348">
        <v>1932</v>
      </c>
      <c r="C348" s="1" t="s">
        <v>4006</v>
      </c>
      <c r="D348">
        <v>5.0999999999999996</v>
      </c>
      <c r="E348">
        <v>0</v>
      </c>
      <c r="F348">
        <v>0</v>
      </c>
      <c r="G348">
        <v>2181</v>
      </c>
      <c r="H348" s="1" t="s">
        <v>4077</v>
      </c>
      <c r="I348">
        <v>54.88</v>
      </c>
      <c r="J348">
        <v>6.54</v>
      </c>
      <c r="K348">
        <v>249</v>
      </c>
      <c r="L348">
        <v>876.34</v>
      </c>
      <c r="M348">
        <v>145</v>
      </c>
      <c r="N348">
        <v>4</v>
      </c>
      <c r="O348">
        <v>0</v>
      </c>
      <c r="P348">
        <v>174.63</v>
      </c>
      <c r="Q348">
        <v>0</v>
      </c>
      <c r="R348" s="1" t="s">
        <v>6153</v>
      </c>
      <c r="S348" s="1" t="s">
        <v>8157</v>
      </c>
      <c r="T348">
        <v>0.85</v>
      </c>
      <c r="U348" s="1"/>
      <c r="V348">
        <v>25102.507457</v>
      </c>
      <c r="W348">
        <v>607262.13737400004</v>
      </c>
      <c r="X348">
        <v>128.57919699999999</v>
      </c>
      <c r="Y348">
        <v>13.322774000000001</v>
      </c>
      <c r="Z348">
        <v>266.62601100000001</v>
      </c>
      <c r="AA348">
        <v>261.04537800000003</v>
      </c>
      <c r="AB348">
        <v>0</v>
      </c>
    </row>
    <row r="349" spans="1:28" x14ac:dyDescent="0.25">
      <c r="A349" s="1" t="s">
        <v>2000</v>
      </c>
      <c r="B349">
        <v>1294</v>
      </c>
      <c r="C349" s="1" t="s">
        <v>4042</v>
      </c>
      <c r="D349">
        <v>5.0999999999999996</v>
      </c>
      <c r="E349">
        <v>0</v>
      </c>
      <c r="F349">
        <v>0.26</v>
      </c>
      <c r="G349">
        <v>2185</v>
      </c>
      <c r="H349" s="1" t="s">
        <v>4126</v>
      </c>
      <c r="I349">
        <v>99.09</v>
      </c>
      <c r="J349">
        <v>11.55</v>
      </c>
      <c r="K349">
        <v>891</v>
      </c>
      <c r="L349">
        <v>1144.6400000000001</v>
      </c>
      <c r="M349">
        <v>708</v>
      </c>
      <c r="N349">
        <v>9</v>
      </c>
      <c r="O349">
        <v>0</v>
      </c>
      <c r="P349">
        <v>795.12</v>
      </c>
      <c r="Q349">
        <v>0</v>
      </c>
      <c r="R349" s="1" t="s">
        <v>6155</v>
      </c>
      <c r="S349" s="1" t="s">
        <v>8157</v>
      </c>
      <c r="T349">
        <v>0.88</v>
      </c>
      <c r="U349" s="1"/>
      <c r="V349">
        <v>118461.938046</v>
      </c>
      <c r="W349">
        <v>2184797.4952400001</v>
      </c>
      <c r="X349">
        <v>590.75980800000002</v>
      </c>
      <c r="Y349">
        <v>52.268380000000001</v>
      </c>
      <c r="Z349">
        <v>986.62410999999997</v>
      </c>
      <c r="AA349">
        <v>939.20219499999996</v>
      </c>
      <c r="AB349">
        <v>0</v>
      </c>
    </row>
    <row r="350" spans="1:28" x14ac:dyDescent="0.25">
      <c r="A350" s="1" t="s">
        <v>2002</v>
      </c>
      <c r="B350">
        <v>1400</v>
      </c>
      <c r="C350" s="1" t="s">
        <v>4008</v>
      </c>
      <c r="D350">
        <v>5.0999999999999996</v>
      </c>
      <c r="E350">
        <v>0</v>
      </c>
      <c r="F350">
        <v>0</v>
      </c>
      <c r="G350">
        <v>2185</v>
      </c>
      <c r="H350" s="1" t="s">
        <v>4080</v>
      </c>
      <c r="I350">
        <v>0.2</v>
      </c>
      <c r="J350">
        <v>5.56</v>
      </c>
      <c r="K350">
        <v>785</v>
      </c>
      <c r="L350">
        <v>660.09</v>
      </c>
      <c r="M350">
        <v>690</v>
      </c>
      <c r="N350">
        <v>6</v>
      </c>
      <c r="O350">
        <v>0</v>
      </c>
      <c r="P350">
        <v>728.27</v>
      </c>
      <c r="Q350">
        <v>0</v>
      </c>
      <c r="R350" s="1" t="s">
        <v>6157</v>
      </c>
      <c r="S350" s="1" t="s">
        <v>8157</v>
      </c>
      <c r="T350">
        <v>0.89</v>
      </c>
      <c r="U350" s="1"/>
      <c r="V350">
        <v>113741.826418</v>
      </c>
      <c r="W350">
        <v>2011084.2399919999</v>
      </c>
      <c r="X350">
        <v>565.21867899999995</v>
      </c>
      <c r="Y350">
        <v>49.027492000000002</v>
      </c>
      <c r="Z350">
        <v>913.99463300000002</v>
      </c>
      <c r="AA350">
        <v>864.52885800000001</v>
      </c>
      <c r="AB350">
        <v>0</v>
      </c>
    </row>
    <row r="351" spans="1:28" x14ac:dyDescent="0.25">
      <c r="A351" s="1" t="s">
        <v>2004</v>
      </c>
      <c r="B351">
        <v>1884</v>
      </c>
      <c r="C351" s="1" t="s">
        <v>4032</v>
      </c>
      <c r="D351">
        <v>5.0999999999999996</v>
      </c>
      <c r="E351">
        <v>0</v>
      </c>
      <c r="F351">
        <v>2.1800000000000002</v>
      </c>
      <c r="G351">
        <v>2185</v>
      </c>
      <c r="H351" s="1" t="s">
        <v>4113</v>
      </c>
      <c r="I351">
        <v>0.2</v>
      </c>
      <c r="J351">
        <v>14.42</v>
      </c>
      <c r="K351">
        <v>301</v>
      </c>
      <c r="L351">
        <v>1269.6500000000001</v>
      </c>
      <c r="M351">
        <v>189</v>
      </c>
      <c r="N351">
        <v>4</v>
      </c>
      <c r="O351">
        <v>0</v>
      </c>
      <c r="P351">
        <v>216.15</v>
      </c>
      <c r="Q351">
        <v>0</v>
      </c>
      <c r="R351" s="1" t="s">
        <v>6159</v>
      </c>
      <c r="S351" s="1" t="s">
        <v>8157</v>
      </c>
      <c r="T351">
        <v>1.0900000000000001</v>
      </c>
      <c r="U351" s="1"/>
      <c r="V351">
        <v>36430.000416000003</v>
      </c>
      <c r="W351">
        <v>933251.33033999999</v>
      </c>
      <c r="X351">
        <v>187.93049199999999</v>
      </c>
      <c r="Y351">
        <v>20.990168000000001</v>
      </c>
      <c r="Z351">
        <v>411.31027</v>
      </c>
      <c r="AA351">
        <v>401.17675600000001</v>
      </c>
      <c r="AB351">
        <v>0</v>
      </c>
    </row>
    <row r="352" spans="1:28" x14ac:dyDescent="0.25">
      <c r="A352" s="1" t="s">
        <v>2005</v>
      </c>
      <c r="B352">
        <v>2049</v>
      </c>
      <c r="C352" s="1" t="s">
        <v>4009</v>
      </c>
      <c r="D352">
        <v>5.0999999999999996</v>
      </c>
      <c r="E352">
        <v>0</v>
      </c>
      <c r="F352">
        <v>0.56999999999999995</v>
      </c>
      <c r="G352">
        <v>2185</v>
      </c>
      <c r="H352" s="1" t="s">
        <v>4081</v>
      </c>
      <c r="I352">
        <v>19.239999999999998</v>
      </c>
      <c r="J352">
        <v>6.55</v>
      </c>
      <c r="K352">
        <v>136</v>
      </c>
      <c r="L352">
        <v>738.31</v>
      </c>
      <c r="M352">
        <v>9</v>
      </c>
      <c r="N352">
        <v>3</v>
      </c>
      <c r="O352">
        <v>0</v>
      </c>
      <c r="P352">
        <v>39.19</v>
      </c>
      <c r="Q352">
        <v>0</v>
      </c>
      <c r="R352" s="1" t="s">
        <v>6160</v>
      </c>
      <c r="S352" s="1" t="s">
        <v>8157</v>
      </c>
      <c r="T352">
        <v>0.56000000000000005</v>
      </c>
      <c r="U352" s="1"/>
      <c r="V352">
        <v>7157.526828</v>
      </c>
      <c r="W352">
        <v>267362.70250299998</v>
      </c>
      <c r="X352">
        <v>38.790609000000003</v>
      </c>
      <c r="Y352">
        <v>4.9008240000000001</v>
      </c>
      <c r="Z352">
        <v>112.41758400000001</v>
      </c>
      <c r="AA352">
        <v>114.92992099999999</v>
      </c>
      <c r="AB352">
        <v>0</v>
      </c>
    </row>
    <row r="353" spans="1:28" x14ac:dyDescent="0.25">
      <c r="A353" s="1" t="s">
        <v>2010</v>
      </c>
      <c r="B353">
        <v>2001</v>
      </c>
      <c r="C353" s="1" t="s">
        <v>4006</v>
      </c>
      <c r="D353">
        <v>5.0999999999999996</v>
      </c>
      <c r="E353">
        <v>0</v>
      </c>
      <c r="F353">
        <v>0</v>
      </c>
      <c r="G353">
        <v>2197</v>
      </c>
      <c r="H353" s="1" t="s">
        <v>4077</v>
      </c>
      <c r="I353">
        <v>54.88</v>
      </c>
      <c r="J353">
        <v>8.4600000000000009</v>
      </c>
      <c r="K353">
        <v>196</v>
      </c>
      <c r="L353">
        <v>876.34</v>
      </c>
      <c r="M353">
        <v>76</v>
      </c>
      <c r="N353">
        <v>3</v>
      </c>
      <c r="O353">
        <v>0</v>
      </c>
      <c r="P353">
        <v>111.45</v>
      </c>
      <c r="Q353">
        <v>0</v>
      </c>
      <c r="R353" s="1" t="s">
        <v>6165</v>
      </c>
      <c r="S353" s="1" t="s">
        <v>8157</v>
      </c>
      <c r="T353">
        <v>0.75</v>
      </c>
      <c r="U353" s="1"/>
      <c r="V353">
        <v>16869.379271999998</v>
      </c>
      <c r="W353">
        <v>454867.92678799998</v>
      </c>
      <c r="X353">
        <v>87.471669000000006</v>
      </c>
      <c r="Y353">
        <v>9.5403059999999993</v>
      </c>
      <c r="Z353">
        <v>197.545918</v>
      </c>
      <c r="AA353">
        <v>195.534223</v>
      </c>
      <c r="AB353">
        <v>0</v>
      </c>
    </row>
    <row r="354" spans="1:28" x14ac:dyDescent="0.25">
      <c r="A354" s="1" t="s">
        <v>2018</v>
      </c>
      <c r="B354">
        <v>1582</v>
      </c>
      <c r="C354" s="1" t="s">
        <v>4033</v>
      </c>
      <c r="D354">
        <v>5.0999999999999996</v>
      </c>
      <c r="E354">
        <v>0</v>
      </c>
      <c r="F354">
        <v>0.75</v>
      </c>
      <c r="G354">
        <v>2204</v>
      </c>
      <c r="H354" s="1" t="s">
        <v>4131</v>
      </c>
      <c r="I354">
        <v>194.58</v>
      </c>
      <c r="J354">
        <v>9.02</v>
      </c>
      <c r="K354">
        <v>622</v>
      </c>
      <c r="L354">
        <v>2216.48</v>
      </c>
      <c r="M354">
        <v>311</v>
      </c>
      <c r="N354">
        <v>5</v>
      </c>
      <c r="O354">
        <v>0</v>
      </c>
      <c r="P354">
        <v>430.85</v>
      </c>
      <c r="Q354">
        <v>0</v>
      </c>
      <c r="R354" s="1" t="s">
        <v>6173</v>
      </c>
      <c r="S354" s="1" t="s">
        <v>8157</v>
      </c>
      <c r="T354">
        <v>0.84</v>
      </c>
      <c r="U354" s="1"/>
      <c r="V354">
        <v>60262.633368000003</v>
      </c>
      <c r="W354">
        <v>1455084.7822100001</v>
      </c>
      <c r="X354">
        <v>308.59687400000001</v>
      </c>
      <c r="Y354">
        <v>31.954722</v>
      </c>
      <c r="Z354">
        <v>640.15901199999996</v>
      </c>
      <c r="AA354">
        <v>625.50107200000002</v>
      </c>
      <c r="AB354">
        <v>0</v>
      </c>
    </row>
    <row r="355" spans="1:28" x14ac:dyDescent="0.25">
      <c r="A355" s="1" t="s">
        <v>2023</v>
      </c>
      <c r="B355">
        <v>1729</v>
      </c>
      <c r="C355" s="1" t="s">
        <v>4024</v>
      </c>
      <c r="D355">
        <v>5.0999999999999996</v>
      </c>
      <c r="E355">
        <v>0</v>
      </c>
      <c r="F355">
        <v>4</v>
      </c>
      <c r="G355">
        <v>2208</v>
      </c>
      <c r="H355" s="1" t="s">
        <v>4147</v>
      </c>
      <c r="I355">
        <v>23.77</v>
      </c>
      <c r="J355">
        <v>18.23</v>
      </c>
      <c r="K355">
        <v>479</v>
      </c>
      <c r="L355">
        <v>1450.54</v>
      </c>
      <c r="M355">
        <v>326</v>
      </c>
      <c r="N355">
        <v>6</v>
      </c>
      <c r="O355">
        <v>0</v>
      </c>
      <c r="P355">
        <v>403.87</v>
      </c>
      <c r="Q355">
        <v>0</v>
      </c>
      <c r="R355" s="1" t="s">
        <v>6178</v>
      </c>
      <c r="S355" s="1" t="s">
        <v>8157</v>
      </c>
      <c r="T355">
        <v>1.62</v>
      </c>
      <c r="U355" s="1"/>
      <c r="V355">
        <v>62860.472498000003</v>
      </c>
      <c r="W355">
        <v>1480059.628026</v>
      </c>
      <c r="X355">
        <v>321.37790100000001</v>
      </c>
      <c r="Y355">
        <v>34.655622999999999</v>
      </c>
      <c r="Z355">
        <v>662.28306299999997</v>
      </c>
      <c r="AA355">
        <v>636.23540300000002</v>
      </c>
      <c r="AB355">
        <v>0</v>
      </c>
    </row>
    <row r="356" spans="1:28" x14ac:dyDescent="0.25">
      <c r="A356" s="1" t="s">
        <v>2027</v>
      </c>
      <c r="B356">
        <v>1917</v>
      </c>
      <c r="C356" s="1" t="s">
        <v>4033</v>
      </c>
      <c r="D356">
        <v>5.0999999999999996</v>
      </c>
      <c r="E356">
        <v>0</v>
      </c>
      <c r="F356">
        <v>0.34</v>
      </c>
      <c r="G356">
        <v>2210</v>
      </c>
      <c r="H356" s="1" t="s">
        <v>4122</v>
      </c>
      <c r="I356">
        <v>159.35</v>
      </c>
      <c r="J356">
        <v>7.6</v>
      </c>
      <c r="K356">
        <v>293</v>
      </c>
      <c r="L356">
        <v>1983.05</v>
      </c>
      <c r="M356">
        <v>13</v>
      </c>
      <c r="N356">
        <v>3</v>
      </c>
      <c r="O356">
        <v>0</v>
      </c>
      <c r="P356">
        <v>62.42</v>
      </c>
      <c r="Q356">
        <v>0</v>
      </c>
      <c r="R356" s="1" t="s">
        <v>6182</v>
      </c>
      <c r="S356" s="1" t="s">
        <v>8157</v>
      </c>
      <c r="T356">
        <v>0.63</v>
      </c>
      <c r="U356" s="1"/>
      <c r="V356">
        <v>13148.672234</v>
      </c>
      <c r="W356">
        <v>616262.44861600001</v>
      </c>
      <c r="X356">
        <v>74.169460000000001</v>
      </c>
      <c r="Y356">
        <v>10.773215</v>
      </c>
      <c r="Z356">
        <v>255.25170900000001</v>
      </c>
      <c r="AA356">
        <v>264.90776299999999</v>
      </c>
      <c r="AB356">
        <v>0</v>
      </c>
    </row>
    <row r="357" spans="1:28" x14ac:dyDescent="0.25">
      <c r="A357" s="1" t="s">
        <v>2029</v>
      </c>
      <c r="B357">
        <v>986</v>
      </c>
      <c r="C357" s="1" t="s">
        <v>4046</v>
      </c>
      <c r="D357">
        <v>5.0999999999999996</v>
      </c>
      <c r="E357">
        <v>0</v>
      </c>
      <c r="F357">
        <v>0.28999999999999998</v>
      </c>
      <c r="G357">
        <v>2212</v>
      </c>
      <c r="H357" s="1" t="s">
        <v>4095</v>
      </c>
      <c r="I357">
        <v>63.59</v>
      </c>
      <c r="J357">
        <v>8.14</v>
      </c>
      <c r="K357">
        <v>1226</v>
      </c>
      <c r="L357">
        <v>3164.07</v>
      </c>
      <c r="M357">
        <v>866</v>
      </c>
      <c r="N357">
        <v>14</v>
      </c>
      <c r="O357">
        <v>0</v>
      </c>
      <c r="P357">
        <v>1021.39</v>
      </c>
      <c r="Q357">
        <v>0</v>
      </c>
      <c r="R357" s="1" t="s">
        <v>6184</v>
      </c>
      <c r="S357" s="1" t="s">
        <v>8157</v>
      </c>
      <c r="T357">
        <v>1.1200000000000001</v>
      </c>
      <c r="U357" s="1"/>
      <c r="V357">
        <v>155007.89693300001</v>
      </c>
      <c r="W357">
        <v>3251255.4468359998</v>
      </c>
      <c r="X357">
        <v>782.46110699999997</v>
      </c>
      <c r="Y357">
        <v>75.817924000000005</v>
      </c>
      <c r="Z357">
        <v>1452.6638829999999</v>
      </c>
      <c r="AA357">
        <v>1397.636921</v>
      </c>
      <c r="AB357">
        <v>0</v>
      </c>
    </row>
    <row r="358" spans="1:28" x14ac:dyDescent="0.25">
      <c r="A358" s="1" t="s">
        <v>2032</v>
      </c>
      <c r="B358">
        <v>974</v>
      </c>
      <c r="C358" s="1" t="s">
        <v>4046</v>
      </c>
      <c r="D358">
        <v>5.0999999999999996</v>
      </c>
      <c r="E358">
        <v>0</v>
      </c>
      <c r="F358">
        <v>0.93</v>
      </c>
      <c r="G358">
        <v>2214</v>
      </c>
      <c r="H358" s="1" t="s">
        <v>4095</v>
      </c>
      <c r="I358">
        <v>63.59</v>
      </c>
      <c r="J358">
        <v>8.8000000000000007</v>
      </c>
      <c r="K358">
        <v>1240</v>
      </c>
      <c r="L358">
        <v>3164.07</v>
      </c>
      <c r="M358">
        <v>818</v>
      </c>
      <c r="N358">
        <v>16</v>
      </c>
      <c r="O358">
        <v>0</v>
      </c>
      <c r="P358">
        <v>1026.4100000000001</v>
      </c>
      <c r="Q358">
        <v>0</v>
      </c>
      <c r="R358" s="1" t="s">
        <v>6187</v>
      </c>
      <c r="S358" s="1" t="s">
        <v>8157</v>
      </c>
      <c r="T358">
        <v>1.07</v>
      </c>
      <c r="U358" s="1"/>
      <c r="V358">
        <v>149506.98506800001</v>
      </c>
      <c r="W358">
        <v>3178659.2174780001</v>
      </c>
      <c r="X358">
        <v>755.68370100000004</v>
      </c>
      <c r="Y358">
        <v>73.540368999999998</v>
      </c>
      <c r="Z358">
        <v>1418.3663200000001</v>
      </c>
      <c r="AA358">
        <v>1366.4284990000001</v>
      </c>
      <c r="AB358">
        <v>0</v>
      </c>
    </row>
    <row r="359" spans="1:28" x14ac:dyDescent="0.25">
      <c r="A359" s="1" t="s">
        <v>2042</v>
      </c>
      <c r="B359">
        <v>1331</v>
      </c>
      <c r="C359" s="1" t="s">
        <v>4005</v>
      </c>
      <c r="D359">
        <v>5.0999999999999996</v>
      </c>
      <c r="E359">
        <v>0</v>
      </c>
      <c r="F359">
        <v>4.08</v>
      </c>
      <c r="G359">
        <v>2220</v>
      </c>
      <c r="H359" s="1" t="s">
        <v>4075</v>
      </c>
      <c r="I359">
        <v>89.74</v>
      </c>
      <c r="J359">
        <v>12.19</v>
      </c>
      <c r="K359">
        <v>889</v>
      </c>
      <c r="L359">
        <v>698.35</v>
      </c>
      <c r="M359">
        <v>748</v>
      </c>
      <c r="N359">
        <v>11</v>
      </c>
      <c r="O359">
        <v>0</v>
      </c>
      <c r="P359">
        <v>836.48</v>
      </c>
      <c r="Q359">
        <v>0</v>
      </c>
      <c r="R359" s="1" t="s">
        <v>6197</v>
      </c>
      <c r="S359" s="1" t="s">
        <v>8157</v>
      </c>
      <c r="T359">
        <v>0.97</v>
      </c>
      <c r="U359" s="1"/>
      <c r="V359">
        <v>124938.42219100001</v>
      </c>
      <c r="W359">
        <v>2181194.0505320001</v>
      </c>
      <c r="X359">
        <v>620.20208300000002</v>
      </c>
      <c r="Y359">
        <v>53.414465</v>
      </c>
      <c r="Z359">
        <v>992.78369699999996</v>
      </c>
      <c r="AA359">
        <v>937.65698799999996</v>
      </c>
      <c r="AB359">
        <v>0</v>
      </c>
    </row>
    <row r="360" spans="1:28" x14ac:dyDescent="0.25">
      <c r="A360" s="1" t="s">
        <v>2044</v>
      </c>
      <c r="B360">
        <v>1957</v>
      </c>
      <c r="C360" s="1" t="s">
        <v>4001</v>
      </c>
      <c r="D360">
        <v>0.2</v>
      </c>
      <c r="E360">
        <v>0</v>
      </c>
      <c r="F360">
        <v>130.53</v>
      </c>
      <c r="G360">
        <v>2220</v>
      </c>
      <c r="H360" s="1" t="s">
        <v>4148</v>
      </c>
      <c r="I360">
        <v>108.49</v>
      </c>
      <c r="J360">
        <v>7.18</v>
      </c>
      <c r="K360">
        <v>263</v>
      </c>
      <c r="L360">
        <v>419.77</v>
      </c>
      <c r="M360">
        <v>161</v>
      </c>
      <c r="N360">
        <v>9</v>
      </c>
      <c r="O360">
        <v>0</v>
      </c>
      <c r="P360">
        <v>217.95</v>
      </c>
      <c r="Q360">
        <v>0</v>
      </c>
      <c r="R360" s="1" t="s">
        <v>6199</v>
      </c>
      <c r="S360" s="1" t="s">
        <v>8157</v>
      </c>
      <c r="T360">
        <v>0.62</v>
      </c>
      <c r="U360" s="1"/>
      <c r="V360">
        <v>26908.217210999999</v>
      </c>
      <c r="W360">
        <v>519977.741293</v>
      </c>
      <c r="X360">
        <v>134.71473</v>
      </c>
      <c r="Y360">
        <v>12.121065</v>
      </c>
      <c r="Z360">
        <v>233.371047</v>
      </c>
      <c r="AA360">
        <v>223.52769900000001</v>
      </c>
      <c r="AB360">
        <v>0</v>
      </c>
    </row>
    <row r="361" spans="1:28" x14ac:dyDescent="0.25">
      <c r="A361" s="1" t="s">
        <v>2046</v>
      </c>
      <c r="B361">
        <v>1941</v>
      </c>
      <c r="C361" s="1" t="s">
        <v>4003</v>
      </c>
      <c r="D361">
        <v>5.0999999999999996</v>
      </c>
      <c r="E361">
        <v>0</v>
      </c>
      <c r="F361">
        <v>0.38</v>
      </c>
      <c r="G361">
        <v>2223</v>
      </c>
      <c r="H361" s="1" t="s">
        <v>4095</v>
      </c>
      <c r="I361">
        <v>63.59</v>
      </c>
      <c r="J361">
        <v>8.8000000000000007</v>
      </c>
      <c r="K361">
        <v>282</v>
      </c>
      <c r="L361">
        <v>760.34</v>
      </c>
      <c r="M361">
        <v>151</v>
      </c>
      <c r="N361">
        <v>5</v>
      </c>
      <c r="O361">
        <v>0</v>
      </c>
      <c r="P361">
        <v>201.29</v>
      </c>
      <c r="Q361">
        <v>0</v>
      </c>
      <c r="R361" s="1" t="s">
        <v>6201</v>
      </c>
      <c r="S361" s="1" t="s">
        <v>8157</v>
      </c>
      <c r="T361">
        <v>0.66</v>
      </c>
      <c r="U361" s="1"/>
      <c r="V361">
        <v>28363.182915000001</v>
      </c>
      <c r="W361">
        <v>632188.45482500002</v>
      </c>
      <c r="X361">
        <v>143.96507</v>
      </c>
      <c r="Y361">
        <v>14.041105999999999</v>
      </c>
      <c r="Z361">
        <v>279.49934000000002</v>
      </c>
      <c r="AA361">
        <v>271.76208000000003</v>
      </c>
      <c r="AB361">
        <v>0</v>
      </c>
    </row>
    <row r="362" spans="1:28" x14ac:dyDescent="0.25">
      <c r="A362" s="1" t="s">
        <v>2047</v>
      </c>
      <c r="B362">
        <v>1297</v>
      </c>
      <c r="C362" s="1" t="s">
        <v>4012</v>
      </c>
      <c r="D362">
        <v>5.0999999999999996</v>
      </c>
      <c r="E362">
        <v>0</v>
      </c>
      <c r="F362">
        <v>3.25</v>
      </c>
      <c r="G362">
        <v>2224</v>
      </c>
      <c r="H362" s="1" t="s">
        <v>4084</v>
      </c>
      <c r="I362">
        <v>105.53</v>
      </c>
      <c r="J362">
        <v>12.17</v>
      </c>
      <c r="K362">
        <v>927</v>
      </c>
      <c r="L362">
        <v>825.33</v>
      </c>
      <c r="M362">
        <v>727</v>
      </c>
      <c r="N362">
        <v>13</v>
      </c>
      <c r="O362">
        <v>0</v>
      </c>
      <c r="P362">
        <v>861.24</v>
      </c>
      <c r="Q362">
        <v>0</v>
      </c>
      <c r="R362" s="1" t="s">
        <v>6202</v>
      </c>
      <c r="S362" s="1" t="s">
        <v>8157</v>
      </c>
      <c r="T362">
        <v>0.92</v>
      </c>
      <c r="U362" s="1"/>
      <c r="V362">
        <v>123498.127959</v>
      </c>
      <c r="W362">
        <v>2179544.0614220002</v>
      </c>
      <c r="X362">
        <v>613.56703100000004</v>
      </c>
      <c r="Y362">
        <v>52.954588999999999</v>
      </c>
      <c r="Z362">
        <v>989.19727</v>
      </c>
      <c r="AA362">
        <v>936.94718899999998</v>
      </c>
      <c r="AB362">
        <v>0</v>
      </c>
    </row>
    <row r="363" spans="1:28" x14ac:dyDescent="0.25">
      <c r="A363" s="1" t="s">
        <v>2050</v>
      </c>
      <c r="B363">
        <v>2070</v>
      </c>
      <c r="C363" s="1" t="s">
        <v>4016</v>
      </c>
      <c r="D363">
        <v>5.0999999999999996</v>
      </c>
      <c r="E363">
        <v>0</v>
      </c>
      <c r="F363">
        <v>0</v>
      </c>
      <c r="G363">
        <v>2225</v>
      </c>
      <c r="H363" s="1" t="s">
        <v>4089</v>
      </c>
      <c r="I363">
        <v>182.21</v>
      </c>
      <c r="J363">
        <v>8.1999999999999993</v>
      </c>
      <c r="K363">
        <v>155</v>
      </c>
      <c r="L363">
        <v>905.52</v>
      </c>
      <c r="M363">
        <v>19</v>
      </c>
      <c r="N363">
        <v>2</v>
      </c>
      <c r="O363">
        <v>0</v>
      </c>
      <c r="P363">
        <v>59.94</v>
      </c>
      <c r="Q363">
        <v>0</v>
      </c>
      <c r="R363" s="1" t="s">
        <v>6205</v>
      </c>
      <c r="S363" s="1" t="s">
        <v>8157</v>
      </c>
      <c r="T363">
        <v>0.69</v>
      </c>
      <c r="U363" s="1"/>
      <c r="V363">
        <v>8155.8131569999996</v>
      </c>
      <c r="W363">
        <v>309823.69023000001</v>
      </c>
      <c r="X363">
        <v>44.387900999999999</v>
      </c>
      <c r="Y363">
        <v>5.9614820000000002</v>
      </c>
      <c r="Z363">
        <v>131.53751299999999</v>
      </c>
      <c r="AA363">
        <v>133.18192999999999</v>
      </c>
      <c r="AB363">
        <v>0</v>
      </c>
    </row>
    <row r="364" spans="1:28" x14ac:dyDescent="0.25">
      <c r="A364" s="1" t="s">
        <v>2058</v>
      </c>
      <c r="B364">
        <v>1294</v>
      </c>
      <c r="C364" s="1" t="s">
        <v>4033</v>
      </c>
      <c r="D364">
        <v>5.0999999999999996</v>
      </c>
      <c r="E364">
        <v>0</v>
      </c>
      <c r="F364">
        <v>0.25</v>
      </c>
      <c r="G364">
        <v>2232</v>
      </c>
      <c r="H364" s="1" t="s">
        <v>4088</v>
      </c>
      <c r="I364">
        <v>194.58</v>
      </c>
      <c r="J364">
        <v>2.85</v>
      </c>
      <c r="K364">
        <v>938</v>
      </c>
      <c r="L364">
        <v>2216.48</v>
      </c>
      <c r="M364">
        <v>327</v>
      </c>
      <c r="N364">
        <v>5</v>
      </c>
      <c r="O364">
        <v>0</v>
      </c>
      <c r="P364">
        <v>479.8</v>
      </c>
      <c r="Q364">
        <v>0</v>
      </c>
      <c r="R364" s="1" t="s">
        <v>6213</v>
      </c>
      <c r="S364" s="1" t="s">
        <v>8157</v>
      </c>
      <c r="T364">
        <v>0.35</v>
      </c>
      <c r="U364" s="1"/>
      <c r="V364">
        <v>82370.365353000001</v>
      </c>
      <c r="W364">
        <v>1728184.09081</v>
      </c>
      <c r="X364">
        <v>415.20951200000002</v>
      </c>
      <c r="Y364">
        <v>37.539499999999997</v>
      </c>
      <c r="Z364">
        <v>761.75439600000004</v>
      </c>
      <c r="AA364">
        <v>742.90842099999998</v>
      </c>
      <c r="AB364">
        <v>0</v>
      </c>
    </row>
    <row r="365" spans="1:28" x14ac:dyDescent="0.25">
      <c r="A365" s="1" t="s">
        <v>2067</v>
      </c>
      <c r="B365">
        <v>1382</v>
      </c>
      <c r="C365" s="1" t="s">
        <v>4040</v>
      </c>
      <c r="D365">
        <v>5.0999999999999996</v>
      </c>
      <c r="E365">
        <v>0</v>
      </c>
      <c r="F365">
        <v>2</v>
      </c>
      <c r="G365">
        <v>2242</v>
      </c>
      <c r="H365" s="1" t="s">
        <v>4096</v>
      </c>
      <c r="I365">
        <v>121.36</v>
      </c>
      <c r="J365">
        <v>15.37</v>
      </c>
      <c r="K365">
        <v>860</v>
      </c>
      <c r="L365">
        <v>1561.25</v>
      </c>
      <c r="M365">
        <v>642</v>
      </c>
      <c r="N365">
        <v>8</v>
      </c>
      <c r="O365">
        <v>0</v>
      </c>
      <c r="P365">
        <v>760.55</v>
      </c>
      <c r="Q365">
        <v>0</v>
      </c>
      <c r="R365" s="1" t="s">
        <v>6222</v>
      </c>
      <c r="S365" s="1" t="s">
        <v>8157</v>
      </c>
      <c r="T365">
        <v>1.1599999999999999</v>
      </c>
      <c r="U365" s="1"/>
      <c r="V365">
        <v>112720.73225</v>
      </c>
      <c r="W365">
        <v>2251247.656041</v>
      </c>
      <c r="X365">
        <v>566.26904100000002</v>
      </c>
      <c r="Y365">
        <v>53.177402000000001</v>
      </c>
      <c r="Z365">
        <v>1011.799444</v>
      </c>
      <c r="AA365">
        <v>967.76090999999997</v>
      </c>
      <c r="AB365">
        <v>0</v>
      </c>
    </row>
    <row r="366" spans="1:28" x14ac:dyDescent="0.25">
      <c r="A366" s="1" t="s">
        <v>2068</v>
      </c>
      <c r="B366">
        <v>1711</v>
      </c>
      <c r="C366" s="1" t="s">
        <v>4015</v>
      </c>
      <c r="D366">
        <v>5.0999999999999996</v>
      </c>
      <c r="E366">
        <v>0</v>
      </c>
      <c r="F366">
        <v>0</v>
      </c>
      <c r="G366">
        <v>2245</v>
      </c>
      <c r="H366" s="1" t="s">
        <v>4156</v>
      </c>
      <c r="I366">
        <v>94.39</v>
      </c>
      <c r="J366">
        <v>12.95</v>
      </c>
      <c r="K366">
        <v>534</v>
      </c>
      <c r="L366">
        <v>3271.3</v>
      </c>
      <c r="M366">
        <v>180</v>
      </c>
      <c r="N366">
        <v>5</v>
      </c>
      <c r="O366">
        <v>0</v>
      </c>
      <c r="P366">
        <v>296.04000000000002</v>
      </c>
      <c r="Q366">
        <v>0</v>
      </c>
      <c r="R366" s="1" t="s">
        <v>6223</v>
      </c>
      <c r="S366" s="1" t="s">
        <v>8157</v>
      </c>
      <c r="T366">
        <v>0.99</v>
      </c>
      <c r="U366" s="1"/>
      <c r="V366">
        <v>43947.359522999999</v>
      </c>
      <c r="W366">
        <v>1444741.3938140001</v>
      </c>
      <c r="X366">
        <v>234.26039900000001</v>
      </c>
      <c r="Y366">
        <v>30.109244</v>
      </c>
      <c r="Z366">
        <v>623.10109699999998</v>
      </c>
      <c r="AA366">
        <v>621.04382299999997</v>
      </c>
      <c r="AB366">
        <v>0</v>
      </c>
    </row>
    <row r="367" spans="1:28" x14ac:dyDescent="0.25">
      <c r="A367" s="1" t="s">
        <v>2077</v>
      </c>
      <c r="B367">
        <v>1438</v>
      </c>
      <c r="C367" s="1" t="s">
        <v>4020</v>
      </c>
      <c r="D367">
        <v>5.0999999999999996</v>
      </c>
      <c r="E367">
        <v>0</v>
      </c>
      <c r="F367">
        <v>0.5</v>
      </c>
      <c r="G367">
        <v>2254</v>
      </c>
      <c r="H367" s="1" t="s">
        <v>4116</v>
      </c>
      <c r="I367">
        <v>87.33</v>
      </c>
      <c r="J367">
        <v>14.46</v>
      </c>
      <c r="K367">
        <v>816</v>
      </c>
      <c r="L367">
        <v>1635.43</v>
      </c>
      <c r="M367">
        <v>620</v>
      </c>
      <c r="N367">
        <v>7</v>
      </c>
      <c r="O367">
        <v>0</v>
      </c>
      <c r="P367">
        <v>713.9</v>
      </c>
      <c r="Q367">
        <v>0</v>
      </c>
      <c r="R367" s="1" t="s">
        <v>6232</v>
      </c>
      <c r="S367" s="1" t="s">
        <v>8157</v>
      </c>
      <c r="T367">
        <v>1.17</v>
      </c>
      <c r="U367" s="1"/>
      <c r="V367">
        <v>105619.501278</v>
      </c>
      <c r="W367">
        <v>2083789.5836360001</v>
      </c>
      <c r="X367">
        <v>530.09757100000002</v>
      </c>
      <c r="Y367">
        <v>49.592422999999997</v>
      </c>
      <c r="Z367">
        <v>938.30670699999996</v>
      </c>
      <c r="AA367">
        <v>895.77504699999997</v>
      </c>
      <c r="AB367">
        <v>0</v>
      </c>
    </row>
    <row r="368" spans="1:28" x14ac:dyDescent="0.25">
      <c r="A368" s="1" t="s">
        <v>2088</v>
      </c>
      <c r="B368">
        <v>2157</v>
      </c>
      <c r="C368" s="1" t="s">
        <v>4009</v>
      </c>
      <c r="D368">
        <v>5.0999999999999996</v>
      </c>
      <c r="E368">
        <v>0</v>
      </c>
      <c r="F368">
        <v>0.76</v>
      </c>
      <c r="G368">
        <v>2262</v>
      </c>
      <c r="H368" s="1" t="s">
        <v>4081</v>
      </c>
      <c r="I368">
        <v>19.239999999999998</v>
      </c>
      <c r="J368">
        <v>10.55</v>
      </c>
      <c r="K368">
        <v>105</v>
      </c>
      <c r="L368">
        <v>738.31</v>
      </c>
      <c r="M368">
        <v>20</v>
      </c>
      <c r="N368">
        <v>3</v>
      </c>
      <c r="O368">
        <v>0</v>
      </c>
      <c r="P368">
        <v>46.92</v>
      </c>
      <c r="Q368">
        <v>0</v>
      </c>
      <c r="R368" s="1" t="s">
        <v>6243</v>
      </c>
      <c r="S368" s="1" t="s">
        <v>8157</v>
      </c>
      <c r="T368">
        <v>0.93</v>
      </c>
      <c r="U368" s="1"/>
      <c r="V368">
        <v>5745.9857890000003</v>
      </c>
      <c r="W368">
        <v>257225.60684600001</v>
      </c>
      <c r="X368">
        <v>32.247146000000001</v>
      </c>
      <c r="Y368">
        <v>5.053687</v>
      </c>
      <c r="Z368">
        <v>109.099726</v>
      </c>
      <c r="AA368">
        <v>110.570973</v>
      </c>
      <c r="AB368">
        <v>0</v>
      </c>
    </row>
    <row r="369" spans="1:28" x14ac:dyDescent="0.25">
      <c r="A369" s="1" t="s">
        <v>2098</v>
      </c>
      <c r="B369">
        <v>1062</v>
      </c>
      <c r="C369" s="1" t="s">
        <v>4046</v>
      </c>
      <c r="D369">
        <v>5.0999999999999996</v>
      </c>
      <c r="E369">
        <v>0</v>
      </c>
      <c r="F369">
        <v>0.47</v>
      </c>
      <c r="G369">
        <v>2272</v>
      </c>
      <c r="H369" s="1" t="s">
        <v>4095</v>
      </c>
      <c r="I369">
        <v>63.59</v>
      </c>
      <c r="J369">
        <v>9.39</v>
      </c>
      <c r="K369">
        <v>1210</v>
      </c>
      <c r="L369">
        <v>3164.06</v>
      </c>
      <c r="M369">
        <v>776</v>
      </c>
      <c r="N369">
        <v>13</v>
      </c>
      <c r="O369">
        <v>0</v>
      </c>
      <c r="P369">
        <v>901.08</v>
      </c>
      <c r="Q369">
        <v>0</v>
      </c>
      <c r="R369" s="1" t="s">
        <v>6253</v>
      </c>
      <c r="S369" s="1" t="s">
        <v>8157</v>
      </c>
      <c r="T369">
        <v>0.74</v>
      </c>
      <c r="U369" s="1"/>
      <c r="V369">
        <v>136739.71110399999</v>
      </c>
      <c r="W369">
        <v>2800258.0863310001</v>
      </c>
      <c r="X369">
        <v>688.25565900000004</v>
      </c>
      <c r="Y369">
        <v>63.674064999999999</v>
      </c>
      <c r="Z369">
        <v>1244.2418299999999</v>
      </c>
      <c r="AA369">
        <v>1203.7688390000001</v>
      </c>
      <c r="AB369">
        <v>0</v>
      </c>
    </row>
    <row r="370" spans="1:28" x14ac:dyDescent="0.25">
      <c r="A370" s="1" t="s">
        <v>2103</v>
      </c>
      <c r="B370">
        <v>1840</v>
      </c>
      <c r="C370" s="1" t="s">
        <v>4022</v>
      </c>
      <c r="D370">
        <v>5.0999999999999996</v>
      </c>
      <c r="E370">
        <v>0</v>
      </c>
      <c r="F370">
        <v>0</v>
      </c>
      <c r="G370">
        <v>2274</v>
      </c>
      <c r="H370" s="1" t="s">
        <v>4136</v>
      </c>
      <c r="I370">
        <v>86.22</v>
      </c>
      <c r="J370">
        <v>18.27</v>
      </c>
      <c r="K370">
        <v>434</v>
      </c>
      <c r="L370">
        <v>2997.17</v>
      </c>
      <c r="M370">
        <v>98</v>
      </c>
      <c r="N370">
        <v>8</v>
      </c>
      <c r="O370">
        <v>0</v>
      </c>
      <c r="P370">
        <v>225.32</v>
      </c>
      <c r="Q370">
        <v>0</v>
      </c>
      <c r="R370" s="1" t="s">
        <v>6258</v>
      </c>
      <c r="S370" s="1" t="s">
        <v>8157</v>
      </c>
      <c r="T370">
        <v>0.94</v>
      </c>
      <c r="U370" s="1"/>
      <c r="V370">
        <v>32455.456233000001</v>
      </c>
      <c r="W370">
        <v>1278379.1147169999</v>
      </c>
      <c r="X370">
        <v>178.04100700000001</v>
      </c>
      <c r="Y370">
        <v>26.302085999999999</v>
      </c>
      <c r="Z370">
        <v>548.77145099999996</v>
      </c>
      <c r="AA370">
        <v>549.525533</v>
      </c>
      <c r="AB370">
        <v>0</v>
      </c>
    </row>
    <row r="371" spans="1:28" x14ac:dyDescent="0.25">
      <c r="A371" s="1" t="s">
        <v>2108</v>
      </c>
      <c r="B371">
        <v>1278</v>
      </c>
      <c r="C371" s="1" t="s">
        <v>4039</v>
      </c>
      <c r="D371">
        <v>5.0999999999999996</v>
      </c>
      <c r="E371">
        <v>0</v>
      </c>
      <c r="F371">
        <v>0.23</v>
      </c>
      <c r="G371">
        <v>2278</v>
      </c>
      <c r="H371" s="1" t="s">
        <v>4111</v>
      </c>
      <c r="I371">
        <v>13.29</v>
      </c>
      <c r="J371">
        <v>9.6</v>
      </c>
      <c r="K371">
        <v>1000</v>
      </c>
      <c r="L371">
        <v>1792.38</v>
      </c>
      <c r="M371">
        <v>751</v>
      </c>
      <c r="N371">
        <v>11</v>
      </c>
      <c r="O371">
        <v>0</v>
      </c>
      <c r="P371">
        <v>836.34</v>
      </c>
      <c r="Q371">
        <v>0</v>
      </c>
      <c r="R371" s="1" t="s">
        <v>6263</v>
      </c>
      <c r="S371" s="1" t="s">
        <v>8157</v>
      </c>
      <c r="T371">
        <v>0.78</v>
      </c>
      <c r="U371" s="1"/>
      <c r="V371">
        <v>128209.00090499999</v>
      </c>
      <c r="W371">
        <v>2447932.7920280001</v>
      </c>
      <c r="X371">
        <v>641.28950299999997</v>
      </c>
      <c r="Y371">
        <v>57.799027000000002</v>
      </c>
      <c r="Z371">
        <v>1100.5946200000001</v>
      </c>
      <c r="AA371">
        <v>1052.316257</v>
      </c>
      <c r="AB371">
        <v>0</v>
      </c>
    </row>
    <row r="372" spans="1:28" x14ac:dyDescent="0.25">
      <c r="A372" s="1" t="s">
        <v>2110</v>
      </c>
      <c r="B372">
        <v>1150</v>
      </c>
      <c r="C372" s="1" t="s">
        <v>4056</v>
      </c>
      <c r="D372">
        <v>2</v>
      </c>
      <c r="E372">
        <v>0</v>
      </c>
      <c r="F372">
        <v>0</v>
      </c>
      <c r="G372">
        <v>2285</v>
      </c>
      <c r="H372" s="1" t="s">
        <v>4154</v>
      </c>
      <c r="I372">
        <v>4.38</v>
      </c>
      <c r="J372">
        <v>19.04</v>
      </c>
      <c r="K372">
        <v>1135</v>
      </c>
      <c r="L372">
        <v>2246.23</v>
      </c>
      <c r="M372">
        <v>833</v>
      </c>
      <c r="N372">
        <v>16</v>
      </c>
      <c r="O372">
        <v>0</v>
      </c>
      <c r="P372">
        <v>991.13</v>
      </c>
      <c r="Q372">
        <v>0</v>
      </c>
      <c r="R372" s="1" t="s">
        <v>6265</v>
      </c>
      <c r="S372" s="1" t="s">
        <v>8157</v>
      </c>
      <c r="T372">
        <v>1.1200000000000001</v>
      </c>
      <c r="U372" s="1"/>
      <c r="V372">
        <v>144693.23972799999</v>
      </c>
      <c r="W372">
        <v>2920032.192028</v>
      </c>
      <c r="X372">
        <v>727.70835299999999</v>
      </c>
      <c r="Y372">
        <v>69.033996999999999</v>
      </c>
      <c r="Z372">
        <v>1313.163726</v>
      </c>
      <c r="AA372">
        <v>1255.2549759999999</v>
      </c>
      <c r="AB372">
        <v>0</v>
      </c>
    </row>
    <row r="373" spans="1:28" x14ac:dyDescent="0.25">
      <c r="A373" s="1" t="s">
        <v>2119</v>
      </c>
      <c r="B373">
        <v>2074</v>
      </c>
      <c r="C373" s="1" t="s">
        <v>4018</v>
      </c>
      <c r="D373">
        <v>5.0999999999999996</v>
      </c>
      <c r="E373">
        <v>0</v>
      </c>
      <c r="F373">
        <v>4</v>
      </c>
      <c r="G373">
        <v>2299</v>
      </c>
      <c r="H373" s="1" t="s">
        <v>4095</v>
      </c>
      <c r="I373">
        <v>63.59</v>
      </c>
      <c r="J373">
        <v>16.95</v>
      </c>
      <c r="K373">
        <v>225</v>
      </c>
      <c r="L373">
        <v>1936.73</v>
      </c>
      <c r="M373">
        <v>2</v>
      </c>
      <c r="N373">
        <v>1</v>
      </c>
      <c r="O373">
        <v>0</v>
      </c>
      <c r="P373">
        <v>110.03</v>
      </c>
      <c r="Q373">
        <v>0</v>
      </c>
      <c r="R373" s="1" t="s">
        <v>6274</v>
      </c>
      <c r="S373" s="1" t="s">
        <v>8157</v>
      </c>
      <c r="T373">
        <v>1.22</v>
      </c>
      <c r="U373" s="1"/>
      <c r="V373">
        <v>13566.390433</v>
      </c>
      <c r="W373">
        <v>710773.103046</v>
      </c>
      <c r="X373">
        <v>78.648465000000002</v>
      </c>
      <c r="Y373">
        <v>14.129315</v>
      </c>
      <c r="Z373">
        <v>302.84109999999998</v>
      </c>
      <c r="AA373">
        <v>305.53058399999998</v>
      </c>
      <c r="AB373">
        <v>0</v>
      </c>
    </row>
    <row r="374" spans="1:28" x14ac:dyDescent="0.25">
      <c r="A374" s="1" t="s">
        <v>2121</v>
      </c>
      <c r="B374">
        <v>2141</v>
      </c>
      <c r="C374" s="1" t="s">
        <v>4006</v>
      </c>
      <c r="D374">
        <v>5.0999999999999996</v>
      </c>
      <c r="E374">
        <v>0</v>
      </c>
      <c r="F374">
        <v>2</v>
      </c>
      <c r="G374">
        <v>2300</v>
      </c>
      <c r="H374" s="1" t="s">
        <v>4077</v>
      </c>
      <c r="I374">
        <v>54.88</v>
      </c>
      <c r="J374">
        <v>10.6</v>
      </c>
      <c r="K374">
        <v>159</v>
      </c>
      <c r="L374">
        <v>876.34</v>
      </c>
      <c r="M374">
        <v>67</v>
      </c>
      <c r="N374">
        <v>2</v>
      </c>
      <c r="O374">
        <v>0</v>
      </c>
      <c r="P374">
        <v>94.74</v>
      </c>
      <c r="Q374">
        <v>0</v>
      </c>
      <c r="R374" s="1" t="s">
        <v>6276</v>
      </c>
      <c r="S374" s="1" t="s">
        <v>8157</v>
      </c>
      <c r="T374">
        <v>0.99</v>
      </c>
      <c r="U374" s="1"/>
      <c r="V374">
        <v>14842.825412</v>
      </c>
      <c r="W374">
        <v>463006.79231799999</v>
      </c>
      <c r="X374">
        <v>78.538991999999993</v>
      </c>
      <c r="Y374">
        <v>9.7969100000000005</v>
      </c>
      <c r="Z374">
        <v>200.52727899999999</v>
      </c>
      <c r="AA374">
        <v>199.03087199999999</v>
      </c>
      <c r="AB374">
        <v>0</v>
      </c>
    </row>
    <row r="375" spans="1:28" x14ac:dyDescent="0.25">
      <c r="A375" s="1" t="s">
        <v>2122</v>
      </c>
      <c r="B375">
        <v>1150</v>
      </c>
      <c r="C375" s="1" t="s">
        <v>4063</v>
      </c>
      <c r="D375">
        <v>5.0999999999999996</v>
      </c>
      <c r="E375">
        <v>0</v>
      </c>
      <c r="F375">
        <v>0</v>
      </c>
      <c r="G375">
        <v>2301</v>
      </c>
      <c r="H375" s="1" t="s">
        <v>4119</v>
      </c>
      <c r="I375">
        <v>17.75</v>
      </c>
      <c r="J375">
        <v>12.48</v>
      </c>
      <c r="K375">
        <v>1151</v>
      </c>
      <c r="L375">
        <v>2100.8200000000002</v>
      </c>
      <c r="M375">
        <v>869</v>
      </c>
      <c r="N375">
        <v>15</v>
      </c>
      <c r="O375">
        <v>0</v>
      </c>
      <c r="P375">
        <v>1005.37</v>
      </c>
      <c r="Q375">
        <v>0</v>
      </c>
      <c r="R375" s="1" t="s">
        <v>6277</v>
      </c>
      <c r="S375" s="1" t="s">
        <v>8157</v>
      </c>
      <c r="T375">
        <v>1.05</v>
      </c>
      <c r="U375" s="1"/>
      <c r="V375">
        <v>147018.794184</v>
      </c>
      <c r="W375">
        <v>2889432.6930650002</v>
      </c>
      <c r="X375">
        <v>737.55622600000004</v>
      </c>
      <c r="Y375">
        <v>68.690517999999997</v>
      </c>
      <c r="Z375">
        <v>1301.522107</v>
      </c>
      <c r="AA375">
        <v>1242.1036979999999</v>
      </c>
      <c r="AB375">
        <v>0</v>
      </c>
    </row>
    <row r="376" spans="1:28" x14ac:dyDescent="0.25">
      <c r="A376" s="1" t="s">
        <v>2126</v>
      </c>
      <c r="B376">
        <v>1833</v>
      </c>
      <c r="C376" s="1" t="s">
        <v>4003</v>
      </c>
      <c r="D376">
        <v>5.0999999999999996</v>
      </c>
      <c r="E376">
        <v>0</v>
      </c>
      <c r="F376">
        <v>0.2</v>
      </c>
      <c r="G376">
        <v>2303</v>
      </c>
      <c r="H376" s="1" t="s">
        <v>4095</v>
      </c>
      <c r="I376">
        <v>63.59</v>
      </c>
      <c r="J376">
        <v>12.21</v>
      </c>
      <c r="K376">
        <v>470</v>
      </c>
      <c r="L376">
        <v>762.07</v>
      </c>
      <c r="M376">
        <v>307</v>
      </c>
      <c r="N376">
        <v>13</v>
      </c>
      <c r="O376">
        <v>0</v>
      </c>
      <c r="P376">
        <v>414.73</v>
      </c>
      <c r="Q376">
        <v>0</v>
      </c>
      <c r="R376" s="1" t="s">
        <v>6281</v>
      </c>
      <c r="S376" s="1" t="s">
        <v>8157</v>
      </c>
      <c r="T376">
        <v>0.98</v>
      </c>
      <c r="U376" s="1"/>
      <c r="V376">
        <v>50912.064677000002</v>
      </c>
      <c r="W376">
        <v>1019421.647263</v>
      </c>
      <c r="X376">
        <v>255.83801700000001</v>
      </c>
      <c r="Y376">
        <v>24.008461</v>
      </c>
      <c r="Z376">
        <v>458.36152600000003</v>
      </c>
      <c r="AA376">
        <v>438.22645299999999</v>
      </c>
      <c r="AB376">
        <v>0</v>
      </c>
    </row>
    <row r="377" spans="1:28" x14ac:dyDescent="0.25">
      <c r="A377" s="1" t="s">
        <v>2132</v>
      </c>
      <c r="B377">
        <v>2049</v>
      </c>
      <c r="C377" s="1" t="s">
        <v>4003</v>
      </c>
      <c r="D377">
        <v>5.0999999999999996</v>
      </c>
      <c r="E377">
        <v>0</v>
      </c>
      <c r="F377">
        <v>0.56999999999999995</v>
      </c>
      <c r="G377">
        <v>2305</v>
      </c>
      <c r="H377" s="1" t="s">
        <v>4095</v>
      </c>
      <c r="I377">
        <v>63.59</v>
      </c>
      <c r="J377">
        <v>15.3</v>
      </c>
      <c r="K377">
        <v>256</v>
      </c>
      <c r="L377">
        <v>760.34</v>
      </c>
      <c r="M377">
        <v>166</v>
      </c>
      <c r="N377">
        <v>8</v>
      </c>
      <c r="O377">
        <v>0</v>
      </c>
      <c r="P377">
        <v>210.12</v>
      </c>
      <c r="Q377">
        <v>0</v>
      </c>
      <c r="R377" s="1" t="s">
        <v>6287</v>
      </c>
      <c r="S377" s="1" t="s">
        <v>8157</v>
      </c>
      <c r="T377">
        <v>1.21</v>
      </c>
      <c r="U377" s="1"/>
      <c r="V377">
        <v>29656.935837000001</v>
      </c>
      <c r="W377">
        <v>684669.07247400004</v>
      </c>
      <c r="X377">
        <v>151.19224199999999</v>
      </c>
      <c r="Y377">
        <v>15.801679999999999</v>
      </c>
      <c r="Z377">
        <v>304.88676099999998</v>
      </c>
      <c r="AA377">
        <v>294.32053500000001</v>
      </c>
      <c r="AB377">
        <v>0</v>
      </c>
    </row>
    <row r="378" spans="1:28" x14ac:dyDescent="0.25">
      <c r="A378" s="1" t="s">
        <v>2138</v>
      </c>
      <c r="B378">
        <v>2208</v>
      </c>
      <c r="C378" s="1" t="s">
        <v>4006</v>
      </c>
      <c r="D378">
        <v>5.0999999999999996</v>
      </c>
      <c r="E378">
        <v>0</v>
      </c>
      <c r="F378">
        <v>0</v>
      </c>
      <c r="G378">
        <v>2310</v>
      </c>
      <c r="H378" s="1" t="s">
        <v>4077</v>
      </c>
      <c r="I378">
        <v>54.88</v>
      </c>
      <c r="J378">
        <v>10.35</v>
      </c>
      <c r="K378">
        <v>102</v>
      </c>
      <c r="L378">
        <v>876.34</v>
      </c>
      <c r="M378">
        <v>4</v>
      </c>
      <c r="N378">
        <v>1</v>
      </c>
      <c r="O378">
        <v>0</v>
      </c>
      <c r="P378">
        <v>21</v>
      </c>
      <c r="Q378">
        <v>0</v>
      </c>
      <c r="R378" s="1" t="s">
        <v>6293</v>
      </c>
      <c r="S378" s="1" t="s">
        <v>8157</v>
      </c>
      <c r="T378">
        <v>0.79</v>
      </c>
      <c r="U378" s="1"/>
      <c r="V378">
        <v>4234.8707709999999</v>
      </c>
      <c r="W378">
        <v>251248.07093700001</v>
      </c>
      <c r="X378">
        <v>25.17801</v>
      </c>
      <c r="Y378">
        <v>4.5025139999999997</v>
      </c>
      <c r="Z378">
        <v>104.11807399999999</v>
      </c>
      <c r="AA378">
        <v>108.000916</v>
      </c>
      <c r="AB378">
        <v>0</v>
      </c>
    </row>
    <row r="379" spans="1:28" x14ac:dyDescent="0.25">
      <c r="A379" s="1" t="s">
        <v>2152</v>
      </c>
      <c r="B379">
        <v>1294</v>
      </c>
      <c r="C379" s="1" t="s">
        <v>4049</v>
      </c>
      <c r="D379">
        <v>5.0999999999999996</v>
      </c>
      <c r="E379">
        <v>0</v>
      </c>
      <c r="F379">
        <v>0.25</v>
      </c>
      <c r="G379">
        <v>2321</v>
      </c>
      <c r="H379" s="1" t="s">
        <v>4116</v>
      </c>
      <c r="I379">
        <v>87.33</v>
      </c>
      <c r="J379">
        <v>13.37</v>
      </c>
      <c r="K379">
        <v>1027</v>
      </c>
      <c r="L379">
        <v>2065.29</v>
      </c>
      <c r="M379">
        <v>776</v>
      </c>
      <c r="N379">
        <v>13</v>
      </c>
      <c r="O379">
        <v>0</v>
      </c>
      <c r="P379">
        <v>878.27</v>
      </c>
      <c r="Q379">
        <v>0</v>
      </c>
      <c r="R379" s="1" t="s">
        <v>6307</v>
      </c>
      <c r="S379" s="1" t="s">
        <v>8157</v>
      </c>
      <c r="T379">
        <v>1.01</v>
      </c>
      <c r="U379" s="1"/>
      <c r="V379">
        <v>133756.35352900001</v>
      </c>
      <c r="W379">
        <v>2608428.5524670002</v>
      </c>
      <c r="X379">
        <v>670.38959199999999</v>
      </c>
      <c r="Y379">
        <v>61.297299000000002</v>
      </c>
      <c r="Z379">
        <v>1168.609643</v>
      </c>
      <c r="AA379">
        <v>1121.3083389999999</v>
      </c>
      <c r="AB379">
        <v>0</v>
      </c>
    </row>
    <row r="380" spans="1:28" x14ac:dyDescent="0.25">
      <c r="A380" s="1" t="s">
        <v>2153</v>
      </c>
      <c r="B380">
        <v>1800</v>
      </c>
      <c r="C380" s="1" t="s">
        <v>4061</v>
      </c>
      <c r="D380">
        <v>5.0999999999999996</v>
      </c>
      <c r="E380">
        <v>0</v>
      </c>
      <c r="F380">
        <v>0</v>
      </c>
      <c r="G380">
        <v>2321</v>
      </c>
      <c r="H380" s="1" t="s">
        <v>4159</v>
      </c>
      <c r="I380">
        <v>26.09</v>
      </c>
      <c r="J380">
        <v>15.64</v>
      </c>
      <c r="K380">
        <v>521</v>
      </c>
      <c r="L380">
        <v>2556.25</v>
      </c>
      <c r="M380">
        <v>245</v>
      </c>
      <c r="N380">
        <v>6</v>
      </c>
      <c r="O380">
        <v>0</v>
      </c>
      <c r="P380">
        <v>358.37</v>
      </c>
      <c r="Q380">
        <v>0</v>
      </c>
      <c r="R380" s="1" t="s">
        <v>6308</v>
      </c>
      <c r="S380" s="1" t="s">
        <v>8157</v>
      </c>
      <c r="T380">
        <v>1.1399999999999999</v>
      </c>
      <c r="U380" s="1"/>
      <c r="V380">
        <v>51999.151271000002</v>
      </c>
      <c r="W380">
        <v>1471760.096868</v>
      </c>
      <c r="X380">
        <v>271.58954599999998</v>
      </c>
      <c r="Y380">
        <v>32.372943999999997</v>
      </c>
      <c r="Z380">
        <v>644.72992699999998</v>
      </c>
      <c r="AA380">
        <v>632.66189499999996</v>
      </c>
      <c r="AB380">
        <v>0</v>
      </c>
    </row>
    <row r="381" spans="1:28" x14ac:dyDescent="0.25">
      <c r="A381" s="1" t="s">
        <v>2158</v>
      </c>
      <c r="B381">
        <v>2072</v>
      </c>
      <c r="C381" s="1" t="s">
        <v>4006</v>
      </c>
      <c r="D381">
        <v>5.0999999999999996</v>
      </c>
      <c r="E381">
        <v>0</v>
      </c>
      <c r="F381">
        <v>2</v>
      </c>
      <c r="G381">
        <v>2328</v>
      </c>
      <c r="H381" s="1" t="s">
        <v>4078</v>
      </c>
      <c r="I381">
        <v>54.88</v>
      </c>
      <c r="J381">
        <v>5.57</v>
      </c>
      <c r="K381">
        <v>256</v>
      </c>
      <c r="L381">
        <v>876.34</v>
      </c>
      <c r="M381">
        <v>59</v>
      </c>
      <c r="N381">
        <v>2</v>
      </c>
      <c r="O381">
        <v>0</v>
      </c>
      <c r="P381">
        <v>105.44</v>
      </c>
      <c r="Q381">
        <v>0</v>
      </c>
      <c r="R381" s="1" t="s">
        <v>6313</v>
      </c>
      <c r="S381" s="1" t="s">
        <v>8157</v>
      </c>
      <c r="T381">
        <v>0.42</v>
      </c>
      <c r="U381" s="1"/>
      <c r="V381">
        <v>19110.303822000002</v>
      </c>
      <c r="W381">
        <v>474107.40323499998</v>
      </c>
      <c r="X381">
        <v>97.993224999999995</v>
      </c>
      <c r="Y381">
        <v>9.5987220000000004</v>
      </c>
      <c r="Z381">
        <v>204.99110999999999</v>
      </c>
      <c r="AA381">
        <v>203.8064</v>
      </c>
      <c r="AB381">
        <v>0</v>
      </c>
    </row>
    <row r="382" spans="1:28" x14ac:dyDescent="0.25">
      <c r="A382" s="1" t="s">
        <v>2164</v>
      </c>
      <c r="B382">
        <v>1150</v>
      </c>
      <c r="C382" s="1" t="s">
        <v>4004</v>
      </c>
      <c r="D382">
        <v>5.0999999999999996</v>
      </c>
      <c r="E382">
        <v>0</v>
      </c>
      <c r="F382">
        <v>0</v>
      </c>
      <c r="G382">
        <v>2332</v>
      </c>
      <c r="H382" s="1" t="s">
        <v>4178</v>
      </c>
      <c r="I382">
        <v>71.64</v>
      </c>
      <c r="J382">
        <v>6.36</v>
      </c>
      <c r="K382">
        <v>1182</v>
      </c>
      <c r="L382">
        <v>1309.74</v>
      </c>
      <c r="M382">
        <v>995</v>
      </c>
      <c r="N382">
        <v>10</v>
      </c>
      <c r="O382">
        <v>0</v>
      </c>
      <c r="P382">
        <v>1105.98</v>
      </c>
      <c r="Q382">
        <v>0</v>
      </c>
      <c r="R382" s="1" t="s">
        <v>6319</v>
      </c>
      <c r="S382" s="1" t="s">
        <v>8157</v>
      </c>
      <c r="T382">
        <v>1.26</v>
      </c>
      <c r="U382" s="1"/>
      <c r="V382">
        <v>166262.34566399999</v>
      </c>
      <c r="W382">
        <v>3002336.352031</v>
      </c>
      <c r="X382">
        <v>827.693174</v>
      </c>
      <c r="Y382">
        <v>73.106401000000005</v>
      </c>
      <c r="Z382">
        <v>1362.15534</v>
      </c>
      <c r="AA382">
        <v>1290.6475370000001</v>
      </c>
      <c r="AB382">
        <v>0</v>
      </c>
    </row>
    <row r="383" spans="1:28" x14ac:dyDescent="0.25">
      <c r="A383" s="1" t="s">
        <v>2165</v>
      </c>
      <c r="B383">
        <v>986</v>
      </c>
      <c r="C383" s="1" t="s">
        <v>4019</v>
      </c>
      <c r="D383">
        <v>5.0999999999999996</v>
      </c>
      <c r="E383">
        <v>0</v>
      </c>
      <c r="F383">
        <v>0.28999999999999998</v>
      </c>
      <c r="G383">
        <v>2335</v>
      </c>
      <c r="H383" s="1" t="s">
        <v>4120</v>
      </c>
      <c r="I383">
        <v>34.18</v>
      </c>
      <c r="J383">
        <v>10.44</v>
      </c>
      <c r="K383">
        <v>1349</v>
      </c>
      <c r="L383">
        <v>2468.91</v>
      </c>
      <c r="M383">
        <v>986</v>
      </c>
      <c r="N383">
        <v>9</v>
      </c>
      <c r="O383">
        <v>0</v>
      </c>
      <c r="P383">
        <v>1129.8599999999999</v>
      </c>
      <c r="Q383">
        <v>0</v>
      </c>
      <c r="R383" s="1" t="s">
        <v>6320</v>
      </c>
      <c r="S383" s="1" t="s">
        <v>8157</v>
      </c>
      <c r="T383">
        <v>0.8</v>
      </c>
      <c r="U383" s="1"/>
      <c r="V383">
        <v>172567.639792</v>
      </c>
      <c r="W383">
        <v>3277112.2780630002</v>
      </c>
      <c r="X383">
        <v>862.71305199999995</v>
      </c>
      <c r="Y383">
        <v>77.174769999999995</v>
      </c>
      <c r="Z383">
        <v>1472.437551</v>
      </c>
      <c r="AA383">
        <v>1408.764641</v>
      </c>
      <c r="AB383">
        <v>0</v>
      </c>
    </row>
    <row r="384" spans="1:28" x14ac:dyDescent="0.25">
      <c r="A384" s="1" t="s">
        <v>2169</v>
      </c>
      <c r="B384">
        <v>2198</v>
      </c>
      <c r="C384" s="1" t="s">
        <v>4032</v>
      </c>
      <c r="D384">
        <v>5.0999999999999996</v>
      </c>
      <c r="E384">
        <v>0</v>
      </c>
      <c r="F384">
        <v>2.5499999999999998</v>
      </c>
      <c r="G384">
        <v>2340</v>
      </c>
      <c r="H384" s="1" t="s">
        <v>4162</v>
      </c>
      <c r="I384">
        <v>0.2</v>
      </c>
      <c r="J384">
        <v>9.61</v>
      </c>
      <c r="K384">
        <v>142</v>
      </c>
      <c r="L384">
        <v>1269.6500000000001</v>
      </c>
      <c r="M384">
        <v>0</v>
      </c>
      <c r="N384">
        <v>0</v>
      </c>
      <c r="O384">
        <v>0</v>
      </c>
      <c r="P384">
        <v>23.15</v>
      </c>
      <c r="Q384">
        <v>0</v>
      </c>
      <c r="R384" s="1" t="s">
        <v>6324</v>
      </c>
      <c r="S384" s="1" t="s">
        <v>8157</v>
      </c>
      <c r="T384">
        <v>0.77</v>
      </c>
      <c r="U384" s="1"/>
      <c r="V384">
        <v>5868.6723460000003</v>
      </c>
      <c r="W384">
        <v>354124.75773900002</v>
      </c>
      <c r="X384">
        <v>34.965029000000001</v>
      </c>
      <c r="Y384">
        <v>5.9752970000000003</v>
      </c>
      <c r="Z384">
        <v>144.19584</v>
      </c>
      <c r="AA384">
        <v>152.223749</v>
      </c>
      <c r="AB384">
        <v>0</v>
      </c>
    </row>
    <row r="385" spans="1:28" x14ac:dyDescent="0.25">
      <c r="A385" s="1" t="s">
        <v>2171</v>
      </c>
      <c r="B385">
        <v>2108</v>
      </c>
      <c r="C385" s="1" t="s">
        <v>4001</v>
      </c>
      <c r="D385">
        <v>0.2</v>
      </c>
      <c r="E385">
        <v>0</v>
      </c>
      <c r="F385">
        <v>78.59</v>
      </c>
      <c r="G385">
        <v>2342</v>
      </c>
      <c r="H385" s="1" t="s">
        <v>4071</v>
      </c>
      <c r="I385">
        <v>108.49</v>
      </c>
      <c r="J385">
        <v>6.25</v>
      </c>
      <c r="K385">
        <v>234</v>
      </c>
      <c r="L385">
        <v>419.77</v>
      </c>
      <c r="M385">
        <v>125</v>
      </c>
      <c r="N385">
        <v>7</v>
      </c>
      <c r="O385">
        <v>0</v>
      </c>
      <c r="P385">
        <v>203</v>
      </c>
      <c r="Q385">
        <v>0</v>
      </c>
      <c r="R385" s="1" t="s">
        <v>6326</v>
      </c>
      <c r="S385" s="1" t="s">
        <v>8157</v>
      </c>
      <c r="T385">
        <v>0.92</v>
      </c>
      <c r="U385" s="1"/>
      <c r="V385">
        <v>19856.875623</v>
      </c>
      <c r="W385">
        <v>413184.05800100003</v>
      </c>
      <c r="X385">
        <v>100.129785</v>
      </c>
      <c r="Y385">
        <v>9.5074850000000009</v>
      </c>
      <c r="Z385">
        <v>184.38353499999999</v>
      </c>
      <c r="AA385">
        <v>177.61821</v>
      </c>
      <c r="AB385">
        <v>0</v>
      </c>
    </row>
    <row r="386" spans="1:28" x14ac:dyDescent="0.25">
      <c r="A386" s="1" t="s">
        <v>2179</v>
      </c>
      <c r="B386">
        <v>1998</v>
      </c>
      <c r="C386" s="1" t="s">
        <v>4021</v>
      </c>
      <c r="D386">
        <v>5.0999999999999996</v>
      </c>
      <c r="E386">
        <v>0</v>
      </c>
      <c r="F386">
        <v>0.64</v>
      </c>
      <c r="G386">
        <v>2351</v>
      </c>
      <c r="H386" s="1" t="s">
        <v>4101</v>
      </c>
      <c r="I386">
        <v>76.69</v>
      </c>
      <c r="J386">
        <v>10</v>
      </c>
      <c r="K386">
        <v>353</v>
      </c>
      <c r="L386">
        <v>1564.11</v>
      </c>
      <c r="M386">
        <v>123</v>
      </c>
      <c r="N386">
        <v>9</v>
      </c>
      <c r="O386">
        <v>0</v>
      </c>
      <c r="P386">
        <v>239.02</v>
      </c>
      <c r="Q386">
        <v>0</v>
      </c>
      <c r="R386" s="1" t="s">
        <v>6334</v>
      </c>
      <c r="S386" s="1" t="s">
        <v>8157</v>
      </c>
      <c r="T386">
        <v>0.98</v>
      </c>
      <c r="U386" s="1"/>
      <c r="V386">
        <v>27729.98921</v>
      </c>
      <c r="W386">
        <v>864977.23551699996</v>
      </c>
      <c r="X386">
        <v>146.712975</v>
      </c>
      <c r="Y386">
        <v>18.382954999999999</v>
      </c>
      <c r="Z386">
        <v>377.23539599999998</v>
      </c>
      <c r="AA386">
        <v>371.82395200000002</v>
      </c>
      <c r="AB386">
        <v>0</v>
      </c>
    </row>
    <row r="387" spans="1:28" x14ac:dyDescent="0.25">
      <c r="A387" s="1" t="s">
        <v>2181</v>
      </c>
      <c r="B387">
        <v>1380</v>
      </c>
      <c r="C387" s="1" t="s">
        <v>4042</v>
      </c>
      <c r="D387">
        <v>5.0999999999999996</v>
      </c>
      <c r="E387">
        <v>0</v>
      </c>
      <c r="F387">
        <v>0</v>
      </c>
      <c r="G387">
        <v>2353</v>
      </c>
      <c r="H387" s="1" t="s">
        <v>4134</v>
      </c>
      <c r="I387">
        <v>126.24</v>
      </c>
      <c r="J387">
        <v>13.23</v>
      </c>
      <c r="K387">
        <v>973</v>
      </c>
      <c r="L387">
        <v>1296.01</v>
      </c>
      <c r="M387">
        <v>744</v>
      </c>
      <c r="N387">
        <v>10</v>
      </c>
      <c r="O387">
        <v>0</v>
      </c>
      <c r="P387">
        <v>877.74</v>
      </c>
      <c r="Q387">
        <v>0</v>
      </c>
      <c r="R387" s="1" t="s">
        <v>6336</v>
      </c>
      <c r="S387" s="1" t="s">
        <v>8157</v>
      </c>
      <c r="T387">
        <v>0.99</v>
      </c>
      <c r="U387" s="1"/>
      <c r="V387">
        <v>128967.865097</v>
      </c>
      <c r="W387">
        <v>2349988.474072</v>
      </c>
      <c r="X387">
        <v>642.49435500000004</v>
      </c>
      <c r="Y387">
        <v>56.502501000000002</v>
      </c>
      <c r="Z387">
        <v>1061.8415749999999</v>
      </c>
      <c r="AA387">
        <v>1010.2156199999999</v>
      </c>
      <c r="AB387">
        <v>0</v>
      </c>
    </row>
    <row r="388" spans="1:28" x14ac:dyDescent="0.25">
      <c r="A388" s="1" t="s">
        <v>2182</v>
      </c>
      <c r="B388">
        <v>1150</v>
      </c>
      <c r="C388" s="1" t="s">
        <v>4046</v>
      </c>
      <c r="D388">
        <v>5.0999999999999996</v>
      </c>
      <c r="E388">
        <v>0</v>
      </c>
      <c r="F388">
        <v>0.01</v>
      </c>
      <c r="G388">
        <v>2354</v>
      </c>
      <c r="H388" s="1" t="s">
        <v>4095</v>
      </c>
      <c r="I388">
        <v>63.59</v>
      </c>
      <c r="J388">
        <v>10.74</v>
      </c>
      <c r="K388">
        <v>1204</v>
      </c>
      <c r="L388">
        <v>3164.06</v>
      </c>
      <c r="M388">
        <v>814</v>
      </c>
      <c r="N388">
        <v>16</v>
      </c>
      <c r="O388">
        <v>0</v>
      </c>
      <c r="P388">
        <v>937.93</v>
      </c>
      <c r="Q388">
        <v>0</v>
      </c>
      <c r="R388" s="1" t="s">
        <v>6337</v>
      </c>
      <c r="S388" s="1" t="s">
        <v>8157</v>
      </c>
      <c r="T388">
        <v>0.86</v>
      </c>
      <c r="U388" s="1"/>
      <c r="V388">
        <v>139625.690795</v>
      </c>
      <c r="W388">
        <v>2930838.718293</v>
      </c>
      <c r="X388">
        <v>704.66060200000004</v>
      </c>
      <c r="Y388">
        <v>67.019281000000007</v>
      </c>
      <c r="Z388">
        <v>1303.054791</v>
      </c>
      <c r="AA388">
        <v>1259.8991659999999</v>
      </c>
      <c r="AB388">
        <v>0</v>
      </c>
    </row>
    <row r="389" spans="1:28" x14ac:dyDescent="0.25">
      <c r="A389" s="1" t="s">
        <v>2186</v>
      </c>
      <c r="B389">
        <v>2265</v>
      </c>
      <c r="C389" s="1" t="s">
        <v>4009</v>
      </c>
      <c r="D389">
        <v>5.0999999999999996</v>
      </c>
      <c r="E389">
        <v>0</v>
      </c>
      <c r="F389">
        <v>0.95</v>
      </c>
      <c r="G389">
        <v>2360</v>
      </c>
      <c r="H389" s="1" t="s">
        <v>4082</v>
      </c>
      <c r="I389">
        <v>19.239999999999998</v>
      </c>
      <c r="J389">
        <v>9.6999999999999993</v>
      </c>
      <c r="K389">
        <v>95</v>
      </c>
      <c r="L389">
        <v>738.31</v>
      </c>
      <c r="M389">
        <v>2</v>
      </c>
      <c r="N389">
        <v>1</v>
      </c>
      <c r="O389">
        <v>0</v>
      </c>
      <c r="P389">
        <v>26.57</v>
      </c>
      <c r="Q389">
        <v>0</v>
      </c>
      <c r="R389" s="1" t="s">
        <v>6341</v>
      </c>
      <c r="S389" s="1" t="s">
        <v>8157</v>
      </c>
      <c r="T389">
        <v>0.79</v>
      </c>
      <c r="U389" s="1"/>
      <c r="V389">
        <v>4147.0852420000001</v>
      </c>
      <c r="W389">
        <v>221662.24578999999</v>
      </c>
      <c r="X389">
        <v>24.107175999999999</v>
      </c>
      <c r="Y389">
        <v>4.1671079999999998</v>
      </c>
      <c r="Z389">
        <v>93.248738000000003</v>
      </c>
      <c r="AA389">
        <v>95.283261999999993</v>
      </c>
      <c r="AB389">
        <v>0</v>
      </c>
    </row>
    <row r="390" spans="1:28" x14ac:dyDescent="0.25">
      <c r="A390" s="1" t="s">
        <v>2201</v>
      </c>
      <c r="B390">
        <v>2072</v>
      </c>
      <c r="C390" s="1" t="s">
        <v>4022</v>
      </c>
      <c r="D390">
        <v>5.0999999999999996</v>
      </c>
      <c r="E390">
        <v>0</v>
      </c>
      <c r="F390">
        <v>2</v>
      </c>
      <c r="G390">
        <v>2367</v>
      </c>
      <c r="H390" s="1" t="s">
        <v>4136</v>
      </c>
      <c r="I390">
        <v>86.22</v>
      </c>
      <c r="J390">
        <v>18.55</v>
      </c>
      <c r="K390">
        <v>295</v>
      </c>
      <c r="L390">
        <v>2997.17</v>
      </c>
      <c r="M390">
        <v>9</v>
      </c>
      <c r="N390">
        <v>3</v>
      </c>
      <c r="O390">
        <v>0</v>
      </c>
      <c r="P390">
        <v>114.6</v>
      </c>
      <c r="Q390">
        <v>0</v>
      </c>
      <c r="R390" s="1" t="s">
        <v>6356</v>
      </c>
      <c r="S390" s="1" t="s">
        <v>8157</v>
      </c>
      <c r="T390">
        <v>1.1399999999999999</v>
      </c>
      <c r="U390" s="1"/>
      <c r="V390">
        <v>17552.331708000002</v>
      </c>
      <c r="W390">
        <v>1049984.2954279999</v>
      </c>
      <c r="X390">
        <v>104.98700700000001</v>
      </c>
      <c r="Y390">
        <v>21.026166</v>
      </c>
      <c r="Z390">
        <v>444.81339300000002</v>
      </c>
      <c r="AA390">
        <v>451.34079100000002</v>
      </c>
      <c r="AB390">
        <v>0</v>
      </c>
    </row>
    <row r="391" spans="1:28" x14ac:dyDescent="0.25">
      <c r="A391" s="1" t="s">
        <v>2203</v>
      </c>
      <c r="B391">
        <v>2060</v>
      </c>
      <c r="C391" s="1" t="s">
        <v>4061</v>
      </c>
      <c r="D391">
        <v>5.0999999999999996</v>
      </c>
      <c r="E391">
        <v>0</v>
      </c>
      <c r="F391">
        <v>0</v>
      </c>
      <c r="G391">
        <v>2369</v>
      </c>
      <c r="H391" s="1" t="s">
        <v>4145</v>
      </c>
      <c r="I391">
        <v>168.74</v>
      </c>
      <c r="J391">
        <v>13.53</v>
      </c>
      <c r="K391">
        <v>309</v>
      </c>
      <c r="L391">
        <v>1840.02</v>
      </c>
      <c r="M391">
        <v>103</v>
      </c>
      <c r="N391">
        <v>6</v>
      </c>
      <c r="O391">
        <v>0</v>
      </c>
      <c r="P391">
        <v>181.61</v>
      </c>
      <c r="Q391">
        <v>0</v>
      </c>
      <c r="R391" s="1" t="s">
        <v>6358</v>
      </c>
      <c r="S391" s="1" t="s">
        <v>8157</v>
      </c>
      <c r="T391">
        <v>1.06</v>
      </c>
      <c r="U391" s="1"/>
      <c r="V391">
        <v>23942.624478000002</v>
      </c>
      <c r="W391">
        <v>799507.61621400004</v>
      </c>
      <c r="X391">
        <v>127.88759</v>
      </c>
      <c r="Y391">
        <v>16.608529000000001</v>
      </c>
      <c r="Z391">
        <v>343.76930499999997</v>
      </c>
      <c r="AA391">
        <v>343.68020100000001</v>
      </c>
      <c r="AB391">
        <v>0</v>
      </c>
    </row>
    <row r="392" spans="1:28" x14ac:dyDescent="0.25">
      <c r="A392" s="1" t="s">
        <v>2210</v>
      </c>
      <c r="B392">
        <v>2109</v>
      </c>
      <c r="C392" s="1" t="s">
        <v>4033</v>
      </c>
      <c r="D392">
        <v>5.0999999999999996</v>
      </c>
      <c r="E392">
        <v>0</v>
      </c>
      <c r="F392">
        <v>0.67</v>
      </c>
      <c r="G392">
        <v>2387</v>
      </c>
      <c r="H392" s="1" t="s">
        <v>4122</v>
      </c>
      <c r="I392">
        <v>159.35</v>
      </c>
      <c r="J392">
        <v>6.62</v>
      </c>
      <c r="K392">
        <v>278</v>
      </c>
      <c r="L392">
        <v>1983.05</v>
      </c>
      <c r="M392">
        <v>91</v>
      </c>
      <c r="N392">
        <v>5</v>
      </c>
      <c r="O392">
        <v>0</v>
      </c>
      <c r="P392">
        <v>170.7</v>
      </c>
      <c r="Q392">
        <v>0</v>
      </c>
      <c r="R392" s="1" t="s">
        <v>6365</v>
      </c>
      <c r="S392" s="1" t="s">
        <v>8157</v>
      </c>
      <c r="T392">
        <v>1.34</v>
      </c>
      <c r="U392" s="1"/>
      <c r="V392">
        <v>23212.372989</v>
      </c>
      <c r="W392">
        <v>860419.977373</v>
      </c>
      <c r="X392">
        <v>126.131167</v>
      </c>
      <c r="Y392">
        <v>18.535578999999998</v>
      </c>
      <c r="Z392">
        <v>373.10691300000002</v>
      </c>
      <c r="AA392">
        <v>369.86118599999998</v>
      </c>
      <c r="AB392">
        <v>0</v>
      </c>
    </row>
    <row r="393" spans="1:28" x14ac:dyDescent="0.25">
      <c r="A393" s="1" t="s">
        <v>2217</v>
      </c>
      <c r="B393">
        <v>1725</v>
      </c>
      <c r="C393" s="1" t="s">
        <v>4033</v>
      </c>
      <c r="D393">
        <v>5.0999999999999996</v>
      </c>
      <c r="E393">
        <v>0</v>
      </c>
      <c r="F393">
        <v>0</v>
      </c>
      <c r="G393">
        <v>2390</v>
      </c>
      <c r="H393" s="1" t="s">
        <v>4088</v>
      </c>
      <c r="I393">
        <v>194.58</v>
      </c>
      <c r="J393">
        <v>15.59</v>
      </c>
      <c r="K393">
        <v>665</v>
      </c>
      <c r="L393">
        <v>2216.48</v>
      </c>
      <c r="M393">
        <v>365</v>
      </c>
      <c r="N393">
        <v>13</v>
      </c>
      <c r="O393">
        <v>0</v>
      </c>
      <c r="P393">
        <v>537.52</v>
      </c>
      <c r="Q393">
        <v>0</v>
      </c>
      <c r="R393" s="1" t="s">
        <v>6372</v>
      </c>
      <c r="S393" s="1" t="s">
        <v>8157</v>
      </c>
      <c r="T393">
        <v>1.27</v>
      </c>
      <c r="U393" s="1"/>
      <c r="V393">
        <v>66512.231159999996</v>
      </c>
      <c r="W393">
        <v>1637215.364389</v>
      </c>
      <c r="X393">
        <v>341.51717100000002</v>
      </c>
      <c r="Y393">
        <v>36.979818000000002</v>
      </c>
      <c r="Z393">
        <v>724.16947200000004</v>
      </c>
      <c r="AA393">
        <v>703.79161199999999</v>
      </c>
      <c r="AB393">
        <v>0</v>
      </c>
    </row>
    <row r="394" spans="1:28" x14ac:dyDescent="0.25">
      <c r="A394" s="1" t="s">
        <v>2219</v>
      </c>
      <c r="B394">
        <v>2208</v>
      </c>
      <c r="C394" s="1" t="s">
        <v>4016</v>
      </c>
      <c r="D394">
        <v>5.0999999999999996</v>
      </c>
      <c r="E394">
        <v>0</v>
      </c>
      <c r="F394">
        <v>0</v>
      </c>
      <c r="G394">
        <v>2393</v>
      </c>
      <c r="H394" s="1" t="s">
        <v>4092</v>
      </c>
      <c r="I394">
        <v>182.21</v>
      </c>
      <c r="J394">
        <v>12.21</v>
      </c>
      <c r="K394">
        <v>185</v>
      </c>
      <c r="L394">
        <v>905.52</v>
      </c>
      <c r="M394">
        <v>79</v>
      </c>
      <c r="N394">
        <v>3</v>
      </c>
      <c r="O394">
        <v>0</v>
      </c>
      <c r="P394">
        <v>131.76</v>
      </c>
      <c r="Q394">
        <v>0</v>
      </c>
      <c r="R394" s="1" t="s">
        <v>6374</v>
      </c>
      <c r="S394" s="1" t="s">
        <v>8157</v>
      </c>
      <c r="T394">
        <v>1.24</v>
      </c>
      <c r="U394" s="1"/>
      <c r="V394">
        <v>16894.456343000002</v>
      </c>
      <c r="W394">
        <v>510936.77105099999</v>
      </c>
      <c r="X394">
        <v>89.052869000000001</v>
      </c>
      <c r="Y394">
        <v>11.133601000000001</v>
      </c>
      <c r="Z394">
        <v>223.141265</v>
      </c>
      <c r="AA394">
        <v>219.634309</v>
      </c>
      <c r="AB394">
        <v>0</v>
      </c>
    </row>
    <row r="395" spans="1:28" x14ac:dyDescent="0.25">
      <c r="A395" s="1" t="s">
        <v>2236</v>
      </c>
      <c r="B395">
        <v>1342</v>
      </c>
      <c r="C395" s="1" t="s">
        <v>4063</v>
      </c>
      <c r="D395">
        <v>5.0999999999999996</v>
      </c>
      <c r="E395">
        <v>0</v>
      </c>
      <c r="F395">
        <v>0.34</v>
      </c>
      <c r="G395">
        <v>2408</v>
      </c>
      <c r="H395" s="1" t="s">
        <v>4119</v>
      </c>
      <c r="I395">
        <v>17.75</v>
      </c>
      <c r="J395">
        <v>12.45</v>
      </c>
      <c r="K395">
        <v>1066</v>
      </c>
      <c r="L395">
        <v>2100.8200000000002</v>
      </c>
      <c r="M395">
        <v>823</v>
      </c>
      <c r="N395">
        <v>14</v>
      </c>
      <c r="O395">
        <v>0</v>
      </c>
      <c r="P395">
        <v>917.62</v>
      </c>
      <c r="Q395">
        <v>0</v>
      </c>
      <c r="R395" s="1" t="s">
        <v>6391</v>
      </c>
      <c r="S395" s="1" t="s">
        <v>8157</v>
      </c>
      <c r="T395">
        <v>1.03</v>
      </c>
      <c r="U395" s="1"/>
      <c r="V395">
        <v>139244.90911199999</v>
      </c>
      <c r="W395">
        <v>2723855.7793510002</v>
      </c>
      <c r="X395">
        <v>698.19251299999996</v>
      </c>
      <c r="Y395">
        <v>64.668888999999993</v>
      </c>
      <c r="Z395">
        <v>1225.1158499999999</v>
      </c>
      <c r="AA395">
        <v>1170.9266279999999</v>
      </c>
      <c r="AB395">
        <v>0</v>
      </c>
    </row>
    <row r="396" spans="1:28" x14ac:dyDescent="0.25">
      <c r="A396" s="1" t="s">
        <v>2241</v>
      </c>
      <c r="B396">
        <v>1329</v>
      </c>
      <c r="C396" s="1" t="s">
        <v>4020</v>
      </c>
      <c r="D396">
        <v>5.0999999999999996</v>
      </c>
      <c r="E396">
        <v>0</v>
      </c>
      <c r="F396">
        <v>2.08</v>
      </c>
      <c r="G396">
        <v>2411</v>
      </c>
      <c r="H396" s="1" t="s">
        <v>4129</v>
      </c>
      <c r="I396">
        <v>135.09</v>
      </c>
      <c r="J396">
        <v>17.48</v>
      </c>
      <c r="K396">
        <v>1082</v>
      </c>
      <c r="L396">
        <v>2788.36</v>
      </c>
      <c r="M396">
        <v>794</v>
      </c>
      <c r="N396">
        <v>11</v>
      </c>
      <c r="O396">
        <v>0</v>
      </c>
      <c r="P396">
        <v>924.31</v>
      </c>
      <c r="Q396">
        <v>0</v>
      </c>
      <c r="R396" s="1" t="s">
        <v>6396</v>
      </c>
      <c r="S396" s="1" t="s">
        <v>8157</v>
      </c>
      <c r="T396">
        <v>1.29</v>
      </c>
      <c r="U396" s="1"/>
      <c r="V396">
        <v>141802.44747099999</v>
      </c>
      <c r="W396">
        <v>3026994.7694450002</v>
      </c>
      <c r="X396">
        <v>717.13674900000001</v>
      </c>
      <c r="Y396">
        <v>71.107952999999995</v>
      </c>
      <c r="Z396">
        <v>1354.9561229999999</v>
      </c>
      <c r="AA396">
        <v>1301.2297490000001</v>
      </c>
      <c r="AB396">
        <v>0</v>
      </c>
    </row>
    <row r="397" spans="1:28" x14ac:dyDescent="0.25">
      <c r="A397" s="1" t="s">
        <v>2248</v>
      </c>
      <c r="B397">
        <v>1553</v>
      </c>
      <c r="C397" s="1" t="s">
        <v>4042</v>
      </c>
      <c r="D397">
        <v>5.0999999999999996</v>
      </c>
      <c r="E397">
        <v>0</v>
      </c>
      <c r="F397">
        <v>0.5</v>
      </c>
      <c r="G397">
        <v>2415</v>
      </c>
      <c r="H397" s="1" t="s">
        <v>4137</v>
      </c>
      <c r="I397">
        <v>126.24</v>
      </c>
      <c r="J397">
        <v>10.34</v>
      </c>
      <c r="K397">
        <v>862</v>
      </c>
      <c r="L397">
        <v>1292.6600000000001</v>
      </c>
      <c r="M397">
        <v>629</v>
      </c>
      <c r="N397">
        <v>12</v>
      </c>
      <c r="O397">
        <v>0</v>
      </c>
      <c r="P397">
        <v>745.97</v>
      </c>
      <c r="Q397">
        <v>0</v>
      </c>
      <c r="R397" s="1" t="s">
        <v>6403</v>
      </c>
      <c r="S397" s="1" t="s">
        <v>8157</v>
      </c>
      <c r="T397">
        <v>0.82</v>
      </c>
      <c r="U397" s="1"/>
      <c r="V397">
        <v>109117.56499899999</v>
      </c>
      <c r="W397">
        <v>2055266.9236560001</v>
      </c>
      <c r="X397">
        <v>545.15930900000001</v>
      </c>
      <c r="Y397">
        <v>48.802661999999998</v>
      </c>
      <c r="Z397">
        <v>926.23062700000003</v>
      </c>
      <c r="AA397">
        <v>883.51803199999995</v>
      </c>
      <c r="AB397">
        <v>0</v>
      </c>
    </row>
    <row r="398" spans="1:28" x14ac:dyDescent="0.25">
      <c r="A398" s="1" t="s">
        <v>2250</v>
      </c>
      <c r="B398">
        <v>1728</v>
      </c>
      <c r="C398" s="1" t="s">
        <v>4062</v>
      </c>
      <c r="D398">
        <v>5.0999999999999996</v>
      </c>
      <c r="E398">
        <v>0</v>
      </c>
      <c r="F398">
        <v>3</v>
      </c>
      <c r="G398">
        <v>2416</v>
      </c>
      <c r="H398" s="1" t="s">
        <v>4156</v>
      </c>
      <c r="I398">
        <v>94.39</v>
      </c>
      <c r="J398">
        <v>15.96</v>
      </c>
      <c r="K398">
        <v>688</v>
      </c>
      <c r="L398">
        <v>2589.1999999999998</v>
      </c>
      <c r="M398">
        <v>416</v>
      </c>
      <c r="N398">
        <v>13</v>
      </c>
      <c r="O398">
        <v>0</v>
      </c>
      <c r="P398">
        <v>534.19000000000005</v>
      </c>
      <c r="Q398">
        <v>0</v>
      </c>
      <c r="R398" s="1" t="s">
        <v>6405</v>
      </c>
      <c r="S398" s="1" t="s">
        <v>8157</v>
      </c>
      <c r="T398">
        <v>1.18</v>
      </c>
      <c r="U398" s="1"/>
      <c r="V398">
        <v>76642.760922999994</v>
      </c>
      <c r="W398">
        <v>1874691.821339</v>
      </c>
      <c r="X398">
        <v>393.34983699999998</v>
      </c>
      <c r="Y398">
        <v>42.674239999999998</v>
      </c>
      <c r="Z398">
        <v>828.35725400000001</v>
      </c>
      <c r="AA398">
        <v>805.87610400000005</v>
      </c>
      <c r="AB398">
        <v>0</v>
      </c>
    </row>
    <row r="399" spans="1:28" x14ac:dyDescent="0.25">
      <c r="A399" s="1" t="s">
        <v>2251</v>
      </c>
      <c r="B399">
        <v>2300</v>
      </c>
      <c r="C399" s="1" t="s">
        <v>4010</v>
      </c>
      <c r="D399">
        <v>5.0999999999999996</v>
      </c>
      <c r="E399">
        <v>0</v>
      </c>
      <c r="F399">
        <v>0</v>
      </c>
      <c r="G399">
        <v>2416</v>
      </c>
      <c r="H399" s="1" t="s">
        <v>4083</v>
      </c>
      <c r="I399">
        <v>73.11</v>
      </c>
      <c r="J399">
        <v>15.48</v>
      </c>
      <c r="K399">
        <v>116</v>
      </c>
      <c r="L399">
        <v>900.39</v>
      </c>
      <c r="M399">
        <v>34</v>
      </c>
      <c r="N399">
        <v>3</v>
      </c>
      <c r="O399">
        <v>0</v>
      </c>
      <c r="P399">
        <v>58.12</v>
      </c>
      <c r="Q399">
        <v>0</v>
      </c>
      <c r="R399" s="1" t="s">
        <v>6406</v>
      </c>
      <c r="S399" s="1" t="s">
        <v>8157</v>
      </c>
      <c r="T399">
        <v>1.1399999999999999</v>
      </c>
      <c r="U399" s="1"/>
      <c r="V399">
        <v>9397.3517009999996</v>
      </c>
      <c r="W399">
        <v>381505.82405900001</v>
      </c>
      <c r="X399">
        <v>51.844372</v>
      </c>
      <c r="Y399">
        <v>7.9344320000000002</v>
      </c>
      <c r="Z399">
        <v>163.47018199999999</v>
      </c>
      <c r="AA399">
        <v>163.994246</v>
      </c>
      <c r="AB399">
        <v>0</v>
      </c>
    </row>
    <row r="400" spans="1:28" x14ac:dyDescent="0.25">
      <c r="A400" s="1" t="s">
        <v>2254</v>
      </c>
      <c r="B400">
        <v>1380</v>
      </c>
      <c r="C400" s="1" t="s">
        <v>4005</v>
      </c>
      <c r="D400">
        <v>5.0999999999999996</v>
      </c>
      <c r="E400">
        <v>0</v>
      </c>
      <c r="F400">
        <v>0</v>
      </c>
      <c r="G400">
        <v>2422</v>
      </c>
      <c r="H400" s="1" t="s">
        <v>4099</v>
      </c>
      <c r="I400">
        <v>147.79</v>
      </c>
      <c r="J400">
        <v>13.3</v>
      </c>
      <c r="K400">
        <v>1042</v>
      </c>
      <c r="L400">
        <v>2573.7399999999998</v>
      </c>
      <c r="M400">
        <v>691</v>
      </c>
      <c r="N400">
        <v>12</v>
      </c>
      <c r="O400">
        <v>0</v>
      </c>
      <c r="P400">
        <v>860.4</v>
      </c>
      <c r="Q400">
        <v>0</v>
      </c>
      <c r="R400" s="1" t="s">
        <v>6409</v>
      </c>
      <c r="S400" s="1" t="s">
        <v>8157</v>
      </c>
      <c r="T400">
        <v>1.03</v>
      </c>
      <c r="U400" s="1"/>
      <c r="V400">
        <v>125549.53181099999</v>
      </c>
      <c r="W400">
        <v>2662908.8079050002</v>
      </c>
      <c r="X400">
        <v>634.47938499999998</v>
      </c>
      <c r="Y400">
        <v>61.900460000000002</v>
      </c>
      <c r="Z400">
        <v>1191.582253</v>
      </c>
      <c r="AA400">
        <v>1144.719568</v>
      </c>
      <c r="AB400">
        <v>0</v>
      </c>
    </row>
    <row r="401" spans="1:28" x14ac:dyDescent="0.25">
      <c r="A401" s="1" t="s">
        <v>2258</v>
      </c>
      <c r="B401">
        <v>1600</v>
      </c>
      <c r="C401" s="1" t="s">
        <v>4008</v>
      </c>
      <c r="D401">
        <v>5.0999999999999996</v>
      </c>
      <c r="E401">
        <v>0</v>
      </c>
      <c r="F401">
        <v>0</v>
      </c>
      <c r="G401">
        <v>2427</v>
      </c>
      <c r="H401" s="1" t="s">
        <v>4080</v>
      </c>
      <c r="I401">
        <v>0.2</v>
      </c>
      <c r="J401">
        <v>7.45</v>
      </c>
      <c r="K401">
        <v>827</v>
      </c>
      <c r="L401">
        <v>660.09</v>
      </c>
      <c r="M401">
        <v>674</v>
      </c>
      <c r="N401">
        <v>13</v>
      </c>
      <c r="O401">
        <v>0</v>
      </c>
      <c r="P401">
        <v>786.7</v>
      </c>
      <c r="Q401">
        <v>0</v>
      </c>
      <c r="R401" s="1" t="s">
        <v>6413</v>
      </c>
      <c r="S401" s="1" t="s">
        <v>8157</v>
      </c>
      <c r="T401">
        <v>1.23</v>
      </c>
      <c r="U401" s="1"/>
      <c r="V401">
        <v>109471.91091599999</v>
      </c>
      <c r="W401">
        <v>1965696.997518</v>
      </c>
      <c r="X401">
        <v>544.75297999999998</v>
      </c>
      <c r="Y401">
        <v>47.910752000000002</v>
      </c>
      <c r="Z401">
        <v>893.65653399999997</v>
      </c>
      <c r="AA401">
        <v>845.01622199999997</v>
      </c>
      <c r="AB401">
        <v>0</v>
      </c>
    </row>
    <row r="402" spans="1:28" x14ac:dyDescent="0.25">
      <c r="A402" s="1" t="s">
        <v>2260</v>
      </c>
      <c r="B402">
        <v>1479</v>
      </c>
      <c r="C402" s="1" t="s">
        <v>4041</v>
      </c>
      <c r="D402">
        <v>0.2</v>
      </c>
      <c r="E402">
        <v>0</v>
      </c>
      <c r="F402">
        <v>0.44</v>
      </c>
      <c r="G402">
        <v>2428</v>
      </c>
      <c r="H402" s="1" t="s">
        <v>4099</v>
      </c>
      <c r="I402">
        <v>147.79</v>
      </c>
      <c r="J402">
        <v>17.29</v>
      </c>
      <c r="K402">
        <v>949</v>
      </c>
      <c r="L402">
        <v>2480.9</v>
      </c>
      <c r="M402">
        <v>626</v>
      </c>
      <c r="N402">
        <v>10</v>
      </c>
      <c r="O402">
        <v>0</v>
      </c>
      <c r="P402">
        <v>817.78</v>
      </c>
      <c r="Q402">
        <v>0</v>
      </c>
      <c r="R402" s="1" t="s">
        <v>6415</v>
      </c>
      <c r="S402" s="1" t="s">
        <v>8157</v>
      </c>
      <c r="T402">
        <v>1.38</v>
      </c>
      <c r="U402" s="1"/>
      <c r="V402">
        <v>115350.374528</v>
      </c>
      <c r="W402">
        <v>2592256.253186</v>
      </c>
      <c r="X402">
        <v>586.63704299999995</v>
      </c>
      <c r="Y402">
        <v>60.418635999999999</v>
      </c>
      <c r="Z402">
        <v>1159.8086169999999</v>
      </c>
      <c r="AA402">
        <v>1114.3417609999999</v>
      </c>
      <c r="AB402">
        <v>0</v>
      </c>
    </row>
    <row r="403" spans="1:28" x14ac:dyDescent="0.25">
      <c r="A403" s="1" t="s">
        <v>2263</v>
      </c>
      <c r="B403">
        <v>1800</v>
      </c>
      <c r="C403" s="1" t="s">
        <v>4008</v>
      </c>
      <c r="D403">
        <v>5.0999999999999996</v>
      </c>
      <c r="E403">
        <v>0</v>
      </c>
      <c r="F403">
        <v>0</v>
      </c>
      <c r="G403">
        <v>2433</v>
      </c>
      <c r="H403" s="1" t="s">
        <v>4080</v>
      </c>
      <c r="I403">
        <v>0.2</v>
      </c>
      <c r="J403">
        <v>4.7</v>
      </c>
      <c r="K403">
        <v>633</v>
      </c>
      <c r="L403">
        <v>660.09</v>
      </c>
      <c r="M403">
        <v>496</v>
      </c>
      <c r="N403">
        <v>12</v>
      </c>
      <c r="O403">
        <v>0</v>
      </c>
      <c r="P403">
        <v>579.70000000000005</v>
      </c>
      <c r="Q403">
        <v>0</v>
      </c>
      <c r="R403" s="1" t="s">
        <v>6418</v>
      </c>
      <c r="S403" s="1" t="s">
        <v>8157</v>
      </c>
      <c r="T403">
        <v>0.94</v>
      </c>
      <c r="U403" s="1"/>
      <c r="V403">
        <v>83002.820970000001</v>
      </c>
      <c r="W403">
        <v>1536104.1271569999</v>
      </c>
      <c r="X403">
        <v>414.10867500000001</v>
      </c>
      <c r="Y403">
        <v>37.024833000000001</v>
      </c>
      <c r="Z403">
        <v>695.82729800000004</v>
      </c>
      <c r="AA403">
        <v>660.34075600000006</v>
      </c>
      <c r="AB403">
        <v>0</v>
      </c>
    </row>
    <row r="404" spans="1:28" x14ac:dyDescent="0.25">
      <c r="A404" s="1" t="s">
        <v>2269</v>
      </c>
      <c r="B404">
        <v>2277</v>
      </c>
      <c r="C404" s="1" t="s">
        <v>4006</v>
      </c>
      <c r="D404">
        <v>5.0999999999999996</v>
      </c>
      <c r="E404">
        <v>0</v>
      </c>
      <c r="F404">
        <v>0</v>
      </c>
      <c r="G404">
        <v>2436</v>
      </c>
      <c r="H404" s="1" t="s">
        <v>4077</v>
      </c>
      <c r="I404">
        <v>54.88</v>
      </c>
      <c r="J404">
        <v>11.01</v>
      </c>
      <c r="K404">
        <v>159</v>
      </c>
      <c r="L404">
        <v>876.34</v>
      </c>
      <c r="M404">
        <v>64</v>
      </c>
      <c r="N404">
        <v>4</v>
      </c>
      <c r="O404">
        <v>0</v>
      </c>
      <c r="P404">
        <v>100.32</v>
      </c>
      <c r="Q404">
        <v>0</v>
      </c>
      <c r="R404" s="1" t="s">
        <v>6424</v>
      </c>
      <c r="S404" s="1" t="s">
        <v>8157</v>
      </c>
      <c r="T404">
        <v>1.0900000000000001</v>
      </c>
      <c r="U404" s="1"/>
      <c r="V404">
        <v>14671.264719000001</v>
      </c>
      <c r="W404">
        <v>467423.52873800002</v>
      </c>
      <c r="X404">
        <v>77.909167999999994</v>
      </c>
      <c r="Y404">
        <v>10.087793</v>
      </c>
      <c r="Z404">
        <v>203.76681099999999</v>
      </c>
      <c r="AA404">
        <v>200.928901</v>
      </c>
      <c r="AB404">
        <v>0</v>
      </c>
    </row>
    <row r="405" spans="1:28" x14ac:dyDescent="0.25">
      <c r="A405" s="1" t="s">
        <v>2271</v>
      </c>
      <c r="B405">
        <v>1728</v>
      </c>
      <c r="C405" s="1" t="s">
        <v>4022</v>
      </c>
      <c r="D405">
        <v>5.0999999999999996</v>
      </c>
      <c r="E405">
        <v>0</v>
      </c>
      <c r="F405">
        <v>3</v>
      </c>
      <c r="G405">
        <v>2437</v>
      </c>
      <c r="H405" s="1" t="s">
        <v>4177</v>
      </c>
      <c r="I405">
        <v>20.190000000000001</v>
      </c>
      <c r="J405">
        <v>3.7</v>
      </c>
      <c r="K405">
        <v>709</v>
      </c>
      <c r="L405">
        <v>2376.66</v>
      </c>
      <c r="M405">
        <v>198</v>
      </c>
      <c r="N405">
        <v>6</v>
      </c>
      <c r="O405">
        <v>0</v>
      </c>
      <c r="P405">
        <v>314.99</v>
      </c>
      <c r="Q405">
        <v>0</v>
      </c>
      <c r="R405" s="1" t="s">
        <v>6426</v>
      </c>
      <c r="S405" s="1" t="s">
        <v>8157</v>
      </c>
      <c r="T405">
        <v>0.42</v>
      </c>
      <c r="U405" s="1"/>
      <c r="V405">
        <v>52333.811702999999</v>
      </c>
      <c r="W405">
        <v>1282396.4897469999</v>
      </c>
      <c r="X405">
        <v>268.043632</v>
      </c>
      <c r="Y405">
        <v>26.311046999999999</v>
      </c>
      <c r="Z405">
        <v>556.074028</v>
      </c>
      <c r="AA405">
        <v>551.26886999999999</v>
      </c>
      <c r="AB405">
        <v>0</v>
      </c>
    </row>
    <row r="406" spans="1:28" x14ac:dyDescent="0.25">
      <c r="A406" s="1" t="s">
        <v>2274</v>
      </c>
      <c r="B406">
        <v>2346</v>
      </c>
      <c r="C406" s="1" t="s">
        <v>4006</v>
      </c>
      <c r="D406">
        <v>5.0999999999999996</v>
      </c>
      <c r="E406">
        <v>0</v>
      </c>
      <c r="F406">
        <v>0</v>
      </c>
      <c r="G406">
        <v>2437</v>
      </c>
      <c r="H406" s="1" t="s">
        <v>4077</v>
      </c>
      <c r="I406">
        <v>54.88</v>
      </c>
      <c r="J406">
        <v>11.17</v>
      </c>
      <c r="K406">
        <v>91</v>
      </c>
      <c r="L406">
        <v>876.34</v>
      </c>
      <c r="M406">
        <v>0</v>
      </c>
      <c r="N406">
        <v>0</v>
      </c>
      <c r="O406">
        <v>0</v>
      </c>
      <c r="P406">
        <v>13.88</v>
      </c>
      <c r="Q406">
        <v>0</v>
      </c>
      <c r="R406" s="1" t="s">
        <v>6429</v>
      </c>
      <c r="S406" s="1" t="s">
        <v>8157</v>
      </c>
      <c r="T406">
        <v>0.82</v>
      </c>
      <c r="U406" s="1"/>
      <c r="V406">
        <v>3840.2247139999999</v>
      </c>
      <c r="W406">
        <v>239272.15749000001</v>
      </c>
      <c r="X406">
        <v>23.097170999999999</v>
      </c>
      <c r="Y406">
        <v>4.2250750000000004</v>
      </c>
      <c r="Z406">
        <v>98.526139000000001</v>
      </c>
      <c r="AA406">
        <v>102.852932</v>
      </c>
      <c r="AB406">
        <v>0</v>
      </c>
    </row>
    <row r="407" spans="1:28" x14ac:dyDescent="0.25">
      <c r="A407" s="1" t="s">
        <v>2276</v>
      </c>
      <c r="B407">
        <v>1725</v>
      </c>
      <c r="C407" s="1" t="s">
        <v>4041</v>
      </c>
      <c r="D407">
        <v>0.2</v>
      </c>
      <c r="E407">
        <v>0</v>
      </c>
      <c r="F407">
        <v>0</v>
      </c>
      <c r="G407">
        <v>2438</v>
      </c>
      <c r="H407" s="1" t="s">
        <v>4123</v>
      </c>
      <c r="I407">
        <v>46.68</v>
      </c>
      <c r="J407">
        <v>17.149999999999999</v>
      </c>
      <c r="K407">
        <v>713</v>
      </c>
      <c r="L407">
        <v>1704.6</v>
      </c>
      <c r="M407">
        <v>515</v>
      </c>
      <c r="N407">
        <v>10</v>
      </c>
      <c r="O407">
        <v>0</v>
      </c>
      <c r="P407">
        <v>584.55999999999995</v>
      </c>
      <c r="Q407">
        <v>0</v>
      </c>
      <c r="R407" s="1" t="s">
        <v>6431</v>
      </c>
      <c r="S407" s="1" t="s">
        <v>8157</v>
      </c>
      <c r="T407">
        <v>0.97</v>
      </c>
      <c r="U407" s="1"/>
      <c r="V407">
        <v>88139.317825000006</v>
      </c>
      <c r="W407">
        <v>1829480.2416759999</v>
      </c>
      <c r="X407">
        <v>444.48379299999999</v>
      </c>
      <c r="Y407">
        <v>42.803711999999997</v>
      </c>
      <c r="Z407">
        <v>819.52199199999995</v>
      </c>
      <c r="AA407">
        <v>786.45023200000003</v>
      </c>
      <c r="AB407">
        <v>0</v>
      </c>
    </row>
    <row r="408" spans="1:28" x14ac:dyDescent="0.25">
      <c r="A408" s="1" t="s">
        <v>2280</v>
      </c>
      <c r="B408">
        <v>1593</v>
      </c>
      <c r="C408" s="1" t="s">
        <v>4005</v>
      </c>
      <c r="D408">
        <v>5.0999999999999996</v>
      </c>
      <c r="E408">
        <v>0</v>
      </c>
      <c r="F408">
        <v>0.7</v>
      </c>
      <c r="G408">
        <v>2439</v>
      </c>
      <c r="H408" s="1" t="s">
        <v>4075</v>
      </c>
      <c r="I408">
        <v>89.74</v>
      </c>
      <c r="J408">
        <v>12.56</v>
      </c>
      <c r="K408">
        <v>846</v>
      </c>
      <c r="L408">
        <v>698.35</v>
      </c>
      <c r="M408">
        <v>696</v>
      </c>
      <c r="N408">
        <v>13</v>
      </c>
      <c r="O408">
        <v>0</v>
      </c>
      <c r="P408">
        <v>796.63</v>
      </c>
      <c r="Q408">
        <v>0</v>
      </c>
      <c r="R408" s="1" t="s">
        <v>6435</v>
      </c>
      <c r="S408" s="1" t="s">
        <v>8157</v>
      </c>
      <c r="T408">
        <v>1.04</v>
      </c>
      <c r="U408" s="1"/>
      <c r="V408">
        <v>116298.31265199999</v>
      </c>
      <c r="W408">
        <v>2067020.7673170001</v>
      </c>
      <c r="X408">
        <v>578.18226800000002</v>
      </c>
      <c r="Y408">
        <v>50.443879000000003</v>
      </c>
      <c r="Z408">
        <v>939.85279500000001</v>
      </c>
      <c r="AA408">
        <v>888.57434899999998</v>
      </c>
      <c r="AB408">
        <v>0</v>
      </c>
    </row>
    <row r="409" spans="1:28" x14ac:dyDescent="0.25">
      <c r="A409" s="1" t="s">
        <v>2282</v>
      </c>
      <c r="B409">
        <v>1972</v>
      </c>
      <c r="C409" s="1" t="s">
        <v>4015</v>
      </c>
      <c r="D409">
        <v>5.0999999999999996</v>
      </c>
      <c r="E409">
        <v>0</v>
      </c>
      <c r="F409">
        <v>0.56999999999999995</v>
      </c>
      <c r="G409">
        <v>2439</v>
      </c>
      <c r="H409" s="1" t="s">
        <v>4131</v>
      </c>
      <c r="I409">
        <v>194.58</v>
      </c>
      <c r="J409">
        <v>14.59</v>
      </c>
      <c r="K409">
        <v>467</v>
      </c>
      <c r="L409">
        <v>1448.27</v>
      </c>
      <c r="M409">
        <v>289</v>
      </c>
      <c r="N409">
        <v>7</v>
      </c>
      <c r="O409">
        <v>0</v>
      </c>
      <c r="P409">
        <v>379.27</v>
      </c>
      <c r="Q409">
        <v>0</v>
      </c>
      <c r="R409" s="1" t="s">
        <v>6437</v>
      </c>
      <c r="S409" s="1" t="s">
        <v>8157</v>
      </c>
      <c r="T409">
        <v>1.2</v>
      </c>
      <c r="U409" s="1"/>
      <c r="V409">
        <v>55222.442531000001</v>
      </c>
      <c r="W409">
        <v>1287796.3929999999</v>
      </c>
      <c r="X409">
        <v>281.88247799999999</v>
      </c>
      <c r="Y409">
        <v>29.643936</v>
      </c>
      <c r="Z409">
        <v>573.88730799999996</v>
      </c>
      <c r="AA409">
        <v>553.58805400000006</v>
      </c>
      <c r="AB409">
        <v>0</v>
      </c>
    </row>
    <row r="410" spans="1:28" x14ac:dyDescent="0.25">
      <c r="A410" s="1" t="s">
        <v>2294</v>
      </c>
      <c r="B410">
        <v>1610</v>
      </c>
      <c r="C410" s="1" t="s">
        <v>4026</v>
      </c>
      <c r="D410">
        <v>0.2</v>
      </c>
      <c r="E410">
        <v>0</v>
      </c>
      <c r="F410">
        <v>0</v>
      </c>
      <c r="G410">
        <v>2447</v>
      </c>
      <c r="H410" s="1" t="s">
        <v>4106</v>
      </c>
      <c r="I410">
        <v>88.81</v>
      </c>
      <c r="J410">
        <v>17.91</v>
      </c>
      <c r="K410">
        <v>837</v>
      </c>
      <c r="L410">
        <v>2051.67</v>
      </c>
      <c r="M410">
        <v>601</v>
      </c>
      <c r="N410">
        <v>10</v>
      </c>
      <c r="O410">
        <v>0</v>
      </c>
      <c r="P410">
        <v>722.55</v>
      </c>
      <c r="Q410">
        <v>0</v>
      </c>
      <c r="R410" s="1" t="s">
        <v>6449</v>
      </c>
      <c r="S410" s="1" t="s">
        <v>8157</v>
      </c>
      <c r="T410">
        <v>1.29</v>
      </c>
      <c r="U410" s="1"/>
      <c r="V410">
        <v>106306.568564</v>
      </c>
      <c r="W410">
        <v>2256818.3971040002</v>
      </c>
      <c r="X410">
        <v>537.31349399999999</v>
      </c>
      <c r="Y410">
        <v>53.036275000000003</v>
      </c>
      <c r="Z410">
        <v>1009.878989</v>
      </c>
      <c r="AA410">
        <v>970.15060000000005</v>
      </c>
      <c r="AB410">
        <v>0</v>
      </c>
    </row>
    <row r="411" spans="1:28" x14ac:dyDescent="0.25">
      <c r="A411" s="1" t="s">
        <v>2297</v>
      </c>
      <c r="B411">
        <v>1402</v>
      </c>
      <c r="C411" s="1" t="s">
        <v>4042</v>
      </c>
      <c r="D411">
        <v>5.0999999999999996</v>
      </c>
      <c r="E411">
        <v>0</v>
      </c>
      <c r="F411">
        <v>0.44</v>
      </c>
      <c r="G411">
        <v>2449</v>
      </c>
      <c r="H411" s="1" t="s">
        <v>4126</v>
      </c>
      <c r="I411">
        <v>99.09</v>
      </c>
      <c r="J411">
        <v>6.61</v>
      </c>
      <c r="K411">
        <v>1047</v>
      </c>
      <c r="L411">
        <v>1144.6400000000001</v>
      </c>
      <c r="M411">
        <v>761</v>
      </c>
      <c r="N411">
        <v>11</v>
      </c>
      <c r="O411">
        <v>0</v>
      </c>
      <c r="P411">
        <v>886.23</v>
      </c>
      <c r="Q411">
        <v>0</v>
      </c>
      <c r="R411" s="1" t="s">
        <v>6452</v>
      </c>
      <c r="S411" s="1" t="s">
        <v>8157</v>
      </c>
      <c r="T411">
        <v>0.52</v>
      </c>
      <c r="U411" s="1"/>
      <c r="V411">
        <v>133103.71819799999</v>
      </c>
      <c r="W411">
        <v>2350783.0635500001</v>
      </c>
      <c r="X411">
        <v>661.11894099999995</v>
      </c>
      <c r="Y411">
        <v>56.153716000000003</v>
      </c>
      <c r="Z411">
        <v>1062.6019630000001</v>
      </c>
      <c r="AA411">
        <v>1010.560975</v>
      </c>
      <c r="AB411">
        <v>0</v>
      </c>
    </row>
    <row r="412" spans="1:28" x14ac:dyDescent="0.25">
      <c r="A412" s="1" t="s">
        <v>2298</v>
      </c>
      <c r="B412">
        <v>1406</v>
      </c>
      <c r="C412" s="1" t="s">
        <v>4039</v>
      </c>
      <c r="D412">
        <v>5.0999999999999996</v>
      </c>
      <c r="E412">
        <v>0</v>
      </c>
      <c r="F412">
        <v>0.45</v>
      </c>
      <c r="G412">
        <v>2449</v>
      </c>
      <c r="H412" s="1" t="s">
        <v>4111</v>
      </c>
      <c r="I412">
        <v>13.29</v>
      </c>
      <c r="J412">
        <v>14.71</v>
      </c>
      <c r="K412">
        <v>1043</v>
      </c>
      <c r="L412">
        <v>1792.39</v>
      </c>
      <c r="M412">
        <v>780</v>
      </c>
      <c r="N412">
        <v>13</v>
      </c>
      <c r="O412">
        <v>0</v>
      </c>
      <c r="P412">
        <v>928.08</v>
      </c>
      <c r="Q412">
        <v>0</v>
      </c>
      <c r="R412" s="1" t="s">
        <v>6453</v>
      </c>
      <c r="S412" s="1" t="s">
        <v>8157</v>
      </c>
      <c r="T412">
        <v>1.1299999999999999</v>
      </c>
      <c r="U412" s="1"/>
      <c r="V412">
        <v>133906.83851599999</v>
      </c>
      <c r="W412">
        <v>2670181.3746509999</v>
      </c>
      <c r="X412">
        <v>672.72684000000004</v>
      </c>
      <c r="Y412">
        <v>63.736474000000001</v>
      </c>
      <c r="Z412">
        <v>1204.9160360000001</v>
      </c>
      <c r="AA412">
        <v>1147.850238</v>
      </c>
      <c r="AB412">
        <v>0</v>
      </c>
    </row>
    <row r="413" spans="1:28" x14ac:dyDescent="0.25">
      <c r="A413" s="1" t="s">
        <v>2302</v>
      </c>
      <c r="B413">
        <v>1393</v>
      </c>
      <c r="C413" s="1" t="s">
        <v>4033</v>
      </c>
      <c r="D413">
        <v>5.0999999999999996</v>
      </c>
      <c r="E413">
        <v>0</v>
      </c>
      <c r="F413">
        <v>0.15</v>
      </c>
      <c r="G413">
        <v>2454</v>
      </c>
      <c r="H413" s="1" t="s">
        <v>4096</v>
      </c>
      <c r="I413">
        <v>121.36</v>
      </c>
      <c r="J413">
        <v>16.89</v>
      </c>
      <c r="K413">
        <v>1061</v>
      </c>
      <c r="L413">
        <v>2850.35</v>
      </c>
      <c r="M413">
        <v>707</v>
      </c>
      <c r="N413">
        <v>16</v>
      </c>
      <c r="O413">
        <v>0</v>
      </c>
      <c r="P413">
        <v>909.13</v>
      </c>
      <c r="Q413">
        <v>0</v>
      </c>
      <c r="R413" s="1" t="s">
        <v>6457</v>
      </c>
      <c r="S413" s="1" t="s">
        <v>8157</v>
      </c>
      <c r="T413">
        <v>1.39</v>
      </c>
      <c r="U413" s="1"/>
      <c r="V413">
        <v>128273.09710100001</v>
      </c>
      <c r="W413">
        <v>2879218.4677599999</v>
      </c>
      <c r="X413">
        <v>652.33818299999996</v>
      </c>
      <c r="Y413">
        <v>67.462866000000005</v>
      </c>
      <c r="Z413">
        <v>1288.597413</v>
      </c>
      <c r="AA413">
        <v>1237.698936</v>
      </c>
      <c r="AB413">
        <v>0</v>
      </c>
    </row>
    <row r="414" spans="1:28" x14ac:dyDescent="0.25">
      <c r="A414" s="1" t="s">
        <v>2304</v>
      </c>
      <c r="B414">
        <v>2099</v>
      </c>
      <c r="C414" s="1" t="s">
        <v>4026</v>
      </c>
      <c r="D414">
        <v>0.2</v>
      </c>
      <c r="E414">
        <v>0</v>
      </c>
      <c r="F414">
        <v>29</v>
      </c>
      <c r="G414">
        <v>2454</v>
      </c>
      <c r="H414" s="1" t="s">
        <v>4106</v>
      </c>
      <c r="I414">
        <v>88.81</v>
      </c>
      <c r="J414">
        <v>17.739999999999998</v>
      </c>
      <c r="K414">
        <v>355</v>
      </c>
      <c r="L414">
        <v>2053.73</v>
      </c>
      <c r="M414">
        <v>153</v>
      </c>
      <c r="N414">
        <v>6</v>
      </c>
      <c r="O414">
        <v>0</v>
      </c>
      <c r="P414">
        <v>241.6</v>
      </c>
      <c r="Q414">
        <v>0</v>
      </c>
      <c r="R414" s="1" t="s">
        <v>6459</v>
      </c>
      <c r="S414" s="1" t="s">
        <v>8157</v>
      </c>
      <c r="T414">
        <v>1.29</v>
      </c>
      <c r="U414" s="1"/>
      <c r="V414">
        <v>37353.051897999998</v>
      </c>
      <c r="W414">
        <v>1194624.402552</v>
      </c>
      <c r="X414">
        <v>198.465879</v>
      </c>
      <c r="Y414">
        <v>26.235323999999999</v>
      </c>
      <c r="Z414">
        <v>522.26647700000001</v>
      </c>
      <c r="AA414">
        <v>513.52624200000002</v>
      </c>
      <c r="AB414">
        <v>0</v>
      </c>
    </row>
    <row r="415" spans="1:28" x14ac:dyDescent="0.25">
      <c r="A415" s="1" t="s">
        <v>2305</v>
      </c>
      <c r="B415">
        <v>1643</v>
      </c>
      <c r="C415" s="1" t="s">
        <v>4041</v>
      </c>
      <c r="D415">
        <v>0.2</v>
      </c>
      <c r="E415">
        <v>0</v>
      </c>
      <c r="F415">
        <v>0.15</v>
      </c>
      <c r="G415">
        <v>2455</v>
      </c>
      <c r="H415" s="1" t="s">
        <v>4099</v>
      </c>
      <c r="I415">
        <v>147.79</v>
      </c>
      <c r="J415">
        <v>7.21</v>
      </c>
      <c r="K415">
        <v>812</v>
      </c>
      <c r="L415">
        <v>2448.17</v>
      </c>
      <c r="M415">
        <v>420</v>
      </c>
      <c r="N415">
        <v>7</v>
      </c>
      <c r="O415">
        <v>0</v>
      </c>
      <c r="P415">
        <v>499.62</v>
      </c>
      <c r="Q415">
        <v>0</v>
      </c>
      <c r="R415" s="1" t="s">
        <v>6460</v>
      </c>
      <c r="S415" s="1" t="s">
        <v>8157</v>
      </c>
      <c r="T415">
        <v>0.59</v>
      </c>
      <c r="U415" s="1"/>
      <c r="V415">
        <v>81242.581082000004</v>
      </c>
      <c r="W415">
        <v>1769046.588914</v>
      </c>
      <c r="X415">
        <v>411.247657</v>
      </c>
      <c r="Y415">
        <v>38.868923000000002</v>
      </c>
      <c r="Z415">
        <v>779.63066400000002</v>
      </c>
      <c r="AA415">
        <v>760.471318</v>
      </c>
      <c r="AB415">
        <v>0</v>
      </c>
    </row>
    <row r="416" spans="1:28" x14ac:dyDescent="0.25">
      <c r="A416" s="1" t="s">
        <v>2320</v>
      </c>
      <c r="B416">
        <v>1239</v>
      </c>
      <c r="C416" s="1" t="s">
        <v>4046</v>
      </c>
      <c r="D416">
        <v>5.0999999999999996</v>
      </c>
      <c r="E416">
        <v>0</v>
      </c>
      <c r="F416">
        <v>0.55000000000000004</v>
      </c>
      <c r="G416">
        <v>2469</v>
      </c>
      <c r="H416" s="1" t="s">
        <v>4095</v>
      </c>
      <c r="I416">
        <v>63.59</v>
      </c>
      <c r="J416">
        <v>15.06</v>
      </c>
      <c r="K416">
        <v>1230</v>
      </c>
      <c r="L416">
        <v>3164.06</v>
      </c>
      <c r="M416">
        <v>868</v>
      </c>
      <c r="N416">
        <v>16</v>
      </c>
      <c r="O416">
        <v>0</v>
      </c>
      <c r="P416">
        <v>1051.8800000000001</v>
      </c>
      <c r="Q416">
        <v>0</v>
      </c>
      <c r="R416" s="1" t="s">
        <v>6475</v>
      </c>
      <c r="S416" s="1" t="s">
        <v>8157</v>
      </c>
      <c r="T416">
        <v>1.29</v>
      </c>
      <c r="U416" s="1"/>
      <c r="V416">
        <v>152877.28320599999</v>
      </c>
      <c r="W416">
        <v>3185077.3644050001</v>
      </c>
      <c r="X416">
        <v>771.34720000000004</v>
      </c>
      <c r="Y416">
        <v>75.062909000000005</v>
      </c>
      <c r="Z416">
        <v>1426.809651</v>
      </c>
      <c r="AA416">
        <v>1369.1883640000001</v>
      </c>
      <c r="AB416">
        <v>0</v>
      </c>
    </row>
    <row r="417" spans="1:28" x14ac:dyDescent="0.25">
      <c r="A417" s="1" t="s">
        <v>2322</v>
      </c>
      <c r="B417">
        <v>1510</v>
      </c>
      <c r="C417" s="1" t="s">
        <v>4042</v>
      </c>
      <c r="D417">
        <v>5.0999999999999996</v>
      </c>
      <c r="E417">
        <v>0</v>
      </c>
      <c r="F417">
        <v>0.63</v>
      </c>
      <c r="G417">
        <v>2470</v>
      </c>
      <c r="H417" s="1" t="s">
        <v>4126</v>
      </c>
      <c r="I417">
        <v>99.09</v>
      </c>
      <c r="J417">
        <v>6</v>
      </c>
      <c r="K417">
        <v>960</v>
      </c>
      <c r="L417">
        <v>1144.6400000000001</v>
      </c>
      <c r="M417">
        <v>662</v>
      </c>
      <c r="N417">
        <v>12</v>
      </c>
      <c r="O417">
        <v>0</v>
      </c>
      <c r="P417">
        <v>791.67</v>
      </c>
      <c r="Q417">
        <v>0</v>
      </c>
      <c r="R417" s="1" t="s">
        <v>6477</v>
      </c>
      <c r="S417" s="1" t="s">
        <v>8157</v>
      </c>
      <c r="T417">
        <v>0.5</v>
      </c>
      <c r="U417" s="1"/>
      <c r="V417">
        <v>115483.193751</v>
      </c>
      <c r="W417">
        <v>2088305.5149040001</v>
      </c>
      <c r="X417">
        <v>574.75394900000003</v>
      </c>
      <c r="Y417">
        <v>49.567641999999999</v>
      </c>
      <c r="Z417">
        <v>942.49631099999999</v>
      </c>
      <c r="AA417">
        <v>897.72447899999997</v>
      </c>
      <c r="AB417">
        <v>0</v>
      </c>
    </row>
    <row r="418" spans="1:28" x14ac:dyDescent="0.25">
      <c r="A418" s="1" t="s">
        <v>2325</v>
      </c>
      <c r="B418">
        <v>1618</v>
      </c>
      <c r="C418" s="1" t="s">
        <v>4042</v>
      </c>
      <c r="D418">
        <v>5.0999999999999996</v>
      </c>
      <c r="E418">
        <v>0</v>
      </c>
      <c r="F418">
        <v>0.82</v>
      </c>
      <c r="G418">
        <v>2472</v>
      </c>
      <c r="H418" s="1" t="s">
        <v>4126</v>
      </c>
      <c r="I418">
        <v>99.09</v>
      </c>
      <c r="J418">
        <v>8.35</v>
      </c>
      <c r="K418">
        <v>854</v>
      </c>
      <c r="L418">
        <v>1144.6400000000001</v>
      </c>
      <c r="M418">
        <v>593</v>
      </c>
      <c r="N418">
        <v>14</v>
      </c>
      <c r="O418">
        <v>0</v>
      </c>
      <c r="P418">
        <v>736.77</v>
      </c>
      <c r="Q418">
        <v>0</v>
      </c>
      <c r="R418" s="1" t="s">
        <v>6480</v>
      </c>
      <c r="S418" s="1" t="s">
        <v>8157</v>
      </c>
      <c r="T418">
        <v>0.72</v>
      </c>
      <c r="U418" s="1"/>
      <c r="V418">
        <v>100201.480456</v>
      </c>
      <c r="W418">
        <v>1895121.4385549999</v>
      </c>
      <c r="X418">
        <v>500.72184499999997</v>
      </c>
      <c r="Y418">
        <v>44.637951999999999</v>
      </c>
      <c r="Z418">
        <v>852.90819599999998</v>
      </c>
      <c r="AA418">
        <v>814.67477499999995</v>
      </c>
      <c r="AB418">
        <v>0</v>
      </c>
    </row>
    <row r="419" spans="1:28" x14ac:dyDescent="0.25">
      <c r="A419" s="1" t="s">
        <v>2333</v>
      </c>
      <c r="B419">
        <v>1569</v>
      </c>
      <c r="C419" s="1" t="s">
        <v>4025</v>
      </c>
      <c r="D419">
        <v>5.0999999999999996</v>
      </c>
      <c r="E419">
        <v>0</v>
      </c>
      <c r="F419">
        <v>0.82</v>
      </c>
      <c r="G419">
        <v>2478</v>
      </c>
      <c r="H419" s="1" t="s">
        <v>4103</v>
      </c>
      <c r="I419">
        <v>92.78</v>
      </c>
      <c r="J419">
        <v>9.91</v>
      </c>
      <c r="K419">
        <v>909</v>
      </c>
      <c r="L419">
        <v>1809.62</v>
      </c>
      <c r="M419">
        <v>643</v>
      </c>
      <c r="N419">
        <v>12</v>
      </c>
      <c r="O419">
        <v>0</v>
      </c>
      <c r="P419">
        <v>743.15</v>
      </c>
      <c r="Q419">
        <v>0</v>
      </c>
      <c r="R419" s="1" t="s">
        <v>6488</v>
      </c>
      <c r="S419" s="1" t="s">
        <v>8157</v>
      </c>
      <c r="T419">
        <v>0.78</v>
      </c>
      <c r="U419" s="1"/>
      <c r="V419">
        <v>110184.598459</v>
      </c>
      <c r="W419">
        <v>2153639.4761939999</v>
      </c>
      <c r="X419">
        <v>552.29614400000003</v>
      </c>
      <c r="Y419">
        <v>50.305942000000002</v>
      </c>
      <c r="Z419">
        <v>965.17421300000001</v>
      </c>
      <c r="AA419">
        <v>925.80413699999997</v>
      </c>
      <c r="AB419">
        <v>0</v>
      </c>
    </row>
    <row r="420" spans="1:28" x14ac:dyDescent="0.25">
      <c r="A420" s="1" t="s">
        <v>2346</v>
      </c>
      <c r="B420">
        <v>2346</v>
      </c>
      <c r="C420" s="1" t="s">
        <v>4016</v>
      </c>
      <c r="D420">
        <v>5.0999999999999996</v>
      </c>
      <c r="E420">
        <v>0</v>
      </c>
      <c r="F420">
        <v>0</v>
      </c>
      <c r="G420">
        <v>2497</v>
      </c>
      <c r="H420" s="1" t="s">
        <v>4092</v>
      </c>
      <c r="I420">
        <v>182.21</v>
      </c>
      <c r="J420">
        <v>10.11</v>
      </c>
      <c r="K420">
        <v>151</v>
      </c>
      <c r="L420">
        <v>905.52</v>
      </c>
      <c r="M420">
        <v>36</v>
      </c>
      <c r="N420">
        <v>2</v>
      </c>
      <c r="O420">
        <v>0</v>
      </c>
      <c r="P420">
        <v>62.79</v>
      </c>
      <c r="Q420">
        <v>0</v>
      </c>
      <c r="R420" s="1" t="s">
        <v>6501</v>
      </c>
      <c r="S420" s="1" t="s">
        <v>8157</v>
      </c>
      <c r="T420">
        <v>0.75</v>
      </c>
      <c r="U420" s="1"/>
      <c r="V420">
        <v>9593.5266749999992</v>
      </c>
      <c r="W420">
        <v>350190.92813199997</v>
      </c>
      <c r="X420">
        <v>51.890096</v>
      </c>
      <c r="Y420">
        <v>6.8190289999999996</v>
      </c>
      <c r="Z420">
        <v>148.74869699999999</v>
      </c>
      <c r="AA420">
        <v>150.534581</v>
      </c>
      <c r="AB420">
        <v>0</v>
      </c>
    </row>
    <row r="421" spans="1:28" x14ac:dyDescent="0.25">
      <c r="A421" s="1" t="s">
        <v>2352</v>
      </c>
      <c r="B421">
        <v>1595</v>
      </c>
      <c r="C421" s="1" t="s">
        <v>4020</v>
      </c>
      <c r="D421">
        <v>5.0999999999999996</v>
      </c>
      <c r="E421">
        <v>0</v>
      </c>
      <c r="F421">
        <v>2.7</v>
      </c>
      <c r="G421">
        <v>2507</v>
      </c>
      <c r="H421" s="1" t="s">
        <v>4165</v>
      </c>
      <c r="I421">
        <v>135.09</v>
      </c>
      <c r="J421">
        <v>17.239999999999998</v>
      </c>
      <c r="K421">
        <v>912</v>
      </c>
      <c r="L421">
        <v>2788.36</v>
      </c>
      <c r="M421">
        <v>587</v>
      </c>
      <c r="N421">
        <v>8</v>
      </c>
      <c r="O421">
        <v>0</v>
      </c>
      <c r="P421">
        <v>765.52</v>
      </c>
      <c r="Q421">
        <v>0</v>
      </c>
      <c r="R421" s="1" t="s">
        <v>6507</v>
      </c>
      <c r="S421" s="1" t="s">
        <v>8157</v>
      </c>
      <c r="T421">
        <v>1.38</v>
      </c>
      <c r="U421" s="1"/>
      <c r="V421">
        <v>111979.141691</v>
      </c>
      <c r="W421">
        <v>2555137.6155039999</v>
      </c>
      <c r="X421">
        <v>570.36987699999997</v>
      </c>
      <c r="Y421">
        <v>59.305306000000002</v>
      </c>
      <c r="Z421">
        <v>1138.962284</v>
      </c>
      <c r="AA421">
        <v>1098.3846169999999</v>
      </c>
      <c r="AB421">
        <v>0</v>
      </c>
    </row>
    <row r="422" spans="1:28" x14ac:dyDescent="0.25">
      <c r="A422" s="1" t="s">
        <v>2364</v>
      </c>
      <c r="B422">
        <v>1479</v>
      </c>
      <c r="C422" s="1" t="s">
        <v>4020</v>
      </c>
      <c r="D422">
        <v>5.0999999999999996</v>
      </c>
      <c r="E422">
        <v>0</v>
      </c>
      <c r="F422">
        <v>0.43</v>
      </c>
      <c r="G422">
        <v>2519</v>
      </c>
      <c r="H422" s="1" t="s">
        <v>4129</v>
      </c>
      <c r="I422">
        <v>135.09</v>
      </c>
      <c r="J422">
        <v>13.78</v>
      </c>
      <c r="K422">
        <v>1040</v>
      </c>
      <c r="L422">
        <v>2788.36</v>
      </c>
      <c r="M422">
        <v>719</v>
      </c>
      <c r="N422">
        <v>12</v>
      </c>
      <c r="O422">
        <v>0</v>
      </c>
      <c r="P422">
        <v>839.62</v>
      </c>
      <c r="Q422">
        <v>0</v>
      </c>
      <c r="R422" s="1" t="s">
        <v>6519</v>
      </c>
      <c r="S422" s="1" t="s">
        <v>8157</v>
      </c>
      <c r="T422">
        <v>1.01</v>
      </c>
      <c r="U422" s="1"/>
      <c r="V422">
        <v>125140.19635899999</v>
      </c>
      <c r="W422">
        <v>2658981.026238</v>
      </c>
      <c r="X422">
        <v>632.44012099999998</v>
      </c>
      <c r="Y422">
        <v>61.274707999999997</v>
      </c>
      <c r="Z422">
        <v>1184.178015</v>
      </c>
      <c r="AA422">
        <v>1143.03196</v>
      </c>
      <c r="AB422">
        <v>0</v>
      </c>
    </row>
    <row r="423" spans="1:28" x14ac:dyDescent="0.25">
      <c r="A423" s="1" t="s">
        <v>2365</v>
      </c>
      <c r="B423">
        <v>1725</v>
      </c>
      <c r="C423" s="1" t="s">
        <v>4013</v>
      </c>
      <c r="D423">
        <v>5.0999999999999996</v>
      </c>
      <c r="E423">
        <v>0</v>
      </c>
      <c r="F423">
        <v>0</v>
      </c>
      <c r="G423">
        <v>2519</v>
      </c>
      <c r="H423" s="1" t="s">
        <v>4100</v>
      </c>
      <c r="I423">
        <v>91.57</v>
      </c>
      <c r="J423">
        <v>11.11</v>
      </c>
      <c r="K423">
        <v>794</v>
      </c>
      <c r="L423">
        <v>1527.8</v>
      </c>
      <c r="M423">
        <v>526</v>
      </c>
      <c r="N423">
        <v>11</v>
      </c>
      <c r="O423">
        <v>0</v>
      </c>
      <c r="P423">
        <v>659.57</v>
      </c>
      <c r="Q423">
        <v>0</v>
      </c>
      <c r="R423" s="1" t="s">
        <v>6520</v>
      </c>
      <c r="S423" s="1" t="s">
        <v>8157</v>
      </c>
      <c r="T423">
        <v>0.83</v>
      </c>
      <c r="U423" s="1"/>
      <c r="V423">
        <v>93371.103617999994</v>
      </c>
      <c r="W423">
        <v>1900242.527031</v>
      </c>
      <c r="X423">
        <v>469.80383699999999</v>
      </c>
      <c r="Y423">
        <v>43.992072</v>
      </c>
      <c r="Z423">
        <v>850.61639400000001</v>
      </c>
      <c r="AA423">
        <v>816.87128600000005</v>
      </c>
      <c r="AB423">
        <v>0</v>
      </c>
    </row>
    <row r="424" spans="1:28" x14ac:dyDescent="0.25">
      <c r="A424" s="1" t="s">
        <v>2371</v>
      </c>
      <c r="B424">
        <v>1902</v>
      </c>
      <c r="C424" s="1" t="s">
        <v>4022</v>
      </c>
      <c r="D424">
        <v>5.0999999999999996</v>
      </c>
      <c r="E424">
        <v>0</v>
      </c>
      <c r="F424">
        <v>2</v>
      </c>
      <c r="G424">
        <v>2524</v>
      </c>
      <c r="H424" s="1" t="s">
        <v>4156</v>
      </c>
      <c r="I424">
        <v>94.39</v>
      </c>
      <c r="J424">
        <v>11</v>
      </c>
      <c r="K424">
        <v>622</v>
      </c>
      <c r="L424">
        <v>3990.42</v>
      </c>
      <c r="M424">
        <v>173</v>
      </c>
      <c r="N424">
        <v>8</v>
      </c>
      <c r="O424">
        <v>0</v>
      </c>
      <c r="P424">
        <v>293.33</v>
      </c>
      <c r="Q424">
        <v>0</v>
      </c>
      <c r="R424" s="1" t="s">
        <v>6526</v>
      </c>
      <c r="S424" s="1" t="s">
        <v>8157</v>
      </c>
      <c r="T424">
        <v>0.87</v>
      </c>
      <c r="U424" s="1"/>
      <c r="V424">
        <v>40971.293296999997</v>
      </c>
      <c r="W424">
        <v>1460533.15129</v>
      </c>
      <c r="X424">
        <v>220.88207700000001</v>
      </c>
      <c r="Y424">
        <v>28.860050000000001</v>
      </c>
      <c r="Z424">
        <v>620.24107200000003</v>
      </c>
      <c r="AA424">
        <v>627.831548</v>
      </c>
      <c r="AB424">
        <v>0</v>
      </c>
    </row>
    <row r="425" spans="1:28" x14ac:dyDescent="0.25">
      <c r="A425" s="1" t="s">
        <v>2372</v>
      </c>
      <c r="B425">
        <v>2372</v>
      </c>
      <c r="C425" s="1" t="s">
        <v>4009</v>
      </c>
      <c r="D425">
        <v>5.0999999999999996</v>
      </c>
      <c r="E425">
        <v>0</v>
      </c>
      <c r="F425">
        <v>0.14000000000000001</v>
      </c>
      <c r="G425">
        <v>2524</v>
      </c>
      <c r="H425" s="1" t="s">
        <v>4082</v>
      </c>
      <c r="I425">
        <v>19.239999999999998</v>
      </c>
      <c r="J425">
        <v>14.5</v>
      </c>
      <c r="K425">
        <v>152</v>
      </c>
      <c r="L425">
        <v>738.31</v>
      </c>
      <c r="M425">
        <v>29</v>
      </c>
      <c r="N425">
        <v>7</v>
      </c>
      <c r="O425">
        <v>0</v>
      </c>
      <c r="P425">
        <v>100.46</v>
      </c>
      <c r="Q425">
        <v>0</v>
      </c>
      <c r="R425" s="1" t="s">
        <v>6527</v>
      </c>
      <c r="S425" s="1" t="s">
        <v>8157</v>
      </c>
      <c r="T425">
        <v>1.05</v>
      </c>
      <c r="U425" s="1"/>
      <c r="V425">
        <v>10167.73295</v>
      </c>
      <c r="W425">
        <v>370811.16751900001</v>
      </c>
      <c r="X425">
        <v>55.082231999999998</v>
      </c>
      <c r="Y425">
        <v>7.7017860000000002</v>
      </c>
      <c r="Z425">
        <v>160.50219300000001</v>
      </c>
      <c r="AA425">
        <v>159.39777000000001</v>
      </c>
      <c r="AB425">
        <v>0</v>
      </c>
    </row>
    <row r="426" spans="1:28" x14ac:dyDescent="0.25">
      <c r="A426" s="1" t="s">
        <v>2373</v>
      </c>
      <c r="B426">
        <v>1536</v>
      </c>
      <c r="C426" s="1" t="s">
        <v>4039</v>
      </c>
      <c r="D426">
        <v>5.0999999999999996</v>
      </c>
      <c r="E426">
        <v>0</v>
      </c>
      <c r="F426">
        <v>2.68</v>
      </c>
      <c r="G426">
        <v>2526</v>
      </c>
      <c r="H426" s="1" t="s">
        <v>4111</v>
      </c>
      <c r="I426">
        <v>13.29</v>
      </c>
      <c r="J426">
        <v>10.08</v>
      </c>
      <c r="K426">
        <v>990</v>
      </c>
      <c r="L426">
        <v>1792.38</v>
      </c>
      <c r="M426">
        <v>701</v>
      </c>
      <c r="N426">
        <v>11</v>
      </c>
      <c r="O426">
        <v>0</v>
      </c>
      <c r="P426">
        <v>835.19</v>
      </c>
      <c r="Q426">
        <v>0</v>
      </c>
      <c r="R426" s="1" t="s">
        <v>6528</v>
      </c>
      <c r="S426" s="1" t="s">
        <v>8157</v>
      </c>
      <c r="T426">
        <v>0.83</v>
      </c>
      <c r="U426" s="1"/>
      <c r="V426">
        <v>123315.575769</v>
      </c>
      <c r="W426">
        <v>2398818.9792849999</v>
      </c>
      <c r="X426">
        <v>617.90532800000005</v>
      </c>
      <c r="Y426">
        <v>56.448793000000002</v>
      </c>
      <c r="Z426">
        <v>1077.883122</v>
      </c>
      <c r="AA426">
        <v>1031.2014799999999</v>
      </c>
      <c r="AB426">
        <v>0</v>
      </c>
    </row>
    <row r="427" spans="1:28" x14ac:dyDescent="0.25">
      <c r="A427" s="1" t="s">
        <v>2376</v>
      </c>
      <c r="B427">
        <v>2289</v>
      </c>
      <c r="C427" s="1" t="s">
        <v>4001</v>
      </c>
      <c r="D427">
        <v>0.2</v>
      </c>
      <c r="E427">
        <v>0</v>
      </c>
      <c r="F427">
        <v>56.65</v>
      </c>
      <c r="G427">
        <v>2527</v>
      </c>
      <c r="H427" s="1" t="s">
        <v>4071</v>
      </c>
      <c r="I427">
        <v>108.49</v>
      </c>
      <c r="J427">
        <v>13.57</v>
      </c>
      <c r="K427">
        <v>238</v>
      </c>
      <c r="L427">
        <v>419.77</v>
      </c>
      <c r="M427">
        <v>153</v>
      </c>
      <c r="N427">
        <v>5</v>
      </c>
      <c r="O427">
        <v>0</v>
      </c>
      <c r="P427">
        <v>210.07</v>
      </c>
      <c r="Q427">
        <v>0</v>
      </c>
      <c r="R427" s="1" t="s">
        <v>6531</v>
      </c>
      <c r="S427" s="1" t="s">
        <v>8157</v>
      </c>
      <c r="T427">
        <v>1.04</v>
      </c>
      <c r="U427" s="1"/>
      <c r="V427">
        <v>26981.615169000001</v>
      </c>
      <c r="W427">
        <v>532844.74118200003</v>
      </c>
      <c r="X427">
        <v>135.39874699999999</v>
      </c>
      <c r="Y427">
        <v>12.533566</v>
      </c>
      <c r="Z427">
        <v>239.32009300000001</v>
      </c>
      <c r="AA427">
        <v>229.058335</v>
      </c>
      <c r="AB427">
        <v>0</v>
      </c>
    </row>
    <row r="428" spans="1:28" x14ac:dyDescent="0.25">
      <c r="A428" s="1" t="s">
        <v>2383</v>
      </c>
      <c r="B428">
        <v>1394</v>
      </c>
      <c r="C428" s="1" t="s">
        <v>4028</v>
      </c>
      <c r="D428">
        <v>5.0999999999999996</v>
      </c>
      <c r="E428">
        <v>0</v>
      </c>
      <c r="F428">
        <v>1.1499999999999999</v>
      </c>
      <c r="G428">
        <v>2541</v>
      </c>
      <c r="H428" s="1" t="s">
        <v>4109</v>
      </c>
      <c r="I428">
        <v>23.46</v>
      </c>
      <c r="J428">
        <v>8.32</v>
      </c>
      <c r="K428">
        <v>1147</v>
      </c>
      <c r="L428">
        <v>1564.07</v>
      </c>
      <c r="M428">
        <v>798</v>
      </c>
      <c r="N428">
        <v>22</v>
      </c>
      <c r="O428">
        <v>0</v>
      </c>
      <c r="P428">
        <v>1030.3900000000001</v>
      </c>
      <c r="Q428">
        <v>0</v>
      </c>
      <c r="R428" s="1" t="s">
        <v>6538</v>
      </c>
      <c r="S428" s="1" t="s">
        <v>8157</v>
      </c>
      <c r="T428">
        <v>0.98</v>
      </c>
      <c r="U428" s="1"/>
      <c r="V428">
        <v>138361.18030199999</v>
      </c>
      <c r="W428">
        <v>2601342.7319180002</v>
      </c>
      <c r="X428">
        <v>691.17636500000003</v>
      </c>
      <c r="Y428">
        <v>61.874890999999998</v>
      </c>
      <c r="Z428">
        <v>1172.18273</v>
      </c>
      <c r="AA428">
        <v>1118.2652109999999</v>
      </c>
      <c r="AB428">
        <v>0</v>
      </c>
    </row>
    <row r="429" spans="1:28" x14ac:dyDescent="0.25">
      <c r="A429" s="1" t="s">
        <v>2386</v>
      </c>
      <c r="B429">
        <v>2000</v>
      </c>
      <c r="C429" s="1" t="s">
        <v>4008</v>
      </c>
      <c r="D429">
        <v>5.0999999999999996</v>
      </c>
      <c r="E429">
        <v>0</v>
      </c>
      <c r="F429">
        <v>0</v>
      </c>
      <c r="G429">
        <v>2544</v>
      </c>
      <c r="H429" s="1" t="s">
        <v>4080</v>
      </c>
      <c r="I429">
        <v>0.2</v>
      </c>
      <c r="J429">
        <v>7.24</v>
      </c>
      <c r="K429">
        <v>544</v>
      </c>
      <c r="L429">
        <v>660.09</v>
      </c>
      <c r="M429">
        <v>392</v>
      </c>
      <c r="N429">
        <v>15</v>
      </c>
      <c r="O429">
        <v>0</v>
      </c>
      <c r="P429">
        <v>503.47</v>
      </c>
      <c r="Q429">
        <v>0</v>
      </c>
      <c r="R429" s="1" t="s">
        <v>6541</v>
      </c>
      <c r="S429" s="1" t="s">
        <v>8157</v>
      </c>
      <c r="T429">
        <v>1.23</v>
      </c>
      <c r="U429" s="1"/>
      <c r="V429">
        <v>65035.244512999998</v>
      </c>
      <c r="W429">
        <v>1279768.73743</v>
      </c>
      <c r="X429">
        <v>326.244732</v>
      </c>
      <c r="Y429">
        <v>30.543758</v>
      </c>
      <c r="Z429">
        <v>577.78378999999995</v>
      </c>
      <c r="AA429">
        <v>550.14416800000004</v>
      </c>
      <c r="AB429">
        <v>0</v>
      </c>
    </row>
    <row r="430" spans="1:28" x14ac:dyDescent="0.25">
      <c r="A430" s="1" t="s">
        <v>2387</v>
      </c>
      <c r="B430">
        <v>2300</v>
      </c>
      <c r="C430" s="1" t="s">
        <v>4024</v>
      </c>
      <c r="D430">
        <v>5.0999999999999996</v>
      </c>
      <c r="E430">
        <v>0</v>
      </c>
      <c r="F430">
        <v>0</v>
      </c>
      <c r="G430">
        <v>2544</v>
      </c>
      <c r="H430" s="1" t="s">
        <v>4118</v>
      </c>
      <c r="I430">
        <v>23.77</v>
      </c>
      <c r="J430">
        <v>10</v>
      </c>
      <c r="K430">
        <v>244</v>
      </c>
      <c r="L430">
        <v>1450.54</v>
      </c>
      <c r="M430">
        <v>75</v>
      </c>
      <c r="N430">
        <v>3</v>
      </c>
      <c r="O430">
        <v>0</v>
      </c>
      <c r="P430">
        <v>122.67</v>
      </c>
      <c r="Q430">
        <v>0</v>
      </c>
      <c r="R430" s="1" t="s">
        <v>6542</v>
      </c>
      <c r="S430" s="1" t="s">
        <v>8157</v>
      </c>
      <c r="T430">
        <v>0.88</v>
      </c>
      <c r="U430" s="1"/>
      <c r="V430">
        <v>18438.435342000001</v>
      </c>
      <c r="W430">
        <v>634142.200817</v>
      </c>
      <c r="X430">
        <v>98.913186999999994</v>
      </c>
      <c r="Y430">
        <v>12.948437</v>
      </c>
      <c r="Z430">
        <v>272.523257</v>
      </c>
      <c r="AA430">
        <v>272.595167</v>
      </c>
      <c r="AB430">
        <v>0</v>
      </c>
    </row>
    <row r="431" spans="1:28" x14ac:dyDescent="0.25">
      <c r="A431" s="1" t="s">
        <v>2389</v>
      </c>
      <c r="B431">
        <v>2157</v>
      </c>
      <c r="C431" s="1" t="s">
        <v>4022</v>
      </c>
      <c r="D431">
        <v>5.0999999999999996</v>
      </c>
      <c r="E431">
        <v>0</v>
      </c>
      <c r="F431">
        <v>0.75</v>
      </c>
      <c r="G431">
        <v>2547</v>
      </c>
      <c r="H431" s="1" t="s">
        <v>4133</v>
      </c>
      <c r="I431">
        <v>20.190000000000001</v>
      </c>
      <c r="J431">
        <v>12.36</v>
      </c>
      <c r="K431">
        <v>390</v>
      </c>
      <c r="L431">
        <v>2376.66</v>
      </c>
      <c r="M431">
        <v>121</v>
      </c>
      <c r="N431">
        <v>3</v>
      </c>
      <c r="O431">
        <v>0</v>
      </c>
      <c r="P431">
        <v>238.31</v>
      </c>
      <c r="Q431">
        <v>0</v>
      </c>
      <c r="R431" s="1" t="s">
        <v>6544</v>
      </c>
      <c r="S431" s="1" t="s">
        <v>8157</v>
      </c>
      <c r="T431">
        <v>1.1200000000000001</v>
      </c>
      <c r="U431" s="1"/>
      <c r="V431">
        <v>31777.290300000001</v>
      </c>
      <c r="W431">
        <v>1067840.79039</v>
      </c>
      <c r="X431">
        <v>169.86564899999999</v>
      </c>
      <c r="Y431">
        <v>22.270384</v>
      </c>
      <c r="Z431">
        <v>459.65426400000001</v>
      </c>
      <c r="AA431">
        <v>459.026884</v>
      </c>
      <c r="AB431">
        <v>0</v>
      </c>
    </row>
    <row r="432" spans="1:28" x14ac:dyDescent="0.25">
      <c r="A432" s="1" t="s">
        <v>2404</v>
      </c>
      <c r="B432">
        <v>2417</v>
      </c>
      <c r="C432" s="1" t="s">
        <v>4006</v>
      </c>
      <c r="D432">
        <v>5.0999999999999996</v>
      </c>
      <c r="E432">
        <v>0</v>
      </c>
      <c r="F432">
        <v>2</v>
      </c>
      <c r="G432">
        <v>2560</v>
      </c>
      <c r="H432" s="1" t="s">
        <v>4077</v>
      </c>
      <c r="I432">
        <v>54.88</v>
      </c>
      <c r="J432">
        <v>11.93</v>
      </c>
      <c r="K432">
        <v>143</v>
      </c>
      <c r="L432">
        <v>876.34</v>
      </c>
      <c r="M432">
        <v>56</v>
      </c>
      <c r="N432">
        <v>4</v>
      </c>
      <c r="O432">
        <v>0</v>
      </c>
      <c r="P432">
        <v>78.430000000000007</v>
      </c>
      <c r="Q432">
        <v>0</v>
      </c>
      <c r="R432" s="1" t="s">
        <v>6559</v>
      </c>
      <c r="S432" s="1" t="s">
        <v>8157</v>
      </c>
      <c r="T432">
        <v>0.99</v>
      </c>
      <c r="U432" s="1"/>
      <c r="V432">
        <v>11427.70938</v>
      </c>
      <c r="W432">
        <v>396531.91958300001</v>
      </c>
      <c r="X432">
        <v>61.410912000000003</v>
      </c>
      <c r="Y432">
        <v>8.1704369999999997</v>
      </c>
      <c r="Z432">
        <v>170.01632699999999</v>
      </c>
      <c r="AA432">
        <v>170.45485199999999</v>
      </c>
      <c r="AB432">
        <v>0</v>
      </c>
    </row>
    <row r="433" spans="1:28" x14ac:dyDescent="0.25">
      <c r="A433" s="1" t="s">
        <v>2421</v>
      </c>
      <c r="B433">
        <v>1725</v>
      </c>
      <c r="C433" s="1" t="s">
        <v>4042</v>
      </c>
      <c r="D433">
        <v>5.0999999999999996</v>
      </c>
      <c r="E433">
        <v>0</v>
      </c>
      <c r="F433">
        <v>0.01</v>
      </c>
      <c r="G433">
        <v>2573</v>
      </c>
      <c r="H433" s="1" t="s">
        <v>4126</v>
      </c>
      <c r="I433">
        <v>99.09</v>
      </c>
      <c r="J433">
        <v>13.71</v>
      </c>
      <c r="K433">
        <v>848</v>
      </c>
      <c r="L433">
        <v>1144.6400000000001</v>
      </c>
      <c r="M433">
        <v>576</v>
      </c>
      <c r="N433">
        <v>16</v>
      </c>
      <c r="O433">
        <v>0</v>
      </c>
      <c r="P433">
        <v>766.89</v>
      </c>
      <c r="Q433">
        <v>0</v>
      </c>
      <c r="R433" s="1" t="s">
        <v>6576</v>
      </c>
      <c r="S433" s="1" t="s">
        <v>8157</v>
      </c>
      <c r="T433">
        <v>1.04</v>
      </c>
      <c r="U433" s="1"/>
      <c r="V433">
        <v>99879.764125000002</v>
      </c>
      <c r="W433">
        <v>1942569.1422669999</v>
      </c>
      <c r="X433">
        <v>500.51374199999998</v>
      </c>
      <c r="Y433">
        <v>45.998674000000001</v>
      </c>
      <c r="Z433">
        <v>875.14927599999999</v>
      </c>
      <c r="AA433">
        <v>835.06887099999994</v>
      </c>
      <c r="AB433">
        <v>0</v>
      </c>
    </row>
    <row r="434" spans="1:28" x14ac:dyDescent="0.25">
      <c r="A434" s="1" t="s">
        <v>2422</v>
      </c>
      <c r="B434">
        <v>1840</v>
      </c>
      <c r="C434" s="1" t="s">
        <v>4026</v>
      </c>
      <c r="D434">
        <v>0.2</v>
      </c>
      <c r="E434">
        <v>0</v>
      </c>
      <c r="F434">
        <v>0</v>
      </c>
      <c r="G434">
        <v>2573</v>
      </c>
      <c r="H434" s="1" t="s">
        <v>4106</v>
      </c>
      <c r="I434">
        <v>88.81</v>
      </c>
      <c r="J434">
        <v>13.31</v>
      </c>
      <c r="K434">
        <v>733</v>
      </c>
      <c r="L434">
        <v>2051.67</v>
      </c>
      <c r="M434">
        <v>460</v>
      </c>
      <c r="N434">
        <v>13</v>
      </c>
      <c r="O434">
        <v>0</v>
      </c>
      <c r="P434">
        <v>597.78</v>
      </c>
      <c r="Q434">
        <v>0</v>
      </c>
      <c r="R434" s="1" t="s">
        <v>6577</v>
      </c>
      <c r="S434" s="1" t="s">
        <v>8157</v>
      </c>
      <c r="T434">
        <v>1.02</v>
      </c>
      <c r="U434" s="1"/>
      <c r="V434">
        <v>86674.043999999994</v>
      </c>
      <c r="W434">
        <v>1944666.6292600001</v>
      </c>
      <c r="X434">
        <v>440.62848700000001</v>
      </c>
      <c r="Y434">
        <v>45.164878000000002</v>
      </c>
      <c r="Z434">
        <v>868.86775699999998</v>
      </c>
      <c r="AA434">
        <v>835.96064000000001</v>
      </c>
      <c r="AB434">
        <v>0</v>
      </c>
    </row>
    <row r="435" spans="1:28" x14ac:dyDescent="0.25">
      <c r="A435" s="1" t="s">
        <v>2434</v>
      </c>
      <c r="B435">
        <v>1840</v>
      </c>
      <c r="C435" s="1" t="s">
        <v>4004</v>
      </c>
      <c r="D435">
        <v>5.0999999999999996</v>
      </c>
      <c r="E435">
        <v>0</v>
      </c>
      <c r="F435">
        <v>0</v>
      </c>
      <c r="G435">
        <v>2582</v>
      </c>
      <c r="H435" s="1" t="s">
        <v>4124</v>
      </c>
      <c r="I435">
        <v>71.64</v>
      </c>
      <c r="J435">
        <v>6.5</v>
      </c>
      <c r="K435">
        <v>742</v>
      </c>
      <c r="L435">
        <v>1309.74</v>
      </c>
      <c r="M435">
        <v>532</v>
      </c>
      <c r="N435">
        <v>15</v>
      </c>
      <c r="O435">
        <v>0</v>
      </c>
      <c r="P435">
        <v>656.53</v>
      </c>
      <c r="Q435">
        <v>0</v>
      </c>
      <c r="R435" s="1" t="s">
        <v>6589</v>
      </c>
      <c r="S435" s="1" t="s">
        <v>8157</v>
      </c>
      <c r="T435">
        <v>1.1100000000000001</v>
      </c>
      <c r="U435" s="1"/>
      <c r="V435">
        <v>87361.539501000007</v>
      </c>
      <c r="W435">
        <v>1738153.551731</v>
      </c>
      <c r="X435">
        <v>438.69505199999998</v>
      </c>
      <c r="Y435">
        <v>40.983131999999998</v>
      </c>
      <c r="Z435">
        <v>781.47344399999997</v>
      </c>
      <c r="AA435">
        <v>747.19357500000001</v>
      </c>
      <c r="AB435">
        <v>0</v>
      </c>
    </row>
    <row r="436" spans="1:28" x14ac:dyDescent="0.25">
      <c r="A436" s="1" t="s">
        <v>2436</v>
      </c>
      <c r="B436">
        <v>1610</v>
      </c>
      <c r="C436" s="1" t="s">
        <v>4004</v>
      </c>
      <c r="D436">
        <v>5.0999999999999996</v>
      </c>
      <c r="E436">
        <v>0</v>
      </c>
      <c r="F436">
        <v>0</v>
      </c>
      <c r="G436">
        <v>2583</v>
      </c>
      <c r="H436" s="1" t="s">
        <v>4178</v>
      </c>
      <c r="I436">
        <v>71.64</v>
      </c>
      <c r="J436">
        <v>3.64</v>
      </c>
      <c r="K436">
        <v>973</v>
      </c>
      <c r="L436">
        <v>1309.74</v>
      </c>
      <c r="M436">
        <v>729</v>
      </c>
      <c r="N436">
        <v>11</v>
      </c>
      <c r="O436">
        <v>0</v>
      </c>
      <c r="P436">
        <v>850.01</v>
      </c>
      <c r="Q436">
        <v>0</v>
      </c>
      <c r="R436" s="1" t="s">
        <v>6591</v>
      </c>
      <c r="S436" s="1" t="s">
        <v>8157</v>
      </c>
      <c r="T436">
        <v>0.77</v>
      </c>
      <c r="U436" s="1"/>
      <c r="V436">
        <v>120082.828008</v>
      </c>
      <c r="W436">
        <v>2220599.4053770001</v>
      </c>
      <c r="X436">
        <v>598.94905900000003</v>
      </c>
      <c r="Y436">
        <v>52.993724</v>
      </c>
      <c r="Z436">
        <v>1003.090555</v>
      </c>
      <c r="AA436">
        <v>954.59255099999996</v>
      </c>
      <c r="AB436">
        <v>0</v>
      </c>
    </row>
    <row r="437" spans="1:28" x14ac:dyDescent="0.25">
      <c r="A437" s="1" t="s">
        <v>2449</v>
      </c>
      <c r="B437">
        <v>1729</v>
      </c>
      <c r="C437" s="1" t="s">
        <v>4040</v>
      </c>
      <c r="D437">
        <v>5.0999999999999996</v>
      </c>
      <c r="E437">
        <v>0</v>
      </c>
      <c r="F437">
        <v>4</v>
      </c>
      <c r="G437">
        <v>2591</v>
      </c>
      <c r="H437" s="1" t="s">
        <v>4096</v>
      </c>
      <c r="I437">
        <v>121.36</v>
      </c>
      <c r="J437">
        <v>9.0500000000000007</v>
      </c>
      <c r="K437">
        <v>862</v>
      </c>
      <c r="L437">
        <v>1561.25</v>
      </c>
      <c r="M437">
        <v>559</v>
      </c>
      <c r="N437">
        <v>14</v>
      </c>
      <c r="O437">
        <v>0</v>
      </c>
      <c r="P437">
        <v>714.94</v>
      </c>
      <c r="Q437">
        <v>0</v>
      </c>
      <c r="R437" s="1" t="s">
        <v>6604</v>
      </c>
      <c r="S437" s="1" t="s">
        <v>8157</v>
      </c>
      <c r="T437">
        <v>0.78</v>
      </c>
      <c r="U437" s="1"/>
      <c r="V437">
        <v>96937.560012000002</v>
      </c>
      <c r="W437">
        <v>1916101.666519</v>
      </c>
      <c r="X437">
        <v>486.37674299999998</v>
      </c>
      <c r="Y437">
        <v>44.560459000000002</v>
      </c>
      <c r="Z437">
        <v>858.55602699999997</v>
      </c>
      <c r="AA437">
        <v>823.69089699999995</v>
      </c>
      <c r="AB437">
        <v>0</v>
      </c>
    </row>
    <row r="438" spans="1:28" x14ac:dyDescent="0.25">
      <c r="A438" s="1" t="s">
        <v>2459</v>
      </c>
      <c r="B438">
        <v>1725</v>
      </c>
      <c r="C438" s="1" t="s">
        <v>4020</v>
      </c>
      <c r="D438">
        <v>5.0999999999999996</v>
      </c>
      <c r="E438">
        <v>0</v>
      </c>
      <c r="F438">
        <v>0</v>
      </c>
      <c r="G438">
        <v>2596</v>
      </c>
      <c r="H438" s="1" t="s">
        <v>4116</v>
      </c>
      <c r="I438">
        <v>87.33</v>
      </c>
      <c r="J438">
        <v>4.95</v>
      </c>
      <c r="K438">
        <v>871</v>
      </c>
      <c r="L438">
        <v>1632.51</v>
      </c>
      <c r="M438">
        <v>656</v>
      </c>
      <c r="N438">
        <v>8</v>
      </c>
      <c r="O438">
        <v>0</v>
      </c>
      <c r="P438">
        <v>758.35</v>
      </c>
      <c r="Q438">
        <v>0</v>
      </c>
      <c r="R438" s="1" t="s">
        <v>6614</v>
      </c>
      <c r="S438" s="1" t="s">
        <v>8157</v>
      </c>
      <c r="T438">
        <v>1.05</v>
      </c>
      <c r="U438" s="1"/>
      <c r="V438">
        <v>114799.811776</v>
      </c>
      <c r="W438">
        <v>2251328.7265670002</v>
      </c>
      <c r="X438">
        <v>575.70510300000001</v>
      </c>
      <c r="Y438">
        <v>53.258294999999997</v>
      </c>
      <c r="Z438">
        <v>1012.298899</v>
      </c>
      <c r="AA438">
        <v>967.79742299999998</v>
      </c>
      <c r="AB438">
        <v>0</v>
      </c>
    </row>
    <row r="439" spans="1:28" x14ac:dyDescent="0.25">
      <c r="A439" s="1" t="s">
        <v>2475</v>
      </c>
      <c r="B439">
        <v>1725</v>
      </c>
      <c r="C439" s="1" t="s">
        <v>4056</v>
      </c>
      <c r="D439">
        <v>2</v>
      </c>
      <c r="E439">
        <v>0</v>
      </c>
      <c r="F439">
        <v>0</v>
      </c>
      <c r="G439">
        <v>2611</v>
      </c>
      <c r="H439" s="1" t="s">
        <v>4154</v>
      </c>
      <c r="I439">
        <v>4.38</v>
      </c>
      <c r="J439">
        <v>17.579999999999998</v>
      </c>
      <c r="K439">
        <v>886</v>
      </c>
      <c r="L439">
        <v>2240.8200000000002</v>
      </c>
      <c r="M439">
        <v>548</v>
      </c>
      <c r="N439">
        <v>15</v>
      </c>
      <c r="O439">
        <v>0</v>
      </c>
      <c r="P439">
        <v>732.89</v>
      </c>
      <c r="Q439">
        <v>0</v>
      </c>
      <c r="R439" s="1" t="s">
        <v>6630</v>
      </c>
      <c r="S439" s="1" t="s">
        <v>8157</v>
      </c>
      <c r="T439">
        <v>1.04</v>
      </c>
      <c r="U439" s="1"/>
      <c r="V439">
        <v>100727.008432</v>
      </c>
      <c r="W439">
        <v>2176748.6358010001</v>
      </c>
      <c r="X439">
        <v>509.96137299999998</v>
      </c>
      <c r="Y439">
        <v>50.151851000000001</v>
      </c>
      <c r="Z439">
        <v>970.341364</v>
      </c>
      <c r="AA439">
        <v>935.73030300000005</v>
      </c>
      <c r="AB439">
        <v>0</v>
      </c>
    </row>
    <row r="440" spans="1:28" x14ac:dyDescent="0.25">
      <c r="A440" s="1" t="s">
        <v>2478</v>
      </c>
      <c r="B440">
        <v>2361</v>
      </c>
      <c r="C440" s="1" t="s">
        <v>4021</v>
      </c>
      <c r="D440">
        <v>5.0999999999999996</v>
      </c>
      <c r="E440">
        <v>0</v>
      </c>
      <c r="F440">
        <v>0.49</v>
      </c>
      <c r="G440">
        <v>2616</v>
      </c>
      <c r="H440" s="1" t="s">
        <v>4101</v>
      </c>
      <c r="I440">
        <v>76.69</v>
      </c>
      <c r="J440">
        <v>8.4700000000000006</v>
      </c>
      <c r="K440">
        <v>255</v>
      </c>
      <c r="L440">
        <v>1564.11</v>
      </c>
      <c r="M440">
        <v>32</v>
      </c>
      <c r="N440">
        <v>3</v>
      </c>
      <c r="O440">
        <v>0</v>
      </c>
      <c r="P440">
        <v>102.57</v>
      </c>
      <c r="Q440">
        <v>0</v>
      </c>
      <c r="R440" s="1" t="s">
        <v>6633</v>
      </c>
      <c r="S440" s="1" t="s">
        <v>8157</v>
      </c>
      <c r="T440">
        <v>0.73</v>
      </c>
      <c r="U440" s="1"/>
      <c r="V440">
        <v>14977.67433</v>
      </c>
      <c r="W440">
        <v>595285.93782800005</v>
      </c>
      <c r="X440">
        <v>82.157471000000001</v>
      </c>
      <c r="Y440">
        <v>11.4742</v>
      </c>
      <c r="Z440">
        <v>252.803776</v>
      </c>
      <c r="AA440">
        <v>255.89114499999999</v>
      </c>
      <c r="AB440">
        <v>0</v>
      </c>
    </row>
    <row r="441" spans="1:28" x14ac:dyDescent="0.25">
      <c r="A441" s="1" t="s">
        <v>2483</v>
      </c>
      <c r="B441">
        <v>2480</v>
      </c>
      <c r="C441" s="1" t="s">
        <v>4009</v>
      </c>
      <c r="D441">
        <v>5.0999999999999996</v>
      </c>
      <c r="E441">
        <v>0</v>
      </c>
      <c r="F441">
        <v>0.32</v>
      </c>
      <c r="G441">
        <v>2621</v>
      </c>
      <c r="H441" s="1" t="s">
        <v>4081</v>
      </c>
      <c r="I441">
        <v>19.239999999999998</v>
      </c>
      <c r="J441">
        <v>15.99</v>
      </c>
      <c r="K441">
        <v>141</v>
      </c>
      <c r="L441">
        <v>738.31</v>
      </c>
      <c r="M441">
        <v>42</v>
      </c>
      <c r="N441">
        <v>3</v>
      </c>
      <c r="O441">
        <v>0</v>
      </c>
      <c r="P441">
        <v>98.75</v>
      </c>
      <c r="Q441">
        <v>0</v>
      </c>
      <c r="R441" s="1" t="s">
        <v>6638</v>
      </c>
      <c r="S441" s="1" t="s">
        <v>8157</v>
      </c>
      <c r="T441">
        <v>1.28</v>
      </c>
      <c r="U441" s="1"/>
      <c r="V441">
        <v>12929.169260000001</v>
      </c>
      <c r="W441">
        <v>426364.02577900002</v>
      </c>
      <c r="X441">
        <v>69.048271999999997</v>
      </c>
      <c r="Y441">
        <v>9.3858929999999994</v>
      </c>
      <c r="Z441">
        <v>187.21133699999999</v>
      </c>
      <c r="AA441">
        <v>183.27818300000001</v>
      </c>
      <c r="AB441">
        <v>0</v>
      </c>
    </row>
    <row r="442" spans="1:28" x14ac:dyDescent="0.25">
      <c r="A442" s="1" t="s">
        <v>2495</v>
      </c>
      <c r="B442">
        <v>2300</v>
      </c>
      <c r="C442" s="1" t="s">
        <v>4026</v>
      </c>
      <c r="D442">
        <v>0.2</v>
      </c>
      <c r="E442">
        <v>0</v>
      </c>
      <c r="F442">
        <v>0</v>
      </c>
      <c r="G442">
        <v>2631</v>
      </c>
      <c r="H442" s="1" t="s">
        <v>4106</v>
      </c>
      <c r="I442">
        <v>88.81</v>
      </c>
      <c r="J442">
        <v>12.75</v>
      </c>
      <c r="K442">
        <v>331</v>
      </c>
      <c r="L442">
        <v>2051.67</v>
      </c>
      <c r="M442">
        <v>104</v>
      </c>
      <c r="N442">
        <v>6</v>
      </c>
      <c r="O442">
        <v>0</v>
      </c>
      <c r="P442">
        <v>182.38</v>
      </c>
      <c r="Q442">
        <v>0</v>
      </c>
      <c r="R442" s="1" t="s">
        <v>6650</v>
      </c>
      <c r="S442" s="1" t="s">
        <v>8157</v>
      </c>
      <c r="T442">
        <v>0.92</v>
      </c>
      <c r="U442" s="1"/>
      <c r="V442">
        <v>29929.816930000001</v>
      </c>
      <c r="W442">
        <v>1032858.7584319999</v>
      </c>
      <c r="X442">
        <v>160.85016200000001</v>
      </c>
      <c r="Y442">
        <v>22.091415000000001</v>
      </c>
      <c r="Z442">
        <v>449.52196700000002</v>
      </c>
      <c r="AA442">
        <v>443.98769600000003</v>
      </c>
      <c r="AB442">
        <v>0</v>
      </c>
    </row>
    <row r="443" spans="1:28" x14ac:dyDescent="0.25">
      <c r="A443" s="1" t="s">
        <v>2497</v>
      </c>
      <c r="B443">
        <v>1731</v>
      </c>
      <c r="C443" s="1" t="s">
        <v>4024</v>
      </c>
      <c r="D443">
        <v>5.0999999999999996</v>
      </c>
      <c r="E443">
        <v>0</v>
      </c>
      <c r="F443">
        <v>6</v>
      </c>
      <c r="G443">
        <v>2633</v>
      </c>
      <c r="H443" s="1" t="s">
        <v>4100</v>
      </c>
      <c r="I443">
        <v>91.57</v>
      </c>
      <c r="J443">
        <v>5.87</v>
      </c>
      <c r="K443">
        <v>902</v>
      </c>
      <c r="L443">
        <v>1444.8</v>
      </c>
      <c r="M443">
        <v>548</v>
      </c>
      <c r="N443">
        <v>15</v>
      </c>
      <c r="O443">
        <v>0</v>
      </c>
      <c r="P443">
        <v>694.48</v>
      </c>
      <c r="Q443">
        <v>0</v>
      </c>
      <c r="R443" s="1" t="s">
        <v>6652</v>
      </c>
      <c r="S443" s="1" t="s">
        <v>8157</v>
      </c>
      <c r="T443">
        <v>0.52</v>
      </c>
      <c r="U443" s="1"/>
      <c r="V443">
        <v>97258.227308000001</v>
      </c>
      <c r="W443">
        <v>1878070.568071</v>
      </c>
      <c r="X443">
        <v>486.826978</v>
      </c>
      <c r="Y443">
        <v>43.539597999999998</v>
      </c>
      <c r="Z443">
        <v>842.11154599999998</v>
      </c>
      <c r="AA443">
        <v>807.34412099999997</v>
      </c>
      <c r="AB443">
        <v>0</v>
      </c>
    </row>
    <row r="444" spans="1:28" x14ac:dyDescent="0.25">
      <c r="A444" s="1" t="s">
        <v>2499</v>
      </c>
      <c r="B444">
        <v>2179</v>
      </c>
      <c r="C444" s="1" t="s">
        <v>4021</v>
      </c>
      <c r="D444">
        <v>5.0999999999999996</v>
      </c>
      <c r="E444">
        <v>0</v>
      </c>
      <c r="F444">
        <v>0.06</v>
      </c>
      <c r="G444">
        <v>2634</v>
      </c>
      <c r="H444" s="1" t="s">
        <v>4101</v>
      </c>
      <c r="I444">
        <v>76.69</v>
      </c>
      <c r="J444">
        <v>5.76</v>
      </c>
      <c r="K444">
        <v>455</v>
      </c>
      <c r="L444">
        <v>1564.11</v>
      </c>
      <c r="M444">
        <v>136</v>
      </c>
      <c r="N444">
        <v>4</v>
      </c>
      <c r="O444">
        <v>0</v>
      </c>
      <c r="P444">
        <v>216.63</v>
      </c>
      <c r="Q444">
        <v>0</v>
      </c>
      <c r="R444" s="1" t="s">
        <v>6654</v>
      </c>
      <c r="S444" s="1" t="s">
        <v>8157</v>
      </c>
      <c r="T444">
        <v>0.47</v>
      </c>
      <c r="U444" s="1"/>
      <c r="V444">
        <v>35726.877028000003</v>
      </c>
      <c r="W444">
        <v>895757.86919400003</v>
      </c>
      <c r="X444">
        <v>183.50898000000001</v>
      </c>
      <c r="Y444">
        <v>18.513603</v>
      </c>
      <c r="Z444">
        <v>389.25422900000001</v>
      </c>
      <c r="AA444">
        <v>385.06207999999998</v>
      </c>
      <c r="AB444">
        <v>0</v>
      </c>
    </row>
    <row r="445" spans="1:28" x14ac:dyDescent="0.25">
      <c r="A445" s="1" t="s">
        <v>2501</v>
      </c>
      <c r="B445">
        <v>2415</v>
      </c>
      <c r="C445" s="1" t="s">
        <v>4004</v>
      </c>
      <c r="D445">
        <v>5.0999999999999996</v>
      </c>
      <c r="E445">
        <v>0</v>
      </c>
      <c r="F445">
        <v>0</v>
      </c>
      <c r="G445">
        <v>2634</v>
      </c>
      <c r="H445" s="1" t="s">
        <v>4074</v>
      </c>
      <c r="I445">
        <v>0.2</v>
      </c>
      <c r="J445">
        <v>8.52</v>
      </c>
      <c r="K445">
        <v>219</v>
      </c>
      <c r="L445">
        <v>420.4</v>
      </c>
      <c r="M445">
        <v>145</v>
      </c>
      <c r="N445">
        <v>5</v>
      </c>
      <c r="O445">
        <v>0</v>
      </c>
      <c r="P445">
        <v>175.74</v>
      </c>
      <c r="Q445">
        <v>0</v>
      </c>
      <c r="R445" s="1" t="s">
        <v>6656</v>
      </c>
      <c r="S445" s="1" t="s">
        <v>8157</v>
      </c>
      <c r="T445">
        <v>0.72</v>
      </c>
      <c r="U445" s="1"/>
      <c r="V445">
        <v>26391.233772</v>
      </c>
      <c r="W445">
        <v>522246.387101</v>
      </c>
      <c r="X445">
        <v>132.41945000000001</v>
      </c>
      <c r="Y445">
        <v>12.090731999999999</v>
      </c>
      <c r="Z445">
        <v>233.70096799999999</v>
      </c>
      <c r="AA445">
        <v>224.502543</v>
      </c>
      <c r="AB445">
        <v>0</v>
      </c>
    </row>
    <row r="446" spans="1:28" x14ac:dyDescent="0.25">
      <c r="A446" s="1" t="s">
        <v>2504</v>
      </c>
      <c r="B446">
        <v>1662</v>
      </c>
      <c r="C446" s="1" t="s">
        <v>4039</v>
      </c>
      <c r="D446">
        <v>5.0999999999999996</v>
      </c>
      <c r="E446">
        <v>0</v>
      </c>
      <c r="F446">
        <v>0.9</v>
      </c>
      <c r="G446">
        <v>2638</v>
      </c>
      <c r="H446" s="1" t="s">
        <v>4111</v>
      </c>
      <c r="I446">
        <v>13.29</v>
      </c>
      <c r="J446">
        <v>12.83</v>
      </c>
      <c r="K446">
        <v>976</v>
      </c>
      <c r="L446">
        <v>1792.39</v>
      </c>
      <c r="M446">
        <v>687</v>
      </c>
      <c r="N446">
        <v>14</v>
      </c>
      <c r="O446">
        <v>0</v>
      </c>
      <c r="P446">
        <v>856.84</v>
      </c>
      <c r="Q446">
        <v>0</v>
      </c>
      <c r="R446" s="1" t="s">
        <v>6659</v>
      </c>
      <c r="S446" s="1" t="s">
        <v>8157</v>
      </c>
      <c r="T446">
        <v>1.08</v>
      </c>
      <c r="U446" s="1"/>
      <c r="V446">
        <v>120315.270062</v>
      </c>
      <c r="W446">
        <v>2401362.442551</v>
      </c>
      <c r="X446">
        <v>604.43012199999998</v>
      </c>
      <c r="Y446">
        <v>56.628926999999997</v>
      </c>
      <c r="Z446">
        <v>1078.685876</v>
      </c>
      <c r="AA446">
        <v>1032.292113</v>
      </c>
      <c r="AB446">
        <v>0</v>
      </c>
    </row>
    <row r="447" spans="1:28" x14ac:dyDescent="0.25">
      <c r="A447" s="1" t="s">
        <v>2508</v>
      </c>
      <c r="B447">
        <v>2013</v>
      </c>
      <c r="C447" s="1" t="s">
        <v>4033</v>
      </c>
      <c r="D447">
        <v>5.0999999999999996</v>
      </c>
      <c r="E447">
        <v>0</v>
      </c>
      <c r="F447">
        <v>0.5</v>
      </c>
      <c r="G447">
        <v>2643</v>
      </c>
      <c r="H447" s="1" t="s">
        <v>4088</v>
      </c>
      <c r="I447">
        <v>194.58</v>
      </c>
      <c r="J447">
        <v>8.86</v>
      </c>
      <c r="K447">
        <v>630</v>
      </c>
      <c r="L447">
        <v>2216.48</v>
      </c>
      <c r="M447">
        <v>238</v>
      </c>
      <c r="N447">
        <v>12</v>
      </c>
      <c r="O447">
        <v>0</v>
      </c>
      <c r="P447">
        <v>387.97</v>
      </c>
      <c r="Q447">
        <v>0</v>
      </c>
      <c r="R447" s="1" t="s">
        <v>6663</v>
      </c>
      <c r="S447" s="1" t="s">
        <v>8157</v>
      </c>
      <c r="T447">
        <v>0.66</v>
      </c>
      <c r="U447" s="1"/>
      <c r="V447">
        <v>49714.712025000001</v>
      </c>
      <c r="W447">
        <v>1253158.139714</v>
      </c>
      <c r="X447">
        <v>255.58638099999999</v>
      </c>
      <c r="Y447">
        <v>26.105720999999999</v>
      </c>
      <c r="Z447">
        <v>544.14654199999995</v>
      </c>
      <c r="AA447">
        <v>538.69842900000003</v>
      </c>
      <c r="AB447">
        <v>0</v>
      </c>
    </row>
    <row r="448" spans="1:28" x14ac:dyDescent="0.25">
      <c r="A448" s="1" t="s">
        <v>2509</v>
      </c>
      <c r="B448">
        <v>2058</v>
      </c>
      <c r="C448" s="1" t="s">
        <v>4036</v>
      </c>
      <c r="D448">
        <v>5.0999999999999996</v>
      </c>
      <c r="E448">
        <v>0</v>
      </c>
      <c r="F448">
        <v>0.86</v>
      </c>
      <c r="G448">
        <v>2643</v>
      </c>
      <c r="H448" s="1" t="s">
        <v>4131</v>
      </c>
      <c r="I448">
        <v>194.58</v>
      </c>
      <c r="J448">
        <v>6.68</v>
      </c>
      <c r="K448">
        <v>585</v>
      </c>
      <c r="L448">
        <v>2235.6799999999998</v>
      </c>
      <c r="M448">
        <v>325</v>
      </c>
      <c r="N448">
        <v>15</v>
      </c>
      <c r="O448">
        <v>0</v>
      </c>
      <c r="P448">
        <v>441.12</v>
      </c>
      <c r="Q448">
        <v>0</v>
      </c>
      <c r="R448" s="1" t="s">
        <v>6664</v>
      </c>
      <c r="S448" s="1" t="s">
        <v>8157</v>
      </c>
      <c r="T448">
        <v>1.1200000000000001</v>
      </c>
      <c r="U448" s="1"/>
      <c r="V448">
        <v>64673.470698999998</v>
      </c>
      <c r="W448">
        <v>1674430.31464</v>
      </c>
      <c r="X448">
        <v>334.14333099999999</v>
      </c>
      <c r="Y448">
        <v>37.827697999999998</v>
      </c>
      <c r="Z448">
        <v>740.93756199999996</v>
      </c>
      <c r="AA448">
        <v>719.78634299999999</v>
      </c>
      <c r="AB448">
        <v>0</v>
      </c>
    </row>
    <row r="449" spans="1:28" x14ac:dyDescent="0.25">
      <c r="A449" s="1" t="s">
        <v>2512</v>
      </c>
      <c r="B449">
        <v>1808</v>
      </c>
      <c r="C449" s="1" t="s">
        <v>4041</v>
      </c>
      <c r="D449">
        <v>0.2</v>
      </c>
      <c r="E449">
        <v>0</v>
      </c>
      <c r="F449">
        <v>0.87</v>
      </c>
      <c r="G449">
        <v>2648</v>
      </c>
      <c r="H449" s="1" t="s">
        <v>4099</v>
      </c>
      <c r="I449">
        <v>147.79</v>
      </c>
      <c r="J449">
        <v>11.21</v>
      </c>
      <c r="K449">
        <v>840</v>
      </c>
      <c r="L449">
        <v>2480.9</v>
      </c>
      <c r="M449">
        <v>567</v>
      </c>
      <c r="N449">
        <v>11</v>
      </c>
      <c r="O449">
        <v>0</v>
      </c>
      <c r="P449">
        <v>638.13</v>
      </c>
      <c r="Q449">
        <v>0</v>
      </c>
      <c r="R449" s="1" t="s">
        <v>6667</v>
      </c>
      <c r="S449" s="1" t="s">
        <v>8157</v>
      </c>
      <c r="T449">
        <v>0.9</v>
      </c>
      <c r="U449" s="1"/>
      <c r="V449">
        <v>98175.866590000005</v>
      </c>
      <c r="W449">
        <v>2083278.9226480001</v>
      </c>
      <c r="X449">
        <v>495.990612</v>
      </c>
      <c r="Y449">
        <v>47.354295</v>
      </c>
      <c r="Z449">
        <v>923.63246500000002</v>
      </c>
      <c r="AA449">
        <v>895.55258600000002</v>
      </c>
      <c r="AB449">
        <v>0</v>
      </c>
    </row>
    <row r="450" spans="1:28" x14ac:dyDescent="0.25">
      <c r="A450" s="1" t="s">
        <v>2517</v>
      </c>
      <c r="B450">
        <v>1917</v>
      </c>
      <c r="C450" s="1" t="s">
        <v>4003</v>
      </c>
      <c r="D450">
        <v>5.0999999999999996</v>
      </c>
      <c r="E450">
        <v>0</v>
      </c>
      <c r="F450">
        <v>0.34</v>
      </c>
      <c r="G450">
        <v>2657</v>
      </c>
      <c r="H450" s="1" t="s">
        <v>4122</v>
      </c>
      <c r="I450">
        <v>159.35</v>
      </c>
      <c r="J450">
        <v>6.52</v>
      </c>
      <c r="K450">
        <v>740</v>
      </c>
      <c r="L450">
        <v>1416.09</v>
      </c>
      <c r="M450">
        <v>470</v>
      </c>
      <c r="N450">
        <v>31</v>
      </c>
      <c r="O450">
        <v>0</v>
      </c>
      <c r="P450">
        <v>618.37</v>
      </c>
      <c r="Q450">
        <v>0</v>
      </c>
      <c r="R450" s="1" t="s">
        <v>6672</v>
      </c>
      <c r="S450" s="1" t="s">
        <v>8157</v>
      </c>
      <c r="T450">
        <v>0.82</v>
      </c>
      <c r="U450" s="1"/>
      <c r="V450">
        <v>73139.396699999998</v>
      </c>
      <c r="W450">
        <v>1469717.369309</v>
      </c>
      <c r="X450">
        <v>367.49210699999998</v>
      </c>
      <c r="Y450">
        <v>33.708849999999998</v>
      </c>
      <c r="Z450">
        <v>654.79294300000004</v>
      </c>
      <c r="AA450">
        <v>631.79964099999995</v>
      </c>
      <c r="AB450">
        <v>0</v>
      </c>
    </row>
    <row r="451" spans="1:28" x14ac:dyDescent="0.25">
      <c r="A451" s="1" t="s">
        <v>2519</v>
      </c>
      <c r="B451">
        <v>1882</v>
      </c>
      <c r="C451" s="1" t="s">
        <v>4025</v>
      </c>
      <c r="D451">
        <v>5.0999999999999996</v>
      </c>
      <c r="E451">
        <v>0</v>
      </c>
      <c r="F451">
        <v>0.18</v>
      </c>
      <c r="G451">
        <v>2658</v>
      </c>
      <c r="H451" s="1" t="s">
        <v>4103</v>
      </c>
      <c r="I451">
        <v>92.78</v>
      </c>
      <c r="J451">
        <v>11.53</v>
      </c>
      <c r="K451">
        <v>776</v>
      </c>
      <c r="L451">
        <v>1809.62</v>
      </c>
      <c r="M451">
        <v>524</v>
      </c>
      <c r="N451">
        <v>12</v>
      </c>
      <c r="O451">
        <v>0</v>
      </c>
      <c r="P451">
        <v>628.84</v>
      </c>
      <c r="Q451">
        <v>0</v>
      </c>
      <c r="R451" s="1" t="s">
        <v>6674</v>
      </c>
      <c r="S451" s="1" t="s">
        <v>8157</v>
      </c>
      <c r="T451">
        <v>0.88</v>
      </c>
      <c r="U451" s="1"/>
      <c r="V451">
        <v>89839.159444999998</v>
      </c>
      <c r="W451">
        <v>1843919.495998</v>
      </c>
      <c r="X451">
        <v>452.36497400000002</v>
      </c>
      <c r="Y451">
        <v>42.444333</v>
      </c>
      <c r="Z451">
        <v>821.28054799999995</v>
      </c>
      <c r="AA451">
        <v>792.65926400000001</v>
      </c>
      <c r="AB451">
        <v>0</v>
      </c>
    </row>
    <row r="452" spans="1:28" x14ac:dyDescent="0.25">
      <c r="A452" s="1" t="s">
        <v>2522</v>
      </c>
      <c r="B452">
        <v>2484</v>
      </c>
      <c r="C452" s="1" t="s">
        <v>4016</v>
      </c>
      <c r="D452">
        <v>5.0999999999999996</v>
      </c>
      <c r="E452">
        <v>0</v>
      </c>
      <c r="F452">
        <v>0</v>
      </c>
      <c r="G452">
        <v>2659</v>
      </c>
      <c r="H452" s="1" t="s">
        <v>4089</v>
      </c>
      <c r="I452">
        <v>182.21</v>
      </c>
      <c r="J452">
        <v>8.34</v>
      </c>
      <c r="K452">
        <v>175</v>
      </c>
      <c r="L452">
        <v>905.52</v>
      </c>
      <c r="M452">
        <v>73</v>
      </c>
      <c r="N452">
        <v>2</v>
      </c>
      <c r="O452">
        <v>0</v>
      </c>
      <c r="P452">
        <v>117.14</v>
      </c>
      <c r="Q452">
        <v>0</v>
      </c>
      <c r="R452" s="1" t="s">
        <v>6677</v>
      </c>
      <c r="S452" s="1" t="s">
        <v>8157</v>
      </c>
      <c r="T452">
        <v>1.1299999999999999</v>
      </c>
      <c r="U452" s="1"/>
      <c r="V452">
        <v>15735.583771</v>
      </c>
      <c r="W452">
        <v>479008.19777099998</v>
      </c>
      <c r="X452">
        <v>83.008138000000002</v>
      </c>
      <c r="Y452">
        <v>10.385425</v>
      </c>
      <c r="Z452">
        <v>209.114598</v>
      </c>
      <c r="AA452">
        <v>205.909268</v>
      </c>
      <c r="AB452">
        <v>0</v>
      </c>
    </row>
    <row r="453" spans="1:28" x14ac:dyDescent="0.25">
      <c r="A453" s="1" t="s">
        <v>2531</v>
      </c>
      <c r="B453">
        <v>1534</v>
      </c>
      <c r="C453" s="1" t="s">
        <v>4063</v>
      </c>
      <c r="D453">
        <v>5.0999999999999996</v>
      </c>
      <c r="E453">
        <v>0</v>
      </c>
      <c r="F453">
        <v>0.67</v>
      </c>
      <c r="G453">
        <v>2664</v>
      </c>
      <c r="H453" s="1" t="s">
        <v>4119</v>
      </c>
      <c r="I453">
        <v>17.75</v>
      </c>
      <c r="J453">
        <v>11.35</v>
      </c>
      <c r="K453">
        <v>1130</v>
      </c>
      <c r="L453">
        <v>2100.81</v>
      </c>
      <c r="M453">
        <v>792</v>
      </c>
      <c r="N453">
        <v>21</v>
      </c>
      <c r="O453">
        <v>0</v>
      </c>
      <c r="P453">
        <v>964.84</v>
      </c>
      <c r="Q453">
        <v>0</v>
      </c>
      <c r="R453" s="1" t="s">
        <v>6686</v>
      </c>
      <c r="S453" s="1" t="s">
        <v>8157</v>
      </c>
      <c r="T453">
        <v>0.93</v>
      </c>
      <c r="U453" s="1"/>
      <c r="V453">
        <v>136776.81332700001</v>
      </c>
      <c r="W453">
        <v>2728687.8704659999</v>
      </c>
      <c r="X453">
        <v>687.05077700000004</v>
      </c>
      <c r="Y453">
        <v>64.150318999999996</v>
      </c>
      <c r="Z453">
        <v>1225.6842429999999</v>
      </c>
      <c r="AA453">
        <v>1173.002236</v>
      </c>
      <c r="AB453">
        <v>0</v>
      </c>
    </row>
    <row r="454" spans="1:28" x14ac:dyDescent="0.25">
      <c r="A454" s="1" t="s">
        <v>2534</v>
      </c>
      <c r="B454">
        <v>2200</v>
      </c>
      <c r="C454" s="1" t="s">
        <v>4008</v>
      </c>
      <c r="D454">
        <v>5.0999999999999996</v>
      </c>
      <c r="E454">
        <v>0</v>
      </c>
      <c r="F454">
        <v>0</v>
      </c>
      <c r="G454">
        <v>2665</v>
      </c>
      <c r="H454" s="1" t="s">
        <v>4080</v>
      </c>
      <c r="I454">
        <v>0.2</v>
      </c>
      <c r="J454">
        <v>6.41</v>
      </c>
      <c r="K454">
        <v>465</v>
      </c>
      <c r="L454">
        <v>660.09</v>
      </c>
      <c r="M454">
        <v>337</v>
      </c>
      <c r="N454">
        <v>9</v>
      </c>
      <c r="O454">
        <v>0</v>
      </c>
      <c r="P454">
        <v>418.29</v>
      </c>
      <c r="Q454">
        <v>0</v>
      </c>
      <c r="R454" s="1" t="s">
        <v>6689</v>
      </c>
      <c r="S454" s="1" t="s">
        <v>8157</v>
      </c>
      <c r="T454">
        <v>1.06</v>
      </c>
      <c r="U454" s="1"/>
      <c r="V454">
        <v>57651.346568000001</v>
      </c>
      <c r="W454">
        <v>1145568.3497929999</v>
      </c>
      <c r="X454">
        <v>289.54832699999997</v>
      </c>
      <c r="Y454">
        <v>27.303815</v>
      </c>
      <c r="Z454">
        <v>516.99478199999999</v>
      </c>
      <c r="AA454">
        <v>492.45398399999999</v>
      </c>
      <c r="AB454">
        <v>0</v>
      </c>
    </row>
    <row r="455" spans="1:28" x14ac:dyDescent="0.25">
      <c r="A455" s="1" t="s">
        <v>2535</v>
      </c>
      <c r="B455">
        <v>2465</v>
      </c>
      <c r="C455" s="1" t="s">
        <v>4015</v>
      </c>
      <c r="D455">
        <v>5.0999999999999996</v>
      </c>
      <c r="E455">
        <v>0</v>
      </c>
      <c r="F455">
        <v>0.72</v>
      </c>
      <c r="G455">
        <v>2665</v>
      </c>
      <c r="H455" s="1" t="s">
        <v>4088</v>
      </c>
      <c r="I455">
        <v>194.58</v>
      </c>
      <c r="J455">
        <v>8.39</v>
      </c>
      <c r="K455">
        <v>200</v>
      </c>
      <c r="L455">
        <v>1448.27</v>
      </c>
      <c r="M455">
        <v>7</v>
      </c>
      <c r="N455">
        <v>2</v>
      </c>
      <c r="O455">
        <v>0</v>
      </c>
      <c r="P455">
        <v>47.75</v>
      </c>
      <c r="Q455">
        <v>0</v>
      </c>
      <c r="R455" s="1" t="s">
        <v>6690</v>
      </c>
      <c r="S455" s="1" t="s">
        <v>8157</v>
      </c>
      <c r="T455">
        <v>0.69</v>
      </c>
      <c r="U455" s="1"/>
      <c r="V455">
        <v>8214.9510730000002</v>
      </c>
      <c r="W455">
        <v>403967.26680799999</v>
      </c>
      <c r="X455">
        <v>46.797196</v>
      </c>
      <c r="Y455">
        <v>7.0646060000000004</v>
      </c>
      <c r="Z455">
        <v>166.960005</v>
      </c>
      <c r="AA455">
        <v>173.64983699999999</v>
      </c>
      <c r="AB455">
        <v>0</v>
      </c>
    </row>
    <row r="456" spans="1:28" x14ac:dyDescent="0.25">
      <c r="A456" s="1" t="s">
        <v>2541</v>
      </c>
      <c r="B456">
        <v>2157</v>
      </c>
      <c r="C456" s="1" t="s">
        <v>4012</v>
      </c>
      <c r="D456">
        <v>5.0999999999999996</v>
      </c>
      <c r="E456">
        <v>0</v>
      </c>
      <c r="F456">
        <v>0.75</v>
      </c>
      <c r="G456">
        <v>2671</v>
      </c>
      <c r="H456" s="1" t="s">
        <v>4143</v>
      </c>
      <c r="I456">
        <v>105.53</v>
      </c>
      <c r="J456">
        <v>10.85</v>
      </c>
      <c r="K456">
        <v>514</v>
      </c>
      <c r="L456">
        <v>825.33</v>
      </c>
      <c r="M456">
        <v>356</v>
      </c>
      <c r="N456">
        <v>16</v>
      </c>
      <c r="O456">
        <v>0</v>
      </c>
      <c r="P456">
        <v>437.14</v>
      </c>
      <c r="Q456">
        <v>0</v>
      </c>
      <c r="R456" s="1" t="s">
        <v>6696</v>
      </c>
      <c r="S456" s="1" t="s">
        <v>8157</v>
      </c>
      <c r="T456">
        <v>0.79</v>
      </c>
      <c r="U456" s="1"/>
      <c r="V456">
        <v>61818.386578999998</v>
      </c>
      <c r="W456">
        <v>1213618.229511</v>
      </c>
      <c r="X456">
        <v>310.04684500000002</v>
      </c>
      <c r="Y456">
        <v>28.663557000000001</v>
      </c>
      <c r="Z456">
        <v>546.58291299999996</v>
      </c>
      <c r="AA456">
        <v>521.70806800000003</v>
      </c>
      <c r="AB456">
        <v>0</v>
      </c>
    </row>
    <row r="457" spans="1:28" x14ac:dyDescent="0.25">
      <c r="A457" s="1" t="s">
        <v>2543</v>
      </c>
      <c r="B457">
        <v>1869</v>
      </c>
      <c r="C457" s="1" t="s">
        <v>4033</v>
      </c>
      <c r="D457">
        <v>5.0999999999999996</v>
      </c>
      <c r="E457">
        <v>0</v>
      </c>
      <c r="F457">
        <v>0.25</v>
      </c>
      <c r="G457">
        <v>2675</v>
      </c>
      <c r="H457" s="1" t="s">
        <v>4088</v>
      </c>
      <c r="I457">
        <v>194.58</v>
      </c>
      <c r="J457">
        <v>5.07</v>
      </c>
      <c r="K457">
        <v>806</v>
      </c>
      <c r="L457">
        <v>2216.48</v>
      </c>
      <c r="M457">
        <v>252</v>
      </c>
      <c r="N457">
        <v>13</v>
      </c>
      <c r="O457">
        <v>0</v>
      </c>
      <c r="P457">
        <v>403.56</v>
      </c>
      <c r="Q457">
        <v>0</v>
      </c>
      <c r="R457" s="1" t="s">
        <v>6698</v>
      </c>
      <c r="S457" s="1" t="s">
        <v>8157</v>
      </c>
      <c r="T457">
        <v>0.4</v>
      </c>
      <c r="U457" s="1"/>
      <c r="V457">
        <v>60782.011671</v>
      </c>
      <c r="W457">
        <v>1385495.9017380001</v>
      </c>
      <c r="X457">
        <v>308.88905999999997</v>
      </c>
      <c r="Y457">
        <v>29.015923999999998</v>
      </c>
      <c r="Z457">
        <v>604.49449400000003</v>
      </c>
      <c r="AA457">
        <v>595.59136100000001</v>
      </c>
      <c r="AB457">
        <v>0</v>
      </c>
    </row>
    <row r="458" spans="1:28" x14ac:dyDescent="0.25">
      <c r="A458" s="1" t="s">
        <v>2544</v>
      </c>
      <c r="B458">
        <v>2336</v>
      </c>
      <c r="C458" s="1" t="s">
        <v>4006</v>
      </c>
      <c r="D458">
        <v>5.0999999999999996</v>
      </c>
      <c r="E458">
        <v>0</v>
      </c>
      <c r="F458">
        <v>0</v>
      </c>
      <c r="G458">
        <v>2675</v>
      </c>
      <c r="H458" s="1" t="s">
        <v>4116</v>
      </c>
      <c r="I458">
        <v>87.33</v>
      </c>
      <c r="J458">
        <v>11.87</v>
      </c>
      <c r="K458">
        <v>339</v>
      </c>
      <c r="L458">
        <v>2326.5700000000002</v>
      </c>
      <c r="M458">
        <v>64</v>
      </c>
      <c r="N458">
        <v>5</v>
      </c>
      <c r="O458">
        <v>0</v>
      </c>
      <c r="P458">
        <v>151.49</v>
      </c>
      <c r="Q458">
        <v>0</v>
      </c>
      <c r="R458" s="1" t="s">
        <v>6699</v>
      </c>
      <c r="S458" s="1" t="s">
        <v>8157</v>
      </c>
      <c r="T458">
        <v>0.88</v>
      </c>
      <c r="U458" s="1"/>
      <c r="V458">
        <v>20974.568513999999</v>
      </c>
      <c r="W458">
        <v>832203.90075899998</v>
      </c>
      <c r="X458">
        <v>115.056712</v>
      </c>
      <c r="Y458">
        <v>16.070782999999999</v>
      </c>
      <c r="Z458">
        <v>351.41992800000003</v>
      </c>
      <c r="AA458">
        <v>357.73352299999999</v>
      </c>
      <c r="AB458">
        <v>0</v>
      </c>
    </row>
    <row r="459" spans="1:28" x14ac:dyDescent="0.25">
      <c r="A459" s="1" t="s">
        <v>2550</v>
      </c>
      <c r="B459">
        <v>1833</v>
      </c>
      <c r="C459" s="1" t="s">
        <v>4042</v>
      </c>
      <c r="D459">
        <v>5.0999999999999996</v>
      </c>
      <c r="E459">
        <v>0</v>
      </c>
      <c r="F459">
        <v>0.2</v>
      </c>
      <c r="G459">
        <v>2679</v>
      </c>
      <c r="H459" s="1" t="s">
        <v>4126</v>
      </c>
      <c r="I459">
        <v>99.09</v>
      </c>
      <c r="J459">
        <v>10.63</v>
      </c>
      <c r="K459">
        <v>846</v>
      </c>
      <c r="L459">
        <v>1144.6400000000001</v>
      </c>
      <c r="M459">
        <v>613</v>
      </c>
      <c r="N459">
        <v>13</v>
      </c>
      <c r="O459">
        <v>0</v>
      </c>
      <c r="P459">
        <v>755.15</v>
      </c>
      <c r="Q459">
        <v>0</v>
      </c>
      <c r="R459" s="1" t="s">
        <v>6705</v>
      </c>
      <c r="S459" s="1" t="s">
        <v>8157</v>
      </c>
      <c r="T459">
        <v>0.92</v>
      </c>
      <c r="U459" s="1"/>
      <c r="V459">
        <v>104036.454455</v>
      </c>
      <c r="W459">
        <v>1966771.366565</v>
      </c>
      <c r="X459">
        <v>519.98514799999998</v>
      </c>
      <c r="Y459">
        <v>46.872298000000001</v>
      </c>
      <c r="Z459">
        <v>887.62899200000004</v>
      </c>
      <c r="AA459">
        <v>845.47496000000001</v>
      </c>
      <c r="AB459">
        <v>0</v>
      </c>
    </row>
    <row r="460" spans="1:28" x14ac:dyDescent="0.25">
      <c r="A460" s="1" t="s">
        <v>2554</v>
      </c>
      <c r="B460">
        <v>1504</v>
      </c>
      <c r="C460" s="1" t="s">
        <v>4046</v>
      </c>
      <c r="D460">
        <v>5.0999999999999996</v>
      </c>
      <c r="E460">
        <v>0</v>
      </c>
      <c r="F460">
        <v>0.16</v>
      </c>
      <c r="G460">
        <v>2683</v>
      </c>
      <c r="H460" s="1" t="s">
        <v>4095</v>
      </c>
      <c r="I460">
        <v>63.59</v>
      </c>
      <c r="J460">
        <v>8.5500000000000007</v>
      </c>
      <c r="K460">
        <v>1179</v>
      </c>
      <c r="L460">
        <v>3164.06</v>
      </c>
      <c r="M460">
        <v>727</v>
      </c>
      <c r="N460">
        <v>11</v>
      </c>
      <c r="O460">
        <v>0</v>
      </c>
      <c r="P460">
        <v>969.55</v>
      </c>
      <c r="Q460">
        <v>0</v>
      </c>
      <c r="R460" s="1" t="s">
        <v>6709</v>
      </c>
      <c r="S460" s="1" t="s">
        <v>8157</v>
      </c>
      <c r="T460">
        <v>1.0900000000000001</v>
      </c>
      <c r="U460" s="1"/>
      <c r="V460">
        <v>138115.50216500001</v>
      </c>
      <c r="W460">
        <v>3008820.5493430002</v>
      </c>
      <c r="X460">
        <v>699.86622499999999</v>
      </c>
      <c r="Y460">
        <v>69.425866999999997</v>
      </c>
      <c r="Z460">
        <v>1341.465299</v>
      </c>
      <c r="AA460">
        <v>1293.4163349999999</v>
      </c>
      <c r="AB460">
        <v>0</v>
      </c>
    </row>
    <row r="461" spans="1:28" x14ac:dyDescent="0.25">
      <c r="A461" s="1" t="s">
        <v>2555</v>
      </c>
      <c r="B461">
        <v>1858</v>
      </c>
      <c r="C461" s="1" t="s">
        <v>4005</v>
      </c>
      <c r="D461">
        <v>5.0999999999999996</v>
      </c>
      <c r="E461">
        <v>0</v>
      </c>
      <c r="F461">
        <v>0.31</v>
      </c>
      <c r="G461">
        <v>2683</v>
      </c>
      <c r="H461" s="1" t="s">
        <v>4075</v>
      </c>
      <c r="I461">
        <v>89.74</v>
      </c>
      <c r="J461">
        <v>7.06</v>
      </c>
      <c r="K461">
        <v>825</v>
      </c>
      <c r="L461">
        <v>698.35</v>
      </c>
      <c r="M461">
        <v>606</v>
      </c>
      <c r="N461">
        <v>13</v>
      </c>
      <c r="O461">
        <v>0</v>
      </c>
      <c r="P461">
        <v>735</v>
      </c>
      <c r="Q461">
        <v>0</v>
      </c>
      <c r="R461" s="1" t="s">
        <v>6710</v>
      </c>
      <c r="S461" s="1" t="s">
        <v>8157</v>
      </c>
      <c r="T461">
        <v>0.56999999999999995</v>
      </c>
      <c r="U461" s="1"/>
      <c r="V461">
        <v>100840.233651</v>
      </c>
      <c r="W461">
        <v>1773985.0857549999</v>
      </c>
      <c r="X461">
        <v>500.75459799999999</v>
      </c>
      <c r="Y461">
        <v>42.694687000000002</v>
      </c>
      <c r="Z461">
        <v>803.896658</v>
      </c>
      <c r="AA461">
        <v>762.60535700000003</v>
      </c>
      <c r="AB461">
        <v>0</v>
      </c>
    </row>
    <row r="462" spans="1:28" x14ac:dyDescent="0.25">
      <c r="A462" s="1" t="s">
        <v>2557</v>
      </c>
      <c r="B462">
        <v>2157</v>
      </c>
      <c r="C462" s="1" t="s">
        <v>4003</v>
      </c>
      <c r="D462">
        <v>5.0999999999999996</v>
      </c>
      <c r="E462">
        <v>0</v>
      </c>
      <c r="F462">
        <v>0.76</v>
      </c>
      <c r="G462">
        <v>2685</v>
      </c>
      <c r="H462" s="1" t="s">
        <v>4095</v>
      </c>
      <c r="I462">
        <v>63.59</v>
      </c>
      <c r="J462">
        <v>10.57</v>
      </c>
      <c r="K462">
        <v>528</v>
      </c>
      <c r="L462">
        <v>740.74</v>
      </c>
      <c r="M462">
        <v>381</v>
      </c>
      <c r="N462">
        <v>10</v>
      </c>
      <c r="O462">
        <v>0</v>
      </c>
      <c r="P462">
        <v>461.98</v>
      </c>
      <c r="Q462">
        <v>0</v>
      </c>
      <c r="R462" s="1" t="s">
        <v>6712</v>
      </c>
      <c r="S462" s="1" t="s">
        <v>8157</v>
      </c>
      <c r="T462">
        <v>0.8</v>
      </c>
      <c r="U462" s="1"/>
      <c r="V462">
        <v>68905.982753000004</v>
      </c>
      <c r="W462">
        <v>1285019.7101980001</v>
      </c>
      <c r="X462">
        <v>343.96872200000001</v>
      </c>
      <c r="Y462">
        <v>30.708596</v>
      </c>
      <c r="Z462">
        <v>580.74151099999995</v>
      </c>
      <c r="AA462">
        <v>552.404449</v>
      </c>
      <c r="AB462">
        <v>0</v>
      </c>
    </row>
    <row r="463" spans="1:28" x14ac:dyDescent="0.25">
      <c r="A463" s="1" t="s">
        <v>2559</v>
      </c>
      <c r="B463">
        <v>1327</v>
      </c>
      <c r="C463" s="1" t="s">
        <v>4046</v>
      </c>
      <c r="D463">
        <v>5.0999999999999996</v>
      </c>
      <c r="E463">
        <v>0</v>
      </c>
      <c r="F463">
        <v>0.09</v>
      </c>
      <c r="G463">
        <v>2686</v>
      </c>
      <c r="H463" s="1" t="s">
        <v>4095</v>
      </c>
      <c r="I463">
        <v>63.59</v>
      </c>
      <c r="J463">
        <v>8.94</v>
      </c>
      <c r="K463">
        <v>1359</v>
      </c>
      <c r="L463">
        <v>3164.07</v>
      </c>
      <c r="M463">
        <v>896</v>
      </c>
      <c r="N463">
        <v>14</v>
      </c>
      <c r="O463">
        <v>0</v>
      </c>
      <c r="P463">
        <v>1165.0899999999999</v>
      </c>
      <c r="Q463">
        <v>0</v>
      </c>
      <c r="R463" s="1" t="s">
        <v>6714</v>
      </c>
      <c r="S463" s="1" t="s">
        <v>8157</v>
      </c>
      <c r="T463">
        <v>1.18</v>
      </c>
      <c r="U463" s="1"/>
      <c r="V463">
        <v>166335.41204</v>
      </c>
      <c r="W463">
        <v>3452500.1762489998</v>
      </c>
      <c r="X463">
        <v>838.845282</v>
      </c>
      <c r="Y463">
        <v>81.077952999999994</v>
      </c>
      <c r="Z463">
        <v>1548.5557289999999</v>
      </c>
      <c r="AA463">
        <v>1484.147598</v>
      </c>
      <c r="AB463">
        <v>0</v>
      </c>
    </row>
    <row r="464" spans="1:28" x14ac:dyDescent="0.25">
      <c r="A464" s="1" t="s">
        <v>2560</v>
      </c>
      <c r="B464">
        <v>1382</v>
      </c>
      <c r="C464" s="1" t="s">
        <v>4004</v>
      </c>
      <c r="D464">
        <v>5.0999999999999996</v>
      </c>
      <c r="E464">
        <v>0</v>
      </c>
      <c r="F464">
        <v>2</v>
      </c>
      <c r="G464">
        <v>2686</v>
      </c>
      <c r="H464" s="1" t="s">
        <v>4124</v>
      </c>
      <c r="I464">
        <v>71.64</v>
      </c>
      <c r="J464">
        <v>5.35</v>
      </c>
      <c r="K464">
        <v>1304</v>
      </c>
      <c r="L464">
        <v>1309.74</v>
      </c>
      <c r="M464">
        <v>946</v>
      </c>
      <c r="N464">
        <v>21</v>
      </c>
      <c r="O464">
        <v>0</v>
      </c>
      <c r="P464">
        <v>1166.4000000000001</v>
      </c>
      <c r="Q464">
        <v>0</v>
      </c>
      <c r="R464" s="1" t="s">
        <v>6715</v>
      </c>
      <c r="S464" s="1" t="s">
        <v>8157</v>
      </c>
      <c r="T464">
        <v>0.69</v>
      </c>
      <c r="U464" s="1"/>
      <c r="V464">
        <v>160762.605312</v>
      </c>
      <c r="W464">
        <v>2839590.5576149998</v>
      </c>
      <c r="X464">
        <v>798.64615100000003</v>
      </c>
      <c r="Y464">
        <v>68.469852000000003</v>
      </c>
      <c r="Z464">
        <v>1286.6535469999999</v>
      </c>
      <c r="AA464">
        <v>1220.689977</v>
      </c>
      <c r="AB464">
        <v>0</v>
      </c>
    </row>
    <row r="465" spans="1:28" x14ac:dyDescent="0.25">
      <c r="A465" s="1" t="s">
        <v>2563</v>
      </c>
      <c r="B465">
        <v>1731</v>
      </c>
      <c r="C465" s="1" t="s">
        <v>4042</v>
      </c>
      <c r="D465">
        <v>5.0999999999999996</v>
      </c>
      <c r="E465">
        <v>0</v>
      </c>
      <c r="F465">
        <v>6</v>
      </c>
      <c r="G465">
        <v>2687</v>
      </c>
      <c r="H465" s="1" t="s">
        <v>4134</v>
      </c>
      <c r="I465">
        <v>126.24</v>
      </c>
      <c r="J465">
        <v>16.18</v>
      </c>
      <c r="K465">
        <v>956</v>
      </c>
      <c r="L465">
        <v>1292.6600000000001</v>
      </c>
      <c r="M465">
        <v>606</v>
      </c>
      <c r="N465">
        <v>21</v>
      </c>
      <c r="O465">
        <v>0</v>
      </c>
      <c r="P465">
        <v>875.68</v>
      </c>
      <c r="Q465">
        <v>0</v>
      </c>
      <c r="R465" s="1" t="s">
        <v>6718</v>
      </c>
      <c r="S465" s="1" t="s">
        <v>8157</v>
      </c>
      <c r="T465">
        <v>1.18</v>
      </c>
      <c r="U465" s="1"/>
      <c r="V465">
        <v>108476.88935899999</v>
      </c>
      <c r="W465">
        <v>2111054.6286189999</v>
      </c>
      <c r="X465">
        <v>543.64559799999995</v>
      </c>
      <c r="Y465">
        <v>50.079129000000002</v>
      </c>
      <c r="Z465">
        <v>951.59977100000003</v>
      </c>
      <c r="AA465">
        <v>907.496983</v>
      </c>
      <c r="AB465">
        <v>0</v>
      </c>
    </row>
    <row r="466" spans="1:28" x14ac:dyDescent="0.25">
      <c r="A466" s="1" t="s">
        <v>2565</v>
      </c>
      <c r="B466">
        <v>1593</v>
      </c>
      <c r="C466" s="1" t="s">
        <v>4046</v>
      </c>
      <c r="D466">
        <v>5.0999999999999996</v>
      </c>
      <c r="E466">
        <v>0</v>
      </c>
      <c r="F466">
        <v>0.7</v>
      </c>
      <c r="G466">
        <v>2688</v>
      </c>
      <c r="H466" s="1" t="s">
        <v>4095</v>
      </c>
      <c r="I466">
        <v>63.59</v>
      </c>
      <c r="J466">
        <v>13</v>
      </c>
      <c r="K466">
        <v>1095</v>
      </c>
      <c r="L466">
        <v>3164.06</v>
      </c>
      <c r="M466">
        <v>670</v>
      </c>
      <c r="N466">
        <v>11</v>
      </c>
      <c r="O466">
        <v>0</v>
      </c>
      <c r="P466">
        <v>887.74</v>
      </c>
      <c r="Q466">
        <v>0</v>
      </c>
      <c r="R466" s="1" t="s">
        <v>6720</v>
      </c>
      <c r="S466" s="1" t="s">
        <v>8157</v>
      </c>
      <c r="T466">
        <v>1.1100000000000001</v>
      </c>
      <c r="U466" s="1"/>
      <c r="V466">
        <v>125355.95108699999</v>
      </c>
      <c r="W466">
        <v>2747034.1266339999</v>
      </c>
      <c r="X466">
        <v>635.57005700000002</v>
      </c>
      <c r="Y466">
        <v>63.127842999999999</v>
      </c>
      <c r="Z466">
        <v>1221.0618710000001</v>
      </c>
      <c r="AA466">
        <v>1180.8808959999999</v>
      </c>
      <c r="AB466">
        <v>0</v>
      </c>
    </row>
    <row r="467" spans="1:28" x14ac:dyDescent="0.25">
      <c r="A467" s="1" t="s">
        <v>2567</v>
      </c>
      <c r="B467">
        <v>1416</v>
      </c>
      <c r="C467" s="1" t="s">
        <v>4046</v>
      </c>
      <c r="D467">
        <v>5.0999999999999996</v>
      </c>
      <c r="E467">
        <v>0</v>
      </c>
      <c r="F467">
        <v>0.62</v>
      </c>
      <c r="G467">
        <v>2690</v>
      </c>
      <c r="H467" s="1" t="s">
        <v>4095</v>
      </c>
      <c r="I467">
        <v>63.59</v>
      </c>
      <c r="J467">
        <v>10.210000000000001</v>
      </c>
      <c r="K467">
        <v>1274</v>
      </c>
      <c r="L467">
        <v>3164.06</v>
      </c>
      <c r="M467">
        <v>769</v>
      </c>
      <c r="N467">
        <v>14</v>
      </c>
      <c r="O467">
        <v>0</v>
      </c>
      <c r="P467">
        <v>986.82</v>
      </c>
      <c r="Q467">
        <v>0</v>
      </c>
      <c r="R467" s="1" t="s">
        <v>6722</v>
      </c>
      <c r="S467" s="1" t="s">
        <v>8157</v>
      </c>
      <c r="T467">
        <v>0.8</v>
      </c>
      <c r="U467" s="1"/>
      <c r="V467">
        <v>141994.86534799999</v>
      </c>
      <c r="W467">
        <v>2952056.1115069999</v>
      </c>
      <c r="X467">
        <v>715.85249999999996</v>
      </c>
      <c r="Y467">
        <v>67.409548000000001</v>
      </c>
      <c r="Z467">
        <v>1314.183534</v>
      </c>
      <c r="AA467">
        <v>1269.0210950000001</v>
      </c>
      <c r="AB467">
        <v>0</v>
      </c>
    </row>
    <row r="468" spans="1:28" x14ac:dyDescent="0.25">
      <c r="A468" s="1" t="s">
        <v>2569</v>
      </c>
      <c r="B468">
        <v>1972</v>
      </c>
      <c r="C468" s="1" t="s">
        <v>4041</v>
      </c>
      <c r="D468">
        <v>0.2</v>
      </c>
      <c r="E468">
        <v>0</v>
      </c>
      <c r="F468">
        <v>0.57999999999999996</v>
      </c>
      <c r="G468">
        <v>2691</v>
      </c>
      <c r="H468" s="1" t="s">
        <v>4099</v>
      </c>
      <c r="I468">
        <v>147.79</v>
      </c>
      <c r="J468">
        <v>12.89</v>
      </c>
      <c r="K468">
        <v>719</v>
      </c>
      <c r="L468">
        <v>2480.9</v>
      </c>
      <c r="M468">
        <v>411</v>
      </c>
      <c r="N468">
        <v>13</v>
      </c>
      <c r="O468">
        <v>0</v>
      </c>
      <c r="P468">
        <v>542.91999999999996</v>
      </c>
      <c r="Q468">
        <v>0</v>
      </c>
      <c r="R468" s="1" t="s">
        <v>6724</v>
      </c>
      <c r="S468" s="1" t="s">
        <v>8157</v>
      </c>
      <c r="T468">
        <v>1.03</v>
      </c>
      <c r="U468" s="1"/>
      <c r="V468">
        <v>73526.611523</v>
      </c>
      <c r="W468">
        <v>1805601.649524</v>
      </c>
      <c r="X468">
        <v>377.439324</v>
      </c>
      <c r="Y468">
        <v>40.385424999999998</v>
      </c>
      <c r="Z468">
        <v>796.79009099999996</v>
      </c>
      <c r="AA468">
        <v>776.17671499999994</v>
      </c>
      <c r="AB468">
        <v>0</v>
      </c>
    </row>
    <row r="469" spans="1:28" x14ac:dyDescent="0.25">
      <c r="A469" s="1" t="s">
        <v>2582</v>
      </c>
      <c r="B469">
        <v>2484</v>
      </c>
      <c r="C469" s="1" t="s">
        <v>4006</v>
      </c>
      <c r="D469">
        <v>5.0999999999999996</v>
      </c>
      <c r="E469">
        <v>0</v>
      </c>
      <c r="F469">
        <v>0</v>
      </c>
      <c r="G469">
        <v>2701</v>
      </c>
      <c r="H469" s="1" t="s">
        <v>4077</v>
      </c>
      <c r="I469">
        <v>54.88</v>
      </c>
      <c r="J469">
        <v>12.16</v>
      </c>
      <c r="K469">
        <v>217</v>
      </c>
      <c r="L469">
        <v>876.34</v>
      </c>
      <c r="M469">
        <v>140</v>
      </c>
      <c r="N469">
        <v>2</v>
      </c>
      <c r="O469">
        <v>0</v>
      </c>
      <c r="P469">
        <v>154.5</v>
      </c>
      <c r="Q469">
        <v>0</v>
      </c>
      <c r="R469" s="1" t="s">
        <v>6737</v>
      </c>
      <c r="S469" s="1" t="s">
        <v>8157</v>
      </c>
      <c r="T469">
        <v>1.01</v>
      </c>
      <c r="U469" s="1"/>
      <c r="V469">
        <v>25273.870513000002</v>
      </c>
      <c r="W469">
        <v>602469.15849099995</v>
      </c>
      <c r="X469">
        <v>129.31910099999999</v>
      </c>
      <c r="Y469">
        <v>13.572435</v>
      </c>
      <c r="Z469">
        <v>265.813489</v>
      </c>
      <c r="AA469">
        <v>258.98488500000002</v>
      </c>
      <c r="AB469">
        <v>0</v>
      </c>
    </row>
    <row r="470" spans="1:28" x14ac:dyDescent="0.25">
      <c r="A470" s="1" t="s">
        <v>2599</v>
      </c>
      <c r="B470">
        <v>1625</v>
      </c>
      <c r="C470" s="1" t="s">
        <v>4028</v>
      </c>
      <c r="D470">
        <v>5.0999999999999996</v>
      </c>
      <c r="E470">
        <v>0</v>
      </c>
      <c r="F470">
        <v>0.01</v>
      </c>
      <c r="G470">
        <v>2712</v>
      </c>
      <c r="H470" s="1" t="s">
        <v>4109</v>
      </c>
      <c r="I470">
        <v>23.46</v>
      </c>
      <c r="J470">
        <v>18.989999999999998</v>
      </c>
      <c r="K470">
        <v>1087</v>
      </c>
      <c r="L470">
        <v>1564.07</v>
      </c>
      <c r="M470">
        <v>758</v>
      </c>
      <c r="N470">
        <v>26</v>
      </c>
      <c r="O470">
        <v>0</v>
      </c>
      <c r="P470">
        <v>1005.11</v>
      </c>
      <c r="Q470">
        <v>0</v>
      </c>
      <c r="R470" s="1" t="s">
        <v>6754</v>
      </c>
      <c r="S470" s="1" t="s">
        <v>8157</v>
      </c>
      <c r="T470">
        <v>1.39</v>
      </c>
      <c r="U470" s="1"/>
      <c r="V470">
        <v>129565.79425399999</v>
      </c>
      <c r="W470">
        <v>2536063.3422869998</v>
      </c>
      <c r="X470">
        <v>649.75014699999997</v>
      </c>
      <c r="Y470">
        <v>60.544587</v>
      </c>
      <c r="Z470">
        <v>1144.1353799999999</v>
      </c>
      <c r="AA470">
        <v>1090.1980100000001</v>
      </c>
      <c r="AB470">
        <v>0</v>
      </c>
    </row>
    <row r="471" spans="1:28" x14ac:dyDescent="0.25">
      <c r="A471" s="1" t="s">
        <v>2611</v>
      </c>
      <c r="B471">
        <v>2419</v>
      </c>
      <c r="C471" s="1" t="s">
        <v>4018</v>
      </c>
      <c r="D471">
        <v>5.0999999999999996</v>
      </c>
      <c r="E471">
        <v>0</v>
      </c>
      <c r="F471">
        <v>4</v>
      </c>
      <c r="G471">
        <v>2721</v>
      </c>
      <c r="H471" s="1" t="s">
        <v>4095</v>
      </c>
      <c r="I471">
        <v>63.59</v>
      </c>
      <c r="J471">
        <v>10.85</v>
      </c>
      <c r="K471">
        <v>302</v>
      </c>
      <c r="L471">
        <v>1936.73</v>
      </c>
      <c r="M471">
        <v>84</v>
      </c>
      <c r="N471">
        <v>3</v>
      </c>
      <c r="O471">
        <v>0</v>
      </c>
      <c r="P471">
        <v>137.80000000000001</v>
      </c>
      <c r="Q471">
        <v>0</v>
      </c>
      <c r="R471" s="1" t="s">
        <v>6766</v>
      </c>
      <c r="S471" s="1" t="s">
        <v>8157</v>
      </c>
      <c r="T471">
        <v>0.84</v>
      </c>
      <c r="U471" s="1"/>
      <c r="V471">
        <v>21888.148870000001</v>
      </c>
      <c r="W471">
        <v>754671.06943699997</v>
      </c>
      <c r="X471">
        <v>117.394091</v>
      </c>
      <c r="Y471">
        <v>15.007004999999999</v>
      </c>
      <c r="Z471">
        <v>321.29575</v>
      </c>
      <c r="AA471">
        <v>324.40685200000001</v>
      </c>
      <c r="AB471">
        <v>0</v>
      </c>
    </row>
    <row r="472" spans="1:28" x14ac:dyDescent="0.25">
      <c r="A472" s="1" t="s">
        <v>2621</v>
      </c>
      <c r="B472">
        <v>2530</v>
      </c>
      <c r="C472" s="1" t="s">
        <v>4010</v>
      </c>
      <c r="D472">
        <v>5.0999999999999996</v>
      </c>
      <c r="E472">
        <v>0</v>
      </c>
      <c r="F472">
        <v>0</v>
      </c>
      <c r="G472">
        <v>2729</v>
      </c>
      <c r="H472" s="1" t="s">
        <v>4083</v>
      </c>
      <c r="I472">
        <v>73.11</v>
      </c>
      <c r="J472">
        <v>14.66</v>
      </c>
      <c r="K472">
        <v>199</v>
      </c>
      <c r="L472">
        <v>900.39</v>
      </c>
      <c r="M472">
        <v>54</v>
      </c>
      <c r="N472">
        <v>6</v>
      </c>
      <c r="O472">
        <v>0</v>
      </c>
      <c r="P472">
        <v>143.66</v>
      </c>
      <c r="Q472">
        <v>0</v>
      </c>
      <c r="R472" s="1" t="s">
        <v>6776</v>
      </c>
      <c r="S472" s="1" t="s">
        <v>8157</v>
      </c>
      <c r="T472">
        <v>1.18</v>
      </c>
      <c r="U472" s="1"/>
      <c r="V472">
        <v>15608.414056</v>
      </c>
      <c r="W472">
        <v>517933.15369499999</v>
      </c>
      <c r="X472">
        <v>83.399570999999995</v>
      </c>
      <c r="Y472">
        <v>11.251419</v>
      </c>
      <c r="Z472">
        <v>226.97411700000001</v>
      </c>
      <c r="AA472">
        <v>222.640468</v>
      </c>
      <c r="AB472">
        <v>0</v>
      </c>
    </row>
    <row r="473" spans="1:28" x14ac:dyDescent="0.25">
      <c r="A473" s="1" t="s">
        <v>2628</v>
      </c>
      <c r="B473">
        <v>2300</v>
      </c>
      <c r="C473" s="1" t="s">
        <v>4022</v>
      </c>
      <c r="D473">
        <v>5.0999999999999996</v>
      </c>
      <c r="E473">
        <v>0</v>
      </c>
      <c r="F473">
        <v>0</v>
      </c>
      <c r="G473">
        <v>2742</v>
      </c>
      <c r="H473" s="1" t="s">
        <v>4136</v>
      </c>
      <c r="I473">
        <v>86.22</v>
      </c>
      <c r="J473">
        <v>13.27</v>
      </c>
      <c r="K473">
        <v>442</v>
      </c>
      <c r="L473">
        <v>2997.17</v>
      </c>
      <c r="M473">
        <v>96</v>
      </c>
      <c r="N473">
        <v>4</v>
      </c>
      <c r="O473">
        <v>0</v>
      </c>
      <c r="P473">
        <v>163.41999999999999</v>
      </c>
      <c r="Q473">
        <v>0</v>
      </c>
      <c r="R473" s="1" t="s">
        <v>6783</v>
      </c>
      <c r="S473" s="1" t="s">
        <v>8157</v>
      </c>
      <c r="T473">
        <v>0.68</v>
      </c>
      <c r="U473" s="1"/>
      <c r="V473">
        <v>29070.508081</v>
      </c>
      <c r="W473">
        <v>1087249.3234260001</v>
      </c>
      <c r="X473">
        <v>157.97453899999999</v>
      </c>
      <c r="Y473">
        <v>21.568881999999999</v>
      </c>
      <c r="Z473">
        <v>462.67044700000002</v>
      </c>
      <c r="AA473">
        <v>467.36863699999998</v>
      </c>
      <c r="AB473">
        <v>0</v>
      </c>
    </row>
    <row r="474" spans="1:28" x14ac:dyDescent="0.25">
      <c r="A474" s="1" t="s">
        <v>2633</v>
      </c>
      <c r="B474">
        <v>2589</v>
      </c>
      <c r="C474" s="1" t="s">
        <v>4009</v>
      </c>
      <c r="D474">
        <v>5.0999999999999996</v>
      </c>
      <c r="E474">
        <v>0</v>
      </c>
      <c r="F474">
        <v>1.51</v>
      </c>
      <c r="G474">
        <v>2750</v>
      </c>
      <c r="H474" s="1" t="s">
        <v>4081</v>
      </c>
      <c r="I474">
        <v>19.239999999999998</v>
      </c>
      <c r="J474">
        <v>13.68</v>
      </c>
      <c r="K474">
        <v>161</v>
      </c>
      <c r="L474">
        <v>738.31</v>
      </c>
      <c r="M474">
        <v>28</v>
      </c>
      <c r="N474">
        <v>4</v>
      </c>
      <c r="O474">
        <v>0</v>
      </c>
      <c r="P474">
        <v>105.69</v>
      </c>
      <c r="Q474">
        <v>0</v>
      </c>
      <c r="R474" s="1" t="s">
        <v>6788</v>
      </c>
      <c r="S474" s="1" t="s">
        <v>8157</v>
      </c>
      <c r="T474">
        <v>0.99</v>
      </c>
      <c r="U474" s="1"/>
      <c r="V474">
        <v>11292.219153</v>
      </c>
      <c r="W474">
        <v>403181.614305</v>
      </c>
      <c r="X474">
        <v>60.972309000000003</v>
      </c>
      <c r="Y474">
        <v>8.4564269999999997</v>
      </c>
      <c r="Z474">
        <v>175.42035200000001</v>
      </c>
      <c r="AA474">
        <v>173.312645</v>
      </c>
      <c r="AB474">
        <v>0</v>
      </c>
    </row>
    <row r="475" spans="1:28" x14ac:dyDescent="0.25">
      <c r="A475" s="1" t="s">
        <v>2635</v>
      </c>
      <c r="B475">
        <v>1727</v>
      </c>
      <c r="C475" s="1" t="s">
        <v>4035</v>
      </c>
      <c r="D475">
        <v>5.0999999999999996</v>
      </c>
      <c r="E475">
        <v>0</v>
      </c>
      <c r="F475">
        <v>2</v>
      </c>
      <c r="G475">
        <v>2751</v>
      </c>
      <c r="H475" s="1" t="s">
        <v>4119</v>
      </c>
      <c r="I475">
        <v>17.75</v>
      </c>
      <c r="J475">
        <v>10.39</v>
      </c>
      <c r="K475">
        <v>1024</v>
      </c>
      <c r="L475">
        <v>1793.67</v>
      </c>
      <c r="M475">
        <v>749</v>
      </c>
      <c r="N475">
        <v>18</v>
      </c>
      <c r="O475">
        <v>0</v>
      </c>
      <c r="P475">
        <v>878.66</v>
      </c>
      <c r="Q475">
        <v>0</v>
      </c>
      <c r="R475" s="1" t="s">
        <v>6790</v>
      </c>
      <c r="S475" s="1" t="s">
        <v>8157</v>
      </c>
      <c r="T475">
        <v>0.9</v>
      </c>
      <c r="U475" s="1"/>
      <c r="V475">
        <v>129198.369852</v>
      </c>
      <c r="W475">
        <v>2498304.1971410001</v>
      </c>
      <c r="X475">
        <v>647.02828099999999</v>
      </c>
      <c r="Y475">
        <v>58.830967999999999</v>
      </c>
      <c r="Z475">
        <v>1122.0115969999999</v>
      </c>
      <c r="AA475">
        <v>1073.9687510000001</v>
      </c>
      <c r="AB475">
        <v>0</v>
      </c>
    </row>
    <row r="476" spans="1:28" x14ac:dyDescent="0.25">
      <c r="A476" s="1" t="s">
        <v>2639</v>
      </c>
      <c r="B476">
        <v>1725</v>
      </c>
      <c r="C476" s="1" t="s">
        <v>4063</v>
      </c>
      <c r="D476">
        <v>5.0999999999999996</v>
      </c>
      <c r="E476">
        <v>0</v>
      </c>
      <c r="F476">
        <v>0.01</v>
      </c>
      <c r="G476">
        <v>2754</v>
      </c>
      <c r="H476" s="1" t="s">
        <v>4119</v>
      </c>
      <c r="I476">
        <v>17.75</v>
      </c>
      <c r="J476">
        <v>12.34</v>
      </c>
      <c r="K476">
        <v>1029</v>
      </c>
      <c r="L476">
        <v>2100.81</v>
      </c>
      <c r="M476">
        <v>666</v>
      </c>
      <c r="N476">
        <v>20</v>
      </c>
      <c r="O476">
        <v>0</v>
      </c>
      <c r="P476">
        <v>868.17</v>
      </c>
      <c r="Q476">
        <v>0</v>
      </c>
      <c r="R476" s="1" t="s">
        <v>6794</v>
      </c>
      <c r="S476" s="1" t="s">
        <v>8157</v>
      </c>
      <c r="T476">
        <v>0.96</v>
      </c>
      <c r="U476" s="1"/>
      <c r="V476">
        <v>116897.58485</v>
      </c>
      <c r="W476">
        <v>2441543.3021479999</v>
      </c>
      <c r="X476">
        <v>589.80309299999999</v>
      </c>
      <c r="Y476">
        <v>56.759405999999998</v>
      </c>
      <c r="Z476">
        <v>1092.9029210000001</v>
      </c>
      <c r="AA476">
        <v>1049.5614189999999</v>
      </c>
      <c r="AB476">
        <v>0</v>
      </c>
    </row>
    <row r="477" spans="1:28" x14ac:dyDescent="0.25">
      <c r="A477" s="1" t="s">
        <v>2643</v>
      </c>
      <c r="B477">
        <v>1725</v>
      </c>
      <c r="C477" s="1" t="s">
        <v>4049</v>
      </c>
      <c r="D477">
        <v>5.0999999999999996</v>
      </c>
      <c r="E477">
        <v>0</v>
      </c>
      <c r="F477">
        <v>0</v>
      </c>
      <c r="G477">
        <v>2755</v>
      </c>
      <c r="H477" s="1" t="s">
        <v>4125</v>
      </c>
      <c r="I477">
        <v>87.33</v>
      </c>
      <c r="J477">
        <v>15.58</v>
      </c>
      <c r="K477">
        <v>1030</v>
      </c>
      <c r="L477">
        <v>2062.37</v>
      </c>
      <c r="M477">
        <v>687</v>
      </c>
      <c r="N477">
        <v>21</v>
      </c>
      <c r="O477">
        <v>0</v>
      </c>
      <c r="P477">
        <v>896.17</v>
      </c>
      <c r="Q477">
        <v>0</v>
      </c>
      <c r="R477" s="1" t="s">
        <v>6798</v>
      </c>
      <c r="S477" s="1" t="s">
        <v>8157</v>
      </c>
      <c r="T477">
        <v>1.1200000000000001</v>
      </c>
      <c r="U477" s="1"/>
      <c r="V477">
        <v>119994.539794</v>
      </c>
      <c r="W477">
        <v>2489226.3322959999</v>
      </c>
      <c r="X477">
        <v>605.01441399999999</v>
      </c>
      <c r="Y477">
        <v>58.383954000000003</v>
      </c>
      <c r="Z477">
        <v>1115.816669</v>
      </c>
      <c r="AA477">
        <v>1070.0592899999999</v>
      </c>
      <c r="AB477">
        <v>0</v>
      </c>
    </row>
    <row r="478" spans="1:28" x14ac:dyDescent="0.25">
      <c r="A478" s="1" t="s">
        <v>2646</v>
      </c>
      <c r="B478">
        <v>1895</v>
      </c>
      <c r="C478" s="1" t="s">
        <v>4024</v>
      </c>
      <c r="D478">
        <v>5.0999999999999996</v>
      </c>
      <c r="E478">
        <v>0</v>
      </c>
      <c r="F478">
        <v>0</v>
      </c>
      <c r="G478">
        <v>2756</v>
      </c>
      <c r="H478" s="1" t="s">
        <v>4144</v>
      </c>
      <c r="I478">
        <v>26.09</v>
      </c>
      <c r="J478">
        <v>7.07</v>
      </c>
      <c r="K478">
        <v>861</v>
      </c>
      <c r="L478">
        <v>2392.42</v>
      </c>
      <c r="M478">
        <v>403</v>
      </c>
      <c r="N478">
        <v>11</v>
      </c>
      <c r="O478">
        <v>0</v>
      </c>
      <c r="P478">
        <v>537.23</v>
      </c>
      <c r="Q478">
        <v>0</v>
      </c>
      <c r="R478" s="1" t="s">
        <v>6801</v>
      </c>
      <c r="S478" s="1" t="s">
        <v>8157</v>
      </c>
      <c r="T478">
        <v>0.53</v>
      </c>
      <c r="U478" s="1"/>
      <c r="V478">
        <v>78337.563964999994</v>
      </c>
      <c r="W478">
        <v>1737149.8719250001</v>
      </c>
      <c r="X478">
        <v>397.24045699999999</v>
      </c>
      <c r="Y478">
        <v>37.855508999999998</v>
      </c>
      <c r="Z478">
        <v>764.75351000000001</v>
      </c>
      <c r="AA478">
        <v>746.75879299999997</v>
      </c>
      <c r="AB478">
        <v>0</v>
      </c>
    </row>
    <row r="479" spans="1:28" x14ac:dyDescent="0.25">
      <c r="A479" s="1" t="s">
        <v>2648</v>
      </c>
      <c r="B479">
        <v>1725</v>
      </c>
      <c r="C479" s="1" t="s">
        <v>4057</v>
      </c>
      <c r="D479">
        <v>5.0999999999999996</v>
      </c>
      <c r="E479">
        <v>0</v>
      </c>
      <c r="F479">
        <v>0</v>
      </c>
      <c r="G479">
        <v>2757</v>
      </c>
      <c r="H479" s="1" t="s">
        <v>4157</v>
      </c>
      <c r="I479">
        <v>65</v>
      </c>
      <c r="J479">
        <v>13.78</v>
      </c>
      <c r="K479">
        <v>1032</v>
      </c>
      <c r="L479">
        <v>2027.91</v>
      </c>
      <c r="M479">
        <v>679</v>
      </c>
      <c r="N479">
        <v>17</v>
      </c>
      <c r="O479">
        <v>0</v>
      </c>
      <c r="P479">
        <v>900.58</v>
      </c>
      <c r="Q479">
        <v>0</v>
      </c>
      <c r="R479" s="1" t="s">
        <v>6803</v>
      </c>
      <c r="S479" s="1" t="s">
        <v>8157</v>
      </c>
      <c r="T479">
        <v>1.1200000000000001</v>
      </c>
      <c r="U479" s="1"/>
      <c r="V479">
        <v>121137.03705</v>
      </c>
      <c r="W479">
        <v>2488573.8537369999</v>
      </c>
      <c r="X479">
        <v>610.28896799999995</v>
      </c>
      <c r="Y479">
        <v>58.411206999999997</v>
      </c>
      <c r="Z479">
        <v>1116.262649</v>
      </c>
      <c r="AA479">
        <v>1069.7797190000001</v>
      </c>
      <c r="AB479">
        <v>0</v>
      </c>
    </row>
    <row r="480" spans="1:28" x14ac:dyDescent="0.25">
      <c r="A480" s="1" t="s">
        <v>2673</v>
      </c>
      <c r="B480">
        <v>2553</v>
      </c>
      <c r="C480" s="1" t="s">
        <v>4006</v>
      </c>
      <c r="D480">
        <v>5.0999999999999996</v>
      </c>
      <c r="E480">
        <v>0</v>
      </c>
      <c r="F480">
        <v>0</v>
      </c>
      <c r="G480">
        <v>2789</v>
      </c>
      <c r="H480" s="1" t="s">
        <v>4077</v>
      </c>
      <c r="I480">
        <v>54.88</v>
      </c>
      <c r="J480">
        <v>11.54</v>
      </c>
      <c r="K480">
        <v>236</v>
      </c>
      <c r="L480">
        <v>876.34</v>
      </c>
      <c r="M480">
        <v>134</v>
      </c>
      <c r="N480">
        <v>4</v>
      </c>
      <c r="O480">
        <v>0</v>
      </c>
      <c r="P480">
        <v>163.94</v>
      </c>
      <c r="Q480">
        <v>0</v>
      </c>
      <c r="R480" s="1" t="s">
        <v>6828</v>
      </c>
      <c r="S480" s="1" t="s">
        <v>8157</v>
      </c>
      <c r="T480">
        <v>0.89</v>
      </c>
      <c r="U480" s="1"/>
      <c r="V480">
        <v>25336.599246000002</v>
      </c>
      <c r="W480">
        <v>612498.81268500001</v>
      </c>
      <c r="X480">
        <v>129.79936000000001</v>
      </c>
      <c r="Y480">
        <v>13.605817</v>
      </c>
      <c r="Z480">
        <v>270.06315599999999</v>
      </c>
      <c r="AA480">
        <v>263.29623400000003</v>
      </c>
      <c r="AB480">
        <v>0</v>
      </c>
    </row>
    <row r="481" spans="1:28" x14ac:dyDescent="0.25">
      <c r="A481" s="1" t="s">
        <v>2675</v>
      </c>
      <c r="B481">
        <v>2492</v>
      </c>
      <c r="C481" s="1" t="s">
        <v>4033</v>
      </c>
      <c r="D481">
        <v>5.0999999999999996</v>
      </c>
      <c r="E481">
        <v>0</v>
      </c>
      <c r="F481">
        <v>0.34</v>
      </c>
      <c r="G481">
        <v>2791</v>
      </c>
      <c r="H481" s="1" t="s">
        <v>4122</v>
      </c>
      <c r="I481">
        <v>159.35</v>
      </c>
      <c r="J481">
        <v>19.47</v>
      </c>
      <c r="K481">
        <v>299</v>
      </c>
      <c r="L481">
        <v>1983.05</v>
      </c>
      <c r="M481">
        <v>81</v>
      </c>
      <c r="N481">
        <v>7</v>
      </c>
      <c r="O481">
        <v>0</v>
      </c>
      <c r="P481">
        <v>196.51</v>
      </c>
      <c r="Q481">
        <v>0</v>
      </c>
      <c r="R481" s="1" t="s">
        <v>6830</v>
      </c>
      <c r="S481" s="1" t="s">
        <v>8157</v>
      </c>
      <c r="T481">
        <v>1.43</v>
      </c>
      <c r="U481" s="1"/>
      <c r="V481">
        <v>23274.206597</v>
      </c>
      <c r="W481">
        <v>872497.385029</v>
      </c>
      <c r="X481">
        <v>126.68372100000001</v>
      </c>
      <c r="Y481">
        <v>18.594973</v>
      </c>
      <c r="Z481">
        <v>376.69698499999998</v>
      </c>
      <c r="AA481">
        <v>375.05291399999999</v>
      </c>
      <c r="AB481">
        <v>0</v>
      </c>
    </row>
    <row r="482" spans="1:28" x14ac:dyDescent="0.25">
      <c r="A482" s="1" t="s">
        <v>2678</v>
      </c>
      <c r="B482">
        <v>2623</v>
      </c>
      <c r="C482" s="1" t="s">
        <v>4016</v>
      </c>
      <c r="D482">
        <v>5.0999999999999996</v>
      </c>
      <c r="E482">
        <v>0</v>
      </c>
      <c r="F482">
        <v>1</v>
      </c>
      <c r="G482">
        <v>2793</v>
      </c>
      <c r="H482" s="1" t="s">
        <v>4092</v>
      </c>
      <c r="I482">
        <v>182.21</v>
      </c>
      <c r="J482">
        <v>15.58</v>
      </c>
      <c r="K482">
        <v>170</v>
      </c>
      <c r="L482">
        <v>905.52</v>
      </c>
      <c r="M482">
        <v>58</v>
      </c>
      <c r="N482">
        <v>2</v>
      </c>
      <c r="O482">
        <v>0</v>
      </c>
      <c r="P482">
        <v>111.01</v>
      </c>
      <c r="Q482">
        <v>0</v>
      </c>
      <c r="R482" s="1" t="s">
        <v>6833</v>
      </c>
      <c r="S482" s="1" t="s">
        <v>8157</v>
      </c>
      <c r="T482">
        <v>1.1200000000000001</v>
      </c>
      <c r="U482" s="1"/>
      <c r="V482">
        <v>14199.309788</v>
      </c>
      <c r="W482">
        <v>478878.70447</v>
      </c>
      <c r="X482">
        <v>75.985788999999997</v>
      </c>
      <c r="Y482">
        <v>10.14925</v>
      </c>
      <c r="Z482">
        <v>208.233643</v>
      </c>
      <c r="AA482">
        <v>205.852575</v>
      </c>
      <c r="AB482">
        <v>0</v>
      </c>
    </row>
    <row r="483" spans="1:28" x14ac:dyDescent="0.25">
      <c r="A483" s="1" t="s">
        <v>2680</v>
      </c>
      <c r="B483">
        <v>2696</v>
      </c>
      <c r="C483" s="1" t="s">
        <v>4009</v>
      </c>
      <c r="D483">
        <v>5.0999999999999996</v>
      </c>
      <c r="E483">
        <v>0</v>
      </c>
      <c r="F483">
        <v>0.7</v>
      </c>
      <c r="G483">
        <v>2794</v>
      </c>
      <c r="H483" s="1" t="s">
        <v>4082</v>
      </c>
      <c r="I483">
        <v>19.239999999999998</v>
      </c>
      <c r="J483">
        <v>17.86</v>
      </c>
      <c r="K483">
        <v>98</v>
      </c>
      <c r="L483">
        <v>738.31</v>
      </c>
      <c r="M483">
        <v>20</v>
      </c>
      <c r="N483">
        <v>1</v>
      </c>
      <c r="O483">
        <v>0</v>
      </c>
      <c r="P483">
        <v>59.1</v>
      </c>
      <c r="Q483">
        <v>0</v>
      </c>
      <c r="R483" s="1" t="s">
        <v>6835</v>
      </c>
      <c r="S483" s="1" t="s">
        <v>8157</v>
      </c>
      <c r="T483">
        <v>1.48</v>
      </c>
      <c r="U483" s="1"/>
      <c r="V483">
        <v>9509.0864020000008</v>
      </c>
      <c r="W483">
        <v>411758.93188799999</v>
      </c>
      <c r="X483">
        <v>53.118594999999999</v>
      </c>
      <c r="Y483">
        <v>9.0204380000000004</v>
      </c>
      <c r="Z483">
        <v>180.18464700000001</v>
      </c>
      <c r="AA483">
        <v>176.99752699999999</v>
      </c>
      <c r="AB483">
        <v>0</v>
      </c>
    </row>
    <row r="484" spans="1:28" x14ac:dyDescent="0.25">
      <c r="A484" s="1" t="s">
        <v>2682</v>
      </c>
      <c r="B484">
        <v>1772</v>
      </c>
      <c r="C484" s="1" t="s">
        <v>4046</v>
      </c>
      <c r="D484">
        <v>5.0999999999999996</v>
      </c>
      <c r="E484">
        <v>0</v>
      </c>
      <c r="F484">
        <v>2.78</v>
      </c>
      <c r="G484">
        <v>2795</v>
      </c>
      <c r="H484" s="1" t="s">
        <v>4095</v>
      </c>
      <c r="I484">
        <v>63.59</v>
      </c>
      <c r="J484">
        <v>13.92</v>
      </c>
      <c r="K484">
        <v>1023</v>
      </c>
      <c r="L484">
        <v>3164.06</v>
      </c>
      <c r="M484">
        <v>607</v>
      </c>
      <c r="N484">
        <v>21</v>
      </c>
      <c r="O484">
        <v>0</v>
      </c>
      <c r="P484">
        <v>814.07</v>
      </c>
      <c r="Q484">
        <v>0</v>
      </c>
      <c r="R484" s="1" t="s">
        <v>6837</v>
      </c>
      <c r="S484" s="1" t="s">
        <v>8157</v>
      </c>
      <c r="T484">
        <v>1.1000000000000001</v>
      </c>
      <c r="U484" s="1"/>
      <c r="V484">
        <v>108048.691964</v>
      </c>
      <c r="W484">
        <v>2515687.6196209998</v>
      </c>
      <c r="X484">
        <v>551.27441199999998</v>
      </c>
      <c r="Y484">
        <v>57.063093000000002</v>
      </c>
      <c r="Z484">
        <v>1113.9034160000001</v>
      </c>
      <c r="AA484">
        <v>1081.4261469999999</v>
      </c>
      <c r="AB484">
        <v>0</v>
      </c>
    </row>
    <row r="485" spans="1:28" x14ac:dyDescent="0.25">
      <c r="A485" s="1" t="s">
        <v>2683</v>
      </c>
      <c r="B485">
        <v>2049</v>
      </c>
      <c r="C485" s="1" t="s">
        <v>4042</v>
      </c>
      <c r="D485">
        <v>5.0999999999999996</v>
      </c>
      <c r="E485">
        <v>0</v>
      </c>
      <c r="F485">
        <v>0.56999999999999995</v>
      </c>
      <c r="G485">
        <v>2796</v>
      </c>
      <c r="H485" s="1" t="s">
        <v>4126</v>
      </c>
      <c r="I485">
        <v>99.09</v>
      </c>
      <c r="J485">
        <v>12.63</v>
      </c>
      <c r="K485">
        <v>747</v>
      </c>
      <c r="L485">
        <v>1144.6400000000001</v>
      </c>
      <c r="M485">
        <v>477</v>
      </c>
      <c r="N485">
        <v>22</v>
      </c>
      <c r="O485">
        <v>0</v>
      </c>
      <c r="P485">
        <v>657.76</v>
      </c>
      <c r="Q485">
        <v>0</v>
      </c>
      <c r="R485" s="1" t="s">
        <v>6838</v>
      </c>
      <c r="S485" s="1" t="s">
        <v>8157</v>
      </c>
      <c r="T485">
        <v>0.95</v>
      </c>
      <c r="U485" s="1"/>
      <c r="V485">
        <v>80674.314201000001</v>
      </c>
      <c r="W485">
        <v>1605720.7513609999</v>
      </c>
      <c r="X485">
        <v>405.09146800000002</v>
      </c>
      <c r="Y485">
        <v>37.496119999999998</v>
      </c>
      <c r="Z485">
        <v>719.99101800000005</v>
      </c>
      <c r="AA485">
        <v>690.26415299999996</v>
      </c>
      <c r="AB485">
        <v>0</v>
      </c>
    </row>
    <row r="486" spans="1:28" x14ac:dyDescent="0.25">
      <c r="A486" s="1" t="s">
        <v>2690</v>
      </c>
      <c r="B486">
        <v>2400</v>
      </c>
      <c r="C486" s="1" t="s">
        <v>4008</v>
      </c>
      <c r="D486">
        <v>5.0999999999999996</v>
      </c>
      <c r="E486">
        <v>0</v>
      </c>
      <c r="F486">
        <v>0</v>
      </c>
      <c r="G486">
        <v>2800</v>
      </c>
      <c r="H486" s="1" t="s">
        <v>4080</v>
      </c>
      <c r="I486">
        <v>0.2</v>
      </c>
      <c r="J486">
        <v>7</v>
      </c>
      <c r="K486">
        <v>400</v>
      </c>
      <c r="L486">
        <v>660.09</v>
      </c>
      <c r="M486">
        <v>274</v>
      </c>
      <c r="N486">
        <v>10</v>
      </c>
      <c r="O486">
        <v>0</v>
      </c>
      <c r="P486">
        <v>356.24</v>
      </c>
      <c r="Q486">
        <v>0</v>
      </c>
      <c r="R486" s="1" t="s">
        <v>6845</v>
      </c>
      <c r="S486" s="1" t="s">
        <v>8157</v>
      </c>
      <c r="T486">
        <v>1.1200000000000001</v>
      </c>
      <c r="U486" s="1"/>
      <c r="V486">
        <v>47061.267171</v>
      </c>
      <c r="W486">
        <v>971684.06305200001</v>
      </c>
      <c r="X486">
        <v>237.24929800000001</v>
      </c>
      <c r="Y486">
        <v>23.019470999999999</v>
      </c>
      <c r="Z486">
        <v>437.82075700000001</v>
      </c>
      <c r="AA486">
        <v>417.70367199999998</v>
      </c>
      <c r="AB486">
        <v>0</v>
      </c>
    </row>
    <row r="487" spans="1:28" x14ac:dyDescent="0.25">
      <c r="A487" s="1" t="s">
        <v>2692</v>
      </c>
      <c r="B487">
        <v>1789</v>
      </c>
      <c r="C487" s="1" t="s">
        <v>4039</v>
      </c>
      <c r="D487">
        <v>5.0999999999999996</v>
      </c>
      <c r="E487">
        <v>0</v>
      </c>
      <c r="F487">
        <v>0.12</v>
      </c>
      <c r="G487">
        <v>2801</v>
      </c>
      <c r="H487" s="1" t="s">
        <v>4111</v>
      </c>
      <c r="I487">
        <v>13.29</v>
      </c>
      <c r="J487">
        <v>14.27</v>
      </c>
      <c r="K487">
        <v>1012</v>
      </c>
      <c r="L487">
        <v>1792.39</v>
      </c>
      <c r="M487">
        <v>692</v>
      </c>
      <c r="N487">
        <v>14</v>
      </c>
      <c r="O487">
        <v>0</v>
      </c>
      <c r="P487">
        <v>908.68</v>
      </c>
      <c r="Q487">
        <v>0</v>
      </c>
      <c r="R487" s="1" t="s">
        <v>6847</v>
      </c>
      <c r="S487" s="1" t="s">
        <v>8157</v>
      </c>
      <c r="T487">
        <v>1.25</v>
      </c>
      <c r="U487" s="1"/>
      <c r="V487">
        <v>122179.137544</v>
      </c>
      <c r="W487">
        <v>2473609.932577</v>
      </c>
      <c r="X487">
        <v>614.64924499999995</v>
      </c>
      <c r="Y487">
        <v>58.484872000000003</v>
      </c>
      <c r="Z487">
        <v>1113.370179</v>
      </c>
      <c r="AA487">
        <v>1063.3478250000001</v>
      </c>
      <c r="AB487">
        <v>0</v>
      </c>
    </row>
    <row r="488" spans="1:28" x14ac:dyDescent="0.25">
      <c r="A488" s="1" t="s">
        <v>2700</v>
      </c>
      <c r="B488">
        <v>2622</v>
      </c>
      <c r="C488" s="1" t="s">
        <v>4006</v>
      </c>
      <c r="D488">
        <v>5.0999999999999996</v>
      </c>
      <c r="E488">
        <v>0</v>
      </c>
      <c r="F488">
        <v>0</v>
      </c>
      <c r="G488">
        <v>2805</v>
      </c>
      <c r="H488" s="1" t="s">
        <v>4078</v>
      </c>
      <c r="I488">
        <v>54.88</v>
      </c>
      <c r="J488">
        <v>12.75</v>
      </c>
      <c r="K488">
        <v>183</v>
      </c>
      <c r="L488">
        <v>876.34</v>
      </c>
      <c r="M488">
        <v>96</v>
      </c>
      <c r="N488">
        <v>3</v>
      </c>
      <c r="O488">
        <v>0</v>
      </c>
      <c r="P488">
        <v>121.4</v>
      </c>
      <c r="Q488">
        <v>0</v>
      </c>
      <c r="R488" s="1" t="s">
        <v>6855</v>
      </c>
      <c r="S488" s="1" t="s">
        <v>8157</v>
      </c>
      <c r="T488">
        <v>1.03</v>
      </c>
      <c r="U488" s="1"/>
      <c r="V488">
        <v>18156.856292</v>
      </c>
      <c r="W488">
        <v>509828.09762800002</v>
      </c>
      <c r="X488">
        <v>94.748766000000003</v>
      </c>
      <c r="Y488">
        <v>11.196638</v>
      </c>
      <c r="Z488">
        <v>223.24830499999999</v>
      </c>
      <c r="AA488">
        <v>219.158703</v>
      </c>
      <c r="AB488">
        <v>0</v>
      </c>
    </row>
    <row r="489" spans="1:28" x14ac:dyDescent="0.25">
      <c r="A489" s="1" t="s">
        <v>2709</v>
      </c>
      <c r="B489">
        <v>2530</v>
      </c>
      <c r="C489" s="1" t="s">
        <v>4022</v>
      </c>
      <c r="D489">
        <v>5.0999999999999996</v>
      </c>
      <c r="E489">
        <v>0</v>
      </c>
      <c r="F489">
        <v>0</v>
      </c>
      <c r="G489">
        <v>2814</v>
      </c>
      <c r="H489" s="1" t="s">
        <v>4136</v>
      </c>
      <c r="I489">
        <v>86.22</v>
      </c>
      <c r="J489">
        <v>17.64</v>
      </c>
      <c r="K489">
        <v>284</v>
      </c>
      <c r="L489">
        <v>2997.17</v>
      </c>
      <c r="M489">
        <v>29</v>
      </c>
      <c r="N489">
        <v>1</v>
      </c>
      <c r="O489">
        <v>0</v>
      </c>
      <c r="P489">
        <v>110.13</v>
      </c>
      <c r="Q489">
        <v>0</v>
      </c>
      <c r="R489" s="1" t="s">
        <v>6864</v>
      </c>
      <c r="S489" s="1" t="s">
        <v>8157</v>
      </c>
      <c r="T489">
        <v>1.19</v>
      </c>
      <c r="U489" s="1"/>
      <c r="V489">
        <v>18985.285907000001</v>
      </c>
      <c r="W489">
        <v>994310.37928500003</v>
      </c>
      <c r="X489">
        <v>110.128185</v>
      </c>
      <c r="Y489">
        <v>20.336646000000002</v>
      </c>
      <c r="Z489">
        <v>422.65223700000001</v>
      </c>
      <c r="AA489">
        <v>427.41058600000002</v>
      </c>
      <c r="AB489">
        <v>0</v>
      </c>
    </row>
    <row r="490" spans="1:28" x14ac:dyDescent="0.25">
      <c r="A490" s="1" t="s">
        <v>2710</v>
      </c>
      <c r="B490">
        <v>2761</v>
      </c>
      <c r="C490" s="1" t="s">
        <v>4004</v>
      </c>
      <c r="D490">
        <v>5.0999999999999996</v>
      </c>
      <c r="E490">
        <v>0</v>
      </c>
      <c r="F490">
        <v>1</v>
      </c>
      <c r="G490">
        <v>2815</v>
      </c>
      <c r="H490" s="1" t="s">
        <v>4074</v>
      </c>
      <c r="I490">
        <v>0.2</v>
      </c>
      <c r="J490">
        <v>12.09</v>
      </c>
      <c r="K490">
        <v>54</v>
      </c>
      <c r="L490">
        <v>420.4</v>
      </c>
      <c r="M490">
        <v>0</v>
      </c>
      <c r="N490">
        <v>0</v>
      </c>
      <c r="O490">
        <v>0</v>
      </c>
      <c r="P490">
        <v>20.58</v>
      </c>
      <c r="Q490">
        <v>0</v>
      </c>
      <c r="R490" s="1" t="s">
        <v>6865</v>
      </c>
      <c r="S490" s="1" t="s">
        <v>8157</v>
      </c>
      <c r="T490">
        <v>0.92</v>
      </c>
      <c r="U490" s="1"/>
      <c r="V490">
        <v>3421.3244679999998</v>
      </c>
      <c r="W490">
        <v>174766.300242</v>
      </c>
      <c r="X490">
        <v>19.732119999999998</v>
      </c>
      <c r="Y490">
        <v>3.4838789999999999</v>
      </c>
      <c r="Z490">
        <v>74.726179999999999</v>
      </c>
      <c r="AA490">
        <v>75.124504999999999</v>
      </c>
      <c r="AB490">
        <v>0</v>
      </c>
    </row>
    <row r="491" spans="1:28" x14ac:dyDescent="0.25">
      <c r="A491" s="1" t="s">
        <v>2712</v>
      </c>
      <c r="B491">
        <v>2512</v>
      </c>
      <c r="C491" s="1" t="s">
        <v>4032</v>
      </c>
      <c r="D491">
        <v>5.0999999999999996</v>
      </c>
      <c r="E491">
        <v>0</v>
      </c>
      <c r="F491">
        <v>2.91</v>
      </c>
      <c r="G491">
        <v>2818</v>
      </c>
      <c r="H491" s="1" t="s">
        <v>4113</v>
      </c>
      <c r="I491">
        <v>0.2</v>
      </c>
      <c r="J491">
        <v>8.74</v>
      </c>
      <c r="K491">
        <v>306</v>
      </c>
      <c r="L491">
        <v>1269.6500000000001</v>
      </c>
      <c r="M491">
        <v>133</v>
      </c>
      <c r="N491">
        <v>3</v>
      </c>
      <c r="O491">
        <v>0</v>
      </c>
      <c r="P491">
        <v>168.28</v>
      </c>
      <c r="Q491">
        <v>0</v>
      </c>
      <c r="R491" s="1" t="s">
        <v>6867</v>
      </c>
      <c r="S491" s="1" t="s">
        <v>8157</v>
      </c>
      <c r="T491">
        <v>0.67</v>
      </c>
      <c r="U491" s="1"/>
      <c r="V491">
        <v>27054.138013</v>
      </c>
      <c r="W491">
        <v>683429.32047200005</v>
      </c>
      <c r="X491">
        <v>139.182175</v>
      </c>
      <c r="Y491">
        <v>14.494712</v>
      </c>
      <c r="Z491">
        <v>297.80693000000002</v>
      </c>
      <c r="AA491">
        <v>293.78720399999997</v>
      </c>
      <c r="AB491">
        <v>0</v>
      </c>
    </row>
    <row r="492" spans="1:28" x14ac:dyDescent="0.25">
      <c r="A492" s="1" t="s">
        <v>2717</v>
      </c>
      <c r="B492">
        <v>2196</v>
      </c>
      <c r="C492" s="1" t="s">
        <v>4025</v>
      </c>
      <c r="D492">
        <v>5.0999999999999996</v>
      </c>
      <c r="E492">
        <v>0</v>
      </c>
      <c r="F492">
        <v>0.55000000000000004</v>
      </c>
      <c r="G492">
        <v>2827</v>
      </c>
      <c r="H492" s="1" t="s">
        <v>4103</v>
      </c>
      <c r="I492">
        <v>92.78</v>
      </c>
      <c r="J492">
        <v>9.85</v>
      </c>
      <c r="K492">
        <v>631</v>
      </c>
      <c r="L492">
        <v>1809.62</v>
      </c>
      <c r="M492">
        <v>356</v>
      </c>
      <c r="N492">
        <v>9</v>
      </c>
      <c r="O492">
        <v>0</v>
      </c>
      <c r="P492">
        <v>449.37</v>
      </c>
      <c r="Q492">
        <v>0</v>
      </c>
      <c r="R492" s="1" t="s">
        <v>6872</v>
      </c>
      <c r="S492" s="1" t="s">
        <v>8157</v>
      </c>
      <c r="T492">
        <v>0.71</v>
      </c>
      <c r="U492" s="1"/>
      <c r="V492">
        <v>64247.666704000003</v>
      </c>
      <c r="W492">
        <v>1407502.4006680001</v>
      </c>
      <c r="X492">
        <v>325.54347200000001</v>
      </c>
      <c r="Y492">
        <v>31.403767999999999</v>
      </c>
      <c r="Z492">
        <v>622.03860899999995</v>
      </c>
      <c r="AA492">
        <v>605.05109100000004</v>
      </c>
      <c r="AB492">
        <v>0</v>
      </c>
    </row>
    <row r="493" spans="1:28" x14ac:dyDescent="0.25">
      <c r="A493" s="1" t="s">
        <v>2720</v>
      </c>
      <c r="B493">
        <v>1727</v>
      </c>
      <c r="C493" s="1" t="s">
        <v>4040</v>
      </c>
      <c r="D493">
        <v>5.0999999999999996</v>
      </c>
      <c r="E493">
        <v>0</v>
      </c>
      <c r="F493">
        <v>2</v>
      </c>
      <c r="G493">
        <v>2828</v>
      </c>
      <c r="H493" s="1" t="s">
        <v>4161</v>
      </c>
      <c r="I493">
        <v>168.74</v>
      </c>
      <c r="J493">
        <v>7.71</v>
      </c>
      <c r="K493">
        <v>1101</v>
      </c>
      <c r="L493">
        <v>2520.89</v>
      </c>
      <c r="M493">
        <v>605</v>
      </c>
      <c r="N493">
        <v>20</v>
      </c>
      <c r="O493">
        <v>0</v>
      </c>
      <c r="P493">
        <v>798.53</v>
      </c>
      <c r="Q493">
        <v>0</v>
      </c>
      <c r="R493" s="1" t="s">
        <v>6875</v>
      </c>
      <c r="S493" s="1" t="s">
        <v>8157</v>
      </c>
      <c r="T493">
        <v>0.61</v>
      </c>
      <c r="U493" s="1"/>
      <c r="V493">
        <v>111975.448502</v>
      </c>
      <c r="W493">
        <v>2350829.1897169999</v>
      </c>
      <c r="X493">
        <v>564.88636299999996</v>
      </c>
      <c r="Y493">
        <v>52.860078999999999</v>
      </c>
      <c r="Z493">
        <v>1043.7756400000001</v>
      </c>
      <c r="AA493">
        <v>1010.567502</v>
      </c>
      <c r="AB493">
        <v>0</v>
      </c>
    </row>
    <row r="494" spans="1:28" x14ac:dyDescent="0.25">
      <c r="A494" s="1" t="s">
        <v>2723</v>
      </c>
      <c r="B494">
        <v>1941</v>
      </c>
      <c r="C494" s="1" t="s">
        <v>4042</v>
      </c>
      <c r="D494">
        <v>5.0999999999999996</v>
      </c>
      <c r="E494">
        <v>0</v>
      </c>
      <c r="F494">
        <v>0.38</v>
      </c>
      <c r="G494">
        <v>2831</v>
      </c>
      <c r="H494" s="1" t="s">
        <v>4126</v>
      </c>
      <c r="I494">
        <v>99.09</v>
      </c>
      <c r="J494">
        <v>10.7</v>
      </c>
      <c r="K494">
        <v>890</v>
      </c>
      <c r="L494">
        <v>1144.6400000000001</v>
      </c>
      <c r="M494">
        <v>524</v>
      </c>
      <c r="N494">
        <v>24</v>
      </c>
      <c r="O494">
        <v>0</v>
      </c>
      <c r="P494">
        <v>797.31</v>
      </c>
      <c r="Q494">
        <v>0</v>
      </c>
      <c r="R494" s="1" t="s">
        <v>6878</v>
      </c>
      <c r="S494" s="1" t="s">
        <v>8157</v>
      </c>
      <c r="T494">
        <v>0.91</v>
      </c>
      <c r="U494" s="1"/>
      <c r="V494">
        <v>92625.412960000001</v>
      </c>
      <c r="W494">
        <v>1775511.956797</v>
      </c>
      <c r="X494">
        <v>463.43024400000002</v>
      </c>
      <c r="Y494">
        <v>41.746895000000002</v>
      </c>
      <c r="Z494">
        <v>799.41726900000003</v>
      </c>
      <c r="AA494">
        <v>763.25600899999995</v>
      </c>
      <c r="AB494">
        <v>0</v>
      </c>
    </row>
    <row r="495" spans="1:28" x14ac:dyDescent="0.25">
      <c r="A495" s="1" t="s">
        <v>2730</v>
      </c>
      <c r="B495">
        <v>1917</v>
      </c>
      <c r="C495" s="1" t="s">
        <v>4063</v>
      </c>
      <c r="D495">
        <v>5.0999999999999996</v>
      </c>
      <c r="E495">
        <v>0</v>
      </c>
      <c r="F495">
        <v>0.34</v>
      </c>
      <c r="G495">
        <v>2839</v>
      </c>
      <c r="H495" s="1" t="s">
        <v>4119</v>
      </c>
      <c r="I495">
        <v>17.75</v>
      </c>
      <c r="J495">
        <v>9.91</v>
      </c>
      <c r="K495">
        <v>922</v>
      </c>
      <c r="L495">
        <v>2100.81</v>
      </c>
      <c r="M495">
        <v>550</v>
      </c>
      <c r="N495">
        <v>23</v>
      </c>
      <c r="O495">
        <v>0</v>
      </c>
      <c r="P495">
        <v>742.38</v>
      </c>
      <c r="Q495">
        <v>0</v>
      </c>
      <c r="R495" s="1" t="s">
        <v>6885</v>
      </c>
      <c r="S495" s="1" t="s">
        <v>8157</v>
      </c>
      <c r="T495">
        <v>0.85</v>
      </c>
      <c r="U495" s="1"/>
      <c r="V495">
        <v>97689.326814999993</v>
      </c>
      <c r="W495">
        <v>2092471.0778340001</v>
      </c>
      <c r="X495">
        <v>494.00364999999999</v>
      </c>
      <c r="Y495">
        <v>47.665326999999998</v>
      </c>
      <c r="Z495">
        <v>930.70460800000001</v>
      </c>
      <c r="AA495">
        <v>899.50289099999998</v>
      </c>
      <c r="AB495">
        <v>0</v>
      </c>
    </row>
    <row r="496" spans="1:28" x14ac:dyDescent="0.25">
      <c r="A496" s="1" t="s">
        <v>2733</v>
      </c>
      <c r="B496">
        <v>2157</v>
      </c>
      <c r="C496" s="1" t="s">
        <v>4033</v>
      </c>
      <c r="D496">
        <v>5.0999999999999996</v>
      </c>
      <c r="E496">
        <v>0</v>
      </c>
      <c r="F496">
        <v>0.75</v>
      </c>
      <c r="G496">
        <v>2842</v>
      </c>
      <c r="H496" s="1" t="s">
        <v>4131</v>
      </c>
      <c r="I496">
        <v>194.58</v>
      </c>
      <c r="J496">
        <v>18.25</v>
      </c>
      <c r="K496">
        <v>685</v>
      </c>
      <c r="L496">
        <v>2216.48</v>
      </c>
      <c r="M496">
        <v>325</v>
      </c>
      <c r="N496">
        <v>13</v>
      </c>
      <c r="O496">
        <v>0</v>
      </c>
      <c r="P496">
        <v>562.66999999999996</v>
      </c>
      <c r="Q496">
        <v>0</v>
      </c>
      <c r="R496" s="1" t="s">
        <v>6888</v>
      </c>
      <c r="S496" s="1" t="s">
        <v>8157</v>
      </c>
      <c r="T496">
        <v>1.32</v>
      </c>
      <c r="U496" s="1"/>
      <c r="V496">
        <v>61719.017178000002</v>
      </c>
      <c r="W496">
        <v>1571380.9692019999</v>
      </c>
      <c r="X496">
        <v>318.17654399999998</v>
      </c>
      <c r="Y496">
        <v>34.992973999999997</v>
      </c>
      <c r="Z496">
        <v>691.56920600000001</v>
      </c>
      <c r="AA496">
        <v>675.49029599999994</v>
      </c>
      <c r="AB496">
        <v>0</v>
      </c>
    </row>
    <row r="497" spans="1:28" x14ac:dyDescent="0.25">
      <c r="A497" s="1" t="s">
        <v>2734</v>
      </c>
      <c r="B497">
        <v>2302</v>
      </c>
      <c r="C497" s="1" t="s">
        <v>4033</v>
      </c>
      <c r="D497">
        <v>5.0999999999999996</v>
      </c>
      <c r="E497">
        <v>0</v>
      </c>
      <c r="F497">
        <v>2.0099999999999998</v>
      </c>
      <c r="G497">
        <v>2842</v>
      </c>
      <c r="H497" s="1" t="s">
        <v>4122</v>
      </c>
      <c r="I497">
        <v>159.35</v>
      </c>
      <c r="J497">
        <v>5.0599999999999996</v>
      </c>
      <c r="K497">
        <v>540</v>
      </c>
      <c r="L497">
        <v>1983.05</v>
      </c>
      <c r="M497">
        <v>177</v>
      </c>
      <c r="N497">
        <v>8</v>
      </c>
      <c r="O497">
        <v>0</v>
      </c>
      <c r="P497">
        <v>265.3</v>
      </c>
      <c r="Q497">
        <v>0</v>
      </c>
      <c r="R497" s="1" t="s">
        <v>6889</v>
      </c>
      <c r="S497" s="1" t="s">
        <v>8157</v>
      </c>
      <c r="T497">
        <v>0.53</v>
      </c>
      <c r="U497" s="1"/>
      <c r="V497">
        <v>41620.849404000001</v>
      </c>
      <c r="W497">
        <v>1047146.350064</v>
      </c>
      <c r="X497">
        <v>213.82798299999999</v>
      </c>
      <c r="Y497">
        <v>21.368569000000001</v>
      </c>
      <c r="Z497">
        <v>452.64717200000001</v>
      </c>
      <c r="AA497">
        <v>450.14025299999997</v>
      </c>
      <c r="AB497">
        <v>0</v>
      </c>
    </row>
    <row r="498" spans="1:28" x14ac:dyDescent="0.25">
      <c r="A498" s="1" t="s">
        <v>2737</v>
      </c>
      <c r="B498">
        <v>1919</v>
      </c>
      <c r="C498" s="1" t="s">
        <v>4039</v>
      </c>
      <c r="D498">
        <v>5.0999999999999996</v>
      </c>
      <c r="E498">
        <v>0</v>
      </c>
      <c r="F498">
        <v>2.35</v>
      </c>
      <c r="G498">
        <v>2844</v>
      </c>
      <c r="H498" s="1" t="s">
        <v>4111</v>
      </c>
      <c r="I498">
        <v>13.29</v>
      </c>
      <c r="J498">
        <v>12.82</v>
      </c>
      <c r="K498">
        <v>925</v>
      </c>
      <c r="L498">
        <v>1792.38</v>
      </c>
      <c r="M498">
        <v>569</v>
      </c>
      <c r="N498">
        <v>14</v>
      </c>
      <c r="O498">
        <v>0</v>
      </c>
      <c r="P498">
        <v>826.63</v>
      </c>
      <c r="Q498">
        <v>0</v>
      </c>
      <c r="R498" s="1" t="s">
        <v>6892</v>
      </c>
      <c r="S498" s="1" t="s">
        <v>8157</v>
      </c>
      <c r="T498">
        <v>1.33</v>
      </c>
      <c r="U498" s="1"/>
      <c r="V498">
        <v>104062.821732</v>
      </c>
      <c r="W498">
        <v>2205953.5431189998</v>
      </c>
      <c r="X498">
        <v>525.87561100000005</v>
      </c>
      <c r="Y498">
        <v>51.509329999999999</v>
      </c>
      <c r="Z498">
        <v>989.93136400000003</v>
      </c>
      <c r="AA498">
        <v>948.28519700000004</v>
      </c>
      <c r="AB498">
        <v>0</v>
      </c>
    </row>
    <row r="499" spans="1:28" x14ac:dyDescent="0.25">
      <c r="A499" s="1" t="s">
        <v>2753</v>
      </c>
      <c r="B499">
        <v>1479</v>
      </c>
      <c r="C499" s="1" t="s">
        <v>4046</v>
      </c>
      <c r="D499">
        <v>5.0999999999999996</v>
      </c>
      <c r="E499">
        <v>0</v>
      </c>
      <c r="F499">
        <v>0.43</v>
      </c>
      <c r="G499">
        <v>2851</v>
      </c>
      <c r="H499" s="1" t="s">
        <v>4095</v>
      </c>
      <c r="I499">
        <v>63.59</v>
      </c>
      <c r="J499">
        <v>7.7</v>
      </c>
      <c r="K499">
        <v>1372</v>
      </c>
      <c r="L499">
        <v>3164.06</v>
      </c>
      <c r="M499">
        <v>787</v>
      </c>
      <c r="N499">
        <v>16</v>
      </c>
      <c r="O499">
        <v>0</v>
      </c>
      <c r="P499">
        <v>977.46</v>
      </c>
      <c r="Q499">
        <v>0</v>
      </c>
      <c r="R499" s="1" t="s">
        <v>6908</v>
      </c>
      <c r="S499" s="1" t="s">
        <v>8157</v>
      </c>
      <c r="T499">
        <v>0.57999999999999996</v>
      </c>
      <c r="U499" s="1"/>
      <c r="V499">
        <v>143636.33098699999</v>
      </c>
      <c r="W499">
        <v>2909531.838854</v>
      </c>
      <c r="X499">
        <v>722.042191</v>
      </c>
      <c r="Y499">
        <v>65.738731000000001</v>
      </c>
      <c r="Z499">
        <v>1293.3093349999999</v>
      </c>
      <c r="AA499">
        <v>1250.7448429999999</v>
      </c>
      <c r="AB499">
        <v>0</v>
      </c>
    </row>
    <row r="500" spans="1:28" x14ac:dyDescent="0.25">
      <c r="A500" s="1" t="s">
        <v>2764</v>
      </c>
      <c r="B500">
        <v>2159</v>
      </c>
      <c r="C500" s="1" t="s">
        <v>4005</v>
      </c>
      <c r="D500">
        <v>5.0999999999999996</v>
      </c>
      <c r="E500">
        <v>0</v>
      </c>
      <c r="F500">
        <v>35.93</v>
      </c>
      <c r="G500">
        <v>2863</v>
      </c>
      <c r="H500" s="1" t="s">
        <v>4075</v>
      </c>
      <c r="I500">
        <v>89.74</v>
      </c>
      <c r="J500">
        <v>8.3800000000000008</v>
      </c>
      <c r="K500">
        <v>704</v>
      </c>
      <c r="L500">
        <v>698.35</v>
      </c>
      <c r="M500">
        <v>456</v>
      </c>
      <c r="N500">
        <v>15</v>
      </c>
      <c r="O500">
        <v>0</v>
      </c>
      <c r="P500">
        <v>631.98</v>
      </c>
      <c r="Q500">
        <v>0</v>
      </c>
      <c r="R500" s="1" t="s">
        <v>6919</v>
      </c>
      <c r="S500" s="1" t="s">
        <v>8157</v>
      </c>
      <c r="T500">
        <v>0.71</v>
      </c>
      <c r="U500" s="1"/>
      <c r="V500">
        <v>75482.416813000003</v>
      </c>
      <c r="W500">
        <v>1369776.0608020001</v>
      </c>
      <c r="X500">
        <v>375.81041900000002</v>
      </c>
      <c r="Y500">
        <v>32.587257000000001</v>
      </c>
      <c r="Z500">
        <v>618.48627599999998</v>
      </c>
      <c r="AA500">
        <v>588.84144300000003</v>
      </c>
      <c r="AB500">
        <v>0</v>
      </c>
    </row>
    <row r="501" spans="1:28" x14ac:dyDescent="0.25">
      <c r="A501" s="1" t="s">
        <v>2772</v>
      </c>
      <c r="B501">
        <v>2390</v>
      </c>
      <c r="C501" s="1" t="s">
        <v>4020</v>
      </c>
      <c r="D501">
        <v>5.0999999999999996</v>
      </c>
      <c r="E501">
        <v>0</v>
      </c>
      <c r="F501">
        <v>1.54</v>
      </c>
      <c r="G501">
        <v>2867</v>
      </c>
      <c r="H501" s="1" t="s">
        <v>4165</v>
      </c>
      <c r="I501">
        <v>135.09</v>
      </c>
      <c r="J501">
        <v>16.16</v>
      </c>
      <c r="K501">
        <v>477</v>
      </c>
      <c r="L501">
        <v>2788.36</v>
      </c>
      <c r="M501">
        <v>123</v>
      </c>
      <c r="N501">
        <v>15</v>
      </c>
      <c r="O501">
        <v>0</v>
      </c>
      <c r="P501">
        <v>312.11</v>
      </c>
      <c r="Q501">
        <v>0</v>
      </c>
      <c r="R501" s="1" t="s">
        <v>6927</v>
      </c>
      <c r="S501" s="1" t="s">
        <v>8157</v>
      </c>
      <c r="T501">
        <v>1.23</v>
      </c>
      <c r="U501" s="1"/>
      <c r="V501">
        <v>35264.791257999997</v>
      </c>
      <c r="W501">
        <v>1293311.412359</v>
      </c>
      <c r="X501">
        <v>191.173687</v>
      </c>
      <c r="Y501">
        <v>27.210253999999999</v>
      </c>
      <c r="Z501">
        <v>559.40087400000004</v>
      </c>
      <c r="AA501">
        <v>555.94546500000001</v>
      </c>
      <c r="AB501">
        <v>0</v>
      </c>
    </row>
    <row r="502" spans="1:28" x14ac:dyDescent="0.25">
      <c r="A502" s="1" t="s">
        <v>2774</v>
      </c>
      <c r="B502">
        <v>1479</v>
      </c>
      <c r="C502" s="1" t="s">
        <v>4019</v>
      </c>
      <c r="D502">
        <v>5.0999999999999996</v>
      </c>
      <c r="E502">
        <v>0</v>
      </c>
      <c r="F502">
        <v>0.43</v>
      </c>
      <c r="G502">
        <v>2868</v>
      </c>
      <c r="H502" s="1" t="s">
        <v>4120</v>
      </c>
      <c r="I502">
        <v>34.18</v>
      </c>
      <c r="J502">
        <v>13.37</v>
      </c>
      <c r="K502">
        <v>1389</v>
      </c>
      <c r="L502">
        <v>2468.91</v>
      </c>
      <c r="M502">
        <v>992</v>
      </c>
      <c r="N502">
        <v>23</v>
      </c>
      <c r="O502">
        <v>0</v>
      </c>
      <c r="P502">
        <v>1209.8399999999999</v>
      </c>
      <c r="Q502">
        <v>0</v>
      </c>
      <c r="R502" s="1" t="s">
        <v>6929</v>
      </c>
      <c r="S502" s="1" t="s">
        <v>8157</v>
      </c>
      <c r="T502">
        <v>0.99</v>
      </c>
      <c r="U502" s="1"/>
      <c r="V502">
        <v>166240.13266100001</v>
      </c>
      <c r="W502">
        <v>3305641.8116959999</v>
      </c>
      <c r="X502">
        <v>834.80363199999999</v>
      </c>
      <c r="Y502">
        <v>77.811138999999997</v>
      </c>
      <c r="Z502">
        <v>1484.374939</v>
      </c>
      <c r="AA502">
        <v>1421.022334</v>
      </c>
      <c r="AB502">
        <v>0</v>
      </c>
    </row>
    <row r="503" spans="1:28" x14ac:dyDescent="0.25">
      <c r="A503" s="1" t="s">
        <v>2795</v>
      </c>
      <c r="B503">
        <v>2302</v>
      </c>
      <c r="C503" s="1" t="s">
        <v>4024</v>
      </c>
      <c r="D503">
        <v>5.0999999999999996</v>
      </c>
      <c r="E503">
        <v>0</v>
      </c>
      <c r="F503">
        <v>2</v>
      </c>
      <c r="G503">
        <v>2881</v>
      </c>
      <c r="H503" s="1" t="s">
        <v>4100</v>
      </c>
      <c r="I503">
        <v>91.57</v>
      </c>
      <c r="J503">
        <v>17.05</v>
      </c>
      <c r="K503">
        <v>579</v>
      </c>
      <c r="L503">
        <v>1444.8</v>
      </c>
      <c r="M503">
        <v>391</v>
      </c>
      <c r="N503">
        <v>11</v>
      </c>
      <c r="O503">
        <v>0</v>
      </c>
      <c r="P503">
        <v>498.9</v>
      </c>
      <c r="Q503">
        <v>0</v>
      </c>
      <c r="R503" s="1" t="s">
        <v>6950</v>
      </c>
      <c r="S503" s="1" t="s">
        <v>8157</v>
      </c>
      <c r="T503">
        <v>1.34</v>
      </c>
      <c r="U503" s="1"/>
      <c r="V503">
        <v>70382.601894000007</v>
      </c>
      <c r="W503">
        <v>1596385.2373560001</v>
      </c>
      <c r="X503">
        <v>358.34796</v>
      </c>
      <c r="Y503">
        <v>37.422727000000002</v>
      </c>
      <c r="Z503">
        <v>716.023955</v>
      </c>
      <c r="AA503">
        <v>686.24246800000003</v>
      </c>
      <c r="AB503">
        <v>0</v>
      </c>
    </row>
    <row r="504" spans="1:28" x14ac:dyDescent="0.25">
      <c r="A504" s="1" t="s">
        <v>2796</v>
      </c>
      <c r="B504">
        <v>2157</v>
      </c>
      <c r="C504" s="1" t="s">
        <v>4037</v>
      </c>
      <c r="D504">
        <v>5.0999999999999996</v>
      </c>
      <c r="E504">
        <v>0</v>
      </c>
      <c r="F504">
        <v>0.75</v>
      </c>
      <c r="G504">
        <v>2883</v>
      </c>
      <c r="H504" s="1" t="s">
        <v>4129</v>
      </c>
      <c r="I504">
        <v>135.09</v>
      </c>
      <c r="J504">
        <v>10.210000000000001</v>
      </c>
      <c r="K504">
        <v>726</v>
      </c>
      <c r="L504">
        <v>1952.12</v>
      </c>
      <c r="M504">
        <v>413</v>
      </c>
      <c r="N504">
        <v>20</v>
      </c>
      <c r="O504">
        <v>0</v>
      </c>
      <c r="P504">
        <v>535.62</v>
      </c>
      <c r="Q504">
        <v>0</v>
      </c>
      <c r="R504" s="1" t="s">
        <v>6951</v>
      </c>
      <c r="S504" s="1" t="s">
        <v>8157</v>
      </c>
      <c r="T504">
        <v>0.74</v>
      </c>
      <c r="U504" s="1"/>
      <c r="V504">
        <v>71706.380013999995</v>
      </c>
      <c r="W504">
        <v>1566502.987921</v>
      </c>
      <c r="X504">
        <v>363.26298300000002</v>
      </c>
      <c r="Y504">
        <v>35.156295</v>
      </c>
      <c r="Z504">
        <v>693.903592</v>
      </c>
      <c r="AA504">
        <v>673.40141100000005</v>
      </c>
      <c r="AB504">
        <v>0</v>
      </c>
    </row>
    <row r="505" spans="1:28" x14ac:dyDescent="0.25">
      <c r="A505" s="1" t="s">
        <v>2807</v>
      </c>
      <c r="B505">
        <v>2763</v>
      </c>
      <c r="C505" s="1" t="s">
        <v>4010</v>
      </c>
      <c r="D505">
        <v>5.0999999999999996</v>
      </c>
      <c r="E505">
        <v>0</v>
      </c>
      <c r="F505">
        <v>3</v>
      </c>
      <c r="G505">
        <v>2892</v>
      </c>
      <c r="H505" s="1" t="s">
        <v>4083</v>
      </c>
      <c r="I505">
        <v>73.11</v>
      </c>
      <c r="J505">
        <v>8.24</v>
      </c>
      <c r="K505">
        <v>129</v>
      </c>
      <c r="L505">
        <v>900.39</v>
      </c>
      <c r="M505">
        <v>15</v>
      </c>
      <c r="N505">
        <v>3</v>
      </c>
      <c r="O505">
        <v>0</v>
      </c>
      <c r="P505">
        <v>38.94</v>
      </c>
      <c r="Q505">
        <v>0</v>
      </c>
      <c r="R505" s="1" t="s">
        <v>6962</v>
      </c>
      <c r="S505" s="1" t="s">
        <v>8157</v>
      </c>
      <c r="T505">
        <v>0.72</v>
      </c>
      <c r="U505" s="1"/>
      <c r="V505">
        <v>5929.5724140000002</v>
      </c>
      <c r="W505">
        <v>274656.36444799998</v>
      </c>
      <c r="X505">
        <v>33.421446000000003</v>
      </c>
      <c r="Y505">
        <v>5.0329639999999998</v>
      </c>
      <c r="Z505">
        <v>114.813543</v>
      </c>
      <c r="AA505">
        <v>118.064065</v>
      </c>
      <c r="AB505">
        <v>0</v>
      </c>
    </row>
    <row r="506" spans="1:28" x14ac:dyDescent="0.25">
      <c r="A506" s="1" t="s">
        <v>2816</v>
      </c>
      <c r="B506">
        <v>2552</v>
      </c>
      <c r="C506" s="1" t="s">
        <v>4001</v>
      </c>
      <c r="D506">
        <v>0.2</v>
      </c>
      <c r="E506">
        <v>0</v>
      </c>
      <c r="F506">
        <v>116.71</v>
      </c>
      <c r="G506">
        <v>2905</v>
      </c>
      <c r="H506" s="1" t="s">
        <v>4071</v>
      </c>
      <c r="I506">
        <v>108.49</v>
      </c>
      <c r="J506">
        <v>8.82</v>
      </c>
      <c r="K506">
        <v>353</v>
      </c>
      <c r="L506">
        <v>419.77</v>
      </c>
      <c r="M506">
        <v>216</v>
      </c>
      <c r="N506">
        <v>15</v>
      </c>
      <c r="O506">
        <v>0</v>
      </c>
      <c r="P506">
        <v>317.12</v>
      </c>
      <c r="Q506">
        <v>0</v>
      </c>
      <c r="R506" s="1" t="s">
        <v>6971</v>
      </c>
      <c r="S506" s="1" t="s">
        <v>8157</v>
      </c>
      <c r="T506">
        <v>0.79</v>
      </c>
      <c r="U506" s="1"/>
      <c r="V506">
        <v>34437.158027999998</v>
      </c>
      <c r="W506">
        <v>633783.16507500003</v>
      </c>
      <c r="X506">
        <v>171.648222</v>
      </c>
      <c r="Y506">
        <v>14.904283</v>
      </c>
      <c r="Z506">
        <v>284.766953</v>
      </c>
      <c r="AA506">
        <v>272.45155999999997</v>
      </c>
      <c r="AB506">
        <v>0</v>
      </c>
    </row>
    <row r="507" spans="1:28" x14ac:dyDescent="0.25">
      <c r="A507" s="1" t="s">
        <v>2817</v>
      </c>
      <c r="B507">
        <v>1919</v>
      </c>
      <c r="C507" s="1" t="s">
        <v>4029</v>
      </c>
      <c r="D507">
        <v>5.0999999999999996</v>
      </c>
      <c r="E507">
        <v>0</v>
      </c>
      <c r="F507">
        <v>2.34</v>
      </c>
      <c r="G507">
        <v>2906</v>
      </c>
      <c r="H507" s="1" t="s">
        <v>4111</v>
      </c>
      <c r="I507">
        <v>13.29</v>
      </c>
      <c r="J507">
        <v>8.3800000000000008</v>
      </c>
      <c r="K507">
        <v>987</v>
      </c>
      <c r="L507">
        <v>1878.37</v>
      </c>
      <c r="M507">
        <v>604</v>
      </c>
      <c r="N507">
        <v>31</v>
      </c>
      <c r="O507">
        <v>0</v>
      </c>
      <c r="P507">
        <v>804.94</v>
      </c>
      <c r="Q507">
        <v>0</v>
      </c>
      <c r="R507" s="1" t="s">
        <v>6972</v>
      </c>
      <c r="S507" s="1" t="s">
        <v>8157</v>
      </c>
      <c r="T507">
        <v>0.74</v>
      </c>
      <c r="U507" s="1"/>
      <c r="V507">
        <v>103904.179409</v>
      </c>
      <c r="W507">
        <v>2121757.0454020002</v>
      </c>
      <c r="X507">
        <v>522.94335999999998</v>
      </c>
      <c r="Y507">
        <v>48.894416999999997</v>
      </c>
      <c r="Z507">
        <v>947.890581</v>
      </c>
      <c r="AA507">
        <v>912.09545700000001</v>
      </c>
      <c r="AB507">
        <v>0</v>
      </c>
    </row>
    <row r="508" spans="1:28" x14ac:dyDescent="0.25">
      <c r="A508" s="1" t="s">
        <v>2819</v>
      </c>
      <c r="B508">
        <v>2804</v>
      </c>
      <c r="C508" s="1" t="s">
        <v>4009</v>
      </c>
      <c r="D508">
        <v>5.0999999999999996</v>
      </c>
      <c r="E508">
        <v>0</v>
      </c>
      <c r="F508">
        <v>0.89</v>
      </c>
      <c r="G508">
        <v>2907</v>
      </c>
      <c r="H508" s="1" t="s">
        <v>4081</v>
      </c>
      <c r="I508">
        <v>19.239999999999998</v>
      </c>
      <c r="J508">
        <v>13.46</v>
      </c>
      <c r="K508">
        <v>103</v>
      </c>
      <c r="L508">
        <v>738.31</v>
      </c>
      <c r="M508">
        <v>6</v>
      </c>
      <c r="N508">
        <v>4</v>
      </c>
      <c r="O508">
        <v>0</v>
      </c>
      <c r="P508">
        <v>52.3</v>
      </c>
      <c r="Q508">
        <v>0</v>
      </c>
      <c r="R508" s="1" t="s">
        <v>6974</v>
      </c>
      <c r="S508" s="1" t="s">
        <v>8157</v>
      </c>
      <c r="T508">
        <v>1.07</v>
      </c>
      <c r="U508" s="1"/>
      <c r="V508">
        <v>7076.8190910000003</v>
      </c>
      <c r="W508">
        <v>308666.13373599999</v>
      </c>
      <c r="X508">
        <v>39.536586999999997</v>
      </c>
      <c r="Y508">
        <v>6.3188209999999998</v>
      </c>
      <c r="Z508">
        <v>133.17422099999999</v>
      </c>
      <c r="AA508">
        <v>132.68289100000001</v>
      </c>
      <c r="AB508">
        <v>0</v>
      </c>
    </row>
    <row r="509" spans="1:28" x14ac:dyDescent="0.25">
      <c r="A509" s="1" t="s">
        <v>2822</v>
      </c>
      <c r="B509">
        <v>1534</v>
      </c>
      <c r="C509" s="1" t="s">
        <v>4029</v>
      </c>
      <c r="D509">
        <v>5.0999999999999996</v>
      </c>
      <c r="E509">
        <v>0</v>
      </c>
      <c r="F509">
        <v>0.67</v>
      </c>
      <c r="G509">
        <v>2909</v>
      </c>
      <c r="H509" s="1" t="s">
        <v>4111</v>
      </c>
      <c r="I509">
        <v>13.29</v>
      </c>
      <c r="J509">
        <v>8.4</v>
      </c>
      <c r="K509">
        <v>1375</v>
      </c>
      <c r="L509">
        <v>1878.37</v>
      </c>
      <c r="M509">
        <v>957</v>
      </c>
      <c r="N509">
        <v>27</v>
      </c>
      <c r="O509">
        <v>0</v>
      </c>
      <c r="P509">
        <v>1196.27</v>
      </c>
      <c r="Q509">
        <v>0</v>
      </c>
      <c r="R509" s="1" t="s">
        <v>6977</v>
      </c>
      <c r="S509" s="1" t="s">
        <v>8157</v>
      </c>
      <c r="T509">
        <v>0.75</v>
      </c>
      <c r="U509" s="1"/>
      <c r="V509">
        <v>162439.56344500001</v>
      </c>
      <c r="W509">
        <v>3007900.0139159998</v>
      </c>
      <c r="X509">
        <v>810.28337899999997</v>
      </c>
      <c r="Y509">
        <v>71.563025999999994</v>
      </c>
      <c r="Z509">
        <v>1356.7562190000001</v>
      </c>
      <c r="AA509">
        <v>1293.037996</v>
      </c>
      <c r="AB509">
        <v>0</v>
      </c>
    </row>
    <row r="510" spans="1:28" x14ac:dyDescent="0.25">
      <c r="A510" s="1" t="s">
        <v>2825</v>
      </c>
      <c r="B510">
        <v>2694</v>
      </c>
      <c r="C510" s="1" t="s">
        <v>4006</v>
      </c>
      <c r="D510">
        <v>5.0999999999999996</v>
      </c>
      <c r="E510">
        <v>0</v>
      </c>
      <c r="F510">
        <v>3</v>
      </c>
      <c r="G510">
        <v>2916</v>
      </c>
      <c r="H510" s="1" t="s">
        <v>4078</v>
      </c>
      <c r="I510">
        <v>54.88</v>
      </c>
      <c r="J510">
        <v>9.56</v>
      </c>
      <c r="K510">
        <v>222</v>
      </c>
      <c r="L510">
        <v>876.34</v>
      </c>
      <c r="M510">
        <v>123</v>
      </c>
      <c r="N510">
        <v>2</v>
      </c>
      <c r="O510">
        <v>0</v>
      </c>
      <c r="P510">
        <v>149.62</v>
      </c>
      <c r="Q510">
        <v>0</v>
      </c>
      <c r="R510" s="1" t="s">
        <v>6980</v>
      </c>
      <c r="S510" s="1" t="s">
        <v>8157</v>
      </c>
      <c r="T510">
        <v>0.87</v>
      </c>
      <c r="U510" s="1"/>
      <c r="V510">
        <v>23153.940863</v>
      </c>
      <c r="W510">
        <v>562050.073324</v>
      </c>
      <c r="X510">
        <v>118.66425</v>
      </c>
      <c r="Y510">
        <v>12.415044</v>
      </c>
      <c r="Z510">
        <v>247.188345</v>
      </c>
      <c r="AA510">
        <v>241.60976500000001</v>
      </c>
      <c r="AB510">
        <v>0</v>
      </c>
    </row>
    <row r="511" spans="1:28" x14ac:dyDescent="0.25">
      <c r="A511" s="1" t="s">
        <v>2829</v>
      </c>
      <c r="B511">
        <v>2157</v>
      </c>
      <c r="C511" s="1" t="s">
        <v>4042</v>
      </c>
      <c r="D511">
        <v>5.0999999999999996</v>
      </c>
      <c r="E511">
        <v>0</v>
      </c>
      <c r="F511">
        <v>0.76</v>
      </c>
      <c r="G511">
        <v>2920</v>
      </c>
      <c r="H511" s="1" t="s">
        <v>4126</v>
      </c>
      <c r="I511">
        <v>99.09</v>
      </c>
      <c r="J511">
        <v>12.08</v>
      </c>
      <c r="K511">
        <v>763</v>
      </c>
      <c r="L511">
        <v>1144.6300000000001</v>
      </c>
      <c r="M511">
        <v>506</v>
      </c>
      <c r="N511">
        <v>13</v>
      </c>
      <c r="O511">
        <v>0</v>
      </c>
      <c r="P511">
        <v>679.06</v>
      </c>
      <c r="Q511">
        <v>0</v>
      </c>
      <c r="R511" s="1" t="s">
        <v>6984</v>
      </c>
      <c r="S511" s="1" t="s">
        <v>8157</v>
      </c>
      <c r="T511">
        <v>1.01</v>
      </c>
      <c r="U511" s="1"/>
      <c r="V511">
        <v>85359.477794000006</v>
      </c>
      <c r="W511">
        <v>1683481.2151609999</v>
      </c>
      <c r="X511">
        <v>428.32587999999998</v>
      </c>
      <c r="Y511">
        <v>39.812390999999998</v>
      </c>
      <c r="Z511">
        <v>758.085691</v>
      </c>
      <c r="AA511">
        <v>723.69157399999995</v>
      </c>
      <c r="AB511">
        <v>0</v>
      </c>
    </row>
    <row r="512" spans="1:28" x14ac:dyDescent="0.25">
      <c r="A512" s="1" t="s">
        <v>2838</v>
      </c>
      <c r="B512">
        <v>2600</v>
      </c>
      <c r="C512" s="1" t="s">
        <v>4008</v>
      </c>
      <c r="D512">
        <v>5.0999999999999996</v>
      </c>
      <c r="E512">
        <v>0</v>
      </c>
      <c r="F512">
        <v>0</v>
      </c>
      <c r="G512">
        <v>2925</v>
      </c>
      <c r="H512" s="1" t="s">
        <v>4080</v>
      </c>
      <c r="I512">
        <v>0.2</v>
      </c>
      <c r="J512">
        <v>3.83</v>
      </c>
      <c r="K512">
        <v>325</v>
      </c>
      <c r="L512">
        <v>660.09</v>
      </c>
      <c r="M512">
        <v>201</v>
      </c>
      <c r="N512">
        <v>7</v>
      </c>
      <c r="O512">
        <v>0</v>
      </c>
      <c r="P512">
        <v>262.52</v>
      </c>
      <c r="Q512">
        <v>0</v>
      </c>
      <c r="R512" s="1" t="s">
        <v>6993</v>
      </c>
      <c r="S512" s="1" t="s">
        <v>8157</v>
      </c>
      <c r="T512">
        <v>0.8</v>
      </c>
      <c r="U512" s="1"/>
      <c r="V512">
        <v>35132.212205000003</v>
      </c>
      <c r="W512">
        <v>727495.02388200001</v>
      </c>
      <c r="X512">
        <v>177.10084699999999</v>
      </c>
      <c r="Y512">
        <v>16.942679999999999</v>
      </c>
      <c r="Z512">
        <v>326.39825999999999</v>
      </c>
      <c r="AA512">
        <v>312.73296800000003</v>
      </c>
      <c r="AB512">
        <v>0</v>
      </c>
    </row>
    <row r="513" spans="1:28" x14ac:dyDescent="0.25">
      <c r="A513" s="1" t="s">
        <v>2840</v>
      </c>
      <c r="B513">
        <v>2510</v>
      </c>
      <c r="C513" s="1" t="s">
        <v>4025</v>
      </c>
      <c r="D513">
        <v>5.0999999999999996</v>
      </c>
      <c r="E513">
        <v>0</v>
      </c>
      <c r="F513">
        <v>0.91</v>
      </c>
      <c r="G513">
        <v>2926</v>
      </c>
      <c r="H513" s="1" t="s">
        <v>4164</v>
      </c>
      <c r="I513">
        <v>92.78</v>
      </c>
      <c r="J513">
        <v>14.17</v>
      </c>
      <c r="K513">
        <v>416</v>
      </c>
      <c r="L513">
        <v>1809.62</v>
      </c>
      <c r="M513">
        <v>180</v>
      </c>
      <c r="N513">
        <v>6</v>
      </c>
      <c r="O513">
        <v>0</v>
      </c>
      <c r="P513">
        <v>289.63</v>
      </c>
      <c r="Q513">
        <v>0</v>
      </c>
      <c r="R513" s="1" t="s">
        <v>6995</v>
      </c>
      <c r="S513" s="1" t="s">
        <v>8157</v>
      </c>
      <c r="T513">
        <v>1.03</v>
      </c>
      <c r="U513" s="1"/>
      <c r="V513">
        <v>37659.146933000004</v>
      </c>
      <c r="W513">
        <v>1063345.375851</v>
      </c>
      <c r="X513">
        <v>196.64152200000001</v>
      </c>
      <c r="Y513">
        <v>23.138580000000001</v>
      </c>
      <c r="Z513">
        <v>465.07845900000001</v>
      </c>
      <c r="AA513">
        <v>457.09804500000001</v>
      </c>
      <c r="AB513">
        <v>0</v>
      </c>
    </row>
    <row r="514" spans="1:28" x14ac:dyDescent="0.25">
      <c r="A514" s="1" t="s">
        <v>2845</v>
      </c>
      <c r="B514">
        <v>2684</v>
      </c>
      <c r="C514" s="1" t="s">
        <v>4033</v>
      </c>
      <c r="D514">
        <v>5.0999999999999996</v>
      </c>
      <c r="E514">
        <v>0</v>
      </c>
      <c r="F514">
        <v>0.68</v>
      </c>
      <c r="G514">
        <v>2927</v>
      </c>
      <c r="H514" s="1" t="s">
        <v>4122</v>
      </c>
      <c r="I514">
        <v>159.35</v>
      </c>
      <c r="J514">
        <v>6.96</v>
      </c>
      <c r="K514">
        <v>243</v>
      </c>
      <c r="L514">
        <v>1983.05</v>
      </c>
      <c r="M514">
        <v>26</v>
      </c>
      <c r="N514">
        <v>2</v>
      </c>
      <c r="O514">
        <v>0</v>
      </c>
      <c r="P514">
        <v>71.819999999999993</v>
      </c>
      <c r="Q514">
        <v>0</v>
      </c>
      <c r="R514" s="1" t="s">
        <v>7000</v>
      </c>
      <c r="S514" s="1" t="s">
        <v>8157</v>
      </c>
      <c r="T514">
        <v>0.84</v>
      </c>
      <c r="U514" s="1"/>
      <c r="V514">
        <v>11077.882321999999</v>
      </c>
      <c r="W514">
        <v>555388.91600700002</v>
      </c>
      <c r="X514">
        <v>63.444229999999997</v>
      </c>
      <c r="Y514">
        <v>10.009772999999999</v>
      </c>
      <c r="Z514">
        <v>229.68399099999999</v>
      </c>
      <c r="AA514">
        <v>238.73966799999999</v>
      </c>
      <c r="AB514">
        <v>0</v>
      </c>
    </row>
    <row r="515" spans="1:28" x14ac:dyDescent="0.25">
      <c r="A515" s="1" t="s">
        <v>2855</v>
      </c>
      <c r="B515">
        <v>2760</v>
      </c>
      <c r="C515" s="1" t="s">
        <v>4016</v>
      </c>
      <c r="D515">
        <v>5.0999999999999996</v>
      </c>
      <c r="E515">
        <v>0</v>
      </c>
      <c r="F515">
        <v>0</v>
      </c>
      <c r="G515">
        <v>2933</v>
      </c>
      <c r="H515" s="1" t="s">
        <v>4092</v>
      </c>
      <c r="I515">
        <v>182.21</v>
      </c>
      <c r="J515">
        <v>9.5</v>
      </c>
      <c r="K515">
        <v>173</v>
      </c>
      <c r="L515">
        <v>905.52</v>
      </c>
      <c r="M515">
        <v>92</v>
      </c>
      <c r="N515">
        <v>3</v>
      </c>
      <c r="O515">
        <v>0</v>
      </c>
      <c r="P515">
        <v>113.31</v>
      </c>
      <c r="Q515">
        <v>0</v>
      </c>
      <c r="R515" s="1" t="s">
        <v>7010</v>
      </c>
      <c r="S515" s="1" t="s">
        <v>8157</v>
      </c>
      <c r="T515">
        <v>1.1000000000000001</v>
      </c>
      <c r="U515" s="1"/>
      <c r="V515">
        <v>17315.675598000002</v>
      </c>
      <c r="W515">
        <v>490029.28129200003</v>
      </c>
      <c r="X515">
        <v>90.441489000000004</v>
      </c>
      <c r="Y515">
        <v>10.612589</v>
      </c>
      <c r="Z515">
        <v>212.82077899999999</v>
      </c>
      <c r="AA515">
        <v>210.64802299999999</v>
      </c>
      <c r="AB515">
        <v>0</v>
      </c>
    </row>
    <row r="516" spans="1:28" x14ac:dyDescent="0.25">
      <c r="A516" s="1" t="s">
        <v>2870</v>
      </c>
      <c r="B516">
        <v>2480</v>
      </c>
      <c r="C516" s="1" t="s">
        <v>4034</v>
      </c>
      <c r="D516">
        <v>5.0999999999999996</v>
      </c>
      <c r="E516">
        <v>0</v>
      </c>
      <c r="F516">
        <v>0</v>
      </c>
      <c r="G516">
        <v>2939</v>
      </c>
      <c r="H516" s="1" t="s">
        <v>4136</v>
      </c>
      <c r="I516">
        <v>86.22</v>
      </c>
      <c r="J516">
        <v>17.53</v>
      </c>
      <c r="K516">
        <v>459</v>
      </c>
      <c r="L516">
        <v>3417.7</v>
      </c>
      <c r="M516">
        <v>68</v>
      </c>
      <c r="N516">
        <v>9</v>
      </c>
      <c r="O516">
        <v>0</v>
      </c>
      <c r="P516">
        <v>215.78</v>
      </c>
      <c r="Q516">
        <v>0</v>
      </c>
      <c r="R516" s="1" t="s">
        <v>7025</v>
      </c>
      <c r="S516" s="1" t="s">
        <v>8157</v>
      </c>
      <c r="T516">
        <v>0.93</v>
      </c>
      <c r="U516" s="1"/>
      <c r="V516">
        <v>31702.849974000001</v>
      </c>
      <c r="W516">
        <v>1459014.7376399999</v>
      </c>
      <c r="X516">
        <v>179.11623299999999</v>
      </c>
      <c r="Y516">
        <v>29.991313999999999</v>
      </c>
      <c r="Z516">
        <v>626.00943099999995</v>
      </c>
      <c r="AA516">
        <v>627.16927099999998</v>
      </c>
      <c r="AB516">
        <v>0</v>
      </c>
    </row>
    <row r="517" spans="1:28" x14ac:dyDescent="0.25">
      <c r="A517" s="1" t="s">
        <v>2874</v>
      </c>
      <c r="B517">
        <v>2013</v>
      </c>
      <c r="C517" s="1" t="s">
        <v>4020</v>
      </c>
      <c r="D517">
        <v>5.0999999999999996</v>
      </c>
      <c r="E517">
        <v>0</v>
      </c>
      <c r="F517">
        <v>0.5</v>
      </c>
      <c r="G517">
        <v>2944</v>
      </c>
      <c r="H517" s="1" t="s">
        <v>4116</v>
      </c>
      <c r="I517">
        <v>87.33</v>
      </c>
      <c r="J517">
        <v>14.74</v>
      </c>
      <c r="K517">
        <v>931</v>
      </c>
      <c r="L517">
        <v>1632.51</v>
      </c>
      <c r="M517">
        <v>619</v>
      </c>
      <c r="N517">
        <v>17</v>
      </c>
      <c r="O517">
        <v>0</v>
      </c>
      <c r="P517">
        <v>833.38</v>
      </c>
      <c r="Q517">
        <v>0</v>
      </c>
      <c r="R517" s="1" t="s">
        <v>7029</v>
      </c>
      <c r="S517" s="1" t="s">
        <v>8157</v>
      </c>
      <c r="T517">
        <v>1.22</v>
      </c>
      <c r="U517" s="1"/>
      <c r="V517">
        <v>109260.61934799999</v>
      </c>
      <c r="W517">
        <v>2190274.031589</v>
      </c>
      <c r="X517">
        <v>549.19375500000001</v>
      </c>
      <c r="Y517">
        <v>51.951819</v>
      </c>
      <c r="Z517">
        <v>986.25721199999998</v>
      </c>
      <c r="AA517">
        <v>941.54900299999997</v>
      </c>
      <c r="AB517">
        <v>0</v>
      </c>
    </row>
    <row r="518" spans="1:28" x14ac:dyDescent="0.25">
      <c r="A518" s="1" t="s">
        <v>2882</v>
      </c>
      <c r="B518">
        <v>2300</v>
      </c>
      <c r="C518" s="1" t="s">
        <v>4020</v>
      </c>
      <c r="D518">
        <v>5.0999999999999996</v>
      </c>
      <c r="E518">
        <v>0</v>
      </c>
      <c r="F518">
        <v>0</v>
      </c>
      <c r="G518">
        <v>2950</v>
      </c>
      <c r="H518" s="1" t="s">
        <v>4116</v>
      </c>
      <c r="I518">
        <v>87.33</v>
      </c>
      <c r="J518">
        <v>6.68</v>
      </c>
      <c r="K518">
        <v>650</v>
      </c>
      <c r="L518">
        <v>1632.51</v>
      </c>
      <c r="M518">
        <v>320</v>
      </c>
      <c r="N518">
        <v>15</v>
      </c>
      <c r="O518">
        <v>0</v>
      </c>
      <c r="P518">
        <v>532.4</v>
      </c>
      <c r="Q518">
        <v>0</v>
      </c>
      <c r="R518" s="1" t="s">
        <v>7037</v>
      </c>
      <c r="S518" s="1" t="s">
        <v>8157</v>
      </c>
      <c r="T518">
        <v>1.01</v>
      </c>
      <c r="U518" s="1"/>
      <c r="V518">
        <v>60693.593794</v>
      </c>
      <c r="W518">
        <v>1365915.150566</v>
      </c>
      <c r="X518">
        <v>308.59070400000002</v>
      </c>
      <c r="Y518">
        <v>31.235250000000001</v>
      </c>
      <c r="Z518">
        <v>608.01407800000004</v>
      </c>
      <c r="AA518">
        <v>587.17122300000005</v>
      </c>
      <c r="AB518">
        <v>0</v>
      </c>
    </row>
    <row r="519" spans="1:28" x14ac:dyDescent="0.25">
      <c r="A519" s="1" t="s">
        <v>2894</v>
      </c>
      <c r="B519">
        <v>2588</v>
      </c>
      <c r="C519" s="1" t="s">
        <v>4013</v>
      </c>
      <c r="D519">
        <v>5.0999999999999996</v>
      </c>
      <c r="E519">
        <v>0</v>
      </c>
      <c r="F519">
        <v>0.5</v>
      </c>
      <c r="G519">
        <v>2962</v>
      </c>
      <c r="H519" s="1" t="s">
        <v>4100</v>
      </c>
      <c r="I519">
        <v>91.57</v>
      </c>
      <c r="J519">
        <v>14.03</v>
      </c>
      <c r="K519">
        <v>374</v>
      </c>
      <c r="L519">
        <v>1527.8</v>
      </c>
      <c r="M519">
        <v>193</v>
      </c>
      <c r="N519">
        <v>6</v>
      </c>
      <c r="O519">
        <v>0</v>
      </c>
      <c r="P519">
        <v>262.88</v>
      </c>
      <c r="Q519">
        <v>0</v>
      </c>
      <c r="R519" s="1" t="s">
        <v>7049</v>
      </c>
      <c r="S519" s="1" t="s">
        <v>8157</v>
      </c>
      <c r="T519">
        <v>1.01</v>
      </c>
      <c r="U519" s="1"/>
      <c r="V519">
        <v>36507.248096000003</v>
      </c>
      <c r="W519">
        <v>970705.92597700004</v>
      </c>
      <c r="X519">
        <v>189.19608700000001</v>
      </c>
      <c r="Y519">
        <v>21.451725</v>
      </c>
      <c r="Z519">
        <v>427.12276600000001</v>
      </c>
      <c r="AA519">
        <v>417.27659299999999</v>
      </c>
      <c r="AB519">
        <v>0</v>
      </c>
    </row>
    <row r="520" spans="1:28" x14ac:dyDescent="0.25">
      <c r="A520" s="1" t="s">
        <v>2901</v>
      </c>
      <c r="B520">
        <v>2543</v>
      </c>
      <c r="C520" s="1" t="s">
        <v>4021</v>
      </c>
      <c r="D520">
        <v>5.0999999999999996</v>
      </c>
      <c r="E520">
        <v>0</v>
      </c>
      <c r="F520">
        <v>0.91</v>
      </c>
      <c r="G520">
        <v>2972</v>
      </c>
      <c r="H520" s="1" t="s">
        <v>4101</v>
      </c>
      <c r="I520">
        <v>76.69</v>
      </c>
      <c r="J520">
        <v>4.71</v>
      </c>
      <c r="K520">
        <v>429</v>
      </c>
      <c r="L520">
        <v>1564.11</v>
      </c>
      <c r="M520">
        <v>212</v>
      </c>
      <c r="N520">
        <v>8</v>
      </c>
      <c r="O520">
        <v>0</v>
      </c>
      <c r="P520">
        <v>294.24</v>
      </c>
      <c r="Q520">
        <v>0</v>
      </c>
      <c r="R520" s="1" t="s">
        <v>7056</v>
      </c>
      <c r="S520" s="1" t="s">
        <v>8157</v>
      </c>
      <c r="T520">
        <v>0.82</v>
      </c>
      <c r="U520" s="1"/>
      <c r="V520">
        <v>42082.108541000001</v>
      </c>
      <c r="W520">
        <v>1068038.603844</v>
      </c>
      <c r="X520">
        <v>216.77731199999999</v>
      </c>
      <c r="Y520">
        <v>23.440013</v>
      </c>
      <c r="Z520">
        <v>469.97033599999997</v>
      </c>
      <c r="AA520">
        <v>459.11868900000002</v>
      </c>
      <c r="AB520">
        <v>0</v>
      </c>
    </row>
    <row r="521" spans="1:28" x14ac:dyDescent="0.25">
      <c r="A521" s="1" t="s">
        <v>2909</v>
      </c>
      <c r="B521">
        <v>1860</v>
      </c>
      <c r="C521" s="1" t="s">
        <v>4020</v>
      </c>
      <c r="D521">
        <v>5.0999999999999996</v>
      </c>
      <c r="E521">
        <v>0</v>
      </c>
      <c r="F521">
        <v>2.31</v>
      </c>
      <c r="G521">
        <v>2980</v>
      </c>
      <c r="H521" s="1" t="s">
        <v>4165</v>
      </c>
      <c r="I521">
        <v>135.09</v>
      </c>
      <c r="J521">
        <v>15.02</v>
      </c>
      <c r="K521">
        <v>1120</v>
      </c>
      <c r="L521">
        <v>2788.36</v>
      </c>
      <c r="M521">
        <v>774</v>
      </c>
      <c r="N521">
        <v>19</v>
      </c>
      <c r="O521">
        <v>0</v>
      </c>
      <c r="P521">
        <v>948.38</v>
      </c>
      <c r="Q521">
        <v>0</v>
      </c>
      <c r="R521" s="1" t="s">
        <v>7064</v>
      </c>
      <c r="S521" s="1" t="s">
        <v>8157</v>
      </c>
      <c r="T521">
        <v>1.18</v>
      </c>
      <c r="U521" s="1"/>
      <c r="V521">
        <v>135606.077724</v>
      </c>
      <c r="W521">
        <v>2811611.1106730001</v>
      </c>
      <c r="X521">
        <v>683.70827199999997</v>
      </c>
      <c r="Y521">
        <v>65.787102000000004</v>
      </c>
      <c r="Z521">
        <v>1257.3954000000001</v>
      </c>
      <c r="AA521">
        <v>1208.645356</v>
      </c>
      <c r="AB521">
        <v>0</v>
      </c>
    </row>
    <row r="522" spans="1:28" x14ac:dyDescent="0.25">
      <c r="A522" s="1" t="s">
        <v>2911</v>
      </c>
      <c r="B522">
        <v>2157</v>
      </c>
      <c r="C522" s="1" t="s">
        <v>4049</v>
      </c>
      <c r="D522">
        <v>5.0999999999999996</v>
      </c>
      <c r="E522">
        <v>0</v>
      </c>
      <c r="F522">
        <v>0.75</v>
      </c>
      <c r="G522">
        <v>2981</v>
      </c>
      <c r="H522" s="1" t="s">
        <v>4116</v>
      </c>
      <c r="I522">
        <v>87.33</v>
      </c>
      <c r="J522">
        <v>15.11</v>
      </c>
      <c r="K522">
        <v>824</v>
      </c>
      <c r="L522">
        <v>2065.29</v>
      </c>
      <c r="M522">
        <v>488</v>
      </c>
      <c r="N522">
        <v>16</v>
      </c>
      <c r="O522">
        <v>0</v>
      </c>
      <c r="P522">
        <v>706.72</v>
      </c>
      <c r="Q522">
        <v>0</v>
      </c>
      <c r="R522" s="1" t="s">
        <v>7066</v>
      </c>
      <c r="S522" s="1" t="s">
        <v>8157</v>
      </c>
      <c r="T522">
        <v>1.28</v>
      </c>
      <c r="U522" s="1"/>
      <c r="V522">
        <v>88932.232921000003</v>
      </c>
      <c r="W522">
        <v>2023324.1920149999</v>
      </c>
      <c r="X522">
        <v>452.75162699999998</v>
      </c>
      <c r="Y522">
        <v>46.545929999999998</v>
      </c>
      <c r="Z522">
        <v>901.426154</v>
      </c>
      <c r="AA522">
        <v>869.77303099999995</v>
      </c>
      <c r="AB522">
        <v>0</v>
      </c>
    </row>
    <row r="523" spans="1:28" x14ac:dyDescent="0.25">
      <c r="A523" s="1" t="s">
        <v>2927</v>
      </c>
      <c r="B523">
        <v>2070</v>
      </c>
      <c r="C523" s="1" t="s">
        <v>4042</v>
      </c>
      <c r="D523">
        <v>5.0999999999999996</v>
      </c>
      <c r="E523">
        <v>0</v>
      </c>
      <c r="F523">
        <v>0</v>
      </c>
      <c r="G523">
        <v>2999</v>
      </c>
      <c r="H523" s="1" t="s">
        <v>4137</v>
      </c>
      <c r="I523">
        <v>126.24</v>
      </c>
      <c r="J523">
        <v>9.0399999999999991</v>
      </c>
      <c r="K523">
        <v>929</v>
      </c>
      <c r="L523">
        <v>1296.01</v>
      </c>
      <c r="M523">
        <v>616</v>
      </c>
      <c r="N523">
        <v>22</v>
      </c>
      <c r="O523">
        <v>0</v>
      </c>
      <c r="P523">
        <v>848.78</v>
      </c>
      <c r="Q523">
        <v>0</v>
      </c>
      <c r="R523" s="1" t="s">
        <v>7082</v>
      </c>
      <c r="S523" s="1" t="s">
        <v>8157</v>
      </c>
      <c r="T523">
        <v>1.18</v>
      </c>
      <c r="U523" s="1"/>
      <c r="V523">
        <v>104242.997565</v>
      </c>
      <c r="W523">
        <v>2051201.2257139999</v>
      </c>
      <c r="X523">
        <v>522.88977299999999</v>
      </c>
      <c r="Y523">
        <v>48.440725999999998</v>
      </c>
      <c r="Z523">
        <v>923.12509</v>
      </c>
      <c r="AA523">
        <v>881.76663199999996</v>
      </c>
      <c r="AB523">
        <v>0</v>
      </c>
    </row>
    <row r="524" spans="1:28" x14ac:dyDescent="0.25">
      <c r="A524" s="1" t="s">
        <v>2929</v>
      </c>
      <c r="B524">
        <v>1898</v>
      </c>
      <c r="C524" s="1" t="s">
        <v>4042</v>
      </c>
      <c r="D524">
        <v>5.0999999999999996</v>
      </c>
      <c r="E524">
        <v>0</v>
      </c>
      <c r="F524">
        <v>0.5</v>
      </c>
      <c r="G524">
        <v>3000</v>
      </c>
      <c r="H524" s="1" t="s">
        <v>4134</v>
      </c>
      <c r="I524">
        <v>126.24</v>
      </c>
      <c r="J524">
        <v>8.65</v>
      </c>
      <c r="K524">
        <v>1102</v>
      </c>
      <c r="L524">
        <v>1292.6600000000001</v>
      </c>
      <c r="M524">
        <v>683</v>
      </c>
      <c r="N524">
        <v>34</v>
      </c>
      <c r="O524">
        <v>0</v>
      </c>
      <c r="P524">
        <v>973.75</v>
      </c>
      <c r="Q524">
        <v>0</v>
      </c>
      <c r="R524" s="1" t="s">
        <v>7084</v>
      </c>
      <c r="S524" s="1" t="s">
        <v>8157</v>
      </c>
      <c r="T524">
        <v>0.74</v>
      </c>
      <c r="U524" s="1"/>
      <c r="V524">
        <v>113005.23557800001</v>
      </c>
      <c r="W524">
        <v>2114848.366626</v>
      </c>
      <c r="X524">
        <v>564.165708</v>
      </c>
      <c r="Y524">
        <v>49.946477000000002</v>
      </c>
      <c r="Z524">
        <v>952.76397399999996</v>
      </c>
      <c r="AA524">
        <v>909.13178400000004</v>
      </c>
      <c r="AB524">
        <v>0</v>
      </c>
    </row>
    <row r="525" spans="1:28" x14ac:dyDescent="0.25">
      <c r="A525" s="1" t="s">
        <v>2932</v>
      </c>
      <c r="B525">
        <v>1858</v>
      </c>
      <c r="C525" s="1" t="s">
        <v>4046</v>
      </c>
      <c r="D525">
        <v>5.0999999999999996</v>
      </c>
      <c r="E525">
        <v>0</v>
      </c>
      <c r="F525">
        <v>0.32</v>
      </c>
      <c r="G525">
        <v>3002</v>
      </c>
      <c r="H525" s="1" t="s">
        <v>4095</v>
      </c>
      <c r="I525">
        <v>63.59</v>
      </c>
      <c r="J525">
        <v>13.88</v>
      </c>
      <c r="K525">
        <v>1144</v>
      </c>
      <c r="L525">
        <v>3164.06</v>
      </c>
      <c r="M525">
        <v>655</v>
      </c>
      <c r="N525">
        <v>23</v>
      </c>
      <c r="O525">
        <v>0</v>
      </c>
      <c r="P525">
        <v>918.48</v>
      </c>
      <c r="Q525">
        <v>0</v>
      </c>
      <c r="R525" s="1" t="s">
        <v>7087</v>
      </c>
      <c r="S525" s="1" t="s">
        <v>8157</v>
      </c>
      <c r="T525">
        <v>1.02</v>
      </c>
      <c r="U525" s="1"/>
      <c r="V525">
        <v>119630.76942</v>
      </c>
      <c r="W525">
        <v>2704659.0834320001</v>
      </c>
      <c r="X525">
        <v>608.44788800000003</v>
      </c>
      <c r="Y525">
        <v>61.273027999999996</v>
      </c>
      <c r="Z525">
        <v>1199.629062</v>
      </c>
      <c r="AA525">
        <v>1162.662718</v>
      </c>
      <c r="AB525">
        <v>0</v>
      </c>
    </row>
    <row r="526" spans="1:28" x14ac:dyDescent="0.25">
      <c r="A526" s="1" t="s">
        <v>2950</v>
      </c>
      <c r="B526">
        <v>2035</v>
      </c>
      <c r="C526" s="1" t="s">
        <v>4046</v>
      </c>
      <c r="D526">
        <v>5.0999999999999996</v>
      </c>
      <c r="E526">
        <v>0</v>
      </c>
      <c r="F526">
        <v>0.4</v>
      </c>
      <c r="G526">
        <v>3019</v>
      </c>
      <c r="H526" s="1" t="s">
        <v>4095</v>
      </c>
      <c r="I526">
        <v>63.59</v>
      </c>
      <c r="J526">
        <v>10.98</v>
      </c>
      <c r="K526">
        <v>984</v>
      </c>
      <c r="L526">
        <v>3164.07</v>
      </c>
      <c r="M526">
        <v>476</v>
      </c>
      <c r="N526">
        <v>26</v>
      </c>
      <c r="O526">
        <v>0</v>
      </c>
      <c r="P526">
        <v>803.89</v>
      </c>
      <c r="Q526">
        <v>0</v>
      </c>
      <c r="R526" s="1" t="s">
        <v>7105</v>
      </c>
      <c r="S526" s="1" t="s">
        <v>8157</v>
      </c>
      <c r="T526">
        <v>1.27</v>
      </c>
      <c r="U526" s="1"/>
      <c r="V526">
        <v>89014.941642999998</v>
      </c>
      <c r="W526">
        <v>2236111.411206</v>
      </c>
      <c r="X526">
        <v>458.16356000000002</v>
      </c>
      <c r="Y526">
        <v>50.269463000000002</v>
      </c>
      <c r="Z526">
        <v>988.94223599999998</v>
      </c>
      <c r="AA526">
        <v>961.23839199999998</v>
      </c>
      <c r="AB526">
        <v>0</v>
      </c>
    </row>
    <row r="527" spans="1:28" x14ac:dyDescent="0.25">
      <c r="A527" s="1" t="s">
        <v>2952</v>
      </c>
      <c r="B527">
        <v>1947</v>
      </c>
      <c r="C527" s="1" t="s">
        <v>4046</v>
      </c>
      <c r="D527">
        <v>5.0999999999999996</v>
      </c>
      <c r="E527">
        <v>0</v>
      </c>
      <c r="F527">
        <v>0.86</v>
      </c>
      <c r="G527">
        <v>3021</v>
      </c>
      <c r="H527" s="1" t="s">
        <v>4095</v>
      </c>
      <c r="I527">
        <v>63.59</v>
      </c>
      <c r="J527">
        <v>12.28</v>
      </c>
      <c r="K527">
        <v>1074</v>
      </c>
      <c r="L527">
        <v>3164.06</v>
      </c>
      <c r="M527">
        <v>562</v>
      </c>
      <c r="N527">
        <v>30</v>
      </c>
      <c r="O527">
        <v>0</v>
      </c>
      <c r="P527">
        <v>836.02</v>
      </c>
      <c r="Q527">
        <v>0</v>
      </c>
      <c r="R527" s="1" t="s">
        <v>7107</v>
      </c>
      <c r="S527" s="1" t="s">
        <v>8157</v>
      </c>
      <c r="T527">
        <v>0.97</v>
      </c>
      <c r="U527" s="1"/>
      <c r="V527">
        <v>101471.760297</v>
      </c>
      <c r="W527">
        <v>2388638.6188989999</v>
      </c>
      <c r="X527">
        <v>518.28461000000004</v>
      </c>
      <c r="Y527">
        <v>53.316316999999998</v>
      </c>
      <c r="Z527">
        <v>1055.2604260000001</v>
      </c>
      <c r="AA527">
        <v>1026.8112679999999</v>
      </c>
      <c r="AB527">
        <v>0</v>
      </c>
    </row>
    <row r="528" spans="1:28" x14ac:dyDescent="0.25">
      <c r="A528" s="1" t="s">
        <v>2958</v>
      </c>
      <c r="B528">
        <v>2764</v>
      </c>
      <c r="C528" s="1" t="s">
        <v>4018</v>
      </c>
      <c r="D528">
        <v>5.0999999999999996</v>
      </c>
      <c r="E528">
        <v>0</v>
      </c>
      <c r="F528">
        <v>4</v>
      </c>
      <c r="G528">
        <v>3023</v>
      </c>
      <c r="H528" s="1" t="s">
        <v>4095</v>
      </c>
      <c r="I528">
        <v>63.59</v>
      </c>
      <c r="J528">
        <v>15.34</v>
      </c>
      <c r="K528">
        <v>259</v>
      </c>
      <c r="L528">
        <v>1936.73</v>
      </c>
      <c r="M528">
        <v>34</v>
      </c>
      <c r="N528">
        <v>3</v>
      </c>
      <c r="O528">
        <v>0</v>
      </c>
      <c r="P528">
        <v>137.68</v>
      </c>
      <c r="Q528">
        <v>0</v>
      </c>
      <c r="R528" s="1" t="s">
        <v>7113</v>
      </c>
      <c r="S528" s="1" t="s">
        <v>8157</v>
      </c>
      <c r="T528">
        <v>1.1499999999999999</v>
      </c>
      <c r="U528" s="1"/>
      <c r="V528">
        <v>18778.576977000001</v>
      </c>
      <c r="W528">
        <v>823203.68695300003</v>
      </c>
      <c r="X528">
        <v>105.144167</v>
      </c>
      <c r="Y528">
        <v>17.226790999999999</v>
      </c>
      <c r="Z528">
        <v>355.46361400000001</v>
      </c>
      <c r="AA528">
        <v>353.86102099999999</v>
      </c>
      <c r="AB528">
        <v>0</v>
      </c>
    </row>
    <row r="529" spans="1:28" x14ac:dyDescent="0.25">
      <c r="A529" s="1" t="s">
        <v>2966</v>
      </c>
      <c r="B529">
        <v>2460</v>
      </c>
      <c r="C529" s="1" t="s">
        <v>4022</v>
      </c>
      <c r="D529">
        <v>5.0999999999999996</v>
      </c>
      <c r="E529">
        <v>0</v>
      </c>
      <c r="F529">
        <v>0</v>
      </c>
      <c r="G529">
        <v>3030</v>
      </c>
      <c r="H529" s="1" t="s">
        <v>4156</v>
      </c>
      <c r="I529">
        <v>94.39</v>
      </c>
      <c r="J529">
        <v>8.9700000000000006</v>
      </c>
      <c r="K529">
        <v>570</v>
      </c>
      <c r="L529">
        <v>3987.5</v>
      </c>
      <c r="M529">
        <v>19</v>
      </c>
      <c r="N529">
        <v>6</v>
      </c>
      <c r="O529">
        <v>0</v>
      </c>
      <c r="P529">
        <v>139.01</v>
      </c>
      <c r="Q529">
        <v>0</v>
      </c>
      <c r="R529" s="1" t="s">
        <v>7121</v>
      </c>
      <c r="S529" s="1" t="s">
        <v>8157</v>
      </c>
      <c r="T529">
        <v>0.66</v>
      </c>
      <c r="U529" s="1"/>
      <c r="V529">
        <v>26101.693303</v>
      </c>
      <c r="W529">
        <v>1209218.4656690001</v>
      </c>
      <c r="X529">
        <v>146.939784</v>
      </c>
      <c r="Y529">
        <v>21.278794000000001</v>
      </c>
      <c r="Z529">
        <v>500.77937800000001</v>
      </c>
      <c r="AA529">
        <v>519.79712400000005</v>
      </c>
      <c r="AB529">
        <v>0</v>
      </c>
    </row>
    <row r="530" spans="1:28" x14ac:dyDescent="0.25">
      <c r="A530" s="1" t="s">
        <v>2971</v>
      </c>
      <c r="B530">
        <v>2322</v>
      </c>
      <c r="C530" s="1" t="s">
        <v>4028</v>
      </c>
      <c r="D530">
        <v>5.0999999999999996</v>
      </c>
      <c r="E530">
        <v>0</v>
      </c>
      <c r="F530">
        <v>0.57999999999999996</v>
      </c>
      <c r="G530">
        <v>3036</v>
      </c>
      <c r="H530" s="1" t="s">
        <v>4173</v>
      </c>
      <c r="I530">
        <v>23.46</v>
      </c>
      <c r="J530">
        <v>7.44</v>
      </c>
      <c r="K530">
        <v>714</v>
      </c>
      <c r="L530">
        <v>1564.07</v>
      </c>
      <c r="M530">
        <v>402</v>
      </c>
      <c r="N530">
        <v>21</v>
      </c>
      <c r="O530">
        <v>0</v>
      </c>
      <c r="P530">
        <v>631.1</v>
      </c>
      <c r="Q530">
        <v>0</v>
      </c>
      <c r="R530" s="1" t="s">
        <v>7126</v>
      </c>
      <c r="S530" s="1" t="s">
        <v>8157</v>
      </c>
      <c r="T530">
        <v>1.37</v>
      </c>
      <c r="U530" s="1"/>
      <c r="V530">
        <v>73571.792663</v>
      </c>
      <c r="W530">
        <v>1664040.7347830001</v>
      </c>
      <c r="X530">
        <v>374.298565</v>
      </c>
      <c r="Y530">
        <v>38.534258000000001</v>
      </c>
      <c r="Z530">
        <v>744.29061300000001</v>
      </c>
      <c r="AA530">
        <v>715.32650799999999</v>
      </c>
      <c r="AB530">
        <v>0</v>
      </c>
    </row>
    <row r="531" spans="1:28" x14ac:dyDescent="0.25">
      <c r="A531" s="1" t="s">
        <v>2974</v>
      </c>
      <c r="B531">
        <v>2072</v>
      </c>
      <c r="C531" s="1" t="s">
        <v>4040</v>
      </c>
      <c r="D531">
        <v>5.0999999999999996</v>
      </c>
      <c r="E531">
        <v>0</v>
      </c>
      <c r="F531">
        <v>2</v>
      </c>
      <c r="G531">
        <v>3038</v>
      </c>
      <c r="H531" s="1" t="s">
        <v>4096</v>
      </c>
      <c r="I531">
        <v>121.36</v>
      </c>
      <c r="J531">
        <v>8.84</v>
      </c>
      <c r="K531">
        <v>966</v>
      </c>
      <c r="L531">
        <v>1561.25</v>
      </c>
      <c r="M531">
        <v>610</v>
      </c>
      <c r="N531">
        <v>25</v>
      </c>
      <c r="O531">
        <v>0</v>
      </c>
      <c r="P531">
        <v>803.74</v>
      </c>
      <c r="Q531">
        <v>0</v>
      </c>
      <c r="R531" s="1" t="s">
        <v>7129</v>
      </c>
      <c r="S531" s="1" t="s">
        <v>8157</v>
      </c>
      <c r="T531">
        <v>0.7</v>
      </c>
      <c r="U531" s="1"/>
      <c r="V531">
        <v>102722.230779</v>
      </c>
      <c r="W531">
        <v>2010700.5330350001</v>
      </c>
      <c r="X531">
        <v>514.89743799999997</v>
      </c>
      <c r="Y531">
        <v>46.756197999999998</v>
      </c>
      <c r="Z531">
        <v>901.49158299999999</v>
      </c>
      <c r="AA531">
        <v>864.35771599999998</v>
      </c>
      <c r="AB531">
        <v>0</v>
      </c>
    </row>
    <row r="532" spans="1:28" x14ac:dyDescent="0.25">
      <c r="A532" s="1" t="s">
        <v>2980</v>
      </c>
      <c r="B532">
        <v>1725</v>
      </c>
      <c r="C532" s="1" t="s">
        <v>4012</v>
      </c>
      <c r="D532">
        <v>5.0999999999999996</v>
      </c>
      <c r="E532">
        <v>0</v>
      </c>
      <c r="F532">
        <v>0</v>
      </c>
      <c r="G532">
        <v>3041</v>
      </c>
      <c r="H532" s="1" t="s">
        <v>4143</v>
      </c>
      <c r="I532">
        <v>105.53</v>
      </c>
      <c r="J532">
        <v>10.06</v>
      </c>
      <c r="K532">
        <v>1316</v>
      </c>
      <c r="L532">
        <v>825.33</v>
      </c>
      <c r="M532">
        <v>935</v>
      </c>
      <c r="N532">
        <v>32</v>
      </c>
      <c r="O532">
        <v>0</v>
      </c>
      <c r="P532">
        <v>1247.79</v>
      </c>
      <c r="Q532">
        <v>0</v>
      </c>
      <c r="R532" s="1" t="s">
        <v>7135</v>
      </c>
      <c r="S532" s="1" t="s">
        <v>8157</v>
      </c>
      <c r="T532">
        <v>0.89</v>
      </c>
      <c r="U532" s="1"/>
      <c r="V532">
        <v>156058.15066000001</v>
      </c>
      <c r="W532">
        <v>2699487.0897929999</v>
      </c>
      <c r="X532">
        <v>773.98376699999994</v>
      </c>
      <c r="Y532">
        <v>65.814606999999995</v>
      </c>
      <c r="Z532">
        <v>1227.494029</v>
      </c>
      <c r="AA532">
        <v>1160.4636559999999</v>
      </c>
      <c r="AB532">
        <v>0</v>
      </c>
    </row>
    <row r="533" spans="1:28" x14ac:dyDescent="0.25">
      <c r="A533" s="1" t="s">
        <v>2982</v>
      </c>
      <c r="B533">
        <v>2800</v>
      </c>
      <c r="C533" s="1" t="s">
        <v>4008</v>
      </c>
      <c r="D533">
        <v>5.0999999999999996</v>
      </c>
      <c r="E533">
        <v>0</v>
      </c>
      <c r="F533">
        <v>0</v>
      </c>
      <c r="G533">
        <v>3042</v>
      </c>
      <c r="H533" s="1" t="s">
        <v>4080</v>
      </c>
      <c r="I533">
        <v>0.2</v>
      </c>
      <c r="J533">
        <v>3.98</v>
      </c>
      <c r="K533">
        <v>242</v>
      </c>
      <c r="L533">
        <v>660.09</v>
      </c>
      <c r="M533">
        <v>120</v>
      </c>
      <c r="N533">
        <v>4</v>
      </c>
      <c r="O533">
        <v>0</v>
      </c>
      <c r="P533">
        <v>155.97999999999999</v>
      </c>
      <c r="Q533">
        <v>0</v>
      </c>
      <c r="R533" s="1" t="s">
        <v>7137</v>
      </c>
      <c r="S533" s="1" t="s">
        <v>8157</v>
      </c>
      <c r="T533">
        <v>0.57999999999999996</v>
      </c>
      <c r="U533" s="1"/>
      <c r="V533">
        <v>24021.764293</v>
      </c>
      <c r="W533">
        <v>543527.90010900004</v>
      </c>
      <c r="X533">
        <v>122.095429</v>
      </c>
      <c r="Y533">
        <v>11.923976</v>
      </c>
      <c r="Z533">
        <v>239.74872099999999</v>
      </c>
      <c r="AA533">
        <v>233.648988</v>
      </c>
      <c r="AB533">
        <v>0</v>
      </c>
    </row>
    <row r="534" spans="1:28" x14ac:dyDescent="0.25">
      <c r="A534" s="1" t="s">
        <v>2995</v>
      </c>
      <c r="B534">
        <v>2898</v>
      </c>
      <c r="C534" s="1" t="s">
        <v>4006</v>
      </c>
      <c r="D534">
        <v>5.0999999999999996</v>
      </c>
      <c r="E534">
        <v>0</v>
      </c>
      <c r="F534">
        <v>0</v>
      </c>
      <c r="G534">
        <v>3052</v>
      </c>
      <c r="H534" s="1" t="s">
        <v>4077</v>
      </c>
      <c r="I534">
        <v>54.88</v>
      </c>
      <c r="J534">
        <v>7.82</v>
      </c>
      <c r="K534">
        <v>154</v>
      </c>
      <c r="L534">
        <v>876.34</v>
      </c>
      <c r="M534">
        <v>17</v>
      </c>
      <c r="N534">
        <v>3</v>
      </c>
      <c r="O534">
        <v>0</v>
      </c>
      <c r="P534">
        <v>52.05</v>
      </c>
      <c r="Q534">
        <v>0</v>
      </c>
      <c r="R534" s="1" t="s">
        <v>7150</v>
      </c>
      <c r="S534" s="1" t="s">
        <v>8157</v>
      </c>
      <c r="T534">
        <v>0.62</v>
      </c>
      <c r="U534" s="1"/>
      <c r="V534">
        <v>8457.5548440000002</v>
      </c>
      <c r="W534">
        <v>314647.64140099997</v>
      </c>
      <c r="X534">
        <v>45.825508999999997</v>
      </c>
      <c r="Y534">
        <v>5.8468640000000001</v>
      </c>
      <c r="Z534">
        <v>132.50288</v>
      </c>
      <c r="AA534">
        <v>135.25601</v>
      </c>
      <c r="AB534">
        <v>0</v>
      </c>
    </row>
    <row r="535" spans="1:28" x14ac:dyDescent="0.25">
      <c r="A535" s="1" t="s">
        <v>3003</v>
      </c>
      <c r="B535">
        <v>2825</v>
      </c>
      <c r="C535" s="1" t="s">
        <v>4032</v>
      </c>
      <c r="D535">
        <v>5.0999999999999996</v>
      </c>
      <c r="E535">
        <v>0</v>
      </c>
      <c r="F535">
        <v>2.2799999999999998</v>
      </c>
      <c r="G535">
        <v>3057</v>
      </c>
      <c r="H535" s="1" t="s">
        <v>4113</v>
      </c>
      <c r="I535">
        <v>0.2</v>
      </c>
      <c r="J535">
        <v>11.48</v>
      </c>
      <c r="K535">
        <v>232</v>
      </c>
      <c r="L535">
        <v>1269.6500000000001</v>
      </c>
      <c r="M535">
        <v>89</v>
      </c>
      <c r="N535">
        <v>3</v>
      </c>
      <c r="O535">
        <v>0</v>
      </c>
      <c r="P535">
        <v>137.77000000000001</v>
      </c>
      <c r="Q535">
        <v>0</v>
      </c>
      <c r="R535" s="1" t="s">
        <v>7158</v>
      </c>
      <c r="S535" s="1" t="s">
        <v>8157</v>
      </c>
      <c r="T535">
        <v>0.97</v>
      </c>
      <c r="U535" s="1"/>
      <c r="V535">
        <v>19615.977884</v>
      </c>
      <c r="W535">
        <v>625636.55101099994</v>
      </c>
      <c r="X535">
        <v>104.12194</v>
      </c>
      <c r="Y535">
        <v>13.193305000000001</v>
      </c>
      <c r="Z535">
        <v>270.89550200000002</v>
      </c>
      <c r="AA535">
        <v>268.93954200000002</v>
      </c>
      <c r="AB535">
        <v>0</v>
      </c>
    </row>
    <row r="536" spans="1:28" x14ac:dyDescent="0.25">
      <c r="A536" s="1" t="s">
        <v>3006</v>
      </c>
      <c r="B536">
        <v>2560</v>
      </c>
      <c r="C536" s="1" t="s">
        <v>4015</v>
      </c>
      <c r="D536">
        <v>5.0999999999999996</v>
      </c>
      <c r="E536">
        <v>0</v>
      </c>
      <c r="F536">
        <v>0</v>
      </c>
      <c r="G536">
        <v>3059</v>
      </c>
      <c r="H536" s="1" t="s">
        <v>4141</v>
      </c>
      <c r="I536">
        <v>72.8</v>
      </c>
      <c r="J536">
        <v>12.67</v>
      </c>
      <c r="K536">
        <v>499</v>
      </c>
      <c r="L536">
        <v>2413.17</v>
      </c>
      <c r="M536">
        <v>212</v>
      </c>
      <c r="N536">
        <v>8</v>
      </c>
      <c r="O536">
        <v>0</v>
      </c>
      <c r="P536">
        <v>331.96</v>
      </c>
      <c r="Q536">
        <v>0</v>
      </c>
      <c r="R536" s="1" t="s">
        <v>7161</v>
      </c>
      <c r="S536" s="1" t="s">
        <v>8157</v>
      </c>
      <c r="T536">
        <v>1.03</v>
      </c>
      <c r="U536" s="1"/>
      <c r="V536">
        <v>48331.797347</v>
      </c>
      <c r="W536">
        <v>1451359.042253</v>
      </c>
      <c r="X536">
        <v>254.55400800000001</v>
      </c>
      <c r="Y536">
        <v>31.870621</v>
      </c>
      <c r="Z536">
        <v>637.71829000000002</v>
      </c>
      <c r="AA536">
        <v>623.88948700000003</v>
      </c>
      <c r="AB536">
        <v>0</v>
      </c>
    </row>
    <row r="537" spans="1:28" x14ac:dyDescent="0.25">
      <c r="A537" s="1" t="s">
        <v>3007</v>
      </c>
      <c r="B537">
        <v>2173</v>
      </c>
      <c r="C537" s="1" t="s">
        <v>4039</v>
      </c>
      <c r="D537">
        <v>5.0999999999999996</v>
      </c>
      <c r="E537">
        <v>0</v>
      </c>
      <c r="F537">
        <v>0.79</v>
      </c>
      <c r="G537">
        <v>3061</v>
      </c>
      <c r="H537" s="1" t="s">
        <v>4111</v>
      </c>
      <c r="I537">
        <v>13.29</v>
      </c>
      <c r="J537">
        <v>10.62</v>
      </c>
      <c r="K537">
        <v>888</v>
      </c>
      <c r="L537">
        <v>1792.38</v>
      </c>
      <c r="M537">
        <v>559</v>
      </c>
      <c r="N537">
        <v>17</v>
      </c>
      <c r="O537">
        <v>0</v>
      </c>
      <c r="P537">
        <v>733.8</v>
      </c>
      <c r="Q537">
        <v>0</v>
      </c>
      <c r="R537" s="1" t="s">
        <v>7162</v>
      </c>
      <c r="S537" s="1" t="s">
        <v>8157</v>
      </c>
      <c r="T537">
        <v>0.83</v>
      </c>
      <c r="U537" s="1"/>
      <c r="V537">
        <v>94297.636459000001</v>
      </c>
      <c r="W537">
        <v>1926001.6258759999</v>
      </c>
      <c r="X537">
        <v>474.652199</v>
      </c>
      <c r="Y537">
        <v>44.576400999999997</v>
      </c>
      <c r="Z537">
        <v>860.99521600000003</v>
      </c>
      <c r="AA537">
        <v>827.94438000000002</v>
      </c>
      <c r="AB537">
        <v>0</v>
      </c>
    </row>
    <row r="538" spans="1:28" x14ac:dyDescent="0.25">
      <c r="A538" s="1" t="s">
        <v>3009</v>
      </c>
      <c r="B538">
        <v>2912</v>
      </c>
      <c r="C538" s="1" t="s">
        <v>4009</v>
      </c>
      <c r="D538">
        <v>5.0999999999999996</v>
      </c>
      <c r="E538">
        <v>0</v>
      </c>
      <c r="F538">
        <v>1.08</v>
      </c>
      <c r="G538">
        <v>3065</v>
      </c>
      <c r="H538" s="1" t="s">
        <v>4082</v>
      </c>
      <c r="I538">
        <v>19.239999999999998</v>
      </c>
      <c r="J538">
        <v>7.45</v>
      </c>
      <c r="K538">
        <v>153</v>
      </c>
      <c r="L538">
        <v>738.31</v>
      </c>
      <c r="M538">
        <v>28</v>
      </c>
      <c r="N538">
        <v>2</v>
      </c>
      <c r="O538">
        <v>0</v>
      </c>
      <c r="P538">
        <v>55.08</v>
      </c>
      <c r="Q538">
        <v>0</v>
      </c>
      <c r="R538" s="1" t="s">
        <v>7164</v>
      </c>
      <c r="S538" s="1" t="s">
        <v>8157</v>
      </c>
      <c r="T538">
        <v>0.55000000000000004</v>
      </c>
      <c r="U538" s="1"/>
      <c r="V538">
        <v>10128.597428999999</v>
      </c>
      <c r="W538">
        <v>320856.92345499998</v>
      </c>
      <c r="X538">
        <v>53.593730000000001</v>
      </c>
      <c r="Y538">
        <v>6.2855639999999999</v>
      </c>
      <c r="Z538">
        <v>137.310686</v>
      </c>
      <c r="AA538">
        <v>137.92594600000001</v>
      </c>
      <c r="AB538">
        <v>0</v>
      </c>
    </row>
    <row r="539" spans="1:28" x14ac:dyDescent="0.25">
      <c r="A539" s="1" t="s">
        <v>3011</v>
      </c>
      <c r="B539">
        <v>2045</v>
      </c>
      <c r="C539" s="1" t="s">
        <v>4039</v>
      </c>
      <c r="D539">
        <v>5.0999999999999996</v>
      </c>
      <c r="E539">
        <v>0</v>
      </c>
      <c r="F539">
        <v>0.56999999999999995</v>
      </c>
      <c r="G539">
        <v>3068</v>
      </c>
      <c r="H539" s="1" t="s">
        <v>4111</v>
      </c>
      <c r="I539">
        <v>13.29</v>
      </c>
      <c r="J539">
        <v>9.39</v>
      </c>
      <c r="K539">
        <v>1023</v>
      </c>
      <c r="L539">
        <v>1792.39</v>
      </c>
      <c r="M539">
        <v>652</v>
      </c>
      <c r="N539">
        <v>21</v>
      </c>
      <c r="O539">
        <v>0</v>
      </c>
      <c r="P539">
        <v>856.77</v>
      </c>
      <c r="Q539">
        <v>0</v>
      </c>
      <c r="R539" s="1" t="s">
        <v>7166</v>
      </c>
      <c r="S539" s="1" t="s">
        <v>8157</v>
      </c>
      <c r="T539">
        <v>0.77</v>
      </c>
      <c r="U539" s="1"/>
      <c r="V539">
        <v>108609.728661</v>
      </c>
      <c r="W539">
        <v>2156376.109286</v>
      </c>
      <c r="X539">
        <v>545.19582400000002</v>
      </c>
      <c r="Y539">
        <v>50.291203000000003</v>
      </c>
      <c r="Z539">
        <v>966.74764400000004</v>
      </c>
      <c r="AA539">
        <v>926.97911799999997</v>
      </c>
      <c r="AB539">
        <v>0</v>
      </c>
    </row>
    <row r="540" spans="1:28" x14ac:dyDescent="0.25">
      <c r="A540" s="1" t="s">
        <v>3013</v>
      </c>
      <c r="B540">
        <v>2588</v>
      </c>
      <c r="C540" s="1" t="s">
        <v>4022</v>
      </c>
      <c r="D540">
        <v>5.0999999999999996</v>
      </c>
      <c r="E540">
        <v>0</v>
      </c>
      <c r="F540">
        <v>0.5</v>
      </c>
      <c r="G540">
        <v>3070</v>
      </c>
      <c r="H540" s="1" t="s">
        <v>4133</v>
      </c>
      <c r="I540">
        <v>20.190000000000001</v>
      </c>
      <c r="J540">
        <v>8.01</v>
      </c>
      <c r="K540">
        <v>482</v>
      </c>
      <c r="L540">
        <v>2376.66</v>
      </c>
      <c r="M540">
        <v>168</v>
      </c>
      <c r="N540">
        <v>4</v>
      </c>
      <c r="O540">
        <v>0</v>
      </c>
      <c r="P540">
        <v>327.25</v>
      </c>
      <c r="Q540">
        <v>0</v>
      </c>
      <c r="R540" s="1" t="s">
        <v>7168</v>
      </c>
      <c r="S540" s="1" t="s">
        <v>8157</v>
      </c>
      <c r="T540">
        <v>1.0900000000000001</v>
      </c>
      <c r="U540" s="1"/>
      <c r="V540">
        <v>43743.289892000001</v>
      </c>
      <c r="W540">
        <v>1296207.9243300001</v>
      </c>
      <c r="X540">
        <v>229.810541</v>
      </c>
      <c r="Y540">
        <v>27.904057999999999</v>
      </c>
      <c r="Z540">
        <v>566.11005499999999</v>
      </c>
      <c r="AA540">
        <v>557.19666500000005</v>
      </c>
      <c r="AB540">
        <v>0</v>
      </c>
    </row>
    <row r="541" spans="1:28" x14ac:dyDescent="0.25">
      <c r="A541" s="1" t="s">
        <v>3018</v>
      </c>
      <c r="B541">
        <v>2724</v>
      </c>
      <c r="C541" s="1" t="s">
        <v>4021</v>
      </c>
      <c r="D541">
        <v>5.0999999999999996</v>
      </c>
      <c r="E541">
        <v>0</v>
      </c>
      <c r="F541">
        <v>0.33</v>
      </c>
      <c r="G541">
        <v>3073</v>
      </c>
      <c r="H541" s="1" t="s">
        <v>4101</v>
      </c>
      <c r="I541">
        <v>76.69</v>
      </c>
      <c r="J541">
        <v>7.57</v>
      </c>
      <c r="K541">
        <v>349</v>
      </c>
      <c r="L541">
        <v>1564.11</v>
      </c>
      <c r="M541">
        <v>157</v>
      </c>
      <c r="N541">
        <v>5</v>
      </c>
      <c r="O541">
        <v>0</v>
      </c>
      <c r="P541">
        <v>221.89</v>
      </c>
      <c r="Q541">
        <v>0</v>
      </c>
      <c r="R541" s="1" t="s">
        <v>7173</v>
      </c>
      <c r="S541" s="1" t="s">
        <v>8157</v>
      </c>
      <c r="T541">
        <v>0.88</v>
      </c>
      <c r="U541" s="1"/>
      <c r="V541">
        <v>32660.718674</v>
      </c>
      <c r="W541">
        <v>903431.61264299997</v>
      </c>
      <c r="X541">
        <v>170.02901399999999</v>
      </c>
      <c r="Y541">
        <v>19.472685999999999</v>
      </c>
      <c r="Z541">
        <v>394.73251499999998</v>
      </c>
      <c r="AA541">
        <v>388.35702099999997</v>
      </c>
      <c r="AB541">
        <v>0</v>
      </c>
    </row>
    <row r="542" spans="1:28" x14ac:dyDescent="0.25">
      <c r="A542" s="1" t="s">
        <v>3021</v>
      </c>
      <c r="B542">
        <v>2898</v>
      </c>
      <c r="C542" s="1" t="s">
        <v>4016</v>
      </c>
      <c r="D542">
        <v>5.0999999999999996</v>
      </c>
      <c r="E542">
        <v>0</v>
      </c>
      <c r="F542">
        <v>0</v>
      </c>
      <c r="G542">
        <v>3076</v>
      </c>
      <c r="H542" s="1" t="s">
        <v>4089</v>
      </c>
      <c r="I542">
        <v>182.21</v>
      </c>
      <c r="J542">
        <v>11.19</v>
      </c>
      <c r="K542">
        <v>178</v>
      </c>
      <c r="L542">
        <v>905.52</v>
      </c>
      <c r="M542">
        <v>81</v>
      </c>
      <c r="N542">
        <v>2</v>
      </c>
      <c r="O542">
        <v>0</v>
      </c>
      <c r="P542">
        <v>103.41</v>
      </c>
      <c r="Q542">
        <v>0</v>
      </c>
      <c r="R542" s="1" t="s">
        <v>7176</v>
      </c>
      <c r="S542" s="1" t="s">
        <v>8157</v>
      </c>
      <c r="T542">
        <v>0.88</v>
      </c>
      <c r="U542" s="1"/>
      <c r="V542">
        <v>15558.867956</v>
      </c>
      <c r="W542">
        <v>444866.577705</v>
      </c>
      <c r="X542">
        <v>81.275734999999997</v>
      </c>
      <c r="Y542">
        <v>9.1325210000000006</v>
      </c>
      <c r="Z542">
        <v>190.913037</v>
      </c>
      <c r="AA542">
        <v>191.234544</v>
      </c>
      <c r="AB542">
        <v>0</v>
      </c>
    </row>
    <row r="543" spans="1:28" x14ac:dyDescent="0.25">
      <c r="A543" s="1" t="s">
        <v>3022</v>
      </c>
      <c r="B543">
        <v>2243</v>
      </c>
      <c r="C543" s="1" t="s">
        <v>4042</v>
      </c>
      <c r="D543">
        <v>5.0999999999999996</v>
      </c>
      <c r="E543">
        <v>0</v>
      </c>
      <c r="F543">
        <v>0.5</v>
      </c>
      <c r="G543">
        <v>3077</v>
      </c>
      <c r="H543" s="1" t="s">
        <v>4134</v>
      </c>
      <c r="I543">
        <v>126.24</v>
      </c>
      <c r="J543">
        <v>9.4600000000000009</v>
      </c>
      <c r="K543">
        <v>834</v>
      </c>
      <c r="L543">
        <v>1296.01</v>
      </c>
      <c r="M543">
        <v>552</v>
      </c>
      <c r="N543">
        <v>19</v>
      </c>
      <c r="O543">
        <v>0</v>
      </c>
      <c r="P543">
        <v>716.91</v>
      </c>
      <c r="Q543">
        <v>0</v>
      </c>
      <c r="R543" s="1" t="s">
        <v>7177</v>
      </c>
      <c r="S543" s="1" t="s">
        <v>8157</v>
      </c>
      <c r="T543">
        <v>0.81</v>
      </c>
      <c r="U543" s="1"/>
      <c r="V543">
        <v>90100.808751999997</v>
      </c>
      <c r="W543">
        <v>1745325.2747529999</v>
      </c>
      <c r="X543">
        <v>451.25812400000001</v>
      </c>
      <c r="Y543">
        <v>40.970759999999999</v>
      </c>
      <c r="Z543">
        <v>784.357212</v>
      </c>
      <c r="AA543">
        <v>750.278774</v>
      </c>
      <c r="AB543">
        <v>0</v>
      </c>
    </row>
    <row r="544" spans="1:28" x14ac:dyDescent="0.25">
      <c r="A544" s="1" t="s">
        <v>3027</v>
      </c>
      <c r="B544">
        <v>2300</v>
      </c>
      <c r="C544" s="1" t="s">
        <v>4033</v>
      </c>
      <c r="D544">
        <v>5.0999999999999996</v>
      </c>
      <c r="E544">
        <v>0</v>
      </c>
      <c r="F544">
        <v>0</v>
      </c>
      <c r="G544">
        <v>3082</v>
      </c>
      <c r="H544" s="1" t="s">
        <v>4088</v>
      </c>
      <c r="I544">
        <v>194.58</v>
      </c>
      <c r="J544">
        <v>5.74</v>
      </c>
      <c r="K544">
        <v>782</v>
      </c>
      <c r="L544">
        <v>2216.48</v>
      </c>
      <c r="M544">
        <v>354</v>
      </c>
      <c r="N544">
        <v>19</v>
      </c>
      <c r="O544">
        <v>0</v>
      </c>
      <c r="P544">
        <v>581.38</v>
      </c>
      <c r="Q544">
        <v>0</v>
      </c>
      <c r="R544" s="1" t="s">
        <v>7182</v>
      </c>
      <c r="S544" s="1" t="s">
        <v>8157</v>
      </c>
      <c r="T544">
        <v>0.8</v>
      </c>
      <c r="U544" s="1"/>
      <c r="V544">
        <v>63552.023194000001</v>
      </c>
      <c r="W544">
        <v>1542151.885245</v>
      </c>
      <c r="X544">
        <v>325.51984800000002</v>
      </c>
      <c r="Y544">
        <v>33.376196999999998</v>
      </c>
      <c r="Z544">
        <v>676.36365899999998</v>
      </c>
      <c r="AA544">
        <v>662.92920000000004</v>
      </c>
      <c r="AB544">
        <v>0</v>
      </c>
    </row>
    <row r="545" spans="1:28" x14ac:dyDescent="0.25">
      <c r="A545" s="1" t="s">
        <v>3029</v>
      </c>
      <c r="B545">
        <v>2530</v>
      </c>
      <c r="C545" s="1" t="s">
        <v>4026</v>
      </c>
      <c r="D545">
        <v>0.2</v>
      </c>
      <c r="E545">
        <v>0</v>
      </c>
      <c r="F545">
        <v>0</v>
      </c>
      <c r="G545">
        <v>3083</v>
      </c>
      <c r="H545" s="1" t="s">
        <v>4106</v>
      </c>
      <c r="I545">
        <v>88.81</v>
      </c>
      <c r="J545">
        <v>9.3800000000000008</v>
      </c>
      <c r="K545">
        <v>553</v>
      </c>
      <c r="L545">
        <v>2051.67</v>
      </c>
      <c r="M545">
        <v>242</v>
      </c>
      <c r="N545">
        <v>11</v>
      </c>
      <c r="O545">
        <v>0</v>
      </c>
      <c r="P545">
        <v>374.83</v>
      </c>
      <c r="Q545">
        <v>0</v>
      </c>
      <c r="R545" s="1" t="s">
        <v>7184</v>
      </c>
      <c r="S545" s="1" t="s">
        <v>8157</v>
      </c>
      <c r="T545">
        <v>0.75</v>
      </c>
      <c r="U545" s="1"/>
      <c r="V545">
        <v>51400.337252999998</v>
      </c>
      <c r="W545">
        <v>1370834.9444820001</v>
      </c>
      <c r="X545">
        <v>266.42397099999999</v>
      </c>
      <c r="Y545">
        <v>30.365188</v>
      </c>
      <c r="Z545">
        <v>604.84640300000001</v>
      </c>
      <c r="AA545">
        <v>589.27936199999999</v>
      </c>
      <c r="AB545">
        <v>0</v>
      </c>
    </row>
    <row r="546" spans="1:28" x14ac:dyDescent="0.25">
      <c r="A546" s="1" t="s">
        <v>3032</v>
      </c>
      <c r="B546">
        <v>2165</v>
      </c>
      <c r="C546" s="1" t="s">
        <v>4024</v>
      </c>
      <c r="D546">
        <v>5.0999999999999996</v>
      </c>
      <c r="E546">
        <v>0</v>
      </c>
      <c r="F546">
        <v>0</v>
      </c>
      <c r="G546">
        <v>3084</v>
      </c>
      <c r="H546" s="1" t="s">
        <v>4144</v>
      </c>
      <c r="I546">
        <v>26.09</v>
      </c>
      <c r="J546">
        <v>13.73</v>
      </c>
      <c r="K546">
        <v>919</v>
      </c>
      <c r="L546">
        <v>2392.42</v>
      </c>
      <c r="M546">
        <v>496</v>
      </c>
      <c r="N546">
        <v>20</v>
      </c>
      <c r="O546">
        <v>0</v>
      </c>
      <c r="P546">
        <v>746.29</v>
      </c>
      <c r="Q546">
        <v>0</v>
      </c>
      <c r="R546" s="1" t="s">
        <v>7187</v>
      </c>
      <c r="S546" s="1" t="s">
        <v>8157</v>
      </c>
      <c r="T546">
        <v>1</v>
      </c>
      <c r="U546" s="1"/>
      <c r="V546">
        <v>88372.349606000003</v>
      </c>
      <c r="W546">
        <v>2063785.634998</v>
      </c>
      <c r="X546">
        <v>451.06148100000001</v>
      </c>
      <c r="Y546">
        <v>46.604460000000003</v>
      </c>
      <c r="Z546">
        <v>915.88501599999995</v>
      </c>
      <c r="AA546">
        <v>887.16544699999997</v>
      </c>
      <c r="AB546">
        <v>0</v>
      </c>
    </row>
    <row r="547" spans="1:28" x14ac:dyDescent="0.25">
      <c r="A547" s="1" t="s">
        <v>3039</v>
      </c>
      <c r="B547">
        <v>2857</v>
      </c>
      <c r="C547" s="1" t="s">
        <v>4001</v>
      </c>
      <c r="D547">
        <v>0.2</v>
      </c>
      <c r="E547">
        <v>0</v>
      </c>
      <c r="F547">
        <v>218.77</v>
      </c>
      <c r="G547">
        <v>3088</v>
      </c>
      <c r="H547" s="1" t="s">
        <v>4071</v>
      </c>
      <c r="I547">
        <v>108.49</v>
      </c>
      <c r="J547">
        <v>5.53</v>
      </c>
      <c r="K547">
        <v>231</v>
      </c>
      <c r="L547">
        <v>419.77</v>
      </c>
      <c r="M547">
        <v>90</v>
      </c>
      <c r="N547">
        <v>13</v>
      </c>
      <c r="O547">
        <v>0</v>
      </c>
      <c r="P547">
        <v>176.74</v>
      </c>
      <c r="Q547">
        <v>0</v>
      </c>
      <c r="R547" s="1" t="s">
        <v>7194</v>
      </c>
      <c r="S547" s="1" t="s">
        <v>8157</v>
      </c>
      <c r="T547">
        <v>0.51</v>
      </c>
      <c r="U547" s="1"/>
      <c r="V547">
        <v>17821.386640000001</v>
      </c>
      <c r="W547">
        <v>390570.194158</v>
      </c>
      <c r="X547">
        <v>90.286413999999994</v>
      </c>
      <c r="Y547">
        <v>8.6923960000000005</v>
      </c>
      <c r="Z547">
        <v>173.407926</v>
      </c>
      <c r="AA547">
        <v>167.896568</v>
      </c>
      <c r="AB547">
        <v>0</v>
      </c>
    </row>
    <row r="548" spans="1:28" x14ac:dyDescent="0.25">
      <c r="A548" s="1" t="s">
        <v>3040</v>
      </c>
      <c r="B548">
        <v>2762</v>
      </c>
      <c r="C548" s="1" t="s">
        <v>4022</v>
      </c>
      <c r="D548">
        <v>5.0999999999999996</v>
      </c>
      <c r="E548">
        <v>0</v>
      </c>
      <c r="F548">
        <v>2</v>
      </c>
      <c r="G548">
        <v>3089</v>
      </c>
      <c r="H548" s="1" t="s">
        <v>4136</v>
      </c>
      <c r="I548">
        <v>86.22</v>
      </c>
      <c r="J548">
        <v>18.760000000000002</v>
      </c>
      <c r="K548">
        <v>327</v>
      </c>
      <c r="L548">
        <v>2997.17</v>
      </c>
      <c r="M548">
        <v>24</v>
      </c>
      <c r="N548">
        <v>2</v>
      </c>
      <c r="O548">
        <v>0</v>
      </c>
      <c r="P548">
        <v>141</v>
      </c>
      <c r="Q548">
        <v>0</v>
      </c>
      <c r="R548" s="1" t="s">
        <v>7195</v>
      </c>
      <c r="S548" s="1" t="s">
        <v>8157</v>
      </c>
      <c r="T548">
        <v>1.1000000000000001</v>
      </c>
      <c r="U548" s="1"/>
      <c r="V548">
        <v>21927.377505</v>
      </c>
      <c r="W548">
        <v>1129963.529112</v>
      </c>
      <c r="X548">
        <v>126.80113900000001</v>
      </c>
      <c r="Y548">
        <v>23.108246000000001</v>
      </c>
      <c r="Z548">
        <v>482.12262700000002</v>
      </c>
      <c r="AA548">
        <v>485.72207800000001</v>
      </c>
      <c r="AB548">
        <v>0</v>
      </c>
    </row>
    <row r="549" spans="1:28" x14ac:dyDescent="0.25">
      <c r="A549" s="1" t="s">
        <v>3042</v>
      </c>
      <c r="B549">
        <v>1972</v>
      </c>
      <c r="C549" s="1" t="s">
        <v>4046</v>
      </c>
      <c r="D549">
        <v>5.0999999999999996</v>
      </c>
      <c r="E549">
        <v>0</v>
      </c>
      <c r="F549">
        <v>0.56999999999999995</v>
      </c>
      <c r="G549">
        <v>3090</v>
      </c>
      <c r="H549" s="1" t="s">
        <v>4095</v>
      </c>
      <c r="I549">
        <v>63.59</v>
      </c>
      <c r="J549">
        <v>12.53</v>
      </c>
      <c r="K549">
        <v>1118</v>
      </c>
      <c r="L549">
        <v>3164.06</v>
      </c>
      <c r="M549">
        <v>661</v>
      </c>
      <c r="N549">
        <v>23</v>
      </c>
      <c r="O549">
        <v>0</v>
      </c>
      <c r="P549">
        <v>939.25</v>
      </c>
      <c r="Q549">
        <v>0</v>
      </c>
      <c r="R549" s="1" t="s">
        <v>7197</v>
      </c>
      <c r="S549" s="1" t="s">
        <v>8157</v>
      </c>
      <c r="T549">
        <v>1.28</v>
      </c>
      <c r="U549" s="1"/>
      <c r="V549">
        <v>116096.42139600001</v>
      </c>
      <c r="W549">
        <v>2700579.1579570002</v>
      </c>
      <c r="X549">
        <v>592.20197399999995</v>
      </c>
      <c r="Y549">
        <v>61.844732</v>
      </c>
      <c r="Z549">
        <v>1198.8008620000001</v>
      </c>
      <c r="AA549">
        <v>1160.9052610000001</v>
      </c>
      <c r="AB549">
        <v>0</v>
      </c>
    </row>
    <row r="550" spans="1:28" x14ac:dyDescent="0.25">
      <c r="A550" s="1" t="s">
        <v>3050</v>
      </c>
      <c r="B550">
        <v>2875</v>
      </c>
      <c r="C550" s="1" t="s">
        <v>4024</v>
      </c>
      <c r="D550">
        <v>5.0999999999999996</v>
      </c>
      <c r="E550">
        <v>0</v>
      </c>
      <c r="F550">
        <v>0</v>
      </c>
      <c r="G550">
        <v>3095</v>
      </c>
      <c r="H550" s="1" t="s">
        <v>4147</v>
      </c>
      <c r="I550">
        <v>23.77</v>
      </c>
      <c r="J550">
        <v>12.88</v>
      </c>
      <c r="K550">
        <v>220</v>
      </c>
      <c r="L550">
        <v>1450.54</v>
      </c>
      <c r="M550">
        <v>61</v>
      </c>
      <c r="N550">
        <v>1</v>
      </c>
      <c r="O550">
        <v>0</v>
      </c>
      <c r="P550">
        <v>109.88</v>
      </c>
      <c r="Q550">
        <v>0</v>
      </c>
      <c r="R550" s="1" t="s">
        <v>7205</v>
      </c>
      <c r="S550" s="1" t="s">
        <v>8157</v>
      </c>
      <c r="T550">
        <v>0.97</v>
      </c>
      <c r="U550" s="1"/>
      <c r="V550">
        <v>17968.161857999999</v>
      </c>
      <c r="W550">
        <v>645557.54766100005</v>
      </c>
      <c r="X550">
        <v>97.091661000000002</v>
      </c>
      <c r="Y550">
        <v>13.292386</v>
      </c>
      <c r="Z550">
        <v>277.22375499999998</v>
      </c>
      <c r="AA550">
        <v>277.50145700000002</v>
      </c>
      <c r="AB550">
        <v>0</v>
      </c>
    </row>
    <row r="551" spans="1:28" x14ac:dyDescent="0.25">
      <c r="A551" s="1" t="s">
        <v>3060</v>
      </c>
      <c r="B551">
        <v>2877</v>
      </c>
      <c r="C551" s="1" t="s">
        <v>4033</v>
      </c>
      <c r="D551">
        <v>5.0999999999999996</v>
      </c>
      <c r="E551">
        <v>0</v>
      </c>
      <c r="F551">
        <v>2.0099999999999998</v>
      </c>
      <c r="G551">
        <v>3109</v>
      </c>
      <c r="H551" s="1" t="s">
        <v>4122</v>
      </c>
      <c r="I551">
        <v>159.35</v>
      </c>
      <c r="J551">
        <v>9.44</v>
      </c>
      <c r="K551">
        <v>232</v>
      </c>
      <c r="L551">
        <v>1983.05</v>
      </c>
      <c r="M551">
        <v>26</v>
      </c>
      <c r="N551">
        <v>4</v>
      </c>
      <c r="O551">
        <v>0</v>
      </c>
      <c r="P551">
        <v>129.02000000000001</v>
      </c>
      <c r="Q551">
        <v>0</v>
      </c>
      <c r="R551" s="1" t="s">
        <v>7215</v>
      </c>
      <c r="S551" s="1" t="s">
        <v>8157</v>
      </c>
      <c r="T551">
        <v>1.4</v>
      </c>
      <c r="U551" s="1"/>
      <c r="V551">
        <v>16717.130872000002</v>
      </c>
      <c r="W551">
        <v>804638.23378300003</v>
      </c>
      <c r="X551">
        <v>95.244018999999994</v>
      </c>
      <c r="Y551">
        <v>16.636728999999999</v>
      </c>
      <c r="Z551">
        <v>345.022491</v>
      </c>
      <c r="AA551">
        <v>345.87950999999998</v>
      </c>
      <c r="AB551">
        <v>0</v>
      </c>
    </row>
    <row r="552" spans="1:28" x14ac:dyDescent="0.25">
      <c r="A552" s="1" t="s">
        <v>3064</v>
      </c>
      <c r="B552">
        <v>2999</v>
      </c>
      <c r="C552" s="1" t="s">
        <v>4001</v>
      </c>
      <c r="D552">
        <v>0.2</v>
      </c>
      <c r="E552">
        <v>0</v>
      </c>
      <c r="F552">
        <v>157.83000000000001</v>
      </c>
      <c r="G552">
        <v>3114</v>
      </c>
      <c r="H552" s="1" t="s">
        <v>4071</v>
      </c>
      <c r="I552">
        <v>108.49</v>
      </c>
      <c r="J552">
        <v>9.1999999999999993</v>
      </c>
      <c r="K552">
        <v>115</v>
      </c>
      <c r="L552">
        <v>419.77</v>
      </c>
      <c r="M552">
        <v>15</v>
      </c>
      <c r="N552">
        <v>3</v>
      </c>
      <c r="O552">
        <v>0</v>
      </c>
      <c r="P552">
        <v>82.42</v>
      </c>
      <c r="Q552">
        <v>0</v>
      </c>
      <c r="R552" s="1" t="s">
        <v>7219</v>
      </c>
      <c r="S552" s="1" t="s">
        <v>8157</v>
      </c>
      <c r="T552">
        <v>0.9</v>
      </c>
      <c r="U552" s="1"/>
      <c r="V552">
        <v>8092.2798560000001</v>
      </c>
      <c r="W552">
        <v>242978.93580000001</v>
      </c>
      <c r="X552">
        <v>42.605136000000002</v>
      </c>
      <c r="Y552">
        <v>5.299868</v>
      </c>
      <c r="Z552">
        <v>107.048202</v>
      </c>
      <c r="AA552">
        <v>104.44831499999999</v>
      </c>
      <c r="AB552">
        <v>0</v>
      </c>
    </row>
    <row r="553" spans="1:28" x14ac:dyDescent="0.25">
      <c r="A553" s="1" t="s">
        <v>3092</v>
      </c>
      <c r="B553">
        <v>1681</v>
      </c>
      <c r="C553" s="1" t="s">
        <v>4046</v>
      </c>
      <c r="D553">
        <v>5.0999999999999996</v>
      </c>
      <c r="E553">
        <v>0</v>
      </c>
      <c r="F553">
        <v>0.24</v>
      </c>
      <c r="G553">
        <v>3141</v>
      </c>
      <c r="H553" s="1" t="s">
        <v>4095</v>
      </c>
      <c r="I553">
        <v>63.59</v>
      </c>
      <c r="J553">
        <v>8</v>
      </c>
      <c r="K553">
        <v>1460</v>
      </c>
      <c r="L553">
        <v>3164.06</v>
      </c>
      <c r="M553">
        <v>757</v>
      </c>
      <c r="N553">
        <v>31</v>
      </c>
      <c r="O553">
        <v>0</v>
      </c>
      <c r="P553">
        <v>1084.98</v>
      </c>
      <c r="Q553">
        <v>0</v>
      </c>
      <c r="R553" s="1" t="s">
        <v>7247</v>
      </c>
      <c r="S553" s="1" t="s">
        <v>8157</v>
      </c>
      <c r="T553">
        <v>0.61</v>
      </c>
      <c r="U553" s="1"/>
      <c r="V553">
        <v>140737.106271</v>
      </c>
      <c r="W553">
        <v>2906332.8811249998</v>
      </c>
      <c r="X553">
        <v>708.79362000000003</v>
      </c>
      <c r="Y553">
        <v>65.384337000000002</v>
      </c>
      <c r="Z553">
        <v>1290.172423</v>
      </c>
      <c r="AA553">
        <v>1249.3677540000001</v>
      </c>
      <c r="AB553">
        <v>0</v>
      </c>
    </row>
    <row r="554" spans="1:28" x14ac:dyDescent="0.25">
      <c r="A554" s="1" t="s">
        <v>3095</v>
      </c>
      <c r="B554">
        <v>2139</v>
      </c>
      <c r="C554" s="1" t="s">
        <v>4005</v>
      </c>
      <c r="D554">
        <v>5.0999999999999996</v>
      </c>
      <c r="E554">
        <v>0</v>
      </c>
      <c r="F554">
        <v>69</v>
      </c>
      <c r="G554">
        <v>3143</v>
      </c>
      <c r="H554" s="1" t="s">
        <v>4099</v>
      </c>
      <c r="I554">
        <v>147.79</v>
      </c>
      <c r="J554">
        <v>14.52</v>
      </c>
      <c r="K554">
        <v>1004</v>
      </c>
      <c r="L554">
        <v>2570.39</v>
      </c>
      <c r="M554">
        <v>556</v>
      </c>
      <c r="N554">
        <v>22</v>
      </c>
      <c r="O554">
        <v>0</v>
      </c>
      <c r="P554">
        <v>836.92</v>
      </c>
      <c r="Q554">
        <v>0</v>
      </c>
      <c r="R554" s="1" t="s">
        <v>7250</v>
      </c>
      <c r="S554" s="1" t="s">
        <v>8157</v>
      </c>
      <c r="T554">
        <v>1.1200000000000001</v>
      </c>
      <c r="U554" s="1"/>
      <c r="V554">
        <v>97797.486210999996</v>
      </c>
      <c r="W554">
        <v>2255727.826473</v>
      </c>
      <c r="X554">
        <v>498.59412500000002</v>
      </c>
      <c r="Y554">
        <v>51.595861999999997</v>
      </c>
      <c r="Z554">
        <v>1004.064426</v>
      </c>
      <c r="AA554">
        <v>969.67634099999998</v>
      </c>
      <c r="AB554">
        <v>0</v>
      </c>
    </row>
    <row r="555" spans="1:28" x14ac:dyDescent="0.25">
      <c r="A555" s="1" t="s">
        <v>3105</v>
      </c>
      <c r="B555">
        <v>1858</v>
      </c>
      <c r="C555" s="1" t="s">
        <v>4033</v>
      </c>
      <c r="D555">
        <v>5.0999999999999996</v>
      </c>
      <c r="E555">
        <v>0</v>
      </c>
      <c r="F555">
        <v>0.86</v>
      </c>
      <c r="G555">
        <v>3151</v>
      </c>
      <c r="H555" s="1" t="s">
        <v>4096</v>
      </c>
      <c r="I555">
        <v>121.36</v>
      </c>
      <c r="J555">
        <v>12.16</v>
      </c>
      <c r="K555">
        <v>1293</v>
      </c>
      <c r="L555">
        <v>2850.35</v>
      </c>
      <c r="M555">
        <v>799</v>
      </c>
      <c r="N555">
        <v>32</v>
      </c>
      <c r="O555">
        <v>0</v>
      </c>
      <c r="P555">
        <v>1087.97</v>
      </c>
      <c r="Q555">
        <v>0</v>
      </c>
      <c r="R555" s="1" t="s">
        <v>7260</v>
      </c>
      <c r="S555" s="1" t="s">
        <v>8157</v>
      </c>
      <c r="T555">
        <v>1.02</v>
      </c>
      <c r="U555" s="1"/>
      <c r="V555">
        <v>135949.40714299999</v>
      </c>
      <c r="W555">
        <v>2882445.8437629999</v>
      </c>
      <c r="X555">
        <v>686.92134199999998</v>
      </c>
      <c r="Y555">
        <v>66.636804999999995</v>
      </c>
      <c r="Z555">
        <v>1287.499994</v>
      </c>
      <c r="AA555">
        <v>1239.093781</v>
      </c>
      <c r="AB555">
        <v>0</v>
      </c>
    </row>
    <row r="556" spans="1:28" x14ac:dyDescent="0.25">
      <c r="A556" s="1" t="s">
        <v>3111</v>
      </c>
      <c r="B556">
        <v>2090</v>
      </c>
      <c r="C556" s="1" t="s">
        <v>4028</v>
      </c>
      <c r="D556">
        <v>5.0999999999999996</v>
      </c>
      <c r="E556">
        <v>0</v>
      </c>
      <c r="F556">
        <v>0.72</v>
      </c>
      <c r="G556">
        <v>3154</v>
      </c>
      <c r="H556" s="1" t="s">
        <v>4109</v>
      </c>
      <c r="I556">
        <v>23.46</v>
      </c>
      <c r="J556">
        <v>6.73</v>
      </c>
      <c r="K556">
        <v>1064</v>
      </c>
      <c r="L556">
        <v>1564.07</v>
      </c>
      <c r="M556">
        <v>665</v>
      </c>
      <c r="N556">
        <v>32</v>
      </c>
      <c r="O556">
        <v>0</v>
      </c>
      <c r="P556">
        <v>962.72</v>
      </c>
      <c r="Q556">
        <v>0</v>
      </c>
      <c r="R556" s="1" t="s">
        <v>7266</v>
      </c>
      <c r="S556" s="1" t="s">
        <v>8157</v>
      </c>
      <c r="T556">
        <v>1.1299999999999999</v>
      </c>
      <c r="U556" s="1"/>
      <c r="V556">
        <v>112447.447365</v>
      </c>
      <c r="W556">
        <v>2255960.0102380002</v>
      </c>
      <c r="X556">
        <v>565.17372</v>
      </c>
      <c r="Y556">
        <v>53.166201999999998</v>
      </c>
      <c r="Z556">
        <v>1014.769236</v>
      </c>
      <c r="AA556">
        <v>969.78623900000002</v>
      </c>
      <c r="AB556">
        <v>0</v>
      </c>
    </row>
    <row r="557" spans="1:28" x14ac:dyDescent="0.25">
      <c r="A557" s="1" t="s">
        <v>3123</v>
      </c>
      <c r="B557">
        <v>2444</v>
      </c>
      <c r="C557" s="1" t="s">
        <v>4033</v>
      </c>
      <c r="D557">
        <v>5.0999999999999996</v>
      </c>
      <c r="E557">
        <v>0</v>
      </c>
      <c r="F557">
        <v>0.25</v>
      </c>
      <c r="G557">
        <v>3165</v>
      </c>
      <c r="H557" s="1" t="s">
        <v>4088</v>
      </c>
      <c r="I557">
        <v>194.58</v>
      </c>
      <c r="J557">
        <v>12.28</v>
      </c>
      <c r="K557">
        <v>721</v>
      </c>
      <c r="L557">
        <v>2216.48</v>
      </c>
      <c r="M557">
        <v>399</v>
      </c>
      <c r="N557">
        <v>18</v>
      </c>
      <c r="O557">
        <v>0</v>
      </c>
      <c r="P557">
        <v>553.57000000000005</v>
      </c>
      <c r="Q557">
        <v>0</v>
      </c>
      <c r="R557" s="1" t="s">
        <v>7278</v>
      </c>
      <c r="S557" s="1" t="s">
        <v>8157</v>
      </c>
      <c r="T557">
        <v>0.96</v>
      </c>
      <c r="U557" s="1"/>
      <c r="V557">
        <v>67470.445456999994</v>
      </c>
      <c r="W557">
        <v>1605097.3681439999</v>
      </c>
      <c r="X557">
        <v>345.06508000000002</v>
      </c>
      <c r="Y557">
        <v>35.922013999999997</v>
      </c>
      <c r="Z557">
        <v>708.97452499999997</v>
      </c>
      <c r="AA557">
        <v>689.98735399999998</v>
      </c>
      <c r="AB557">
        <v>0</v>
      </c>
    </row>
    <row r="558" spans="1:28" x14ac:dyDescent="0.25">
      <c r="A558" s="1" t="s">
        <v>3124</v>
      </c>
      <c r="B558">
        <v>2300</v>
      </c>
      <c r="C558" s="1" t="s">
        <v>4041</v>
      </c>
      <c r="D558">
        <v>0.2</v>
      </c>
      <c r="E558">
        <v>0</v>
      </c>
      <c r="F558">
        <v>0.01</v>
      </c>
      <c r="G558">
        <v>3166</v>
      </c>
      <c r="H558" s="1" t="s">
        <v>4099</v>
      </c>
      <c r="I558">
        <v>147.79</v>
      </c>
      <c r="J558">
        <v>6.63</v>
      </c>
      <c r="K558">
        <v>866</v>
      </c>
      <c r="L558">
        <v>2480.9</v>
      </c>
      <c r="M558">
        <v>479</v>
      </c>
      <c r="N558">
        <v>11</v>
      </c>
      <c r="O558">
        <v>0</v>
      </c>
      <c r="P558">
        <v>568.16999999999996</v>
      </c>
      <c r="Q558">
        <v>0</v>
      </c>
      <c r="R558" s="1" t="s">
        <v>7279</v>
      </c>
      <c r="S558" s="1" t="s">
        <v>8157</v>
      </c>
      <c r="T558">
        <v>0.61</v>
      </c>
      <c r="U558" s="1"/>
      <c r="V558">
        <v>87350.71084</v>
      </c>
      <c r="W558">
        <v>1867774.9550139999</v>
      </c>
      <c r="X558">
        <v>441.36389000000003</v>
      </c>
      <c r="Y558">
        <v>41.243462000000001</v>
      </c>
      <c r="Z558">
        <v>824.07216400000004</v>
      </c>
      <c r="AA558">
        <v>802.91338299999995</v>
      </c>
      <c r="AB558">
        <v>0</v>
      </c>
    </row>
    <row r="559" spans="1:28" x14ac:dyDescent="0.25">
      <c r="A559" s="1" t="s">
        <v>3126</v>
      </c>
      <c r="B559">
        <v>3019</v>
      </c>
      <c r="C559" s="1" t="s">
        <v>4009</v>
      </c>
      <c r="D559">
        <v>5.0999999999999996</v>
      </c>
      <c r="E559">
        <v>0</v>
      </c>
      <c r="F559">
        <v>0.26</v>
      </c>
      <c r="G559">
        <v>3166</v>
      </c>
      <c r="H559" s="1" t="s">
        <v>4081</v>
      </c>
      <c r="I559">
        <v>19.239999999999998</v>
      </c>
      <c r="J559">
        <v>9.06</v>
      </c>
      <c r="K559">
        <v>147</v>
      </c>
      <c r="L559">
        <v>738.31</v>
      </c>
      <c r="M559">
        <v>34</v>
      </c>
      <c r="N559">
        <v>2</v>
      </c>
      <c r="O559">
        <v>0</v>
      </c>
      <c r="P559">
        <v>74.7</v>
      </c>
      <c r="Q559">
        <v>0</v>
      </c>
      <c r="R559" s="1" t="s">
        <v>7281</v>
      </c>
      <c r="S559" s="1" t="s">
        <v>8157</v>
      </c>
      <c r="T559">
        <v>0.75</v>
      </c>
      <c r="U559" s="1"/>
      <c r="V559">
        <v>9799.0866100000003</v>
      </c>
      <c r="W559">
        <v>327822.56234100001</v>
      </c>
      <c r="X559">
        <v>52.290309999999998</v>
      </c>
      <c r="Y559">
        <v>6.4624040000000003</v>
      </c>
      <c r="Z559">
        <v>139.87944999999999</v>
      </c>
      <c r="AA559">
        <v>140.91978599999999</v>
      </c>
      <c r="AB559">
        <v>0</v>
      </c>
    </row>
    <row r="560" spans="1:28" x14ac:dyDescent="0.25">
      <c r="A560" s="1" t="s">
        <v>3131</v>
      </c>
      <c r="B560">
        <v>2829</v>
      </c>
      <c r="C560" s="1" t="s">
        <v>4006</v>
      </c>
      <c r="D560">
        <v>5.0999999999999996</v>
      </c>
      <c r="E560">
        <v>0</v>
      </c>
      <c r="F560">
        <v>0</v>
      </c>
      <c r="G560">
        <v>3171</v>
      </c>
      <c r="H560" s="1" t="s">
        <v>4078</v>
      </c>
      <c r="I560">
        <v>54.88</v>
      </c>
      <c r="J560">
        <v>4.3099999999999996</v>
      </c>
      <c r="K560">
        <v>342</v>
      </c>
      <c r="L560">
        <v>876.34</v>
      </c>
      <c r="M560">
        <v>81</v>
      </c>
      <c r="N560">
        <v>3</v>
      </c>
      <c r="O560">
        <v>0</v>
      </c>
      <c r="P560">
        <v>151.72999999999999</v>
      </c>
      <c r="Q560">
        <v>0</v>
      </c>
      <c r="R560" s="1" t="s">
        <v>7286</v>
      </c>
      <c r="S560" s="1" t="s">
        <v>8157</v>
      </c>
      <c r="T560">
        <v>0.33</v>
      </c>
      <c r="U560" s="1"/>
      <c r="V560">
        <v>26025.368875</v>
      </c>
      <c r="W560">
        <v>591606.40196699998</v>
      </c>
      <c r="X560">
        <v>132.21973800000001</v>
      </c>
      <c r="Y560">
        <v>12.419041999999999</v>
      </c>
      <c r="Z560">
        <v>258.61817000000002</v>
      </c>
      <c r="AA560">
        <v>254.31734599999999</v>
      </c>
      <c r="AB560">
        <v>0</v>
      </c>
    </row>
    <row r="561" spans="1:28" x14ac:dyDescent="0.25">
      <c r="A561" s="1" t="s">
        <v>3142</v>
      </c>
      <c r="B561">
        <v>3105</v>
      </c>
      <c r="C561" s="1" t="s">
        <v>4004</v>
      </c>
      <c r="D561">
        <v>5.0999999999999996</v>
      </c>
      <c r="E561">
        <v>0</v>
      </c>
      <c r="F561">
        <v>0</v>
      </c>
      <c r="G561">
        <v>3177</v>
      </c>
      <c r="H561" s="1" t="s">
        <v>4074</v>
      </c>
      <c r="I561">
        <v>0.2</v>
      </c>
      <c r="J561">
        <v>14.59</v>
      </c>
      <c r="K561">
        <v>72</v>
      </c>
      <c r="L561">
        <v>420.4</v>
      </c>
      <c r="M561">
        <v>1</v>
      </c>
      <c r="N561">
        <v>1</v>
      </c>
      <c r="O561">
        <v>0</v>
      </c>
      <c r="P561">
        <v>42.71</v>
      </c>
      <c r="Q561">
        <v>0</v>
      </c>
      <c r="R561" s="1" t="s">
        <v>7297</v>
      </c>
      <c r="S561" s="1" t="s">
        <v>8157</v>
      </c>
      <c r="T561">
        <v>1.08</v>
      </c>
      <c r="U561" s="1"/>
      <c r="V561">
        <v>5065.5813859999998</v>
      </c>
      <c r="W561">
        <v>212239.368793</v>
      </c>
      <c r="X561">
        <v>28.089072999999999</v>
      </c>
      <c r="Y561">
        <v>4.236383</v>
      </c>
      <c r="Z561">
        <v>90.378962999999999</v>
      </c>
      <c r="AA561">
        <v>91.233376000000007</v>
      </c>
      <c r="AB561">
        <v>0</v>
      </c>
    </row>
    <row r="562" spans="1:28" x14ac:dyDescent="0.25">
      <c r="A562" s="1" t="s">
        <v>3145</v>
      </c>
      <c r="B562">
        <v>3036</v>
      </c>
      <c r="C562" s="1" t="s">
        <v>4006</v>
      </c>
      <c r="D562">
        <v>5.0999999999999996</v>
      </c>
      <c r="E562">
        <v>0</v>
      </c>
      <c r="F562">
        <v>0</v>
      </c>
      <c r="G562">
        <v>3181</v>
      </c>
      <c r="H562" s="1" t="s">
        <v>4077</v>
      </c>
      <c r="I562">
        <v>54.88</v>
      </c>
      <c r="J562">
        <v>12.31</v>
      </c>
      <c r="K562">
        <v>145</v>
      </c>
      <c r="L562">
        <v>876.34</v>
      </c>
      <c r="M562">
        <v>39</v>
      </c>
      <c r="N562">
        <v>2</v>
      </c>
      <c r="O562">
        <v>0</v>
      </c>
      <c r="P562">
        <v>79.77</v>
      </c>
      <c r="Q562">
        <v>0</v>
      </c>
      <c r="R562" s="1" t="s">
        <v>7300</v>
      </c>
      <c r="S562" s="1" t="s">
        <v>8157</v>
      </c>
      <c r="T562">
        <v>0.98</v>
      </c>
      <c r="U562" s="1"/>
      <c r="V562">
        <v>11330.601694999999</v>
      </c>
      <c r="W562">
        <v>387862.67808600003</v>
      </c>
      <c r="X562">
        <v>60.730559999999997</v>
      </c>
      <c r="Y562">
        <v>7.9378700000000002</v>
      </c>
      <c r="Z562">
        <v>166.63959600000001</v>
      </c>
      <c r="AA562">
        <v>166.728396</v>
      </c>
      <c r="AB562">
        <v>0</v>
      </c>
    </row>
    <row r="563" spans="1:28" x14ac:dyDescent="0.25">
      <c r="A563" s="1" t="s">
        <v>3149</v>
      </c>
      <c r="B563">
        <v>2967</v>
      </c>
      <c r="C563" s="1" t="s">
        <v>4006</v>
      </c>
      <c r="D563">
        <v>5.0999999999999996</v>
      </c>
      <c r="E563">
        <v>0</v>
      </c>
      <c r="F563">
        <v>0</v>
      </c>
      <c r="G563">
        <v>3189</v>
      </c>
      <c r="H563" s="1" t="s">
        <v>4077</v>
      </c>
      <c r="I563">
        <v>54.88</v>
      </c>
      <c r="J563">
        <v>6.75</v>
      </c>
      <c r="K563">
        <v>222</v>
      </c>
      <c r="L563">
        <v>876.34</v>
      </c>
      <c r="M563">
        <v>68</v>
      </c>
      <c r="N563">
        <v>2</v>
      </c>
      <c r="O563">
        <v>0</v>
      </c>
      <c r="P563">
        <v>93.25</v>
      </c>
      <c r="Q563">
        <v>0</v>
      </c>
      <c r="R563" s="1" t="s">
        <v>7304</v>
      </c>
      <c r="S563" s="1" t="s">
        <v>8157</v>
      </c>
      <c r="T563">
        <v>0.49</v>
      </c>
      <c r="U563" s="1"/>
      <c r="V563">
        <v>16572.345140000001</v>
      </c>
      <c r="W563">
        <v>435652.02408599999</v>
      </c>
      <c r="X563">
        <v>85.558407000000003</v>
      </c>
      <c r="Y563">
        <v>8.7008980000000005</v>
      </c>
      <c r="Z563">
        <v>187.28147000000001</v>
      </c>
      <c r="AA563">
        <v>187.27480499999999</v>
      </c>
      <c r="AB563">
        <v>0</v>
      </c>
    </row>
    <row r="564" spans="1:28" x14ac:dyDescent="0.25">
      <c r="A564" s="1" t="s">
        <v>3151</v>
      </c>
      <c r="B564">
        <v>2762</v>
      </c>
      <c r="C564" s="1" t="s">
        <v>4006</v>
      </c>
      <c r="D564">
        <v>5.0999999999999996</v>
      </c>
      <c r="E564">
        <v>0</v>
      </c>
      <c r="F564">
        <v>2</v>
      </c>
      <c r="G564">
        <v>3190</v>
      </c>
      <c r="H564" s="1" t="s">
        <v>4078</v>
      </c>
      <c r="I564">
        <v>54.88</v>
      </c>
      <c r="J564">
        <v>2.84</v>
      </c>
      <c r="K564">
        <v>428</v>
      </c>
      <c r="L564">
        <v>876.34</v>
      </c>
      <c r="M564">
        <v>84</v>
      </c>
      <c r="N564">
        <v>2</v>
      </c>
      <c r="O564">
        <v>0</v>
      </c>
      <c r="P564">
        <v>179.97</v>
      </c>
      <c r="Q564">
        <v>0</v>
      </c>
      <c r="R564" s="1" t="s">
        <v>7306</v>
      </c>
      <c r="S564" s="1" t="s">
        <v>8157</v>
      </c>
      <c r="T564">
        <v>0.25</v>
      </c>
      <c r="U564" s="1"/>
      <c r="V564">
        <v>33328.745744</v>
      </c>
      <c r="W564">
        <v>686669.48415499995</v>
      </c>
      <c r="X564">
        <v>167.64228399999999</v>
      </c>
      <c r="Y564">
        <v>14.697777</v>
      </c>
      <c r="Z564">
        <v>301.74234799999999</v>
      </c>
      <c r="AA564">
        <v>295.18494099999998</v>
      </c>
      <c r="AB564">
        <v>0</v>
      </c>
    </row>
    <row r="565" spans="1:28" x14ac:dyDescent="0.25">
      <c r="A565" s="1" t="s">
        <v>3155</v>
      </c>
      <c r="B565">
        <v>2823</v>
      </c>
      <c r="C565" s="1" t="s">
        <v>4025</v>
      </c>
      <c r="D565">
        <v>5.0999999999999996</v>
      </c>
      <c r="E565">
        <v>0</v>
      </c>
      <c r="F565">
        <v>0.28000000000000003</v>
      </c>
      <c r="G565">
        <v>3193</v>
      </c>
      <c r="H565" s="1" t="s">
        <v>4103</v>
      </c>
      <c r="I565">
        <v>92.78</v>
      </c>
      <c r="J565">
        <v>8.65</v>
      </c>
      <c r="K565">
        <v>370</v>
      </c>
      <c r="L565">
        <v>1809.62</v>
      </c>
      <c r="M565">
        <v>120</v>
      </c>
      <c r="N565">
        <v>4</v>
      </c>
      <c r="O565">
        <v>0</v>
      </c>
      <c r="P565">
        <v>191.32</v>
      </c>
      <c r="Q565">
        <v>0</v>
      </c>
      <c r="R565" s="1" t="s">
        <v>7310</v>
      </c>
      <c r="S565" s="1" t="s">
        <v>8157</v>
      </c>
      <c r="T565">
        <v>0.72</v>
      </c>
      <c r="U565" s="1"/>
      <c r="V565">
        <v>29449.912026999998</v>
      </c>
      <c r="W565">
        <v>879372.78196199995</v>
      </c>
      <c r="X565">
        <v>154.713055</v>
      </c>
      <c r="Y565">
        <v>17.989605000000001</v>
      </c>
      <c r="Z565">
        <v>378.89050400000002</v>
      </c>
      <c r="AA565">
        <v>378.01425799999998</v>
      </c>
      <c r="AB565">
        <v>0</v>
      </c>
    </row>
    <row r="566" spans="1:28" x14ac:dyDescent="0.25">
      <c r="A566" s="1" t="s">
        <v>3166</v>
      </c>
      <c r="B566">
        <v>2265</v>
      </c>
      <c r="C566" s="1" t="s">
        <v>4042</v>
      </c>
      <c r="D566">
        <v>5.0999999999999996</v>
      </c>
      <c r="E566">
        <v>0</v>
      </c>
      <c r="F566">
        <v>0.95</v>
      </c>
      <c r="G566">
        <v>3205</v>
      </c>
      <c r="H566" s="1" t="s">
        <v>4126</v>
      </c>
      <c r="I566">
        <v>99.09</v>
      </c>
      <c r="J566">
        <v>13.8</v>
      </c>
      <c r="K566">
        <v>940</v>
      </c>
      <c r="L566">
        <v>1144.6300000000001</v>
      </c>
      <c r="M566">
        <v>604</v>
      </c>
      <c r="N566">
        <v>15</v>
      </c>
      <c r="O566">
        <v>0</v>
      </c>
      <c r="P566">
        <v>863.19</v>
      </c>
      <c r="Q566">
        <v>0</v>
      </c>
      <c r="R566" s="1" t="s">
        <v>7321</v>
      </c>
      <c r="S566" s="1" t="s">
        <v>8157</v>
      </c>
      <c r="T566">
        <v>1.1000000000000001</v>
      </c>
      <c r="U566" s="1"/>
      <c r="V566">
        <v>107073.05452799999</v>
      </c>
      <c r="W566">
        <v>2062699.445108</v>
      </c>
      <c r="X566">
        <v>536.05416700000001</v>
      </c>
      <c r="Y566">
        <v>48.996327999999998</v>
      </c>
      <c r="Z566">
        <v>930.53441699999996</v>
      </c>
      <c r="AA566">
        <v>886.710916</v>
      </c>
      <c r="AB566">
        <v>0</v>
      </c>
    </row>
    <row r="567" spans="1:28" x14ac:dyDescent="0.25">
      <c r="A567" s="1" t="s">
        <v>3170</v>
      </c>
      <c r="B567">
        <v>2372</v>
      </c>
      <c r="C567" s="1" t="s">
        <v>4042</v>
      </c>
      <c r="D567">
        <v>5.0999999999999996</v>
      </c>
      <c r="E567">
        <v>0</v>
      </c>
      <c r="F567">
        <v>0.14000000000000001</v>
      </c>
      <c r="G567">
        <v>3208</v>
      </c>
      <c r="H567" s="1" t="s">
        <v>4126</v>
      </c>
      <c r="I567">
        <v>99.09</v>
      </c>
      <c r="J567">
        <v>12.47</v>
      </c>
      <c r="K567">
        <v>836</v>
      </c>
      <c r="L567">
        <v>1144.6400000000001</v>
      </c>
      <c r="M567">
        <v>529</v>
      </c>
      <c r="N567">
        <v>16</v>
      </c>
      <c r="O567">
        <v>0</v>
      </c>
      <c r="P567">
        <v>748.93</v>
      </c>
      <c r="Q567">
        <v>0</v>
      </c>
      <c r="R567" s="1" t="s">
        <v>7325</v>
      </c>
      <c r="S567" s="1" t="s">
        <v>8157</v>
      </c>
      <c r="T567">
        <v>0.97</v>
      </c>
      <c r="U567" s="1"/>
      <c r="V567">
        <v>92705.074028000003</v>
      </c>
      <c r="W567">
        <v>1788484.6858659999</v>
      </c>
      <c r="X567">
        <v>464.18491999999998</v>
      </c>
      <c r="Y567">
        <v>42.304738</v>
      </c>
      <c r="Z567">
        <v>805.53470000000004</v>
      </c>
      <c r="AA567">
        <v>768.83196299999997</v>
      </c>
      <c r="AB567">
        <v>0</v>
      </c>
    </row>
    <row r="568" spans="1:28" x14ac:dyDescent="0.25">
      <c r="A568" s="1" t="s">
        <v>3181</v>
      </c>
      <c r="B568">
        <v>2125</v>
      </c>
      <c r="C568" s="1" t="s">
        <v>4020</v>
      </c>
      <c r="D568">
        <v>5.0999999999999996</v>
      </c>
      <c r="E568">
        <v>0</v>
      </c>
      <c r="F568">
        <v>1.93</v>
      </c>
      <c r="G568">
        <v>3227</v>
      </c>
      <c r="H568" s="1" t="s">
        <v>4165</v>
      </c>
      <c r="I568">
        <v>135.09</v>
      </c>
      <c r="J568">
        <v>14.18</v>
      </c>
      <c r="K568">
        <v>1102</v>
      </c>
      <c r="L568">
        <v>2788.36</v>
      </c>
      <c r="M568">
        <v>617</v>
      </c>
      <c r="N568">
        <v>25</v>
      </c>
      <c r="O568">
        <v>0</v>
      </c>
      <c r="P568">
        <v>916.15</v>
      </c>
      <c r="Q568">
        <v>0</v>
      </c>
      <c r="R568" s="1" t="s">
        <v>7336</v>
      </c>
      <c r="S568" s="1" t="s">
        <v>8157</v>
      </c>
      <c r="T568">
        <v>1.0900000000000001</v>
      </c>
      <c r="U568" s="1"/>
      <c r="V568">
        <v>114334.461423</v>
      </c>
      <c r="W568">
        <v>2539610.276792</v>
      </c>
      <c r="X568">
        <v>580.48759900000005</v>
      </c>
      <c r="Y568">
        <v>58.097566</v>
      </c>
      <c r="Z568">
        <v>1129.3023410000001</v>
      </c>
      <c r="AA568">
        <v>1091.713452</v>
      </c>
      <c r="AB568">
        <v>0</v>
      </c>
    </row>
    <row r="569" spans="1:28" x14ac:dyDescent="0.25">
      <c r="A569" s="1" t="s">
        <v>3182</v>
      </c>
      <c r="B569">
        <v>1972</v>
      </c>
      <c r="C569" s="1" t="s">
        <v>4020</v>
      </c>
      <c r="D569">
        <v>5.0999999999999996</v>
      </c>
      <c r="E569">
        <v>0</v>
      </c>
      <c r="F569">
        <v>0.56999999999999995</v>
      </c>
      <c r="G569">
        <v>3228</v>
      </c>
      <c r="H569" s="1" t="s">
        <v>4129</v>
      </c>
      <c r="I569">
        <v>135.09</v>
      </c>
      <c r="J569">
        <v>13.11</v>
      </c>
      <c r="K569">
        <v>1256</v>
      </c>
      <c r="L569">
        <v>2788.36</v>
      </c>
      <c r="M569">
        <v>842</v>
      </c>
      <c r="N569">
        <v>24</v>
      </c>
      <c r="O569">
        <v>0</v>
      </c>
      <c r="P569">
        <v>1046.03</v>
      </c>
      <c r="Q569">
        <v>0</v>
      </c>
      <c r="R569" s="1" t="s">
        <v>7337</v>
      </c>
      <c r="S569" s="1" t="s">
        <v>8157</v>
      </c>
      <c r="T569">
        <v>0.97</v>
      </c>
      <c r="U569" s="1"/>
      <c r="V569">
        <v>145153.11695900001</v>
      </c>
      <c r="W569">
        <v>2994616.7613920001</v>
      </c>
      <c r="X569">
        <v>731.43352500000003</v>
      </c>
      <c r="Y569">
        <v>69.416661000000005</v>
      </c>
      <c r="Z569">
        <v>1337.4787899999999</v>
      </c>
      <c r="AA569">
        <v>1287.316554</v>
      </c>
      <c r="AB569">
        <v>0</v>
      </c>
    </row>
    <row r="570" spans="1:28" x14ac:dyDescent="0.25">
      <c r="A570" s="1" t="s">
        <v>3190</v>
      </c>
      <c r="B570">
        <v>2480</v>
      </c>
      <c r="C570" s="1" t="s">
        <v>4003</v>
      </c>
      <c r="D570">
        <v>5.0999999999999996</v>
      </c>
      <c r="E570">
        <v>0</v>
      </c>
      <c r="F570">
        <v>0.32</v>
      </c>
      <c r="G570">
        <v>3233</v>
      </c>
      <c r="H570" s="1" t="s">
        <v>4095</v>
      </c>
      <c r="I570">
        <v>63.59</v>
      </c>
      <c r="J570">
        <v>13.69</v>
      </c>
      <c r="K570">
        <v>753</v>
      </c>
      <c r="L570">
        <v>760.34</v>
      </c>
      <c r="M570">
        <v>560</v>
      </c>
      <c r="N570">
        <v>15</v>
      </c>
      <c r="O570">
        <v>0</v>
      </c>
      <c r="P570">
        <v>702.55</v>
      </c>
      <c r="Q570">
        <v>0</v>
      </c>
      <c r="R570" s="1" t="s">
        <v>7345</v>
      </c>
      <c r="S570" s="1" t="s">
        <v>8157</v>
      </c>
      <c r="T570">
        <v>1.08</v>
      </c>
      <c r="U570" s="1"/>
      <c r="V570">
        <v>99696.515281</v>
      </c>
      <c r="W570">
        <v>1834451.112948</v>
      </c>
      <c r="X570">
        <v>497.080556</v>
      </c>
      <c r="Y570">
        <v>44.033700000000003</v>
      </c>
      <c r="Z570">
        <v>829.88978599999996</v>
      </c>
      <c r="AA570">
        <v>788.59497599999997</v>
      </c>
      <c r="AB570">
        <v>0</v>
      </c>
    </row>
    <row r="571" spans="1:28" x14ac:dyDescent="0.25">
      <c r="A571" s="1" t="s">
        <v>3192</v>
      </c>
      <c r="B571">
        <v>2660</v>
      </c>
      <c r="C571" s="1" t="s">
        <v>4030</v>
      </c>
      <c r="D571">
        <v>5.0999999999999996</v>
      </c>
      <c r="E571">
        <v>0</v>
      </c>
      <c r="F571">
        <v>0</v>
      </c>
      <c r="G571">
        <v>3234</v>
      </c>
      <c r="H571" s="1" t="s">
        <v>4123</v>
      </c>
      <c r="I571">
        <v>46.68</v>
      </c>
      <c r="J571">
        <v>15.47</v>
      </c>
      <c r="K571">
        <v>574</v>
      </c>
      <c r="L571">
        <v>2939.5</v>
      </c>
      <c r="M571">
        <v>197</v>
      </c>
      <c r="N571">
        <v>5</v>
      </c>
      <c r="O571">
        <v>0</v>
      </c>
      <c r="P571">
        <v>279.62</v>
      </c>
      <c r="Q571">
        <v>0</v>
      </c>
      <c r="R571" s="1" t="s">
        <v>7347</v>
      </c>
      <c r="S571" s="1" t="s">
        <v>8157</v>
      </c>
      <c r="T571">
        <v>0.72</v>
      </c>
      <c r="U571" s="1"/>
      <c r="V571">
        <v>44900.913494</v>
      </c>
      <c r="W571">
        <v>1291086.185598</v>
      </c>
      <c r="X571">
        <v>234.60462000000001</v>
      </c>
      <c r="Y571">
        <v>26.039474999999999</v>
      </c>
      <c r="Z571">
        <v>553.38094699999999</v>
      </c>
      <c r="AA571">
        <v>554.998738</v>
      </c>
      <c r="AB571">
        <v>0</v>
      </c>
    </row>
    <row r="572" spans="1:28" x14ac:dyDescent="0.25">
      <c r="A572" s="1" t="s">
        <v>3200</v>
      </c>
      <c r="B572">
        <v>2588</v>
      </c>
      <c r="C572" s="1" t="s">
        <v>4020</v>
      </c>
      <c r="D572">
        <v>5.0999999999999996</v>
      </c>
      <c r="E572">
        <v>0</v>
      </c>
      <c r="F572">
        <v>0.5</v>
      </c>
      <c r="G572">
        <v>3242</v>
      </c>
      <c r="H572" s="1" t="s">
        <v>4116</v>
      </c>
      <c r="I572">
        <v>87.33</v>
      </c>
      <c r="J572">
        <v>6.15</v>
      </c>
      <c r="K572">
        <v>654</v>
      </c>
      <c r="L572">
        <v>1632.51</v>
      </c>
      <c r="M572">
        <v>313</v>
      </c>
      <c r="N572">
        <v>18</v>
      </c>
      <c r="O572">
        <v>0</v>
      </c>
      <c r="P572">
        <v>569.91</v>
      </c>
      <c r="Q572">
        <v>0</v>
      </c>
      <c r="R572" s="1" t="s">
        <v>7355</v>
      </c>
      <c r="S572" s="1" t="s">
        <v>8157</v>
      </c>
      <c r="T572">
        <v>1.4</v>
      </c>
      <c r="U572" s="1"/>
      <c r="V572">
        <v>63359.645630999999</v>
      </c>
      <c r="W572">
        <v>1489357.8150579999</v>
      </c>
      <c r="X572">
        <v>323.69991499999998</v>
      </c>
      <c r="Y572">
        <v>34.235425999999997</v>
      </c>
      <c r="Z572">
        <v>662.98969799999998</v>
      </c>
      <c r="AA572">
        <v>640.23341600000003</v>
      </c>
      <c r="AB572">
        <v>0</v>
      </c>
    </row>
    <row r="573" spans="1:28" x14ac:dyDescent="0.25">
      <c r="A573" s="1" t="s">
        <v>3208</v>
      </c>
      <c r="B573">
        <v>3090</v>
      </c>
      <c r="C573" s="1" t="s">
        <v>4001</v>
      </c>
      <c r="D573">
        <v>0.2</v>
      </c>
      <c r="E573">
        <v>0</v>
      </c>
      <c r="F573">
        <v>45.89</v>
      </c>
      <c r="G573">
        <v>3246</v>
      </c>
      <c r="H573" s="1" t="s">
        <v>4071</v>
      </c>
      <c r="I573">
        <v>108.49</v>
      </c>
      <c r="J573">
        <v>11.66</v>
      </c>
      <c r="K573">
        <v>156</v>
      </c>
      <c r="L573">
        <v>419.77</v>
      </c>
      <c r="M573">
        <v>58</v>
      </c>
      <c r="N573">
        <v>11</v>
      </c>
      <c r="O573">
        <v>0</v>
      </c>
      <c r="P573">
        <v>127.41</v>
      </c>
      <c r="Q573">
        <v>0</v>
      </c>
      <c r="R573" s="1" t="s">
        <v>7363</v>
      </c>
      <c r="S573" s="1" t="s">
        <v>8157</v>
      </c>
      <c r="T573">
        <v>1.03</v>
      </c>
      <c r="U573" s="1"/>
      <c r="V573">
        <v>10585.701601000001</v>
      </c>
      <c r="W573">
        <v>299881.91679300001</v>
      </c>
      <c r="X573">
        <v>55.294350000000001</v>
      </c>
      <c r="Y573">
        <v>6.5471120000000003</v>
      </c>
      <c r="Z573">
        <v>131.821359</v>
      </c>
      <c r="AA573">
        <v>128.909493</v>
      </c>
      <c r="AB573">
        <v>0</v>
      </c>
    </row>
    <row r="574" spans="1:28" x14ac:dyDescent="0.25">
      <c r="A574" s="1" t="s">
        <v>3209</v>
      </c>
      <c r="B574">
        <v>2265</v>
      </c>
      <c r="C574" s="1" t="s">
        <v>4003</v>
      </c>
      <c r="D574">
        <v>5.0999999999999996</v>
      </c>
      <c r="E574">
        <v>0</v>
      </c>
      <c r="F574">
        <v>0.95</v>
      </c>
      <c r="G574">
        <v>3247</v>
      </c>
      <c r="H574" s="1" t="s">
        <v>4095</v>
      </c>
      <c r="I574">
        <v>63.59</v>
      </c>
      <c r="J574">
        <v>12.23</v>
      </c>
      <c r="K574">
        <v>982</v>
      </c>
      <c r="L574">
        <v>762.07</v>
      </c>
      <c r="M574">
        <v>784</v>
      </c>
      <c r="N574">
        <v>23</v>
      </c>
      <c r="O574">
        <v>0</v>
      </c>
      <c r="P574">
        <v>926.92</v>
      </c>
      <c r="Q574">
        <v>0</v>
      </c>
      <c r="R574" s="1" t="s">
        <v>7364</v>
      </c>
      <c r="S574" s="1" t="s">
        <v>8157</v>
      </c>
      <c r="T574">
        <v>0.99</v>
      </c>
      <c r="U574" s="1"/>
      <c r="V574">
        <v>130075.164443</v>
      </c>
      <c r="W574">
        <v>2294111.3475469998</v>
      </c>
      <c r="X574">
        <v>646.21641699999998</v>
      </c>
      <c r="Y574">
        <v>55.834378999999998</v>
      </c>
      <c r="Z574">
        <v>1042.3050209999999</v>
      </c>
      <c r="AA574">
        <v>986.19750099999999</v>
      </c>
      <c r="AB574">
        <v>0</v>
      </c>
    </row>
    <row r="575" spans="1:28" x14ac:dyDescent="0.25">
      <c r="A575" s="1" t="s">
        <v>3211</v>
      </c>
      <c r="B575">
        <v>2875</v>
      </c>
      <c r="C575" s="1" t="s">
        <v>4020</v>
      </c>
      <c r="D575">
        <v>5.0999999999999996</v>
      </c>
      <c r="E575">
        <v>0</v>
      </c>
      <c r="F575">
        <v>0</v>
      </c>
      <c r="G575">
        <v>3251</v>
      </c>
      <c r="H575" s="1" t="s">
        <v>4116</v>
      </c>
      <c r="I575">
        <v>87.33</v>
      </c>
      <c r="J575">
        <v>12.69</v>
      </c>
      <c r="K575">
        <v>376</v>
      </c>
      <c r="L575">
        <v>1632.51</v>
      </c>
      <c r="M575">
        <v>153</v>
      </c>
      <c r="N575">
        <v>6</v>
      </c>
      <c r="O575">
        <v>0</v>
      </c>
      <c r="P575">
        <v>278.75</v>
      </c>
      <c r="Q575">
        <v>0</v>
      </c>
      <c r="R575" s="1" t="s">
        <v>7366</v>
      </c>
      <c r="S575" s="1" t="s">
        <v>8157</v>
      </c>
      <c r="T575">
        <v>1.22</v>
      </c>
      <c r="U575" s="1"/>
      <c r="V575">
        <v>35454.566685999998</v>
      </c>
      <c r="W575">
        <v>957750.38138000004</v>
      </c>
      <c r="X575">
        <v>184.14931100000001</v>
      </c>
      <c r="Y575">
        <v>21.301037999999998</v>
      </c>
      <c r="Z575">
        <v>421.66405600000002</v>
      </c>
      <c r="AA575">
        <v>411.70677799999999</v>
      </c>
      <c r="AB575">
        <v>0</v>
      </c>
    </row>
    <row r="576" spans="1:28" x14ac:dyDescent="0.25">
      <c r="A576" s="1" t="s">
        <v>3231</v>
      </c>
      <c r="B576">
        <v>2300</v>
      </c>
      <c r="C576" s="1" t="s">
        <v>4056</v>
      </c>
      <c r="D576">
        <v>2</v>
      </c>
      <c r="E576">
        <v>0</v>
      </c>
      <c r="F576">
        <v>0</v>
      </c>
      <c r="G576">
        <v>3267</v>
      </c>
      <c r="H576" s="1" t="s">
        <v>4154</v>
      </c>
      <c r="I576">
        <v>4.38</v>
      </c>
      <c r="J576">
        <v>18.8</v>
      </c>
      <c r="K576">
        <v>967</v>
      </c>
      <c r="L576">
        <v>2237.9</v>
      </c>
      <c r="M576">
        <v>624</v>
      </c>
      <c r="N576">
        <v>20</v>
      </c>
      <c r="O576">
        <v>0</v>
      </c>
      <c r="P576">
        <v>837.54</v>
      </c>
      <c r="Q576">
        <v>0</v>
      </c>
      <c r="R576" s="1" t="s">
        <v>7386</v>
      </c>
      <c r="S576" s="1" t="s">
        <v>8157</v>
      </c>
      <c r="T576">
        <v>1.26</v>
      </c>
      <c r="U576" s="1"/>
      <c r="V576">
        <v>108877.70496800001</v>
      </c>
      <c r="W576">
        <v>2389147.7600500002</v>
      </c>
      <c r="X576">
        <v>552.08424400000001</v>
      </c>
      <c r="Y576">
        <v>55.710335000000001</v>
      </c>
      <c r="Z576">
        <v>1068.2333289999999</v>
      </c>
      <c r="AA576">
        <v>1027.0330489999999</v>
      </c>
      <c r="AB576">
        <v>0</v>
      </c>
    </row>
    <row r="577" spans="1:28" x14ac:dyDescent="0.25">
      <c r="A577" s="1" t="s">
        <v>3233</v>
      </c>
      <c r="B577">
        <v>2990</v>
      </c>
      <c r="C577" s="1" t="s">
        <v>4010</v>
      </c>
      <c r="D577">
        <v>5.0999999999999996</v>
      </c>
      <c r="E577">
        <v>0</v>
      </c>
      <c r="F577">
        <v>0</v>
      </c>
      <c r="G577">
        <v>3269</v>
      </c>
      <c r="H577" s="1" t="s">
        <v>4083</v>
      </c>
      <c r="I577">
        <v>73.11</v>
      </c>
      <c r="J577">
        <v>17.18</v>
      </c>
      <c r="K577">
        <v>279</v>
      </c>
      <c r="L577">
        <v>900.39</v>
      </c>
      <c r="M577">
        <v>181</v>
      </c>
      <c r="N577">
        <v>4</v>
      </c>
      <c r="O577">
        <v>0</v>
      </c>
      <c r="P577">
        <v>227.07</v>
      </c>
      <c r="Q577">
        <v>0</v>
      </c>
      <c r="R577" s="1" t="s">
        <v>7388</v>
      </c>
      <c r="S577" s="1" t="s">
        <v>8157</v>
      </c>
      <c r="T577">
        <v>1.26</v>
      </c>
      <c r="U577" s="1"/>
      <c r="V577">
        <v>35606.447030000003</v>
      </c>
      <c r="W577">
        <v>809165.83061499998</v>
      </c>
      <c r="X577">
        <v>181.282657</v>
      </c>
      <c r="Y577">
        <v>18.916204</v>
      </c>
      <c r="Z577">
        <v>361.479917</v>
      </c>
      <c r="AA577">
        <v>347.83844699999997</v>
      </c>
      <c r="AB577">
        <v>0</v>
      </c>
    </row>
    <row r="578" spans="1:28" x14ac:dyDescent="0.25">
      <c r="A578" s="1" t="s">
        <v>3234</v>
      </c>
      <c r="B578">
        <v>2906</v>
      </c>
      <c r="C578" s="1" t="s">
        <v>4021</v>
      </c>
      <c r="D578">
        <v>5.0999999999999996</v>
      </c>
      <c r="E578">
        <v>0</v>
      </c>
      <c r="F578">
        <v>0.75</v>
      </c>
      <c r="G578">
        <v>3271</v>
      </c>
      <c r="H578" s="1" t="s">
        <v>4101</v>
      </c>
      <c r="I578">
        <v>76.69</v>
      </c>
      <c r="J578">
        <v>6.41</v>
      </c>
      <c r="K578">
        <v>365</v>
      </c>
      <c r="L578">
        <v>1564.11</v>
      </c>
      <c r="M578">
        <v>12</v>
      </c>
      <c r="N578">
        <v>6</v>
      </c>
      <c r="O578">
        <v>0</v>
      </c>
      <c r="P578">
        <v>131.38999999999999</v>
      </c>
      <c r="Q578">
        <v>0</v>
      </c>
      <c r="R578" s="1" t="s">
        <v>7389</v>
      </c>
      <c r="S578" s="1" t="s">
        <v>8157</v>
      </c>
      <c r="T578">
        <v>0.48</v>
      </c>
      <c r="U578" s="1"/>
      <c r="V578">
        <v>20147.849404000001</v>
      </c>
      <c r="W578">
        <v>650687.31171499996</v>
      </c>
      <c r="X578">
        <v>106.788161</v>
      </c>
      <c r="Y578">
        <v>12.199755</v>
      </c>
      <c r="Z578">
        <v>276.04083100000003</v>
      </c>
      <c r="AA578">
        <v>279.709676</v>
      </c>
      <c r="AB578">
        <v>0</v>
      </c>
    </row>
    <row r="579" spans="1:28" x14ac:dyDescent="0.25">
      <c r="A579" s="1" t="s">
        <v>3242</v>
      </c>
      <c r="B579">
        <v>3000</v>
      </c>
      <c r="C579" s="1" t="s">
        <v>4008</v>
      </c>
      <c r="D579">
        <v>5.0999999999999996</v>
      </c>
      <c r="E579">
        <v>0</v>
      </c>
      <c r="F579">
        <v>0</v>
      </c>
      <c r="G579">
        <v>3276</v>
      </c>
      <c r="H579" s="1" t="s">
        <v>4080</v>
      </c>
      <c r="I579">
        <v>0.2</v>
      </c>
      <c r="J579">
        <v>6.73</v>
      </c>
      <c r="K579">
        <v>276</v>
      </c>
      <c r="L579">
        <v>660.09</v>
      </c>
      <c r="M579">
        <v>193</v>
      </c>
      <c r="N579">
        <v>8</v>
      </c>
      <c r="O579">
        <v>0</v>
      </c>
      <c r="P579">
        <v>236.42</v>
      </c>
      <c r="Q579">
        <v>0</v>
      </c>
      <c r="R579" s="1" t="s">
        <v>7397</v>
      </c>
      <c r="S579" s="1" t="s">
        <v>8157</v>
      </c>
      <c r="T579">
        <v>1.27</v>
      </c>
      <c r="U579" s="1"/>
      <c r="V579">
        <v>35565.349068000003</v>
      </c>
      <c r="W579">
        <v>806605.38939999999</v>
      </c>
      <c r="X579">
        <v>181.068557</v>
      </c>
      <c r="Y579">
        <v>18.989246000000001</v>
      </c>
      <c r="Z579">
        <v>362.36890199999999</v>
      </c>
      <c r="AA579">
        <v>346.73752300000001</v>
      </c>
      <c r="AB579">
        <v>0</v>
      </c>
    </row>
    <row r="580" spans="1:28" x14ac:dyDescent="0.25">
      <c r="A580" s="1" t="s">
        <v>3248</v>
      </c>
      <c r="B580">
        <v>2793</v>
      </c>
      <c r="C580" s="1" t="s">
        <v>4041</v>
      </c>
      <c r="D580">
        <v>0.2</v>
      </c>
      <c r="E580">
        <v>0</v>
      </c>
      <c r="F580">
        <v>0.16</v>
      </c>
      <c r="G580">
        <v>3280</v>
      </c>
      <c r="H580" s="1" t="s">
        <v>4099</v>
      </c>
      <c r="I580">
        <v>147.79</v>
      </c>
      <c r="J580">
        <v>12.29</v>
      </c>
      <c r="K580">
        <v>487</v>
      </c>
      <c r="L580">
        <v>2480.9</v>
      </c>
      <c r="M580">
        <v>177</v>
      </c>
      <c r="N580">
        <v>8</v>
      </c>
      <c r="O580">
        <v>0</v>
      </c>
      <c r="P580">
        <v>295.27999999999997</v>
      </c>
      <c r="Q580">
        <v>0</v>
      </c>
      <c r="R580" s="1" t="s">
        <v>7403</v>
      </c>
      <c r="S580" s="1" t="s">
        <v>8157</v>
      </c>
      <c r="T580">
        <v>0.94</v>
      </c>
      <c r="U580" s="1"/>
      <c r="V580">
        <v>42152.733100999998</v>
      </c>
      <c r="W580">
        <v>1332470.3208560001</v>
      </c>
      <c r="X580">
        <v>223.46433999999999</v>
      </c>
      <c r="Y580">
        <v>28.312494999999998</v>
      </c>
      <c r="Z580">
        <v>580.30891499999996</v>
      </c>
      <c r="AA580">
        <v>572.78275099999996</v>
      </c>
      <c r="AB580">
        <v>0</v>
      </c>
    </row>
    <row r="581" spans="1:28" x14ac:dyDescent="0.25">
      <c r="A581" s="1" t="s">
        <v>3261</v>
      </c>
      <c r="B581">
        <v>3107</v>
      </c>
      <c r="C581" s="1" t="s">
        <v>4006</v>
      </c>
      <c r="D581">
        <v>5.0999999999999996</v>
      </c>
      <c r="E581">
        <v>0</v>
      </c>
      <c r="F581">
        <v>2</v>
      </c>
      <c r="G581">
        <v>3286</v>
      </c>
      <c r="H581" s="1" t="s">
        <v>4078</v>
      </c>
      <c r="I581">
        <v>54.88</v>
      </c>
      <c r="J581">
        <v>7.78</v>
      </c>
      <c r="K581">
        <v>179</v>
      </c>
      <c r="L581">
        <v>876.34</v>
      </c>
      <c r="M581">
        <v>61</v>
      </c>
      <c r="N581">
        <v>1</v>
      </c>
      <c r="O581">
        <v>0</v>
      </c>
      <c r="P581">
        <v>88.36</v>
      </c>
      <c r="Q581">
        <v>0</v>
      </c>
      <c r="R581" s="1" t="s">
        <v>7416</v>
      </c>
      <c r="S581" s="1" t="s">
        <v>8157</v>
      </c>
      <c r="T581">
        <v>0.7</v>
      </c>
      <c r="U581" s="1"/>
      <c r="V581">
        <v>15011.35807</v>
      </c>
      <c r="W581">
        <v>415399.04254599998</v>
      </c>
      <c r="X581">
        <v>78.050163999999995</v>
      </c>
      <c r="Y581">
        <v>8.4746349999999993</v>
      </c>
      <c r="Z581">
        <v>179.03155899999999</v>
      </c>
      <c r="AA581">
        <v>178.56773000000001</v>
      </c>
      <c r="AB581">
        <v>0</v>
      </c>
    </row>
    <row r="582" spans="1:28" x14ac:dyDescent="0.25">
      <c r="A582" s="1" t="s">
        <v>3262</v>
      </c>
      <c r="B582">
        <v>3038</v>
      </c>
      <c r="C582" s="1" t="s">
        <v>4016</v>
      </c>
      <c r="D582">
        <v>5.0999999999999996</v>
      </c>
      <c r="E582">
        <v>0</v>
      </c>
      <c r="F582">
        <v>2</v>
      </c>
      <c r="G582">
        <v>3287</v>
      </c>
      <c r="H582" s="1" t="s">
        <v>4092</v>
      </c>
      <c r="I582">
        <v>182.21</v>
      </c>
      <c r="J582">
        <v>6.43</v>
      </c>
      <c r="K582">
        <v>249</v>
      </c>
      <c r="L582">
        <v>905.52</v>
      </c>
      <c r="M582">
        <v>107</v>
      </c>
      <c r="N582">
        <v>3</v>
      </c>
      <c r="O582">
        <v>0</v>
      </c>
      <c r="P582">
        <v>141.15</v>
      </c>
      <c r="Q582">
        <v>0</v>
      </c>
      <c r="R582" s="1" t="s">
        <v>7417</v>
      </c>
      <c r="S582" s="1" t="s">
        <v>8157</v>
      </c>
      <c r="T582">
        <v>0.61</v>
      </c>
      <c r="U582" s="1"/>
      <c r="V582">
        <v>22186.380402999999</v>
      </c>
      <c r="W582">
        <v>544495.04985199997</v>
      </c>
      <c r="X582">
        <v>113.71123</v>
      </c>
      <c r="Y582">
        <v>11.392752</v>
      </c>
      <c r="Z582">
        <v>236.62375800000001</v>
      </c>
      <c r="AA582">
        <v>234.063976</v>
      </c>
      <c r="AB582">
        <v>0</v>
      </c>
    </row>
    <row r="583" spans="1:28" x14ac:dyDescent="0.25">
      <c r="A583" s="1" t="s">
        <v>3267</v>
      </c>
      <c r="B583">
        <v>3130</v>
      </c>
      <c r="C583" s="1" t="s">
        <v>4009</v>
      </c>
      <c r="D583">
        <v>5.0999999999999996</v>
      </c>
      <c r="E583">
        <v>0</v>
      </c>
      <c r="F583">
        <v>3.45</v>
      </c>
      <c r="G583">
        <v>3288</v>
      </c>
      <c r="H583" s="1" t="s">
        <v>4081</v>
      </c>
      <c r="I583">
        <v>19.239999999999998</v>
      </c>
      <c r="J583">
        <v>7.76</v>
      </c>
      <c r="K583">
        <v>158</v>
      </c>
      <c r="L583">
        <v>738.31</v>
      </c>
      <c r="M583">
        <v>24</v>
      </c>
      <c r="N583">
        <v>2</v>
      </c>
      <c r="O583">
        <v>0</v>
      </c>
      <c r="P583">
        <v>62.96</v>
      </c>
      <c r="Q583">
        <v>0</v>
      </c>
      <c r="R583" s="1" t="s">
        <v>7422</v>
      </c>
      <c r="S583" s="1" t="s">
        <v>8157</v>
      </c>
      <c r="T583">
        <v>0.56999999999999995</v>
      </c>
      <c r="U583" s="1"/>
      <c r="V583">
        <v>8088.7355420000004</v>
      </c>
      <c r="W583">
        <v>288167.50196600001</v>
      </c>
      <c r="X583">
        <v>43.555891000000003</v>
      </c>
      <c r="Y583">
        <v>5.5603590000000001</v>
      </c>
      <c r="Z583">
        <v>122.93347799999999</v>
      </c>
      <c r="AA583">
        <v>123.87307800000001</v>
      </c>
      <c r="AB583">
        <v>0</v>
      </c>
    </row>
    <row r="584" spans="1:28" x14ac:dyDescent="0.25">
      <c r="A584" s="1" t="s">
        <v>3286</v>
      </c>
      <c r="B584">
        <v>2958</v>
      </c>
      <c r="C584" s="1" t="s">
        <v>4015</v>
      </c>
      <c r="D584">
        <v>5.0999999999999996</v>
      </c>
      <c r="E584">
        <v>0</v>
      </c>
      <c r="F584">
        <v>0.86</v>
      </c>
      <c r="G584">
        <v>3302</v>
      </c>
      <c r="H584" s="1" t="s">
        <v>4131</v>
      </c>
      <c r="I584">
        <v>194.58</v>
      </c>
      <c r="J584">
        <v>5</v>
      </c>
      <c r="K584">
        <v>344</v>
      </c>
      <c r="L584">
        <v>1448.27</v>
      </c>
      <c r="M584">
        <v>181</v>
      </c>
      <c r="N584">
        <v>8</v>
      </c>
      <c r="O584">
        <v>0</v>
      </c>
      <c r="P584">
        <v>265.45999999999998</v>
      </c>
      <c r="Q584">
        <v>0</v>
      </c>
      <c r="R584" s="1" t="s">
        <v>7441</v>
      </c>
      <c r="S584" s="1" t="s">
        <v>8157</v>
      </c>
      <c r="T584">
        <v>1.34</v>
      </c>
      <c r="U584" s="1"/>
      <c r="V584">
        <v>35555.312574000003</v>
      </c>
      <c r="W584">
        <v>1006579.519105</v>
      </c>
      <c r="X584">
        <v>185.74023099999999</v>
      </c>
      <c r="Y584">
        <v>22.624793</v>
      </c>
      <c r="Z584">
        <v>443.15163200000001</v>
      </c>
      <c r="AA584">
        <v>432.695199</v>
      </c>
      <c r="AB584">
        <v>0</v>
      </c>
    </row>
    <row r="585" spans="1:28" x14ac:dyDescent="0.25">
      <c r="A585" s="1" t="s">
        <v>3287</v>
      </c>
      <c r="B585">
        <v>2760</v>
      </c>
      <c r="C585" s="1" t="s">
        <v>4026</v>
      </c>
      <c r="D585">
        <v>0.2</v>
      </c>
      <c r="E585">
        <v>0</v>
      </c>
      <c r="F585">
        <v>0</v>
      </c>
      <c r="G585">
        <v>3303</v>
      </c>
      <c r="H585" s="1" t="s">
        <v>4106</v>
      </c>
      <c r="I585">
        <v>88.81</v>
      </c>
      <c r="J585">
        <v>6.4</v>
      </c>
      <c r="K585">
        <v>543</v>
      </c>
      <c r="L585">
        <v>2051.67</v>
      </c>
      <c r="M585">
        <v>186</v>
      </c>
      <c r="N585">
        <v>11</v>
      </c>
      <c r="O585">
        <v>0</v>
      </c>
      <c r="P585">
        <v>297.12</v>
      </c>
      <c r="Q585">
        <v>0</v>
      </c>
      <c r="R585" s="1" t="s">
        <v>7442</v>
      </c>
      <c r="S585" s="1" t="s">
        <v>8157</v>
      </c>
      <c r="T585">
        <v>0.54</v>
      </c>
      <c r="U585" s="1"/>
      <c r="V585">
        <v>44424.644057999998</v>
      </c>
      <c r="W585">
        <v>1159390.600108</v>
      </c>
      <c r="X585">
        <v>229.38625400000001</v>
      </c>
      <c r="Y585">
        <v>24.280348</v>
      </c>
      <c r="Z585">
        <v>504.18254400000001</v>
      </c>
      <c r="AA585">
        <v>498.38879500000002</v>
      </c>
      <c r="AB585">
        <v>0</v>
      </c>
    </row>
    <row r="586" spans="1:28" x14ac:dyDescent="0.25">
      <c r="A586" s="1" t="s">
        <v>3289</v>
      </c>
      <c r="B586">
        <v>2588</v>
      </c>
      <c r="C586" s="1" t="s">
        <v>4033</v>
      </c>
      <c r="D586">
        <v>5.0999999999999996</v>
      </c>
      <c r="E586">
        <v>0</v>
      </c>
      <c r="F586">
        <v>0.5</v>
      </c>
      <c r="G586">
        <v>3304</v>
      </c>
      <c r="H586" s="1" t="s">
        <v>4131</v>
      </c>
      <c r="I586">
        <v>194.58</v>
      </c>
      <c r="J586">
        <v>9.3000000000000007</v>
      </c>
      <c r="K586">
        <v>716</v>
      </c>
      <c r="L586">
        <v>2216.48</v>
      </c>
      <c r="M586">
        <v>430</v>
      </c>
      <c r="N586">
        <v>23</v>
      </c>
      <c r="O586">
        <v>0</v>
      </c>
      <c r="P586">
        <v>601.4</v>
      </c>
      <c r="Q586">
        <v>0</v>
      </c>
      <c r="R586" s="1" t="s">
        <v>7444</v>
      </c>
      <c r="S586" s="1" t="s">
        <v>8157</v>
      </c>
      <c r="T586">
        <v>1.43</v>
      </c>
      <c r="U586" s="1"/>
      <c r="V586">
        <v>71214.113886000006</v>
      </c>
      <c r="W586">
        <v>1713949.08421</v>
      </c>
      <c r="X586">
        <v>364.83187900000001</v>
      </c>
      <c r="Y586">
        <v>39.429274999999997</v>
      </c>
      <c r="Z586">
        <v>759.93014000000005</v>
      </c>
      <c r="AA586">
        <v>736.77776900000003</v>
      </c>
      <c r="AB586">
        <v>0</v>
      </c>
    </row>
    <row r="587" spans="1:28" x14ac:dyDescent="0.25">
      <c r="A587" s="1" t="s">
        <v>3296</v>
      </c>
      <c r="B587">
        <v>2073</v>
      </c>
      <c r="C587" s="1" t="s">
        <v>4004</v>
      </c>
      <c r="D587">
        <v>5.0999999999999996</v>
      </c>
      <c r="E587">
        <v>0</v>
      </c>
      <c r="F587">
        <v>3</v>
      </c>
      <c r="G587">
        <v>3311</v>
      </c>
      <c r="H587" s="1" t="s">
        <v>4124</v>
      </c>
      <c r="I587">
        <v>71.64</v>
      </c>
      <c r="J587">
        <v>5.68</v>
      </c>
      <c r="K587">
        <v>1238</v>
      </c>
      <c r="L587">
        <v>1309.74</v>
      </c>
      <c r="M587">
        <v>918</v>
      </c>
      <c r="N587">
        <v>35</v>
      </c>
      <c r="O587">
        <v>0</v>
      </c>
      <c r="P587">
        <v>1161.46</v>
      </c>
      <c r="Q587">
        <v>0</v>
      </c>
      <c r="R587" s="1" t="s">
        <v>7451</v>
      </c>
      <c r="S587" s="1" t="s">
        <v>8157</v>
      </c>
      <c r="T587">
        <v>1.24</v>
      </c>
      <c r="U587" s="1"/>
      <c r="V587">
        <v>148656.48570700001</v>
      </c>
      <c r="W587">
        <v>2785949.2629479999</v>
      </c>
      <c r="X587">
        <v>742.53053999999997</v>
      </c>
      <c r="Y587">
        <v>67.242152000000004</v>
      </c>
      <c r="Z587">
        <v>1262.2139520000001</v>
      </c>
      <c r="AA587">
        <v>1197.6227200000001</v>
      </c>
      <c r="AB587">
        <v>0</v>
      </c>
    </row>
    <row r="588" spans="1:28" x14ac:dyDescent="0.25">
      <c r="A588" s="1" t="s">
        <v>3298</v>
      </c>
      <c r="B588">
        <v>2588</v>
      </c>
      <c r="C588" s="1" t="s">
        <v>4037</v>
      </c>
      <c r="D588">
        <v>5.0999999999999996</v>
      </c>
      <c r="E588">
        <v>0</v>
      </c>
      <c r="F588">
        <v>0.5</v>
      </c>
      <c r="G588">
        <v>3312</v>
      </c>
      <c r="H588" s="1" t="s">
        <v>4129</v>
      </c>
      <c r="I588">
        <v>135.09</v>
      </c>
      <c r="J588">
        <v>15.72</v>
      </c>
      <c r="K588">
        <v>724</v>
      </c>
      <c r="L588">
        <v>1946.79</v>
      </c>
      <c r="M588">
        <v>471</v>
      </c>
      <c r="N588">
        <v>11</v>
      </c>
      <c r="O588">
        <v>0</v>
      </c>
      <c r="P588">
        <v>612.88</v>
      </c>
      <c r="Q588">
        <v>0</v>
      </c>
      <c r="R588" s="1" t="s">
        <v>7453</v>
      </c>
      <c r="S588" s="1" t="s">
        <v>8157</v>
      </c>
      <c r="T588">
        <v>1.27</v>
      </c>
      <c r="U588" s="1"/>
      <c r="V588">
        <v>86928.791180999993</v>
      </c>
      <c r="W588">
        <v>1919546.772904</v>
      </c>
      <c r="X588">
        <v>441.07209999999998</v>
      </c>
      <c r="Y588">
        <v>44.640388999999999</v>
      </c>
      <c r="Z588">
        <v>857.46307100000001</v>
      </c>
      <c r="AA588">
        <v>825.16340500000001</v>
      </c>
      <c r="AB588">
        <v>0</v>
      </c>
    </row>
    <row r="589" spans="1:28" x14ac:dyDescent="0.25">
      <c r="A589" s="1" t="s">
        <v>3305</v>
      </c>
      <c r="B589">
        <v>3174</v>
      </c>
      <c r="C589" s="1" t="s">
        <v>4006</v>
      </c>
      <c r="D589">
        <v>5.0999999999999996</v>
      </c>
      <c r="E589">
        <v>0</v>
      </c>
      <c r="F589">
        <v>0</v>
      </c>
      <c r="G589">
        <v>3314</v>
      </c>
      <c r="H589" s="1" t="s">
        <v>4077</v>
      </c>
      <c r="I589">
        <v>54.88</v>
      </c>
      <c r="J589">
        <v>11.48</v>
      </c>
      <c r="K589">
        <v>140</v>
      </c>
      <c r="L589">
        <v>876.34</v>
      </c>
      <c r="M589">
        <v>51</v>
      </c>
      <c r="N589">
        <v>2</v>
      </c>
      <c r="O589">
        <v>0</v>
      </c>
      <c r="P589">
        <v>79.98</v>
      </c>
      <c r="Q589">
        <v>0</v>
      </c>
      <c r="R589" s="1" t="s">
        <v>7460</v>
      </c>
      <c r="S589" s="1" t="s">
        <v>8157</v>
      </c>
      <c r="T589">
        <v>1.05</v>
      </c>
      <c r="U589" s="1"/>
      <c r="V589">
        <v>12951.912523000001</v>
      </c>
      <c r="W589">
        <v>429604.99406200001</v>
      </c>
      <c r="X589">
        <v>69.150966999999994</v>
      </c>
      <c r="Y589">
        <v>9.0273140000000005</v>
      </c>
      <c r="Z589">
        <v>185.695933</v>
      </c>
      <c r="AA589">
        <v>184.671965</v>
      </c>
      <c r="AB589">
        <v>0</v>
      </c>
    </row>
    <row r="590" spans="1:28" x14ac:dyDescent="0.25">
      <c r="A590" s="1" t="s">
        <v>3307</v>
      </c>
      <c r="B590">
        <v>3243</v>
      </c>
      <c r="C590" s="1" t="s">
        <v>4006</v>
      </c>
      <c r="D590">
        <v>5.0999999999999996</v>
      </c>
      <c r="E590">
        <v>0</v>
      </c>
      <c r="F590">
        <v>0</v>
      </c>
      <c r="G590">
        <v>3316</v>
      </c>
      <c r="H590" s="1" t="s">
        <v>4077</v>
      </c>
      <c r="I590">
        <v>54.88</v>
      </c>
      <c r="J590">
        <v>14.35</v>
      </c>
      <c r="K590">
        <v>73</v>
      </c>
      <c r="L590">
        <v>876.34</v>
      </c>
      <c r="M590">
        <v>0</v>
      </c>
      <c r="N590">
        <v>0</v>
      </c>
      <c r="O590">
        <v>0</v>
      </c>
      <c r="P590">
        <v>19.47</v>
      </c>
      <c r="Q590">
        <v>0</v>
      </c>
      <c r="R590" s="1" t="s">
        <v>7462</v>
      </c>
      <c r="S590" s="1" t="s">
        <v>8157</v>
      </c>
      <c r="T590">
        <v>1.19</v>
      </c>
      <c r="U590" s="1"/>
      <c r="V590">
        <v>3968.412671</v>
      </c>
      <c r="W590">
        <v>264394.72990999999</v>
      </c>
      <c r="X590">
        <v>24.374010999999999</v>
      </c>
      <c r="Y590">
        <v>5.2860290000000001</v>
      </c>
      <c r="Z590">
        <v>111.72970599999999</v>
      </c>
      <c r="AA590">
        <v>113.65098999999999</v>
      </c>
      <c r="AB590">
        <v>0</v>
      </c>
    </row>
    <row r="591" spans="1:28" x14ac:dyDescent="0.25">
      <c r="A591" s="1" t="s">
        <v>3314</v>
      </c>
      <c r="B591">
        <v>1972</v>
      </c>
      <c r="C591" s="1" t="s">
        <v>4019</v>
      </c>
      <c r="D591">
        <v>5.0999999999999996</v>
      </c>
      <c r="E591">
        <v>0</v>
      </c>
      <c r="F591">
        <v>0.56999999999999995</v>
      </c>
      <c r="G591">
        <v>3322</v>
      </c>
      <c r="H591" s="1" t="s">
        <v>4120</v>
      </c>
      <c r="I591">
        <v>34.18</v>
      </c>
      <c r="J591">
        <v>17.78</v>
      </c>
      <c r="K591">
        <v>1350</v>
      </c>
      <c r="L591">
        <v>2468.91</v>
      </c>
      <c r="M591">
        <v>891</v>
      </c>
      <c r="N591">
        <v>31</v>
      </c>
      <c r="O591">
        <v>0</v>
      </c>
      <c r="P591">
        <v>1214.3499999999999</v>
      </c>
      <c r="Q591">
        <v>0</v>
      </c>
      <c r="R591" s="1" t="s">
        <v>7469</v>
      </c>
      <c r="S591" s="1" t="s">
        <v>8157</v>
      </c>
      <c r="T591">
        <v>1.32</v>
      </c>
      <c r="U591" s="1"/>
      <c r="V591">
        <v>155439.97719999999</v>
      </c>
      <c r="W591">
        <v>3221656.59295</v>
      </c>
      <c r="X591">
        <v>783.85168799999997</v>
      </c>
      <c r="Y591">
        <v>76.025656999999995</v>
      </c>
      <c r="Z591">
        <v>1447.520614</v>
      </c>
      <c r="AA591">
        <v>1384.913057</v>
      </c>
      <c r="AB591">
        <v>0</v>
      </c>
    </row>
    <row r="592" spans="1:28" x14ac:dyDescent="0.25">
      <c r="A592" s="1" t="s">
        <v>3315</v>
      </c>
      <c r="B592">
        <v>2157</v>
      </c>
      <c r="C592" s="1" t="s">
        <v>4041</v>
      </c>
      <c r="D592">
        <v>0.2</v>
      </c>
      <c r="E592">
        <v>0</v>
      </c>
      <c r="F592">
        <v>0.75</v>
      </c>
      <c r="G592">
        <v>3322</v>
      </c>
      <c r="H592" s="1" t="s">
        <v>4123</v>
      </c>
      <c r="I592">
        <v>46.68</v>
      </c>
      <c r="J592">
        <v>19.46</v>
      </c>
      <c r="K592">
        <v>1165</v>
      </c>
      <c r="L592">
        <v>1704.6</v>
      </c>
      <c r="M592">
        <v>968</v>
      </c>
      <c r="N592">
        <v>12</v>
      </c>
      <c r="O592">
        <v>0</v>
      </c>
      <c r="P592">
        <v>1056.0899999999999</v>
      </c>
      <c r="Q592">
        <v>0</v>
      </c>
      <c r="R592" s="1" t="s">
        <v>7470</v>
      </c>
      <c r="S592" s="1" t="s">
        <v>8157</v>
      </c>
      <c r="T592">
        <v>1.1399999999999999</v>
      </c>
      <c r="U592" s="1"/>
      <c r="V592">
        <v>163995.60174799999</v>
      </c>
      <c r="W592">
        <v>3093887.3727529999</v>
      </c>
      <c r="X592">
        <v>819.62620300000003</v>
      </c>
      <c r="Y592">
        <v>74.369376000000003</v>
      </c>
      <c r="Z592">
        <v>1397.0637710000001</v>
      </c>
      <c r="AA592">
        <v>1329.998836</v>
      </c>
      <c r="AB592">
        <v>0</v>
      </c>
    </row>
    <row r="593" spans="1:28" x14ac:dyDescent="0.25">
      <c r="A593" s="1" t="s">
        <v>3319</v>
      </c>
      <c r="B593">
        <v>3139</v>
      </c>
      <c r="C593" s="1" t="s">
        <v>4032</v>
      </c>
      <c r="D593">
        <v>5.0999999999999996</v>
      </c>
      <c r="E593">
        <v>0</v>
      </c>
      <c r="F593">
        <v>2.64</v>
      </c>
      <c r="G593">
        <v>3324</v>
      </c>
      <c r="H593" s="1" t="s">
        <v>4113</v>
      </c>
      <c r="I593">
        <v>0.2</v>
      </c>
      <c r="J593">
        <v>13.31</v>
      </c>
      <c r="K593">
        <v>185</v>
      </c>
      <c r="L593">
        <v>1269.6500000000001</v>
      </c>
      <c r="M593">
        <v>56</v>
      </c>
      <c r="N593">
        <v>2</v>
      </c>
      <c r="O593">
        <v>0</v>
      </c>
      <c r="P593">
        <v>91.11</v>
      </c>
      <c r="Q593">
        <v>0</v>
      </c>
      <c r="R593" s="1" t="s">
        <v>7474</v>
      </c>
      <c r="S593" s="1" t="s">
        <v>8157</v>
      </c>
      <c r="T593">
        <v>0.98</v>
      </c>
      <c r="U593" s="1"/>
      <c r="V593">
        <v>13665.419118</v>
      </c>
      <c r="W593">
        <v>511587.26762200001</v>
      </c>
      <c r="X593">
        <v>74.345440999999994</v>
      </c>
      <c r="Y593">
        <v>10.475365999999999</v>
      </c>
      <c r="Z593">
        <v>218.980085</v>
      </c>
      <c r="AA593">
        <v>219.912193</v>
      </c>
      <c r="AB593">
        <v>0</v>
      </c>
    </row>
    <row r="594" spans="1:28" x14ac:dyDescent="0.25">
      <c r="A594" s="1" t="s">
        <v>3321</v>
      </c>
      <c r="B594">
        <v>2300</v>
      </c>
      <c r="C594" s="1" t="s">
        <v>4004</v>
      </c>
      <c r="D594">
        <v>5.0999999999999996</v>
      </c>
      <c r="E594">
        <v>0</v>
      </c>
      <c r="F594">
        <v>0</v>
      </c>
      <c r="G594">
        <v>3325</v>
      </c>
      <c r="H594" s="1" t="s">
        <v>4178</v>
      </c>
      <c r="I594">
        <v>71.64</v>
      </c>
      <c r="J594">
        <v>6.42</v>
      </c>
      <c r="K594">
        <v>1025</v>
      </c>
      <c r="L594">
        <v>1309.74</v>
      </c>
      <c r="M594">
        <v>673</v>
      </c>
      <c r="N594">
        <v>26</v>
      </c>
      <c r="O594">
        <v>0</v>
      </c>
      <c r="P594">
        <v>889.57</v>
      </c>
      <c r="Q594">
        <v>0</v>
      </c>
      <c r="R594" s="1" t="s">
        <v>7476</v>
      </c>
      <c r="S594" s="1" t="s">
        <v>8157</v>
      </c>
      <c r="T594">
        <v>0.7</v>
      </c>
      <c r="U594" s="1"/>
      <c r="V594">
        <v>108264.408698</v>
      </c>
      <c r="W594">
        <v>2069221.732546</v>
      </c>
      <c r="X594">
        <v>541.53483000000006</v>
      </c>
      <c r="Y594">
        <v>48.679924999999997</v>
      </c>
      <c r="Z594">
        <v>931.483968</v>
      </c>
      <c r="AA594">
        <v>889.51605700000005</v>
      </c>
      <c r="AB594">
        <v>0</v>
      </c>
    </row>
    <row r="595" spans="1:28" x14ac:dyDescent="0.25">
      <c r="A595" s="1" t="s">
        <v>3325</v>
      </c>
      <c r="B595">
        <v>1693</v>
      </c>
      <c r="C595" s="1" t="s">
        <v>4062</v>
      </c>
      <c r="D595">
        <v>5.0999999999999996</v>
      </c>
      <c r="E595">
        <v>0</v>
      </c>
      <c r="F595">
        <v>0</v>
      </c>
      <c r="G595">
        <v>3329</v>
      </c>
      <c r="H595" s="1" t="s">
        <v>4132</v>
      </c>
      <c r="I595">
        <v>25.16</v>
      </c>
      <c r="J595">
        <v>12.93</v>
      </c>
      <c r="K595">
        <v>1636</v>
      </c>
      <c r="L595">
        <v>3067.94</v>
      </c>
      <c r="M595">
        <v>1214</v>
      </c>
      <c r="N595">
        <v>35</v>
      </c>
      <c r="O595">
        <v>0</v>
      </c>
      <c r="P595">
        <v>1418.43</v>
      </c>
      <c r="Q595">
        <v>0</v>
      </c>
      <c r="R595" s="1" t="s">
        <v>7480</v>
      </c>
      <c r="S595" s="1" t="s">
        <v>8157</v>
      </c>
      <c r="T595">
        <v>0.94</v>
      </c>
      <c r="U595" s="1"/>
      <c r="V595">
        <v>195336.422116</v>
      </c>
      <c r="W595">
        <v>3902524.8004609998</v>
      </c>
      <c r="X595">
        <v>981.45965999999999</v>
      </c>
      <c r="Y595">
        <v>92.128450000000001</v>
      </c>
      <c r="Z595">
        <v>1752.3411940000001</v>
      </c>
      <c r="AA595">
        <v>1677.6081260000001</v>
      </c>
      <c r="AB595">
        <v>0</v>
      </c>
    </row>
    <row r="596" spans="1:28" x14ac:dyDescent="0.25">
      <c r="A596" s="1" t="s">
        <v>3326</v>
      </c>
      <c r="B596">
        <v>2554</v>
      </c>
      <c r="C596" s="1" t="s">
        <v>4028</v>
      </c>
      <c r="D596">
        <v>5.0999999999999996</v>
      </c>
      <c r="E596">
        <v>0</v>
      </c>
      <c r="F596">
        <v>0.44</v>
      </c>
      <c r="G596">
        <v>3329</v>
      </c>
      <c r="H596" s="1" t="s">
        <v>4109</v>
      </c>
      <c r="I596">
        <v>23.46</v>
      </c>
      <c r="J596">
        <v>16.309999999999999</v>
      </c>
      <c r="K596">
        <v>775</v>
      </c>
      <c r="L596">
        <v>1564.07</v>
      </c>
      <c r="M596">
        <v>477</v>
      </c>
      <c r="N596">
        <v>31</v>
      </c>
      <c r="O596">
        <v>0</v>
      </c>
      <c r="P596">
        <v>680.48</v>
      </c>
      <c r="Q596">
        <v>0</v>
      </c>
      <c r="R596" s="1" t="s">
        <v>7481</v>
      </c>
      <c r="S596" s="1" t="s">
        <v>8157</v>
      </c>
      <c r="T596">
        <v>1.21</v>
      </c>
      <c r="U596" s="1"/>
      <c r="V596">
        <v>85402.530301000006</v>
      </c>
      <c r="W596">
        <v>1865345.602957</v>
      </c>
      <c r="X596">
        <v>432.82631199999997</v>
      </c>
      <c r="Y596">
        <v>43.283053000000002</v>
      </c>
      <c r="Z596">
        <v>834.21782599999995</v>
      </c>
      <c r="AA596">
        <v>801.86451299999999</v>
      </c>
      <c r="AB596">
        <v>0</v>
      </c>
    </row>
    <row r="597" spans="1:28" x14ac:dyDescent="0.25">
      <c r="A597" s="1" t="s">
        <v>3333</v>
      </c>
      <c r="B597">
        <v>3087</v>
      </c>
      <c r="C597" s="1" t="s">
        <v>4021</v>
      </c>
      <c r="D597">
        <v>5.0999999999999996</v>
      </c>
      <c r="E597">
        <v>0</v>
      </c>
      <c r="F597">
        <v>0.17</v>
      </c>
      <c r="G597">
        <v>3334</v>
      </c>
      <c r="H597" s="1" t="s">
        <v>4097</v>
      </c>
      <c r="I597">
        <v>76.69</v>
      </c>
      <c r="J597">
        <v>7.86</v>
      </c>
      <c r="K597">
        <v>247</v>
      </c>
      <c r="L597">
        <v>1564.11</v>
      </c>
      <c r="M597">
        <v>81</v>
      </c>
      <c r="N597">
        <v>3</v>
      </c>
      <c r="O597">
        <v>0</v>
      </c>
      <c r="P597">
        <v>140.65</v>
      </c>
      <c r="Q597">
        <v>0</v>
      </c>
      <c r="R597" s="1" t="s">
        <v>7488</v>
      </c>
      <c r="S597" s="1" t="s">
        <v>8157</v>
      </c>
      <c r="T597">
        <v>1.05</v>
      </c>
      <c r="U597" s="1"/>
      <c r="V597">
        <v>18690.662811999999</v>
      </c>
      <c r="W597">
        <v>654318.42615199997</v>
      </c>
      <c r="X597">
        <v>100.592371</v>
      </c>
      <c r="Y597">
        <v>13.576048999999999</v>
      </c>
      <c r="Z597">
        <v>281.66463900000002</v>
      </c>
      <c r="AA597">
        <v>281.26768700000002</v>
      </c>
      <c r="AB597">
        <v>0</v>
      </c>
    </row>
    <row r="598" spans="1:28" x14ac:dyDescent="0.25">
      <c r="A598" s="1" t="s">
        <v>3338</v>
      </c>
      <c r="B598">
        <v>3235</v>
      </c>
      <c r="C598" s="1" t="s">
        <v>4009</v>
      </c>
      <c r="D598">
        <v>5.0999999999999996</v>
      </c>
      <c r="E598">
        <v>0</v>
      </c>
      <c r="F598">
        <v>0.64</v>
      </c>
      <c r="G598">
        <v>3337</v>
      </c>
      <c r="H598" s="1" t="s">
        <v>4081</v>
      </c>
      <c r="I598">
        <v>19.239999999999998</v>
      </c>
      <c r="J598">
        <v>13.25</v>
      </c>
      <c r="K598">
        <v>102</v>
      </c>
      <c r="L598">
        <v>738.31</v>
      </c>
      <c r="M598">
        <v>11</v>
      </c>
      <c r="N598">
        <v>4</v>
      </c>
      <c r="O598">
        <v>0</v>
      </c>
      <c r="P598">
        <v>45.4</v>
      </c>
      <c r="Q598">
        <v>0</v>
      </c>
      <c r="R598" s="1" t="s">
        <v>7493</v>
      </c>
      <c r="S598" s="1" t="s">
        <v>8157</v>
      </c>
      <c r="T598">
        <v>0.96</v>
      </c>
      <c r="U598" s="1"/>
      <c r="V598">
        <v>6259.6523930000003</v>
      </c>
      <c r="W598">
        <v>296178.57679399999</v>
      </c>
      <c r="X598">
        <v>35.543602</v>
      </c>
      <c r="Y598">
        <v>5.9791220000000003</v>
      </c>
      <c r="Z598">
        <v>127.018354</v>
      </c>
      <c r="AA598">
        <v>127.314705</v>
      </c>
      <c r="AB598">
        <v>0</v>
      </c>
    </row>
    <row r="599" spans="1:28" x14ac:dyDescent="0.25">
      <c r="A599" s="1" t="s">
        <v>3340</v>
      </c>
      <c r="B599">
        <v>2465</v>
      </c>
      <c r="C599" s="1" t="s">
        <v>4041</v>
      </c>
      <c r="D599">
        <v>0.2</v>
      </c>
      <c r="E599">
        <v>0</v>
      </c>
      <c r="F599">
        <v>0.73</v>
      </c>
      <c r="G599">
        <v>3338</v>
      </c>
      <c r="H599" s="1" t="s">
        <v>4099</v>
      </c>
      <c r="I599">
        <v>147.79</v>
      </c>
      <c r="J599">
        <v>3.63</v>
      </c>
      <c r="K599">
        <v>873</v>
      </c>
      <c r="L599">
        <v>2480.9</v>
      </c>
      <c r="M599">
        <v>260</v>
      </c>
      <c r="N599">
        <v>11</v>
      </c>
      <c r="O599">
        <v>0</v>
      </c>
      <c r="P599">
        <v>420.82</v>
      </c>
      <c r="Q599">
        <v>0</v>
      </c>
      <c r="R599" s="1" t="s">
        <v>7495</v>
      </c>
      <c r="S599" s="1" t="s">
        <v>8157</v>
      </c>
      <c r="T599">
        <v>0.4</v>
      </c>
      <c r="U599" s="1"/>
      <c r="V599">
        <v>65562.690371999997</v>
      </c>
      <c r="W599">
        <v>1508784.269136</v>
      </c>
      <c r="X599">
        <v>333.52716500000002</v>
      </c>
      <c r="Y599">
        <v>31.564993000000001</v>
      </c>
      <c r="Z599">
        <v>658.17961300000002</v>
      </c>
      <c r="AA599">
        <v>648.58956599999999</v>
      </c>
      <c r="AB599">
        <v>0</v>
      </c>
    </row>
    <row r="600" spans="1:28" x14ac:dyDescent="0.25">
      <c r="A600" s="1" t="s">
        <v>3351</v>
      </c>
      <c r="B600">
        <v>2304</v>
      </c>
      <c r="C600" s="1" t="s">
        <v>4039</v>
      </c>
      <c r="D600">
        <v>5.0999999999999996</v>
      </c>
      <c r="E600">
        <v>0</v>
      </c>
      <c r="F600">
        <v>4.01</v>
      </c>
      <c r="G600">
        <v>3345</v>
      </c>
      <c r="H600" s="1" t="s">
        <v>4111</v>
      </c>
      <c r="I600">
        <v>13.29</v>
      </c>
      <c r="J600">
        <v>7.64</v>
      </c>
      <c r="K600">
        <v>1041</v>
      </c>
      <c r="L600">
        <v>1792.39</v>
      </c>
      <c r="M600">
        <v>658</v>
      </c>
      <c r="N600">
        <v>20</v>
      </c>
      <c r="O600">
        <v>0</v>
      </c>
      <c r="P600">
        <v>853.45</v>
      </c>
      <c r="Q600">
        <v>0</v>
      </c>
      <c r="R600" s="1" t="s">
        <v>7506</v>
      </c>
      <c r="S600" s="1" t="s">
        <v>8157</v>
      </c>
      <c r="T600">
        <v>0.68</v>
      </c>
      <c r="U600" s="1"/>
      <c r="V600">
        <v>111437.184731</v>
      </c>
      <c r="W600">
        <v>2178275.725573</v>
      </c>
      <c r="X600">
        <v>558.50752599999998</v>
      </c>
      <c r="Y600">
        <v>50.640068999999997</v>
      </c>
      <c r="Z600">
        <v>976.27355499999999</v>
      </c>
      <c r="AA600">
        <v>936.39493400000003</v>
      </c>
      <c r="AB600">
        <v>0</v>
      </c>
    </row>
    <row r="601" spans="1:28" x14ac:dyDescent="0.25">
      <c r="A601" s="1" t="s">
        <v>3353</v>
      </c>
      <c r="B601">
        <v>2877</v>
      </c>
      <c r="C601" s="1" t="s">
        <v>4024</v>
      </c>
      <c r="D601">
        <v>5.0999999999999996</v>
      </c>
      <c r="E601">
        <v>0</v>
      </c>
      <c r="F601">
        <v>2</v>
      </c>
      <c r="G601">
        <v>3346</v>
      </c>
      <c r="H601" s="1" t="s">
        <v>4100</v>
      </c>
      <c r="I601">
        <v>91.57</v>
      </c>
      <c r="J601">
        <v>12.11</v>
      </c>
      <c r="K601">
        <v>469</v>
      </c>
      <c r="L601">
        <v>1444.8</v>
      </c>
      <c r="M601">
        <v>282</v>
      </c>
      <c r="N601">
        <v>6</v>
      </c>
      <c r="O601">
        <v>0</v>
      </c>
      <c r="P601">
        <v>350.48</v>
      </c>
      <c r="Q601">
        <v>0</v>
      </c>
      <c r="R601" s="1" t="s">
        <v>7508</v>
      </c>
      <c r="S601" s="1" t="s">
        <v>8157</v>
      </c>
      <c r="T601">
        <v>0.91</v>
      </c>
      <c r="U601" s="1"/>
      <c r="V601">
        <v>53944.240991999999</v>
      </c>
      <c r="W601">
        <v>1217737.8964180001</v>
      </c>
      <c r="X601">
        <v>274.351336</v>
      </c>
      <c r="Y601">
        <v>27.758168000000001</v>
      </c>
      <c r="Z601">
        <v>541.38966100000005</v>
      </c>
      <c r="AA601">
        <v>523.47369800000001</v>
      </c>
      <c r="AB601">
        <v>0</v>
      </c>
    </row>
    <row r="602" spans="1:28" x14ac:dyDescent="0.25">
      <c r="A602" s="1" t="s">
        <v>3358</v>
      </c>
      <c r="B602">
        <v>1858</v>
      </c>
      <c r="C602" s="1" t="s">
        <v>4028</v>
      </c>
      <c r="D602">
        <v>5.0999999999999996</v>
      </c>
      <c r="E602">
        <v>0</v>
      </c>
      <c r="F602">
        <v>0.86</v>
      </c>
      <c r="G602">
        <v>3351</v>
      </c>
      <c r="H602" s="1" t="s">
        <v>4109</v>
      </c>
      <c r="I602">
        <v>23.46</v>
      </c>
      <c r="J602">
        <v>11.64</v>
      </c>
      <c r="K602">
        <v>1493</v>
      </c>
      <c r="L602">
        <v>1564.07</v>
      </c>
      <c r="M602">
        <v>969</v>
      </c>
      <c r="N602">
        <v>45</v>
      </c>
      <c r="O602">
        <v>0</v>
      </c>
      <c r="P602">
        <v>1365.02</v>
      </c>
      <c r="Q602">
        <v>0</v>
      </c>
      <c r="R602" s="1" t="s">
        <v>7513</v>
      </c>
      <c r="S602" s="1" t="s">
        <v>8157</v>
      </c>
      <c r="T602">
        <v>0.89</v>
      </c>
      <c r="U602" s="1"/>
      <c r="V602">
        <v>158807.34976799999</v>
      </c>
      <c r="W602">
        <v>2915230.1213219999</v>
      </c>
      <c r="X602">
        <v>791.589204</v>
      </c>
      <c r="Y602">
        <v>69.717365999999998</v>
      </c>
      <c r="Z602">
        <v>1317.7153530000001</v>
      </c>
      <c r="AA602">
        <v>1253.201583</v>
      </c>
      <c r="AB602">
        <v>0</v>
      </c>
    </row>
    <row r="603" spans="1:28" x14ac:dyDescent="0.25">
      <c r="A603" s="1" t="s">
        <v>3360</v>
      </c>
      <c r="B603">
        <v>2990</v>
      </c>
      <c r="C603" s="1" t="s">
        <v>4022</v>
      </c>
      <c r="D603">
        <v>5.0999999999999996</v>
      </c>
      <c r="E603">
        <v>0</v>
      </c>
      <c r="F603">
        <v>0</v>
      </c>
      <c r="G603">
        <v>3352</v>
      </c>
      <c r="H603" s="1" t="s">
        <v>4136</v>
      </c>
      <c r="I603">
        <v>86.22</v>
      </c>
      <c r="J603">
        <v>18.78</v>
      </c>
      <c r="K603">
        <v>362</v>
      </c>
      <c r="L603">
        <v>2997.17</v>
      </c>
      <c r="M603">
        <v>132</v>
      </c>
      <c r="N603">
        <v>2</v>
      </c>
      <c r="O603">
        <v>0</v>
      </c>
      <c r="P603">
        <v>206.2</v>
      </c>
      <c r="Q603">
        <v>0</v>
      </c>
      <c r="R603" s="1" t="s">
        <v>7515</v>
      </c>
      <c r="S603" s="1" t="s">
        <v>8157</v>
      </c>
      <c r="T603">
        <v>1.5</v>
      </c>
      <c r="U603" s="1"/>
      <c r="V603">
        <v>37308.642648000001</v>
      </c>
      <c r="W603">
        <v>1399443.1276410001</v>
      </c>
      <c r="X603">
        <v>203.378511</v>
      </c>
      <c r="Y603">
        <v>30.684614</v>
      </c>
      <c r="Z603">
        <v>606.30310399999996</v>
      </c>
      <c r="AA603">
        <v>601.56556999999998</v>
      </c>
      <c r="AB603">
        <v>0</v>
      </c>
    </row>
    <row r="604" spans="1:28" x14ac:dyDescent="0.25">
      <c r="A604" s="1" t="s">
        <v>3363</v>
      </c>
      <c r="B604">
        <v>3220</v>
      </c>
      <c r="C604" s="1" t="s">
        <v>4010</v>
      </c>
      <c r="D604">
        <v>5.0999999999999996</v>
      </c>
      <c r="E604">
        <v>0</v>
      </c>
      <c r="F604">
        <v>0</v>
      </c>
      <c r="G604">
        <v>3355</v>
      </c>
      <c r="H604" s="1" t="s">
        <v>4083</v>
      </c>
      <c r="I604">
        <v>73.11</v>
      </c>
      <c r="J604">
        <v>10.36</v>
      </c>
      <c r="K604">
        <v>135</v>
      </c>
      <c r="L604">
        <v>900.39</v>
      </c>
      <c r="M604">
        <v>5</v>
      </c>
      <c r="N604">
        <v>3</v>
      </c>
      <c r="O604">
        <v>0</v>
      </c>
      <c r="P604">
        <v>48.35</v>
      </c>
      <c r="Q604">
        <v>0</v>
      </c>
      <c r="R604" s="1" t="s">
        <v>7518</v>
      </c>
      <c r="S604" s="1" t="s">
        <v>8157</v>
      </c>
      <c r="T604">
        <v>0.76</v>
      </c>
      <c r="U604" s="1"/>
      <c r="V604">
        <v>6730.705602</v>
      </c>
      <c r="W604">
        <v>312469.40523099998</v>
      </c>
      <c r="X604">
        <v>37.981605999999999</v>
      </c>
      <c r="Y604">
        <v>5.8808129999999998</v>
      </c>
      <c r="Z604">
        <v>131.766076</v>
      </c>
      <c r="AA604">
        <v>134.318153</v>
      </c>
      <c r="AB604">
        <v>0</v>
      </c>
    </row>
    <row r="605" spans="1:28" x14ac:dyDescent="0.25">
      <c r="A605" s="1" t="s">
        <v>3382</v>
      </c>
      <c r="B605">
        <v>2592</v>
      </c>
      <c r="C605" s="1" t="s">
        <v>4003</v>
      </c>
      <c r="D605">
        <v>5.0999999999999996</v>
      </c>
      <c r="E605">
        <v>0</v>
      </c>
      <c r="F605">
        <v>4.51</v>
      </c>
      <c r="G605">
        <v>3371</v>
      </c>
      <c r="H605" s="1" t="s">
        <v>4095</v>
      </c>
      <c r="I605">
        <v>63.59</v>
      </c>
      <c r="J605">
        <v>14.42</v>
      </c>
      <c r="K605">
        <v>779</v>
      </c>
      <c r="L605">
        <v>760.34</v>
      </c>
      <c r="M605">
        <v>616</v>
      </c>
      <c r="N605">
        <v>16</v>
      </c>
      <c r="O605">
        <v>0</v>
      </c>
      <c r="P605">
        <v>730.86</v>
      </c>
      <c r="Q605">
        <v>0</v>
      </c>
      <c r="R605" s="1" t="s">
        <v>7537</v>
      </c>
      <c r="S605" s="1" t="s">
        <v>8157</v>
      </c>
      <c r="T605">
        <v>1.1499999999999999</v>
      </c>
      <c r="U605" s="1"/>
      <c r="V605">
        <v>104768.710643</v>
      </c>
      <c r="W605">
        <v>1931745.009086</v>
      </c>
      <c r="X605">
        <v>522.56989799999997</v>
      </c>
      <c r="Y605">
        <v>46.918014999999997</v>
      </c>
      <c r="Z605">
        <v>876.89682700000003</v>
      </c>
      <c r="AA605">
        <v>830.418768</v>
      </c>
      <c r="AB605">
        <v>0</v>
      </c>
    </row>
    <row r="606" spans="1:28" x14ac:dyDescent="0.25">
      <c r="A606" s="1" t="s">
        <v>3386</v>
      </c>
      <c r="B606">
        <v>2418</v>
      </c>
      <c r="C606" s="1" t="s">
        <v>4005</v>
      </c>
      <c r="D606">
        <v>5.0999999999999996</v>
      </c>
      <c r="E606">
        <v>0</v>
      </c>
      <c r="F606">
        <v>29.54</v>
      </c>
      <c r="G606">
        <v>3379</v>
      </c>
      <c r="H606" s="1" t="s">
        <v>4075</v>
      </c>
      <c r="I606">
        <v>89.74</v>
      </c>
      <c r="J606">
        <v>2.21</v>
      </c>
      <c r="K606">
        <v>961</v>
      </c>
      <c r="L606">
        <v>698.35</v>
      </c>
      <c r="M606">
        <v>576</v>
      </c>
      <c r="N606">
        <v>15</v>
      </c>
      <c r="O606">
        <v>0</v>
      </c>
      <c r="P606">
        <v>752.8</v>
      </c>
      <c r="Q606">
        <v>0</v>
      </c>
      <c r="R606" s="1" t="s">
        <v>7541</v>
      </c>
      <c r="S606" s="1" t="s">
        <v>8157</v>
      </c>
      <c r="T606">
        <v>0.25</v>
      </c>
      <c r="U606" s="1"/>
      <c r="V606">
        <v>106289.766757</v>
      </c>
      <c r="W606">
        <v>1819428.326203</v>
      </c>
      <c r="X606">
        <v>526.504006</v>
      </c>
      <c r="Y606">
        <v>43.616107</v>
      </c>
      <c r="Z606">
        <v>823.98594000000003</v>
      </c>
      <c r="AA606">
        <v>782.14326900000003</v>
      </c>
      <c r="AB606">
        <v>0</v>
      </c>
    </row>
    <row r="607" spans="1:28" x14ac:dyDescent="0.25">
      <c r="A607" s="1" t="s">
        <v>3387</v>
      </c>
      <c r="B607">
        <v>3067</v>
      </c>
      <c r="C607" s="1" t="s">
        <v>4033</v>
      </c>
      <c r="D607">
        <v>5.0999999999999996</v>
      </c>
      <c r="E607">
        <v>0</v>
      </c>
      <c r="F607">
        <v>0.34</v>
      </c>
      <c r="G607">
        <v>3379</v>
      </c>
      <c r="H607" s="1" t="s">
        <v>4122</v>
      </c>
      <c r="I607">
        <v>159.35</v>
      </c>
      <c r="J607">
        <v>7.75</v>
      </c>
      <c r="K607">
        <v>312</v>
      </c>
      <c r="L607">
        <v>1983.05</v>
      </c>
      <c r="M607">
        <v>97</v>
      </c>
      <c r="N607">
        <v>7</v>
      </c>
      <c r="O607">
        <v>0</v>
      </c>
      <c r="P607">
        <v>177.33</v>
      </c>
      <c r="Q607">
        <v>0</v>
      </c>
      <c r="R607" s="1" t="s">
        <v>7542</v>
      </c>
      <c r="S607" s="1" t="s">
        <v>8157</v>
      </c>
      <c r="T607">
        <v>1.07</v>
      </c>
      <c r="U607" s="1"/>
      <c r="V607">
        <v>23784.442035</v>
      </c>
      <c r="W607">
        <v>842524.59317100001</v>
      </c>
      <c r="X607">
        <v>128.265861</v>
      </c>
      <c r="Y607">
        <v>17.524387999999998</v>
      </c>
      <c r="Z607">
        <v>361.95311600000002</v>
      </c>
      <c r="AA607">
        <v>362.17046699999997</v>
      </c>
      <c r="AB607">
        <v>0</v>
      </c>
    </row>
    <row r="608" spans="1:28" x14ac:dyDescent="0.25">
      <c r="A608" s="1" t="s">
        <v>3388</v>
      </c>
      <c r="B608">
        <v>2212</v>
      </c>
      <c r="C608" s="1" t="s">
        <v>4046</v>
      </c>
      <c r="D608">
        <v>5.0999999999999996</v>
      </c>
      <c r="E608">
        <v>0</v>
      </c>
      <c r="F608">
        <v>0.48</v>
      </c>
      <c r="G608">
        <v>3380</v>
      </c>
      <c r="H608" s="1" t="s">
        <v>4095</v>
      </c>
      <c r="I608">
        <v>63.59</v>
      </c>
      <c r="J608">
        <v>12.29</v>
      </c>
      <c r="K608">
        <v>1168</v>
      </c>
      <c r="L608">
        <v>3164.07</v>
      </c>
      <c r="M608">
        <v>646</v>
      </c>
      <c r="N608">
        <v>21</v>
      </c>
      <c r="O608">
        <v>0</v>
      </c>
      <c r="P608">
        <v>928.07</v>
      </c>
      <c r="Q608">
        <v>0</v>
      </c>
      <c r="R608" s="1" t="s">
        <v>7543</v>
      </c>
      <c r="S608" s="1" t="s">
        <v>8157</v>
      </c>
      <c r="T608">
        <v>0.96</v>
      </c>
      <c r="U608" s="1"/>
      <c r="V608">
        <v>116938.695538</v>
      </c>
      <c r="W608">
        <v>2589097.3862080001</v>
      </c>
      <c r="X608">
        <v>593.40473099999997</v>
      </c>
      <c r="Y608">
        <v>58.677154000000002</v>
      </c>
      <c r="Z608">
        <v>1148.6271079999999</v>
      </c>
      <c r="AA608">
        <v>1112.9877710000001</v>
      </c>
      <c r="AB608">
        <v>0</v>
      </c>
    </row>
    <row r="609" spans="1:28" x14ac:dyDescent="0.25">
      <c r="A609" s="1" t="s">
        <v>3389</v>
      </c>
      <c r="B609">
        <v>2300</v>
      </c>
      <c r="C609" s="1" t="s">
        <v>4063</v>
      </c>
      <c r="D609">
        <v>5.0999999999999996</v>
      </c>
      <c r="E609">
        <v>0</v>
      </c>
      <c r="F609">
        <v>0.01</v>
      </c>
      <c r="G609">
        <v>3381</v>
      </c>
      <c r="H609" s="1" t="s">
        <v>4119</v>
      </c>
      <c r="I609">
        <v>17.75</v>
      </c>
      <c r="J609">
        <v>11.26</v>
      </c>
      <c r="K609">
        <v>1081</v>
      </c>
      <c r="L609">
        <v>2100.8200000000002</v>
      </c>
      <c r="M609">
        <v>667</v>
      </c>
      <c r="N609">
        <v>20</v>
      </c>
      <c r="O609">
        <v>0</v>
      </c>
      <c r="P609">
        <v>951.74</v>
      </c>
      <c r="Q609">
        <v>0</v>
      </c>
      <c r="R609" s="1" t="s">
        <v>7544</v>
      </c>
      <c r="S609" s="1" t="s">
        <v>8157</v>
      </c>
      <c r="T609">
        <v>1.19</v>
      </c>
      <c r="U609" s="1"/>
      <c r="V609">
        <v>118749.568415</v>
      </c>
      <c r="W609">
        <v>2546891.7045610002</v>
      </c>
      <c r="X609">
        <v>600.79175299999997</v>
      </c>
      <c r="Y609">
        <v>59.319681000000003</v>
      </c>
      <c r="Z609">
        <v>1141.8972490000001</v>
      </c>
      <c r="AA609">
        <v>1094.8451689999999</v>
      </c>
      <c r="AB609">
        <v>0</v>
      </c>
    </row>
    <row r="610" spans="1:28" x14ac:dyDescent="0.25">
      <c r="A610" s="1" t="s">
        <v>3392</v>
      </c>
      <c r="B610">
        <v>2124</v>
      </c>
      <c r="C610" s="1" t="s">
        <v>4046</v>
      </c>
      <c r="D610">
        <v>5.0999999999999996</v>
      </c>
      <c r="E610">
        <v>0</v>
      </c>
      <c r="F610">
        <v>0.94</v>
      </c>
      <c r="G610">
        <v>3382</v>
      </c>
      <c r="H610" s="1" t="s">
        <v>4095</v>
      </c>
      <c r="I610">
        <v>63.59</v>
      </c>
      <c r="J610">
        <v>12.1</v>
      </c>
      <c r="K610">
        <v>1258</v>
      </c>
      <c r="L610">
        <v>3164.07</v>
      </c>
      <c r="M610">
        <v>757</v>
      </c>
      <c r="N610">
        <v>25</v>
      </c>
      <c r="O610">
        <v>0</v>
      </c>
      <c r="P610">
        <v>1003.04</v>
      </c>
      <c r="Q610">
        <v>0</v>
      </c>
      <c r="R610" s="1" t="s">
        <v>7547</v>
      </c>
      <c r="S610" s="1" t="s">
        <v>8157</v>
      </c>
      <c r="T610">
        <v>0.9</v>
      </c>
      <c r="U610" s="1"/>
      <c r="V610">
        <v>134964.152034</v>
      </c>
      <c r="W610">
        <v>2941609.3241309999</v>
      </c>
      <c r="X610">
        <v>683.79573100000005</v>
      </c>
      <c r="Y610">
        <v>67.175112999999996</v>
      </c>
      <c r="Z610">
        <v>1309.4119459999999</v>
      </c>
      <c r="AA610">
        <v>1264.524684</v>
      </c>
      <c r="AB610">
        <v>0</v>
      </c>
    </row>
    <row r="611" spans="1:28" x14ac:dyDescent="0.25">
      <c r="A611" s="1" t="s">
        <v>3415</v>
      </c>
      <c r="B611">
        <v>3174</v>
      </c>
      <c r="C611" s="1" t="s">
        <v>4016</v>
      </c>
      <c r="D611">
        <v>5.0999999999999996</v>
      </c>
      <c r="E611">
        <v>0</v>
      </c>
      <c r="F611">
        <v>0</v>
      </c>
      <c r="G611">
        <v>3395</v>
      </c>
      <c r="H611" s="1" t="s">
        <v>4092</v>
      </c>
      <c r="I611">
        <v>182.21</v>
      </c>
      <c r="J611">
        <v>7.46</v>
      </c>
      <c r="K611">
        <v>221</v>
      </c>
      <c r="L611">
        <v>905.52</v>
      </c>
      <c r="M611">
        <v>90</v>
      </c>
      <c r="N611">
        <v>1</v>
      </c>
      <c r="O611">
        <v>0</v>
      </c>
      <c r="P611">
        <v>117.9</v>
      </c>
      <c r="Q611">
        <v>0</v>
      </c>
      <c r="R611" s="1" t="s">
        <v>7570</v>
      </c>
      <c r="S611" s="1" t="s">
        <v>8157</v>
      </c>
      <c r="T611">
        <v>0.64</v>
      </c>
      <c r="U611" s="1"/>
      <c r="V611">
        <v>19788.291551999999</v>
      </c>
      <c r="W611">
        <v>491992.92066900001</v>
      </c>
      <c r="X611">
        <v>101.55729599999999</v>
      </c>
      <c r="Y611">
        <v>10.176069999999999</v>
      </c>
      <c r="Z611">
        <v>212.79091199999999</v>
      </c>
      <c r="AA611">
        <v>211.49468899999999</v>
      </c>
      <c r="AB611">
        <v>0</v>
      </c>
    </row>
    <row r="612" spans="1:28" x14ac:dyDescent="0.25">
      <c r="A612" s="1" t="s">
        <v>3418</v>
      </c>
      <c r="B612">
        <v>2465</v>
      </c>
      <c r="C612" s="1" t="s">
        <v>4019</v>
      </c>
      <c r="D612">
        <v>5.0999999999999996</v>
      </c>
      <c r="E612">
        <v>0</v>
      </c>
      <c r="F612">
        <v>0.72</v>
      </c>
      <c r="G612">
        <v>3398</v>
      </c>
      <c r="H612" s="1" t="s">
        <v>4120</v>
      </c>
      <c r="I612">
        <v>34.18</v>
      </c>
      <c r="J612">
        <v>12.68</v>
      </c>
      <c r="K612">
        <v>933</v>
      </c>
      <c r="L612">
        <v>2468.91</v>
      </c>
      <c r="M612">
        <v>553</v>
      </c>
      <c r="N612">
        <v>26</v>
      </c>
      <c r="O612">
        <v>0</v>
      </c>
      <c r="P612">
        <v>761.1</v>
      </c>
      <c r="Q612">
        <v>0</v>
      </c>
      <c r="R612" s="1" t="s">
        <v>7573</v>
      </c>
      <c r="S612" s="1" t="s">
        <v>8157</v>
      </c>
      <c r="T612">
        <v>1.03</v>
      </c>
      <c r="U612" s="1"/>
      <c r="V612">
        <v>97686.664309</v>
      </c>
      <c r="W612">
        <v>2172929.703888</v>
      </c>
      <c r="X612">
        <v>496.03607399999999</v>
      </c>
      <c r="Y612">
        <v>49.570602000000001</v>
      </c>
      <c r="Z612">
        <v>965.32500400000004</v>
      </c>
      <c r="AA612">
        <v>934.08695799999998</v>
      </c>
      <c r="AB612">
        <v>0</v>
      </c>
    </row>
    <row r="613" spans="1:28" x14ac:dyDescent="0.25">
      <c r="A613" s="1" t="s">
        <v>3422</v>
      </c>
      <c r="B613">
        <v>2962</v>
      </c>
      <c r="C613" s="1" t="s">
        <v>4004</v>
      </c>
      <c r="D613">
        <v>5.0999999999999996</v>
      </c>
      <c r="E613">
        <v>0</v>
      </c>
      <c r="F613">
        <v>0</v>
      </c>
      <c r="G613">
        <v>3400</v>
      </c>
      <c r="H613" s="1" t="s">
        <v>4090</v>
      </c>
      <c r="I613">
        <v>24.41</v>
      </c>
      <c r="J613">
        <v>6.59</v>
      </c>
      <c r="K613">
        <v>438</v>
      </c>
      <c r="L613">
        <v>1286.42</v>
      </c>
      <c r="M613">
        <v>221</v>
      </c>
      <c r="N613">
        <v>4</v>
      </c>
      <c r="O613">
        <v>0</v>
      </c>
      <c r="P613">
        <v>277.93</v>
      </c>
      <c r="Q613">
        <v>0</v>
      </c>
      <c r="R613" s="1" t="s">
        <v>7577</v>
      </c>
      <c r="S613" s="1" t="s">
        <v>8157</v>
      </c>
      <c r="T613">
        <v>0.59</v>
      </c>
      <c r="U613" s="1"/>
      <c r="V613">
        <v>45129.980573000001</v>
      </c>
      <c r="W613">
        <v>984740.63095999998</v>
      </c>
      <c r="X613">
        <v>228.468063</v>
      </c>
      <c r="Y613">
        <v>21.488188000000001</v>
      </c>
      <c r="Z613">
        <v>433.06140399999998</v>
      </c>
      <c r="AA613">
        <v>423.31686500000001</v>
      </c>
      <c r="AB613">
        <v>0</v>
      </c>
    </row>
    <row r="614" spans="1:28" x14ac:dyDescent="0.25">
      <c r="A614" s="1" t="s">
        <v>3428</v>
      </c>
      <c r="B614">
        <v>2465</v>
      </c>
      <c r="C614" s="1" t="s">
        <v>4020</v>
      </c>
      <c r="D614">
        <v>5.0999999999999996</v>
      </c>
      <c r="E614">
        <v>0</v>
      </c>
      <c r="F614">
        <v>0.72</v>
      </c>
      <c r="G614">
        <v>3404</v>
      </c>
      <c r="H614" s="1" t="s">
        <v>4129</v>
      </c>
      <c r="I614">
        <v>135.09</v>
      </c>
      <c r="J614">
        <v>17.04</v>
      </c>
      <c r="K614">
        <v>939</v>
      </c>
      <c r="L614">
        <v>2788.36</v>
      </c>
      <c r="M614">
        <v>471</v>
      </c>
      <c r="N614">
        <v>21</v>
      </c>
      <c r="O614">
        <v>0</v>
      </c>
      <c r="P614">
        <v>779.77</v>
      </c>
      <c r="Q614">
        <v>0</v>
      </c>
      <c r="R614" s="1" t="s">
        <v>7583</v>
      </c>
      <c r="S614" s="1" t="s">
        <v>8157</v>
      </c>
      <c r="T614">
        <v>1.28</v>
      </c>
      <c r="U614" s="1"/>
      <c r="V614">
        <v>91854.004944</v>
      </c>
      <c r="W614">
        <v>2111030.2928599999</v>
      </c>
      <c r="X614">
        <v>468.08078499999999</v>
      </c>
      <c r="Y614">
        <v>48.171289999999999</v>
      </c>
      <c r="Z614">
        <v>936.10948299999995</v>
      </c>
      <c r="AA614">
        <v>907.47553000000005</v>
      </c>
      <c r="AB614">
        <v>0</v>
      </c>
    </row>
    <row r="615" spans="1:28" x14ac:dyDescent="0.25">
      <c r="A615" s="1" t="s">
        <v>3430</v>
      </c>
      <c r="B615">
        <v>2136</v>
      </c>
      <c r="C615" s="1" t="s">
        <v>4041</v>
      </c>
      <c r="D615">
        <v>0.2</v>
      </c>
      <c r="E615">
        <v>0</v>
      </c>
      <c r="F615">
        <v>0.3</v>
      </c>
      <c r="G615">
        <v>3405</v>
      </c>
      <c r="H615" s="1" t="s">
        <v>4099</v>
      </c>
      <c r="I615">
        <v>147.79</v>
      </c>
      <c r="J615">
        <v>16.600000000000001</v>
      </c>
      <c r="K615">
        <v>1269</v>
      </c>
      <c r="L615">
        <v>2475.6999999999998</v>
      </c>
      <c r="M615">
        <v>961</v>
      </c>
      <c r="N615">
        <v>13</v>
      </c>
      <c r="O615">
        <v>0</v>
      </c>
      <c r="P615">
        <v>1132.3499999999999</v>
      </c>
      <c r="Q615">
        <v>0</v>
      </c>
      <c r="R615" s="1" t="s">
        <v>7585</v>
      </c>
      <c r="S615" s="1" t="s">
        <v>8157</v>
      </c>
      <c r="T615">
        <v>1.32</v>
      </c>
      <c r="U615" s="1"/>
      <c r="V615">
        <v>165243.796026</v>
      </c>
      <c r="W615">
        <v>3279312.348673</v>
      </c>
      <c r="X615">
        <v>829.78130699999997</v>
      </c>
      <c r="Y615">
        <v>78.112359999999995</v>
      </c>
      <c r="Z615">
        <v>1476.529047</v>
      </c>
      <c r="AA615">
        <v>1409.702947</v>
      </c>
      <c r="AB615">
        <v>0</v>
      </c>
    </row>
    <row r="616" spans="1:28" x14ac:dyDescent="0.25">
      <c r="A616" s="1" t="s">
        <v>3431</v>
      </c>
      <c r="B616">
        <v>2372</v>
      </c>
      <c r="C616" s="1" t="s">
        <v>4003</v>
      </c>
      <c r="D616">
        <v>5.0999999999999996</v>
      </c>
      <c r="E616">
        <v>0</v>
      </c>
      <c r="F616">
        <v>0.14000000000000001</v>
      </c>
      <c r="G616">
        <v>3405</v>
      </c>
      <c r="H616" s="1" t="s">
        <v>4095</v>
      </c>
      <c r="I616">
        <v>63.59</v>
      </c>
      <c r="J616">
        <v>13.93</v>
      </c>
      <c r="K616">
        <v>1033</v>
      </c>
      <c r="L616">
        <v>762.07</v>
      </c>
      <c r="M616">
        <v>873</v>
      </c>
      <c r="N616">
        <v>16</v>
      </c>
      <c r="O616">
        <v>0</v>
      </c>
      <c r="P616">
        <v>981.48</v>
      </c>
      <c r="Q616">
        <v>0</v>
      </c>
      <c r="R616" s="1" t="s">
        <v>7586</v>
      </c>
      <c r="S616" s="1" t="s">
        <v>8157</v>
      </c>
      <c r="T616">
        <v>1.05</v>
      </c>
      <c r="U616" s="1"/>
      <c r="V616">
        <v>143772.68601</v>
      </c>
      <c r="W616">
        <v>2493412.1896620002</v>
      </c>
      <c r="X616">
        <v>713.301063</v>
      </c>
      <c r="Y616">
        <v>61.151058999999997</v>
      </c>
      <c r="Z616">
        <v>1135.060749</v>
      </c>
      <c r="AA616">
        <v>1071.8747969999999</v>
      </c>
      <c r="AB616">
        <v>0</v>
      </c>
    </row>
    <row r="617" spans="1:28" x14ac:dyDescent="0.25">
      <c r="A617" s="1" t="s">
        <v>3438</v>
      </c>
      <c r="B617">
        <v>2530</v>
      </c>
      <c r="C617" s="1" t="s">
        <v>4004</v>
      </c>
      <c r="D617">
        <v>5.0999999999999996</v>
      </c>
      <c r="E617">
        <v>0</v>
      </c>
      <c r="F617">
        <v>0</v>
      </c>
      <c r="G617">
        <v>3411</v>
      </c>
      <c r="H617" s="1" t="s">
        <v>4124</v>
      </c>
      <c r="I617">
        <v>71.64</v>
      </c>
      <c r="J617">
        <v>8.8699999999999992</v>
      </c>
      <c r="K617">
        <v>881</v>
      </c>
      <c r="L617">
        <v>1309.74</v>
      </c>
      <c r="M617">
        <v>599</v>
      </c>
      <c r="N617">
        <v>16</v>
      </c>
      <c r="O617">
        <v>0</v>
      </c>
      <c r="P617">
        <v>758.52</v>
      </c>
      <c r="Q617">
        <v>0</v>
      </c>
      <c r="R617" s="1" t="s">
        <v>7593</v>
      </c>
      <c r="S617" s="1" t="s">
        <v>8157</v>
      </c>
      <c r="T617">
        <v>0.78</v>
      </c>
      <c r="U617" s="1"/>
      <c r="V617">
        <v>102089.969195</v>
      </c>
      <c r="W617">
        <v>1958547.4382430001</v>
      </c>
      <c r="X617">
        <v>510.86742500000003</v>
      </c>
      <c r="Y617">
        <v>46.170544</v>
      </c>
      <c r="Z617">
        <v>881.28832699999998</v>
      </c>
      <c r="AA617">
        <v>841.93907400000001</v>
      </c>
      <c r="AB617">
        <v>0</v>
      </c>
    </row>
    <row r="618" spans="1:28" x14ac:dyDescent="0.25">
      <c r="A618" s="1" t="s">
        <v>3439</v>
      </c>
      <c r="B618">
        <v>2655</v>
      </c>
      <c r="C618" s="1" t="s">
        <v>4020</v>
      </c>
      <c r="D618">
        <v>5.0999999999999996</v>
      </c>
      <c r="E618">
        <v>0</v>
      </c>
      <c r="F618">
        <v>1.1599999999999999</v>
      </c>
      <c r="G618">
        <v>3411</v>
      </c>
      <c r="H618" s="1" t="s">
        <v>4165</v>
      </c>
      <c r="I618">
        <v>135.09</v>
      </c>
      <c r="J618">
        <v>15.12</v>
      </c>
      <c r="K618">
        <v>756</v>
      </c>
      <c r="L618">
        <v>2788.36</v>
      </c>
      <c r="M618">
        <v>309</v>
      </c>
      <c r="N618">
        <v>15</v>
      </c>
      <c r="O618">
        <v>0</v>
      </c>
      <c r="P618">
        <v>577.28</v>
      </c>
      <c r="Q618">
        <v>0</v>
      </c>
      <c r="R618" s="1" t="s">
        <v>7594</v>
      </c>
      <c r="S618" s="1" t="s">
        <v>8157</v>
      </c>
      <c r="T618">
        <v>1.1399999999999999</v>
      </c>
      <c r="U618" s="1"/>
      <c r="V618">
        <v>68314.230528</v>
      </c>
      <c r="W618">
        <v>1793989.0145970001</v>
      </c>
      <c r="X618">
        <v>353.27238199999999</v>
      </c>
      <c r="Y618">
        <v>39.620018000000002</v>
      </c>
      <c r="Z618">
        <v>787.77428099999997</v>
      </c>
      <c r="AA618">
        <v>771.18151499999999</v>
      </c>
      <c r="AB618">
        <v>0</v>
      </c>
    </row>
    <row r="619" spans="1:28" x14ac:dyDescent="0.25">
      <c r="A619" s="1" t="s">
        <v>3442</v>
      </c>
      <c r="B619">
        <v>2572</v>
      </c>
      <c r="C619" s="1" t="s">
        <v>4036</v>
      </c>
      <c r="D619">
        <v>5.0999999999999996</v>
      </c>
      <c r="E619">
        <v>0</v>
      </c>
      <c r="F619">
        <v>0.57999999999999996</v>
      </c>
      <c r="G619">
        <v>3412</v>
      </c>
      <c r="H619" s="1" t="s">
        <v>4131</v>
      </c>
      <c r="I619">
        <v>194.58</v>
      </c>
      <c r="J619">
        <v>6.69</v>
      </c>
      <c r="K619">
        <v>840</v>
      </c>
      <c r="L619">
        <v>2197.08</v>
      </c>
      <c r="M619">
        <v>551</v>
      </c>
      <c r="N619">
        <v>11</v>
      </c>
      <c r="O619">
        <v>0</v>
      </c>
      <c r="P619">
        <v>628.16999999999996</v>
      </c>
      <c r="Q619">
        <v>0</v>
      </c>
      <c r="R619" s="1" t="s">
        <v>7597</v>
      </c>
      <c r="S619" s="1" t="s">
        <v>8157</v>
      </c>
      <c r="T619">
        <v>0.74</v>
      </c>
      <c r="U619" s="1"/>
      <c r="V619">
        <v>100449.063572</v>
      </c>
      <c r="W619">
        <v>2079633.2061379999</v>
      </c>
      <c r="X619">
        <v>506.23044499999997</v>
      </c>
      <c r="Y619">
        <v>47.742516999999999</v>
      </c>
      <c r="Z619">
        <v>927.81364499999995</v>
      </c>
      <c r="AA619">
        <v>893.98646399999996</v>
      </c>
      <c r="AB619">
        <v>0</v>
      </c>
    </row>
    <row r="620" spans="1:28" x14ac:dyDescent="0.25">
      <c r="A620" s="1" t="s">
        <v>3448</v>
      </c>
      <c r="B620">
        <v>2588</v>
      </c>
      <c r="C620" s="1" t="s">
        <v>4042</v>
      </c>
      <c r="D620">
        <v>5.0999999999999996</v>
      </c>
      <c r="E620">
        <v>0</v>
      </c>
      <c r="F620">
        <v>0.51</v>
      </c>
      <c r="G620">
        <v>3418</v>
      </c>
      <c r="H620" s="1" t="s">
        <v>4126</v>
      </c>
      <c r="I620">
        <v>99.09</v>
      </c>
      <c r="J620">
        <v>8.58</v>
      </c>
      <c r="K620">
        <v>830</v>
      </c>
      <c r="L620">
        <v>1144.6400000000001</v>
      </c>
      <c r="M620">
        <v>529</v>
      </c>
      <c r="N620">
        <v>14</v>
      </c>
      <c r="O620">
        <v>0</v>
      </c>
      <c r="P620">
        <v>693.94</v>
      </c>
      <c r="Q620">
        <v>0</v>
      </c>
      <c r="R620" s="1" t="s">
        <v>7603</v>
      </c>
      <c r="S620" s="1" t="s">
        <v>8157</v>
      </c>
      <c r="T620">
        <v>0.62</v>
      </c>
      <c r="U620" s="1"/>
      <c r="V620">
        <v>89693.41893</v>
      </c>
      <c r="W620">
        <v>1698198.8161530001</v>
      </c>
      <c r="X620">
        <v>448.18328700000001</v>
      </c>
      <c r="Y620">
        <v>39.652816000000001</v>
      </c>
      <c r="Z620">
        <v>762.49552800000004</v>
      </c>
      <c r="AA620">
        <v>730.02208199999995</v>
      </c>
      <c r="AB620">
        <v>0</v>
      </c>
    </row>
    <row r="621" spans="1:28" x14ac:dyDescent="0.25">
      <c r="A621" s="1" t="s">
        <v>3449</v>
      </c>
      <c r="B621">
        <v>2700</v>
      </c>
      <c r="C621" s="1" t="s">
        <v>4061</v>
      </c>
      <c r="D621">
        <v>5.0999999999999996</v>
      </c>
      <c r="E621">
        <v>0</v>
      </c>
      <c r="F621">
        <v>0</v>
      </c>
      <c r="G621">
        <v>3419</v>
      </c>
      <c r="H621" s="1" t="s">
        <v>4144</v>
      </c>
      <c r="I621">
        <v>26.09</v>
      </c>
      <c r="J621">
        <v>8.81</v>
      </c>
      <c r="K621">
        <v>719</v>
      </c>
      <c r="L621">
        <v>2556.25</v>
      </c>
      <c r="M621">
        <v>328</v>
      </c>
      <c r="N621">
        <v>9</v>
      </c>
      <c r="O621">
        <v>0</v>
      </c>
      <c r="P621">
        <v>436.61</v>
      </c>
      <c r="Q621">
        <v>0</v>
      </c>
      <c r="R621" s="1" t="s">
        <v>7604</v>
      </c>
      <c r="S621" s="1" t="s">
        <v>8157</v>
      </c>
      <c r="T621">
        <v>0.65</v>
      </c>
      <c r="U621" s="1"/>
      <c r="V621">
        <v>66019.459805000006</v>
      </c>
      <c r="W621">
        <v>1604442.069102</v>
      </c>
      <c r="X621">
        <v>338.10144300000002</v>
      </c>
      <c r="Y621">
        <v>34.150714999999998</v>
      </c>
      <c r="Z621">
        <v>700.36318300000005</v>
      </c>
      <c r="AA621">
        <v>689.70680900000002</v>
      </c>
      <c r="AB621">
        <v>0</v>
      </c>
    </row>
    <row r="622" spans="1:28" x14ac:dyDescent="0.25">
      <c r="A622" s="1" t="s">
        <v>3453</v>
      </c>
      <c r="B622">
        <v>2300</v>
      </c>
      <c r="C622" s="1" t="s">
        <v>4046</v>
      </c>
      <c r="D622">
        <v>5.0999999999999996</v>
      </c>
      <c r="E622">
        <v>0</v>
      </c>
      <c r="F622">
        <v>0.01</v>
      </c>
      <c r="G622">
        <v>3423</v>
      </c>
      <c r="H622" s="1" t="s">
        <v>4095</v>
      </c>
      <c r="I622">
        <v>63.59</v>
      </c>
      <c r="J622">
        <v>12.62</v>
      </c>
      <c r="K622">
        <v>1123</v>
      </c>
      <c r="L622">
        <v>3164.07</v>
      </c>
      <c r="M622">
        <v>663</v>
      </c>
      <c r="N622">
        <v>17</v>
      </c>
      <c r="O622">
        <v>0</v>
      </c>
      <c r="P622">
        <v>900.1</v>
      </c>
      <c r="Q622">
        <v>0</v>
      </c>
      <c r="R622" s="1" t="s">
        <v>7608</v>
      </c>
      <c r="S622" s="1" t="s">
        <v>8157</v>
      </c>
      <c r="T622">
        <v>1.03</v>
      </c>
      <c r="U622" s="1"/>
      <c r="V622">
        <v>118136.69259200001</v>
      </c>
      <c r="W622">
        <v>2595281.6214709999</v>
      </c>
      <c r="X622">
        <v>599.06021199999998</v>
      </c>
      <c r="Y622">
        <v>59.213974999999998</v>
      </c>
      <c r="Z622">
        <v>1151.6445389999999</v>
      </c>
      <c r="AA622">
        <v>1115.646632</v>
      </c>
      <c r="AB622">
        <v>0</v>
      </c>
    </row>
    <row r="623" spans="1:28" x14ac:dyDescent="0.25">
      <c r="A623" s="1" t="s">
        <v>3455</v>
      </c>
      <c r="B623">
        <v>2732</v>
      </c>
      <c r="C623" s="1" t="s">
        <v>4033</v>
      </c>
      <c r="D623">
        <v>5.0999999999999996</v>
      </c>
      <c r="E623">
        <v>0</v>
      </c>
      <c r="F623">
        <v>0.75</v>
      </c>
      <c r="G623">
        <v>3424</v>
      </c>
      <c r="H623" s="1" t="s">
        <v>4131</v>
      </c>
      <c r="I623">
        <v>194.58</v>
      </c>
      <c r="J623">
        <v>9.92</v>
      </c>
      <c r="K623">
        <v>692</v>
      </c>
      <c r="L623">
        <v>2216.48</v>
      </c>
      <c r="M623">
        <v>328</v>
      </c>
      <c r="N623">
        <v>17</v>
      </c>
      <c r="O623">
        <v>0</v>
      </c>
      <c r="P623">
        <v>499.93</v>
      </c>
      <c r="Q623">
        <v>0</v>
      </c>
      <c r="R623" s="1" t="s">
        <v>7610</v>
      </c>
      <c r="S623" s="1" t="s">
        <v>8157</v>
      </c>
      <c r="T623">
        <v>0.84</v>
      </c>
      <c r="U623" s="1"/>
      <c r="V623">
        <v>56454.310472999998</v>
      </c>
      <c r="W623">
        <v>1397392.184411</v>
      </c>
      <c r="X623">
        <v>289.829543</v>
      </c>
      <c r="Y623">
        <v>30.091639000000001</v>
      </c>
      <c r="Z623">
        <v>610.85258999999996</v>
      </c>
      <c r="AA623">
        <v>600.70030899999995</v>
      </c>
      <c r="AB623">
        <v>0</v>
      </c>
    </row>
    <row r="624" spans="1:28" x14ac:dyDescent="0.25">
      <c r="A624" s="1" t="s">
        <v>3457</v>
      </c>
      <c r="B624">
        <v>2415</v>
      </c>
      <c r="C624" s="1" t="s">
        <v>4042</v>
      </c>
      <c r="D624">
        <v>5.0999999999999996</v>
      </c>
      <c r="E624">
        <v>0</v>
      </c>
      <c r="F624">
        <v>0</v>
      </c>
      <c r="G624">
        <v>3426</v>
      </c>
      <c r="H624" s="1" t="s">
        <v>4137</v>
      </c>
      <c r="I624">
        <v>126.24</v>
      </c>
      <c r="J624">
        <v>8.18</v>
      </c>
      <c r="K624">
        <v>1011</v>
      </c>
      <c r="L624">
        <v>1296.01</v>
      </c>
      <c r="M624">
        <v>666</v>
      </c>
      <c r="N624">
        <v>17</v>
      </c>
      <c r="O624">
        <v>0</v>
      </c>
      <c r="P624">
        <v>869.82</v>
      </c>
      <c r="Q624">
        <v>0</v>
      </c>
      <c r="R624" s="1" t="s">
        <v>7612</v>
      </c>
      <c r="S624" s="1" t="s">
        <v>8157</v>
      </c>
      <c r="T624">
        <v>0.67</v>
      </c>
      <c r="U624" s="1"/>
      <c r="V624">
        <v>114602.325226</v>
      </c>
      <c r="W624">
        <v>2101919.0371670001</v>
      </c>
      <c r="X624">
        <v>571.05576399999995</v>
      </c>
      <c r="Y624">
        <v>49.561608999999997</v>
      </c>
      <c r="Z624">
        <v>946.011034</v>
      </c>
      <c r="AA624">
        <v>903.57584199999997</v>
      </c>
      <c r="AB624">
        <v>0</v>
      </c>
    </row>
    <row r="625" spans="1:28" x14ac:dyDescent="0.25">
      <c r="A625" s="1" t="s">
        <v>3461</v>
      </c>
      <c r="B625">
        <v>3109</v>
      </c>
      <c r="C625" s="1" t="s">
        <v>4018</v>
      </c>
      <c r="D625">
        <v>5.0999999999999996</v>
      </c>
      <c r="E625">
        <v>0</v>
      </c>
      <c r="F625">
        <v>4</v>
      </c>
      <c r="G625">
        <v>3429</v>
      </c>
      <c r="H625" s="1" t="s">
        <v>4095</v>
      </c>
      <c r="I625">
        <v>63.59</v>
      </c>
      <c r="J625">
        <v>12.73</v>
      </c>
      <c r="K625">
        <v>320</v>
      </c>
      <c r="L625">
        <v>1936.73</v>
      </c>
      <c r="M625">
        <v>109</v>
      </c>
      <c r="N625">
        <v>5</v>
      </c>
      <c r="O625">
        <v>0</v>
      </c>
      <c r="P625">
        <v>178.43</v>
      </c>
      <c r="Q625">
        <v>0</v>
      </c>
      <c r="R625" s="1" t="s">
        <v>7616</v>
      </c>
      <c r="S625" s="1" t="s">
        <v>8157</v>
      </c>
      <c r="T625">
        <v>0.98</v>
      </c>
      <c r="U625" s="1"/>
      <c r="V625">
        <v>26373.391905</v>
      </c>
      <c r="W625">
        <v>870333.29450399999</v>
      </c>
      <c r="X625">
        <v>140.71607499999999</v>
      </c>
      <c r="Y625">
        <v>18.404727999999999</v>
      </c>
      <c r="Z625">
        <v>377.33660700000001</v>
      </c>
      <c r="AA625">
        <v>374.12534099999999</v>
      </c>
      <c r="AB625">
        <v>0</v>
      </c>
    </row>
    <row r="626" spans="1:28" x14ac:dyDescent="0.25">
      <c r="A626" s="1" t="s">
        <v>3462</v>
      </c>
      <c r="B626">
        <v>3343</v>
      </c>
      <c r="C626" s="1" t="s">
        <v>4009</v>
      </c>
      <c r="D626">
        <v>5.0999999999999996</v>
      </c>
      <c r="E626">
        <v>0</v>
      </c>
      <c r="F626">
        <v>0.83</v>
      </c>
      <c r="G626">
        <v>3429</v>
      </c>
      <c r="H626" s="1" t="s">
        <v>4081</v>
      </c>
      <c r="I626">
        <v>19.239999999999998</v>
      </c>
      <c r="J626">
        <v>9</v>
      </c>
      <c r="K626">
        <v>86</v>
      </c>
      <c r="L626">
        <v>738.31</v>
      </c>
      <c r="M626">
        <v>7</v>
      </c>
      <c r="N626">
        <v>1</v>
      </c>
      <c r="O626">
        <v>0</v>
      </c>
      <c r="P626">
        <v>38.43</v>
      </c>
      <c r="Q626">
        <v>0</v>
      </c>
      <c r="R626" s="1" t="s">
        <v>7617</v>
      </c>
      <c r="S626" s="1" t="s">
        <v>8157</v>
      </c>
      <c r="T626">
        <v>1.1299999999999999</v>
      </c>
      <c r="U626" s="1"/>
      <c r="V626">
        <v>5118.9530379999997</v>
      </c>
      <c r="W626">
        <v>264745.45618400001</v>
      </c>
      <c r="X626">
        <v>29.562422000000002</v>
      </c>
      <c r="Y626">
        <v>5.3011290000000004</v>
      </c>
      <c r="Z626">
        <v>113.050016</v>
      </c>
      <c r="AA626">
        <v>113.8026</v>
      </c>
      <c r="AB626">
        <v>0</v>
      </c>
    </row>
    <row r="627" spans="1:28" x14ac:dyDescent="0.25">
      <c r="A627" s="1" t="s">
        <v>3470</v>
      </c>
      <c r="B627">
        <v>2921</v>
      </c>
      <c r="C627" s="1" t="s">
        <v>4020</v>
      </c>
      <c r="D627">
        <v>5.0999999999999996</v>
      </c>
      <c r="E627">
        <v>0</v>
      </c>
      <c r="F627">
        <v>1.78</v>
      </c>
      <c r="G627">
        <v>3436</v>
      </c>
      <c r="H627" s="1" t="s">
        <v>4165</v>
      </c>
      <c r="I627">
        <v>135.09</v>
      </c>
      <c r="J627">
        <v>15.5</v>
      </c>
      <c r="K627">
        <v>515</v>
      </c>
      <c r="L627">
        <v>2788.36</v>
      </c>
      <c r="M627">
        <v>152</v>
      </c>
      <c r="N627">
        <v>11</v>
      </c>
      <c r="O627">
        <v>0</v>
      </c>
      <c r="P627">
        <v>333.74</v>
      </c>
      <c r="Q627">
        <v>0</v>
      </c>
      <c r="R627" s="1" t="s">
        <v>7625</v>
      </c>
      <c r="S627" s="1" t="s">
        <v>8157</v>
      </c>
      <c r="T627">
        <v>1.1200000000000001</v>
      </c>
      <c r="U627" s="1"/>
      <c r="V627">
        <v>38404.382235999998</v>
      </c>
      <c r="W627">
        <v>1252917.4744849999</v>
      </c>
      <c r="X627">
        <v>204.632429</v>
      </c>
      <c r="Y627">
        <v>26.801663999999999</v>
      </c>
      <c r="Z627">
        <v>543.78794600000003</v>
      </c>
      <c r="AA627">
        <v>538.58473100000003</v>
      </c>
      <c r="AB627">
        <v>0</v>
      </c>
    </row>
    <row r="628" spans="1:28" x14ac:dyDescent="0.25">
      <c r="A628" s="1" t="s">
        <v>3472</v>
      </c>
      <c r="B628">
        <v>3200</v>
      </c>
      <c r="C628" s="1" t="s">
        <v>4008</v>
      </c>
      <c r="D628">
        <v>5.0999999999999996</v>
      </c>
      <c r="E628">
        <v>0</v>
      </c>
      <c r="F628">
        <v>0</v>
      </c>
      <c r="G628">
        <v>3436</v>
      </c>
      <c r="H628" s="1" t="s">
        <v>4080</v>
      </c>
      <c r="I628">
        <v>0.2</v>
      </c>
      <c r="J628">
        <v>2.2799999999999998</v>
      </c>
      <c r="K628">
        <v>236</v>
      </c>
      <c r="L628">
        <v>660.09</v>
      </c>
      <c r="M628">
        <v>124</v>
      </c>
      <c r="N628">
        <v>4</v>
      </c>
      <c r="O628">
        <v>0</v>
      </c>
      <c r="P628">
        <v>156.24</v>
      </c>
      <c r="Q628">
        <v>0</v>
      </c>
      <c r="R628" s="1" t="s">
        <v>7627</v>
      </c>
      <c r="S628" s="1" t="s">
        <v>8157</v>
      </c>
      <c r="T628">
        <v>0.62</v>
      </c>
      <c r="U628" s="1"/>
      <c r="V628">
        <v>23811.196176000001</v>
      </c>
      <c r="W628">
        <v>531967.89141799998</v>
      </c>
      <c r="X628">
        <v>120.887685</v>
      </c>
      <c r="Y628">
        <v>11.817005</v>
      </c>
      <c r="Z628">
        <v>235.44175000000001</v>
      </c>
      <c r="AA628">
        <v>228.67967999999999</v>
      </c>
      <c r="AB628">
        <v>0</v>
      </c>
    </row>
    <row r="629" spans="1:28" x14ac:dyDescent="0.25">
      <c r="A629" s="1" t="s">
        <v>3475</v>
      </c>
      <c r="B629">
        <v>2588</v>
      </c>
      <c r="C629" s="1" t="s">
        <v>4041</v>
      </c>
      <c r="D629">
        <v>0.2</v>
      </c>
      <c r="E629">
        <v>0</v>
      </c>
      <c r="F629">
        <v>0.5</v>
      </c>
      <c r="G629">
        <v>3439</v>
      </c>
      <c r="H629" s="1" t="s">
        <v>4123</v>
      </c>
      <c r="I629">
        <v>46.68</v>
      </c>
      <c r="J629">
        <v>18.309999999999999</v>
      </c>
      <c r="K629">
        <v>851</v>
      </c>
      <c r="L629">
        <v>1704.6</v>
      </c>
      <c r="M629">
        <v>614</v>
      </c>
      <c r="N629">
        <v>9</v>
      </c>
      <c r="O629">
        <v>0</v>
      </c>
      <c r="P629">
        <v>738.04</v>
      </c>
      <c r="Q629">
        <v>0</v>
      </c>
      <c r="R629" s="1" t="s">
        <v>7630</v>
      </c>
      <c r="S629" s="1" t="s">
        <v>8157</v>
      </c>
      <c r="T629">
        <v>1.1100000000000001</v>
      </c>
      <c r="U629" s="1"/>
      <c r="V629">
        <v>107649.932094</v>
      </c>
      <c r="W629">
        <v>2190787.7985689999</v>
      </c>
      <c r="X629">
        <v>541.85853999999995</v>
      </c>
      <c r="Y629">
        <v>51.849446</v>
      </c>
      <c r="Z629">
        <v>985.53721099999996</v>
      </c>
      <c r="AA629">
        <v>941.76864799999998</v>
      </c>
      <c r="AB629">
        <v>0</v>
      </c>
    </row>
    <row r="630" spans="1:28" x14ac:dyDescent="0.25">
      <c r="A630" s="1" t="s">
        <v>3482</v>
      </c>
      <c r="B630">
        <v>3019</v>
      </c>
      <c r="C630" s="1" t="s">
        <v>4022</v>
      </c>
      <c r="D630">
        <v>5.0999999999999996</v>
      </c>
      <c r="E630">
        <v>0</v>
      </c>
      <c r="F630">
        <v>0.25</v>
      </c>
      <c r="G630">
        <v>3445</v>
      </c>
      <c r="H630" s="1" t="s">
        <v>4177</v>
      </c>
      <c r="I630">
        <v>20.190000000000001</v>
      </c>
      <c r="J630">
        <v>4.24</v>
      </c>
      <c r="K630">
        <v>426</v>
      </c>
      <c r="L630">
        <v>2376.66</v>
      </c>
      <c r="M630">
        <v>146</v>
      </c>
      <c r="N630">
        <v>8</v>
      </c>
      <c r="O630">
        <v>0</v>
      </c>
      <c r="P630">
        <v>258.75</v>
      </c>
      <c r="Q630">
        <v>0</v>
      </c>
      <c r="R630" s="1" t="s">
        <v>7637</v>
      </c>
      <c r="S630" s="1" t="s">
        <v>8157</v>
      </c>
      <c r="T630">
        <v>1.01</v>
      </c>
      <c r="U630" s="1"/>
      <c r="V630">
        <v>34402.839320999999</v>
      </c>
      <c r="W630">
        <v>1110739.742785</v>
      </c>
      <c r="X630">
        <v>182.906226</v>
      </c>
      <c r="Y630">
        <v>23.461687999999999</v>
      </c>
      <c r="Z630">
        <v>481.74058100000002</v>
      </c>
      <c r="AA630">
        <v>477.46816200000001</v>
      </c>
      <c r="AB630">
        <v>0</v>
      </c>
    </row>
    <row r="631" spans="1:28" x14ac:dyDescent="0.25">
      <c r="A631" s="1" t="s">
        <v>3483</v>
      </c>
      <c r="B631">
        <v>2671</v>
      </c>
      <c r="C631" s="1" t="s">
        <v>4031</v>
      </c>
      <c r="D631">
        <v>5.0999999999999996</v>
      </c>
      <c r="E631">
        <v>0</v>
      </c>
      <c r="F631">
        <v>0</v>
      </c>
      <c r="G631">
        <v>3446</v>
      </c>
      <c r="H631" s="1" t="s">
        <v>4163</v>
      </c>
      <c r="I631">
        <v>116.2</v>
      </c>
      <c r="J631">
        <v>10.44</v>
      </c>
      <c r="K631">
        <v>775</v>
      </c>
      <c r="L631">
        <v>2778.54</v>
      </c>
      <c r="M631">
        <v>377</v>
      </c>
      <c r="N631">
        <v>16</v>
      </c>
      <c r="O631">
        <v>0</v>
      </c>
      <c r="P631">
        <v>542.5</v>
      </c>
      <c r="Q631">
        <v>0</v>
      </c>
      <c r="R631" s="1" t="s">
        <v>7638</v>
      </c>
      <c r="S631" s="1" t="s">
        <v>8157</v>
      </c>
      <c r="T631">
        <v>0.86</v>
      </c>
      <c r="U631" s="1"/>
      <c r="V631">
        <v>69178.344933</v>
      </c>
      <c r="W631">
        <v>1742273.262051</v>
      </c>
      <c r="X631">
        <v>355.96530300000001</v>
      </c>
      <c r="Y631">
        <v>37.87594</v>
      </c>
      <c r="Z631">
        <v>763.63133100000005</v>
      </c>
      <c r="AA631">
        <v>748.95361000000003</v>
      </c>
      <c r="AB631">
        <v>0</v>
      </c>
    </row>
    <row r="632" spans="1:28" x14ac:dyDescent="0.25">
      <c r="A632" s="1" t="s">
        <v>3508</v>
      </c>
      <c r="B632">
        <v>2990</v>
      </c>
      <c r="C632" s="1" t="s">
        <v>4026</v>
      </c>
      <c r="D632">
        <v>0.2</v>
      </c>
      <c r="E632">
        <v>0</v>
      </c>
      <c r="F632">
        <v>0</v>
      </c>
      <c r="G632">
        <v>3461</v>
      </c>
      <c r="H632" s="1" t="s">
        <v>4106</v>
      </c>
      <c r="I632">
        <v>88.81</v>
      </c>
      <c r="J632">
        <v>6.19</v>
      </c>
      <c r="K632">
        <v>471</v>
      </c>
      <c r="L632">
        <v>2051.67</v>
      </c>
      <c r="M632">
        <v>99</v>
      </c>
      <c r="N632">
        <v>3</v>
      </c>
      <c r="O632">
        <v>0</v>
      </c>
      <c r="P632">
        <v>180.86</v>
      </c>
      <c r="Q632">
        <v>0</v>
      </c>
      <c r="R632" s="1" t="s">
        <v>7663</v>
      </c>
      <c r="S632" s="1" t="s">
        <v>8157</v>
      </c>
      <c r="T632">
        <v>0.46</v>
      </c>
      <c r="U632" s="1"/>
      <c r="V632">
        <v>32894.731018999999</v>
      </c>
      <c r="W632">
        <v>941053.30029699998</v>
      </c>
      <c r="X632">
        <v>171.69113400000001</v>
      </c>
      <c r="Y632">
        <v>18.833103000000001</v>
      </c>
      <c r="Z632">
        <v>404.80348099999998</v>
      </c>
      <c r="AA632">
        <v>404.530349</v>
      </c>
      <c r="AB632">
        <v>0</v>
      </c>
    </row>
    <row r="633" spans="1:28" x14ac:dyDescent="0.25">
      <c r="A633" s="1" t="s">
        <v>3518</v>
      </c>
      <c r="B633">
        <v>2760</v>
      </c>
      <c r="C633" s="1" t="s">
        <v>4051</v>
      </c>
      <c r="D633">
        <v>5.0999999999999996</v>
      </c>
      <c r="E633">
        <v>0</v>
      </c>
      <c r="F633">
        <v>0</v>
      </c>
      <c r="G633">
        <v>3468</v>
      </c>
      <c r="H633" s="1" t="s">
        <v>4179</v>
      </c>
      <c r="I633">
        <v>25.16</v>
      </c>
      <c r="J633">
        <v>8.65</v>
      </c>
      <c r="K633">
        <v>708</v>
      </c>
      <c r="L633">
        <v>3203.77</v>
      </c>
      <c r="M633">
        <v>337</v>
      </c>
      <c r="N633">
        <v>10</v>
      </c>
      <c r="O633">
        <v>0</v>
      </c>
      <c r="P633">
        <v>456.02</v>
      </c>
      <c r="Q633">
        <v>0</v>
      </c>
      <c r="R633" s="1" t="s">
        <v>7673</v>
      </c>
      <c r="S633" s="1" t="s">
        <v>8157</v>
      </c>
      <c r="T633">
        <v>0.92</v>
      </c>
      <c r="U633" s="1"/>
      <c r="V633">
        <v>67716.618040000001</v>
      </c>
      <c r="W633">
        <v>1841909.083266</v>
      </c>
      <c r="X633">
        <v>351.81109700000002</v>
      </c>
      <c r="Y633">
        <v>39.925427999999997</v>
      </c>
      <c r="Z633">
        <v>805.48873100000003</v>
      </c>
      <c r="AA633">
        <v>791.77986099999998</v>
      </c>
      <c r="AB633">
        <v>0</v>
      </c>
    </row>
    <row r="634" spans="1:28" x14ac:dyDescent="0.25">
      <c r="A634" s="1" t="s">
        <v>3526</v>
      </c>
      <c r="B634">
        <v>2875</v>
      </c>
      <c r="C634" s="1" t="s">
        <v>4033</v>
      </c>
      <c r="D634">
        <v>5.0999999999999996</v>
      </c>
      <c r="E634">
        <v>0</v>
      </c>
      <c r="F634">
        <v>0</v>
      </c>
      <c r="G634">
        <v>3473</v>
      </c>
      <c r="H634" s="1" t="s">
        <v>4088</v>
      </c>
      <c r="I634">
        <v>194.58</v>
      </c>
      <c r="J634">
        <v>14.96</v>
      </c>
      <c r="K634">
        <v>598</v>
      </c>
      <c r="L634">
        <v>2216.48</v>
      </c>
      <c r="M634">
        <v>322</v>
      </c>
      <c r="N634">
        <v>11</v>
      </c>
      <c r="O634">
        <v>0</v>
      </c>
      <c r="P634">
        <v>451.08</v>
      </c>
      <c r="Q634">
        <v>0</v>
      </c>
      <c r="R634" s="1" t="s">
        <v>7681</v>
      </c>
      <c r="S634" s="1" t="s">
        <v>8157</v>
      </c>
      <c r="T634">
        <v>1.1000000000000001</v>
      </c>
      <c r="U634" s="1"/>
      <c r="V634">
        <v>59080.013966999999</v>
      </c>
      <c r="W634">
        <v>1477937.3492399999</v>
      </c>
      <c r="X634">
        <v>303.77503000000002</v>
      </c>
      <c r="Y634">
        <v>32.650261999999998</v>
      </c>
      <c r="Z634">
        <v>649.293498</v>
      </c>
      <c r="AA634">
        <v>635.32285200000001</v>
      </c>
      <c r="AB634">
        <v>0</v>
      </c>
    </row>
    <row r="635" spans="1:28" x14ac:dyDescent="0.25">
      <c r="A635" s="1" t="s">
        <v>3528</v>
      </c>
      <c r="B635">
        <v>2480</v>
      </c>
      <c r="C635" s="1" t="s">
        <v>4042</v>
      </c>
      <c r="D635">
        <v>5.0999999999999996</v>
      </c>
      <c r="E635">
        <v>0</v>
      </c>
      <c r="F635">
        <v>0.32</v>
      </c>
      <c r="G635">
        <v>3474</v>
      </c>
      <c r="H635" s="1" t="s">
        <v>4126</v>
      </c>
      <c r="I635">
        <v>99.09</v>
      </c>
      <c r="J635">
        <v>15.07</v>
      </c>
      <c r="K635">
        <v>994</v>
      </c>
      <c r="L635">
        <v>1144.6400000000001</v>
      </c>
      <c r="M635">
        <v>679</v>
      </c>
      <c r="N635">
        <v>17</v>
      </c>
      <c r="O635">
        <v>0</v>
      </c>
      <c r="P635">
        <v>926.48</v>
      </c>
      <c r="Q635">
        <v>0</v>
      </c>
      <c r="R635" s="1" t="s">
        <v>7683</v>
      </c>
      <c r="S635" s="1" t="s">
        <v>8157</v>
      </c>
      <c r="T635">
        <v>1.24</v>
      </c>
      <c r="U635" s="1"/>
      <c r="V635">
        <v>116282.412433</v>
      </c>
      <c r="W635">
        <v>2183601.1888680002</v>
      </c>
      <c r="X635">
        <v>580.73997399999996</v>
      </c>
      <c r="Y635">
        <v>52.482289000000002</v>
      </c>
      <c r="Z635">
        <v>987.85582799999997</v>
      </c>
      <c r="AA635">
        <v>938.68569100000002</v>
      </c>
      <c r="AB635">
        <v>0</v>
      </c>
    </row>
    <row r="636" spans="1:28" x14ac:dyDescent="0.25">
      <c r="A636" s="1" t="s">
        <v>3533</v>
      </c>
      <c r="B636">
        <v>3343</v>
      </c>
      <c r="C636" s="1" t="s">
        <v>4001</v>
      </c>
      <c r="D636">
        <v>0.2</v>
      </c>
      <c r="E636">
        <v>0</v>
      </c>
      <c r="F636">
        <v>95.94</v>
      </c>
      <c r="G636">
        <v>3477</v>
      </c>
      <c r="H636" s="1" t="s">
        <v>4071</v>
      </c>
      <c r="I636">
        <v>108.49</v>
      </c>
      <c r="J636">
        <v>10.99</v>
      </c>
      <c r="K636">
        <v>134</v>
      </c>
      <c r="L636">
        <v>419.77</v>
      </c>
      <c r="M636">
        <v>39</v>
      </c>
      <c r="N636">
        <v>8</v>
      </c>
      <c r="O636">
        <v>0</v>
      </c>
      <c r="P636">
        <v>100.79</v>
      </c>
      <c r="Q636">
        <v>0</v>
      </c>
      <c r="R636" s="1" t="s">
        <v>7688</v>
      </c>
      <c r="S636" s="1" t="s">
        <v>8157</v>
      </c>
      <c r="T636">
        <v>0.86</v>
      </c>
      <c r="U636" s="1"/>
      <c r="V636">
        <v>8240.8671099999992</v>
      </c>
      <c r="W636">
        <v>223982.96977299999</v>
      </c>
      <c r="X636">
        <v>42.791452</v>
      </c>
      <c r="Y636">
        <v>4.7876019999999997</v>
      </c>
      <c r="Z636">
        <v>97.874860999999996</v>
      </c>
      <c r="AA636">
        <v>96.283435999999995</v>
      </c>
      <c r="AB636">
        <v>0</v>
      </c>
    </row>
    <row r="637" spans="1:28" x14ac:dyDescent="0.25">
      <c r="A637" s="1" t="s">
        <v>3548</v>
      </c>
      <c r="B637">
        <v>1725</v>
      </c>
      <c r="C637" s="1" t="s">
        <v>4051</v>
      </c>
      <c r="D637">
        <v>5.0999999999999996</v>
      </c>
      <c r="E637">
        <v>0</v>
      </c>
      <c r="F637">
        <v>0</v>
      </c>
      <c r="G637">
        <v>3488</v>
      </c>
      <c r="H637" s="1" t="s">
        <v>4161</v>
      </c>
      <c r="I637">
        <v>168.74</v>
      </c>
      <c r="J637">
        <v>12.83</v>
      </c>
      <c r="K637">
        <v>1763</v>
      </c>
      <c r="L637">
        <v>3197.55</v>
      </c>
      <c r="M637">
        <v>1128</v>
      </c>
      <c r="N637">
        <v>51</v>
      </c>
      <c r="O637">
        <v>0</v>
      </c>
      <c r="P637">
        <v>1538.67</v>
      </c>
      <c r="Q637">
        <v>0</v>
      </c>
      <c r="R637" s="1" t="s">
        <v>7703</v>
      </c>
      <c r="S637" s="1" t="s">
        <v>8157</v>
      </c>
      <c r="T637">
        <v>1.04</v>
      </c>
      <c r="U637" s="1"/>
      <c r="V637">
        <v>185845.70644099999</v>
      </c>
      <c r="W637">
        <v>3727675.804922</v>
      </c>
      <c r="X637">
        <v>933.96080300000006</v>
      </c>
      <c r="Y637">
        <v>87.234521999999998</v>
      </c>
      <c r="Z637">
        <v>1670.0397479999999</v>
      </c>
      <c r="AA637">
        <v>1602.4448669999999</v>
      </c>
      <c r="AB637">
        <v>0</v>
      </c>
    </row>
    <row r="638" spans="1:28" x14ac:dyDescent="0.25">
      <c r="A638" s="1" t="s">
        <v>3560</v>
      </c>
      <c r="B638">
        <v>2492</v>
      </c>
      <c r="C638" s="1" t="s">
        <v>4063</v>
      </c>
      <c r="D638">
        <v>5.0999999999999996</v>
      </c>
      <c r="E638">
        <v>0</v>
      </c>
      <c r="F638">
        <v>0.34</v>
      </c>
      <c r="G638">
        <v>3497</v>
      </c>
      <c r="H638" s="1" t="s">
        <v>4119</v>
      </c>
      <c r="I638">
        <v>17.75</v>
      </c>
      <c r="J638">
        <v>10.61</v>
      </c>
      <c r="K638">
        <v>1005</v>
      </c>
      <c r="L638">
        <v>2100.81</v>
      </c>
      <c r="M638">
        <v>681</v>
      </c>
      <c r="N638">
        <v>18</v>
      </c>
      <c r="O638">
        <v>0</v>
      </c>
      <c r="P638">
        <v>872.6</v>
      </c>
      <c r="Q638">
        <v>0</v>
      </c>
      <c r="R638" s="1" t="s">
        <v>7715</v>
      </c>
      <c r="S638" s="1" t="s">
        <v>8157</v>
      </c>
      <c r="T638">
        <v>1.1499999999999999</v>
      </c>
      <c r="U638" s="1"/>
      <c r="V638">
        <v>118889.948042</v>
      </c>
      <c r="W638">
        <v>2477335.040486</v>
      </c>
      <c r="X638">
        <v>599.83345199999997</v>
      </c>
      <c r="Y638">
        <v>58.420910999999997</v>
      </c>
      <c r="Z638">
        <v>1112.907193</v>
      </c>
      <c r="AA638">
        <v>1064.9465399999999</v>
      </c>
      <c r="AB638">
        <v>0</v>
      </c>
    </row>
    <row r="639" spans="1:28" x14ac:dyDescent="0.25">
      <c r="A639" s="1" t="s">
        <v>3562</v>
      </c>
      <c r="B639">
        <v>2415</v>
      </c>
      <c r="C639" s="1" t="s">
        <v>4040</v>
      </c>
      <c r="D639">
        <v>5.0999999999999996</v>
      </c>
      <c r="E639">
        <v>0</v>
      </c>
      <c r="F639">
        <v>0</v>
      </c>
      <c r="G639">
        <v>3499</v>
      </c>
      <c r="H639" s="1" t="s">
        <v>4096</v>
      </c>
      <c r="I639">
        <v>121.36</v>
      </c>
      <c r="J639">
        <v>7.74</v>
      </c>
      <c r="K639">
        <v>1084</v>
      </c>
      <c r="L639">
        <v>1561.25</v>
      </c>
      <c r="M639">
        <v>651</v>
      </c>
      <c r="N639">
        <v>23</v>
      </c>
      <c r="O639">
        <v>0</v>
      </c>
      <c r="P639">
        <v>904.59</v>
      </c>
      <c r="Q639">
        <v>0</v>
      </c>
      <c r="R639" s="1" t="s">
        <v>7717</v>
      </c>
      <c r="S639" s="1" t="s">
        <v>8157</v>
      </c>
      <c r="T639">
        <v>0.63</v>
      </c>
      <c r="U639" s="1"/>
      <c r="V639">
        <v>115161.657374</v>
      </c>
      <c r="W639">
        <v>2162872.507526</v>
      </c>
      <c r="X639">
        <v>575.00017400000002</v>
      </c>
      <c r="Y639">
        <v>50.458044999999998</v>
      </c>
      <c r="Z639">
        <v>970.60452299999997</v>
      </c>
      <c r="AA639">
        <v>929.77699600000005</v>
      </c>
      <c r="AB639">
        <v>0</v>
      </c>
    </row>
    <row r="640" spans="1:28" x14ac:dyDescent="0.25">
      <c r="A640" s="1" t="s">
        <v>3570</v>
      </c>
      <c r="B640">
        <v>2556</v>
      </c>
      <c r="C640" s="1" t="s">
        <v>4039</v>
      </c>
      <c r="D640">
        <v>5.0999999999999996</v>
      </c>
      <c r="E640">
        <v>0</v>
      </c>
      <c r="F640">
        <v>0.46</v>
      </c>
      <c r="G640">
        <v>3506</v>
      </c>
      <c r="H640" s="1" t="s">
        <v>4111</v>
      </c>
      <c r="I640">
        <v>13.29</v>
      </c>
      <c r="J640">
        <v>18.239999999999998</v>
      </c>
      <c r="K640">
        <v>950</v>
      </c>
      <c r="L640">
        <v>1792.38</v>
      </c>
      <c r="M640">
        <v>542</v>
      </c>
      <c r="N640">
        <v>19</v>
      </c>
      <c r="O640">
        <v>0</v>
      </c>
      <c r="P640">
        <v>854.23</v>
      </c>
      <c r="Q640">
        <v>0</v>
      </c>
      <c r="R640" s="1" t="s">
        <v>7725</v>
      </c>
      <c r="S640" s="1" t="s">
        <v>8157</v>
      </c>
      <c r="T640">
        <v>1.37</v>
      </c>
      <c r="U640" s="1"/>
      <c r="V640">
        <v>103011.73548600001</v>
      </c>
      <c r="W640">
        <v>2213911.733794</v>
      </c>
      <c r="X640">
        <v>521.36313299999995</v>
      </c>
      <c r="Y640">
        <v>51.803578999999999</v>
      </c>
      <c r="Z640">
        <v>993.94196099999999</v>
      </c>
      <c r="AA640">
        <v>951.70487200000002</v>
      </c>
      <c r="AB640">
        <v>0</v>
      </c>
    </row>
    <row r="641" spans="1:28" x14ac:dyDescent="0.25">
      <c r="A641" s="1" t="s">
        <v>3572</v>
      </c>
      <c r="B641">
        <v>2590</v>
      </c>
      <c r="C641" s="1" t="s">
        <v>4035</v>
      </c>
      <c r="D641">
        <v>5.0999999999999996</v>
      </c>
      <c r="E641">
        <v>0</v>
      </c>
      <c r="F641">
        <v>2.5</v>
      </c>
      <c r="G641">
        <v>3508</v>
      </c>
      <c r="H641" s="1" t="s">
        <v>4119</v>
      </c>
      <c r="I641">
        <v>17.75</v>
      </c>
      <c r="J641">
        <v>11.79</v>
      </c>
      <c r="K641">
        <v>918</v>
      </c>
      <c r="L641">
        <v>1793.67</v>
      </c>
      <c r="M641">
        <v>596</v>
      </c>
      <c r="N641">
        <v>26</v>
      </c>
      <c r="O641">
        <v>0</v>
      </c>
      <c r="P641">
        <v>767.43</v>
      </c>
      <c r="Q641">
        <v>0</v>
      </c>
      <c r="R641" s="1" t="s">
        <v>7727</v>
      </c>
      <c r="S641" s="1" t="s">
        <v>8157</v>
      </c>
      <c r="T641">
        <v>0.87</v>
      </c>
      <c r="U641" s="1"/>
      <c r="V641">
        <v>101241.321083</v>
      </c>
      <c r="W641">
        <v>2134648.2446269998</v>
      </c>
      <c r="X641">
        <v>511.25913800000001</v>
      </c>
      <c r="Y641">
        <v>49.355831999999999</v>
      </c>
      <c r="Z641">
        <v>954.31805199999997</v>
      </c>
      <c r="AA641">
        <v>917.63406299999997</v>
      </c>
      <c r="AB641">
        <v>0</v>
      </c>
    </row>
    <row r="642" spans="1:28" x14ac:dyDescent="0.25">
      <c r="A642" s="1" t="s">
        <v>3575</v>
      </c>
      <c r="B642">
        <v>2593</v>
      </c>
      <c r="C642" s="1" t="s">
        <v>4042</v>
      </c>
      <c r="D642">
        <v>5.0999999999999996</v>
      </c>
      <c r="E642">
        <v>0</v>
      </c>
      <c r="F642">
        <v>5.5</v>
      </c>
      <c r="G642">
        <v>3512</v>
      </c>
      <c r="H642" s="1" t="s">
        <v>4134</v>
      </c>
      <c r="I642">
        <v>126.24</v>
      </c>
      <c r="J642">
        <v>11.68</v>
      </c>
      <c r="K642">
        <v>919</v>
      </c>
      <c r="L642">
        <v>1296.01</v>
      </c>
      <c r="M642">
        <v>601</v>
      </c>
      <c r="N642">
        <v>14</v>
      </c>
      <c r="O642">
        <v>0</v>
      </c>
      <c r="P642">
        <v>813.29</v>
      </c>
      <c r="Q642">
        <v>0</v>
      </c>
      <c r="R642" s="1" t="s">
        <v>7730</v>
      </c>
      <c r="S642" s="1" t="s">
        <v>8157</v>
      </c>
      <c r="T642">
        <v>0.9</v>
      </c>
      <c r="U642" s="1"/>
      <c r="V642">
        <v>105932.512308</v>
      </c>
      <c r="W642">
        <v>2042600.988599</v>
      </c>
      <c r="X642">
        <v>530.31742199999997</v>
      </c>
      <c r="Y642">
        <v>48.006959000000002</v>
      </c>
      <c r="Z642">
        <v>918.81479400000001</v>
      </c>
      <c r="AA642">
        <v>878.07165199999997</v>
      </c>
      <c r="AB642">
        <v>0</v>
      </c>
    </row>
    <row r="643" spans="1:28" x14ac:dyDescent="0.25">
      <c r="A643" s="1" t="s">
        <v>3576</v>
      </c>
      <c r="B643">
        <v>3100</v>
      </c>
      <c r="C643" s="1" t="s">
        <v>4016</v>
      </c>
      <c r="D643">
        <v>5.0999999999999996</v>
      </c>
      <c r="E643">
        <v>0</v>
      </c>
      <c r="F643">
        <v>0</v>
      </c>
      <c r="G643">
        <v>3512</v>
      </c>
      <c r="H643" s="1" t="s">
        <v>4116</v>
      </c>
      <c r="I643">
        <v>87.33</v>
      </c>
      <c r="J643">
        <v>6.94</v>
      </c>
      <c r="K643">
        <v>412</v>
      </c>
      <c r="L643">
        <v>2372.46</v>
      </c>
      <c r="M643">
        <v>143</v>
      </c>
      <c r="N643">
        <v>7</v>
      </c>
      <c r="O643">
        <v>0</v>
      </c>
      <c r="P643">
        <v>255.35</v>
      </c>
      <c r="Q643">
        <v>0</v>
      </c>
      <c r="R643" s="1" t="s">
        <v>7731</v>
      </c>
      <c r="S643" s="1" t="s">
        <v>8157</v>
      </c>
      <c r="T643">
        <v>1.0900000000000001</v>
      </c>
      <c r="U643" s="1"/>
      <c r="V643">
        <v>33187.783356</v>
      </c>
      <c r="W643">
        <v>1088601.774305</v>
      </c>
      <c r="X643">
        <v>176.86530500000001</v>
      </c>
      <c r="Y643">
        <v>22.968436000000001</v>
      </c>
      <c r="Z643">
        <v>471.31336800000003</v>
      </c>
      <c r="AA643">
        <v>467.95147700000001</v>
      </c>
      <c r="AB643">
        <v>0</v>
      </c>
    </row>
    <row r="644" spans="1:28" x14ac:dyDescent="0.25">
      <c r="A644" s="1" t="s">
        <v>3577</v>
      </c>
      <c r="B644">
        <v>3163</v>
      </c>
      <c r="C644" s="1" t="s">
        <v>4020</v>
      </c>
      <c r="D644">
        <v>5.0999999999999996</v>
      </c>
      <c r="E644">
        <v>0</v>
      </c>
      <c r="F644">
        <v>0.5</v>
      </c>
      <c r="G644">
        <v>3512</v>
      </c>
      <c r="H644" s="1" t="s">
        <v>4125</v>
      </c>
      <c r="I644">
        <v>87.33</v>
      </c>
      <c r="J644">
        <v>5.81</v>
      </c>
      <c r="K644">
        <v>349</v>
      </c>
      <c r="L644">
        <v>1632.51</v>
      </c>
      <c r="M644">
        <v>137</v>
      </c>
      <c r="N644">
        <v>6</v>
      </c>
      <c r="O644">
        <v>0</v>
      </c>
      <c r="P644">
        <v>199</v>
      </c>
      <c r="Q644">
        <v>0</v>
      </c>
      <c r="R644" s="1" t="s">
        <v>7732</v>
      </c>
      <c r="S644" s="1" t="s">
        <v>8157</v>
      </c>
      <c r="T644">
        <v>0.79</v>
      </c>
      <c r="U644" s="1"/>
      <c r="V644">
        <v>27937.368167000001</v>
      </c>
      <c r="W644">
        <v>801232.24228600005</v>
      </c>
      <c r="X644">
        <v>146.02356700000001</v>
      </c>
      <c r="Y644">
        <v>16.677761</v>
      </c>
      <c r="Z644">
        <v>346.54551900000001</v>
      </c>
      <c r="AA644">
        <v>344.42469899999998</v>
      </c>
      <c r="AB644">
        <v>0</v>
      </c>
    </row>
    <row r="645" spans="1:28" x14ac:dyDescent="0.25">
      <c r="A645" s="1" t="s">
        <v>3578</v>
      </c>
      <c r="B645">
        <v>3313</v>
      </c>
      <c r="C645" s="1" t="s">
        <v>4016</v>
      </c>
      <c r="D645">
        <v>5.0999999999999996</v>
      </c>
      <c r="E645">
        <v>0</v>
      </c>
      <c r="F645">
        <v>1</v>
      </c>
      <c r="G645">
        <v>3512</v>
      </c>
      <c r="H645" s="1" t="s">
        <v>4089</v>
      </c>
      <c r="I645">
        <v>182.21</v>
      </c>
      <c r="J645">
        <v>13.03</v>
      </c>
      <c r="K645">
        <v>199</v>
      </c>
      <c r="L645">
        <v>905.52</v>
      </c>
      <c r="M645">
        <v>121</v>
      </c>
      <c r="N645">
        <v>2</v>
      </c>
      <c r="O645">
        <v>0</v>
      </c>
      <c r="P645">
        <v>140.1</v>
      </c>
      <c r="Q645">
        <v>0</v>
      </c>
      <c r="R645" s="1" t="s">
        <v>7733</v>
      </c>
      <c r="S645" s="1" t="s">
        <v>8157</v>
      </c>
      <c r="T645">
        <v>1.1200000000000001</v>
      </c>
      <c r="U645" s="1"/>
      <c r="V645">
        <v>22753.774039</v>
      </c>
      <c r="W645">
        <v>585302.91198900004</v>
      </c>
      <c r="X645">
        <v>117.496045</v>
      </c>
      <c r="Y645">
        <v>13.203028</v>
      </c>
      <c r="Z645">
        <v>258.23752500000001</v>
      </c>
      <c r="AA645">
        <v>251.60403400000001</v>
      </c>
      <c r="AB645">
        <v>0</v>
      </c>
    </row>
    <row r="646" spans="1:28" x14ac:dyDescent="0.25">
      <c r="A646" s="1" t="s">
        <v>3593</v>
      </c>
      <c r="B646">
        <v>3137</v>
      </c>
      <c r="C646" s="1" t="s">
        <v>4025</v>
      </c>
      <c r="D646">
        <v>5.0999999999999996</v>
      </c>
      <c r="E646">
        <v>0</v>
      </c>
      <c r="F646">
        <v>0.64</v>
      </c>
      <c r="G646">
        <v>3523</v>
      </c>
      <c r="H646" s="1" t="s">
        <v>4103</v>
      </c>
      <c r="I646">
        <v>92.78</v>
      </c>
      <c r="J646">
        <v>12.32</v>
      </c>
      <c r="K646">
        <v>386</v>
      </c>
      <c r="L646">
        <v>1809.62</v>
      </c>
      <c r="M646">
        <v>112</v>
      </c>
      <c r="N646">
        <v>6</v>
      </c>
      <c r="O646">
        <v>0</v>
      </c>
      <c r="P646">
        <v>254.97</v>
      </c>
      <c r="Q646">
        <v>0</v>
      </c>
      <c r="R646" s="1" t="s">
        <v>7748</v>
      </c>
      <c r="S646" s="1" t="s">
        <v>8157</v>
      </c>
      <c r="T646">
        <v>0.99</v>
      </c>
      <c r="U646" s="1"/>
      <c r="V646">
        <v>30460.323509999998</v>
      </c>
      <c r="W646">
        <v>941942.50124400004</v>
      </c>
      <c r="X646">
        <v>160.91872599999999</v>
      </c>
      <c r="Y646">
        <v>19.841951000000002</v>
      </c>
      <c r="Z646">
        <v>408.62043899999998</v>
      </c>
      <c r="AA646">
        <v>404.90927099999999</v>
      </c>
      <c r="AB646">
        <v>0</v>
      </c>
    </row>
    <row r="647" spans="1:28" x14ac:dyDescent="0.25">
      <c r="A647" s="1" t="s">
        <v>3594</v>
      </c>
      <c r="B647">
        <v>3269</v>
      </c>
      <c r="C647" s="1" t="s">
        <v>4021</v>
      </c>
      <c r="D647">
        <v>5.0999999999999996</v>
      </c>
      <c r="E647">
        <v>0</v>
      </c>
      <c r="F647">
        <v>0.6</v>
      </c>
      <c r="G647">
        <v>3524</v>
      </c>
      <c r="H647" s="1" t="s">
        <v>4097</v>
      </c>
      <c r="I647">
        <v>76.69</v>
      </c>
      <c r="J647">
        <v>11.12</v>
      </c>
      <c r="K647">
        <v>255</v>
      </c>
      <c r="L647">
        <v>1564.11</v>
      </c>
      <c r="M647">
        <v>75</v>
      </c>
      <c r="N647">
        <v>3</v>
      </c>
      <c r="O647">
        <v>0</v>
      </c>
      <c r="P647">
        <v>151.74</v>
      </c>
      <c r="Q647">
        <v>0</v>
      </c>
      <c r="R647" s="1" t="s">
        <v>7749</v>
      </c>
      <c r="S647" s="1" t="s">
        <v>8157</v>
      </c>
      <c r="T647">
        <v>1.0900000000000001</v>
      </c>
      <c r="U647" s="1"/>
      <c r="V647">
        <v>19646.477264000001</v>
      </c>
      <c r="W647">
        <v>682562.34817600006</v>
      </c>
      <c r="X647">
        <v>105.626114</v>
      </c>
      <c r="Y647">
        <v>14.232422</v>
      </c>
      <c r="Z647">
        <v>294.76209599999999</v>
      </c>
      <c r="AA647">
        <v>293.40869300000003</v>
      </c>
      <c r="AB647">
        <v>0</v>
      </c>
    </row>
    <row r="648" spans="1:28" x14ac:dyDescent="0.25">
      <c r="A648" s="1" t="s">
        <v>3596</v>
      </c>
      <c r="B648">
        <v>3220</v>
      </c>
      <c r="C648" s="1" t="s">
        <v>4026</v>
      </c>
      <c r="D648">
        <v>0.2</v>
      </c>
      <c r="E648">
        <v>0</v>
      </c>
      <c r="F648">
        <v>0</v>
      </c>
      <c r="G648">
        <v>3527</v>
      </c>
      <c r="H648" s="1" t="s">
        <v>4106</v>
      </c>
      <c r="I648">
        <v>88.81</v>
      </c>
      <c r="J648">
        <v>12.98</v>
      </c>
      <c r="K648">
        <v>307</v>
      </c>
      <c r="L648">
        <v>2053.73</v>
      </c>
      <c r="M648">
        <v>103</v>
      </c>
      <c r="N648">
        <v>3</v>
      </c>
      <c r="O648">
        <v>0</v>
      </c>
      <c r="P648">
        <v>166.45</v>
      </c>
      <c r="Q648">
        <v>0</v>
      </c>
      <c r="R648" s="1" t="s">
        <v>7751</v>
      </c>
      <c r="S648" s="1" t="s">
        <v>8157</v>
      </c>
      <c r="T648">
        <v>0.98</v>
      </c>
      <c r="U648" s="1"/>
      <c r="V648">
        <v>27393.94297</v>
      </c>
      <c r="W648">
        <v>966512.57943699998</v>
      </c>
      <c r="X648">
        <v>147.70960700000001</v>
      </c>
      <c r="Y648">
        <v>20.355056000000001</v>
      </c>
      <c r="Z648">
        <v>416.813785</v>
      </c>
      <c r="AA648">
        <v>415.46807899999999</v>
      </c>
      <c r="AB648">
        <v>0</v>
      </c>
    </row>
    <row r="649" spans="1:28" x14ac:dyDescent="0.25">
      <c r="A649" s="1" t="s">
        <v>3598</v>
      </c>
      <c r="B649">
        <v>3019</v>
      </c>
      <c r="C649" s="1" t="s">
        <v>4041</v>
      </c>
      <c r="D649">
        <v>0.2</v>
      </c>
      <c r="E649">
        <v>0</v>
      </c>
      <c r="F649">
        <v>0.25</v>
      </c>
      <c r="G649">
        <v>3529</v>
      </c>
      <c r="H649" s="1" t="s">
        <v>4123</v>
      </c>
      <c r="I649">
        <v>46.68</v>
      </c>
      <c r="J649">
        <v>17.53</v>
      </c>
      <c r="K649">
        <v>510</v>
      </c>
      <c r="L649">
        <v>1704.6</v>
      </c>
      <c r="M649">
        <v>300</v>
      </c>
      <c r="N649">
        <v>9</v>
      </c>
      <c r="O649">
        <v>0</v>
      </c>
      <c r="P649">
        <v>403.55</v>
      </c>
      <c r="Q649">
        <v>0</v>
      </c>
      <c r="R649" s="1" t="s">
        <v>7753</v>
      </c>
      <c r="S649" s="1" t="s">
        <v>8157</v>
      </c>
      <c r="T649">
        <v>1.17</v>
      </c>
      <c r="U649" s="1"/>
      <c r="V649">
        <v>56588.224446</v>
      </c>
      <c r="W649">
        <v>1418876.9199679999</v>
      </c>
      <c r="X649">
        <v>291.26513799999998</v>
      </c>
      <c r="Y649">
        <v>32.245685000000002</v>
      </c>
      <c r="Z649">
        <v>629.12695699999995</v>
      </c>
      <c r="AA649">
        <v>609.93299400000001</v>
      </c>
      <c r="AB649">
        <v>0</v>
      </c>
    </row>
    <row r="650" spans="1:28" x14ac:dyDescent="0.25">
      <c r="A650" s="1" t="s">
        <v>3599</v>
      </c>
      <c r="B650">
        <v>3400</v>
      </c>
      <c r="C650" s="1" t="s">
        <v>4008</v>
      </c>
      <c r="D650">
        <v>5.0999999999999996</v>
      </c>
      <c r="E650">
        <v>0</v>
      </c>
      <c r="F650">
        <v>0</v>
      </c>
      <c r="G650">
        <v>3529</v>
      </c>
      <c r="H650" s="1" t="s">
        <v>4080</v>
      </c>
      <c r="I650">
        <v>0.2</v>
      </c>
      <c r="J650">
        <v>5.87</v>
      </c>
      <c r="K650">
        <v>129</v>
      </c>
      <c r="L650">
        <v>660.09</v>
      </c>
      <c r="M650">
        <v>50</v>
      </c>
      <c r="N650">
        <v>2</v>
      </c>
      <c r="O650">
        <v>0</v>
      </c>
      <c r="P650">
        <v>72.010000000000005</v>
      </c>
      <c r="Q650">
        <v>0</v>
      </c>
      <c r="R650" s="1" t="s">
        <v>7754</v>
      </c>
      <c r="S650" s="1" t="s">
        <v>8157</v>
      </c>
      <c r="T650">
        <v>0.88</v>
      </c>
      <c r="U650" s="1"/>
      <c r="V650">
        <v>11042.867173000001</v>
      </c>
      <c r="W650">
        <v>352705.26379</v>
      </c>
      <c r="X650">
        <v>58.597572999999997</v>
      </c>
      <c r="Y650">
        <v>7.3163260000000001</v>
      </c>
      <c r="Z650">
        <v>152.40117499999999</v>
      </c>
      <c r="AA650">
        <v>151.61593300000001</v>
      </c>
      <c r="AB650">
        <v>0</v>
      </c>
    </row>
    <row r="651" spans="1:28" x14ac:dyDescent="0.25">
      <c r="A651" s="1" t="s">
        <v>3608</v>
      </c>
      <c r="B651">
        <v>3220</v>
      </c>
      <c r="C651" s="1" t="s">
        <v>4022</v>
      </c>
      <c r="D651">
        <v>5.0999999999999996</v>
      </c>
      <c r="E651">
        <v>0</v>
      </c>
      <c r="F651">
        <v>0</v>
      </c>
      <c r="G651">
        <v>3536</v>
      </c>
      <c r="H651" s="1" t="s">
        <v>4136</v>
      </c>
      <c r="I651">
        <v>86.22</v>
      </c>
      <c r="J651">
        <v>18.47</v>
      </c>
      <c r="K651">
        <v>316</v>
      </c>
      <c r="L651">
        <v>2997.17</v>
      </c>
      <c r="M651">
        <v>55</v>
      </c>
      <c r="N651">
        <v>3</v>
      </c>
      <c r="O651">
        <v>0</v>
      </c>
      <c r="P651">
        <v>127.47</v>
      </c>
      <c r="Q651">
        <v>0</v>
      </c>
      <c r="R651" s="1" t="s">
        <v>7763</v>
      </c>
      <c r="S651" s="1" t="s">
        <v>8157</v>
      </c>
      <c r="T651">
        <v>1.07</v>
      </c>
      <c r="U651" s="1"/>
      <c r="V651">
        <v>22177.921414</v>
      </c>
      <c r="W651">
        <v>1083353.2091679999</v>
      </c>
      <c r="X651">
        <v>126.903642</v>
      </c>
      <c r="Y651">
        <v>22.392510999999999</v>
      </c>
      <c r="Z651">
        <v>462.71829200000002</v>
      </c>
      <c r="AA651">
        <v>465.68707699999999</v>
      </c>
      <c r="AB651">
        <v>0</v>
      </c>
    </row>
    <row r="652" spans="1:28" x14ac:dyDescent="0.25">
      <c r="A652" s="1" t="s">
        <v>3610</v>
      </c>
      <c r="B652">
        <v>3312</v>
      </c>
      <c r="C652" s="1" t="s">
        <v>4006</v>
      </c>
      <c r="D652">
        <v>5.0999999999999996</v>
      </c>
      <c r="E652">
        <v>0</v>
      </c>
      <c r="F652">
        <v>0</v>
      </c>
      <c r="G652">
        <v>3537</v>
      </c>
      <c r="H652" s="1" t="s">
        <v>4077</v>
      </c>
      <c r="I652">
        <v>54.88</v>
      </c>
      <c r="J652">
        <v>8.4700000000000006</v>
      </c>
      <c r="K652">
        <v>225</v>
      </c>
      <c r="L652">
        <v>876.34</v>
      </c>
      <c r="M652">
        <v>100</v>
      </c>
      <c r="N652">
        <v>4</v>
      </c>
      <c r="O652">
        <v>0</v>
      </c>
      <c r="P652">
        <v>134.93</v>
      </c>
      <c r="Q652">
        <v>0</v>
      </c>
      <c r="R652" s="1" t="s">
        <v>7765</v>
      </c>
      <c r="S652" s="1" t="s">
        <v>8157</v>
      </c>
      <c r="T652">
        <v>0.71</v>
      </c>
      <c r="U652" s="1"/>
      <c r="V652">
        <v>20445.722240999999</v>
      </c>
      <c r="W652">
        <v>525795.72938799998</v>
      </c>
      <c r="X652">
        <v>105.40272299999999</v>
      </c>
      <c r="Y652">
        <v>11.093263</v>
      </c>
      <c r="Z652">
        <v>228.72075599999999</v>
      </c>
      <c r="AA652">
        <v>226.02469500000001</v>
      </c>
      <c r="AB652">
        <v>0</v>
      </c>
    </row>
    <row r="653" spans="1:28" x14ac:dyDescent="0.25">
      <c r="A653" s="1" t="s">
        <v>3620</v>
      </c>
      <c r="B653">
        <v>2428</v>
      </c>
      <c r="C653" s="1" t="s">
        <v>4039</v>
      </c>
      <c r="D653">
        <v>5.0999999999999996</v>
      </c>
      <c r="E653">
        <v>0</v>
      </c>
      <c r="F653">
        <v>0.24</v>
      </c>
      <c r="G653">
        <v>3552</v>
      </c>
      <c r="H653" s="1" t="s">
        <v>4111</v>
      </c>
      <c r="I653">
        <v>13.29</v>
      </c>
      <c r="J653">
        <v>7.48</v>
      </c>
      <c r="K653">
        <v>1124</v>
      </c>
      <c r="L653">
        <v>1792.39</v>
      </c>
      <c r="M653">
        <v>656</v>
      </c>
      <c r="N653">
        <v>18</v>
      </c>
      <c r="O653">
        <v>0</v>
      </c>
      <c r="P653">
        <v>907.72</v>
      </c>
      <c r="Q653">
        <v>0</v>
      </c>
      <c r="R653" s="1" t="s">
        <v>7775</v>
      </c>
      <c r="S653" s="1" t="s">
        <v>8157</v>
      </c>
      <c r="T653">
        <v>0.59</v>
      </c>
      <c r="U653" s="1"/>
      <c r="V653">
        <v>118200.88879899999</v>
      </c>
      <c r="W653">
        <v>2250286.0424970002</v>
      </c>
      <c r="X653">
        <v>590.81776000000002</v>
      </c>
      <c r="Y653">
        <v>51.915916000000003</v>
      </c>
      <c r="Z653">
        <v>1006.3585440000001</v>
      </c>
      <c r="AA653">
        <v>967.35385900000006</v>
      </c>
      <c r="AB653">
        <v>0</v>
      </c>
    </row>
    <row r="654" spans="1:28" x14ac:dyDescent="0.25">
      <c r="A654" s="1" t="s">
        <v>3621</v>
      </c>
      <c r="B654">
        <v>2465</v>
      </c>
      <c r="C654" s="1" t="s">
        <v>4046</v>
      </c>
      <c r="D654">
        <v>5.0999999999999996</v>
      </c>
      <c r="E654">
        <v>0</v>
      </c>
      <c r="F654">
        <v>0.72</v>
      </c>
      <c r="G654">
        <v>3552</v>
      </c>
      <c r="H654" s="1" t="s">
        <v>4095</v>
      </c>
      <c r="I654">
        <v>63.59</v>
      </c>
      <c r="J654">
        <v>11.94</v>
      </c>
      <c r="K654">
        <v>1087</v>
      </c>
      <c r="L654">
        <v>3164.06</v>
      </c>
      <c r="M654">
        <v>592</v>
      </c>
      <c r="N654">
        <v>18</v>
      </c>
      <c r="O654">
        <v>0</v>
      </c>
      <c r="P654">
        <v>842.44</v>
      </c>
      <c r="Q654">
        <v>0</v>
      </c>
      <c r="R654" s="1" t="s">
        <v>7776</v>
      </c>
      <c r="S654" s="1" t="s">
        <v>8157</v>
      </c>
      <c r="T654">
        <v>0.94</v>
      </c>
      <c r="U654" s="1"/>
      <c r="V654">
        <v>105850.783763</v>
      </c>
      <c r="W654">
        <v>2435279.9901160002</v>
      </c>
      <c r="X654">
        <v>539.30348800000002</v>
      </c>
      <c r="Y654">
        <v>54.581316999999999</v>
      </c>
      <c r="Z654">
        <v>1076.4915080000001</v>
      </c>
      <c r="AA654">
        <v>1046.86293</v>
      </c>
      <c r="AB654">
        <v>0</v>
      </c>
    </row>
    <row r="655" spans="1:28" x14ac:dyDescent="0.25">
      <c r="A655" s="1" t="s">
        <v>3622</v>
      </c>
      <c r="B655">
        <v>2300</v>
      </c>
      <c r="C655" s="1" t="s">
        <v>4029</v>
      </c>
      <c r="D655">
        <v>5.0999999999999996</v>
      </c>
      <c r="E655">
        <v>0</v>
      </c>
      <c r="F655">
        <v>0</v>
      </c>
      <c r="G655">
        <v>3554</v>
      </c>
      <c r="H655" s="1" t="s">
        <v>4111</v>
      </c>
      <c r="I655">
        <v>13.29</v>
      </c>
      <c r="J655">
        <v>12.38</v>
      </c>
      <c r="K655">
        <v>1254</v>
      </c>
      <c r="L655">
        <v>1878.37</v>
      </c>
      <c r="M655">
        <v>747</v>
      </c>
      <c r="N655">
        <v>47</v>
      </c>
      <c r="O655">
        <v>0</v>
      </c>
      <c r="P655">
        <v>1108.9000000000001</v>
      </c>
      <c r="Q655">
        <v>0</v>
      </c>
      <c r="R655" s="1" t="s">
        <v>7777</v>
      </c>
      <c r="S655" s="1" t="s">
        <v>8157</v>
      </c>
      <c r="T655">
        <v>0.93</v>
      </c>
      <c r="U655" s="1"/>
      <c r="V655">
        <v>119904.700566</v>
      </c>
      <c r="W655">
        <v>2405767.9127099998</v>
      </c>
      <c r="X655">
        <v>602.57117400000004</v>
      </c>
      <c r="Y655">
        <v>56.308495999999998</v>
      </c>
      <c r="Z655">
        <v>1080.5478869999999</v>
      </c>
      <c r="AA655">
        <v>1034.185763</v>
      </c>
      <c r="AB655">
        <v>0</v>
      </c>
    </row>
    <row r="656" spans="1:28" x14ac:dyDescent="0.25">
      <c r="A656" s="1" t="s">
        <v>3625</v>
      </c>
      <c r="B656">
        <v>3259</v>
      </c>
      <c r="C656" s="1" t="s">
        <v>4033</v>
      </c>
      <c r="D656">
        <v>5.0999999999999996</v>
      </c>
      <c r="E656">
        <v>0</v>
      </c>
      <c r="F656">
        <v>0.68</v>
      </c>
      <c r="G656">
        <v>3559</v>
      </c>
      <c r="H656" s="1" t="s">
        <v>4122</v>
      </c>
      <c r="I656">
        <v>159.35</v>
      </c>
      <c r="J656">
        <v>7.61</v>
      </c>
      <c r="K656">
        <v>300</v>
      </c>
      <c r="L656">
        <v>1983.05</v>
      </c>
      <c r="M656">
        <v>64</v>
      </c>
      <c r="N656">
        <v>4</v>
      </c>
      <c r="O656">
        <v>0</v>
      </c>
      <c r="P656">
        <v>121.2</v>
      </c>
      <c r="Q656">
        <v>0</v>
      </c>
      <c r="R656" s="1" t="s">
        <v>7780</v>
      </c>
      <c r="S656" s="1" t="s">
        <v>8157</v>
      </c>
      <c r="T656">
        <v>0.81</v>
      </c>
      <c r="U656" s="1"/>
      <c r="V656">
        <v>19255.957897</v>
      </c>
      <c r="W656">
        <v>738783.342435</v>
      </c>
      <c r="X656">
        <v>104.96511700000001</v>
      </c>
      <c r="Y656">
        <v>14.023217000000001</v>
      </c>
      <c r="Z656">
        <v>310.72506800000002</v>
      </c>
      <c r="AA656">
        <v>317.57637999999997</v>
      </c>
      <c r="AB656">
        <v>0</v>
      </c>
    </row>
    <row r="657" spans="1:28" x14ac:dyDescent="0.25">
      <c r="A657" s="1" t="s">
        <v>3627</v>
      </c>
      <c r="B657">
        <v>2109</v>
      </c>
      <c r="C657" s="1" t="s">
        <v>4063</v>
      </c>
      <c r="D657">
        <v>5.0999999999999996</v>
      </c>
      <c r="E657">
        <v>0</v>
      </c>
      <c r="F657">
        <v>0.67</v>
      </c>
      <c r="G657">
        <v>3561</v>
      </c>
      <c r="H657" s="1" t="s">
        <v>4119</v>
      </c>
      <c r="I657">
        <v>17.75</v>
      </c>
      <c r="J657">
        <v>7.96</v>
      </c>
      <c r="K657">
        <v>1452</v>
      </c>
      <c r="L657">
        <v>2100.8200000000002</v>
      </c>
      <c r="M657">
        <v>920</v>
      </c>
      <c r="N657">
        <v>29</v>
      </c>
      <c r="O657">
        <v>0</v>
      </c>
      <c r="P657">
        <v>1196.98</v>
      </c>
      <c r="Q657">
        <v>0</v>
      </c>
      <c r="R657" s="1" t="s">
        <v>7782</v>
      </c>
      <c r="S657" s="1" t="s">
        <v>8157</v>
      </c>
      <c r="T657">
        <v>0.6</v>
      </c>
      <c r="U657" s="1"/>
      <c r="V657">
        <v>158662.62014499999</v>
      </c>
      <c r="W657">
        <v>3014674.255531</v>
      </c>
      <c r="X657">
        <v>793.08567800000003</v>
      </c>
      <c r="Y657">
        <v>70.435186000000002</v>
      </c>
      <c r="Z657">
        <v>1353.8970200000001</v>
      </c>
      <c r="AA657">
        <v>1295.9482840000001</v>
      </c>
      <c r="AB657">
        <v>0</v>
      </c>
    </row>
    <row r="658" spans="1:28" x14ac:dyDescent="0.25">
      <c r="A658" s="1" t="s">
        <v>3629</v>
      </c>
      <c r="B658">
        <v>2303</v>
      </c>
      <c r="C658" s="1" t="s">
        <v>4003</v>
      </c>
      <c r="D658">
        <v>5.0999999999999996</v>
      </c>
      <c r="E658">
        <v>0</v>
      </c>
      <c r="F658">
        <v>3</v>
      </c>
      <c r="G658">
        <v>3563</v>
      </c>
      <c r="H658" s="1" t="s">
        <v>4122</v>
      </c>
      <c r="I658">
        <v>159.35</v>
      </c>
      <c r="J658">
        <v>11.64</v>
      </c>
      <c r="K658">
        <v>1260</v>
      </c>
      <c r="L658">
        <v>1416.09</v>
      </c>
      <c r="M658">
        <v>1007</v>
      </c>
      <c r="N658">
        <v>30</v>
      </c>
      <c r="O658">
        <v>0</v>
      </c>
      <c r="P658">
        <v>1180.0899999999999</v>
      </c>
      <c r="Q658">
        <v>0</v>
      </c>
      <c r="R658" s="1" t="s">
        <v>7784</v>
      </c>
      <c r="S658" s="1" t="s">
        <v>8157</v>
      </c>
      <c r="T658">
        <v>1.28</v>
      </c>
      <c r="U658" s="1"/>
      <c r="V658">
        <v>168948.02583900001</v>
      </c>
      <c r="W658">
        <v>3092432.2253379999</v>
      </c>
      <c r="X658">
        <v>842.01858700000003</v>
      </c>
      <c r="Y658">
        <v>75.111982999999995</v>
      </c>
      <c r="Z658">
        <v>1402.6653349999999</v>
      </c>
      <c r="AA658">
        <v>1329.376266</v>
      </c>
      <c r="AB658">
        <v>0</v>
      </c>
    </row>
    <row r="659" spans="1:28" x14ac:dyDescent="0.25">
      <c r="A659" s="1" t="s">
        <v>3639</v>
      </c>
      <c r="B659">
        <v>2696</v>
      </c>
      <c r="C659" s="1" t="s">
        <v>4042</v>
      </c>
      <c r="D659">
        <v>5.0999999999999996</v>
      </c>
      <c r="E659">
        <v>0</v>
      </c>
      <c r="F659">
        <v>0.7</v>
      </c>
      <c r="G659">
        <v>3576</v>
      </c>
      <c r="H659" s="1" t="s">
        <v>4126</v>
      </c>
      <c r="I659">
        <v>99.09</v>
      </c>
      <c r="J659">
        <v>17.77</v>
      </c>
      <c r="K659">
        <v>880</v>
      </c>
      <c r="L659">
        <v>1144.6400000000001</v>
      </c>
      <c r="M659">
        <v>609</v>
      </c>
      <c r="N659">
        <v>14</v>
      </c>
      <c r="O659">
        <v>0</v>
      </c>
      <c r="P659">
        <v>817.23</v>
      </c>
      <c r="Q659">
        <v>0</v>
      </c>
      <c r="R659" s="1" t="s">
        <v>7794</v>
      </c>
      <c r="S659" s="1" t="s">
        <v>8157</v>
      </c>
      <c r="T659">
        <v>1.34</v>
      </c>
      <c r="U659" s="1"/>
      <c r="V659">
        <v>107009.126943</v>
      </c>
      <c r="W659">
        <v>2072929.0879800001</v>
      </c>
      <c r="X659">
        <v>536.11725000000001</v>
      </c>
      <c r="Y659">
        <v>49.536985000000001</v>
      </c>
      <c r="Z659">
        <v>935.54174499999999</v>
      </c>
      <c r="AA659">
        <v>891.10762199999999</v>
      </c>
      <c r="AB659">
        <v>0</v>
      </c>
    </row>
    <row r="660" spans="1:28" x14ac:dyDescent="0.25">
      <c r="A660" s="1" t="s">
        <v>3641</v>
      </c>
      <c r="B660">
        <v>2654</v>
      </c>
      <c r="C660" s="1" t="s">
        <v>4005</v>
      </c>
      <c r="D660">
        <v>5.0999999999999996</v>
      </c>
      <c r="E660">
        <v>0</v>
      </c>
      <c r="F660">
        <v>0.16</v>
      </c>
      <c r="G660">
        <v>3577</v>
      </c>
      <c r="H660" s="1" t="s">
        <v>4075</v>
      </c>
      <c r="I660">
        <v>89.74</v>
      </c>
      <c r="J660">
        <v>13.74</v>
      </c>
      <c r="K660">
        <v>923</v>
      </c>
      <c r="L660">
        <v>698.35</v>
      </c>
      <c r="M660">
        <v>669</v>
      </c>
      <c r="N660">
        <v>21</v>
      </c>
      <c r="O660">
        <v>0</v>
      </c>
      <c r="P660">
        <v>873.18</v>
      </c>
      <c r="Q660">
        <v>0</v>
      </c>
      <c r="R660" s="1" t="s">
        <v>7796</v>
      </c>
      <c r="S660" s="1" t="s">
        <v>8157</v>
      </c>
      <c r="T660">
        <v>1.04</v>
      </c>
      <c r="U660" s="1"/>
      <c r="V660">
        <v>110166.32590700001</v>
      </c>
      <c r="W660">
        <v>1966557.6155669999</v>
      </c>
      <c r="X660">
        <v>547.85679500000003</v>
      </c>
      <c r="Y660">
        <v>47.650708999999999</v>
      </c>
      <c r="Z660">
        <v>892.52754200000004</v>
      </c>
      <c r="AA660">
        <v>845.38713800000005</v>
      </c>
      <c r="AB660">
        <v>0</v>
      </c>
    </row>
    <row r="661" spans="1:28" x14ac:dyDescent="0.25">
      <c r="A661" s="1" t="s">
        <v>3646</v>
      </c>
      <c r="B661">
        <v>2911</v>
      </c>
      <c r="C661" s="1" t="s">
        <v>4003</v>
      </c>
      <c r="D661">
        <v>5.0999999999999996</v>
      </c>
      <c r="E661">
        <v>0</v>
      </c>
      <c r="F661">
        <v>0.08</v>
      </c>
      <c r="G661">
        <v>3580</v>
      </c>
      <c r="H661" s="1" t="s">
        <v>4095</v>
      </c>
      <c r="I661">
        <v>63.59</v>
      </c>
      <c r="J661">
        <v>7.51</v>
      </c>
      <c r="K661">
        <v>669</v>
      </c>
      <c r="L661">
        <v>760.34</v>
      </c>
      <c r="M661">
        <v>488</v>
      </c>
      <c r="N661">
        <v>16</v>
      </c>
      <c r="O661">
        <v>0</v>
      </c>
      <c r="P661">
        <v>587.84</v>
      </c>
      <c r="Q661">
        <v>0</v>
      </c>
      <c r="R661" s="1" t="s">
        <v>7801</v>
      </c>
      <c r="S661" s="1" t="s">
        <v>8157</v>
      </c>
      <c r="T661">
        <v>0.65</v>
      </c>
      <c r="U661" s="1"/>
      <c r="V661">
        <v>79274.224772000001</v>
      </c>
      <c r="W661">
        <v>1456247.209457</v>
      </c>
      <c r="X661">
        <v>395.13252499999999</v>
      </c>
      <c r="Y661">
        <v>34.633313999999999</v>
      </c>
      <c r="Z661">
        <v>657.326459</v>
      </c>
      <c r="AA661">
        <v>626.01299100000006</v>
      </c>
      <c r="AB661">
        <v>0</v>
      </c>
    </row>
    <row r="662" spans="1:28" x14ac:dyDescent="0.25">
      <c r="A662" s="1" t="s">
        <v>3647</v>
      </c>
      <c r="B662">
        <v>3160</v>
      </c>
      <c r="C662" s="1" t="s">
        <v>4016</v>
      </c>
      <c r="D662">
        <v>5.0999999999999996</v>
      </c>
      <c r="E662">
        <v>0</v>
      </c>
      <c r="F662">
        <v>0</v>
      </c>
      <c r="G662">
        <v>3580</v>
      </c>
      <c r="H662" s="1" t="s">
        <v>4141</v>
      </c>
      <c r="I662">
        <v>72.8</v>
      </c>
      <c r="J662">
        <v>17.97</v>
      </c>
      <c r="K662">
        <v>420</v>
      </c>
      <c r="L662">
        <v>2502.91</v>
      </c>
      <c r="M662">
        <v>112</v>
      </c>
      <c r="N662">
        <v>6</v>
      </c>
      <c r="O662">
        <v>0</v>
      </c>
      <c r="P662">
        <v>290.37</v>
      </c>
      <c r="Q662">
        <v>0</v>
      </c>
      <c r="R662" s="1" t="s">
        <v>7802</v>
      </c>
      <c r="S662" s="1" t="s">
        <v>8157</v>
      </c>
      <c r="T662">
        <v>1.52</v>
      </c>
      <c r="U662" s="1"/>
      <c r="V662">
        <v>33951.576856</v>
      </c>
      <c r="W662">
        <v>1208971.5400400001</v>
      </c>
      <c r="X662">
        <v>183.18271200000001</v>
      </c>
      <c r="Y662">
        <v>25.558191000000001</v>
      </c>
      <c r="Z662">
        <v>523.506709</v>
      </c>
      <c r="AA662">
        <v>519.69163200000003</v>
      </c>
      <c r="AB662">
        <v>0</v>
      </c>
    </row>
    <row r="663" spans="1:28" x14ac:dyDescent="0.25">
      <c r="A663" s="1" t="s">
        <v>3650</v>
      </c>
      <c r="B663">
        <v>3127</v>
      </c>
      <c r="C663" s="1" t="s">
        <v>4003</v>
      </c>
      <c r="D663">
        <v>5.0999999999999996</v>
      </c>
      <c r="E663">
        <v>0</v>
      </c>
      <c r="F663">
        <v>0.45</v>
      </c>
      <c r="G663">
        <v>3581</v>
      </c>
      <c r="H663" s="1" t="s">
        <v>4095</v>
      </c>
      <c r="I663">
        <v>63.59</v>
      </c>
      <c r="J663">
        <v>11.55</v>
      </c>
      <c r="K663">
        <v>454</v>
      </c>
      <c r="L663">
        <v>760.34</v>
      </c>
      <c r="M663">
        <v>312</v>
      </c>
      <c r="N663">
        <v>12</v>
      </c>
      <c r="O663">
        <v>0</v>
      </c>
      <c r="P663">
        <v>405.67</v>
      </c>
      <c r="Q663">
        <v>0</v>
      </c>
      <c r="R663" s="1" t="s">
        <v>7805</v>
      </c>
      <c r="S663" s="1" t="s">
        <v>8157</v>
      </c>
      <c r="T663">
        <v>1.1200000000000001</v>
      </c>
      <c r="U663" s="1"/>
      <c r="V663">
        <v>53473.881342000001</v>
      </c>
      <c r="W663">
        <v>1094913.4592639999</v>
      </c>
      <c r="X663">
        <v>269.26158900000001</v>
      </c>
      <c r="Y663">
        <v>25.700351000000001</v>
      </c>
      <c r="Z663">
        <v>492.071415</v>
      </c>
      <c r="AA663">
        <v>470.67774400000002</v>
      </c>
      <c r="AB663">
        <v>0</v>
      </c>
    </row>
    <row r="664" spans="1:28" x14ac:dyDescent="0.25">
      <c r="A664" s="1" t="s">
        <v>3651</v>
      </c>
      <c r="B664">
        <v>2958</v>
      </c>
      <c r="C664" s="1" t="s">
        <v>4020</v>
      </c>
      <c r="D664">
        <v>5.0999999999999996</v>
      </c>
      <c r="E664">
        <v>0</v>
      </c>
      <c r="F664">
        <v>0.86</v>
      </c>
      <c r="G664">
        <v>3582</v>
      </c>
      <c r="H664" s="1" t="s">
        <v>4129</v>
      </c>
      <c r="I664">
        <v>135.09</v>
      </c>
      <c r="J664">
        <v>16.399999999999999</v>
      </c>
      <c r="K664">
        <v>624</v>
      </c>
      <c r="L664">
        <v>2788.36</v>
      </c>
      <c r="M664">
        <v>273</v>
      </c>
      <c r="N664">
        <v>12</v>
      </c>
      <c r="O664">
        <v>0</v>
      </c>
      <c r="P664">
        <v>467.35</v>
      </c>
      <c r="Q664">
        <v>0</v>
      </c>
      <c r="R664" s="1" t="s">
        <v>7806</v>
      </c>
      <c r="S664" s="1" t="s">
        <v>8157</v>
      </c>
      <c r="T664">
        <v>1.3</v>
      </c>
      <c r="U664" s="1"/>
      <c r="V664">
        <v>56694.442115999998</v>
      </c>
      <c r="W664">
        <v>1585728.4912719999</v>
      </c>
      <c r="X664">
        <v>295.717826</v>
      </c>
      <c r="Y664">
        <v>35.049790999999999</v>
      </c>
      <c r="Z664">
        <v>695.26146500000004</v>
      </c>
      <c r="AA664">
        <v>681.65357800000004</v>
      </c>
      <c r="AB664">
        <v>0</v>
      </c>
    </row>
    <row r="665" spans="1:28" x14ac:dyDescent="0.25">
      <c r="A665" s="1" t="s">
        <v>3664</v>
      </c>
      <c r="B665">
        <v>2958</v>
      </c>
      <c r="C665" s="1" t="s">
        <v>4041</v>
      </c>
      <c r="D665">
        <v>0.2</v>
      </c>
      <c r="E665">
        <v>0</v>
      </c>
      <c r="F665">
        <v>0.87</v>
      </c>
      <c r="G665">
        <v>3595</v>
      </c>
      <c r="H665" s="1" t="s">
        <v>4099</v>
      </c>
      <c r="I665">
        <v>147.79</v>
      </c>
      <c r="J665">
        <v>12.77</v>
      </c>
      <c r="K665">
        <v>637</v>
      </c>
      <c r="L665">
        <v>2475.6999999999998</v>
      </c>
      <c r="M665">
        <v>336</v>
      </c>
      <c r="N665">
        <v>13</v>
      </c>
      <c r="O665">
        <v>0</v>
      </c>
      <c r="P665">
        <v>469.37</v>
      </c>
      <c r="Q665">
        <v>0</v>
      </c>
      <c r="R665" s="1" t="s">
        <v>7819</v>
      </c>
      <c r="S665" s="1" t="s">
        <v>8157</v>
      </c>
      <c r="T665">
        <v>1.07</v>
      </c>
      <c r="U665" s="1"/>
      <c r="V665">
        <v>61342.499636</v>
      </c>
      <c r="W665">
        <v>1568807.7141480001</v>
      </c>
      <c r="X665">
        <v>316.383759</v>
      </c>
      <c r="Y665">
        <v>34.796422999999997</v>
      </c>
      <c r="Z665">
        <v>689.41721199999995</v>
      </c>
      <c r="AA665">
        <v>674.38411900000006</v>
      </c>
      <c r="AB665">
        <v>0</v>
      </c>
    </row>
    <row r="666" spans="1:28" x14ac:dyDescent="0.25">
      <c r="A666" s="1" t="s">
        <v>3670</v>
      </c>
      <c r="B666">
        <v>2920</v>
      </c>
      <c r="C666" s="1" t="s">
        <v>4005</v>
      </c>
      <c r="D666">
        <v>5.0999999999999996</v>
      </c>
      <c r="E666">
        <v>0</v>
      </c>
      <c r="F666">
        <v>0.78</v>
      </c>
      <c r="G666">
        <v>3604</v>
      </c>
      <c r="H666" s="1" t="s">
        <v>4075</v>
      </c>
      <c r="I666">
        <v>89.74</v>
      </c>
      <c r="J666">
        <v>12.44</v>
      </c>
      <c r="K666">
        <v>684</v>
      </c>
      <c r="L666">
        <v>698.35</v>
      </c>
      <c r="M666">
        <v>451</v>
      </c>
      <c r="N666">
        <v>9</v>
      </c>
      <c r="O666">
        <v>0</v>
      </c>
      <c r="P666">
        <v>631.24</v>
      </c>
      <c r="Q666">
        <v>0</v>
      </c>
      <c r="R666" s="1" t="s">
        <v>7825</v>
      </c>
      <c r="S666" s="1" t="s">
        <v>8157</v>
      </c>
      <c r="T666">
        <v>0.98</v>
      </c>
      <c r="U666" s="1"/>
      <c r="V666">
        <v>80883.100862000007</v>
      </c>
      <c r="W666">
        <v>1502994.527523</v>
      </c>
      <c r="X666">
        <v>403.64507300000002</v>
      </c>
      <c r="Y666">
        <v>36.035457999999998</v>
      </c>
      <c r="Z666">
        <v>679.94751299999996</v>
      </c>
      <c r="AA666">
        <v>646.10756700000002</v>
      </c>
      <c r="AB666">
        <v>0</v>
      </c>
    </row>
    <row r="667" spans="1:28" x14ac:dyDescent="0.25">
      <c r="A667" s="1" t="s">
        <v>3687</v>
      </c>
      <c r="B667">
        <v>3235</v>
      </c>
      <c r="C667" s="1" t="s">
        <v>4003</v>
      </c>
      <c r="D667">
        <v>5.0999999999999996</v>
      </c>
      <c r="E667">
        <v>0</v>
      </c>
      <c r="F667">
        <v>0.64</v>
      </c>
      <c r="G667">
        <v>3624</v>
      </c>
      <c r="H667" s="1" t="s">
        <v>4095</v>
      </c>
      <c r="I667">
        <v>63.59</v>
      </c>
      <c r="J667">
        <v>14.25</v>
      </c>
      <c r="K667">
        <v>389</v>
      </c>
      <c r="L667">
        <v>760.34</v>
      </c>
      <c r="M667">
        <v>256</v>
      </c>
      <c r="N667">
        <v>11</v>
      </c>
      <c r="O667">
        <v>0</v>
      </c>
      <c r="P667">
        <v>336.27</v>
      </c>
      <c r="Q667">
        <v>0</v>
      </c>
      <c r="R667" s="1" t="s">
        <v>7842</v>
      </c>
      <c r="S667" s="1" t="s">
        <v>8157</v>
      </c>
      <c r="T667">
        <v>1.04</v>
      </c>
      <c r="U667" s="1"/>
      <c r="V667">
        <v>45893.153765000003</v>
      </c>
      <c r="W667">
        <v>979167.78328800004</v>
      </c>
      <c r="X667">
        <v>232.09828300000001</v>
      </c>
      <c r="Y667">
        <v>23.022908000000001</v>
      </c>
      <c r="Z667">
        <v>440.445381</v>
      </c>
      <c r="AA667">
        <v>420.91965699999997</v>
      </c>
      <c r="AB667">
        <v>0</v>
      </c>
    </row>
    <row r="668" spans="1:28" x14ac:dyDescent="0.25">
      <c r="A668" s="1" t="s">
        <v>3690</v>
      </c>
      <c r="B668">
        <v>3163</v>
      </c>
      <c r="C668" s="1" t="s">
        <v>4033</v>
      </c>
      <c r="D668">
        <v>5.0999999999999996</v>
      </c>
      <c r="E668">
        <v>0</v>
      </c>
      <c r="F668">
        <v>0.5</v>
      </c>
      <c r="G668">
        <v>3634</v>
      </c>
      <c r="H668" s="1" t="s">
        <v>4131</v>
      </c>
      <c r="I668">
        <v>194.58</v>
      </c>
      <c r="J668">
        <v>7.15</v>
      </c>
      <c r="K668">
        <v>471</v>
      </c>
      <c r="L668">
        <v>2216.48</v>
      </c>
      <c r="M668">
        <v>183</v>
      </c>
      <c r="N668">
        <v>12</v>
      </c>
      <c r="O668">
        <v>0</v>
      </c>
      <c r="P668">
        <v>323.01</v>
      </c>
      <c r="Q668">
        <v>0</v>
      </c>
      <c r="R668" s="1" t="s">
        <v>7845</v>
      </c>
      <c r="S668" s="1" t="s">
        <v>8157</v>
      </c>
      <c r="T668">
        <v>1.08</v>
      </c>
      <c r="U668" s="1"/>
      <c r="V668">
        <v>38928.002798000001</v>
      </c>
      <c r="W668">
        <v>1184713.649161</v>
      </c>
      <c r="X668">
        <v>205.26258999999999</v>
      </c>
      <c r="Y668">
        <v>25.438907</v>
      </c>
      <c r="Z668">
        <v>516.39949899999999</v>
      </c>
      <c r="AA668">
        <v>509.26824299999998</v>
      </c>
      <c r="AB668">
        <v>0</v>
      </c>
    </row>
    <row r="669" spans="1:28" x14ac:dyDescent="0.25">
      <c r="A669" s="1" t="s">
        <v>3693</v>
      </c>
      <c r="B669">
        <v>3019</v>
      </c>
      <c r="C669" s="1" t="s">
        <v>4033</v>
      </c>
      <c r="D669">
        <v>5.0999999999999996</v>
      </c>
      <c r="E669">
        <v>0</v>
      </c>
      <c r="F669">
        <v>0.25</v>
      </c>
      <c r="G669">
        <v>3636</v>
      </c>
      <c r="H669" s="1" t="s">
        <v>4088</v>
      </c>
      <c r="I669">
        <v>194.58</v>
      </c>
      <c r="J669">
        <v>7.57</v>
      </c>
      <c r="K669">
        <v>617</v>
      </c>
      <c r="L669">
        <v>2216.48</v>
      </c>
      <c r="M669">
        <v>207</v>
      </c>
      <c r="N669">
        <v>8</v>
      </c>
      <c r="O669">
        <v>0</v>
      </c>
      <c r="P669">
        <v>336.16</v>
      </c>
      <c r="Q669">
        <v>0</v>
      </c>
      <c r="R669" s="1" t="s">
        <v>7848</v>
      </c>
      <c r="S669" s="1" t="s">
        <v>8157</v>
      </c>
      <c r="T669">
        <v>0.56999999999999995</v>
      </c>
      <c r="U669" s="1"/>
      <c r="V669">
        <v>48203.299728999998</v>
      </c>
      <c r="W669">
        <v>1237344.5334749999</v>
      </c>
      <c r="X669">
        <v>248.389129</v>
      </c>
      <c r="Y669">
        <v>25.965028</v>
      </c>
      <c r="Z669">
        <v>539.15415800000005</v>
      </c>
      <c r="AA669">
        <v>531.89947800000004</v>
      </c>
      <c r="AB669">
        <v>0</v>
      </c>
    </row>
    <row r="670" spans="1:28" x14ac:dyDescent="0.25">
      <c r="A670" s="1" t="s">
        <v>3698</v>
      </c>
      <c r="B670">
        <v>2696</v>
      </c>
      <c r="C670" s="1" t="s">
        <v>4003</v>
      </c>
      <c r="D670">
        <v>5.0999999999999996</v>
      </c>
      <c r="E670">
        <v>0</v>
      </c>
      <c r="F670">
        <v>0.7</v>
      </c>
      <c r="G670">
        <v>3644</v>
      </c>
      <c r="H670" s="1" t="s">
        <v>4095</v>
      </c>
      <c r="I670">
        <v>63.59</v>
      </c>
      <c r="J670">
        <v>16.559999999999999</v>
      </c>
      <c r="K670">
        <v>948</v>
      </c>
      <c r="L670">
        <v>762.07</v>
      </c>
      <c r="M670">
        <v>738</v>
      </c>
      <c r="N670">
        <v>22</v>
      </c>
      <c r="O670">
        <v>0</v>
      </c>
      <c r="P670">
        <v>902.1</v>
      </c>
      <c r="Q670">
        <v>0</v>
      </c>
      <c r="R670" s="1" t="s">
        <v>7853</v>
      </c>
      <c r="S670" s="1" t="s">
        <v>8157</v>
      </c>
      <c r="T670">
        <v>1.22</v>
      </c>
      <c r="U670" s="1"/>
      <c r="V670">
        <v>117166.56932900001</v>
      </c>
      <c r="W670">
        <v>2105692.664653</v>
      </c>
      <c r="X670">
        <v>583.02746200000001</v>
      </c>
      <c r="Y670">
        <v>51.025717</v>
      </c>
      <c r="Z670">
        <v>955.67475300000001</v>
      </c>
      <c r="AA670">
        <v>905.19806700000004</v>
      </c>
      <c r="AB670">
        <v>0</v>
      </c>
    </row>
    <row r="671" spans="1:28" x14ac:dyDescent="0.25">
      <c r="A671" s="1" t="s">
        <v>3701</v>
      </c>
      <c r="B671">
        <v>3220</v>
      </c>
      <c r="C671" s="1" t="s">
        <v>4004</v>
      </c>
      <c r="D671">
        <v>5.0999999999999996</v>
      </c>
      <c r="E671">
        <v>0</v>
      </c>
      <c r="F671">
        <v>0</v>
      </c>
      <c r="G671">
        <v>3647</v>
      </c>
      <c r="H671" s="1" t="s">
        <v>4178</v>
      </c>
      <c r="I671">
        <v>71.64</v>
      </c>
      <c r="J671">
        <v>6.13</v>
      </c>
      <c r="K671">
        <v>427</v>
      </c>
      <c r="L671">
        <v>1309.74</v>
      </c>
      <c r="M671">
        <v>196</v>
      </c>
      <c r="N671">
        <v>13</v>
      </c>
      <c r="O671">
        <v>0</v>
      </c>
      <c r="P671">
        <v>354.97</v>
      </c>
      <c r="Q671">
        <v>0</v>
      </c>
      <c r="R671" s="1" t="s">
        <v>7856</v>
      </c>
      <c r="S671" s="1" t="s">
        <v>8157</v>
      </c>
      <c r="T671">
        <v>1.32</v>
      </c>
      <c r="U671" s="1"/>
      <c r="V671">
        <v>37235.191697000002</v>
      </c>
      <c r="W671">
        <v>1010247.913827</v>
      </c>
      <c r="X671">
        <v>193.47484900000001</v>
      </c>
      <c r="Y671">
        <v>22.632656000000001</v>
      </c>
      <c r="Z671">
        <v>447.79284100000001</v>
      </c>
      <c r="AA671">
        <v>434.27321599999999</v>
      </c>
      <c r="AB671">
        <v>0</v>
      </c>
    </row>
    <row r="672" spans="1:28" x14ac:dyDescent="0.25">
      <c r="A672" s="1" t="s">
        <v>3704</v>
      </c>
      <c r="B672">
        <v>3381</v>
      </c>
      <c r="C672" s="1" t="s">
        <v>4006</v>
      </c>
      <c r="D672">
        <v>5.0999999999999996</v>
      </c>
      <c r="E672">
        <v>0</v>
      </c>
      <c r="F672">
        <v>0</v>
      </c>
      <c r="G672">
        <v>3651</v>
      </c>
      <c r="H672" s="1" t="s">
        <v>4078</v>
      </c>
      <c r="I672">
        <v>54.88</v>
      </c>
      <c r="J672">
        <v>8.83</v>
      </c>
      <c r="K672">
        <v>270</v>
      </c>
      <c r="L672">
        <v>876.34</v>
      </c>
      <c r="M672">
        <v>151</v>
      </c>
      <c r="N672">
        <v>3</v>
      </c>
      <c r="O672">
        <v>0</v>
      </c>
      <c r="P672">
        <v>175.68</v>
      </c>
      <c r="Q672">
        <v>0</v>
      </c>
      <c r="R672" s="1" t="s">
        <v>7859</v>
      </c>
      <c r="S672" s="1" t="s">
        <v>8157</v>
      </c>
      <c r="T672">
        <v>0.67</v>
      </c>
      <c r="U672" s="1"/>
      <c r="V672">
        <v>28126.515428999999</v>
      </c>
      <c r="W672">
        <v>648612.41578100005</v>
      </c>
      <c r="X672">
        <v>143.27093300000001</v>
      </c>
      <c r="Y672">
        <v>14.233504999999999</v>
      </c>
      <c r="Z672">
        <v>285.50377600000002</v>
      </c>
      <c r="AA672">
        <v>278.82177799999999</v>
      </c>
      <c r="AB672">
        <v>0</v>
      </c>
    </row>
    <row r="673" spans="1:28" x14ac:dyDescent="0.25">
      <c r="A673" s="1" t="s">
        <v>3706</v>
      </c>
      <c r="B673">
        <v>2958</v>
      </c>
      <c r="C673" s="1" t="s">
        <v>4019</v>
      </c>
      <c r="D673">
        <v>5.0999999999999996</v>
      </c>
      <c r="E673">
        <v>0</v>
      </c>
      <c r="F673">
        <v>0.86</v>
      </c>
      <c r="G673">
        <v>3653</v>
      </c>
      <c r="H673" s="1" t="s">
        <v>4120</v>
      </c>
      <c r="I673">
        <v>34.18</v>
      </c>
      <c r="J673">
        <v>7.03</v>
      </c>
      <c r="K673">
        <v>695</v>
      </c>
      <c r="L673">
        <v>2468.91</v>
      </c>
      <c r="M673">
        <v>236</v>
      </c>
      <c r="N673">
        <v>11</v>
      </c>
      <c r="O673">
        <v>0</v>
      </c>
      <c r="P673">
        <v>350.48</v>
      </c>
      <c r="Q673">
        <v>0</v>
      </c>
      <c r="R673" s="1" t="s">
        <v>7861</v>
      </c>
      <c r="S673" s="1" t="s">
        <v>8157</v>
      </c>
      <c r="T673">
        <v>0.51</v>
      </c>
      <c r="U673" s="1"/>
      <c r="V673">
        <v>52357.634266000001</v>
      </c>
      <c r="W673">
        <v>1316567.826754</v>
      </c>
      <c r="X673">
        <v>269.05874899999998</v>
      </c>
      <c r="Y673">
        <v>27.325130999999999</v>
      </c>
      <c r="Z673">
        <v>572.13210400000003</v>
      </c>
      <c r="AA673">
        <v>565.95666800000004</v>
      </c>
      <c r="AB673">
        <v>0</v>
      </c>
    </row>
    <row r="674" spans="1:28" x14ac:dyDescent="0.25">
      <c r="A674" s="1" t="s">
        <v>3708</v>
      </c>
      <c r="B674">
        <v>3019</v>
      </c>
      <c r="C674" s="1" t="s">
        <v>4003</v>
      </c>
      <c r="D674">
        <v>5.0999999999999996</v>
      </c>
      <c r="E674">
        <v>0</v>
      </c>
      <c r="F674">
        <v>0.26</v>
      </c>
      <c r="G674">
        <v>3656</v>
      </c>
      <c r="H674" s="1" t="s">
        <v>4095</v>
      </c>
      <c r="I674">
        <v>63.59</v>
      </c>
      <c r="J674">
        <v>10.33</v>
      </c>
      <c r="K674">
        <v>637</v>
      </c>
      <c r="L674">
        <v>762.07</v>
      </c>
      <c r="M674">
        <v>428</v>
      </c>
      <c r="N674">
        <v>24</v>
      </c>
      <c r="O674">
        <v>0</v>
      </c>
      <c r="P674">
        <v>565.89</v>
      </c>
      <c r="Q674">
        <v>0</v>
      </c>
      <c r="R674" s="1" t="s">
        <v>7863</v>
      </c>
      <c r="S674" s="1" t="s">
        <v>8157</v>
      </c>
      <c r="T674">
        <v>0.74</v>
      </c>
      <c r="U674" s="1"/>
      <c r="V674">
        <v>69143.863047999999</v>
      </c>
      <c r="W674">
        <v>1320797.177779</v>
      </c>
      <c r="X674">
        <v>345.88622299999997</v>
      </c>
      <c r="Y674">
        <v>31.324166999999999</v>
      </c>
      <c r="Z674">
        <v>596.15029200000004</v>
      </c>
      <c r="AA674">
        <v>567.78331700000001</v>
      </c>
      <c r="AB674">
        <v>0</v>
      </c>
    </row>
    <row r="675" spans="1:28" x14ac:dyDescent="0.25">
      <c r="A675" s="1" t="s">
        <v>3716</v>
      </c>
      <c r="B675">
        <v>3343</v>
      </c>
      <c r="C675" s="1" t="s">
        <v>4003</v>
      </c>
      <c r="D675">
        <v>5.0999999999999996</v>
      </c>
      <c r="E675">
        <v>0</v>
      </c>
      <c r="F675">
        <v>0.83</v>
      </c>
      <c r="G675">
        <v>3667</v>
      </c>
      <c r="H675" s="1" t="s">
        <v>4095</v>
      </c>
      <c r="I675">
        <v>63.59</v>
      </c>
      <c r="J675">
        <v>7.65</v>
      </c>
      <c r="K675">
        <v>324</v>
      </c>
      <c r="L675">
        <v>762.07</v>
      </c>
      <c r="M675">
        <v>139</v>
      </c>
      <c r="N675">
        <v>6</v>
      </c>
      <c r="O675">
        <v>0</v>
      </c>
      <c r="P675">
        <v>239.32</v>
      </c>
      <c r="Q675">
        <v>0</v>
      </c>
      <c r="R675" s="1" t="s">
        <v>7871</v>
      </c>
      <c r="S675" s="1" t="s">
        <v>8157</v>
      </c>
      <c r="T675">
        <v>0.62</v>
      </c>
      <c r="U675" s="1"/>
      <c r="V675">
        <v>27903.281163</v>
      </c>
      <c r="W675">
        <v>613280.28773900005</v>
      </c>
      <c r="X675">
        <v>141.381518</v>
      </c>
      <c r="Y675">
        <v>13.471606</v>
      </c>
      <c r="Z675">
        <v>270.54420599999997</v>
      </c>
      <c r="AA675">
        <v>263.63445200000001</v>
      </c>
      <c r="AB675">
        <v>0</v>
      </c>
    </row>
    <row r="676" spans="1:28" x14ac:dyDescent="0.25">
      <c r="A676" s="1" t="s">
        <v>3725</v>
      </c>
      <c r="B676">
        <v>2684</v>
      </c>
      <c r="C676" s="1" t="s">
        <v>4003</v>
      </c>
      <c r="D676">
        <v>5.0999999999999996</v>
      </c>
      <c r="E676">
        <v>0</v>
      </c>
      <c r="F676">
        <v>0.67</v>
      </c>
      <c r="G676">
        <v>3680</v>
      </c>
      <c r="H676" s="1" t="s">
        <v>4122</v>
      </c>
      <c r="I676">
        <v>159.35</v>
      </c>
      <c r="J676">
        <v>10.039999999999999</v>
      </c>
      <c r="K676">
        <v>996</v>
      </c>
      <c r="L676">
        <v>1416.09</v>
      </c>
      <c r="M676">
        <v>724</v>
      </c>
      <c r="N676">
        <v>22</v>
      </c>
      <c r="O676">
        <v>0</v>
      </c>
      <c r="P676">
        <v>892.9</v>
      </c>
      <c r="Q676">
        <v>0</v>
      </c>
      <c r="R676" s="1" t="s">
        <v>7880</v>
      </c>
      <c r="S676" s="1" t="s">
        <v>8157</v>
      </c>
      <c r="T676">
        <v>0.97</v>
      </c>
      <c r="U676" s="1"/>
      <c r="V676">
        <v>118371.05349799999</v>
      </c>
      <c r="W676">
        <v>2247204.9463980002</v>
      </c>
      <c r="X676">
        <v>591.85164199999997</v>
      </c>
      <c r="Y676">
        <v>53.471198000000001</v>
      </c>
      <c r="Z676">
        <v>1013.674783</v>
      </c>
      <c r="AA676">
        <v>966.02734399999997</v>
      </c>
      <c r="AB676">
        <v>0</v>
      </c>
    </row>
    <row r="677" spans="1:28" x14ac:dyDescent="0.25">
      <c r="A677" s="1" t="s">
        <v>3730</v>
      </c>
      <c r="B677">
        <v>3067</v>
      </c>
      <c r="C677" s="1" t="s">
        <v>4003</v>
      </c>
      <c r="D677">
        <v>5.0999999999999996</v>
      </c>
      <c r="E677">
        <v>0</v>
      </c>
      <c r="F677">
        <v>0.34</v>
      </c>
      <c r="G677">
        <v>3682</v>
      </c>
      <c r="H677" s="1" t="s">
        <v>4122</v>
      </c>
      <c r="I677">
        <v>159.35</v>
      </c>
      <c r="J677">
        <v>12.08</v>
      </c>
      <c r="K677">
        <v>615</v>
      </c>
      <c r="L677">
        <v>1416.09</v>
      </c>
      <c r="M677">
        <v>378</v>
      </c>
      <c r="N677">
        <v>20</v>
      </c>
      <c r="O677">
        <v>0</v>
      </c>
      <c r="P677">
        <v>511.93</v>
      </c>
      <c r="Q677">
        <v>0</v>
      </c>
      <c r="R677" s="1" t="s">
        <v>7885</v>
      </c>
      <c r="S677" s="1" t="s">
        <v>8157</v>
      </c>
      <c r="T677">
        <v>0.98</v>
      </c>
      <c r="U677" s="1"/>
      <c r="V677">
        <v>63624.525236000001</v>
      </c>
      <c r="W677">
        <v>1362339.0056080001</v>
      </c>
      <c r="X677">
        <v>321.78301099999999</v>
      </c>
      <c r="Y677">
        <v>31.278829000000002</v>
      </c>
      <c r="Z677">
        <v>607.16478500000005</v>
      </c>
      <c r="AA677">
        <v>585.636391</v>
      </c>
      <c r="AB677">
        <v>0</v>
      </c>
    </row>
    <row r="678" spans="1:28" x14ac:dyDescent="0.25">
      <c r="A678" s="1" t="s">
        <v>3736</v>
      </c>
      <c r="B678">
        <v>3307</v>
      </c>
      <c r="C678" s="1" t="s">
        <v>4033</v>
      </c>
      <c r="D678">
        <v>5.0999999999999996</v>
      </c>
      <c r="E678">
        <v>0</v>
      </c>
      <c r="F678">
        <v>0.75</v>
      </c>
      <c r="G678">
        <v>3692</v>
      </c>
      <c r="H678" s="1" t="s">
        <v>4131</v>
      </c>
      <c r="I678">
        <v>194.58</v>
      </c>
      <c r="J678">
        <v>12.16</v>
      </c>
      <c r="K678">
        <v>385</v>
      </c>
      <c r="L678">
        <v>2216.48</v>
      </c>
      <c r="M678">
        <v>114</v>
      </c>
      <c r="N678">
        <v>8</v>
      </c>
      <c r="O678">
        <v>0</v>
      </c>
      <c r="P678">
        <v>216.99</v>
      </c>
      <c r="Q678">
        <v>0</v>
      </c>
      <c r="R678" s="1" t="s">
        <v>7891</v>
      </c>
      <c r="S678" s="1" t="s">
        <v>8157</v>
      </c>
      <c r="T678">
        <v>0.96</v>
      </c>
      <c r="U678" s="1"/>
      <c r="V678">
        <v>27477.378004999999</v>
      </c>
      <c r="W678">
        <v>972852.314916</v>
      </c>
      <c r="X678">
        <v>148.10010700000001</v>
      </c>
      <c r="Y678">
        <v>19.913553</v>
      </c>
      <c r="Z678">
        <v>417.957157</v>
      </c>
      <c r="AA678">
        <v>418.193872</v>
      </c>
      <c r="AB678">
        <v>0</v>
      </c>
    </row>
    <row r="679" spans="1:28" x14ac:dyDescent="0.25">
      <c r="A679" s="1" t="s">
        <v>3737</v>
      </c>
      <c r="B679">
        <v>2072</v>
      </c>
      <c r="C679" s="1" t="s">
        <v>4062</v>
      </c>
      <c r="D679">
        <v>5.0999999999999996</v>
      </c>
      <c r="E679">
        <v>0</v>
      </c>
      <c r="F679">
        <v>2</v>
      </c>
      <c r="G679">
        <v>3694</v>
      </c>
      <c r="H679" s="1" t="s">
        <v>4156</v>
      </c>
      <c r="I679">
        <v>94.39</v>
      </c>
      <c r="J679">
        <v>19.37</v>
      </c>
      <c r="K679">
        <v>1622</v>
      </c>
      <c r="L679">
        <v>2589.1999999999998</v>
      </c>
      <c r="M679">
        <v>1312</v>
      </c>
      <c r="N679">
        <v>31</v>
      </c>
      <c r="O679">
        <v>0</v>
      </c>
      <c r="P679">
        <v>1486.32</v>
      </c>
      <c r="Q679">
        <v>0</v>
      </c>
      <c r="R679" s="1" t="s">
        <v>7892</v>
      </c>
      <c r="S679" s="1" t="s">
        <v>8157</v>
      </c>
      <c r="T679">
        <v>1.46</v>
      </c>
      <c r="U679" s="1"/>
      <c r="V679">
        <v>217773.07326999999</v>
      </c>
      <c r="W679">
        <v>4102604.8442609999</v>
      </c>
      <c r="X679">
        <v>1088.4066330000001</v>
      </c>
      <c r="Y679">
        <v>99.256298999999999</v>
      </c>
      <c r="Z679">
        <v>1853.787499</v>
      </c>
      <c r="AA679">
        <v>1763.6254120000001</v>
      </c>
      <c r="AB679">
        <v>0</v>
      </c>
    </row>
    <row r="680" spans="1:28" x14ac:dyDescent="0.25">
      <c r="A680" s="1" t="s">
        <v>3741</v>
      </c>
      <c r="B680">
        <v>3122</v>
      </c>
      <c r="C680" s="1" t="s">
        <v>4041</v>
      </c>
      <c r="D680">
        <v>0.2</v>
      </c>
      <c r="E680">
        <v>0</v>
      </c>
      <c r="F680">
        <v>0.59</v>
      </c>
      <c r="G680">
        <v>3698</v>
      </c>
      <c r="H680" s="1" t="s">
        <v>4099</v>
      </c>
      <c r="I680">
        <v>147.79</v>
      </c>
      <c r="J680">
        <v>10.3</v>
      </c>
      <c r="K680">
        <v>576</v>
      </c>
      <c r="L680">
        <v>2480.9</v>
      </c>
      <c r="M680">
        <v>262</v>
      </c>
      <c r="N680">
        <v>8</v>
      </c>
      <c r="O680">
        <v>0</v>
      </c>
      <c r="P680">
        <v>343.83</v>
      </c>
      <c r="Q680">
        <v>0</v>
      </c>
      <c r="R680" s="1" t="s">
        <v>7896</v>
      </c>
      <c r="S680" s="1" t="s">
        <v>8157</v>
      </c>
      <c r="T680">
        <v>0.78</v>
      </c>
      <c r="U680" s="1"/>
      <c r="V680">
        <v>50059.303499000001</v>
      </c>
      <c r="W680">
        <v>1315569.057913</v>
      </c>
      <c r="X680">
        <v>258.877769</v>
      </c>
      <c r="Y680">
        <v>28.304102</v>
      </c>
      <c r="Z680">
        <v>575.13006800000005</v>
      </c>
      <c r="AA680">
        <v>565.52418</v>
      </c>
      <c r="AB680">
        <v>0</v>
      </c>
    </row>
    <row r="681" spans="1:28" x14ac:dyDescent="0.25">
      <c r="A681" s="1" t="s">
        <v>3749</v>
      </c>
      <c r="B681">
        <v>2629</v>
      </c>
      <c r="C681" s="1" t="s">
        <v>4041</v>
      </c>
      <c r="D681">
        <v>0.2</v>
      </c>
      <c r="E681">
        <v>0</v>
      </c>
      <c r="F681">
        <v>0.44</v>
      </c>
      <c r="G681">
        <v>3703</v>
      </c>
      <c r="H681" s="1" t="s">
        <v>4099</v>
      </c>
      <c r="I681">
        <v>147.79</v>
      </c>
      <c r="J681">
        <v>9.41</v>
      </c>
      <c r="K681">
        <v>1074</v>
      </c>
      <c r="L681">
        <v>2475.6999999999998</v>
      </c>
      <c r="M681">
        <v>699</v>
      </c>
      <c r="N681">
        <v>14</v>
      </c>
      <c r="O681">
        <v>0</v>
      </c>
      <c r="P681">
        <v>825.74</v>
      </c>
      <c r="Q681">
        <v>0</v>
      </c>
      <c r="R681" s="1" t="s">
        <v>7904</v>
      </c>
      <c r="S681" s="1" t="s">
        <v>8157</v>
      </c>
      <c r="T681">
        <v>0.73</v>
      </c>
      <c r="U681" s="1"/>
      <c r="V681">
        <v>124187.355363</v>
      </c>
      <c r="W681">
        <v>2535394.7929870002</v>
      </c>
      <c r="X681">
        <v>624.95993999999996</v>
      </c>
      <c r="Y681">
        <v>58.114337999999996</v>
      </c>
      <c r="Z681">
        <v>1130.2304079999999</v>
      </c>
      <c r="AA681">
        <v>1089.9095319999999</v>
      </c>
      <c r="AB681">
        <v>0</v>
      </c>
    </row>
    <row r="682" spans="1:28" x14ac:dyDescent="0.25">
      <c r="A682" s="1" t="s">
        <v>3751</v>
      </c>
      <c r="B682">
        <v>2686</v>
      </c>
      <c r="C682" s="1" t="s">
        <v>4039</v>
      </c>
      <c r="D682">
        <v>5.0999999999999996</v>
      </c>
      <c r="E682">
        <v>0</v>
      </c>
      <c r="F682">
        <v>2.68</v>
      </c>
      <c r="G682">
        <v>3706</v>
      </c>
      <c r="H682" s="1" t="s">
        <v>4111</v>
      </c>
      <c r="I682">
        <v>13.29</v>
      </c>
      <c r="J682">
        <v>7.72</v>
      </c>
      <c r="K682">
        <v>1020</v>
      </c>
      <c r="L682">
        <v>1792.38</v>
      </c>
      <c r="M682">
        <v>624</v>
      </c>
      <c r="N682">
        <v>14</v>
      </c>
      <c r="O682">
        <v>0</v>
      </c>
      <c r="P682">
        <v>818.01</v>
      </c>
      <c r="Q682">
        <v>0</v>
      </c>
      <c r="R682" s="1" t="s">
        <v>7906</v>
      </c>
      <c r="S682" s="1" t="s">
        <v>8157</v>
      </c>
      <c r="T682">
        <v>0.63</v>
      </c>
      <c r="U682" s="1"/>
      <c r="V682">
        <v>110906.336486</v>
      </c>
      <c r="W682">
        <v>2181200.1758300001</v>
      </c>
      <c r="X682">
        <v>556.14297899999997</v>
      </c>
      <c r="Y682">
        <v>50.556562</v>
      </c>
      <c r="Z682">
        <v>977.10148100000004</v>
      </c>
      <c r="AA682">
        <v>937.65169100000003</v>
      </c>
      <c r="AB682">
        <v>0</v>
      </c>
    </row>
    <row r="683" spans="1:28" x14ac:dyDescent="0.25">
      <c r="A683" s="1" t="s">
        <v>3754</v>
      </c>
      <c r="B683">
        <v>3580</v>
      </c>
      <c r="C683" s="1" t="s">
        <v>4004</v>
      </c>
      <c r="D683">
        <v>5.0999999999999996</v>
      </c>
      <c r="E683">
        <v>0</v>
      </c>
      <c r="F683">
        <v>0</v>
      </c>
      <c r="G683">
        <v>3712</v>
      </c>
      <c r="H683" s="1" t="s">
        <v>4090</v>
      </c>
      <c r="I683">
        <v>24.41</v>
      </c>
      <c r="J683">
        <v>11.85</v>
      </c>
      <c r="K683">
        <v>132</v>
      </c>
      <c r="L683">
        <v>1286.42</v>
      </c>
      <c r="M683">
        <v>21</v>
      </c>
      <c r="N683">
        <v>4</v>
      </c>
      <c r="O683">
        <v>0</v>
      </c>
      <c r="P683">
        <v>53.28</v>
      </c>
      <c r="Q683">
        <v>0</v>
      </c>
      <c r="R683" s="1" t="s">
        <v>7909</v>
      </c>
      <c r="S683" s="1" t="s">
        <v>8157</v>
      </c>
      <c r="T683">
        <v>1.2</v>
      </c>
      <c r="U683" s="1"/>
      <c r="V683">
        <v>9630.5076690000005</v>
      </c>
      <c r="W683">
        <v>498233.735675</v>
      </c>
      <c r="X683">
        <v>55.724082000000003</v>
      </c>
      <c r="Y683">
        <v>10.355413</v>
      </c>
      <c r="Z683">
        <v>212.90860000000001</v>
      </c>
      <c r="AA683">
        <v>214.16875099999999</v>
      </c>
      <c r="AB683">
        <v>0</v>
      </c>
    </row>
    <row r="684" spans="1:28" x14ac:dyDescent="0.25">
      <c r="A684" s="1" t="s">
        <v>3755</v>
      </c>
      <c r="B684">
        <v>2804</v>
      </c>
      <c r="C684" s="1" t="s">
        <v>4042</v>
      </c>
      <c r="D684">
        <v>5.0999999999999996</v>
      </c>
      <c r="E684">
        <v>0</v>
      </c>
      <c r="F684">
        <v>0.89</v>
      </c>
      <c r="G684">
        <v>3713</v>
      </c>
      <c r="H684" s="1" t="s">
        <v>4126</v>
      </c>
      <c r="I684">
        <v>99.09</v>
      </c>
      <c r="J684">
        <v>14.8</v>
      </c>
      <c r="K684">
        <v>909</v>
      </c>
      <c r="L684">
        <v>1144.6400000000001</v>
      </c>
      <c r="M684">
        <v>586</v>
      </c>
      <c r="N684">
        <v>15</v>
      </c>
      <c r="O684">
        <v>0</v>
      </c>
      <c r="P684">
        <v>832.56</v>
      </c>
      <c r="Q684">
        <v>0</v>
      </c>
      <c r="R684" s="1" t="s">
        <v>7910</v>
      </c>
      <c r="S684" s="1" t="s">
        <v>8157</v>
      </c>
      <c r="T684">
        <v>1.1000000000000001</v>
      </c>
      <c r="U684" s="1"/>
      <c r="V684">
        <v>105154.01102599999</v>
      </c>
      <c r="W684">
        <v>2009371.660349</v>
      </c>
      <c r="X684">
        <v>526.08314399999995</v>
      </c>
      <c r="Y684">
        <v>47.797209000000002</v>
      </c>
      <c r="Z684">
        <v>906.62046799999996</v>
      </c>
      <c r="AA684">
        <v>863.78708800000004</v>
      </c>
      <c r="AB684">
        <v>0</v>
      </c>
    </row>
    <row r="685" spans="1:28" x14ac:dyDescent="0.25">
      <c r="A685" s="1" t="s">
        <v>3757</v>
      </c>
      <c r="B685">
        <v>2763</v>
      </c>
      <c r="C685" s="1" t="s">
        <v>4004</v>
      </c>
      <c r="D685">
        <v>5.0999999999999996</v>
      </c>
      <c r="E685">
        <v>0</v>
      </c>
      <c r="F685">
        <v>3</v>
      </c>
      <c r="G685">
        <v>3714</v>
      </c>
      <c r="H685" s="1" t="s">
        <v>4124</v>
      </c>
      <c r="I685">
        <v>71.64</v>
      </c>
      <c r="J685">
        <v>11.39</v>
      </c>
      <c r="K685">
        <v>951</v>
      </c>
      <c r="L685">
        <v>1309.74</v>
      </c>
      <c r="M685">
        <v>636</v>
      </c>
      <c r="N685">
        <v>19</v>
      </c>
      <c r="O685">
        <v>0</v>
      </c>
      <c r="P685">
        <v>845.25</v>
      </c>
      <c r="Q685">
        <v>0</v>
      </c>
      <c r="R685" s="1" t="s">
        <v>7912</v>
      </c>
      <c r="S685" s="1" t="s">
        <v>8157</v>
      </c>
      <c r="T685">
        <v>0.9</v>
      </c>
      <c r="U685" s="1"/>
      <c r="V685">
        <v>109733.54131499999</v>
      </c>
      <c r="W685">
        <v>2109670.6843130002</v>
      </c>
      <c r="X685">
        <v>549.26656300000002</v>
      </c>
      <c r="Y685">
        <v>49.936213000000002</v>
      </c>
      <c r="Z685">
        <v>950.71197299999994</v>
      </c>
      <c r="AA685">
        <v>906.90331200000003</v>
      </c>
      <c r="AB685">
        <v>0</v>
      </c>
    </row>
    <row r="686" spans="1:28" x14ac:dyDescent="0.25">
      <c r="A686" s="1" t="s">
        <v>3758</v>
      </c>
      <c r="B686">
        <v>2588</v>
      </c>
      <c r="C686" s="1" t="s">
        <v>4040</v>
      </c>
      <c r="D686">
        <v>5.0999999999999996</v>
      </c>
      <c r="E686">
        <v>0</v>
      </c>
      <c r="F686">
        <v>0.5</v>
      </c>
      <c r="G686">
        <v>3715</v>
      </c>
      <c r="H686" s="1" t="s">
        <v>4145</v>
      </c>
      <c r="I686">
        <v>168.74</v>
      </c>
      <c r="J686">
        <v>17.66</v>
      </c>
      <c r="K686">
        <v>1127</v>
      </c>
      <c r="L686">
        <v>2524.2399999999998</v>
      </c>
      <c r="M686">
        <v>721</v>
      </c>
      <c r="N686">
        <v>24</v>
      </c>
      <c r="O686">
        <v>0</v>
      </c>
      <c r="P686">
        <v>984.93</v>
      </c>
      <c r="Q686">
        <v>0</v>
      </c>
      <c r="R686" s="1" t="s">
        <v>7913</v>
      </c>
      <c r="S686" s="1" t="s">
        <v>8157</v>
      </c>
      <c r="T686">
        <v>1.29</v>
      </c>
      <c r="U686" s="1"/>
      <c r="V686">
        <v>125848.078799</v>
      </c>
      <c r="W686">
        <v>2694247.722445</v>
      </c>
      <c r="X686">
        <v>636.67909399999996</v>
      </c>
      <c r="Y686">
        <v>63.162176000000002</v>
      </c>
      <c r="Z686">
        <v>1206.346315</v>
      </c>
      <c r="AA686">
        <v>1158.1898470000001</v>
      </c>
      <c r="AB686">
        <v>0</v>
      </c>
    </row>
    <row r="687" spans="1:28" x14ac:dyDescent="0.25">
      <c r="A687" s="1" t="s">
        <v>3765</v>
      </c>
      <c r="B687">
        <v>2804</v>
      </c>
      <c r="C687" s="1" t="s">
        <v>4003</v>
      </c>
      <c r="D687">
        <v>5.0999999999999996</v>
      </c>
      <c r="E687">
        <v>0</v>
      </c>
      <c r="F687">
        <v>0.89</v>
      </c>
      <c r="G687">
        <v>3725</v>
      </c>
      <c r="H687" s="1" t="s">
        <v>4095</v>
      </c>
      <c r="I687">
        <v>63.59</v>
      </c>
      <c r="J687">
        <v>9.65</v>
      </c>
      <c r="K687">
        <v>921</v>
      </c>
      <c r="L687">
        <v>762.07</v>
      </c>
      <c r="M687">
        <v>662</v>
      </c>
      <c r="N687">
        <v>16</v>
      </c>
      <c r="O687">
        <v>0</v>
      </c>
      <c r="P687">
        <v>852.23</v>
      </c>
      <c r="Q687">
        <v>0</v>
      </c>
      <c r="R687" s="1" t="s">
        <v>7920</v>
      </c>
      <c r="S687" s="1" t="s">
        <v>8157</v>
      </c>
      <c r="T687">
        <v>0.77</v>
      </c>
      <c r="U687" s="1"/>
      <c r="V687">
        <v>116015.939854</v>
      </c>
      <c r="W687">
        <v>2067870.7146960001</v>
      </c>
      <c r="X687">
        <v>576.81505600000003</v>
      </c>
      <c r="Y687">
        <v>49.911163000000002</v>
      </c>
      <c r="Z687">
        <v>938.31130199999996</v>
      </c>
      <c r="AA687">
        <v>888.94012099999998</v>
      </c>
      <c r="AB687">
        <v>0</v>
      </c>
    </row>
    <row r="688" spans="1:28" x14ac:dyDescent="0.25">
      <c r="A688" s="1" t="s">
        <v>3768</v>
      </c>
      <c r="B688">
        <v>3018</v>
      </c>
      <c r="C688" s="1" t="s">
        <v>4028</v>
      </c>
      <c r="D688">
        <v>5.0999999999999996</v>
      </c>
      <c r="E688">
        <v>0</v>
      </c>
      <c r="F688">
        <v>0.15</v>
      </c>
      <c r="G688">
        <v>3727</v>
      </c>
      <c r="H688" s="1" t="s">
        <v>4173</v>
      </c>
      <c r="I688">
        <v>23.46</v>
      </c>
      <c r="J688">
        <v>9.92</v>
      </c>
      <c r="K688">
        <v>709</v>
      </c>
      <c r="L688">
        <v>1564.07</v>
      </c>
      <c r="M688">
        <v>391</v>
      </c>
      <c r="N688">
        <v>18</v>
      </c>
      <c r="O688">
        <v>0</v>
      </c>
      <c r="P688">
        <v>558.6</v>
      </c>
      <c r="Q688">
        <v>0</v>
      </c>
      <c r="R688" s="1" t="s">
        <v>7923</v>
      </c>
      <c r="S688" s="1" t="s">
        <v>8157</v>
      </c>
      <c r="T688">
        <v>0.76</v>
      </c>
      <c r="U688" s="1"/>
      <c r="V688">
        <v>71846.742299999998</v>
      </c>
      <c r="W688">
        <v>1527141.409007</v>
      </c>
      <c r="X688">
        <v>363.01576299999999</v>
      </c>
      <c r="Y688">
        <v>34.818964999999999</v>
      </c>
      <c r="Z688">
        <v>680.58691299999998</v>
      </c>
      <c r="AA688">
        <v>656.48159499999997</v>
      </c>
      <c r="AB688">
        <v>0</v>
      </c>
    </row>
    <row r="689" spans="1:28" x14ac:dyDescent="0.25">
      <c r="A689" s="1" t="s">
        <v>3781</v>
      </c>
      <c r="B689">
        <v>2389</v>
      </c>
      <c r="C689" s="1" t="s">
        <v>4046</v>
      </c>
      <c r="D689">
        <v>5.0999999999999996</v>
      </c>
      <c r="E689">
        <v>0</v>
      </c>
      <c r="F689">
        <v>0.55000000000000004</v>
      </c>
      <c r="G689">
        <v>3742</v>
      </c>
      <c r="H689" s="1" t="s">
        <v>4095</v>
      </c>
      <c r="I689">
        <v>63.59</v>
      </c>
      <c r="J689">
        <v>8.39</v>
      </c>
      <c r="K689">
        <v>1353</v>
      </c>
      <c r="L689">
        <v>3164.07</v>
      </c>
      <c r="M689">
        <v>758</v>
      </c>
      <c r="N689">
        <v>23</v>
      </c>
      <c r="O689">
        <v>0</v>
      </c>
      <c r="P689">
        <v>1006.72</v>
      </c>
      <c r="Q689">
        <v>0</v>
      </c>
      <c r="R689" s="1" t="s">
        <v>7936</v>
      </c>
      <c r="S689" s="1" t="s">
        <v>8157</v>
      </c>
      <c r="T689">
        <v>0.66</v>
      </c>
      <c r="U689" s="1"/>
      <c r="V689">
        <v>136927.763745</v>
      </c>
      <c r="W689">
        <v>2855771.7385720001</v>
      </c>
      <c r="X689">
        <v>690.37928599999998</v>
      </c>
      <c r="Y689">
        <v>64.589194000000006</v>
      </c>
      <c r="Z689">
        <v>1269.549614</v>
      </c>
      <c r="AA689">
        <v>1227.6309980000001</v>
      </c>
      <c r="AB689">
        <v>0</v>
      </c>
    </row>
    <row r="690" spans="1:28" x14ac:dyDescent="0.25">
      <c r="A690" s="1" t="s">
        <v>3785</v>
      </c>
      <c r="B690">
        <v>2588</v>
      </c>
      <c r="C690" s="1" t="s">
        <v>4049</v>
      </c>
      <c r="D690">
        <v>5.0999999999999996</v>
      </c>
      <c r="E690">
        <v>0</v>
      </c>
      <c r="F690">
        <v>0.5</v>
      </c>
      <c r="G690">
        <v>3745</v>
      </c>
      <c r="H690" s="1" t="s">
        <v>4116</v>
      </c>
      <c r="I690">
        <v>87.33</v>
      </c>
      <c r="J690">
        <v>6.47</v>
      </c>
      <c r="K690">
        <v>1157</v>
      </c>
      <c r="L690">
        <v>2062.37</v>
      </c>
      <c r="M690">
        <v>662</v>
      </c>
      <c r="N690">
        <v>17</v>
      </c>
      <c r="O690">
        <v>0</v>
      </c>
      <c r="P690">
        <v>884.98</v>
      </c>
      <c r="Q690">
        <v>0</v>
      </c>
      <c r="R690" s="1" t="s">
        <v>7940</v>
      </c>
      <c r="S690" s="1" t="s">
        <v>8157</v>
      </c>
      <c r="T690">
        <v>0.55000000000000004</v>
      </c>
      <c r="U690" s="1"/>
      <c r="V690">
        <v>117303.419494</v>
      </c>
      <c r="W690">
        <v>2297196.82461</v>
      </c>
      <c r="X690">
        <v>587.84959300000003</v>
      </c>
      <c r="Y690">
        <v>52.660170999999998</v>
      </c>
      <c r="Z690">
        <v>1026.1790289999999</v>
      </c>
      <c r="AA690">
        <v>987.51741700000002</v>
      </c>
      <c r="AB690">
        <v>0</v>
      </c>
    </row>
    <row r="691" spans="1:28" x14ac:dyDescent="0.25">
      <c r="A691" s="1" t="s">
        <v>3790</v>
      </c>
      <c r="B691">
        <v>3145</v>
      </c>
      <c r="C691" s="1" t="s">
        <v>4024</v>
      </c>
      <c r="D691">
        <v>5.0999999999999996</v>
      </c>
      <c r="E691">
        <v>0</v>
      </c>
      <c r="F691">
        <v>0</v>
      </c>
      <c r="G691">
        <v>3748</v>
      </c>
      <c r="H691" s="1" t="s">
        <v>4144</v>
      </c>
      <c r="I691">
        <v>26.09</v>
      </c>
      <c r="J691">
        <v>10.69</v>
      </c>
      <c r="K691">
        <v>603</v>
      </c>
      <c r="L691">
        <v>2392.42</v>
      </c>
      <c r="M691">
        <v>255</v>
      </c>
      <c r="N691">
        <v>13</v>
      </c>
      <c r="O691">
        <v>0</v>
      </c>
      <c r="P691">
        <v>388.03</v>
      </c>
      <c r="Q691">
        <v>0</v>
      </c>
      <c r="R691" s="1" t="s">
        <v>7945</v>
      </c>
      <c r="S691" s="1" t="s">
        <v>8157</v>
      </c>
      <c r="T691">
        <v>0.8</v>
      </c>
      <c r="U691" s="1"/>
      <c r="V691">
        <v>50775.595707</v>
      </c>
      <c r="W691">
        <v>1406215.1945420001</v>
      </c>
      <c r="X691">
        <v>264.31890399999997</v>
      </c>
      <c r="Y691">
        <v>30.107060000000001</v>
      </c>
      <c r="Z691">
        <v>614.27281200000004</v>
      </c>
      <c r="AA691">
        <v>604.48810800000001</v>
      </c>
      <c r="AB691">
        <v>0</v>
      </c>
    </row>
    <row r="692" spans="1:28" x14ac:dyDescent="0.25">
      <c r="A692" s="1" t="s">
        <v>3801</v>
      </c>
      <c r="B692">
        <v>2588</v>
      </c>
      <c r="C692" s="1" t="s">
        <v>4057</v>
      </c>
      <c r="D692">
        <v>5.0999999999999996</v>
      </c>
      <c r="E692">
        <v>0</v>
      </c>
      <c r="F692">
        <v>0.5</v>
      </c>
      <c r="G692">
        <v>3753</v>
      </c>
      <c r="H692" s="1" t="s">
        <v>4157</v>
      </c>
      <c r="I692">
        <v>65</v>
      </c>
      <c r="J692">
        <v>11.74</v>
      </c>
      <c r="K692">
        <v>1165</v>
      </c>
      <c r="L692">
        <v>2027.91</v>
      </c>
      <c r="M692">
        <v>810</v>
      </c>
      <c r="N692">
        <v>20</v>
      </c>
      <c r="O692">
        <v>0</v>
      </c>
      <c r="P692">
        <v>1015.26</v>
      </c>
      <c r="Q692">
        <v>0</v>
      </c>
      <c r="R692" s="1" t="s">
        <v>7956</v>
      </c>
      <c r="S692" s="1" t="s">
        <v>8157</v>
      </c>
      <c r="T692">
        <v>0.98</v>
      </c>
      <c r="U692" s="1"/>
      <c r="V692">
        <v>138294.73514100001</v>
      </c>
      <c r="W692">
        <v>2698268.0560789998</v>
      </c>
      <c r="X692">
        <v>693.17392900000004</v>
      </c>
      <c r="Y692">
        <v>63.488852999999999</v>
      </c>
      <c r="Z692">
        <v>1211.2542960000001</v>
      </c>
      <c r="AA692">
        <v>1159.9280699999999</v>
      </c>
      <c r="AB692">
        <v>0</v>
      </c>
    </row>
    <row r="693" spans="1:28" x14ac:dyDescent="0.25">
      <c r="A693" s="1" t="s">
        <v>3809</v>
      </c>
      <c r="B693">
        <v>2762</v>
      </c>
      <c r="C693" s="1" t="s">
        <v>4040</v>
      </c>
      <c r="D693">
        <v>5.0999999999999996</v>
      </c>
      <c r="E693">
        <v>0</v>
      </c>
      <c r="F693">
        <v>2</v>
      </c>
      <c r="G693">
        <v>3759</v>
      </c>
      <c r="H693" s="1" t="s">
        <v>4096</v>
      </c>
      <c r="I693">
        <v>121.36</v>
      </c>
      <c r="J693">
        <v>10.17</v>
      </c>
      <c r="K693">
        <v>997</v>
      </c>
      <c r="L693">
        <v>1561.25</v>
      </c>
      <c r="M693">
        <v>642</v>
      </c>
      <c r="N693">
        <v>14</v>
      </c>
      <c r="O693">
        <v>0</v>
      </c>
      <c r="P693">
        <v>854.25</v>
      </c>
      <c r="Q693">
        <v>0</v>
      </c>
      <c r="R693" s="1" t="s">
        <v>7964</v>
      </c>
      <c r="S693" s="1" t="s">
        <v>8157</v>
      </c>
      <c r="T693">
        <v>0.8</v>
      </c>
      <c r="U693" s="1"/>
      <c r="V693">
        <v>111951.925885</v>
      </c>
      <c r="W693">
        <v>2153655.6938439999</v>
      </c>
      <c r="X693">
        <v>560.31392700000004</v>
      </c>
      <c r="Y693">
        <v>50.50582</v>
      </c>
      <c r="Z693">
        <v>967.43496300000004</v>
      </c>
      <c r="AA693">
        <v>925.81221500000004</v>
      </c>
      <c r="AB693">
        <v>0</v>
      </c>
    </row>
    <row r="694" spans="1:28" x14ac:dyDescent="0.25">
      <c r="A694" s="1" t="s">
        <v>3810</v>
      </c>
      <c r="B694">
        <v>3187</v>
      </c>
      <c r="C694" s="1" t="s">
        <v>4020</v>
      </c>
      <c r="D694">
        <v>5.0999999999999996</v>
      </c>
      <c r="E694">
        <v>0</v>
      </c>
      <c r="F694">
        <v>2.39</v>
      </c>
      <c r="G694">
        <v>3759</v>
      </c>
      <c r="H694" s="1" t="s">
        <v>4129</v>
      </c>
      <c r="I694">
        <v>135.09</v>
      </c>
      <c r="J694">
        <v>18.989999999999998</v>
      </c>
      <c r="K694">
        <v>572</v>
      </c>
      <c r="L694">
        <v>2788.36</v>
      </c>
      <c r="M694">
        <v>253</v>
      </c>
      <c r="N694">
        <v>10</v>
      </c>
      <c r="O694">
        <v>0</v>
      </c>
      <c r="P694">
        <v>426.95</v>
      </c>
      <c r="Q694">
        <v>0</v>
      </c>
      <c r="R694" s="1" t="s">
        <v>7965</v>
      </c>
      <c r="S694" s="1" t="s">
        <v>8157</v>
      </c>
      <c r="T694">
        <v>1.4</v>
      </c>
      <c r="U694" s="1"/>
      <c r="V694">
        <v>58967.192475999997</v>
      </c>
      <c r="W694">
        <v>1706752.4628900001</v>
      </c>
      <c r="X694">
        <v>309.15861899999999</v>
      </c>
      <c r="Y694">
        <v>38.284382000000001</v>
      </c>
      <c r="Z694">
        <v>752.158142</v>
      </c>
      <c r="AA694">
        <v>733.67525899999998</v>
      </c>
      <c r="AB694">
        <v>0</v>
      </c>
    </row>
    <row r="695" spans="1:28" x14ac:dyDescent="0.25">
      <c r="A695" s="1" t="s">
        <v>3815</v>
      </c>
      <c r="B695">
        <v>2762</v>
      </c>
      <c r="C695" s="1" t="s">
        <v>4062</v>
      </c>
      <c r="D695">
        <v>5.0999999999999996</v>
      </c>
      <c r="E695">
        <v>0</v>
      </c>
      <c r="F695">
        <v>2</v>
      </c>
      <c r="G695">
        <v>3769</v>
      </c>
      <c r="H695" s="1" t="s">
        <v>4156</v>
      </c>
      <c r="I695">
        <v>94.39</v>
      </c>
      <c r="J695">
        <v>11.18</v>
      </c>
      <c r="K695">
        <v>1007</v>
      </c>
      <c r="L695">
        <v>2589.1999999999998</v>
      </c>
      <c r="M695">
        <v>678</v>
      </c>
      <c r="N695">
        <v>21</v>
      </c>
      <c r="O695">
        <v>0</v>
      </c>
      <c r="P695">
        <v>807.58</v>
      </c>
      <c r="Q695">
        <v>0</v>
      </c>
      <c r="R695" s="1" t="s">
        <v>7970</v>
      </c>
      <c r="S695" s="1" t="s">
        <v>8157</v>
      </c>
      <c r="T695">
        <v>0.83</v>
      </c>
      <c r="U695" s="1"/>
      <c r="V695">
        <v>116796.005464</v>
      </c>
      <c r="W695">
        <v>2513889.7649989999</v>
      </c>
      <c r="X695">
        <v>591.08358999999996</v>
      </c>
      <c r="Y695">
        <v>57.976362999999999</v>
      </c>
      <c r="Z695">
        <v>1120.267566</v>
      </c>
      <c r="AA695">
        <v>1080.65931</v>
      </c>
      <c r="AB695">
        <v>0</v>
      </c>
    </row>
    <row r="696" spans="1:28" x14ac:dyDescent="0.25">
      <c r="A696" s="1" t="s">
        <v>3828</v>
      </c>
      <c r="B696">
        <v>3107</v>
      </c>
      <c r="C696" s="1" t="s">
        <v>4062</v>
      </c>
      <c r="D696">
        <v>5.0999999999999996</v>
      </c>
      <c r="E696">
        <v>0</v>
      </c>
      <c r="F696">
        <v>2</v>
      </c>
      <c r="G696">
        <v>3786</v>
      </c>
      <c r="H696" s="1" t="s">
        <v>4156</v>
      </c>
      <c r="I696">
        <v>94.39</v>
      </c>
      <c r="J696">
        <v>10.86</v>
      </c>
      <c r="K696">
        <v>679</v>
      </c>
      <c r="L696">
        <v>2590.9299999999998</v>
      </c>
      <c r="M696">
        <v>332</v>
      </c>
      <c r="N696">
        <v>12</v>
      </c>
      <c r="O696">
        <v>0</v>
      </c>
      <c r="P696">
        <v>512.65</v>
      </c>
      <c r="Q696">
        <v>0</v>
      </c>
      <c r="R696" s="1" t="s">
        <v>7983</v>
      </c>
      <c r="S696" s="1" t="s">
        <v>8157</v>
      </c>
      <c r="T696">
        <v>1.05</v>
      </c>
      <c r="U696" s="1"/>
      <c r="V696">
        <v>65567.880390000006</v>
      </c>
      <c r="W696">
        <v>1715105.083692</v>
      </c>
      <c r="X696">
        <v>338.98402900000002</v>
      </c>
      <c r="Y696">
        <v>38.157277000000001</v>
      </c>
      <c r="Z696">
        <v>754.82397600000002</v>
      </c>
      <c r="AA696">
        <v>737.27151400000002</v>
      </c>
      <c r="AB696">
        <v>0</v>
      </c>
    </row>
    <row r="697" spans="1:28" x14ac:dyDescent="0.25">
      <c r="A697" s="1" t="s">
        <v>3831</v>
      </c>
      <c r="B697">
        <v>3019</v>
      </c>
      <c r="C697" s="1" t="s">
        <v>4037</v>
      </c>
      <c r="D697">
        <v>5.0999999999999996</v>
      </c>
      <c r="E697">
        <v>0</v>
      </c>
      <c r="F697">
        <v>0.25</v>
      </c>
      <c r="G697">
        <v>3788</v>
      </c>
      <c r="H697" s="1" t="s">
        <v>4129</v>
      </c>
      <c r="I697">
        <v>135.09</v>
      </c>
      <c r="J697">
        <v>8.67</v>
      </c>
      <c r="K697">
        <v>769</v>
      </c>
      <c r="L697">
        <v>1953.85</v>
      </c>
      <c r="M697">
        <v>447</v>
      </c>
      <c r="N697">
        <v>18</v>
      </c>
      <c r="O697">
        <v>0</v>
      </c>
      <c r="P697">
        <v>562.24</v>
      </c>
      <c r="Q697">
        <v>0</v>
      </c>
      <c r="R697" s="1" t="s">
        <v>7986</v>
      </c>
      <c r="S697" s="1" t="s">
        <v>8157</v>
      </c>
      <c r="T697">
        <v>0.68</v>
      </c>
      <c r="U697" s="1"/>
      <c r="V697">
        <v>80555.600858999998</v>
      </c>
      <c r="W697">
        <v>1716336.0051160001</v>
      </c>
      <c r="X697">
        <v>407.02544499999999</v>
      </c>
      <c r="Y697">
        <v>38.623097999999999</v>
      </c>
      <c r="Z697">
        <v>761.379772</v>
      </c>
      <c r="AA697">
        <v>737.81246799999997</v>
      </c>
      <c r="AB697">
        <v>0</v>
      </c>
    </row>
    <row r="698" spans="1:28" x14ac:dyDescent="0.25">
      <c r="A698" s="1" t="s">
        <v>3832</v>
      </c>
      <c r="B698">
        <v>2760</v>
      </c>
      <c r="C698" s="1" t="s">
        <v>4042</v>
      </c>
      <c r="D698">
        <v>5.0999999999999996</v>
      </c>
      <c r="E698">
        <v>0</v>
      </c>
      <c r="F698">
        <v>0</v>
      </c>
      <c r="G698">
        <v>3790</v>
      </c>
      <c r="H698" s="1" t="s">
        <v>4137</v>
      </c>
      <c r="I698">
        <v>126.24</v>
      </c>
      <c r="J698">
        <v>5.87</v>
      </c>
      <c r="K698">
        <v>1030</v>
      </c>
      <c r="L698">
        <v>1292.6600000000001</v>
      </c>
      <c r="M698">
        <v>655</v>
      </c>
      <c r="N698">
        <v>19</v>
      </c>
      <c r="O698">
        <v>0</v>
      </c>
      <c r="P698">
        <v>812.81</v>
      </c>
      <c r="Q698">
        <v>0</v>
      </c>
      <c r="R698" s="1" t="s">
        <v>7987</v>
      </c>
      <c r="S698" s="1" t="s">
        <v>8157</v>
      </c>
      <c r="T698">
        <v>0.43</v>
      </c>
      <c r="U698" s="1"/>
      <c r="V698">
        <v>113603.909595</v>
      </c>
      <c r="W698">
        <v>2082253.6205440001</v>
      </c>
      <c r="X698">
        <v>566.00053700000001</v>
      </c>
      <c r="Y698">
        <v>48.959954000000003</v>
      </c>
      <c r="Z698">
        <v>937.56760999999995</v>
      </c>
      <c r="AA698">
        <v>895.12218399999995</v>
      </c>
      <c r="AB698">
        <v>0</v>
      </c>
    </row>
    <row r="699" spans="1:28" x14ac:dyDescent="0.25">
      <c r="A699" s="1" t="s">
        <v>3840</v>
      </c>
      <c r="B699">
        <v>3260</v>
      </c>
      <c r="C699" s="1" t="s">
        <v>4044</v>
      </c>
      <c r="D699">
        <v>5.0999999999999996</v>
      </c>
      <c r="E699">
        <v>0</v>
      </c>
      <c r="F699">
        <v>0</v>
      </c>
      <c r="G699">
        <v>3804</v>
      </c>
      <c r="H699" s="1" t="s">
        <v>4136</v>
      </c>
      <c r="I699">
        <v>86.22</v>
      </c>
      <c r="J699">
        <v>18.73</v>
      </c>
      <c r="K699">
        <v>544</v>
      </c>
      <c r="L699">
        <v>3476.21</v>
      </c>
      <c r="M699">
        <v>186</v>
      </c>
      <c r="N699">
        <v>8</v>
      </c>
      <c r="O699">
        <v>0</v>
      </c>
      <c r="P699">
        <v>299.19</v>
      </c>
      <c r="Q699">
        <v>0</v>
      </c>
      <c r="R699" s="1" t="s">
        <v>7995</v>
      </c>
      <c r="S699" s="1" t="s">
        <v>8157</v>
      </c>
      <c r="T699">
        <v>0.95</v>
      </c>
      <c r="U699" s="1"/>
      <c r="V699">
        <v>45784.944579000003</v>
      </c>
      <c r="W699">
        <v>1553610.500182</v>
      </c>
      <c r="X699">
        <v>245.21173200000001</v>
      </c>
      <c r="Y699">
        <v>32.437151</v>
      </c>
      <c r="Z699">
        <v>668.091138</v>
      </c>
      <c r="AA699">
        <v>667.841724</v>
      </c>
      <c r="AB699">
        <v>0</v>
      </c>
    </row>
    <row r="700" spans="1:28" x14ac:dyDescent="0.25">
      <c r="A700" s="1" t="s">
        <v>3843</v>
      </c>
      <c r="B700">
        <v>2770</v>
      </c>
      <c r="C700" s="1" t="s">
        <v>4049</v>
      </c>
      <c r="D700">
        <v>5.0999999999999996</v>
      </c>
      <c r="E700">
        <v>0</v>
      </c>
      <c r="F700">
        <v>0</v>
      </c>
      <c r="G700">
        <v>3815</v>
      </c>
      <c r="H700" s="1" t="s">
        <v>4154</v>
      </c>
      <c r="I700">
        <v>4.38</v>
      </c>
      <c r="J700">
        <v>13.18</v>
      </c>
      <c r="K700">
        <v>1045</v>
      </c>
      <c r="L700">
        <v>2757.04</v>
      </c>
      <c r="M700">
        <v>607</v>
      </c>
      <c r="N700">
        <v>21</v>
      </c>
      <c r="O700">
        <v>0</v>
      </c>
      <c r="P700">
        <v>882.72</v>
      </c>
      <c r="Q700">
        <v>0</v>
      </c>
      <c r="R700" s="1" t="s">
        <v>7998</v>
      </c>
      <c r="S700" s="1" t="s">
        <v>8157</v>
      </c>
      <c r="T700">
        <v>1.23</v>
      </c>
      <c r="U700" s="1"/>
      <c r="V700">
        <v>115070.885395</v>
      </c>
      <c r="W700">
        <v>2562996.9549909998</v>
      </c>
      <c r="X700">
        <v>584.38764400000002</v>
      </c>
      <c r="Y700">
        <v>59.2104</v>
      </c>
      <c r="Z700">
        <v>1142.7286140000001</v>
      </c>
      <c r="AA700">
        <v>1101.76568</v>
      </c>
      <c r="AB700">
        <v>0</v>
      </c>
    </row>
    <row r="701" spans="1:28" x14ac:dyDescent="0.25">
      <c r="A701" s="1" t="s">
        <v>3846</v>
      </c>
      <c r="B701">
        <v>2990</v>
      </c>
      <c r="C701" s="1" t="s">
        <v>4004</v>
      </c>
      <c r="D701">
        <v>5.0999999999999996</v>
      </c>
      <c r="E701">
        <v>0</v>
      </c>
      <c r="F701">
        <v>0</v>
      </c>
      <c r="G701">
        <v>3822</v>
      </c>
      <c r="H701" s="1" t="s">
        <v>4124</v>
      </c>
      <c r="I701">
        <v>71.64</v>
      </c>
      <c r="J701">
        <v>12.6</v>
      </c>
      <c r="K701">
        <v>832</v>
      </c>
      <c r="L701">
        <v>1309.74</v>
      </c>
      <c r="M701">
        <v>528</v>
      </c>
      <c r="N701">
        <v>21</v>
      </c>
      <c r="O701">
        <v>0</v>
      </c>
      <c r="P701">
        <v>731.16</v>
      </c>
      <c r="Q701">
        <v>0</v>
      </c>
      <c r="R701" s="1" t="s">
        <v>8001</v>
      </c>
      <c r="S701" s="1" t="s">
        <v>8157</v>
      </c>
      <c r="T701">
        <v>0.94</v>
      </c>
      <c r="U701" s="1"/>
      <c r="V701">
        <v>94713.041098999995</v>
      </c>
      <c r="W701">
        <v>1847231.780027</v>
      </c>
      <c r="X701">
        <v>474.67624699999999</v>
      </c>
      <c r="Y701">
        <v>43.350734000000003</v>
      </c>
      <c r="Z701">
        <v>829.13434099999995</v>
      </c>
      <c r="AA701">
        <v>794.08580600000005</v>
      </c>
      <c r="AB701">
        <v>0</v>
      </c>
    </row>
    <row r="702" spans="1:28" x14ac:dyDescent="0.25">
      <c r="A702" s="1" t="s">
        <v>3848</v>
      </c>
      <c r="B702">
        <v>2911</v>
      </c>
      <c r="C702" s="1" t="s">
        <v>4042</v>
      </c>
      <c r="D702">
        <v>5.0999999999999996</v>
      </c>
      <c r="E702">
        <v>0</v>
      </c>
      <c r="F702">
        <v>0.08</v>
      </c>
      <c r="G702">
        <v>3830</v>
      </c>
      <c r="H702" s="1" t="s">
        <v>4126</v>
      </c>
      <c r="I702">
        <v>99.09</v>
      </c>
      <c r="J702">
        <v>6.64</v>
      </c>
      <c r="K702">
        <v>919</v>
      </c>
      <c r="L702">
        <v>1144.6400000000001</v>
      </c>
      <c r="M702">
        <v>594</v>
      </c>
      <c r="N702">
        <v>22</v>
      </c>
      <c r="O702">
        <v>0</v>
      </c>
      <c r="P702">
        <v>765.31</v>
      </c>
      <c r="Q702">
        <v>0</v>
      </c>
      <c r="R702" s="1" t="s">
        <v>8003</v>
      </c>
      <c r="S702" s="1" t="s">
        <v>8157</v>
      </c>
      <c r="T702">
        <v>0.55000000000000004</v>
      </c>
      <c r="U702" s="1"/>
      <c r="V702">
        <v>102607.380351</v>
      </c>
      <c r="W702">
        <v>1879206.741781</v>
      </c>
      <c r="X702">
        <v>511.223771</v>
      </c>
      <c r="Y702">
        <v>44.399985000000001</v>
      </c>
      <c r="Z702">
        <v>847.09911999999997</v>
      </c>
      <c r="AA702">
        <v>807.83588599999996</v>
      </c>
      <c r="AB702">
        <v>0</v>
      </c>
    </row>
    <row r="703" spans="1:28" x14ac:dyDescent="0.25">
      <c r="A703" s="1" t="s">
        <v>3849</v>
      </c>
      <c r="B703">
        <v>2654</v>
      </c>
      <c r="C703" s="1" t="s">
        <v>4046</v>
      </c>
      <c r="D703">
        <v>5.0999999999999996</v>
      </c>
      <c r="E703">
        <v>0</v>
      </c>
      <c r="F703">
        <v>0.17</v>
      </c>
      <c r="G703">
        <v>3833</v>
      </c>
      <c r="H703" s="1" t="s">
        <v>4095</v>
      </c>
      <c r="I703">
        <v>63.59</v>
      </c>
      <c r="J703">
        <v>9</v>
      </c>
      <c r="K703">
        <v>1179</v>
      </c>
      <c r="L703">
        <v>3164.07</v>
      </c>
      <c r="M703">
        <v>706</v>
      </c>
      <c r="N703">
        <v>18</v>
      </c>
      <c r="O703">
        <v>0</v>
      </c>
      <c r="P703">
        <v>891.81</v>
      </c>
      <c r="Q703">
        <v>0</v>
      </c>
      <c r="R703" s="1" t="s">
        <v>8004</v>
      </c>
      <c r="S703" s="1" t="s">
        <v>8157</v>
      </c>
      <c r="T703">
        <v>0.8</v>
      </c>
      <c r="U703" s="1"/>
      <c r="V703">
        <v>127684.249339</v>
      </c>
      <c r="W703">
        <v>2716767.5596380001</v>
      </c>
      <c r="X703">
        <v>645.18807600000002</v>
      </c>
      <c r="Y703">
        <v>61.637386999999997</v>
      </c>
      <c r="Z703">
        <v>1206.447363</v>
      </c>
      <c r="AA703">
        <v>1167.874045</v>
      </c>
      <c r="AB703">
        <v>0</v>
      </c>
    </row>
    <row r="704" spans="1:28" x14ac:dyDescent="0.25">
      <c r="A704" s="1" t="s">
        <v>3855</v>
      </c>
      <c r="B704">
        <v>2417</v>
      </c>
      <c r="C704" s="1" t="s">
        <v>4062</v>
      </c>
      <c r="D704">
        <v>5.0999999999999996</v>
      </c>
      <c r="E704">
        <v>0</v>
      </c>
      <c r="F704">
        <v>2</v>
      </c>
      <c r="G704">
        <v>3844</v>
      </c>
      <c r="H704" s="1" t="s">
        <v>4156</v>
      </c>
      <c r="I704">
        <v>94.39</v>
      </c>
      <c r="J704">
        <v>8.2100000000000009</v>
      </c>
      <c r="K704">
        <v>1427</v>
      </c>
      <c r="L704">
        <v>2590.9299999999998</v>
      </c>
      <c r="M704">
        <v>981</v>
      </c>
      <c r="N704">
        <v>33</v>
      </c>
      <c r="O704">
        <v>0</v>
      </c>
      <c r="P704">
        <v>1198.79</v>
      </c>
      <c r="Q704">
        <v>0</v>
      </c>
      <c r="R704" s="1" t="s">
        <v>8010</v>
      </c>
      <c r="S704" s="1" t="s">
        <v>8157</v>
      </c>
      <c r="T704">
        <v>0.71</v>
      </c>
      <c r="U704" s="1"/>
      <c r="V704">
        <v>166064.06945499999</v>
      </c>
      <c r="W704">
        <v>3243921.3075970002</v>
      </c>
      <c r="X704">
        <v>832.30520799999999</v>
      </c>
      <c r="Y704">
        <v>75.970393999999999</v>
      </c>
      <c r="Z704">
        <v>1454.8379010000001</v>
      </c>
      <c r="AA704">
        <v>1394.4930670000001</v>
      </c>
      <c r="AB704">
        <v>0</v>
      </c>
    </row>
    <row r="705" spans="1:28" x14ac:dyDescent="0.25">
      <c r="A705" s="1" t="s">
        <v>3857</v>
      </c>
      <c r="B705">
        <v>2933</v>
      </c>
      <c r="C705" s="1" t="s">
        <v>4042</v>
      </c>
      <c r="D705">
        <v>5.0999999999999996</v>
      </c>
      <c r="E705">
        <v>0</v>
      </c>
      <c r="F705">
        <v>0.5</v>
      </c>
      <c r="G705">
        <v>3848</v>
      </c>
      <c r="H705" s="1" t="s">
        <v>4137</v>
      </c>
      <c r="I705">
        <v>126.24</v>
      </c>
      <c r="J705">
        <v>13.05</v>
      </c>
      <c r="K705">
        <v>915</v>
      </c>
      <c r="L705">
        <v>1292.6600000000001</v>
      </c>
      <c r="M705">
        <v>641</v>
      </c>
      <c r="N705">
        <v>11</v>
      </c>
      <c r="O705">
        <v>0</v>
      </c>
      <c r="P705">
        <v>816.36</v>
      </c>
      <c r="Q705">
        <v>0</v>
      </c>
      <c r="R705" s="1" t="s">
        <v>8012</v>
      </c>
      <c r="S705" s="1" t="s">
        <v>8157</v>
      </c>
      <c r="T705">
        <v>0.95</v>
      </c>
      <c r="U705" s="1"/>
      <c r="V705">
        <v>111571.63660300001</v>
      </c>
      <c r="W705">
        <v>2103747.9158740002</v>
      </c>
      <c r="X705">
        <v>557.43953599999998</v>
      </c>
      <c r="Y705">
        <v>49.763806000000002</v>
      </c>
      <c r="Z705">
        <v>946.520487</v>
      </c>
      <c r="AA705">
        <v>904.35925999999995</v>
      </c>
      <c r="AB705">
        <v>0</v>
      </c>
    </row>
    <row r="706" spans="1:28" x14ac:dyDescent="0.25">
      <c r="A706" s="1" t="s">
        <v>3863</v>
      </c>
      <c r="B706">
        <v>2762</v>
      </c>
      <c r="C706" s="1" t="s">
        <v>4005</v>
      </c>
      <c r="D706">
        <v>5.0999999999999996</v>
      </c>
      <c r="E706">
        <v>0</v>
      </c>
      <c r="F706">
        <v>2</v>
      </c>
      <c r="G706">
        <v>3872</v>
      </c>
      <c r="H706" s="1" t="s">
        <v>4099</v>
      </c>
      <c r="I706">
        <v>147.79</v>
      </c>
      <c r="J706">
        <v>10.92</v>
      </c>
      <c r="K706">
        <v>1110</v>
      </c>
      <c r="L706">
        <v>2570.39</v>
      </c>
      <c r="M706">
        <v>639</v>
      </c>
      <c r="N706">
        <v>15</v>
      </c>
      <c r="O706">
        <v>0</v>
      </c>
      <c r="P706">
        <v>875.63</v>
      </c>
      <c r="Q706">
        <v>0</v>
      </c>
      <c r="R706" s="1" t="s">
        <v>8018</v>
      </c>
      <c r="S706" s="1" t="s">
        <v>8157</v>
      </c>
      <c r="T706">
        <v>0.79</v>
      </c>
      <c r="U706" s="1"/>
      <c r="V706">
        <v>116940.683532</v>
      </c>
      <c r="W706">
        <v>2449145.6998689999</v>
      </c>
      <c r="X706">
        <v>589.96302500000002</v>
      </c>
      <c r="Y706">
        <v>55.823182000000003</v>
      </c>
      <c r="Z706">
        <v>1090.2735660000001</v>
      </c>
      <c r="AA706">
        <v>1052.830815</v>
      </c>
      <c r="AB706">
        <v>0</v>
      </c>
    </row>
    <row r="707" spans="1:28" x14ac:dyDescent="0.25">
      <c r="A707" s="1" t="s">
        <v>3866</v>
      </c>
      <c r="B707">
        <v>3524</v>
      </c>
      <c r="C707" s="1" t="s">
        <v>4034</v>
      </c>
      <c r="D707">
        <v>5.0999999999999996</v>
      </c>
      <c r="E707">
        <v>0</v>
      </c>
      <c r="F707">
        <v>0</v>
      </c>
      <c r="G707">
        <v>3894</v>
      </c>
      <c r="H707" s="1" t="s">
        <v>4136</v>
      </c>
      <c r="I707">
        <v>86.22</v>
      </c>
      <c r="J707">
        <v>18.84</v>
      </c>
      <c r="K707">
        <v>370</v>
      </c>
      <c r="L707">
        <v>3417.7</v>
      </c>
      <c r="M707">
        <v>83</v>
      </c>
      <c r="N707">
        <v>4</v>
      </c>
      <c r="O707">
        <v>0</v>
      </c>
      <c r="P707">
        <v>139.94999999999999</v>
      </c>
      <c r="Q707">
        <v>0</v>
      </c>
      <c r="R707" s="1" t="s">
        <v>8021</v>
      </c>
      <c r="S707" s="1" t="s">
        <v>8157</v>
      </c>
      <c r="T707">
        <v>1</v>
      </c>
      <c r="U707" s="1"/>
      <c r="V707">
        <v>25317.536576999999</v>
      </c>
      <c r="W707">
        <v>1225137.0983800001</v>
      </c>
      <c r="X707">
        <v>144.47083900000001</v>
      </c>
      <c r="Y707">
        <v>24.894213000000001</v>
      </c>
      <c r="Z707">
        <v>519.73318600000005</v>
      </c>
      <c r="AA707">
        <v>526.63481999999999</v>
      </c>
      <c r="AB707">
        <v>0</v>
      </c>
    </row>
    <row r="708" spans="1:28" x14ac:dyDescent="0.25">
      <c r="A708" s="1" t="s">
        <v>3869</v>
      </c>
      <c r="B708">
        <v>2322</v>
      </c>
      <c r="C708" s="1" t="s">
        <v>4033</v>
      </c>
      <c r="D708">
        <v>5.0999999999999996</v>
      </c>
      <c r="E708">
        <v>0</v>
      </c>
      <c r="F708">
        <v>0.57999999999999996</v>
      </c>
      <c r="G708">
        <v>3900</v>
      </c>
      <c r="H708" s="1" t="s">
        <v>4096</v>
      </c>
      <c r="I708">
        <v>121.36</v>
      </c>
      <c r="J708">
        <v>8.41</v>
      </c>
      <c r="K708">
        <v>1578</v>
      </c>
      <c r="L708">
        <v>2850.35</v>
      </c>
      <c r="M708">
        <v>918</v>
      </c>
      <c r="N708">
        <v>43</v>
      </c>
      <c r="O708">
        <v>0</v>
      </c>
      <c r="P708">
        <v>1389.98</v>
      </c>
      <c r="Q708">
        <v>0</v>
      </c>
      <c r="R708" s="1" t="s">
        <v>8024</v>
      </c>
      <c r="S708" s="1" t="s">
        <v>8157</v>
      </c>
      <c r="T708">
        <v>1.1200000000000001</v>
      </c>
      <c r="U708" s="1"/>
      <c r="V708">
        <v>164641.398281</v>
      </c>
      <c r="W708">
        <v>3352895.410158</v>
      </c>
      <c r="X708">
        <v>828.53396599999996</v>
      </c>
      <c r="Y708">
        <v>78.028307999999996</v>
      </c>
      <c r="Z708">
        <v>1501.6640259999999</v>
      </c>
      <c r="AA708">
        <v>1441.33338</v>
      </c>
      <c r="AB708">
        <v>0</v>
      </c>
    </row>
    <row r="709" spans="1:28" x14ac:dyDescent="0.25">
      <c r="A709" s="1" t="s">
        <v>3870</v>
      </c>
      <c r="B709">
        <v>3286</v>
      </c>
      <c r="C709" s="1" t="s">
        <v>4041</v>
      </c>
      <c r="D709">
        <v>0.2</v>
      </c>
      <c r="E709">
        <v>0</v>
      </c>
      <c r="F709">
        <v>0.3</v>
      </c>
      <c r="G709">
        <v>3900</v>
      </c>
      <c r="H709" s="1" t="s">
        <v>4099</v>
      </c>
      <c r="I709">
        <v>147.79</v>
      </c>
      <c r="J709">
        <v>6.92</v>
      </c>
      <c r="K709">
        <v>614</v>
      </c>
      <c r="L709">
        <v>2475.6999999999998</v>
      </c>
      <c r="M709">
        <v>180</v>
      </c>
      <c r="N709">
        <v>6</v>
      </c>
      <c r="O709">
        <v>0</v>
      </c>
      <c r="P709">
        <v>267.38</v>
      </c>
      <c r="Q709">
        <v>0</v>
      </c>
      <c r="R709" s="1" t="s">
        <v>8025</v>
      </c>
      <c r="S709" s="1" t="s">
        <v>8157</v>
      </c>
      <c r="T709">
        <v>0.52</v>
      </c>
      <c r="U709" s="1"/>
      <c r="V709">
        <v>44756.024069999999</v>
      </c>
      <c r="W709">
        <v>1190277.5101719999</v>
      </c>
      <c r="X709">
        <v>231.450568</v>
      </c>
      <c r="Y709">
        <v>24.034949999999998</v>
      </c>
      <c r="Z709">
        <v>513.20421299999998</v>
      </c>
      <c r="AA709">
        <v>511.66668600000003</v>
      </c>
      <c r="AB709">
        <v>0</v>
      </c>
    </row>
    <row r="710" spans="1:28" x14ac:dyDescent="0.25">
      <c r="A710" s="1" t="s">
        <v>3875</v>
      </c>
      <c r="B710">
        <v>3105</v>
      </c>
      <c r="C710" s="1" t="s">
        <v>4042</v>
      </c>
      <c r="D710">
        <v>5.0999999999999996</v>
      </c>
      <c r="E710">
        <v>0</v>
      </c>
      <c r="F710">
        <v>0</v>
      </c>
      <c r="G710">
        <v>3936</v>
      </c>
      <c r="H710" s="1" t="s">
        <v>4137</v>
      </c>
      <c r="I710">
        <v>126.24</v>
      </c>
      <c r="J710">
        <v>12.96</v>
      </c>
      <c r="K710">
        <v>831</v>
      </c>
      <c r="L710">
        <v>1296.01</v>
      </c>
      <c r="M710">
        <v>542</v>
      </c>
      <c r="N710">
        <v>15</v>
      </c>
      <c r="O710">
        <v>0</v>
      </c>
      <c r="P710">
        <v>742.95</v>
      </c>
      <c r="Q710">
        <v>0</v>
      </c>
      <c r="R710" s="1" t="s">
        <v>8030</v>
      </c>
      <c r="S710" s="1" t="s">
        <v>8157</v>
      </c>
      <c r="T710">
        <v>1.08</v>
      </c>
      <c r="U710" s="1"/>
      <c r="V710">
        <v>96182.484349999999</v>
      </c>
      <c r="W710">
        <v>1886322.369004</v>
      </c>
      <c r="X710">
        <v>482.28835900000001</v>
      </c>
      <c r="Y710">
        <v>44.342241999999999</v>
      </c>
      <c r="Z710">
        <v>846.66037700000004</v>
      </c>
      <c r="AA710">
        <v>810.88949600000001</v>
      </c>
      <c r="AB710">
        <v>0</v>
      </c>
    </row>
    <row r="711" spans="1:28" x14ac:dyDescent="0.25">
      <c r="A711" s="1" t="s">
        <v>3879</v>
      </c>
      <c r="B711">
        <v>2812</v>
      </c>
      <c r="C711" s="1" t="s">
        <v>4039</v>
      </c>
      <c r="D711">
        <v>5.0999999999999996</v>
      </c>
      <c r="E711">
        <v>0</v>
      </c>
      <c r="F711">
        <v>0.91</v>
      </c>
      <c r="G711">
        <v>3940</v>
      </c>
      <c r="H711" s="1" t="s">
        <v>4111</v>
      </c>
      <c r="I711">
        <v>13.29</v>
      </c>
      <c r="J711">
        <v>6.27</v>
      </c>
      <c r="K711">
        <v>1128</v>
      </c>
      <c r="L711">
        <v>1792.38</v>
      </c>
      <c r="M711">
        <v>693</v>
      </c>
      <c r="N711">
        <v>17</v>
      </c>
      <c r="O711">
        <v>0</v>
      </c>
      <c r="P711">
        <v>872.65</v>
      </c>
      <c r="Q711">
        <v>0</v>
      </c>
      <c r="R711" s="1" t="s">
        <v>8034</v>
      </c>
      <c r="S711" s="1" t="s">
        <v>8157</v>
      </c>
      <c r="T711">
        <v>0.5</v>
      </c>
      <c r="U711" s="1"/>
      <c r="V711">
        <v>125471.506113</v>
      </c>
      <c r="W711">
        <v>2374426.3620739998</v>
      </c>
      <c r="X711">
        <v>626.83400800000004</v>
      </c>
      <c r="Y711">
        <v>54.974640999999998</v>
      </c>
      <c r="Z711">
        <v>1063.553326</v>
      </c>
      <c r="AA711">
        <v>1020.719649</v>
      </c>
      <c r="AB711">
        <v>0</v>
      </c>
    </row>
    <row r="712" spans="1:28" x14ac:dyDescent="0.25">
      <c r="A712" s="1" t="s">
        <v>3880</v>
      </c>
      <c r="B712">
        <v>2684</v>
      </c>
      <c r="C712" s="1" t="s">
        <v>4063</v>
      </c>
      <c r="D712">
        <v>5.0999999999999996</v>
      </c>
      <c r="E712">
        <v>0</v>
      </c>
      <c r="F712">
        <v>0.68</v>
      </c>
      <c r="G712">
        <v>3942</v>
      </c>
      <c r="H712" s="1" t="s">
        <v>4119</v>
      </c>
      <c r="I712">
        <v>17.75</v>
      </c>
      <c r="J712">
        <v>14.67</v>
      </c>
      <c r="K712">
        <v>1258</v>
      </c>
      <c r="L712">
        <v>2100.81</v>
      </c>
      <c r="M712">
        <v>879</v>
      </c>
      <c r="N712">
        <v>17</v>
      </c>
      <c r="O712">
        <v>0</v>
      </c>
      <c r="P712">
        <v>1146.78</v>
      </c>
      <c r="Q712">
        <v>0</v>
      </c>
      <c r="R712" s="1" t="s">
        <v>8035</v>
      </c>
      <c r="S712" s="1" t="s">
        <v>8157</v>
      </c>
      <c r="T712">
        <v>1.39</v>
      </c>
      <c r="U712" s="1"/>
      <c r="V712">
        <v>157916.86250700001</v>
      </c>
      <c r="W712">
        <v>3191234.1924339999</v>
      </c>
      <c r="X712">
        <v>794.522513</v>
      </c>
      <c r="Y712">
        <v>76.404722000000007</v>
      </c>
      <c r="Z712">
        <v>1439.1999269999999</v>
      </c>
      <c r="AA712">
        <v>1371.837074</v>
      </c>
      <c r="AB712">
        <v>0</v>
      </c>
    </row>
    <row r="713" spans="1:28" x14ac:dyDescent="0.25">
      <c r="A713" s="1" t="s">
        <v>3881</v>
      </c>
      <c r="B713">
        <v>2875</v>
      </c>
      <c r="C713" s="1" t="s">
        <v>4063</v>
      </c>
      <c r="D713">
        <v>5.0999999999999996</v>
      </c>
      <c r="E713">
        <v>0</v>
      </c>
      <c r="F713">
        <v>0.01</v>
      </c>
      <c r="G713">
        <v>3946</v>
      </c>
      <c r="H713" s="1" t="s">
        <v>4119</v>
      </c>
      <c r="I713">
        <v>17.75</v>
      </c>
      <c r="J713">
        <v>12.47</v>
      </c>
      <c r="K713">
        <v>1071</v>
      </c>
      <c r="L713">
        <v>2100.8200000000002</v>
      </c>
      <c r="M713">
        <v>749</v>
      </c>
      <c r="N713">
        <v>23</v>
      </c>
      <c r="O713">
        <v>0</v>
      </c>
      <c r="P713">
        <v>943.26</v>
      </c>
      <c r="Q713">
        <v>0</v>
      </c>
      <c r="R713" s="1" t="s">
        <v>8036</v>
      </c>
      <c r="S713" s="1" t="s">
        <v>8157</v>
      </c>
      <c r="T713">
        <v>1.2</v>
      </c>
      <c r="U713" s="1"/>
      <c r="V713">
        <v>128223.37020400001</v>
      </c>
      <c r="W713">
        <v>2650754.9038189999</v>
      </c>
      <c r="X713">
        <v>646.46072300000003</v>
      </c>
      <c r="Y713">
        <v>62.768534000000002</v>
      </c>
      <c r="Z713">
        <v>1192.0611240000001</v>
      </c>
      <c r="AA713">
        <v>1139.4960699999999</v>
      </c>
      <c r="AB713">
        <v>0</v>
      </c>
    </row>
    <row r="714" spans="1:28" x14ac:dyDescent="0.25">
      <c r="A714" s="1" t="s">
        <v>3883</v>
      </c>
      <c r="B714">
        <v>2363</v>
      </c>
      <c r="C714" s="1" t="s">
        <v>4062</v>
      </c>
      <c r="D714">
        <v>5.0999999999999996</v>
      </c>
      <c r="E714">
        <v>0</v>
      </c>
      <c r="F714">
        <v>0</v>
      </c>
      <c r="G714">
        <v>3954</v>
      </c>
      <c r="H714" s="1" t="s">
        <v>4132</v>
      </c>
      <c r="I714">
        <v>25.16</v>
      </c>
      <c r="J714">
        <v>9.7799999999999994</v>
      </c>
      <c r="K714">
        <v>1591</v>
      </c>
      <c r="L714">
        <v>3060.47</v>
      </c>
      <c r="M714">
        <v>1083</v>
      </c>
      <c r="N714">
        <v>29</v>
      </c>
      <c r="O714">
        <v>0</v>
      </c>
      <c r="P714">
        <v>1313.75</v>
      </c>
      <c r="Q714">
        <v>0</v>
      </c>
      <c r="R714" s="1" t="s">
        <v>8038</v>
      </c>
      <c r="S714" s="1" t="s">
        <v>8157</v>
      </c>
      <c r="T714">
        <v>0.71</v>
      </c>
      <c r="U714" s="1"/>
      <c r="V714">
        <v>185661.74700800001</v>
      </c>
      <c r="W714">
        <v>3669438.7277549999</v>
      </c>
      <c r="X714">
        <v>931.52527399999997</v>
      </c>
      <c r="Y714">
        <v>85.607985999999997</v>
      </c>
      <c r="Z714">
        <v>1642.8839129999999</v>
      </c>
      <c r="AA714">
        <v>1577.412691</v>
      </c>
      <c r="AB714">
        <v>0</v>
      </c>
    </row>
    <row r="715" spans="1:28" x14ac:dyDescent="0.25">
      <c r="A715" s="1" t="s">
        <v>3884</v>
      </c>
      <c r="B715">
        <v>2875</v>
      </c>
      <c r="C715" s="1" t="s">
        <v>4056</v>
      </c>
      <c r="D715">
        <v>2</v>
      </c>
      <c r="E715">
        <v>0</v>
      </c>
      <c r="F715">
        <v>0</v>
      </c>
      <c r="G715">
        <v>3955</v>
      </c>
      <c r="H715" s="1" t="s">
        <v>4154</v>
      </c>
      <c r="I715">
        <v>4.38</v>
      </c>
      <c r="J715">
        <v>14.06</v>
      </c>
      <c r="K715">
        <v>1080</v>
      </c>
      <c r="L715">
        <v>2240.8200000000002</v>
      </c>
      <c r="M715">
        <v>667</v>
      </c>
      <c r="N715">
        <v>18</v>
      </c>
      <c r="O715">
        <v>0</v>
      </c>
      <c r="P715">
        <v>859.93</v>
      </c>
      <c r="Q715">
        <v>0</v>
      </c>
      <c r="R715" s="1" t="s">
        <v>8039</v>
      </c>
      <c r="S715" s="1" t="s">
        <v>8157</v>
      </c>
      <c r="T715">
        <v>0.71</v>
      </c>
      <c r="U715" s="1"/>
      <c r="V715">
        <v>118505.13776899999</v>
      </c>
      <c r="W715">
        <v>2410219.4730420001</v>
      </c>
      <c r="X715">
        <v>596.123516</v>
      </c>
      <c r="Y715">
        <v>55.338470000000001</v>
      </c>
      <c r="Z715">
        <v>1075.171038</v>
      </c>
      <c r="AA715">
        <v>1036.0996829999999</v>
      </c>
      <c r="AB715">
        <v>0</v>
      </c>
    </row>
    <row r="716" spans="1:28" x14ac:dyDescent="0.25">
      <c r="A716" s="1" t="s">
        <v>3885</v>
      </c>
      <c r="B716">
        <v>3420</v>
      </c>
      <c r="C716" s="1" t="s">
        <v>4051</v>
      </c>
      <c r="D716">
        <v>5.0999999999999996</v>
      </c>
      <c r="E716">
        <v>0</v>
      </c>
      <c r="F716">
        <v>0</v>
      </c>
      <c r="G716">
        <v>3956</v>
      </c>
      <c r="H716" s="1" t="s">
        <v>4132</v>
      </c>
      <c r="I716">
        <v>25.16</v>
      </c>
      <c r="J716">
        <v>10.32</v>
      </c>
      <c r="K716">
        <v>536</v>
      </c>
      <c r="L716">
        <v>3203.77</v>
      </c>
      <c r="M716">
        <v>153</v>
      </c>
      <c r="N716">
        <v>5</v>
      </c>
      <c r="O716">
        <v>0</v>
      </c>
      <c r="P716">
        <v>243.23</v>
      </c>
      <c r="Q716">
        <v>0</v>
      </c>
      <c r="R716" s="1" t="s">
        <v>8040</v>
      </c>
      <c r="S716" s="1" t="s">
        <v>8157</v>
      </c>
      <c r="T716">
        <v>0.79</v>
      </c>
      <c r="U716" s="1"/>
      <c r="V716">
        <v>36094.716327000002</v>
      </c>
      <c r="W716">
        <v>1218298.3127629999</v>
      </c>
      <c r="X716">
        <v>192.888012</v>
      </c>
      <c r="Y716">
        <v>23.984639999999999</v>
      </c>
      <c r="Z716">
        <v>518.17069500000002</v>
      </c>
      <c r="AA716">
        <v>523.70499199999995</v>
      </c>
      <c r="AB716">
        <v>0</v>
      </c>
    </row>
    <row r="717" spans="1:28" x14ac:dyDescent="0.25">
      <c r="A717" s="1" t="s">
        <v>3893</v>
      </c>
      <c r="B717">
        <v>3426</v>
      </c>
      <c r="C717" s="1" t="s">
        <v>4031</v>
      </c>
      <c r="D717">
        <v>5.0999999999999996</v>
      </c>
      <c r="E717">
        <v>0</v>
      </c>
      <c r="F717">
        <v>0</v>
      </c>
      <c r="G717">
        <v>3981</v>
      </c>
      <c r="H717" s="1" t="s">
        <v>4163</v>
      </c>
      <c r="I717">
        <v>116.2</v>
      </c>
      <c r="J717">
        <v>9.7899999999999991</v>
      </c>
      <c r="K717">
        <v>555</v>
      </c>
      <c r="L717">
        <v>2778.54</v>
      </c>
      <c r="M717">
        <v>196</v>
      </c>
      <c r="N717">
        <v>9</v>
      </c>
      <c r="O717">
        <v>0</v>
      </c>
      <c r="P717">
        <v>308.42</v>
      </c>
      <c r="Q717">
        <v>0</v>
      </c>
      <c r="R717" s="1" t="s">
        <v>8048</v>
      </c>
      <c r="S717" s="1" t="s">
        <v>8157</v>
      </c>
      <c r="T717">
        <v>0.81</v>
      </c>
      <c r="U717" s="1"/>
      <c r="V717">
        <v>44921.195725999998</v>
      </c>
      <c r="W717">
        <v>1339312.6463949999</v>
      </c>
      <c r="X717">
        <v>236.100877</v>
      </c>
      <c r="Y717">
        <v>28.208853000000001</v>
      </c>
      <c r="Z717">
        <v>582.03724199999999</v>
      </c>
      <c r="AA717">
        <v>575.72655599999996</v>
      </c>
      <c r="AB717">
        <v>0</v>
      </c>
    </row>
    <row r="718" spans="1:28" x14ac:dyDescent="0.25">
      <c r="A718" s="1" t="s">
        <v>3896</v>
      </c>
      <c r="B718">
        <v>3019</v>
      </c>
      <c r="C718" s="1" t="s">
        <v>4042</v>
      </c>
      <c r="D718">
        <v>5.0999999999999996</v>
      </c>
      <c r="E718">
        <v>0</v>
      </c>
      <c r="F718">
        <v>0.26</v>
      </c>
      <c r="G718">
        <v>3986</v>
      </c>
      <c r="H718" s="1" t="s">
        <v>4126</v>
      </c>
      <c r="I718">
        <v>99.09</v>
      </c>
      <c r="J718">
        <v>10.84</v>
      </c>
      <c r="K718">
        <v>967</v>
      </c>
      <c r="L718">
        <v>1144.6400000000001</v>
      </c>
      <c r="M718">
        <v>670</v>
      </c>
      <c r="N718">
        <v>18</v>
      </c>
      <c r="O718">
        <v>0</v>
      </c>
      <c r="P718">
        <v>901.41</v>
      </c>
      <c r="Q718">
        <v>0</v>
      </c>
      <c r="R718" s="1" t="s">
        <v>8051</v>
      </c>
      <c r="S718" s="1" t="s">
        <v>8157</v>
      </c>
      <c r="T718">
        <v>1.28</v>
      </c>
      <c r="U718" s="1"/>
      <c r="V718">
        <v>116542.044563</v>
      </c>
      <c r="W718">
        <v>2244835.5413819999</v>
      </c>
      <c r="X718">
        <v>583.56743100000006</v>
      </c>
      <c r="Y718">
        <v>53.837164999999999</v>
      </c>
      <c r="Z718">
        <v>1014.906776</v>
      </c>
      <c r="AA718">
        <v>965.00671899999998</v>
      </c>
      <c r="AB718">
        <v>0</v>
      </c>
    </row>
    <row r="719" spans="1:28" x14ac:dyDescent="0.25">
      <c r="A719" s="1" t="s">
        <v>3903</v>
      </c>
      <c r="B719">
        <v>3105</v>
      </c>
      <c r="C719" s="1" t="s">
        <v>4040</v>
      </c>
      <c r="D719">
        <v>5.0999999999999996</v>
      </c>
      <c r="E719">
        <v>0</v>
      </c>
      <c r="F719">
        <v>0</v>
      </c>
      <c r="G719">
        <v>4015</v>
      </c>
      <c r="H719" s="1" t="s">
        <v>4096</v>
      </c>
      <c r="I719">
        <v>121.36</v>
      </c>
      <c r="J719">
        <v>16.86</v>
      </c>
      <c r="K719">
        <v>910</v>
      </c>
      <c r="L719">
        <v>1561.25</v>
      </c>
      <c r="M719">
        <v>593</v>
      </c>
      <c r="N719">
        <v>13</v>
      </c>
      <c r="O719">
        <v>0</v>
      </c>
      <c r="P719">
        <v>818.55</v>
      </c>
      <c r="Q719">
        <v>0</v>
      </c>
      <c r="R719" s="1" t="s">
        <v>8058</v>
      </c>
      <c r="S719" s="1" t="s">
        <v>8157</v>
      </c>
      <c r="T719">
        <v>1.25</v>
      </c>
      <c r="U719" s="1"/>
      <c r="V719">
        <v>106669.95527400001</v>
      </c>
      <c r="W719">
        <v>2166345.756389</v>
      </c>
      <c r="X719">
        <v>536.72520899999995</v>
      </c>
      <c r="Y719">
        <v>51.196604999999998</v>
      </c>
      <c r="Z719">
        <v>975.16925300000003</v>
      </c>
      <c r="AA719">
        <v>931.26175999999998</v>
      </c>
      <c r="AB719">
        <v>0</v>
      </c>
    </row>
    <row r="720" spans="1:28" x14ac:dyDescent="0.25">
      <c r="A720" s="1" t="s">
        <v>3906</v>
      </c>
      <c r="B720">
        <v>3118</v>
      </c>
      <c r="C720" s="1" t="s">
        <v>4012</v>
      </c>
      <c r="D720">
        <v>5.0999999999999996</v>
      </c>
      <c r="E720">
        <v>0</v>
      </c>
      <c r="F720">
        <v>530.5</v>
      </c>
      <c r="G720">
        <v>4019</v>
      </c>
      <c r="H720" s="1" t="s">
        <v>4143</v>
      </c>
      <c r="I720">
        <v>105.53</v>
      </c>
      <c r="J720">
        <v>16.329999999999998</v>
      </c>
      <c r="K720">
        <v>901</v>
      </c>
      <c r="L720">
        <v>825.33</v>
      </c>
      <c r="M720">
        <v>593</v>
      </c>
      <c r="N720">
        <v>28</v>
      </c>
      <c r="O720">
        <v>0</v>
      </c>
      <c r="P720">
        <v>851.37</v>
      </c>
      <c r="Q720">
        <v>0</v>
      </c>
      <c r="R720" s="1" t="s">
        <v>8061</v>
      </c>
      <c r="S720" s="1" t="s">
        <v>8157</v>
      </c>
      <c r="T720">
        <v>1.23</v>
      </c>
      <c r="U720" s="1"/>
      <c r="V720">
        <v>99444.635374999998</v>
      </c>
      <c r="W720">
        <v>1858534.4261419999</v>
      </c>
      <c r="X720">
        <v>496.59963099999999</v>
      </c>
      <c r="Y720">
        <v>44.838697000000003</v>
      </c>
      <c r="Z720">
        <v>842.42441299999996</v>
      </c>
      <c r="AA720">
        <v>798.94622700000002</v>
      </c>
      <c r="AB720">
        <v>0</v>
      </c>
    </row>
    <row r="721" spans="1:28" x14ac:dyDescent="0.25">
      <c r="A721" s="1" t="s">
        <v>3910</v>
      </c>
      <c r="B721">
        <v>3019</v>
      </c>
      <c r="C721" s="1" t="s">
        <v>4049</v>
      </c>
      <c r="D721">
        <v>5.0999999999999996</v>
      </c>
      <c r="E721">
        <v>0</v>
      </c>
      <c r="F721">
        <v>0.25</v>
      </c>
      <c r="G721">
        <v>4032</v>
      </c>
      <c r="H721" s="1" t="s">
        <v>4125</v>
      </c>
      <c r="I721">
        <v>87.33</v>
      </c>
      <c r="J721">
        <v>9.23</v>
      </c>
      <c r="K721">
        <v>1013</v>
      </c>
      <c r="L721">
        <v>2061.94</v>
      </c>
      <c r="M721">
        <v>616</v>
      </c>
      <c r="N721">
        <v>15</v>
      </c>
      <c r="O721">
        <v>0</v>
      </c>
      <c r="P721">
        <v>811.82</v>
      </c>
      <c r="Q721">
        <v>0</v>
      </c>
      <c r="R721" s="1" t="s">
        <v>8065</v>
      </c>
      <c r="S721" s="1" t="s">
        <v>8157</v>
      </c>
      <c r="T721">
        <v>0.74</v>
      </c>
      <c r="U721" s="1"/>
      <c r="V721">
        <v>110131.714599</v>
      </c>
      <c r="W721">
        <v>2202010.9985750001</v>
      </c>
      <c r="X721">
        <v>553.11363400000005</v>
      </c>
      <c r="Y721">
        <v>50.738615000000003</v>
      </c>
      <c r="Z721">
        <v>983.69432900000004</v>
      </c>
      <c r="AA721">
        <v>946.59679500000004</v>
      </c>
      <c r="AB721">
        <v>0</v>
      </c>
    </row>
    <row r="722" spans="1:28" x14ac:dyDescent="0.25">
      <c r="A722" s="1" t="s">
        <v>3912</v>
      </c>
      <c r="B722">
        <v>2831</v>
      </c>
      <c r="C722" s="1" t="s">
        <v>4046</v>
      </c>
      <c r="D722">
        <v>5.0999999999999996</v>
      </c>
      <c r="E722">
        <v>0</v>
      </c>
      <c r="F722">
        <v>0.25</v>
      </c>
      <c r="G722">
        <v>4040</v>
      </c>
      <c r="H722" s="1" t="s">
        <v>4095</v>
      </c>
      <c r="I722">
        <v>63.59</v>
      </c>
      <c r="J722">
        <v>13.5</v>
      </c>
      <c r="K722">
        <v>1209</v>
      </c>
      <c r="L722">
        <v>3164.06</v>
      </c>
      <c r="M722">
        <v>710</v>
      </c>
      <c r="N722">
        <v>17</v>
      </c>
      <c r="O722">
        <v>0</v>
      </c>
      <c r="P722">
        <v>987.13</v>
      </c>
      <c r="Q722">
        <v>0</v>
      </c>
      <c r="R722" s="1" t="s">
        <v>8067</v>
      </c>
      <c r="S722" s="1" t="s">
        <v>8157</v>
      </c>
      <c r="T722">
        <v>1.03</v>
      </c>
      <c r="U722" s="1"/>
      <c r="V722">
        <v>130332.82276</v>
      </c>
      <c r="W722">
        <v>2831120.2894350002</v>
      </c>
      <c r="X722">
        <v>660.03966000000003</v>
      </c>
      <c r="Y722">
        <v>64.668328000000002</v>
      </c>
      <c r="Z722">
        <v>1257.9673310000001</v>
      </c>
      <c r="AA722">
        <v>1217.028775</v>
      </c>
      <c r="AB722">
        <v>0</v>
      </c>
    </row>
    <row r="723" spans="1:28" x14ac:dyDescent="0.25">
      <c r="A723" s="1" t="s">
        <v>3914</v>
      </c>
      <c r="B723">
        <v>3438</v>
      </c>
      <c r="C723" s="1" t="s">
        <v>4012</v>
      </c>
      <c r="D723">
        <v>5.0999999999999996</v>
      </c>
      <c r="E723">
        <v>0</v>
      </c>
      <c r="F723">
        <v>419.25</v>
      </c>
      <c r="G723">
        <v>4044</v>
      </c>
      <c r="H723" s="1" t="s">
        <v>4084</v>
      </c>
      <c r="I723">
        <v>105.53</v>
      </c>
      <c r="J723">
        <v>14.78</v>
      </c>
      <c r="K723">
        <v>606</v>
      </c>
      <c r="L723">
        <v>825.33</v>
      </c>
      <c r="M723">
        <v>374</v>
      </c>
      <c r="N723">
        <v>21</v>
      </c>
      <c r="O723">
        <v>0</v>
      </c>
      <c r="P723">
        <v>551.74</v>
      </c>
      <c r="Q723">
        <v>0</v>
      </c>
      <c r="R723" s="1" t="s">
        <v>8069</v>
      </c>
      <c r="S723" s="1" t="s">
        <v>8157</v>
      </c>
      <c r="T723">
        <v>1.1299999999999999</v>
      </c>
      <c r="U723" s="1"/>
      <c r="V723">
        <v>66095.462738000002</v>
      </c>
      <c r="W723">
        <v>1324186.1674820001</v>
      </c>
      <c r="X723">
        <v>332.19505700000002</v>
      </c>
      <c r="Y723">
        <v>31.428364999999999</v>
      </c>
      <c r="Z723">
        <v>596.85848099999998</v>
      </c>
      <c r="AA723">
        <v>569.23747700000001</v>
      </c>
      <c r="AB723">
        <v>0</v>
      </c>
    </row>
    <row r="724" spans="1:28" x14ac:dyDescent="0.25">
      <c r="A724" s="1" t="s">
        <v>3916</v>
      </c>
      <c r="B724">
        <v>3067</v>
      </c>
      <c r="C724" s="1" t="s">
        <v>4029</v>
      </c>
      <c r="D724">
        <v>5.0999999999999996</v>
      </c>
      <c r="E724">
        <v>0</v>
      </c>
      <c r="F724">
        <v>0.34</v>
      </c>
      <c r="G724">
        <v>4046</v>
      </c>
      <c r="H724" s="1" t="s">
        <v>4111</v>
      </c>
      <c r="I724">
        <v>13.29</v>
      </c>
      <c r="J724">
        <v>13.87</v>
      </c>
      <c r="K724">
        <v>979</v>
      </c>
      <c r="L724">
        <v>1878.37</v>
      </c>
      <c r="M724">
        <v>587</v>
      </c>
      <c r="N724">
        <v>32</v>
      </c>
      <c r="O724">
        <v>0</v>
      </c>
      <c r="P724">
        <v>855.69</v>
      </c>
      <c r="Q724">
        <v>0</v>
      </c>
      <c r="R724" s="1" t="s">
        <v>8071</v>
      </c>
      <c r="S724" s="1" t="s">
        <v>8157</v>
      </c>
      <c r="T724">
        <v>1.1000000000000001</v>
      </c>
      <c r="U724" s="1"/>
      <c r="V724">
        <v>101615.081081</v>
      </c>
      <c r="W724">
        <v>2171030.8307869998</v>
      </c>
      <c r="X724">
        <v>513.94284100000004</v>
      </c>
      <c r="Y724">
        <v>50.612077999999997</v>
      </c>
      <c r="Z724">
        <v>973.01433999999995</v>
      </c>
      <c r="AA724">
        <v>933.27229899999998</v>
      </c>
      <c r="AB724">
        <v>0</v>
      </c>
    </row>
    <row r="725" spans="1:28" x14ac:dyDescent="0.25">
      <c r="A725" s="1" t="s">
        <v>3917</v>
      </c>
      <c r="B725">
        <v>2566</v>
      </c>
      <c r="C725" s="1" t="s">
        <v>4046</v>
      </c>
      <c r="D725">
        <v>5.0999999999999996</v>
      </c>
      <c r="E725">
        <v>0</v>
      </c>
      <c r="F725">
        <v>0.63</v>
      </c>
      <c r="G725">
        <v>4048</v>
      </c>
      <c r="H725" s="1" t="s">
        <v>4095</v>
      </c>
      <c r="I725">
        <v>63.59</v>
      </c>
      <c r="J725">
        <v>8.8000000000000007</v>
      </c>
      <c r="K725">
        <v>1482</v>
      </c>
      <c r="L725">
        <v>3164.06</v>
      </c>
      <c r="M725">
        <v>847</v>
      </c>
      <c r="N725">
        <v>22</v>
      </c>
      <c r="O725">
        <v>0</v>
      </c>
      <c r="P725">
        <v>1180.17</v>
      </c>
      <c r="Q725">
        <v>0</v>
      </c>
      <c r="R725" s="1" t="s">
        <v>8072</v>
      </c>
      <c r="S725" s="1" t="s">
        <v>8157</v>
      </c>
      <c r="T725">
        <v>0.76</v>
      </c>
      <c r="U725" s="1"/>
      <c r="V725">
        <v>155954.22357599999</v>
      </c>
      <c r="W725">
        <v>3189391.0125950002</v>
      </c>
      <c r="X725">
        <v>784.90535599999998</v>
      </c>
      <c r="Y725">
        <v>72.880972</v>
      </c>
      <c r="Z725">
        <v>1421.039571</v>
      </c>
      <c r="AA725">
        <v>1371.0479230000001</v>
      </c>
      <c r="AB725">
        <v>0</v>
      </c>
    </row>
    <row r="726" spans="1:28" x14ac:dyDescent="0.25">
      <c r="A726" s="1" t="s">
        <v>3919</v>
      </c>
      <c r="B726">
        <v>2477</v>
      </c>
      <c r="C726" s="1" t="s">
        <v>4046</v>
      </c>
      <c r="D726">
        <v>5.0999999999999996</v>
      </c>
      <c r="E726">
        <v>0</v>
      </c>
      <c r="F726">
        <v>0.09</v>
      </c>
      <c r="G726">
        <v>4054</v>
      </c>
      <c r="H726" s="1" t="s">
        <v>4095</v>
      </c>
      <c r="I726">
        <v>63.59</v>
      </c>
      <c r="J726">
        <v>7.57</v>
      </c>
      <c r="K726">
        <v>1577</v>
      </c>
      <c r="L726">
        <v>3164.07</v>
      </c>
      <c r="M726">
        <v>858</v>
      </c>
      <c r="N726">
        <v>28</v>
      </c>
      <c r="O726">
        <v>0</v>
      </c>
      <c r="P726">
        <v>1168.1600000000001</v>
      </c>
      <c r="Q726">
        <v>0</v>
      </c>
      <c r="R726" s="1" t="s">
        <v>8074</v>
      </c>
      <c r="S726" s="1" t="s">
        <v>8157</v>
      </c>
      <c r="T726">
        <v>0.56000000000000005</v>
      </c>
      <c r="U726" s="1"/>
      <c r="V726">
        <v>156692.624167</v>
      </c>
      <c r="W726">
        <v>3142451.3459620001</v>
      </c>
      <c r="X726">
        <v>786.88811799999996</v>
      </c>
      <c r="Y726">
        <v>71.037017000000006</v>
      </c>
      <c r="Z726">
        <v>1397.625266</v>
      </c>
      <c r="AA726">
        <v>1350.8731250000001</v>
      </c>
      <c r="AB726">
        <v>0</v>
      </c>
    </row>
    <row r="727" spans="1:28" x14ac:dyDescent="0.25">
      <c r="A727" s="1" t="s">
        <v>3920</v>
      </c>
      <c r="B727">
        <v>2743</v>
      </c>
      <c r="C727" s="1" t="s">
        <v>4046</v>
      </c>
      <c r="D727">
        <v>5.0999999999999996</v>
      </c>
      <c r="E727">
        <v>0</v>
      </c>
      <c r="F727">
        <v>0.71</v>
      </c>
      <c r="G727">
        <v>4057</v>
      </c>
      <c r="H727" s="1" t="s">
        <v>4095</v>
      </c>
      <c r="I727">
        <v>63.59</v>
      </c>
      <c r="J727">
        <v>7.1</v>
      </c>
      <c r="K727">
        <v>1314</v>
      </c>
      <c r="L727">
        <v>3164.07</v>
      </c>
      <c r="M727">
        <v>676</v>
      </c>
      <c r="N727">
        <v>26</v>
      </c>
      <c r="O727">
        <v>0</v>
      </c>
      <c r="P727">
        <v>904.14</v>
      </c>
      <c r="Q727">
        <v>0</v>
      </c>
      <c r="R727" s="1" t="s">
        <v>8075</v>
      </c>
      <c r="S727" s="1" t="s">
        <v>8157</v>
      </c>
      <c r="T727">
        <v>0.56000000000000005</v>
      </c>
      <c r="U727" s="1"/>
      <c r="V727">
        <v>130936.030076</v>
      </c>
      <c r="W727">
        <v>2735640.30822</v>
      </c>
      <c r="X727">
        <v>660.15124500000002</v>
      </c>
      <c r="Y727">
        <v>61.266222999999997</v>
      </c>
      <c r="Z727">
        <v>1213.6541219999999</v>
      </c>
      <c r="AA727">
        <v>1175.9898209999999</v>
      </c>
      <c r="AB727">
        <v>0</v>
      </c>
    </row>
    <row r="728" spans="1:28" x14ac:dyDescent="0.25">
      <c r="A728" s="1" t="s">
        <v>3921</v>
      </c>
      <c r="B728">
        <v>3185</v>
      </c>
      <c r="C728" s="1" t="s">
        <v>4005</v>
      </c>
      <c r="D728">
        <v>5.0999999999999996</v>
      </c>
      <c r="E728">
        <v>0</v>
      </c>
      <c r="F728">
        <v>0.39</v>
      </c>
      <c r="G728">
        <v>4061</v>
      </c>
      <c r="H728" s="1" t="s">
        <v>4170</v>
      </c>
      <c r="I728">
        <v>89.74</v>
      </c>
      <c r="J728">
        <v>5.38</v>
      </c>
      <c r="K728">
        <v>876</v>
      </c>
      <c r="L728">
        <v>698.35</v>
      </c>
      <c r="M728">
        <v>543</v>
      </c>
      <c r="N728">
        <v>14</v>
      </c>
      <c r="O728">
        <v>0</v>
      </c>
      <c r="P728">
        <v>782.3</v>
      </c>
      <c r="Q728">
        <v>0</v>
      </c>
      <c r="R728" s="1" t="s">
        <v>8076</v>
      </c>
      <c r="S728" s="1" t="s">
        <v>8157</v>
      </c>
      <c r="T728">
        <v>0.55000000000000004</v>
      </c>
      <c r="U728" s="1"/>
      <c r="V728">
        <v>98751.701484000005</v>
      </c>
      <c r="W728">
        <v>1747111.3331540001</v>
      </c>
      <c r="X728">
        <v>490.60076700000002</v>
      </c>
      <c r="Y728">
        <v>41.938338999999999</v>
      </c>
      <c r="Z728">
        <v>791.66278999999997</v>
      </c>
      <c r="AA728">
        <v>751.05241799999999</v>
      </c>
      <c r="AB728">
        <v>0</v>
      </c>
    </row>
    <row r="729" spans="1:28" x14ac:dyDescent="0.25">
      <c r="A729" s="1" t="s">
        <v>3922</v>
      </c>
      <c r="B729">
        <v>2786</v>
      </c>
      <c r="C729" s="1" t="s">
        <v>4028</v>
      </c>
      <c r="D729">
        <v>5.0999999999999996</v>
      </c>
      <c r="E729">
        <v>0</v>
      </c>
      <c r="F729">
        <v>0.3</v>
      </c>
      <c r="G729">
        <v>4062</v>
      </c>
      <c r="H729" s="1" t="s">
        <v>4173</v>
      </c>
      <c r="I729">
        <v>23.46</v>
      </c>
      <c r="J729">
        <v>7.8</v>
      </c>
      <c r="K729">
        <v>1276</v>
      </c>
      <c r="L729">
        <v>1564.07</v>
      </c>
      <c r="M729">
        <v>813</v>
      </c>
      <c r="N729">
        <v>39</v>
      </c>
      <c r="O729">
        <v>0</v>
      </c>
      <c r="P729">
        <v>1096</v>
      </c>
      <c r="Q729">
        <v>0</v>
      </c>
      <c r="R729" s="1" t="s">
        <v>8077</v>
      </c>
      <c r="S729" s="1" t="s">
        <v>8157</v>
      </c>
      <c r="T729">
        <v>0.64</v>
      </c>
      <c r="U729" s="1"/>
      <c r="V729">
        <v>136595.82354300001</v>
      </c>
      <c r="W729">
        <v>2537654.8263389999</v>
      </c>
      <c r="X729">
        <v>681.47880699999996</v>
      </c>
      <c r="Y729">
        <v>59.989009000000003</v>
      </c>
      <c r="Z729">
        <v>1143.781845</v>
      </c>
      <c r="AA729">
        <v>1090.8887279999999</v>
      </c>
      <c r="AB729">
        <v>0</v>
      </c>
    </row>
    <row r="730" spans="1:28" x14ac:dyDescent="0.25">
      <c r="A730" s="1" t="s">
        <v>3924</v>
      </c>
      <c r="B730">
        <v>2939</v>
      </c>
      <c r="C730" s="1" t="s">
        <v>4039</v>
      </c>
      <c r="D730">
        <v>5.0999999999999996</v>
      </c>
      <c r="E730">
        <v>0</v>
      </c>
      <c r="F730">
        <v>0.13</v>
      </c>
      <c r="G730">
        <v>4066</v>
      </c>
      <c r="H730" s="1" t="s">
        <v>4111</v>
      </c>
      <c r="I730">
        <v>13.29</v>
      </c>
      <c r="J730">
        <v>13.25</v>
      </c>
      <c r="K730">
        <v>1127</v>
      </c>
      <c r="L730">
        <v>1792.39</v>
      </c>
      <c r="M730">
        <v>756</v>
      </c>
      <c r="N730">
        <v>20</v>
      </c>
      <c r="O730">
        <v>0</v>
      </c>
      <c r="P730">
        <v>991.95</v>
      </c>
      <c r="Q730">
        <v>0</v>
      </c>
      <c r="R730" s="1" t="s">
        <v>8079</v>
      </c>
      <c r="S730" s="1" t="s">
        <v>8157</v>
      </c>
      <c r="T730">
        <v>0.95</v>
      </c>
      <c r="U730" s="1"/>
      <c r="V730">
        <v>133919.66474199999</v>
      </c>
      <c r="W730">
        <v>2697203.3147629998</v>
      </c>
      <c r="X730">
        <v>673.36161600000003</v>
      </c>
      <c r="Y730">
        <v>63.604393999999999</v>
      </c>
      <c r="Z730">
        <v>1213.7601870000001</v>
      </c>
      <c r="AA730">
        <v>1159.466234</v>
      </c>
      <c r="AB730">
        <v>0</v>
      </c>
    </row>
    <row r="731" spans="1:28" x14ac:dyDescent="0.25">
      <c r="A731" s="1" t="s">
        <v>3927</v>
      </c>
      <c r="B731">
        <v>3086</v>
      </c>
      <c r="C731" s="1" t="s">
        <v>4036</v>
      </c>
      <c r="D731">
        <v>5.0999999999999996</v>
      </c>
      <c r="E731">
        <v>0</v>
      </c>
      <c r="F731">
        <v>0.28999999999999998</v>
      </c>
      <c r="G731">
        <v>4073</v>
      </c>
      <c r="H731" s="1" t="s">
        <v>4088</v>
      </c>
      <c r="I731">
        <v>194.58</v>
      </c>
      <c r="J731">
        <v>3.71</v>
      </c>
      <c r="K731">
        <v>987</v>
      </c>
      <c r="L731">
        <v>2235.6799999999998</v>
      </c>
      <c r="M731">
        <v>435</v>
      </c>
      <c r="N731">
        <v>21</v>
      </c>
      <c r="O731">
        <v>0</v>
      </c>
      <c r="P731">
        <v>615.13</v>
      </c>
      <c r="Q731">
        <v>0</v>
      </c>
      <c r="R731" s="1" t="s">
        <v>8082</v>
      </c>
      <c r="S731" s="1" t="s">
        <v>8157</v>
      </c>
      <c r="T731">
        <v>0.43</v>
      </c>
      <c r="U731" s="1"/>
      <c r="V731">
        <v>88092.387172000002</v>
      </c>
      <c r="W731">
        <v>1854390.4276690001</v>
      </c>
      <c r="X731">
        <v>444.30877500000003</v>
      </c>
      <c r="Y731">
        <v>40.734658000000003</v>
      </c>
      <c r="Z731">
        <v>819.22643400000004</v>
      </c>
      <c r="AA731">
        <v>797.16092600000002</v>
      </c>
      <c r="AB731">
        <v>0</v>
      </c>
    </row>
    <row r="732" spans="1:28" x14ac:dyDescent="0.25">
      <c r="A732" s="1" t="s">
        <v>3929</v>
      </c>
      <c r="B732">
        <v>2920</v>
      </c>
      <c r="C732" s="1" t="s">
        <v>4046</v>
      </c>
      <c r="D732">
        <v>5.0999999999999996</v>
      </c>
      <c r="E732">
        <v>0</v>
      </c>
      <c r="F732">
        <v>0.79</v>
      </c>
      <c r="G732">
        <v>4076</v>
      </c>
      <c r="H732" s="1" t="s">
        <v>4095</v>
      </c>
      <c r="I732">
        <v>63.59</v>
      </c>
      <c r="J732">
        <v>14.83</v>
      </c>
      <c r="K732">
        <v>1156</v>
      </c>
      <c r="L732">
        <v>3164.07</v>
      </c>
      <c r="M732">
        <v>719</v>
      </c>
      <c r="N732">
        <v>15</v>
      </c>
      <c r="O732">
        <v>0</v>
      </c>
      <c r="P732">
        <v>944.52</v>
      </c>
      <c r="Q732">
        <v>0</v>
      </c>
      <c r="R732" s="1" t="s">
        <v>8084</v>
      </c>
      <c r="S732" s="1" t="s">
        <v>8157</v>
      </c>
      <c r="T732">
        <v>1.08</v>
      </c>
      <c r="U732" s="1"/>
      <c r="V732">
        <v>128947.386394</v>
      </c>
      <c r="W732">
        <v>2805670.9330040002</v>
      </c>
      <c r="X732">
        <v>653.27614700000004</v>
      </c>
      <c r="Y732">
        <v>64.392679999999999</v>
      </c>
      <c r="Z732">
        <v>1246.958122</v>
      </c>
      <c r="AA732">
        <v>1206.0882590000001</v>
      </c>
      <c r="AB732">
        <v>0</v>
      </c>
    </row>
    <row r="733" spans="1:28" x14ac:dyDescent="0.25">
      <c r="A733" s="1" t="s">
        <v>3932</v>
      </c>
      <c r="B733">
        <v>3008</v>
      </c>
      <c r="C733" s="1" t="s">
        <v>4046</v>
      </c>
      <c r="D733">
        <v>5.0999999999999996</v>
      </c>
      <c r="E733">
        <v>0</v>
      </c>
      <c r="F733">
        <v>0.33</v>
      </c>
      <c r="G733">
        <v>4084</v>
      </c>
      <c r="H733" s="1" t="s">
        <v>4095</v>
      </c>
      <c r="I733">
        <v>63.59</v>
      </c>
      <c r="J733">
        <v>12.66</v>
      </c>
      <c r="K733">
        <v>1076</v>
      </c>
      <c r="L733">
        <v>3164.06</v>
      </c>
      <c r="M733">
        <v>649</v>
      </c>
      <c r="N733">
        <v>13</v>
      </c>
      <c r="O733">
        <v>0</v>
      </c>
      <c r="P733">
        <v>857.96</v>
      </c>
      <c r="Q733">
        <v>0</v>
      </c>
      <c r="R733" s="1" t="s">
        <v>8087</v>
      </c>
      <c r="S733" s="1" t="s">
        <v>8157</v>
      </c>
      <c r="T733">
        <v>1.05</v>
      </c>
      <c r="U733" s="1"/>
      <c r="V733">
        <v>117055.70441400001</v>
      </c>
      <c r="W733">
        <v>2532252.6237479998</v>
      </c>
      <c r="X733">
        <v>592.51415599999996</v>
      </c>
      <c r="Y733">
        <v>57.554158999999999</v>
      </c>
      <c r="Z733">
        <v>1120.955348</v>
      </c>
      <c r="AA733">
        <v>1088.554034</v>
      </c>
      <c r="AB733">
        <v>0</v>
      </c>
    </row>
    <row r="734" spans="1:28" x14ac:dyDescent="0.25">
      <c r="A734" s="1" t="s">
        <v>3935</v>
      </c>
      <c r="B734">
        <v>3067</v>
      </c>
      <c r="C734" s="1" t="s">
        <v>4063</v>
      </c>
      <c r="D734">
        <v>5.0999999999999996</v>
      </c>
      <c r="E734">
        <v>0</v>
      </c>
      <c r="F734">
        <v>0.34</v>
      </c>
      <c r="G734">
        <v>4100</v>
      </c>
      <c r="H734" s="1" t="s">
        <v>4119</v>
      </c>
      <c r="I734">
        <v>17.75</v>
      </c>
      <c r="J734">
        <v>13.68</v>
      </c>
      <c r="K734">
        <v>1033</v>
      </c>
      <c r="L734">
        <v>2100.81</v>
      </c>
      <c r="M734">
        <v>644</v>
      </c>
      <c r="N734">
        <v>25</v>
      </c>
      <c r="O734">
        <v>0</v>
      </c>
      <c r="P734">
        <v>898.3</v>
      </c>
      <c r="Q734">
        <v>0</v>
      </c>
      <c r="R734" s="1" t="s">
        <v>8090</v>
      </c>
      <c r="S734" s="1" t="s">
        <v>8157</v>
      </c>
      <c r="T734">
        <v>1.1399999999999999</v>
      </c>
      <c r="U734" s="1"/>
      <c r="V734">
        <v>114277.178979</v>
      </c>
      <c r="W734">
        <v>2434600.0725150001</v>
      </c>
      <c r="X734">
        <v>577.76441799999998</v>
      </c>
      <c r="Y734">
        <v>56.845618000000002</v>
      </c>
      <c r="Z734">
        <v>1091.5182199999999</v>
      </c>
      <c r="AA734">
        <v>1046.574329</v>
      </c>
      <c r="AB734">
        <v>0</v>
      </c>
    </row>
    <row r="735" spans="1:28" x14ac:dyDescent="0.25">
      <c r="A735" s="1" t="s">
        <v>3940</v>
      </c>
      <c r="B735">
        <v>2786</v>
      </c>
      <c r="C735" s="1" t="s">
        <v>4033</v>
      </c>
      <c r="D735">
        <v>5.0999999999999996</v>
      </c>
      <c r="E735">
        <v>0</v>
      </c>
      <c r="F735">
        <v>0.28999999999999998</v>
      </c>
      <c r="G735">
        <v>4117</v>
      </c>
      <c r="H735" s="1" t="s">
        <v>4096</v>
      </c>
      <c r="I735">
        <v>121.36</v>
      </c>
      <c r="J735">
        <v>7.73</v>
      </c>
      <c r="K735">
        <v>1331</v>
      </c>
      <c r="L735">
        <v>2850.35</v>
      </c>
      <c r="M735">
        <v>712</v>
      </c>
      <c r="N735">
        <v>46</v>
      </c>
      <c r="O735">
        <v>0</v>
      </c>
      <c r="P735">
        <v>1009.71</v>
      </c>
      <c r="Q735">
        <v>0</v>
      </c>
      <c r="R735" s="1" t="s">
        <v>8095</v>
      </c>
      <c r="S735" s="1" t="s">
        <v>8157</v>
      </c>
      <c r="T735">
        <v>0.65</v>
      </c>
      <c r="U735" s="1"/>
      <c r="V735">
        <v>128335.446319</v>
      </c>
      <c r="W735">
        <v>2688966.0131979999</v>
      </c>
      <c r="X735">
        <v>647.32112800000004</v>
      </c>
      <c r="Y735">
        <v>60.610948</v>
      </c>
      <c r="Z735">
        <v>1194.409048</v>
      </c>
      <c r="AA735">
        <v>1155.9247989999999</v>
      </c>
      <c r="AB735">
        <v>0</v>
      </c>
    </row>
    <row r="736" spans="1:28" x14ac:dyDescent="0.25">
      <c r="A736" s="1" t="s">
        <v>3944</v>
      </c>
      <c r="B736">
        <v>3069</v>
      </c>
      <c r="C736" s="1" t="s">
        <v>4039</v>
      </c>
      <c r="D736">
        <v>5.0999999999999996</v>
      </c>
      <c r="E736">
        <v>0</v>
      </c>
      <c r="F736">
        <v>2.35</v>
      </c>
      <c r="G736">
        <v>4131</v>
      </c>
      <c r="H736" s="1" t="s">
        <v>4111</v>
      </c>
      <c r="I736">
        <v>13.29</v>
      </c>
      <c r="J736">
        <v>13.9</v>
      </c>
      <c r="K736">
        <v>1062</v>
      </c>
      <c r="L736">
        <v>1792.39</v>
      </c>
      <c r="M736">
        <v>667</v>
      </c>
      <c r="N736">
        <v>19</v>
      </c>
      <c r="O736">
        <v>0</v>
      </c>
      <c r="P736">
        <v>942.02</v>
      </c>
      <c r="Q736">
        <v>0</v>
      </c>
      <c r="R736" s="1" t="s">
        <v>8099</v>
      </c>
      <c r="S736" s="1" t="s">
        <v>8157</v>
      </c>
      <c r="T736">
        <v>1.08</v>
      </c>
      <c r="U736" s="1"/>
      <c r="V736">
        <v>119719.103091</v>
      </c>
      <c r="W736">
        <v>2374096.0186879998</v>
      </c>
      <c r="X736">
        <v>601.03328099999999</v>
      </c>
      <c r="Y736">
        <v>56.002262999999999</v>
      </c>
      <c r="Z736">
        <v>1067.6204909999999</v>
      </c>
      <c r="AA736">
        <v>1020.571407</v>
      </c>
      <c r="AB736">
        <v>0</v>
      </c>
    </row>
    <row r="737" spans="1:28" x14ac:dyDescent="0.25">
      <c r="A737" s="1" t="s">
        <v>3947</v>
      </c>
      <c r="B737">
        <v>3097</v>
      </c>
      <c r="C737" s="1" t="s">
        <v>4046</v>
      </c>
      <c r="D737">
        <v>5.0999999999999996</v>
      </c>
      <c r="E737">
        <v>0</v>
      </c>
      <c r="F737">
        <v>0.87</v>
      </c>
      <c r="G737">
        <v>4141</v>
      </c>
      <c r="H737" s="1" t="s">
        <v>4095</v>
      </c>
      <c r="I737">
        <v>63.59</v>
      </c>
      <c r="J737">
        <v>13.79</v>
      </c>
      <c r="K737">
        <v>1044</v>
      </c>
      <c r="L737">
        <v>3164.07</v>
      </c>
      <c r="M737">
        <v>580</v>
      </c>
      <c r="N737">
        <v>19</v>
      </c>
      <c r="O737">
        <v>0</v>
      </c>
      <c r="P737">
        <v>835.15</v>
      </c>
      <c r="Q737">
        <v>0</v>
      </c>
      <c r="R737" s="1" t="s">
        <v>8102</v>
      </c>
      <c r="S737" s="1" t="s">
        <v>8157</v>
      </c>
      <c r="T737">
        <v>1.1000000000000001</v>
      </c>
      <c r="U737" s="1"/>
      <c r="V737">
        <v>109836.142142</v>
      </c>
      <c r="W737">
        <v>2507376.8623620002</v>
      </c>
      <c r="X737">
        <v>559.22151899999994</v>
      </c>
      <c r="Y737">
        <v>56.933646000000003</v>
      </c>
      <c r="Z737">
        <v>1111.303981</v>
      </c>
      <c r="AA737">
        <v>1077.855262</v>
      </c>
      <c r="AB737">
        <v>0</v>
      </c>
    </row>
    <row r="738" spans="1:28" x14ac:dyDescent="0.25">
      <c r="A738" s="1" t="s">
        <v>3951</v>
      </c>
      <c r="B738">
        <v>3127</v>
      </c>
      <c r="C738" s="1" t="s">
        <v>4042</v>
      </c>
      <c r="D738">
        <v>5.0999999999999996</v>
      </c>
      <c r="E738">
        <v>0</v>
      </c>
      <c r="F738">
        <v>0.45</v>
      </c>
      <c r="G738">
        <v>4160</v>
      </c>
      <c r="H738" s="1" t="s">
        <v>4126</v>
      </c>
      <c r="I738">
        <v>99.09</v>
      </c>
      <c r="J738">
        <v>9.4499999999999993</v>
      </c>
      <c r="K738">
        <v>1033</v>
      </c>
      <c r="L738">
        <v>1144.6400000000001</v>
      </c>
      <c r="M738">
        <v>742</v>
      </c>
      <c r="N738">
        <v>15</v>
      </c>
      <c r="O738">
        <v>0</v>
      </c>
      <c r="P738">
        <v>928.01</v>
      </c>
      <c r="Q738">
        <v>0</v>
      </c>
      <c r="R738" s="1" t="s">
        <v>8106</v>
      </c>
      <c r="S738" s="1" t="s">
        <v>8157</v>
      </c>
      <c r="T738">
        <v>0.8</v>
      </c>
      <c r="U738" s="1"/>
      <c r="V738">
        <v>127160.503308</v>
      </c>
      <c r="W738">
        <v>2334136.9366830001</v>
      </c>
      <c r="X738">
        <v>633.84015699999998</v>
      </c>
      <c r="Y738">
        <v>55.835850999999998</v>
      </c>
      <c r="Z738">
        <v>1055.265807</v>
      </c>
      <c r="AA738">
        <v>1003.400727</v>
      </c>
      <c r="AB738">
        <v>0</v>
      </c>
    </row>
    <row r="739" spans="1:28" x14ac:dyDescent="0.25">
      <c r="A739" s="1" t="s">
        <v>3952</v>
      </c>
      <c r="B739">
        <v>3235</v>
      </c>
      <c r="C739" s="1" t="s">
        <v>4042</v>
      </c>
      <c r="D739">
        <v>5.0999999999999996</v>
      </c>
      <c r="E739">
        <v>0</v>
      </c>
      <c r="F739">
        <v>0.64</v>
      </c>
      <c r="G739">
        <v>4161</v>
      </c>
      <c r="H739" s="1" t="s">
        <v>4126</v>
      </c>
      <c r="I739">
        <v>99.09</v>
      </c>
      <c r="J739">
        <v>14.59</v>
      </c>
      <c r="K739">
        <v>926</v>
      </c>
      <c r="L739">
        <v>1144.6300000000001</v>
      </c>
      <c r="M739">
        <v>633</v>
      </c>
      <c r="N739">
        <v>16</v>
      </c>
      <c r="O739">
        <v>0</v>
      </c>
      <c r="P739">
        <v>855.18</v>
      </c>
      <c r="Q739">
        <v>0</v>
      </c>
      <c r="R739" s="1" t="s">
        <v>8107</v>
      </c>
      <c r="S739" s="1" t="s">
        <v>8157</v>
      </c>
      <c r="T739">
        <v>1.18</v>
      </c>
      <c r="U739" s="1"/>
      <c r="V739">
        <v>110152.570631</v>
      </c>
      <c r="W739">
        <v>2135599.2501210002</v>
      </c>
      <c r="X739">
        <v>551.96270900000002</v>
      </c>
      <c r="Y739">
        <v>51.269908999999998</v>
      </c>
      <c r="Z739">
        <v>966.30663400000003</v>
      </c>
      <c r="AA739">
        <v>918.04764299999999</v>
      </c>
      <c r="AB739">
        <v>0</v>
      </c>
    </row>
    <row r="740" spans="1:28" x14ac:dyDescent="0.25">
      <c r="A740" s="1" t="s">
        <v>3966</v>
      </c>
      <c r="B740">
        <v>3278</v>
      </c>
      <c r="C740" s="1" t="s">
        <v>4042</v>
      </c>
      <c r="D740">
        <v>5.0999999999999996</v>
      </c>
      <c r="E740">
        <v>0</v>
      </c>
      <c r="F740">
        <v>0.5</v>
      </c>
      <c r="G740">
        <v>4204</v>
      </c>
      <c r="H740" s="1" t="s">
        <v>4137</v>
      </c>
      <c r="I740">
        <v>126.24</v>
      </c>
      <c r="J740">
        <v>18.04</v>
      </c>
      <c r="K740">
        <v>926</v>
      </c>
      <c r="L740">
        <v>1296.01</v>
      </c>
      <c r="M740">
        <v>667</v>
      </c>
      <c r="N740">
        <v>18</v>
      </c>
      <c r="O740">
        <v>0</v>
      </c>
      <c r="P740">
        <v>856.16</v>
      </c>
      <c r="Q740">
        <v>0</v>
      </c>
      <c r="R740" s="1" t="s">
        <v>8121</v>
      </c>
      <c r="S740" s="1" t="s">
        <v>8157</v>
      </c>
      <c r="T740">
        <v>1.36</v>
      </c>
      <c r="U740" s="1"/>
      <c r="V740">
        <v>114621.685591</v>
      </c>
      <c r="W740">
        <v>2210600.395114</v>
      </c>
      <c r="X740">
        <v>573.91618200000005</v>
      </c>
      <c r="Y740">
        <v>52.997740999999998</v>
      </c>
      <c r="Z740">
        <v>997.53398000000004</v>
      </c>
      <c r="AA740">
        <v>950.28982900000005</v>
      </c>
      <c r="AB740">
        <v>0</v>
      </c>
    </row>
    <row r="741" spans="1:28" x14ac:dyDescent="0.25">
      <c r="A741" s="1" t="s">
        <v>3967</v>
      </c>
      <c r="B741">
        <v>3343</v>
      </c>
      <c r="C741" s="1" t="s">
        <v>4042</v>
      </c>
      <c r="D741">
        <v>5.0999999999999996</v>
      </c>
      <c r="E741">
        <v>0</v>
      </c>
      <c r="F741">
        <v>0.83</v>
      </c>
      <c r="G741">
        <v>4206</v>
      </c>
      <c r="H741" s="1" t="s">
        <v>4126</v>
      </c>
      <c r="I741">
        <v>99.09</v>
      </c>
      <c r="J741">
        <v>11.73</v>
      </c>
      <c r="K741">
        <v>863</v>
      </c>
      <c r="L741">
        <v>1144.6300000000001</v>
      </c>
      <c r="M741">
        <v>594</v>
      </c>
      <c r="N741">
        <v>14</v>
      </c>
      <c r="O741">
        <v>0</v>
      </c>
      <c r="P741">
        <v>770.98</v>
      </c>
      <c r="Q741">
        <v>0</v>
      </c>
      <c r="R741" s="1" t="s">
        <v>8122</v>
      </c>
      <c r="S741" s="1" t="s">
        <v>8157</v>
      </c>
      <c r="T741">
        <v>0.91</v>
      </c>
      <c r="U741" s="1"/>
      <c r="V741">
        <v>101405.852852</v>
      </c>
      <c r="W741">
        <v>1930599.940625</v>
      </c>
      <c r="X741">
        <v>507.13937800000002</v>
      </c>
      <c r="Y741">
        <v>45.822083999999997</v>
      </c>
      <c r="Z741">
        <v>870.23895400000004</v>
      </c>
      <c r="AA741">
        <v>829.92525899999998</v>
      </c>
      <c r="AB741">
        <v>0</v>
      </c>
    </row>
    <row r="742" spans="1:28" x14ac:dyDescent="0.25">
      <c r="A742" s="1" t="s">
        <v>3974</v>
      </c>
      <c r="B742">
        <v>3185</v>
      </c>
      <c r="C742" s="1" t="s">
        <v>4046</v>
      </c>
      <c r="D742">
        <v>5.0999999999999996</v>
      </c>
      <c r="E742">
        <v>0</v>
      </c>
      <c r="F742">
        <v>0.4</v>
      </c>
      <c r="G742">
        <v>4247</v>
      </c>
      <c r="H742" s="1" t="s">
        <v>4095</v>
      </c>
      <c r="I742">
        <v>63.59</v>
      </c>
      <c r="J742">
        <v>12.78</v>
      </c>
      <c r="K742">
        <v>1062</v>
      </c>
      <c r="L742">
        <v>3164.06</v>
      </c>
      <c r="M742">
        <v>634</v>
      </c>
      <c r="N742">
        <v>12</v>
      </c>
      <c r="O742">
        <v>0</v>
      </c>
      <c r="P742">
        <v>846.17</v>
      </c>
      <c r="Q742">
        <v>0</v>
      </c>
      <c r="R742" s="1" t="s">
        <v>8129</v>
      </c>
      <c r="S742" s="1" t="s">
        <v>8157</v>
      </c>
      <c r="T742">
        <v>1.06</v>
      </c>
      <c r="U742" s="1"/>
      <c r="V742">
        <v>115953.39158900001</v>
      </c>
      <c r="W742">
        <v>2540750.8158419998</v>
      </c>
      <c r="X742">
        <v>587.82478000000003</v>
      </c>
      <c r="Y742">
        <v>57.996614999999998</v>
      </c>
      <c r="Z742">
        <v>1126.868418</v>
      </c>
      <c r="AA742">
        <v>1092.2054929999999</v>
      </c>
      <c r="AB742">
        <v>0</v>
      </c>
    </row>
    <row r="743" spans="1:28" x14ac:dyDescent="0.25">
      <c r="A743" s="1" t="s">
        <v>3975</v>
      </c>
      <c r="B743">
        <v>3195</v>
      </c>
      <c r="C743" s="1" t="s">
        <v>4039</v>
      </c>
      <c r="D743">
        <v>5.0999999999999996</v>
      </c>
      <c r="E743">
        <v>0</v>
      </c>
      <c r="F743">
        <v>0.57999999999999996</v>
      </c>
      <c r="G743">
        <v>4249</v>
      </c>
      <c r="H743" s="1" t="s">
        <v>4111</v>
      </c>
      <c r="I743">
        <v>13.29</v>
      </c>
      <c r="J743">
        <v>12.36</v>
      </c>
      <c r="K743">
        <v>1054</v>
      </c>
      <c r="L743">
        <v>1792.39</v>
      </c>
      <c r="M743">
        <v>664</v>
      </c>
      <c r="N743">
        <v>14</v>
      </c>
      <c r="O743">
        <v>0</v>
      </c>
      <c r="P743">
        <v>923.94</v>
      </c>
      <c r="Q743">
        <v>0</v>
      </c>
      <c r="R743" s="1" t="s">
        <v>8130</v>
      </c>
      <c r="S743" s="1" t="s">
        <v>8157</v>
      </c>
      <c r="T743">
        <v>0.99</v>
      </c>
      <c r="U743" s="1"/>
      <c r="V743">
        <v>122326.069787</v>
      </c>
      <c r="W743">
        <v>2419481.5751399999</v>
      </c>
      <c r="X743">
        <v>613.93778899999995</v>
      </c>
      <c r="Y743">
        <v>56.916007</v>
      </c>
      <c r="Z743">
        <v>1087.4836439999999</v>
      </c>
      <c r="AA743">
        <v>1040.0821209999999</v>
      </c>
      <c r="AB743">
        <v>0</v>
      </c>
    </row>
    <row r="744" spans="1:28" x14ac:dyDescent="0.25">
      <c r="A744" s="1" t="s">
        <v>3977</v>
      </c>
      <c r="B744">
        <v>3323</v>
      </c>
      <c r="C744" s="1" t="s">
        <v>4039</v>
      </c>
      <c r="D744">
        <v>5.0999999999999996</v>
      </c>
      <c r="E744">
        <v>0</v>
      </c>
      <c r="F744">
        <v>0.8</v>
      </c>
      <c r="G744">
        <v>4264</v>
      </c>
      <c r="H744" s="1" t="s">
        <v>4111</v>
      </c>
      <c r="I744">
        <v>13.29</v>
      </c>
      <c r="J744">
        <v>11.46</v>
      </c>
      <c r="K744">
        <v>941</v>
      </c>
      <c r="L744">
        <v>1792.38</v>
      </c>
      <c r="M744">
        <v>558</v>
      </c>
      <c r="N744">
        <v>15</v>
      </c>
      <c r="O744">
        <v>0</v>
      </c>
      <c r="P744">
        <v>793.12</v>
      </c>
      <c r="Q744">
        <v>0</v>
      </c>
      <c r="R744" s="1" t="s">
        <v>8132</v>
      </c>
      <c r="S744" s="1" t="s">
        <v>8157</v>
      </c>
      <c r="T744">
        <v>0.87</v>
      </c>
      <c r="U744" s="1"/>
      <c r="V744">
        <v>100891.043697</v>
      </c>
      <c r="W744">
        <v>2031344.818645</v>
      </c>
      <c r="X744">
        <v>507.154471</v>
      </c>
      <c r="Y744">
        <v>47.256570000000004</v>
      </c>
      <c r="Z744">
        <v>909.62001199999997</v>
      </c>
      <c r="AA744">
        <v>873.22988999999995</v>
      </c>
      <c r="AB744">
        <v>0</v>
      </c>
    </row>
    <row r="745" spans="1:28" x14ac:dyDescent="0.25">
      <c r="A745" s="1" t="s">
        <v>3979</v>
      </c>
      <c r="B745">
        <v>2958</v>
      </c>
      <c r="C745" s="1" t="s">
        <v>4046</v>
      </c>
      <c r="D745">
        <v>5.0999999999999996</v>
      </c>
      <c r="E745">
        <v>0</v>
      </c>
      <c r="F745">
        <v>0.86</v>
      </c>
      <c r="G745">
        <v>4286</v>
      </c>
      <c r="H745" s="1" t="s">
        <v>4095</v>
      </c>
      <c r="I745">
        <v>63.59</v>
      </c>
      <c r="J745">
        <v>8.08</v>
      </c>
      <c r="K745">
        <v>1328</v>
      </c>
      <c r="L745">
        <v>3164.07</v>
      </c>
      <c r="M745">
        <v>724</v>
      </c>
      <c r="N745">
        <v>24</v>
      </c>
      <c r="O745">
        <v>0</v>
      </c>
      <c r="P745">
        <v>966.86</v>
      </c>
      <c r="Q745">
        <v>0</v>
      </c>
      <c r="R745" s="1" t="s">
        <v>8134</v>
      </c>
      <c r="S745" s="1" t="s">
        <v>8157</v>
      </c>
      <c r="T745">
        <v>0.64</v>
      </c>
      <c r="U745" s="1"/>
      <c r="V745">
        <v>131766.25927499999</v>
      </c>
      <c r="W745">
        <v>2740128.885824</v>
      </c>
      <c r="X745">
        <v>664.04618400000004</v>
      </c>
      <c r="Y745">
        <v>61.405507999999998</v>
      </c>
      <c r="Z745">
        <v>1214.5100050000001</v>
      </c>
      <c r="AA745">
        <v>1177.919971</v>
      </c>
      <c r="AB745">
        <v>0</v>
      </c>
    </row>
    <row r="746" spans="1:28" x14ac:dyDescent="0.25">
      <c r="A746" s="1" t="s">
        <v>3980</v>
      </c>
      <c r="B746">
        <v>3362</v>
      </c>
      <c r="C746" s="1" t="s">
        <v>4046</v>
      </c>
      <c r="D746">
        <v>5.0999999999999996</v>
      </c>
      <c r="E746">
        <v>0</v>
      </c>
      <c r="F746">
        <v>0.48</v>
      </c>
      <c r="G746">
        <v>4287</v>
      </c>
      <c r="H746" s="1" t="s">
        <v>4095</v>
      </c>
      <c r="I746">
        <v>63.59</v>
      </c>
      <c r="J746">
        <v>10.9</v>
      </c>
      <c r="K746">
        <v>925</v>
      </c>
      <c r="L746">
        <v>3164.06</v>
      </c>
      <c r="M746">
        <v>487</v>
      </c>
      <c r="N746">
        <v>13</v>
      </c>
      <c r="O746">
        <v>0</v>
      </c>
      <c r="P746">
        <v>714.51</v>
      </c>
      <c r="Q746">
        <v>0</v>
      </c>
      <c r="R746" s="1" t="s">
        <v>8135</v>
      </c>
      <c r="S746" s="1" t="s">
        <v>8157</v>
      </c>
      <c r="T746">
        <v>1.0900000000000001</v>
      </c>
      <c r="U746" s="1"/>
      <c r="V746">
        <v>91193.845847999997</v>
      </c>
      <c r="W746">
        <v>2193476.5539159998</v>
      </c>
      <c r="X746">
        <v>466.87771300000003</v>
      </c>
      <c r="Y746">
        <v>48.864181000000002</v>
      </c>
      <c r="Z746">
        <v>966.14826900000003</v>
      </c>
      <c r="AA746">
        <v>942.915031</v>
      </c>
      <c r="AB746">
        <v>0</v>
      </c>
    </row>
    <row r="747" spans="1:28" x14ac:dyDescent="0.25">
      <c r="A747" s="1" t="s">
        <v>3981</v>
      </c>
      <c r="B747">
        <v>3274</v>
      </c>
      <c r="C747" s="1" t="s">
        <v>4046</v>
      </c>
      <c r="D747">
        <v>5.0999999999999996</v>
      </c>
      <c r="E747">
        <v>0</v>
      </c>
      <c r="F747">
        <v>0.94</v>
      </c>
      <c r="G747">
        <v>4289</v>
      </c>
      <c r="H747" s="1" t="s">
        <v>4095</v>
      </c>
      <c r="I747">
        <v>63.59</v>
      </c>
      <c r="J747">
        <v>13.51</v>
      </c>
      <c r="K747">
        <v>1015</v>
      </c>
      <c r="L747">
        <v>3164.06</v>
      </c>
      <c r="M747">
        <v>561</v>
      </c>
      <c r="N747">
        <v>15</v>
      </c>
      <c r="O747">
        <v>0</v>
      </c>
      <c r="P747">
        <v>821.57</v>
      </c>
      <c r="Q747">
        <v>0</v>
      </c>
      <c r="R747" s="1" t="s">
        <v>8136</v>
      </c>
      <c r="S747" s="1" t="s">
        <v>8157</v>
      </c>
      <c r="T747">
        <v>1.19</v>
      </c>
      <c r="U747" s="1"/>
      <c r="V747">
        <v>105550.065126</v>
      </c>
      <c r="W747">
        <v>2447627.273083</v>
      </c>
      <c r="X747">
        <v>538.17344600000001</v>
      </c>
      <c r="Y747">
        <v>55.282620000000001</v>
      </c>
      <c r="Z747">
        <v>1082.6598039999999</v>
      </c>
      <c r="AA747">
        <v>1052.1695130000001</v>
      </c>
      <c r="AB747">
        <v>0</v>
      </c>
    </row>
    <row r="748" spans="1:28" x14ac:dyDescent="0.25">
      <c r="A748" s="1" t="s">
        <v>3984</v>
      </c>
      <c r="B748">
        <v>2684</v>
      </c>
      <c r="C748" s="1" t="s">
        <v>4029</v>
      </c>
      <c r="D748">
        <v>5.0999999999999996</v>
      </c>
      <c r="E748">
        <v>0</v>
      </c>
      <c r="F748">
        <v>0.67</v>
      </c>
      <c r="G748">
        <v>4317</v>
      </c>
      <c r="H748" s="1" t="s">
        <v>4111</v>
      </c>
      <c r="I748">
        <v>13.29</v>
      </c>
      <c r="J748">
        <v>13.02</v>
      </c>
      <c r="K748">
        <v>1633</v>
      </c>
      <c r="L748">
        <v>1878.37</v>
      </c>
      <c r="M748">
        <v>1069</v>
      </c>
      <c r="N748">
        <v>42</v>
      </c>
      <c r="O748">
        <v>0</v>
      </c>
      <c r="P748">
        <v>1490.03</v>
      </c>
      <c r="Q748">
        <v>0</v>
      </c>
      <c r="R748" s="1" t="s">
        <v>8139</v>
      </c>
      <c r="S748" s="1" t="s">
        <v>8157</v>
      </c>
      <c r="T748">
        <v>0.95</v>
      </c>
      <c r="U748" s="1"/>
      <c r="V748">
        <v>185357.070206</v>
      </c>
      <c r="W748">
        <v>3438813.090392</v>
      </c>
      <c r="X748">
        <v>924.82144600000004</v>
      </c>
      <c r="Y748">
        <v>82.073860999999994</v>
      </c>
      <c r="Z748">
        <v>1552.389486</v>
      </c>
      <c r="AA748">
        <v>1478.278532</v>
      </c>
      <c r="AB748">
        <v>0</v>
      </c>
    </row>
    <row r="749" spans="1:28" x14ac:dyDescent="0.25">
      <c r="A749" s="1" t="s">
        <v>3993</v>
      </c>
      <c r="B749">
        <v>3259</v>
      </c>
      <c r="C749" s="1" t="s">
        <v>4063</v>
      </c>
      <c r="D749">
        <v>5.0999999999999996</v>
      </c>
      <c r="E749">
        <v>0</v>
      </c>
      <c r="F749">
        <v>0.68</v>
      </c>
      <c r="G749">
        <v>4395</v>
      </c>
      <c r="H749" s="1" t="s">
        <v>4119</v>
      </c>
      <c r="I749">
        <v>17.75</v>
      </c>
      <c r="J749">
        <v>12.6</v>
      </c>
      <c r="K749">
        <v>1136</v>
      </c>
      <c r="L749">
        <v>2100.81</v>
      </c>
      <c r="M749">
        <v>734</v>
      </c>
      <c r="N749">
        <v>21</v>
      </c>
      <c r="O749">
        <v>0</v>
      </c>
      <c r="P749">
        <v>990.19</v>
      </c>
      <c r="Q749">
        <v>0</v>
      </c>
      <c r="R749" s="1" t="s">
        <v>8148</v>
      </c>
      <c r="S749" s="1" t="s">
        <v>8157</v>
      </c>
      <c r="T749">
        <v>1.05</v>
      </c>
      <c r="U749" s="1"/>
      <c r="V749">
        <v>129029.114793</v>
      </c>
      <c r="W749">
        <v>2625077.2874719999</v>
      </c>
      <c r="X749">
        <v>649.36598000000004</v>
      </c>
      <c r="Y749">
        <v>61.511910999999998</v>
      </c>
      <c r="Z749">
        <v>1177.1995589999999</v>
      </c>
      <c r="AA749">
        <v>1128.4605369999999</v>
      </c>
      <c r="AB749">
        <v>0</v>
      </c>
    </row>
    <row r="752" spans="1:28" x14ac:dyDescent="0.25">
      <c r="K752" t="s">
        <v>8164</v>
      </c>
      <c r="P752" t="s">
        <v>8165</v>
      </c>
      <c r="V752" t="s">
        <v>8166</v>
      </c>
      <c r="W752" t="s">
        <v>8167</v>
      </c>
      <c r="X752" t="s">
        <v>8168</v>
      </c>
      <c r="Y752" t="s">
        <v>8169</v>
      </c>
      <c r="Z752" t="s">
        <v>8170</v>
      </c>
      <c r="AA752" t="s">
        <v>8171</v>
      </c>
    </row>
    <row r="753" spans="11:27" x14ac:dyDescent="0.25">
      <c r="K753">
        <f>SUM(K2:K749)</f>
        <v>393157</v>
      </c>
      <c r="P753">
        <f>SUM(P2:P749)</f>
        <v>290461.57</v>
      </c>
      <c r="V753">
        <f t="shared" ref="V753:AA753" si="0">SUM(V2:V749)</f>
        <v>40132146.989771023</v>
      </c>
      <c r="W753">
        <f t="shared" si="0"/>
        <v>947663245.82968426</v>
      </c>
      <c r="X753">
        <f t="shared" si="0"/>
        <v>205057.19459999993</v>
      </c>
      <c r="Y753">
        <f t="shared" si="0"/>
        <v>21232.296591999981</v>
      </c>
      <c r="Z753">
        <f t="shared" si="0"/>
        <v>418804.20192100038</v>
      </c>
      <c r="AA753">
        <f t="shared" si="0"/>
        <v>407374.65617699985</v>
      </c>
    </row>
    <row r="755" spans="11:27" x14ac:dyDescent="0.25">
      <c r="K755" t="s">
        <v>8172</v>
      </c>
      <c r="P755" t="s">
        <v>8173</v>
      </c>
      <c r="V755" t="s">
        <v>8174</v>
      </c>
      <c r="W755" t="s">
        <v>8175</v>
      </c>
      <c r="X755" t="s">
        <v>8176</v>
      </c>
      <c r="Y755" t="s">
        <v>8177</v>
      </c>
      <c r="Z755" t="s">
        <v>8178</v>
      </c>
      <c r="AA755" t="s">
        <v>8179</v>
      </c>
    </row>
    <row r="756" spans="11:27" x14ac:dyDescent="0.25">
      <c r="K756">
        <f>K753/748</f>
        <v>525.61096256684493</v>
      </c>
      <c r="P756">
        <f>P753/748</f>
        <v>388.31760695187165</v>
      </c>
      <c r="V756">
        <f>V753/748</f>
        <v>53652.602927501372</v>
      </c>
      <c r="W756">
        <f t="shared" ref="W756:AA756" si="1">W753/748</f>
        <v>1266929.4730343372</v>
      </c>
      <c r="X756">
        <f t="shared" si="1"/>
        <v>274.14063449197852</v>
      </c>
      <c r="Y756">
        <f t="shared" si="1"/>
        <v>28.385423251336871</v>
      </c>
      <c r="Z756">
        <f t="shared" si="1"/>
        <v>559.89866566978662</v>
      </c>
      <c r="AA756">
        <f t="shared" si="1"/>
        <v>544.61852430080194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"/>
  <sheetViews>
    <sheetView topLeftCell="I1" workbookViewId="0">
      <selection activeCell="K14" sqref="K14"/>
    </sheetView>
  </sheetViews>
  <sheetFormatPr baseColWidth="10" defaultRowHeight="15" x14ac:dyDescent="0.25"/>
  <cols>
    <col min="1" max="1" width="10.7109375" bestFit="1" customWidth="1"/>
    <col min="2" max="2" width="9.140625" bestFit="1" customWidth="1"/>
    <col min="3" max="3" width="13.28515625" bestFit="1" customWidth="1"/>
    <col min="4" max="4" width="12.28515625" bestFit="1" customWidth="1"/>
    <col min="5" max="5" width="14.7109375" bestFit="1" customWidth="1"/>
    <col min="6" max="6" width="14.140625" bestFit="1" customWidth="1"/>
    <col min="7" max="7" width="8.85546875" bestFit="1" customWidth="1"/>
    <col min="8" max="8" width="13" bestFit="1" customWidth="1"/>
    <col min="9" max="9" width="12" customWidth="1"/>
    <col min="10" max="10" width="14.42578125" bestFit="1" customWidth="1"/>
    <col min="11" max="11" width="16" customWidth="1"/>
    <col min="12" max="12" width="14.140625" bestFit="1" customWidth="1"/>
    <col min="13" max="13" width="14.28515625" bestFit="1" customWidth="1"/>
    <col min="14" max="14" width="15.140625" bestFit="1" customWidth="1"/>
    <col min="15" max="15" width="11.5703125" bestFit="1" customWidth="1"/>
    <col min="16" max="16" width="15.42578125" customWidth="1"/>
    <col min="17" max="17" width="12.5703125" bestFit="1" customWidth="1"/>
    <col min="18" max="18" width="73.28515625" bestFit="1" customWidth="1"/>
    <col min="19" max="19" width="10.28515625" bestFit="1" customWidth="1"/>
    <col min="20" max="20" width="14.140625" bestFit="1" customWidth="1"/>
    <col min="21" max="27" width="12" bestFit="1" customWidth="1"/>
    <col min="28" max="28" width="16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s="1" t="s">
        <v>848</v>
      </c>
      <c r="B2">
        <v>545</v>
      </c>
      <c r="C2" s="1" t="s">
        <v>4001</v>
      </c>
      <c r="D2">
        <v>0.2</v>
      </c>
      <c r="E2">
        <v>0</v>
      </c>
      <c r="F2">
        <v>0</v>
      </c>
      <c r="G2">
        <v>903</v>
      </c>
      <c r="H2" s="1" t="s">
        <v>4090</v>
      </c>
      <c r="I2">
        <v>24.41</v>
      </c>
      <c r="J2">
        <v>7.5</v>
      </c>
      <c r="K2">
        <v>358</v>
      </c>
      <c r="L2">
        <v>1066.78</v>
      </c>
      <c r="M2">
        <v>164</v>
      </c>
      <c r="N2">
        <v>5</v>
      </c>
      <c r="O2">
        <v>0</v>
      </c>
      <c r="P2">
        <v>238.97</v>
      </c>
      <c r="Q2">
        <v>0</v>
      </c>
      <c r="R2" s="1" t="s">
        <v>5003</v>
      </c>
      <c r="S2" s="1" t="s">
        <v>8162</v>
      </c>
      <c r="T2">
        <v>0.64</v>
      </c>
      <c r="U2" s="1"/>
      <c r="V2">
        <v>5697.7183709999999</v>
      </c>
      <c r="W2">
        <v>3632036.9948849999</v>
      </c>
      <c r="X2">
        <v>0</v>
      </c>
      <c r="Y2">
        <v>744.74367400000006</v>
      </c>
      <c r="Z2">
        <v>34325.568164999997</v>
      </c>
      <c r="AA2">
        <v>1539.807223</v>
      </c>
      <c r="AB2">
        <v>0</v>
      </c>
    </row>
    <row r="3" spans="1:28" x14ac:dyDescent="0.25">
      <c r="A3" s="1" t="s">
        <v>1273</v>
      </c>
      <c r="B3">
        <v>1050</v>
      </c>
      <c r="C3" s="1" t="s">
        <v>4034</v>
      </c>
      <c r="D3">
        <v>15.1</v>
      </c>
      <c r="E3">
        <v>0</v>
      </c>
      <c r="F3">
        <v>0</v>
      </c>
      <c r="G3">
        <v>1292</v>
      </c>
      <c r="H3" s="1" t="s">
        <v>4150</v>
      </c>
      <c r="I3">
        <v>82</v>
      </c>
      <c r="J3">
        <v>9.7899999999999991</v>
      </c>
      <c r="K3">
        <v>242</v>
      </c>
      <c r="L3">
        <v>1798.36</v>
      </c>
      <c r="M3">
        <v>38</v>
      </c>
      <c r="N3">
        <v>4</v>
      </c>
      <c r="O3">
        <v>0</v>
      </c>
      <c r="P3">
        <v>93.69</v>
      </c>
      <c r="Q3">
        <v>0</v>
      </c>
      <c r="R3" s="1" t="s">
        <v>5428</v>
      </c>
      <c r="S3" s="1" t="s">
        <v>8162</v>
      </c>
      <c r="T3">
        <v>0.86</v>
      </c>
      <c r="U3" s="1"/>
      <c r="V3">
        <v>5189.1441619999996</v>
      </c>
      <c r="W3">
        <v>3952506.097048</v>
      </c>
      <c r="X3">
        <v>0</v>
      </c>
      <c r="Y3">
        <v>616.99239299999999</v>
      </c>
      <c r="Z3">
        <v>33186.047665999999</v>
      </c>
      <c r="AA3">
        <v>1675.6908579999999</v>
      </c>
      <c r="AB3">
        <v>0</v>
      </c>
    </row>
    <row r="4" spans="1:28" x14ac:dyDescent="0.25">
      <c r="A4" s="1" t="s">
        <v>2689</v>
      </c>
      <c r="B4">
        <v>1905</v>
      </c>
      <c r="C4" s="1" t="s">
        <v>4037</v>
      </c>
      <c r="D4">
        <v>15.1</v>
      </c>
      <c r="E4">
        <v>0</v>
      </c>
      <c r="F4">
        <v>0</v>
      </c>
      <c r="G4">
        <v>2799</v>
      </c>
      <c r="H4" s="1" t="s">
        <v>4096</v>
      </c>
      <c r="I4">
        <v>121.36</v>
      </c>
      <c r="J4">
        <v>7.71</v>
      </c>
      <c r="K4">
        <v>894</v>
      </c>
      <c r="L4">
        <v>1407.38</v>
      </c>
      <c r="M4">
        <v>546</v>
      </c>
      <c r="N4">
        <v>22</v>
      </c>
      <c r="O4">
        <v>0</v>
      </c>
      <c r="P4">
        <v>728.02</v>
      </c>
      <c r="Q4">
        <v>0</v>
      </c>
      <c r="R4" s="1" t="s">
        <v>6844</v>
      </c>
      <c r="S4" s="1" t="s">
        <v>8162</v>
      </c>
      <c r="T4">
        <v>0.6</v>
      </c>
      <c r="U4" s="1"/>
      <c r="V4">
        <v>11365.591786999999</v>
      </c>
      <c r="W4">
        <v>6632241.875798</v>
      </c>
      <c r="X4">
        <v>0</v>
      </c>
      <c r="Y4">
        <v>1543.922795</v>
      </c>
      <c r="Z4">
        <v>66649.012831</v>
      </c>
      <c r="AA4">
        <v>2811.7292430000002</v>
      </c>
      <c r="AB4">
        <v>0</v>
      </c>
    </row>
    <row r="5" spans="1:28" x14ac:dyDescent="0.25">
      <c r="A5" s="1" t="s">
        <v>2946</v>
      </c>
      <c r="B5">
        <v>2553</v>
      </c>
      <c r="C5" s="1" t="s">
        <v>4014</v>
      </c>
      <c r="D5">
        <v>15.1</v>
      </c>
      <c r="E5">
        <v>0</v>
      </c>
      <c r="F5">
        <v>0</v>
      </c>
      <c r="G5">
        <v>3016</v>
      </c>
      <c r="H5" s="1" t="s">
        <v>4087</v>
      </c>
      <c r="I5">
        <v>59.72</v>
      </c>
      <c r="J5">
        <v>15.8</v>
      </c>
      <c r="K5">
        <v>463</v>
      </c>
      <c r="L5">
        <v>1173.1099999999999</v>
      </c>
      <c r="M5">
        <v>279</v>
      </c>
      <c r="N5">
        <v>10</v>
      </c>
      <c r="O5">
        <v>0</v>
      </c>
      <c r="P5">
        <v>395.49</v>
      </c>
      <c r="Q5">
        <v>0</v>
      </c>
      <c r="R5" s="1" t="s">
        <v>7101</v>
      </c>
      <c r="S5" s="1" t="s">
        <v>8162</v>
      </c>
      <c r="T5">
        <v>1.45</v>
      </c>
      <c r="U5" s="1"/>
      <c r="V5">
        <v>9018.8248089999997</v>
      </c>
      <c r="W5">
        <v>6048604.1621719999</v>
      </c>
      <c r="X5">
        <v>0</v>
      </c>
      <c r="Y5">
        <v>1154.9138539999999</v>
      </c>
      <c r="Z5">
        <v>55584.424764000003</v>
      </c>
      <c r="AA5">
        <v>2564.3349360000002</v>
      </c>
      <c r="AB5">
        <v>0</v>
      </c>
    </row>
    <row r="6" spans="1:28" x14ac:dyDescent="0.25">
      <c r="A6" s="1" t="s">
        <v>3615</v>
      </c>
      <c r="B6">
        <v>2189</v>
      </c>
      <c r="C6" s="1" t="s">
        <v>4022</v>
      </c>
      <c r="D6">
        <v>15.1</v>
      </c>
      <c r="E6">
        <v>0</v>
      </c>
      <c r="F6">
        <v>0</v>
      </c>
      <c r="G6">
        <v>3546</v>
      </c>
      <c r="H6" s="1" t="s">
        <v>4128</v>
      </c>
      <c r="I6">
        <v>116.2</v>
      </c>
      <c r="J6">
        <v>7.96</v>
      </c>
      <c r="K6">
        <v>1357</v>
      </c>
      <c r="L6">
        <v>3368.88</v>
      </c>
      <c r="M6">
        <v>779</v>
      </c>
      <c r="N6">
        <v>31</v>
      </c>
      <c r="O6">
        <v>0</v>
      </c>
      <c r="P6">
        <v>1031.0899999999999</v>
      </c>
      <c r="Q6">
        <v>0</v>
      </c>
      <c r="R6" s="1" t="s">
        <v>7770</v>
      </c>
      <c r="S6" s="1" t="s">
        <v>8162</v>
      </c>
      <c r="T6">
        <v>0.73</v>
      </c>
      <c r="U6" s="1"/>
      <c r="V6">
        <v>20200.063182000002</v>
      </c>
      <c r="W6">
        <v>12523288.326474</v>
      </c>
      <c r="X6">
        <v>0</v>
      </c>
      <c r="Y6">
        <v>2674.7926360000001</v>
      </c>
      <c r="Z6">
        <v>120708.189583</v>
      </c>
      <c r="AA6">
        <v>5309.2568380000002</v>
      </c>
      <c r="AB6">
        <v>0</v>
      </c>
    </row>
    <row r="7" spans="1:28" x14ac:dyDescent="0.25">
      <c r="A7" s="1" t="s">
        <v>3833</v>
      </c>
      <c r="B7">
        <v>3305</v>
      </c>
      <c r="C7" s="1" t="s">
        <v>4003</v>
      </c>
      <c r="D7">
        <v>15.1</v>
      </c>
      <c r="E7">
        <v>0</v>
      </c>
      <c r="F7">
        <v>0</v>
      </c>
      <c r="G7">
        <v>3791</v>
      </c>
      <c r="H7" s="1" t="s">
        <v>4122</v>
      </c>
      <c r="I7">
        <v>159.35</v>
      </c>
      <c r="J7">
        <v>10.58</v>
      </c>
      <c r="K7">
        <v>486</v>
      </c>
      <c r="L7">
        <v>1404.36</v>
      </c>
      <c r="M7">
        <v>281</v>
      </c>
      <c r="N7">
        <v>18</v>
      </c>
      <c r="O7">
        <v>0</v>
      </c>
      <c r="P7">
        <v>374.75</v>
      </c>
      <c r="Q7">
        <v>0</v>
      </c>
      <c r="R7" s="1" t="s">
        <v>7988</v>
      </c>
      <c r="S7" s="1" t="s">
        <v>8162</v>
      </c>
      <c r="T7">
        <v>0.89</v>
      </c>
      <c r="U7" s="1"/>
      <c r="V7">
        <v>8056.8618960000003</v>
      </c>
      <c r="W7">
        <v>5258665.9179459997</v>
      </c>
      <c r="X7">
        <v>0</v>
      </c>
      <c r="Y7">
        <v>1042.741661</v>
      </c>
      <c r="Z7">
        <v>49007.365145999996</v>
      </c>
      <c r="AA7">
        <v>2229.4259510000002</v>
      </c>
      <c r="AB7">
        <v>0</v>
      </c>
    </row>
    <row r="10" spans="1:28" x14ac:dyDescent="0.25">
      <c r="K10" t="s">
        <v>8164</v>
      </c>
      <c r="P10" t="s">
        <v>8165</v>
      </c>
      <c r="V10" t="s">
        <v>8166</v>
      </c>
      <c r="W10" t="s">
        <v>8167</v>
      </c>
      <c r="X10" t="s">
        <v>8168</v>
      </c>
      <c r="Y10" t="s">
        <v>8169</v>
      </c>
      <c r="Z10" t="s">
        <v>8170</v>
      </c>
      <c r="AA10" t="s">
        <v>8171</v>
      </c>
    </row>
    <row r="11" spans="1:28" x14ac:dyDescent="0.25">
      <c r="K11">
        <f>SUM(K2:K7)</f>
        <v>3800</v>
      </c>
      <c r="P11">
        <f>SUM(P2:P7)</f>
        <v>2862.0099999999998</v>
      </c>
      <c r="V11">
        <f t="shared" ref="V11:AA11" si="0">SUM(V2:V7)</f>
        <v>59528.204207000002</v>
      </c>
      <c r="W11">
        <f t="shared" si="0"/>
        <v>38047343.374322996</v>
      </c>
      <c r="X11">
        <f t="shared" si="0"/>
        <v>0</v>
      </c>
      <c r="Y11">
        <f t="shared" si="0"/>
        <v>7778.1070130000007</v>
      </c>
      <c r="Z11">
        <f t="shared" si="0"/>
        <v>359460.60815499997</v>
      </c>
      <c r="AA11">
        <f t="shared" si="0"/>
        <v>16130.245049000001</v>
      </c>
    </row>
    <row r="13" spans="1:28" x14ac:dyDescent="0.25">
      <c r="K13" t="s">
        <v>8172</v>
      </c>
      <c r="P13" t="s">
        <v>8173</v>
      </c>
      <c r="V13" t="s">
        <v>8174</v>
      </c>
      <c r="W13" t="s">
        <v>8175</v>
      </c>
      <c r="X13" t="s">
        <v>8176</v>
      </c>
      <c r="Y13" t="s">
        <v>8177</v>
      </c>
      <c r="Z13" t="s">
        <v>8178</v>
      </c>
      <c r="AA13" t="s">
        <v>8179</v>
      </c>
    </row>
    <row r="14" spans="1:28" x14ac:dyDescent="0.25">
      <c r="K14">
        <f>K11/6</f>
        <v>633.33333333333337</v>
      </c>
      <c r="P14">
        <f>P11/6</f>
        <v>477.00166666666661</v>
      </c>
      <c r="V14">
        <f>V11/6</f>
        <v>9921.3673678333344</v>
      </c>
      <c r="W14">
        <f t="shared" ref="W14:AA14" si="1">W11/6</f>
        <v>6341223.8957204996</v>
      </c>
      <c r="X14">
        <f t="shared" si="1"/>
        <v>0</v>
      </c>
      <c r="Y14">
        <f t="shared" si="1"/>
        <v>1296.3511688333335</v>
      </c>
      <c r="Z14">
        <f t="shared" si="1"/>
        <v>59910.101359166663</v>
      </c>
      <c r="AA14">
        <f t="shared" si="1"/>
        <v>2688.3741748333337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4"/>
  <sheetViews>
    <sheetView topLeftCell="S147" workbookViewId="0">
      <selection activeCell="V164" sqref="V164:AA164"/>
    </sheetView>
  </sheetViews>
  <sheetFormatPr baseColWidth="10" defaultRowHeight="15" x14ac:dyDescent="0.25"/>
  <cols>
    <col min="1" max="1" width="10.7109375" bestFit="1" customWidth="1"/>
    <col min="2" max="2" width="9.140625" bestFit="1" customWidth="1"/>
    <col min="3" max="3" width="13.28515625" bestFit="1" customWidth="1"/>
    <col min="4" max="4" width="12.28515625" bestFit="1" customWidth="1"/>
    <col min="5" max="5" width="14.7109375" bestFit="1" customWidth="1"/>
    <col min="6" max="6" width="14.140625" bestFit="1" customWidth="1"/>
    <col min="7" max="7" width="8.85546875" bestFit="1" customWidth="1"/>
    <col min="8" max="8" width="13" bestFit="1" customWidth="1"/>
    <col min="9" max="9" width="12" customWidth="1"/>
    <col min="10" max="10" width="14.42578125" bestFit="1" customWidth="1"/>
    <col min="11" max="11" width="16" customWidth="1"/>
    <col min="12" max="12" width="14.140625" bestFit="1" customWidth="1"/>
    <col min="13" max="13" width="14.28515625" bestFit="1" customWidth="1"/>
    <col min="14" max="14" width="15.140625" bestFit="1" customWidth="1"/>
    <col min="15" max="15" width="11.5703125" bestFit="1" customWidth="1"/>
    <col min="16" max="16" width="15.42578125" customWidth="1"/>
    <col min="17" max="17" width="12.5703125" bestFit="1" customWidth="1"/>
    <col min="18" max="18" width="73.28515625" bestFit="1" customWidth="1"/>
    <col min="19" max="19" width="10.28515625" bestFit="1" customWidth="1"/>
    <col min="20" max="20" width="14.140625" bestFit="1" customWidth="1"/>
    <col min="21" max="27" width="12" bestFit="1" customWidth="1"/>
    <col min="28" max="28" width="16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s="1" t="s">
        <v>35</v>
      </c>
      <c r="B2">
        <v>7</v>
      </c>
      <c r="C2" s="1" t="s">
        <v>4005</v>
      </c>
      <c r="D2">
        <v>8.1</v>
      </c>
      <c r="E2">
        <v>0</v>
      </c>
      <c r="F2">
        <v>7</v>
      </c>
      <c r="G2">
        <v>72</v>
      </c>
      <c r="H2" s="1" t="s">
        <v>4075</v>
      </c>
      <c r="I2">
        <v>89.74</v>
      </c>
      <c r="J2">
        <v>15.01</v>
      </c>
      <c r="K2">
        <v>65</v>
      </c>
      <c r="L2">
        <v>695.34</v>
      </c>
      <c r="M2">
        <v>10</v>
      </c>
      <c r="N2">
        <v>1</v>
      </c>
      <c r="O2">
        <v>0</v>
      </c>
      <c r="P2">
        <v>22.86</v>
      </c>
      <c r="Q2">
        <v>0</v>
      </c>
      <c r="R2" s="1" t="s">
        <v>4190</v>
      </c>
      <c r="S2" s="1" t="s">
        <v>8158</v>
      </c>
      <c r="T2">
        <v>1.22</v>
      </c>
      <c r="U2" s="1"/>
      <c r="V2">
        <v>2295.5964760000002</v>
      </c>
      <c r="W2">
        <v>1883562.8365120001</v>
      </c>
      <c r="X2">
        <v>0</v>
      </c>
      <c r="Y2">
        <v>261.38028500000001</v>
      </c>
      <c r="Z2">
        <v>15183.75958</v>
      </c>
      <c r="AA2">
        <v>798.55549599999995</v>
      </c>
      <c r="AB2">
        <v>0</v>
      </c>
    </row>
    <row r="3" spans="1:28" x14ac:dyDescent="0.25">
      <c r="A3" s="1" t="s">
        <v>36</v>
      </c>
      <c r="B3">
        <v>2</v>
      </c>
      <c r="C3" s="1" t="s">
        <v>4003</v>
      </c>
      <c r="D3">
        <v>8.1</v>
      </c>
      <c r="E3">
        <v>0</v>
      </c>
      <c r="F3">
        <v>2</v>
      </c>
      <c r="G3">
        <v>81</v>
      </c>
      <c r="H3" s="1" t="s">
        <v>4073</v>
      </c>
      <c r="I3">
        <v>40.79</v>
      </c>
      <c r="J3">
        <v>10.5</v>
      </c>
      <c r="K3">
        <v>79</v>
      </c>
      <c r="L3">
        <v>603.14</v>
      </c>
      <c r="M3">
        <v>20</v>
      </c>
      <c r="N3">
        <v>1</v>
      </c>
      <c r="O3">
        <v>0</v>
      </c>
      <c r="P3">
        <v>30.14</v>
      </c>
      <c r="Q3">
        <v>0</v>
      </c>
      <c r="R3" s="1" t="s">
        <v>4191</v>
      </c>
      <c r="S3" s="1" t="s">
        <v>8158</v>
      </c>
      <c r="T3">
        <v>0.86</v>
      </c>
      <c r="U3" s="1"/>
      <c r="V3">
        <v>1822.9028960000001</v>
      </c>
      <c r="W3">
        <v>1380203.6203020001</v>
      </c>
      <c r="X3">
        <v>0</v>
      </c>
      <c r="Y3">
        <v>217.35458600000001</v>
      </c>
      <c r="Z3">
        <v>11619.3853</v>
      </c>
      <c r="AA3">
        <v>585.145714</v>
      </c>
      <c r="AB3">
        <v>0</v>
      </c>
    </row>
    <row r="4" spans="1:28" x14ac:dyDescent="0.25">
      <c r="A4" s="1" t="s">
        <v>74</v>
      </c>
      <c r="B4">
        <v>4</v>
      </c>
      <c r="C4" s="1" t="s">
        <v>4018</v>
      </c>
      <c r="D4">
        <v>8.1</v>
      </c>
      <c r="E4">
        <v>0</v>
      </c>
      <c r="F4">
        <v>4</v>
      </c>
      <c r="G4">
        <v>143</v>
      </c>
      <c r="H4" s="1" t="s">
        <v>4092</v>
      </c>
      <c r="I4">
        <v>182.21</v>
      </c>
      <c r="J4">
        <v>10.74</v>
      </c>
      <c r="K4">
        <v>139</v>
      </c>
      <c r="L4">
        <v>1348.38</v>
      </c>
      <c r="M4">
        <v>7</v>
      </c>
      <c r="N4">
        <v>1</v>
      </c>
      <c r="O4">
        <v>0</v>
      </c>
      <c r="P4">
        <v>34.54</v>
      </c>
      <c r="Q4">
        <v>0</v>
      </c>
      <c r="R4" s="1" t="s">
        <v>4229</v>
      </c>
      <c r="S4" s="1" t="s">
        <v>8158</v>
      </c>
      <c r="T4">
        <v>0.91</v>
      </c>
      <c r="U4" s="1"/>
      <c r="V4">
        <v>3301.7510040000002</v>
      </c>
      <c r="W4">
        <v>2615018.6125960001</v>
      </c>
      <c r="X4">
        <v>0</v>
      </c>
      <c r="Y4">
        <v>382.71290599999998</v>
      </c>
      <c r="Z4">
        <v>21386.880614999998</v>
      </c>
      <c r="AA4">
        <v>1108.6560480000001</v>
      </c>
      <c r="AB4">
        <v>0</v>
      </c>
    </row>
    <row r="5" spans="1:28" x14ac:dyDescent="0.25">
      <c r="A5" s="1" t="s">
        <v>111</v>
      </c>
      <c r="B5">
        <v>25</v>
      </c>
      <c r="C5" s="1" t="s">
        <v>4010</v>
      </c>
      <c r="D5">
        <v>8.1</v>
      </c>
      <c r="E5">
        <v>0</v>
      </c>
      <c r="F5">
        <v>0</v>
      </c>
      <c r="G5">
        <v>209</v>
      </c>
      <c r="H5" s="1" t="s">
        <v>4083</v>
      </c>
      <c r="I5">
        <v>73.11</v>
      </c>
      <c r="J5">
        <v>6.47</v>
      </c>
      <c r="K5">
        <v>184</v>
      </c>
      <c r="L5">
        <v>897.39</v>
      </c>
      <c r="M5">
        <v>34</v>
      </c>
      <c r="N5">
        <v>2</v>
      </c>
      <c r="O5">
        <v>0</v>
      </c>
      <c r="P5">
        <v>62.23</v>
      </c>
      <c r="Q5">
        <v>0</v>
      </c>
      <c r="R5" s="1" t="s">
        <v>4266</v>
      </c>
      <c r="S5" s="1" t="s">
        <v>8158</v>
      </c>
      <c r="T5">
        <v>0.53</v>
      </c>
      <c r="U5" s="1"/>
      <c r="V5">
        <v>2847.7942750000002</v>
      </c>
      <c r="W5">
        <v>1971190.7127400001</v>
      </c>
      <c r="X5">
        <v>0</v>
      </c>
      <c r="Y5">
        <v>356.63624299999998</v>
      </c>
      <c r="Z5">
        <v>17560.066132</v>
      </c>
      <c r="AA5">
        <v>835.69206899999995</v>
      </c>
      <c r="AB5">
        <v>0</v>
      </c>
    </row>
    <row r="6" spans="1:28" x14ac:dyDescent="0.25">
      <c r="A6" s="1" t="s">
        <v>152</v>
      </c>
      <c r="B6">
        <v>5</v>
      </c>
      <c r="C6" s="1" t="s">
        <v>4037</v>
      </c>
      <c r="D6">
        <v>8.1</v>
      </c>
      <c r="E6">
        <v>0</v>
      </c>
      <c r="F6">
        <v>5</v>
      </c>
      <c r="G6">
        <v>256</v>
      </c>
      <c r="H6" s="1" t="s">
        <v>4096</v>
      </c>
      <c r="I6">
        <v>121.36</v>
      </c>
      <c r="J6">
        <v>13.09</v>
      </c>
      <c r="K6">
        <v>251</v>
      </c>
      <c r="L6">
        <v>1414.38</v>
      </c>
      <c r="M6">
        <v>71</v>
      </c>
      <c r="N6">
        <v>3</v>
      </c>
      <c r="O6">
        <v>0</v>
      </c>
      <c r="P6">
        <v>157.01</v>
      </c>
      <c r="Q6">
        <v>0</v>
      </c>
      <c r="R6" s="1" t="s">
        <v>4307</v>
      </c>
      <c r="S6" s="1" t="s">
        <v>8158</v>
      </c>
      <c r="T6">
        <v>1.1000000000000001</v>
      </c>
      <c r="U6" s="1"/>
      <c r="V6">
        <v>5214.2583240000004</v>
      </c>
      <c r="W6">
        <v>3841552.976913</v>
      </c>
      <c r="X6">
        <v>0</v>
      </c>
      <c r="Y6">
        <v>632.75792200000001</v>
      </c>
      <c r="Z6">
        <v>32990.981264000002</v>
      </c>
      <c r="AA6">
        <v>1628.6491510000001</v>
      </c>
      <c r="AB6">
        <v>0</v>
      </c>
    </row>
    <row r="7" spans="1:28" x14ac:dyDescent="0.25">
      <c r="A7" s="1" t="s">
        <v>166</v>
      </c>
      <c r="B7">
        <v>25</v>
      </c>
      <c r="C7" s="1" t="s">
        <v>4033</v>
      </c>
      <c r="D7">
        <v>8.1</v>
      </c>
      <c r="E7">
        <v>0</v>
      </c>
      <c r="F7">
        <v>0</v>
      </c>
      <c r="G7">
        <v>267</v>
      </c>
      <c r="H7" s="1" t="s">
        <v>4122</v>
      </c>
      <c r="I7">
        <v>159.35</v>
      </c>
      <c r="J7">
        <v>13.91</v>
      </c>
      <c r="K7">
        <v>242</v>
      </c>
      <c r="L7">
        <v>1980.05</v>
      </c>
      <c r="M7">
        <v>47</v>
      </c>
      <c r="N7">
        <v>2</v>
      </c>
      <c r="O7">
        <v>0</v>
      </c>
      <c r="P7">
        <v>117.03</v>
      </c>
      <c r="Q7">
        <v>0</v>
      </c>
      <c r="R7" s="1" t="s">
        <v>4321</v>
      </c>
      <c r="S7" s="1" t="s">
        <v>8158</v>
      </c>
      <c r="T7">
        <v>1.1599999999999999</v>
      </c>
      <c r="U7" s="1"/>
      <c r="V7">
        <v>6816.1177459999999</v>
      </c>
      <c r="W7">
        <v>5338437.2639570003</v>
      </c>
      <c r="X7">
        <v>0</v>
      </c>
      <c r="Y7">
        <v>798.01055699999995</v>
      </c>
      <c r="Z7">
        <v>44147.805049000002</v>
      </c>
      <c r="AA7">
        <v>2263.2730580000002</v>
      </c>
      <c r="AB7">
        <v>0</v>
      </c>
    </row>
    <row r="8" spans="1:28" x14ac:dyDescent="0.25">
      <c r="A8" s="1" t="s">
        <v>174</v>
      </c>
      <c r="B8">
        <v>92</v>
      </c>
      <c r="C8" s="1" t="s">
        <v>4024</v>
      </c>
      <c r="D8">
        <v>8.1</v>
      </c>
      <c r="E8">
        <v>0</v>
      </c>
      <c r="F8">
        <v>0</v>
      </c>
      <c r="G8">
        <v>274</v>
      </c>
      <c r="H8" s="1" t="s">
        <v>4100</v>
      </c>
      <c r="I8">
        <v>91.57</v>
      </c>
      <c r="J8">
        <v>13.81</v>
      </c>
      <c r="K8">
        <v>182</v>
      </c>
      <c r="L8">
        <v>1441.8</v>
      </c>
      <c r="M8">
        <v>44</v>
      </c>
      <c r="N8">
        <v>1</v>
      </c>
      <c r="O8">
        <v>0</v>
      </c>
      <c r="P8">
        <v>75.67</v>
      </c>
      <c r="Q8">
        <v>0</v>
      </c>
      <c r="R8" s="1" t="s">
        <v>4329</v>
      </c>
      <c r="S8" s="1" t="s">
        <v>8158</v>
      </c>
      <c r="T8">
        <v>1.01</v>
      </c>
      <c r="U8" s="1"/>
      <c r="V8">
        <v>5134.130521</v>
      </c>
      <c r="W8">
        <v>3972510.0157260001</v>
      </c>
      <c r="X8">
        <v>0</v>
      </c>
      <c r="Y8">
        <v>605.80659600000001</v>
      </c>
      <c r="Z8">
        <v>33116.487660999999</v>
      </c>
      <c r="AA8">
        <v>1684.1763430000001</v>
      </c>
      <c r="AB8">
        <v>0</v>
      </c>
    </row>
    <row r="9" spans="1:28" x14ac:dyDescent="0.25">
      <c r="A9" s="1" t="s">
        <v>243</v>
      </c>
      <c r="B9">
        <v>288</v>
      </c>
      <c r="C9" s="1" t="s">
        <v>4003</v>
      </c>
      <c r="D9">
        <v>8.1</v>
      </c>
      <c r="E9">
        <v>0</v>
      </c>
      <c r="F9">
        <v>0.5</v>
      </c>
      <c r="G9">
        <v>345</v>
      </c>
      <c r="H9" s="1" t="s">
        <v>4073</v>
      </c>
      <c r="I9">
        <v>40.79</v>
      </c>
      <c r="J9">
        <v>15.56</v>
      </c>
      <c r="K9">
        <v>57</v>
      </c>
      <c r="L9">
        <v>603.14</v>
      </c>
      <c r="M9">
        <v>7</v>
      </c>
      <c r="N9">
        <v>2</v>
      </c>
      <c r="O9">
        <v>0</v>
      </c>
      <c r="P9">
        <v>22.34</v>
      </c>
      <c r="Q9">
        <v>0</v>
      </c>
      <c r="R9" s="1" t="s">
        <v>4398</v>
      </c>
      <c r="S9" s="1" t="s">
        <v>8158</v>
      </c>
      <c r="T9">
        <v>1.37</v>
      </c>
      <c r="U9" s="1"/>
      <c r="V9">
        <v>1882.0392300000001</v>
      </c>
      <c r="W9">
        <v>1528735.6077980001</v>
      </c>
      <c r="X9">
        <v>0</v>
      </c>
      <c r="Y9">
        <v>215.18784500000001</v>
      </c>
      <c r="Z9">
        <v>12356.711174</v>
      </c>
      <c r="AA9">
        <v>648.121128</v>
      </c>
      <c r="AB9">
        <v>0</v>
      </c>
    </row>
    <row r="10" spans="1:28" x14ac:dyDescent="0.25">
      <c r="A10" s="1" t="s">
        <v>304</v>
      </c>
      <c r="B10">
        <v>4</v>
      </c>
      <c r="C10" s="1" t="s">
        <v>4042</v>
      </c>
      <c r="D10">
        <v>8.1</v>
      </c>
      <c r="E10">
        <v>0</v>
      </c>
      <c r="F10">
        <v>4</v>
      </c>
      <c r="G10">
        <v>402</v>
      </c>
      <c r="H10" s="1" t="s">
        <v>4126</v>
      </c>
      <c r="I10">
        <v>99.09</v>
      </c>
      <c r="J10">
        <v>5.24</v>
      </c>
      <c r="K10">
        <v>398</v>
      </c>
      <c r="L10">
        <v>1141.6400000000001</v>
      </c>
      <c r="M10">
        <v>129</v>
      </c>
      <c r="N10">
        <v>7</v>
      </c>
      <c r="O10">
        <v>0</v>
      </c>
      <c r="P10">
        <v>206.11</v>
      </c>
      <c r="Q10">
        <v>0</v>
      </c>
      <c r="R10" s="1" t="s">
        <v>4459</v>
      </c>
      <c r="S10" s="1" t="s">
        <v>8158</v>
      </c>
      <c r="T10">
        <v>0.44</v>
      </c>
      <c r="U10" s="1"/>
      <c r="V10">
        <v>5262.2199410000003</v>
      </c>
      <c r="W10">
        <v>3305451.1106890002</v>
      </c>
      <c r="X10">
        <v>0</v>
      </c>
      <c r="Y10">
        <v>691.30008199999997</v>
      </c>
      <c r="Z10">
        <v>31463.343357000002</v>
      </c>
      <c r="AA10">
        <v>1401.3462320000001</v>
      </c>
      <c r="AB10">
        <v>0</v>
      </c>
    </row>
    <row r="11" spans="1:28" x14ac:dyDescent="0.25">
      <c r="A11" s="1" t="s">
        <v>331</v>
      </c>
      <c r="B11">
        <v>216</v>
      </c>
      <c r="C11" s="1" t="s">
        <v>4018</v>
      </c>
      <c r="D11">
        <v>8.1</v>
      </c>
      <c r="E11">
        <v>0</v>
      </c>
      <c r="F11">
        <v>0.38</v>
      </c>
      <c r="G11">
        <v>425</v>
      </c>
      <c r="H11" s="1" t="s">
        <v>4089</v>
      </c>
      <c r="I11">
        <v>182.21</v>
      </c>
      <c r="J11">
        <v>16.02</v>
      </c>
      <c r="K11">
        <v>209</v>
      </c>
      <c r="L11">
        <v>1348.38</v>
      </c>
      <c r="M11">
        <v>61</v>
      </c>
      <c r="N11">
        <v>4</v>
      </c>
      <c r="O11">
        <v>0</v>
      </c>
      <c r="P11">
        <v>128.83000000000001</v>
      </c>
      <c r="Q11">
        <v>0</v>
      </c>
      <c r="R11" s="1" t="s">
        <v>4486</v>
      </c>
      <c r="S11" s="1" t="s">
        <v>8158</v>
      </c>
      <c r="T11">
        <v>1.22</v>
      </c>
      <c r="U11" s="1"/>
      <c r="V11">
        <v>4728.6630590000004</v>
      </c>
      <c r="W11">
        <v>3501617.3634560001</v>
      </c>
      <c r="X11">
        <v>0</v>
      </c>
      <c r="Y11">
        <v>572.01176299999997</v>
      </c>
      <c r="Z11">
        <v>29961.998936</v>
      </c>
      <c r="AA11">
        <v>1484.5316069999999</v>
      </c>
      <c r="AB11">
        <v>0</v>
      </c>
    </row>
    <row r="12" spans="1:28" x14ac:dyDescent="0.25">
      <c r="A12" s="1" t="s">
        <v>359</v>
      </c>
      <c r="B12">
        <v>50</v>
      </c>
      <c r="C12" s="1" t="s">
        <v>4030</v>
      </c>
      <c r="D12">
        <v>8.1</v>
      </c>
      <c r="E12">
        <v>0</v>
      </c>
      <c r="F12">
        <v>0</v>
      </c>
      <c r="G12">
        <v>451</v>
      </c>
      <c r="H12" s="1" t="s">
        <v>4118</v>
      </c>
      <c r="I12">
        <v>23.77</v>
      </c>
      <c r="J12">
        <v>12.49</v>
      </c>
      <c r="K12">
        <v>401</v>
      </c>
      <c r="L12">
        <v>2691.53</v>
      </c>
      <c r="M12">
        <v>110</v>
      </c>
      <c r="N12">
        <v>3</v>
      </c>
      <c r="O12">
        <v>0</v>
      </c>
      <c r="P12">
        <v>211.41</v>
      </c>
      <c r="Q12">
        <v>0</v>
      </c>
      <c r="R12" s="1" t="s">
        <v>4514</v>
      </c>
      <c r="S12" s="1" t="s">
        <v>8158</v>
      </c>
      <c r="T12">
        <v>1.02</v>
      </c>
      <c r="U12" s="1"/>
      <c r="V12">
        <v>9157.8113080000003</v>
      </c>
      <c r="W12">
        <v>6833328.9800479999</v>
      </c>
      <c r="X12">
        <v>0</v>
      </c>
      <c r="Y12">
        <v>1102.847135</v>
      </c>
      <c r="Z12">
        <v>58180.060924999998</v>
      </c>
      <c r="AA12">
        <v>2897.0320219999999</v>
      </c>
      <c r="AB12">
        <v>0</v>
      </c>
    </row>
    <row r="13" spans="1:28" x14ac:dyDescent="0.25">
      <c r="A13" s="1" t="s">
        <v>375</v>
      </c>
      <c r="B13">
        <v>40</v>
      </c>
      <c r="C13" s="1" t="s">
        <v>4037</v>
      </c>
      <c r="D13">
        <v>8.1</v>
      </c>
      <c r="E13">
        <v>0</v>
      </c>
      <c r="F13">
        <v>0</v>
      </c>
      <c r="G13">
        <v>465</v>
      </c>
      <c r="H13" s="1" t="s">
        <v>4129</v>
      </c>
      <c r="I13">
        <v>135.09</v>
      </c>
      <c r="J13">
        <v>6.78</v>
      </c>
      <c r="K13">
        <v>425</v>
      </c>
      <c r="L13">
        <v>1950.85</v>
      </c>
      <c r="M13">
        <v>113</v>
      </c>
      <c r="N13">
        <v>4</v>
      </c>
      <c r="O13">
        <v>0</v>
      </c>
      <c r="P13">
        <v>191.53</v>
      </c>
      <c r="Q13">
        <v>0</v>
      </c>
      <c r="R13" s="1" t="s">
        <v>4530</v>
      </c>
      <c r="S13" s="1" t="s">
        <v>8158</v>
      </c>
      <c r="T13">
        <v>0.6</v>
      </c>
      <c r="U13" s="1"/>
      <c r="V13">
        <v>7035.8125749999999</v>
      </c>
      <c r="W13">
        <v>4786177.9254010003</v>
      </c>
      <c r="X13">
        <v>0</v>
      </c>
      <c r="Y13">
        <v>888.46333200000004</v>
      </c>
      <c r="Z13">
        <v>43084.941615000003</v>
      </c>
      <c r="AA13">
        <v>2029.1100819999999</v>
      </c>
      <c r="AB13">
        <v>0</v>
      </c>
    </row>
    <row r="14" spans="1:28" x14ac:dyDescent="0.25">
      <c r="A14" s="1" t="s">
        <v>512</v>
      </c>
      <c r="B14">
        <v>269</v>
      </c>
      <c r="C14" s="1" t="s">
        <v>4029</v>
      </c>
      <c r="D14">
        <v>8.1</v>
      </c>
      <c r="E14">
        <v>0</v>
      </c>
      <c r="F14">
        <v>0</v>
      </c>
      <c r="G14">
        <v>596</v>
      </c>
      <c r="H14" s="1" t="s">
        <v>4111</v>
      </c>
      <c r="I14">
        <v>13.29</v>
      </c>
      <c r="J14">
        <v>7.17</v>
      </c>
      <c r="K14">
        <v>327</v>
      </c>
      <c r="L14">
        <v>1875.37</v>
      </c>
      <c r="M14">
        <v>46</v>
      </c>
      <c r="N14">
        <v>5</v>
      </c>
      <c r="O14">
        <v>0</v>
      </c>
      <c r="P14">
        <v>107.28</v>
      </c>
      <c r="Q14">
        <v>0</v>
      </c>
      <c r="R14" s="1" t="s">
        <v>4667</v>
      </c>
      <c r="S14" s="1" t="s">
        <v>8158</v>
      </c>
      <c r="T14">
        <v>0.61</v>
      </c>
      <c r="U14" s="1"/>
      <c r="V14">
        <v>5579.5469789999997</v>
      </c>
      <c r="W14">
        <v>4041624.2822690001</v>
      </c>
      <c r="X14">
        <v>0</v>
      </c>
      <c r="Y14">
        <v>681.28415900000005</v>
      </c>
      <c r="Z14">
        <v>34910.079082999997</v>
      </c>
      <c r="AA14">
        <v>1713.462863</v>
      </c>
      <c r="AB14">
        <v>0</v>
      </c>
    </row>
    <row r="15" spans="1:28" x14ac:dyDescent="0.25">
      <c r="A15" s="1" t="s">
        <v>518</v>
      </c>
      <c r="B15">
        <v>493</v>
      </c>
      <c r="C15" s="1" t="s">
        <v>4005</v>
      </c>
      <c r="D15">
        <v>8.1</v>
      </c>
      <c r="E15">
        <v>0</v>
      </c>
      <c r="F15">
        <v>0.14000000000000001</v>
      </c>
      <c r="G15">
        <v>599</v>
      </c>
      <c r="H15" s="1" t="s">
        <v>4075</v>
      </c>
      <c r="I15">
        <v>89.74</v>
      </c>
      <c r="J15">
        <v>8.81</v>
      </c>
      <c r="K15">
        <v>106</v>
      </c>
      <c r="L15">
        <v>695.35</v>
      </c>
      <c r="M15">
        <v>21</v>
      </c>
      <c r="N15">
        <v>1</v>
      </c>
      <c r="O15">
        <v>0</v>
      </c>
      <c r="P15">
        <v>41.52</v>
      </c>
      <c r="Q15">
        <v>0</v>
      </c>
      <c r="R15" s="1" t="s">
        <v>4673</v>
      </c>
      <c r="S15" s="1" t="s">
        <v>8158</v>
      </c>
      <c r="T15">
        <v>0.8</v>
      </c>
      <c r="U15" s="1"/>
      <c r="V15">
        <v>1999.219478</v>
      </c>
      <c r="W15">
        <v>1476199.393718</v>
      </c>
      <c r="X15">
        <v>0</v>
      </c>
      <c r="Y15">
        <v>242.007915</v>
      </c>
      <c r="Z15">
        <v>12636.457361000001</v>
      </c>
      <c r="AA15">
        <v>625.84286099999997</v>
      </c>
      <c r="AB15">
        <v>0</v>
      </c>
    </row>
    <row r="16" spans="1:28" x14ac:dyDescent="0.25">
      <c r="A16" s="1" t="s">
        <v>534</v>
      </c>
      <c r="B16">
        <v>432</v>
      </c>
      <c r="C16" s="1" t="s">
        <v>4018</v>
      </c>
      <c r="D16">
        <v>8.1</v>
      </c>
      <c r="E16">
        <v>0</v>
      </c>
      <c r="F16">
        <v>0.75</v>
      </c>
      <c r="G16">
        <v>618</v>
      </c>
      <c r="H16" s="1" t="s">
        <v>4092</v>
      </c>
      <c r="I16">
        <v>182.21</v>
      </c>
      <c r="J16">
        <v>8.16</v>
      </c>
      <c r="K16">
        <v>186</v>
      </c>
      <c r="L16">
        <v>1348.38</v>
      </c>
      <c r="M16">
        <v>2</v>
      </c>
      <c r="N16">
        <v>1</v>
      </c>
      <c r="O16">
        <v>0</v>
      </c>
      <c r="P16">
        <v>37.57</v>
      </c>
      <c r="Q16">
        <v>0</v>
      </c>
      <c r="R16" s="1" t="s">
        <v>4689</v>
      </c>
      <c r="S16" s="1" t="s">
        <v>8158</v>
      </c>
      <c r="T16">
        <v>0.63</v>
      </c>
      <c r="U16" s="1"/>
      <c r="V16">
        <v>3445.5989810000001</v>
      </c>
      <c r="W16">
        <v>2558993.5944989999</v>
      </c>
      <c r="X16">
        <v>0</v>
      </c>
      <c r="Y16">
        <v>414.23768100000001</v>
      </c>
      <c r="Z16">
        <v>21708.852802000001</v>
      </c>
      <c r="AA16">
        <v>1084.896254</v>
      </c>
      <c r="AB16">
        <v>0</v>
      </c>
    </row>
    <row r="17" spans="1:28" x14ac:dyDescent="0.25">
      <c r="A17" s="1" t="s">
        <v>586</v>
      </c>
      <c r="B17">
        <v>575</v>
      </c>
      <c r="C17" s="1" t="s">
        <v>4003</v>
      </c>
      <c r="D17">
        <v>8.1</v>
      </c>
      <c r="E17">
        <v>0</v>
      </c>
      <c r="F17">
        <v>0</v>
      </c>
      <c r="G17">
        <v>654</v>
      </c>
      <c r="H17" s="1" t="s">
        <v>4073</v>
      </c>
      <c r="I17">
        <v>40.79</v>
      </c>
      <c r="J17">
        <v>10.63</v>
      </c>
      <c r="K17">
        <v>79</v>
      </c>
      <c r="L17">
        <v>603.14</v>
      </c>
      <c r="M17">
        <v>21</v>
      </c>
      <c r="N17">
        <v>1</v>
      </c>
      <c r="O17">
        <v>0</v>
      </c>
      <c r="P17">
        <v>32.97</v>
      </c>
      <c r="Q17">
        <v>0</v>
      </c>
      <c r="R17" s="1" t="s">
        <v>4741</v>
      </c>
      <c r="S17" s="1" t="s">
        <v>8158</v>
      </c>
      <c r="T17">
        <v>0.92</v>
      </c>
      <c r="U17" s="1"/>
      <c r="V17">
        <v>1970.455868</v>
      </c>
      <c r="W17">
        <v>1500166.058927</v>
      </c>
      <c r="X17">
        <v>0</v>
      </c>
      <c r="Y17">
        <v>234.546953</v>
      </c>
      <c r="Z17">
        <v>12614.573995000001</v>
      </c>
      <c r="AA17">
        <v>636.00568399999997</v>
      </c>
      <c r="AB17">
        <v>0</v>
      </c>
    </row>
    <row r="18" spans="1:28" x14ac:dyDescent="0.25">
      <c r="A18" s="1" t="s">
        <v>773</v>
      </c>
      <c r="B18">
        <v>409</v>
      </c>
      <c r="C18" s="1" t="s">
        <v>4030</v>
      </c>
      <c r="D18">
        <v>8.1</v>
      </c>
      <c r="E18">
        <v>0</v>
      </c>
      <c r="F18">
        <v>0</v>
      </c>
      <c r="G18">
        <v>830</v>
      </c>
      <c r="H18" s="1" t="s">
        <v>4123</v>
      </c>
      <c r="I18">
        <v>46.68</v>
      </c>
      <c r="J18">
        <v>17.59</v>
      </c>
      <c r="K18">
        <v>421</v>
      </c>
      <c r="L18">
        <v>2936.5</v>
      </c>
      <c r="M18">
        <v>158</v>
      </c>
      <c r="N18">
        <v>5</v>
      </c>
      <c r="O18">
        <v>0</v>
      </c>
      <c r="P18">
        <v>226.37</v>
      </c>
      <c r="Q18">
        <v>0</v>
      </c>
      <c r="R18" s="1" t="s">
        <v>4928</v>
      </c>
      <c r="S18" s="1" t="s">
        <v>8158</v>
      </c>
      <c r="T18">
        <v>1.1000000000000001</v>
      </c>
      <c r="U18" s="1"/>
      <c r="V18">
        <v>9693.4860370000006</v>
      </c>
      <c r="W18">
        <v>7150115.59088</v>
      </c>
      <c r="X18">
        <v>0</v>
      </c>
      <c r="Y18">
        <v>1174.914291</v>
      </c>
      <c r="Z18">
        <v>61310.217872000001</v>
      </c>
      <c r="AA18">
        <v>3031.332645</v>
      </c>
      <c r="AB18">
        <v>0</v>
      </c>
    </row>
    <row r="19" spans="1:28" x14ac:dyDescent="0.25">
      <c r="A19" s="1" t="s">
        <v>776</v>
      </c>
      <c r="B19">
        <v>575</v>
      </c>
      <c r="C19" s="1" t="s">
        <v>4042</v>
      </c>
      <c r="D19">
        <v>8.1</v>
      </c>
      <c r="E19">
        <v>0</v>
      </c>
      <c r="F19">
        <v>0</v>
      </c>
      <c r="G19">
        <v>832</v>
      </c>
      <c r="H19" s="1" t="s">
        <v>4126</v>
      </c>
      <c r="I19">
        <v>99.09</v>
      </c>
      <c r="J19">
        <v>11.3</v>
      </c>
      <c r="K19">
        <v>257</v>
      </c>
      <c r="L19">
        <v>1141.6400000000001</v>
      </c>
      <c r="M19">
        <v>99</v>
      </c>
      <c r="N19">
        <v>7</v>
      </c>
      <c r="O19">
        <v>0</v>
      </c>
      <c r="P19">
        <v>164.25</v>
      </c>
      <c r="Q19">
        <v>0</v>
      </c>
      <c r="R19" s="1" t="s">
        <v>4931</v>
      </c>
      <c r="S19" s="1" t="s">
        <v>8158</v>
      </c>
      <c r="T19">
        <v>0.9</v>
      </c>
      <c r="U19" s="1"/>
      <c r="V19">
        <v>5187.5180739999996</v>
      </c>
      <c r="W19">
        <v>3688137.3732500002</v>
      </c>
      <c r="X19">
        <v>0</v>
      </c>
      <c r="Y19">
        <v>642.85025199999995</v>
      </c>
      <c r="Z19">
        <v>32471.983903</v>
      </c>
      <c r="AA19">
        <v>1563.6056369999999</v>
      </c>
      <c r="AB19">
        <v>0</v>
      </c>
    </row>
    <row r="20" spans="1:28" x14ac:dyDescent="0.25">
      <c r="A20" s="1" t="s">
        <v>811</v>
      </c>
      <c r="B20">
        <v>647</v>
      </c>
      <c r="C20" s="1" t="s">
        <v>4018</v>
      </c>
      <c r="D20">
        <v>8.1</v>
      </c>
      <c r="E20">
        <v>0</v>
      </c>
      <c r="F20">
        <v>0.13</v>
      </c>
      <c r="G20">
        <v>872</v>
      </c>
      <c r="H20" s="1" t="s">
        <v>4089</v>
      </c>
      <c r="I20">
        <v>182.21</v>
      </c>
      <c r="J20">
        <v>9.4499999999999993</v>
      </c>
      <c r="K20">
        <v>225</v>
      </c>
      <c r="L20">
        <v>1348.38</v>
      </c>
      <c r="M20">
        <v>73</v>
      </c>
      <c r="N20">
        <v>2</v>
      </c>
      <c r="O20">
        <v>0</v>
      </c>
      <c r="P20">
        <v>103.19</v>
      </c>
      <c r="Q20">
        <v>0</v>
      </c>
      <c r="R20" s="1" t="s">
        <v>4966</v>
      </c>
      <c r="S20" s="1" t="s">
        <v>8158</v>
      </c>
      <c r="T20">
        <v>0.78</v>
      </c>
      <c r="U20" s="1"/>
      <c r="V20">
        <v>4385.6834090000002</v>
      </c>
      <c r="W20">
        <v>3081124.1156810001</v>
      </c>
      <c r="X20">
        <v>0</v>
      </c>
      <c r="Y20">
        <v>544.45649600000002</v>
      </c>
      <c r="Z20">
        <v>27142.870607000001</v>
      </c>
      <c r="AA20">
        <v>1306.2518219999999</v>
      </c>
      <c r="AB20">
        <v>0</v>
      </c>
    </row>
    <row r="21" spans="1:28" x14ac:dyDescent="0.25">
      <c r="A21" s="1" t="s">
        <v>821</v>
      </c>
      <c r="B21">
        <v>460</v>
      </c>
      <c r="C21" s="1" t="s">
        <v>4015</v>
      </c>
      <c r="D21">
        <v>8.1</v>
      </c>
      <c r="E21">
        <v>0</v>
      </c>
      <c r="F21">
        <v>0</v>
      </c>
      <c r="G21">
        <v>881</v>
      </c>
      <c r="H21" s="1" t="s">
        <v>4131</v>
      </c>
      <c r="I21">
        <v>194.58</v>
      </c>
      <c r="J21">
        <v>13.02</v>
      </c>
      <c r="K21">
        <v>421</v>
      </c>
      <c r="L21">
        <v>1445.27</v>
      </c>
      <c r="M21">
        <v>188</v>
      </c>
      <c r="N21">
        <v>5</v>
      </c>
      <c r="O21">
        <v>0</v>
      </c>
      <c r="P21">
        <v>325.57</v>
      </c>
      <c r="Q21">
        <v>0</v>
      </c>
      <c r="R21" s="1" t="s">
        <v>4976</v>
      </c>
      <c r="S21" s="1" t="s">
        <v>8158</v>
      </c>
      <c r="T21">
        <v>1.1000000000000001</v>
      </c>
      <c r="U21" s="1"/>
      <c r="V21">
        <v>8250.9114910000008</v>
      </c>
      <c r="W21">
        <v>5721075.8603670001</v>
      </c>
      <c r="X21">
        <v>0</v>
      </c>
      <c r="Y21">
        <v>1037.5961219999999</v>
      </c>
      <c r="Z21">
        <v>51319.998845000002</v>
      </c>
      <c r="AA21">
        <v>2425.4801299999999</v>
      </c>
      <c r="AB21">
        <v>0</v>
      </c>
    </row>
    <row r="22" spans="1:28" x14ac:dyDescent="0.25">
      <c r="A22" s="1" t="s">
        <v>822</v>
      </c>
      <c r="B22">
        <v>493</v>
      </c>
      <c r="C22" s="1" t="s">
        <v>4037</v>
      </c>
      <c r="D22">
        <v>8.1</v>
      </c>
      <c r="E22">
        <v>0</v>
      </c>
      <c r="F22">
        <v>0.14000000000000001</v>
      </c>
      <c r="G22">
        <v>881</v>
      </c>
      <c r="H22" s="1" t="s">
        <v>4096</v>
      </c>
      <c r="I22">
        <v>121.36</v>
      </c>
      <c r="J22">
        <v>4.68</v>
      </c>
      <c r="K22">
        <v>388</v>
      </c>
      <c r="L22">
        <v>1414.38</v>
      </c>
      <c r="M22">
        <v>112</v>
      </c>
      <c r="N22">
        <v>5</v>
      </c>
      <c r="O22">
        <v>0</v>
      </c>
      <c r="P22">
        <v>190.28</v>
      </c>
      <c r="Q22">
        <v>0</v>
      </c>
      <c r="R22" s="1" t="s">
        <v>4977</v>
      </c>
      <c r="S22" s="1" t="s">
        <v>8158</v>
      </c>
      <c r="T22">
        <v>0.51</v>
      </c>
      <c r="U22" s="1"/>
      <c r="V22">
        <v>5703.6603670000004</v>
      </c>
      <c r="W22">
        <v>3731749.4077380002</v>
      </c>
      <c r="X22">
        <v>0</v>
      </c>
      <c r="Y22">
        <v>735.05661999999995</v>
      </c>
      <c r="Z22">
        <v>34541.881445999999</v>
      </c>
      <c r="AA22">
        <v>1582.08014</v>
      </c>
      <c r="AB22">
        <v>0</v>
      </c>
    </row>
    <row r="23" spans="1:28" x14ac:dyDescent="0.25">
      <c r="A23" s="1" t="s">
        <v>832</v>
      </c>
      <c r="B23">
        <v>625</v>
      </c>
      <c r="C23" s="1" t="s">
        <v>4030</v>
      </c>
      <c r="D23">
        <v>8.1</v>
      </c>
      <c r="E23">
        <v>0</v>
      </c>
      <c r="F23">
        <v>0</v>
      </c>
      <c r="G23">
        <v>888</v>
      </c>
      <c r="H23" s="1" t="s">
        <v>4139</v>
      </c>
      <c r="I23">
        <v>77.290000000000006</v>
      </c>
      <c r="J23">
        <v>12.7</v>
      </c>
      <c r="K23">
        <v>263</v>
      </c>
      <c r="L23">
        <v>2004.2</v>
      </c>
      <c r="M23">
        <v>43</v>
      </c>
      <c r="N23">
        <v>3</v>
      </c>
      <c r="O23">
        <v>0</v>
      </c>
      <c r="P23">
        <v>127.32</v>
      </c>
      <c r="Q23">
        <v>0</v>
      </c>
      <c r="R23" s="1" t="s">
        <v>4987</v>
      </c>
      <c r="S23" s="1" t="s">
        <v>8158</v>
      </c>
      <c r="T23">
        <v>1.07</v>
      </c>
      <c r="U23" s="1"/>
      <c r="V23">
        <v>6335.9777949999998</v>
      </c>
      <c r="W23">
        <v>4879336.1904180003</v>
      </c>
      <c r="X23">
        <v>0</v>
      </c>
      <c r="Y23">
        <v>748.56598899999995</v>
      </c>
      <c r="Z23">
        <v>40701.554173999997</v>
      </c>
      <c r="AA23">
        <v>2068.628647</v>
      </c>
      <c r="AB23">
        <v>0</v>
      </c>
    </row>
    <row r="24" spans="1:28" x14ac:dyDescent="0.25">
      <c r="A24" s="1" t="s">
        <v>851</v>
      </c>
      <c r="B24">
        <v>539</v>
      </c>
      <c r="C24" s="1" t="s">
        <v>4067</v>
      </c>
      <c r="D24">
        <v>1.96</v>
      </c>
      <c r="E24">
        <v>0</v>
      </c>
      <c r="F24">
        <v>0</v>
      </c>
      <c r="G24">
        <v>906</v>
      </c>
      <c r="H24" s="1" t="s">
        <v>4129</v>
      </c>
      <c r="I24">
        <v>135.09</v>
      </c>
      <c r="J24">
        <v>7.27</v>
      </c>
      <c r="K24">
        <v>367</v>
      </c>
      <c r="L24">
        <v>1930.43</v>
      </c>
      <c r="M24">
        <v>111</v>
      </c>
      <c r="N24">
        <v>4</v>
      </c>
      <c r="O24">
        <v>0</v>
      </c>
      <c r="P24">
        <v>159.53</v>
      </c>
      <c r="Q24">
        <v>0</v>
      </c>
      <c r="R24" s="1" t="s">
        <v>5006</v>
      </c>
      <c r="S24" s="1" t="s">
        <v>8158</v>
      </c>
      <c r="T24">
        <v>0.67</v>
      </c>
      <c r="U24" s="1"/>
      <c r="V24">
        <v>6099.1072139999997</v>
      </c>
      <c r="W24">
        <v>4181677.5117239999</v>
      </c>
      <c r="X24">
        <v>0</v>
      </c>
      <c r="Y24">
        <v>766.74282600000004</v>
      </c>
      <c r="Z24">
        <v>37420.742825000001</v>
      </c>
      <c r="AA24">
        <v>1772.8310750000001</v>
      </c>
      <c r="AB24">
        <v>0</v>
      </c>
    </row>
    <row r="25" spans="1:28" x14ac:dyDescent="0.25">
      <c r="A25" s="1" t="s">
        <v>882</v>
      </c>
      <c r="B25">
        <v>865</v>
      </c>
      <c r="C25" s="1" t="s">
        <v>4003</v>
      </c>
      <c r="D25">
        <v>8.1</v>
      </c>
      <c r="E25">
        <v>0</v>
      </c>
      <c r="F25">
        <v>2.5</v>
      </c>
      <c r="G25">
        <v>932</v>
      </c>
      <c r="H25" s="1" t="s">
        <v>4073</v>
      </c>
      <c r="I25">
        <v>40.79</v>
      </c>
      <c r="J25">
        <v>10.5</v>
      </c>
      <c r="K25">
        <v>67</v>
      </c>
      <c r="L25">
        <v>603.14</v>
      </c>
      <c r="M25">
        <v>0</v>
      </c>
      <c r="N25">
        <v>0</v>
      </c>
      <c r="O25">
        <v>0</v>
      </c>
      <c r="P25">
        <v>19.350000000000001</v>
      </c>
      <c r="Q25">
        <v>0</v>
      </c>
      <c r="R25" s="1" t="s">
        <v>5037</v>
      </c>
      <c r="S25" s="1" t="s">
        <v>8158</v>
      </c>
      <c r="T25">
        <v>0.89</v>
      </c>
      <c r="U25" s="1"/>
      <c r="V25">
        <v>1999.1962149999999</v>
      </c>
      <c r="W25">
        <v>1607700.3788689999</v>
      </c>
      <c r="X25">
        <v>0</v>
      </c>
      <c r="Y25">
        <v>230.45500799999999</v>
      </c>
      <c r="Z25">
        <v>13103.6626</v>
      </c>
      <c r="AA25">
        <v>681.59938</v>
      </c>
      <c r="AB25">
        <v>0</v>
      </c>
    </row>
    <row r="26" spans="1:28" x14ac:dyDescent="0.25">
      <c r="A26" s="1" t="s">
        <v>883</v>
      </c>
      <c r="B26">
        <v>650</v>
      </c>
      <c r="C26" s="1" t="s">
        <v>4018</v>
      </c>
      <c r="D26">
        <v>8.1</v>
      </c>
      <c r="E26">
        <v>0</v>
      </c>
      <c r="F26">
        <v>0</v>
      </c>
      <c r="G26">
        <v>933</v>
      </c>
      <c r="H26" s="1" t="s">
        <v>4095</v>
      </c>
      <c r="I26">
        <v>63.59</v>
      </c>
      <c r="J26">
        <v>15.44</v>
      </c>
      <c r="K26">
        <v>283</v>
      </c>
      <c r="L26">
        <v>1933.73</v>
      </c>
      <c r="M26">
        <v>87</v>
      </c>
      <c r="N26">
        <v>1</v>
      </c>
      <c r="O26">
        <v>0</v>
      </c>
      <c r="P26">
        <v>170.65</v>
      </c>
      <c r="Q26">
        <v>0</v>
      </c>
      <c r="R26" s="1" t="s">
        <v>5038</v>
      </c>
      <c r="S26" s="1" t="s">
        <v>8158</v>
      </c>
      <c r="T26">
        <v>1.25</v>
      </c>
      <c r="U26" s="1"/>
      <c r="V26">
        <v>7077.490186</v>
      </c>
      <c r="W26">
        <v>5274473.8437989997</v>
      </c>
      <c r="X26">
        <v>0</v>
      </c>
      <c r="Y26">
        <v>853.42190800000003</v>
      </c>
      <c r="Z26">
        <v>44981.542707000001</v>
      </c>
      <c r="AA26">
        <v>2236.1467619999999</v>
      </c>
      <c r="AB26">
        <v>0</v>
      </c>
    </row>
    <row r="27" spans="1:28" x14ac:dyDescent="0.25">
      <c r="A27" s="1" t="s">
        <v>904</v>
      </c>
      <c r="B27">
        <v>270</v>
      </c>
      <c r="C27" s="1" t="s">
        <v>4019</v>
      </c>
      <c r="D27">
        <v>8.1</v>
      </c>
      <c r="E27">
        <v>0</v>
      </c>
      <c r="F27">
        <v>0</v>
      </c>
      <c r="G27">
        <v>958</v>
      </c>
      <c r="H27" s="1" t="s">
        <v>4120</v>
      </c>
      <c r="I27">
        <v>34.18</v>
      </c>
      <c r="J27">
        <v>5.32</v>
      </c>
      <c r="K27">
        <v>688</v>
      </c>
      <c r="L27">
        <v>2465.91</v>
      </c>
      <c r="M27">
        <v>104</v>
      </c>
      <c r="N27">
        <v>6</v>
      </c>
      <c r="O27">
        <v>0</v>
      </c>
      <c r="P27">
        <v>256.89999999999998</v>
      </c>
      <c r="Q27">
        <v>0</v>
      </c>
      <c r="R27" s="1" t="s">
        <v>5059</v>
      </c>
      <c r="S27" s="1" t="s">
        <v>8158</v>
      </c>
      <c r="T27">
        <v>0.41</v>
      </c>
      <c r="U27" s="1"/>
      <c r="V27">
        <v>8940.5433350000003</v>
      </c>
      <c r="W27">
        <v>5786847.9495569998</v>
      </c>
      <c r="X27">
        <v>0</v>
      </c>
      <c r="Y27">
        <v>1155.842635</v>
      </c>
      <c r="Z27">
        <v>53774.672102999997</v>
      </c>
      <c r="AA27">
        <v>2453.334186</v>
      </c>
      <c r="AB27">
        <v>0</v>
      </c>
    </row>
    <row r="28" spans="1:28" x14ac:dyDescent="0.25">
      <c r="A28" s="1" t="s">
        <v>948</v>
      </c>
      <c r="B28">
        <v>652</v>
      </c>
      <c r="C28" s="1" t="s">
        <v>4068</v>
      </c>
      <c r="D28">
        <v>0.67</v>
      </c>
      <c r="E28">
        <v>0</v>
      </c>
      <c r="F28">
        <v>0</v>
      </c>
      <c r="G28">
        <v>995</v>
      </c>
      <c r="H28" s="1" t="s">
        <v>4165</v>
      </c>
      <c r="I28">
        <v>135.09</v>
      </c>
      <c r="J28">
        <v>10.220000000000001</v>
      </c>
      <c r="K28">
        <v>343</v>
      </c>
      <c r="L28">
        <v>2295.64</v>
      </c>
      <c r="M28">
        <v>65</v>
      </c>
      <c r="N28">
        <v>4</v>
      </c>
      <c r="O28">
        <v>0</v>
      </c>
      <c r="P28">
        <v>145.13999999999999</v>
      </c>
      <c r="Q28">
        <v>0</v>
      </c>
      <c r="R28" s="1" t="s">
        <v>5103</v>
      </c>
      <c r="S28" s="1" t="s">
        <v>8158</v>
      </c>
      <c r="T28">
        <v>0.84</v>
      </c>
      <c r="U28" s="1"/>
      <c r="V28">
        <v>6691.0602849999996</v>
      </c>
      <c r="W28">
        <v>4943978.1549380003</v>
      </c>
      <c r="X28">
        <v>0</v>
      </c>
      <c r="Y28">
        <v>808.21600899999999</v>
      </c>
      <c r="Z28">
        <v>42190.320158000002</v>
      </c>
      <c r="AA28">
        <v>2096.0233400000002</v>
      </c>
      <c r="AB28">
        <v>0</v>
      </c>
    </row>
    <row r="29" spans="1:28" x14ac:dyDescent="0.25">
      <c r="A29" s="1" t="s">
        <v>965</v>
      </c>
      <c r="B29">
        <v>573</v>
      </c>
      <c r="C29" s="1" t="s">
        <v>4051</v>
      </c>
      <c r="D29">
        <v>8.1</v>
      </c>
      <c r="E29">
        <v>0</v>
      </c>
      <c r="F29">
        <v>2</v>
      </c>
      <c r="G29">
        <v>1009</v>
      </c>
      <c r="H29" s="1" t="s">
        <v>4132</v>
      </c>
      <c r="I29">
        <v>25.16</v>
      </c>
      <c r="J29">
        <v>12.97</v>
      </c>
      <c r="K29">
        <v>436</v>
      </c>
      <c r="L29">
        <v>3200.77</v>
      </c>
      <c r="M29">
        <v>105</v>
      </c>
      <c r="N29">
        <v>4</v>
      </c>
      <c r="O29">
        <v>0</v>
      </c>
      <c r="P29">
        <v>189.24</v>
      </c>
      <c r="Q29">
        <v>0</v>
      </c>
      <c r="R29" s="1" t="s">
        <v>5120</v>
      </c>
      <c r="S29" s="1" t="s">
        <v>8158</v>
      </c>
      <c r="T29">
        <v>0.94</v>
      </c>
      <c r="U29" s="1"/>
      <c r="V29">
        <v>10373.299031</v>
      </c>
      <c r="W29">
        <v>7728810.2656770004</v>
      </c>
      <c r="X29">
        <v>0</v>
      </c>
      <c r="Y29">
        <v>1247.946424</v>
      </c>
      <c r="Z29">
        <v>65681.507712000006</v>
      </c>
      <c r="AA29">
        <v>3276.6706859999999</v>
      </c>
      <c r="AB29">
        <v>0</v>
      </c>
    </row>
    <row r="30" spans="1:28" x14ac:dyDescent="0.25">
      <c r="A30" s="1" t="s">
        <v>971</v>
      </c>
      <c r="B30">
        <v>592</v>
      </c>
      <c r="C30" s="1" t="s">
        <v>4022</v>
      </c>
      <c r="D30">
        <v>8.1</v>
      </c>
      <c r="E30">
        <v>0</v>
      </c>
      <c r="F30">
        <v>0</v>
      </c>
      <c r="G30">
        <v>1015</v>
      </c>
      <c r="H30" s="1" t="s">
        <v>4128</v>
      </c>
      <c r="I30">
        <v>116.2</v>
      </c>
      <c r="J30">
        <v>9.67</v>
      </c>
      <c r="K30">
        <v>423</v>
      </c>
      <c r="L30">
        <v>2381.67</v>
      </c>
      <c r="M30">
        <v>100</v>
      </c>
      <c r="N30">
        <v>3</v>
      </c>
      <c r="O30">
        <v>0</v>
      </c>
      <c r="P30">
        <v>181.06</v>
      </c>
      <c r="Q30">
        <v>0</v>
      </c>
      <c r="R30" s="1" t="s">
        <v>5126</v>
      </c>
      <c r="S30" s="1" t="s">
        <v>8158</v>
      </c>
      <c r="T30">
        <v>0.7</v>
      </c>
      <c r="U30" s="1"/>
      <c r="V30">
        <v>7483.0050849999998</v>
      </c>
      <c r="W30">
        <v>5250195.3281730004</v>
      </c>
      <c r="X30">
        <v>0</v>
      </c>
      <c r="Y30">
        <v>929.79246799999999</v>
      </c>
      <c r="Z30">
        <v>46304.300209000001</v>
      </c>
      <c r="AA30">
        <v>2225.8362729999999</v>
      </c>
      <c r="AB30">
        <v>0</v>
      </c>
    </row>
    <row r="31" spans="1:28" x14ac:dyDescent="0.25">
      <c r="A31" s="1" t="s">
        <v>999</v>
      </c>
      <c r="B31">
        <v>865</v>
      </c>
      <c r="C31" s="1" t="s">
        <v>4018</v>
      </c>
      <c r="D31">
        <v>8.1</v>
      </c>
      <c r="E31">
        <v>0</v>
      </c>
      <c r="F31">
        <v>2.5</v>
      </c>
      <c r="G31">
        <v>1043</v>
      </c>
      <c r="H31" s="1" t="s">
        <v>4092</v>
      </c>
      <c r="I31">
        <v>182.21</v>
      </c>
      <c r="J31">
        <v>11.77</v>
      </c>
      <c r="K31">
        <v>178</v>
      </c>
      <c r="L31">
        <v>1348.38</v>
      </c>
      <c r="M31">
        <v>25</v>
      </c>
      <c r="N31">
        <v>2</v>
      </c>
      <c r="O31">
        <v>0</v>
      </c>
      <c r="P31">
        <v>68.53</v>
      </c>
      <c r="Q31">
        <v>0</v>
      </c>
      <c r="R31" s="1" t="s">
        <v>5154</v>
      </c>
      <c r="S31" s="1" t="s">
        <v>8158</v>
      </c>
      <c r="T31">
        <v>0.87</v>
      </c>
      <c r="U31" s="1"/>
      <c r="V31">
        <v>4282.5584870000002</v>
      </c>
      <c r="W31">
        <v>3308698.528961</v>
      </c>
      <c r="X31">
        <v>0</v>
      </c>
      <c r="Y31">
        <v>504.97177499999998</v>
      </c>
      <c r="Z31">
        <v>27544.521826</v>
      </c>
      <c r="AA31">
        <v>1402.7461820000001</v>
      </c>
      <c r="AB31">
        <v>0</v>
      </c>
    </row>
    <row r="32" spans="1:28" x14ac:dyDescent="0.25">
      <c r="A32" s="1" t="s">
        <v>1001</v>
      </c>
      <c r="B32">
        <v>820</v>
      </c>
      <c r="C32" s="1" t="s">
        <v>4001</v>
      </c>
      <c r="D32">
        <v>0.2</v>
      </c>
      <c r="E32">
        <v>0</v>
      </c>
      <c r="F32">
        <v>0</v>
      </c>
      <c r="G32">
        <v>1044</v>
      </c>
      <c r="H32" s="1" t="s">
        <v>4090</v>
      </c>
      <c r="I32">
        <v>24.41</v>
      </c>
      <c r="J32">
        <v>5.04</v>
      </c>
      <c r="K32">
        <v>224</v>
      </c>
      <c r="L32">
        <v>1066.78</v>
      </c>
      <c r="M32">
        <v>18</v>
      </c>
      <c r="N32">
        <v>3</v>
      </c>
      <c r="O32">
        <v>0</v>
      </c>
      <c r="P32">
        <v>70.569999999999993</v>
      </c>
      <c r="Q32">
        <v>0</v>
      </c>
      <c r="R32" s="1" t="s">
        <v>5156</v>
      </c>
      <c r="S32" s="1" t="s">
        <v>8158</v>
      </c>
      <c r="T32">
        <v>0.5</v>
      </c>
      <c r="U32" s="1"/>
      <c r="V32">
        <v>3488.6646810000002</v>
      </c>
      <c r="W32">
        <v>2489206.9913189998</v>
      </c>
      <c r="X32">
        <v>0</v>
      </c>
      <c r="Y32">
        <v>429.76194700000002</v>
      </c>
      <c r="Z32">
        <v>21729.336341999999</v>
      </c>
      <c r="AA32">
        <v>1055.308673</v>
      </c>
      <c r="AB32">
        <v>0</v>
      </c>
    </row>
    <row r="33" spans="1:28" x14ac:dyDescent="0.25">
      <c r="A33" s="1" t="s">
        <v>1027</v>
      </c>
      <c r="B33">
        <v>790</v>
      </c>
      <c r="C33" s="1" t="s">
        <v>4028</v>
      </c>
      <c r="D33">
        <v>8.1</v>
      </c>
      <c r="E33">
        <v>0</v>
      </c>
      <c r="F33">
        <v>0</v>
      </c>
      <c r="G33">
        <v>1072</v>
      </c>
      <c r="H33" s="1" t="s">
        <v>4109</v>
      </c>
      <c r="I33">
        <v>23.46</v>
      </c>
      <c r="J33">
        <v>13.09</v>
      </c>
      <c r="K33">
        <v>282</v>
      </c>
      <c r="L33">
        <v>1561.07</v>
      </c>
      <c r="M33">
        <v>63</v>
      </c>
      <c r="N33">
        <v>6</v>
      </c>
      <c r="O33">
        <v>0</v>
      </c>
      <c r="P33">
        <v>188.62</v>
      </c>
      <c r="Q33">
        <v>0</v>
      </c>
      <c r="R33" s="1" t="s">
        <v>5182</v>
      </c>
      <c r="S33" s="1" t="s">
        <v>8158</v>
      </c>
      <c r="T33">
        <v>1.22</v>
      </c>
      <c r="U33" s="1"/>
      <c r="V33">
        <v>6558.0424069999999</v>
      </c>
      <c r="W33">
        <v>4988535.6779460004</v>
      </c>
      <c r="X33">
        <v>0</v>
      </c>
      <c r="Y33">
        <v>783.08069</v>
      </c>
      <c r="Z33">
        <v>42132.525858000001</v>
      </c>
      <c r="AA33">
        <v>2114.9288630000001</v>
      </c>
      <c r="AB33">
        <v>0</v>
      </c>
    </row>
    <row r="34" spans="1:28" x14ac:dyDescent="0.25">
      <c r="A34" s="1" t="s">
        <v>1080</v>
      </c>
      <c r="B34">
        <v>560</v>
      </c>
      <c r="C34" s="1" t="s">
        <v>4063</v>
      </c>
      <c r="D34">
        <v>8.1</v>
      </c>
      <c r="E34">
        <v>0</v>
      </c>
      <c r="F34">
        <v>0</v>
      </c>
      <c r="G34">
        <v>1111</v>
      </c>
      <c r="H34" s="1" t="s">
        <v>4174</v>
      </c>
      <c r="I34">
        <v>144.80000000000001</v>
      </c>
      <c r="J34">
        <v>12.02</v>
      </c>
      <c r="K34">
        <v>551</v>
      </c>
      <c r="L34">
        <v>2661.69</v>
      </c>
      <c r="M34">
        <v>287</v>
      </c>
      <c r="N34">
        <v>9</v>
      </c>
      <c r="O34">
        <v>0</v>
      </c>
      <c r="P34">
        <v>348.96</v>
      </c>
      <c r="Q34">
        <v>0</v>
      </c>
      <c r="R34" s="1" t="s">
        <v>5235</v>
      </c>
      <c r="S34" s="1" t="s">
        <v>8158</v>
      </c>
      <c r="T34">
        <v>0.95</v>
      </c>
      <c r="U34" s="1"/>
      <c r="V34">
        <v>10875.969675</v>
      </c>
      <c r="W34">
        <v>7455112.9737099996</v>
      </c>
      <c r="X34">
        <v>0</v>
      </c>
      <c r="Y34">
        <v>1371.158997</v>
      </c>
      <c r="Z34">
        <v>67017.796268999999</v>
      </c>
      <c r="AA34">
        <v>3160.6201769999998</v>
      </c>
      <c r="AB34">
        <v>0</v>
      </c>
    </row>
    <row r="35" spans="1:28" x14ac:dyDescent="0.25">
      <c r="A35" s="1" t="s">
        <v>1099</v>
      </c>
      <c r="B35">
        <v>627</v>
      </c>
      <c r="C35" s="1" t="s">
        <v>4030</v>
      </c>
      <c r="D35">
        <v>8.1</v>
      </c>
      <c r="E35">
        <v>0</v>
      </c>
      <c r="F35">
        <v>2</v>
      </c>
      <c r="G35">
        <v>1127</v>
      </c>
      <c r="H35" s="1" t="s">
        <v>4152</v>
      </c>
      <c r="I35">
        <v>144.80000000000001</v>
      </c>
      <c r="J35">
        <v>10.35</v>
      </c>
      <c r="K35">
        <v>500</v>
      </c>
      <c r="L35">
        <v>3260.57</v>
      </c>
      <c r="M35">
        <v>114</v>
      </c>
      <c r="N35">
        <v>3</v>
      </c>
      <c r="O35">
        <v>0</v>
      </c>
      <c r="P35">
        <v>204.77</v>
      </c>
      <c r="Q35">
        <v>0</v>
      </c>
      <c r="R35" s="1" t="s">
        <v>5254</v>
      </c>
      <c r="S35" s="1" t="s">
        <v>8158</v>
      </c>
      <c r="T35">
        <v>0.79</v>
      </c>
      <c r="U35" s="1"/>
      <c r="V35">
        <v>9642.4314699999995</v>
      </c>
      <c r="W35">
        <v>6958018.0540990001</v>
      </c>
      <c r="X35">
        <v>0</v>
      </c>
      <c r="Y35">
        <v>1180.5607540000001</v>
      </c>
      <c r="Z35">
        <v>60302.610294999999</v>
      </c>
      <c r="AA35">
        <v>2949.8805710000001</v>
      </c>
      <c r="AB35">
        <v>0</v>
      </c>
    </row>
    <row r="36" spans="1:28" x14ac:dyDescent="0.25">
      <c r="A36" s="1" t="s">
        <v>1113</v>
      </c>
      <c r="B36">
        <v>762</v>
      </c>
      <c r="C36" s="1" t="s">
        <v>4030</v>
      </c>
      <c r="D36">
        <v>8.1</v>
      </c>
      <c r="E36">
        <v>0</v>
      </c>
      <c r="F36">
        <v>0</v>
      </c>
      <c r="G36">
        <v>1142</v>
      </c>
      <c r="H36" s="1" t="s">
        <v>4175</v>
      </c>
      <c r="I36">
        <v>120.08</v>
      </c>
      <c r="J36">
        <v>6.25</v>
      </c>
      <c r="K36">
        <v>380</v>
      </c>
      <c r="L36">
        <v>1986.07</v>
      </c>
      <c r="M36">
        <v>53</v>
      </c>
      <c r="N36">
        <v>3</v>
      </c>
      <c r="O36">
        <v>0</v>
      </c>
      <c r="P36">
        <v>135.66</v>
      </c>
      <c r="Q36">
        <v>0</v>
      </c>
      <c r="R36" s="1" t="s">
        <v>5268</v>
      </c>
      <c r="S36" s="1" t="s">
        <v>8158</v>
      </c>
      <c r="T36">
        <v>0.59</v>
      </c>
      <c r="U36" s="1"/>
      <c r="V36">
        <v>6097.7428129999998</v>
      </c>
      <c r="W36">
        <v>4265190.8361069998</v>
      </c>
      <c r="X36">
        <v>0</v>
      </c>
      <c r="Y36">
        <v>758.62780999999995</v>
      </c>
      <c r="Z36">
        <v>37671.019756000002</v>
      </c>
      <c r="AA36">
        <v>1808.2395320000001</v>
      </c>
      <c r="AB36">
        <v>0</v>
      </c>
    </row>
    <row r="37" spans="1:28" x14ac:dyDescent="0.25">
      <c r="A37" s="1" t="s">
        <v>1127</v>
      </c>
      <c r="B37">
        <v>1000</v>
      </c>
      <c r="C37" s="1" t="s">
        <v>4020</v>
      </c>
      <c r="D37">
        <v>8.1</v>
      </c>
      <c r="E37">
        <v>0</v>
      </c>
      <c r="F37">
        <v>0</v>
      </c>
      <c r="G37">
        <v>1161</v>
      </c>
      <c r="H37" s="1" t="s">
        <v>4126</v>
      </c>
      <c r="I37">
        <v>99.09</v>
      </c>
      <c r="J37">
        <v>6.03</v>
      </c>
      <c r="K37">
        <v>161</v>
      </c>
      <c r="L37">
        <v>728.18</v>
      </c>
      <c r="M37">
        <v>27</v>
      </c>
      <c r="N37">
        <v>4</v>
      </c>
      <c r="O37">
        <v>0</v>
      </c>
      <c r="P37">
        <v>64.33</v>
      </c>
      <c r="Q37">
        <v>0</v>
      </c>
      <c r="R37" s="1" t="s">
        <v>5282</v>
      </c>
      <c r="S37" s="1" t="s">
        <v>8158</v>
      </c>
      <c r="T37">
        <v>0.56000000000000005</v>
      </c>
      <c r="U37" s="1"/>
      <c r="V37">
        <v>2294.4774819999998</v>
      </c>
      <c r="W37">
        <v>1594201.983054</v>
      </c>
      <c r="X37">
        <v>0</v>
      </c>
      <c r="Y37">
        <v>286.62309599999998</v>
      </c>
      <c r="Z37">
        <v>14154.4238</v>
      </c>
      <c r="AA37">
        <v>675.86640699999998</v>
      </c>
      <c r="AB37">
        <v>0</v>
      </c>
    </row>
    <row r="38" spans="1:28" x14ac:dyDescent="0.25">
      <c r="A38" s="1" t="s">
        <v>1179</v>
      </c>
      <c r="B38">
        <v>986</v>
      </c>
      <c r="C38" s="1" t="s">
        <v>4005</v>
      </c>
      <c r="D38">
        <v>8.1</v>
      </c>
      <c r="E38">
        <v>0</v>
      </c>
      <c r="F38">
        <v>0.28999999999999998</v>
      </c>
      <c r="G38">
        <v>1200</v>
      </c>
      <c r="H38" s="1" t="s">
        <v>4075</v>
      </c>
      <c r="I38">
        <v>89.74</v>
      </c>
      <c r="J38">
        <v>9.44</v>
      </c>
      <c r="K38">
        <v>214</v>
      </c>
      <c r="L38">
        <v>695.35</v>
      </c>
      <c r="M38">
        <v>103</v>
      </c>
      <c r="N38">
        <v>3</v>
      </c>
      <c r="O38">
        <v>0</v>
      </c>
      <c r="P38">
        <v>141.63999999999999</v>
      </c>
      <c r="Q38">
        <v>0</v>
      </c>
      <c r="R38" s="1" t="s">
        <v>5334</v>
      </c>
      <c r="S38" s="1" t="s">
        <v>8158</v>
      </c>
      <c r="T38">
        <v>0.71</v>
      </c>
      <c r="U38" s="1"/>
      <c r="V38">
        <v>3279.48002</v>
      </c>
      <c r="W38">
        <v>2081897.0273740001</v>
      </c>
      <c r="X38">
        <v>0</v>
      </c>
      <c r="Y38">
        <v>429.23487899999998</v>
      </c>
      <c r="Z38">
        <v>19712.218508999998</v>
      </c>
      <c r="AA38">
        <v>882.62231999999995</v>
      </c>
      <c r="AB38">
        <v>0</v>
      </c>
    </row>
    <row r="39" spans="1:28" x14ac:dyDescent="0.25">
      <c r="A39" s="1" t="s">
        <v>1195</v>
      </c>
      <c r="B39">
        <v>930</v>
      </c>
      <c r="C39" s="1" t="s">
        <v>4019</v>
      </c>
      <c r="D39">
        <v>8.1</v>
      </c>
      <c r="E39">
        <v>0</v>
      </c>
      <c r="F39">
        <v>0</v>
      </c>
      <c r="G39">
        <v>1222</v>
      </c>
      <c r="H39" s="1" t="s">
        <v>4120</v>
      </c>
      <c r="I39">
        <v>34.18</v>
      </c>
      <c r="J39">
        <v>13.77</v>
      </c>
      <c r="K39">
        <v>292</v>
      </c>
      <c r="L39">
        <v>2465.91</v>
      </c>
      <c r="M39">
        <v>52</v>
      </c>
      <c r="N39">
        <v>6</v>
      </c>
      <c r="O39">
        <v>0</v>
      </c>
      <c r="P39">
        <v>123.22</v>
      </c>
      <c r="Q39">
        <v>0</v>
      </c>
      <c r="R39" s="1" t="s">
        <v>5350</v>
      </c>
      <c r="S39" s="1" t="s">
        <v>8158</v>
      </c>
      <c r="T39">
        <v>1.05</v>
      </c>
      <c r="U39" s="1"/>
      <c r="V39">
        <v>7207.0403109999997</v>
      </c>
      <c r="W39">
        <v>5641474.3673729999</v>
      </c>
      <c r="X39">
        <v>0</v>
      </c>
      <c r="Y39">
        <v>842.54333799999995</v>
      </c>
      <c r="Z39">
        <v>46549.875581</v>
      </c>
      <c r="AA39">
        <v>2391.7441920000001</v>
      </c>
      <c r="AB39">
        <v>0</v>
      </c>
    </row>
    <row r="40" spans="1:28" x14ac:dyDescent="0.25">
      <c r="A40" s="1" t="s">
        <v>1201</v>
      </c>
      <c r="B40">
        <v>764</v>
      </c>
      <c r="C40" s="1" t="s">
        <v>4030</v>
      </c>
      <c r="D40">
        <v>8.1</v>
      </c>
      <c r="E40">
        <v>0</v>
      </c>
      <c r="F40">
        <v>2</v>
      </c>
      <c r="G40">
        <v>1227</v>
      </c>
      <c r="H40" s="1" t="s">
        <v>4155</v>
      </c>
      <c r="I40">
        <v>81.98</v>
      </c>
      <c r="J40">
        <v>8.1300000000000008</v>
      </c>
      <c r="K40">
        <v>463</v>
      </c>
      <c r="L40">
        <v>2813.2</v>
      </c>
      <c r="M40">
        <v>66</v>
      </c>
      <c r="N40">
        <v>10</v>
      </c>
      <c r="O40">
        <v>0</v>
      </c>
      <c r="P40">
        <v>173.33</v>
      </c>
      <c r="Q40">
        <v>0</v>
      </c>
      <c r="R40" s="1" t="s">
        <v>5356</v>
      </c>
      <c r="S40" s="1" t="s">
        <v>8158</v>
      </c>
      <c r="T40">
        <v>0.71</v>
      </c>
      <c r="U40" s="1"/>
      <c r="V40">
        <v>7915.4663609999998</v>
      </c>
      <c r="W40">
        <v>5728654.5835870001</v>
      </c>
      <c r="X40">
        <v>0</v>
      </c>
      <c r="Y40">
        <v>966.67167300000006</v>
      </c>
      <c r="Z40">
        <v>49485.678746999998</v>
      </c>
      <c r="AA40">
        <v>2428.685219</v>
      </c>
      <c r="AB40">
        <v>0</v>
      </c>
    </row>
    <row r="41" spans="1:28" x14ac:dyDescent="0.25">
      <c r="A41" s="1" t="s">
        <v>1237</v>
      </c>
      <c r="B41">
        <v>1150</v>
      </c>
      <c r="C41" s="1" t="s">
        <v>4003</v>
      </c>
      <c r="D41">
        <v>8.1</v>
      </c>
      <c r="E41">
        <v>0</v>
      </c>
      <c r="F41">
        <v>0</v>
      </c>
      <c r="G41">
        <v>1258</v>
      </c>
      <c r="H41" s="1" t="s">
        <v>4073</v>
      </c>
      <c r="I41">
        <v>40.79</v>
      </c>
      <c r="J41">
        <v>13.97</v>
      </c>
      <c r="K41">
        <v>108</v>
      </c>
      <c r="L41">
        <v>603.14</v>
      </c>
      <c r="M41">
        <v>36</v>
      </c>
      <c r="N41">
        <v>2</v>
      </c>
      <c r="O41">
        <v>0</v>
      </c>
      <c r="P41">
        <v>65.67</v>
      </c>
      <c r="Q41">
        <v>0</v>
      </c>
      <c r="R41" s="1" t="s">
        <v>5392</v>
      </c>
      <c r="S41" s="1" t="s">
        <v>8158</v>
      </c>
      <c r="T41">
        <v>1.01</v>
      </c>
      <c r="U41" s="1"/>
      <c r="V41">
        <v>2528.3074729999998</v>
      </c>
      <c r="W41">
        <v>1858230.458573</v>
      </c>
      <c r="X41">
        <v>0</v>
      </c>
      <c r="Y41">
        <v>307.73875399999997</v>
      </c>
      <c r="Z41">
        <v>16022.700704000001</v>
      </c>
      <c r="AA41">
        <v>787.80892800000004</v>
      </c>
      <c r="AB41">
        <v>0</v>
      </c>
    </row>
    <row r="42" spans="1:28" x14ac:dyDescent="0.25">
      <c r="A42" s="1" t="s">
        <v>1256</v>
      </c>
      <c r="B42">
        <v>930</v>
      </c>
      <c r="C42" s="1" t="s">
        <v>4018</v>
      </c>
      <c r="D42">
        <v>8.1</v>
      </c>
      <c r="E42">
        <v>0</v>
      </c>
      <c r="F42">
        <v>0</v>
      </c>
      <c r="G42">
        <v>1271</v>
      </c>
      <c r="H42" s="1" t="s">
        <v>4095</v>
      </c>
      <c r="I42">
        <v>63.59</v>
      </c>
      <c r="J42">
        <v>13.73</v>
      </c>
      <c r="K42">
        <v>341</v>
      </c>
      <c r="L42">
        <v>1933.73</v>
      </c>
      <c r="M42">
        <v>104</v>
      </c>
      <c r="N42">
        <v>3</v>
      </c>
      <c r="O42">
        <v>0</v>
      </c>
      <c r="P42">
        <v>211.12</v>
      </c>
      <c r="Q42">
        <v>0</v>
      </c>
      <c r="R42" s="1" t="s">
        <v>5411</v>
      </c>
      <c r="S42" s="1" t="s">
        <v>8158</v>
      </c>
      <c r="T42">
        <v>1.08</v>
      </c>
      <c r="U42" s="1"/>
      <c r="V42">
        <v>7330.9122310000002</v>
      </c>
      <c r="W42">
        <v>5362347.8197010001</v>
      </c>
      <c r="X42">
        <v>0</v>
      </c>
      <c r="Y42">
        <v>893.62529500000005</v>
      </c>
      <c r="Z42">
        <v>46294.353988000003</v>
      </c>
      <c r="AA42">
        <v>2273.3989259999998</v>
      </c>
      <c r="AB42">
        <v>0</v>
      </c>
    </row>
    <row r="43" spans="1:28" x14ac:dyDescent="0.25">
      <c r="A43" s="1" t="s">
        <v>1282</v>
      </c>
      <c r="B43">
        <v>750</v>
      </c>
      <c r="C43" s="1" t="s">
        <v>4022</v>
      </c>
      <c r="D43">
        <v>8.1</v>
      </c>
      <c r="E43">
        <v>0</v>
      </c>
      <c r="F43">
        <v>0</v>
      </c>
      <c r="G43">
        <v>1304</v>
      </c>
      <c r="H43" s="1" t="s">
        <v>4136</v>
      </c>
      <c r="I43">
        <v>86.22</v>
      </c>
      <c r="J43">
        <v>16.11</v>
      </c>
      <c r="K43">
        <v>554</v>
      </c>
      <c r="L43">
        <v>2994.17</v>
      </c>
      <c r="M43">
        <v>216</v>
      </c>
      <c r="N43">
        <v>10</v>
      </c>
      <c r="O43">
        <v>0</v>
      </c>
      <c r="P43">
        <v>347.49</v>
      </c>
      <c r="Q43">
        <v>0</v>
      </c>
      <c r="R43" s="1" t="s">
        <v>5437</v>
      </c>
      <c r="S43" s="1" t="s">
        <v>8158</v>
      </c>
      <c r="T43">
        <v>0.98</v>
      </c>
      <c r="U43" s="1"/>
      <c r="V43">
        <v>11412.457103999999</v>
      </c>
      <c r="W43">
        <v>8216210.6132699996</v>
      </c>
      <c r="X43">
        <v>0</v>
      </c>
      <c r="Y43">
        <v>1402.552463</v>
      </c>
      <c r="Z43">
        <v>71587.923385999995</v>
      </c>
      <c r="AA43">
        <v>3483.3045310000002</v>
      </c>
      <c r="AB43">
        <v>0</v>
      </c>
    </row>
    <row r="44" spans="1:28" x14ac:dyDescent="0.25">
      <c r="A44" s="1" t="s">
        <v>1294</v>
      </c>
      <c r="B44">
        <v>997</v>
      </c>
      <c r="C44" s="1" t="s">
        <v>4033</v>
      </c>
      <c r="D44">
        <v>8.1</v>
      </c>
      <c r="E44">
        <v>0</v>
      </c>
      <c r="F44">
        <v>0</v>
      </c>
      <c r="G44">
        <v>1313</v>
      </c>
      <c r="H44" s="1" t="s">
        <v>4088</v>
      </c>
      <c r="I44">
        <v>194.58</v>
      </c>
      <c r="J44">
        <v>12.92</v>
      </c>
      <c r="K44">
        <v>316</v>
      </c>
      <c r="L44">
        <v>2213.48</v>
      </c>
      <c r="M44">
        <v>114</v>
      </c>
      <c r="N44">
        <v>5</v>
      </c>
      <c r="O44">
        <v>0</v>
      </c>
      <c r="P44">
        <v>152</v>
      </c>
      <c r="Q44">
        <v>0</v>
      </c>
      <c r="R44" s="1" t="s">
        <v>5449</v>
      </c>
      <c r="S44" s="1" t="s">
        <v>8158</v>
      </c>
      <c r="T44">
        <v>0.98</v>
      </c>
      <c r="U44" s="1"/>
      <c r="V44">
        <v>7152.4679749999996</v>
      </c>
      <c r="W44">
        <v>5260397.2033869997</v>
      </c>
      <c r="X44">
        <v>0</v>
      </c>
      <c r="Y44">
        <v>867.75546499999996</v>
      </c>
      <c r="Z44">
        <v>45142.589963999999</v>
      </c>
      <c r="AA44">
        <v>2230.1736740000001</v>
      </c>
      <c r="AB44">
        <v>0</v>
      </c>
    </row>
    <row r="45" spans="1:28" x14ac:dyDescent="0.25">
      <c r="A45" s="1" t="s">
        <v>1321</v>
      </c>
      <c r="B45">
        <v>986</v>
      </c>
      <c r="C45" s="1" t="s">
        <v>4037</v>
      </c>
      <c r="D45">
        <v>8.1</v>
      </c>
      <c r="E45">
        <v>0</v>
      </c>
      <c r="F45">
        <v>0.28999999999999998</v>
      </c>
      <c r="G45">
        <v>1332</v>
      </c>
      <c r="H45" s="1" t="s">
        <v>4096</v>
      </c>
      <c r="I45">
        <v>121.36</v>
      </c>
      <c r="J45">
        <v>8.09</v>
      </c>
      <c r="K45">
        <v>346</v>
      </c>
      <c r="L45">
        <v>1414.38</v>
      </c>
      <c r="M45">
        <v>115</v>
      </c>
      <c r="N45">
        <v>8</v>
      </c>
      <c r="O45">
        <v>0</v>
      </c>
      <c r="P45">
        <v>208.21</v>
      </c>
      <c r="Q45">
        <v>0</v>
      </c>
      <c r="R45" s="1" t="s">
        <v>5476</v>
      </c>
      <c r="S45" s="1" t="s">
        <v>8158</v>
      </c>
      <c r="T45">
        <v>0.74</v>
      </c>
      <c r="U45" s="1"/>
      <c r="V45">
        <v>6011.728779</v>
      </c>
      <c r="W45">
        <v>4189429.854611</v>
      </c>
      <c r="X45">
        <v>0</v>
      </c>
      <c r="Y45">
        <v>751.85306000000003</v>
      </c>
      <c r="Z45">
        <v>37285.227274999997</v>
      </c>
      <c r="AA45">
        <v>1776.1260159999999</v>
      </c>
      <c r="AB45">
        <v>0</v>
      </c>
    </row>
    <row r="46" spans="1:28" x14ac:dyDescent="0.25">
      <c r="A46" s="1" t="s">
        <v>1331</v>
      </c>
      <c r="B46">
        <v>991</v>
      </c>
      <c r="C46" s="1" t="s">
        <v>4032</v>
      </c>
      <c r="D46">
        <v>8.1</v>
      </c>
      <c r="E46">
        <v>0</v>
      </c>
      <c r="F46">
        <v>0</v>
      </c>
      <c r="G46">
        <v>1338</v>
      </c>
      <c r="H46" s="1" t="s">
        <v>4113</v>
      </c>
      <c r="I46">
        <v>0.2</v>
      </c>
      <c r="J46">
        <v>9.64</v>
      </c>
      <c r="K46">
        <v>347</v>
      </c>
      <c r="L46">
        <v>1266.6500000000001</v>
      </c>
      <c r="M46">
        <v>171</v>
      </c>
      <c r="N46">
        <v>8</v>
      </c>
      <c r="O46">
        <v>0</v>
      </c>
      <c r="P46">
        <v>232.49</v>
      </c>
      <c r="Q46">
        <v>0</v>
      </c>
      <c r="R46" s="1" t="s">
        <v>5486</v>
      </c>
      <c r="S46" s="1" t="s">
        <v>8158</v>
      </c>
      <c r="T46">
        <v>0.8</v>
      </c>
      <c r="U46" s="1"/>
      <c r="V46">
        <v>6184.2857759999997</v>
      </c>
      <c r="W46">
        <v>4159798.0500400001</v>
      </c>
      <c r="X46">
        <v>0</v>
      </c>
      <c r="Y46">
        <v>788.33610599999997</v>
      </c>
      <c r="Z46">
        <v>37959.590200999999</v>
      </c>
      <c r="AA46">
        <v>1763.5607930000001</v>
      </c>
      <c r="AB46">
        <v>0</v>
      </c>
    </row>
    <row r="47" spans="1:28" x14ac:dyDescent="0.25">
      <c r="A47" s="1" t="s">
        <v>1344</v>
      </c>
      <c r="B47">
        <v>790</v>
      </c>
      <c r="C47" s="1" t="s">
        <v>4033</v>
      </c>
      <c r="D47">
        <v>8.1</v>
      </c>
      <c r="E47">
        <v>0</v>
      </c>
      <c r="F47">
        <v>0</v>
      </c>
      <c r="G47">
        <v>1346</v>
      </c>
      <c r="H47" s="1" t="s">
        <v>4096</v>
      </c>
      <c r="I47">
        <v>121.36</v>
      </c>
      <c r="J47">
        <v>10.199999999999999</v>
      </c>
      <c r="K47">
        <v>556</v>
      </c>
      <c r="L47">
        <v>2847.35</v>
      </c>
      <c r="M47">
        <v>109</v>
      </c>
      <c r="N47">
        <v>10</v>
      </c>
      <c r="O47">
        <v>0</v>
      </c>
      <c r="P47">
        <v>289.56</v>
      </c>
      <c r="Q47">
        <v>0</v>
      </c>
      <c r="R47" s="1" t="s">
        <v>5499</v>
      </c>
      <c r="S47" s="1" t="s">
        <v>8158</v>
      </c>
      <c r="T47">
        <v>0.79</v>
      </c>
      <c r="U47" s="1"/>
      <c r="V47">
        <v>9475.5984659999995</v>
      </c>
      <c r="W47">
        <v>6798652.8329689996</v>
      </c>
      <c r="X47">
        <v>0</v>
      </c>
      <c r="Y47">
        <v>1164.7165680000001</v>
      </c>
      <c r="Z47">
        <v>59211.853895</v>
      </c>
      <c r="AA47">
        <v>2882.3180689999999</v>
      </c>
      <c r="AB47">
        <v>0</v>
      </c>
    </row>
    <row r="48" spans="1:28" x14ac:dyDescent="0.25">
      <c r="A48" s="1" t="s">
        <v>1368</v>
      </c>
      <c r="B48">
        <v>991</v>
      </c>
      <c r="C48" s="1" t="s">
        <v>4022</v>
      </c>
      <c r="D48">
        <v>8.1</v>
      </c>
      <c r="E48">
        <v>0</v>
      </c>
      <c r="F48">
        <v>0</v>
      </c>
      <c r="G48">
        <v>1366</v>
      </c>
      <c r="H48" s="1" t="s">
        <v>4177</v>
      </c>
      <c r="I48">
        <v>20.190000000000001</v>
      </c>
      <c r="J48">
        <v>9.4600000000000009</v>
      </c>
      <c r="K48">
        <v>375</v>
      </c>
      <c r="L48">
        <v>2373.66</v>
      </c>
      <c r="M48">
        <v>51</v>
      </c>
      <c r="N48">
        <v>4</v>
      </c>
      <c r="O48">
        <v>0</v>
      </c>
      <c r="P48">
        <v>160.37</v>
      </c>
      <c r="Q48">
        <v>0</v>
      </c>
      <c r="R48" s="1" t="s">
        <v>5523</v>
      </c>
      <c r="S48" s="1" t="s">
        <v>8158</v>
      </c>
      <c r="T48">
        <v>0.78</v>
      </c>
      <c r="U48" s="1"/>
      <c r="V48">
        <v>6947.930934</v>
      </c>
      <c r="W48">
        <v>5087178.0236609997</v>
      </c>
      <c r="X48">
        <v>0</v>
      </c>
      <c r="Y48">
        <v>843.87290800000005</v>
      </c>
      <c r="Z48">
        <v>43686.631393999996</v>
      </c>
      <c r="AA48">
        <v>2156.732798</v>
      </c>
      <c r="AB48">
        <v>0</v>
      </c>
    </row>
    <row r="49" spans="1:28" x14ac:dyDescent="0.25">
      <c r="A49" s="1" t="s">
        <v>1370</v>
      </c>
      <c r="B49">
        <v>1202</v>
      </c>
      <c r="C49" s="1" t="s">
        <v>4009</v>
      </c>
      <c r="D49">
        <v>8.1</v>
      </c>
      <c r="E49">
        <v>0</v>
      </c>
      <c r="F49">
        <v>0</v>
      </c>
      <c r="G49">
        <v>1366</v>
      </c>
      <c r="H49" s="1" t="s">
        <v>4081</v>
      </c>
      <c r="I49">
        <v>19.239999999999998</v>
      </c>
      <c r="J49">
        <v>4.71</v>
      </c>
      <c r="K49">
        <v>164</v>
      </c>
      <c r="L49">
        <v>735.31</v>
      </c>
      <c r="M49">
        <v>1</v>
      </c>
      <c r="N49">
        <v>1</v>
      </c>
      <c r="O49">
        <v>0</v>
      </c>
      <c r="P49">
        <v>33.770000000000003</v>
      </c>
      <c r="Q49">
        <v>0</v>
      </c>
      <c r="R49" s="1" t="s">
        <v>5525</v>
      </c>
      <c r="S49" s="1" t="s">
        <v>8158</v>
      </c>
      <c r="T49">
        <v>0.41</v>
      </c>
      <c r="U49" s="1"/>
      <c r="V49">
        <v>2227.5624979999998</v>
      </c>
      <c r="W49">
        <v>1509840.2334729999</v>
      </c>
      <c r="X49">
        <v>0</v>
      </c>
      <c r="Y49">
        <v>281.33528899999999</v>
      </c>
      <c r="Z49">
        <v>13587.044448000001</v>
      </c>
      <c r="AA49">
        <v>640.09856100000002</v>
      </c>
      <c r="AB49">
        <v>0</v>
      </c>
    </row>
    <row r="50" spans="1:28" x14ac:dyDescent="0.25">
      <c r="A50" s="1" t="s">
        <v>1379</v>
      </c>
      <c r="B50">
        <v>1122</v>
      </c>
      <c r="C50" s="1" t="s">
        <v>4019</v>
      </c>
      <c r="D50">
        <v>8.1</v>
      </c>
      <c r="E50">
        <v>0</v>
      </c>
      <c r="F50">
        <v>0</v>
      </c>
      <c r="G50">
        <v>1370</v>
      </c>
      <c r="H50" s="1" t="s">
        <v>4093</v>
      </c>
      <c r="I50">
        <v>2.0699999999999998</v>
      </c>
      <c r="J50">
        <v>13.6</v>
      </c>
      <c r="K50">
        <v>248</v>
      </c>
      <c r="L50">
        <v>1332.45</v>
      </c>
      <c r="M50">
        <v>95</v>
      </c>
      <c r="N50">
        <v>4</v>
      </c>
      <c r="O50">
        <v>0</v>
      </c>
      <c r="P50">
        <v>160.1</v>
      </c>
      <c r="Q50">
        <v>0</v>
      </c>
      <c r="R50" s="1" t="s">
        <v>5534</v>
      </c>
      <c r="S50" s="1" t="s">
        <v>8158</v>
      </c>
      <c r="T50">
        <v>1.1000000000000001</v>
      </c>
      <c r="U50" s="1"/>
      <c r="V50">
        <v>6119.5930209999997</v>
      </c>
      <c r="W50">
        <v>4524739.0883539999</v>
      </c>
      <c r="X50">
        <v>0</v>
      </c>
      <c r="Y50">
        <v>742.60178599999995</v>
      </c>
      <c r="Z50">
        <v>38886.857421000001</v>
      </c>
      <c r="AA50">
        <v>1918.2941390000001</v>
      </c>
      <c r="AB50">
        <v>0</v>
      </c>
    </row>
    <row r="51" spans="1:28" x14ac:dyDescent="0.25">
      <c r="A51" s="1" t="s">
        <v>1408</v>
      </c>
      <c r="B51">
        <v>1350</v>
      </c>
      <c r="C51" s="1" t="s">
        <v>4004</v>
      </c>
      <c r="D51">
        <v>8.1</v>
      </c>
      <c r="E51">
        <v>0</v>
      </c>
      <c r="F51">
        <v>0</v>
      </c>
      <c r="G51">
        <v>1405</v>
      </c>
      <c r="H51" s="1" t="s">
        <v>4073</v>
      </c>
      <c r="I51">
        <v>40.79</v>
      </c>
      <c r="J51">
        <v>9.0500000000000007</v>
      </c>
      <c r="K51">
        <v>55</v>
      </c>
      <c r="L51">
        <v>472.89</v>
      </c>
      <c r="M51">
        <v>0</v>
      </c>
      <c r="N51">
        <v>0</v>
      </c>
      <c r="O51">
        <v>0</v>
      </c>
      <c r="P51">
        <v>8.18</v>
      </c>
      <c r="Q51">
        <v>0</v>
      </c>
      <c r="R51" s="1" t="s">
        <v>5563</v>
      </c>
      <c r="S51" s="1" t="s">
        <v>8158</v>
      </c>
      <c r="T51">
        <v>0.74</v>
      </c>
      <c r="U51" s="1"/>
      <c r="V51">
        <v>1175.2330440000001</v>
      </c>
      <c r="W51">
        <v>881659.83202900004</v>
      </c>
      <c r="X51">
        <v>0</v>
      </c>
      <c r="Y51">
        <v>140.16877099999999</v>
      </c>
      <c r="Z51">
        <v>7408.7877369999997</v>
      </c>
      <c r="AA51">
        <v>373.783007</v>
      </c>
      <c r="AB51">
        <v>0</v>
      </c>
    </row>
    <row r="52" spans="1:28" x14ac:dyDescent="0.25">
      <c r="A52" s="1" t="s">
        <v>1429</v>
      </c>
      <c r="B52">
        <v>1130</v>
      </c>
      <c r="C52" s="1" t="s">
        <v>4018</v>
      </c>
      <c r="D52">
        <v>8.1</v>
      </c>
      <c r="E52">
        <v>0</v>
      </c>
      <c r="F52">
        <v>0</v>
      </c>
      <c r="G52">
        <v>1428</v>
      </c>
      <c r="H52" s="1" t="s">
        <v>4141</v>
      </c>
      <c r="I52">
        <v>72.8</v>
      </c>
      <c r="J52">
        <v>12.02</v>
      </c>
      <c r="K52">
        <v>298</v>
      </c>
      <c r="L52">
        <v>2189.52</v>
      </c>
      <c r="M52">
        <v>29</v>
      </c>
      <c r="N52">
        <v>3</v>
      </c>
      <c r="O52">
        <v>0</v>
      </c>
      <c r="P52">
        <v>131.52000000000001</v>
      </c>
      <c r="Q52">
        <v>0</v>
      </c>
      <c r="R52" s="1" t="s">
        <v>5584</v>
      </c>
      <c r="S52" s="1" t="s">
        <v>8158</v>
      </c>
      <c r="T52">
        <v>0.93</v>
      </c>
      <c r="U52" s="1"/>
      <c r="V52">
        <v>6435.2270749999998</v>
      </c>
      <c r="W52">
        <v>4861746.8509090003</v>
      </c>
      <c r="X52">
        <v>0</v>
      </c>
      <c r="Y52">
        <v>767.80921599999999</v>
      </c>
      <c r="Z52">
        <v>40946.857540999998</v>
      </c>
      <c r="AA52">
        <v>2061.1655810000002</v>
      </c>
      <c r="AB52">
        <v>0</v>
      </c>
    </row>
    <row r="53" spans="1:28" x14ac:dyDescent="0.25">
      <c r="A53" s="1" t="s">
        <v>1536</v>
      </c>
      <c r="B53">
        <v>1085</v>
      </c>
      <c r="C53" s="1" t="s">
        <v>4062</v>
      </c>
      <c r="D53">
        <v>8.1</v>
      </c>
      <c r="E53">
        <v>0</v>
      </c>
      <c r="F53">
        <v>0</v>
      </c>
      <c r="G53">
        <v>1529</v>
      </c>
      <c r="H53" s="1" t="s">
        <v>4156</v>
      </c>
      <c r="I53">
        <v>94.39</v>
      </c>
      <c r="J53">
        <v>9.84</v>
      </c>
      <c r="K53">
        <v>444</v>
      </c>
      <c r="L53">
        <v>2587.9299999999998</v>
      </c>
      <c r="M53">
        <v>203</v>
      </c>
      <c r="N53">
        <v>5</v>
      </c>
      <c r="O53">
        <v>0</v>
      </c>
      <c r="P53">
        <v>294.61</v>
      </c>
      <c r="Q53">
        <v>0</v>
      </c>
      <c r="R53" s="1" t="s">
        <v>5691</v>
      </c>
      <c r="S53" s="1" t="s">
        <v>8158</v>
      </c>
      <c r="T53">
        <v>1.39</v>
      </c>
      <c r="U53" s="1"/>
      <c r="V53">
        <v>9701.5667709999998</v>
      </c>
      <c r="W53">
        <v>6912292.2304499997</v>
      </c>
      <c r="X53">
        <v>0</v>
      </c>
      <c r="Y53">
        <v>1198.4380510000001</v>
      </c>
      <c r="Z53">
        <v>60584.268684000002</v>
      </c>
      <c r="AA53">
        <v>2930.4978930000002</v>
      </c>
      <c r="AB53">
        <v>0</v>
      </c>
    </row>
    <row r="54" spans="1:28" x14ac:dyDescent="0.25">
      <c r="A54" s="1" t="s">
        <v>1550</v>
      </c>
      <c r="B54">
        <v>1438</v>
      </c>
      <c r="C54" s="1" t="s">
        <v>4003</v>
      </c>
      <c r="D54">
        <v>8.1</v>
      </c>
      <c r="E54">
        <v>0</v>
      </c>
      <c r="F54">
        <v>0.5</v>
      </c>
      <c r="G54">
        <v>1549</v>
      </c>
      <c r="H54" s="1" t="s">
        <v>4073</v>
      </c>
      <c r="I54">
        <v>40.79</v>
      </c>
      <c r="J54">
        <v>8.76</v>
      </c>
      <c r="K54">
        <v>111</v>
      </c>
      <c r="L54">
        <v>603.14</v>
      </c>
      <c r="M54">
        <v>25</v>
      </c>
      <c r="N54">
        <v>3</v>
      </c>
      <c r="O54">
        <v>0</v>
      </c>
      <c r="P54">
        <v>54.28</v>
      </c>
      <c r="Q54">
        <v>0</v>
      </c>
      <c r="R54" s="1" t="s">
        <v>5705</v>
      </c>
      <c r="S54" s="1" t="s">
        <v>8158</v>
      </c>
      <c r="T54">
        <v>0.72</v>
      </c>
      <c r="U54" s="1"/>
      <c r="V54">
        <v>2146.2785650000001</v>
      </c>
      <c r="W54">
        <v>1585611.6397450001</v>
      </c>
      <c r="X54">
        <v>0</v>
      </c>
      <c r="Y54">
        <v>259.65189700000002</v>
      </c>
      <c r="Z54">
        <v>13562.208778</v>
      </c>
      <c r="AA54">
        <v>672.228613</v>
      </c>
      <c r="AB54">
        <v>0</v>
      </c>
    </row>
    <row r="55" spans="1:28" x14ac:dyDescent="0.25">
      <c r="A55" s="1" t="s">
        <v>1579</v>
      </c>
      <c r="B55">
        <v>1351</v>
      </c>
      <c r="C55" s="1" t="s">
        <v>4004</v>
      </c>
      <c r="D55">
        <v>8.1</v>
      </c>
      <c r="E55">
        <v>0</v>
      </c>
      <c r="F55">
        <v>1</v>
      </c>
      <c r="G55">
        <v>1589</v>
      </c>
      <c r="H55" s="1" t="s">
        <v>4096</v>
      </c>
      <c r="I55">
        <v>121.36</v>
      </c>
      <c r="J55">
        <v>13.03</v>
      </c>
      <c r="K55">
        <v>238</v>
      </c>
      <c r="L55">
        <v>1414.41</v>
      </c>
      <c r="M55">
        <v>100</v>
      </c>
      <c r="N55">
        <v>3</v>
      </c>
      <c r="O55">
        <v>0</v>
      </c>
      <c r="P55">
        <v>138.87</v>
      </c>
      <c r="Q55">
        <v>0</v>
      </c>
      <c r="R55" s="1" t="s">
        <v>5734</v>
      </c>
      <c r="S55" s="1" t="s">
        <v>8158</v>
      </c>
      <c r="T55">
        <v>1.04</v>
      </c>
      <c r="U55" s="1"/>
      <c r="V55">
        <v>5359.0335240000004</v>
      </c>
      <c r="W55">
        <v>3874244.5075710001</v>
      </c>
      <c r="X55">
        <v>0</v>
      </c>
      <c r="Y55">
        <v>657.62297000000001</v>
      </c>
      <c r="Z55">
        <v>33707.045737</v>
      </c>
      <c r="AA55">
        <v>1642.507578</v>
      </c>
      <c r="AB55">
        <v>0</v>
      </c>
    </row>
    <row r="56" spans="1:28" x14ac:dyDescent="0.25">
      <c r="A56" s="1" t="s">
        <v>1616</v>
      </c>
      <c r="B56">
        <v>1199</v>
      </c>
      <c r="C56" s="1" t="s">
        <v>4037</v>
      </c>
      <c r="D56">
        <v>8.1</v>
      </c>
      <c r="E56">
        <v>0</v>
      </c>
      <c r="F56">
        <v>0</v>
      </c>
      <c r="G56">
        <v>1651</v>
      </c>
      <c r="H56" s="1" t="s">
        <v>4129</v>
      </c>
      <c r="I56">
        <v>135.09</v>
      </c>
      <c r="J56">
        <v>5.7</v>
      </c>
      <c r="K56">
        <v>452</v>
      </c>
      <c r="L56">
        <v>1950.85</v>
      </c>
      <c r="M56">
        <v>49</v>
      </c>
      <c r="N56">
        <v>3</v>
      </c>
      <c r="O56">
        <v>0</v>
      </c>
      <c r="P56">
        <v>146.46</v>
      </c>
      <c r="Q56">
        <v>0</v>
      </c>
      <c r="R56" s="1" t="s">
        <v>5771</v>
      </c>
      <c r="S56" s="1" t="s">
        <v>8158</v>
      </c>
      <c r="T56">
        <v>0.46</v>
      </c>
      <c r="U56" s="1"/>
      <c r="V56">
        <v>6167.2790660000001</v>
      </c>
      <c r="W56">
        <v>4228436.0530949999</v>
      </c>
      <c r="X56">
        <v>0</v>
      </c>
      <c r="Y56">
        <v>775.75145099999997</v>
      </c>
      <c r="Z56">
        <v>37873.675262999997</v>
      </c>
      <c r="AA56">
        <v>1792.6555450000001</v>
      </c>
      <c r="AB56">
        <v>0</v>
      </c>
    </row>
    <row r="57" spans="1:28" x14ac:dyDescent="0.25">
      <c r="A57" s="1" t="s">
        <v>1635</v>
      </c>
      <c r="B57">
        <v>1294</v>
      </c>
      <c r="C57" s="1" t="s">
        <v>4018</v>
      </c>
      <c r="D57">
        <v>8.1</v>
      </c>
      <c r="E57">
        <v>0</v>
      </c>
      <c r="F57">
        <v>0.25</v>
      </c>
      <c r="G57">
        <v>1696</v>
      </c>
      <c r="H57" s="1" t="s">
        <v>4092</v>
      </c>
      <c r="I57">
        <v>182.21</v>
      </c>
      <c r="J57">
        <v>3.09</v>
      </c>
      <c r="K57">
        <v>402</v>
      </c>
      <c r="L57">
        <v>1348.38</v>
      </c>
      <c r="M57">
        <v>66</v>
      </c>
      <c r="N57">
        <v>2</v>
      </c>
      <c r="O57">
        <v>0</v>
      </c>
      <c r="P57">
        <v>162.18</v>
      </c>
      <c r="Q57">
        <v>0</v>
      </c>
      <c r="R57" s="1" t="s">
        <v>5790</v>
      </c>
      <c r="S57" s="1" t="s">
        <v>8158</v>
      </c>
      <c r="T57">
        <v>0.39</v>
      </c>
      <c r="U57" s="1"/>
      <c r="V57">
        <v>5345.868547</v>
      </c>
      <c r="W57">
        <v>3433810.829283</v>
      </c>
      <c r="X57">
        <v>0</v>
      </c>
      <c r="Y57">
        <v>694.25992699999995</v>
      </c>
      <c r="Z57">
        <v>32125.118879000001</v>
      </c>
      <c r="AA57">
        <v>1455.7648019999999</v>
      </c>
      <c r="AB57">
        <v>0</v>
      </c>
    </row>
    <row r="58" spans="1:28" x14ac:dyDescent="0.25">
      <c r="A58" s="1" t="s">
        <v>1636</v>
      </c>
      <c r="B58">
        <v>1520</v>
      </c>
      <c r="C58" s="1" t="s">
        <v>4006</v>
      </c>
      <c r="D58">
        <v>8.1</v>
      </c>
      <c r="E58">
        <v>0</v>
      </c>
      <c r="F58">
        <v>0</v>
      </c>
      <c r="G58">
        <v>1703</v>
      </c>
      <c r="H58" s="1" t="s">
        <v>4078</v>
      </c>
      <c r="I58">
        <v>54.88</v>
      </c>
      <c r="J58">
        <v>7.37</v>
      </c>
      <c r="K58">
        <v>183</v>
      </c>
      <c r="L58">
        <v>873.34</v>
      </c>
      <c r="M58">
        <v>60</v>
      </c>
      <c r="N58">
        <v>5</v>
      </c>
      <c r="O58">
        <v>0</v>
      </c>
      <c r="P58">
        <v>91.81</v>
      </c>
      <c r="Q58">
        <v>0</v>
      </c>
      <c r="R58" s="1" t="s">
        <v>5791</v>
      </c>
      <c r="S58" s="1" t="s">
        <v>8158</v>
      </c>
      <c r="T58">
        <v>0.69</v>
      </c>
      <c r="U58" s="1"/>
      <c r="V58">
        <v>2968.9583069999999</v>
      </c>
      <c r="W58">
        <v>2086480.8587199999</v>
      </c>
      <c r="X58">
        <v>0</v>
      </c>
      <c r="Y58">
        <v>369.243133</v>
      </c>
      <c r="Z58">
        <v>18434.007108999998</v>
      </c>
      <c r="AA58">
        <v>884.57164299999999</v>
      </c>
      <c r="AB58">
        <v>0</v>
      </c>
    </row>
    <row r="59" spans="1:28" x14ac:dyDescent="0.25">
      <c r="A59" s="1" t="s">
        <v>1649</v>
      </c>
      <c r="B59">
        <v>1079</v>
      </c>
      <c r="C59" s="1" t="s">
        <v>4018</v>
      </c>
      <c r="D59">
        <v>8.1</v>
      </c>
      <c r="E59">
        <v>0</v>
      </c>
      <c r="F59">
        <v>0.88</v>
      </c>
      <c r="G59">
        <v>1735</v>
      </c>
      <c r="H59" s="1" t="s">
        <v>4092</v>
      </c>
      <c r="I59">
        <v>182.21</v>
      </c>
      <c r="J59">
        <v>2.35</v>
      </c>
      <c r="K59">
        <v>656</v>
      </c>
      <c r="L59">
        <v>1348.38</v>
      </c>
      <c r="M59">
        <v>111</v>
      </c>
      <c r="N59">
        <v>2</v>
      </c>
      <c r="O59">
        <v>0</v>
      </c>
      <c r="P59">
        <v>242.29</v>
      </c>
      <c r="Q59">
        <v>0</v>
      </c>
      <c r="R59" s="1" t="s">
        <v>5804</v>
      </c>
      <c r="S59" s="1" t="s">
        <v>8158</v>
      </c>
      <c r="T59">
        <v>0.23</v>
      </c>
      <c r="U59" s="1"/>
      <c r="V59">
        <v>7194.4660510000003</v>
      </c>
      <c r="W59">
        <v>4116659.513816</v>
      </c>
      <c r="X59">
        <v>0</v>
      </c>
      <c r="Y59">
        <v>981.67176700000005</v>
      </c>
      <c r="Z59">
        <v>41678.920993</v>
      </c>
      <c r="AA59">
        <v>1745.240603</v>
      </c>
      <c r="AB59">
        <v>0</v>
      </c>
    </row>
    <row r="60" spans="1:28" x14ac:dyDescent="0.25">
      <c r="A60" s="1" t="s">
        <v>1668</v>
      </c>
      <c r="B60">
        <v>1479</v>
      </c>
      <c r="C60" s="1" t="s">
        <v>4037</v>
      </c>
      <c r="D60">
        <v>8.1</v>
      </c>
      <c r="E60">
        <v>0</v>
      </c>
      <c r="F60">
        <v>0.43</v>
      </c>
      <c r="G60">
        <v>1767</v>
      </c>
      <c r="H60" s="1" t="s">
        <v>4096</v>
      </c>
      <c r="I60">
        <v>121.36</v>
      </c>
      <c r="J60">
        <v>12.52</v>
      </c>
      <c r="K60">
        <v>288</v>
      </c>
      <c r="L60">
        <v>1414.38</v>
      </c>
      <c r="M60">
        <v>125</v>
      </c>
      <c r="N60">
        <v>5</v>
      </c>
      <c r="O60">
        <v>0</v>
      </c>
      <c r="P60">
        <v>186.71</v>
      </c>
      <c r="Q60">
        <v>0</v>
      </c>
      <c r="R60" s="1" t="s">
        <v>5823</v>
      </c>
      <c r="S60" s="1" t="s">
        <v>8158</v>
      </c>
      <c r="T60">
        <v>1.01</v>
      </c>
      <c r="U60" s="1"/>
      <c r="V60">
        <v>5925.6471250000004</v>
      </c>
      <c r="W60">
        <v>4203648.3873579996</v>
      </c>
      <c r="X60">
        <v>0</v>
      </c>
      <c r="Y60">
        <v>734.81248000000005</v>
      </c>
      <c r="Z60">
        <v>37034.072034999997</v>
      </c>
      <c r="AA60">
        <v>1782.158081</v>
      </c>
      <c r="AB60">
        <v>0</v>
      </c>
    </row>
    <row r="61" spans="1:28" x14ac:dyDescent="0.25">
      <c r="A61" s="1" t="s">
        <v>1727</v>
      </c>
      <c r="B61">
        <v>1510</v>
      </c>
      <c r="C61" s="1" t="s">
        <v>4018</v>
      </c>
      <c r="D61">
        <v>8.1</v>
      </c>
      <c r="E61">
        <v>0</v>
      </c>
      <c r="F61">
        <v>0.63</v>
      </c>
      <c r="G61">
        <v>1848</v>
      </c>
      <c r="H61" s="1" t="s">
        <v>4092</v>
      </c>
      <c r="I61">
        <v>182.21</v>
      </c>
      <c r="J61">
        <v>6.52</v>
      </c>
      <c r="K61">
        <v>338</v>
      </c>
      <c r="L61">
        <v>1348.38</v>
      </c>
      <c r="M61">
        <v>87</v>
      </c>
      <c r="N61">
        <v>4</v>
      </c>
      <c r="O61">
        <v>0</v>
      </c>
      <c r="P61">
        <v>149.27000000000001</v>
      </c>
      <c r="Q61">
        <v>0</v>
      </c>
      <c r="R61" s="1" t="s">
        <v>5882</v>
      </c>
      <c r="S61" s="1" t="s">
        <v>8158</v>
      </c>
      <c r="T61">
        <v>0.5</v>
      </c>
      <c r="U61" s="1"/>
      <c r="V61">
        <v>5112.8092360000001</v>
      </c>
      <c r="W61">
        <v>3450052.4478699998</v>
      </c>
      <c r="X61">
        <v>0</v>
      </c>
      <c r="Y61">
        <v>649.03161299999999</v>
      </c>
      <c r="Z61">
        <v>31283.763765</v>
      </c>
      <c r="AA61">
        <v>1462.657872</v>
      </c>
      <c r="AB61">
        <v>0</v>
      </c>
    </row>
    <row r="62" spans="1:28" x14ac:dyDescent="0.25">
      <c r="A62" s="1" t="s">
        <v>1735</v>
      </c>
      <c r="B62">
        <v>1752</v>
      </c>
      <c r="C62" s="1" t="s">
        <v>4004</v>
      </c>
      <c r="D62">
        <v>8.1</v>
      </c>
      <c r="E62">
        <v>0</v>
      </c>
      <c r="F62">
        <v>0</v>
      </c>
      <c r="G62">
        <v>1859</v>
      </c>
      <c r="H62" s="1" t="s">
        <v>4074</v>
      </c>
      <c r="I62">
        <v>0.2</v>
      </c>
      <c r="J62">
        <v>11.54</v>
      </c>
      <c r="K62">
        <v>107</v>
      </c>
      <c r="L62">
        <v>417.4</v>
      </c>
      <c r="M62">
        <v>6</v>
      </c>
      <c r="N62">
        <v>4</v>
      </c>
      <c r="O62">
        <v>0</v>
      </c>
      <c r="P62">
        <v>71.37</v>
      </c>
      <c r="Q62">
        <v>0</v>
      </c>
      <c r="R62" s="1" t="s">
        <v>5890</v>
      </c>
      <c r="S62" s="1" t="s">
        <v>8158</v>
      </c>
      <c r="T62">
        <v>0.88</v>
      </c>
      <c r="U62" s="1"/>
      <c r="V62">
        <v>1841.280847</v>
      </c>
      <c r="W62">
        <v>1333977.033913</v>
      </c>
      <c r="X62">
        <v>0</v>
      </c>
      <c r="Y62">
        <v>225.872579</v>
      </c>
      <c r="Z62">
        <v>11604.976909999999</v>
      </c>
      <c r="AA62">
        <v>565.54756399999997</v>
      </c>
      <c r="AB62">
        <v>0</v>
      </c>
    </row>
    <row r="63" spans="1:28" x14ac:dyDescent="0.25">
      <c r="A63" s="1" t="s">
        <v>1768</v>
      </c>
      <c r="B63">
        <v>1727</v>
      </c>
      <c r="C63" s="1" t="s">
        <v>4018</v>
      </c>
      <c r="D63">
        <v>8.1</v>
      </c>
      <c r="E63">
        <v>0</v>
      </c>
      <c r="F63">
        <v>2</v>
      </c>
      <c r="G63">
        <v>1941</v>
      </c>
      <c r="H63" s="1" t="s">
        <v>4089</v>
      </c>
      <c r="I63">
        <v>182.21</v>
      </c>
      <c r="J63">
        <v>9.73</v>
      </c>
      <c r="K63">
        <v>214</v>
      </c>
      <c r="L63">
        <v>1348.38</v>
      </c>
      <c r="M63">
        <v>56</v>
      </c>
      <c r="N63">
        <v>2</v>
      </c>
      <c r="O63">
        <v>0</v>
      </c>
      <c r="P63">
        <v>94.33</v>
      </c>
      <c r="Q63">
        <v>0</v>
      </c>
      <c r="R63" s="1" t="s">
        <v>5923</v>
      </c>
      <c r="S63" s="1" t="s">
        <v>8158</v>
      </c>
      <c r="T63">
        <v>0.79</v>
      </c>
      <c r="U63" s="1"/>
      <c r="V63">
        <v>4383.9318009999997</v>
      </c>
      <c r="W63">
        <v>3191195.4936810001</v>
      </c>
      <c r="X63">
        <v>0</v>
      </c>
      <c r="Y63">
        <v>534.63276099999996</v>
      </c>
      <c r="Z63">
        <v>27540.783353999999</v>
      </c>
      <c r="AA63">
        <v>1352.922644</v>
      </c>
      <c r="AB63">
        <v>0</v>
      </c>
    </row>
    <row r="64" spans="1:28" x14ac:dyDescent="0.25">
      <c r="A64" s="1" t="s">
        <v>1771</v>
      </c>
      <c r="B64">
        <v>1550</v>
      </c>
      <c r="C64" s="1" t="s">
        <v>4022</v>
      </c>
      <c r="D64">
        <v>8.1</v>
      </c>
      <c r="E64">
        <v>0</v>
      </c>
      <c r="F64">
        <v>0</v>
      </c>
      <c r="G64">
        <v>1946</v>
      </c>
      <c r="H64" s="1" t="s">
        <v>4156</v>
      </c>
      <c r="I64">
        <v>94.39</v>
      </c>
      <c r="J64">
        <v>11.53</v>
      </c>
      <c r="K64">
        <v>396</v>
      </c>
      <c r="L64">
        <v>3231.17</v>
      </c>
      <c r="M64">
        <v>75</v>
      </c>
      <c r="N64">
        <v>3</v>
      </c>
      <c r="O64">
        <v>0</v>
      </c>
      <c r="P64">
        <v>136.99</v>
      </c>
      <c r="Q64">
        <v>0</v>
      </c>
      <c r="R64" s="1" t="s">
        <v>5926</v>
      </c>
      <c r="S64" s="1" t="s">
        <v>8158</v>
      </c>
      <c r="T64">
        <v>0.89</v>
      </c>
      <c r="U64" s="1"/>
      <c r="V64">
        <v>8335.7066869999999</v>
      </c>
      <c r="W64">
        <v>6209853.1158389999</v>
      </c>
      <c r="X64">
        <v>0</v>
      </c>
      <c r="Y64">
        <v>1000.826376</v>
      </c>
      <c r="Z64">
        <v>52614.936991000002</v>
      </c>
      <c r="AA64">
        <v>2632.695506</v>
      </c>
      <c r="AB64">
        <v>0</v>
      </c>
    </row>
    <row r="65" spans="1:28" x14ac:dyDescent="0.25">
      <c r="A65" s="1" t="s">
        <v>1820</v>
      </c>
      <c r="B65">
        <v>1728</v>
      </c>
      <c r="C65" s="1" t="s">
        <v>4003</v>
      </c>
      <c r="D65">
        <v>8.1</v>
      </c>
      <c r="E65">
        <v>0</v>
      </c>
      <c r="F65">
        <v>3</v>
      </c>
      <c r="G65">
        <v>2009</v>
      </c>
      <c r="H65" s="1" t="s">
        <v>4073</v>
      </c>
      <c r="I65">
        <v>40.79</v>
      </c>
      <c r="J65">
        <v>12.88</v>
      </c>
      <c r="K65">
        <v>281</v>
      </c>
      <c r="L65">
        <v>603.14</v>
      </c>
      <c r="M65">
        <v>191</v>
      </c>
      <c r="N65">
        <v>7</v>
      </c>
      <c r="O65">
        <v>0</v>
      </c>
      <c r="P65">
        <v>239.64</v>
      </c>
      <c r="Q65">
        <v>0</v>
      </c>
      <c r="R65" s="1" t="s">
        <v>5975</v>
      </c>
      <c r="S65" s="1" t="s">
        <v>8158</v>
      </c>
      <c r="T65">
        <v>1.03</v>
      </c>
      <c r="U65" s="1"/>
      <c r="V65">
        <v>4695.0636009999998</v>
      </c>
      <c r="W65">
        <v>2871222.9737459999</v>
      </c>
      <c r="X65">
        <v>0</v>
      </c>
      <c r="Y65">
        <v>625.84508000000005</v>
      </c>
      <c r="Z65">
        <v>27968.565891999999</v>
      </c>
      <c r="AA65">
        <v>1217.256674</v>
      </c>
      <c r="AB65">
        <v>0</v>
      </c>
    </row>
    <row r="66" spans="1:28" x14ac:dyDescent="0.25">
      <c r="A66" s="1" t="s">
        <v>1826</v>
      </c>
      <c r="B66">
        <v>1345</v>
      </c>
      <c r="C66" s="1" t="s">
        <v>4048</v>
      </c>
      <c r="D66">
        <v>8.1</v>
      </c>
      <c r="E66">
        <v>0</v>
      </c>
      <c r="F66">
        <v>0</v>
      </c>
      <c r="G66">
        <v>2018</v>
      </c>
      <c r="H66" s="1" t="s">
        <v>4152</v>
      </c>
      <c r="I66">
        <v>144.80000000000001</v>
      </c>
      <c r="J66">
        <v>7.53</v>
      </c>
      <c r="K66">
        <v>673</v>
      </c>
      <c r="L66">
        <v>2226.67</v>
      </c>
      <c r="M66">
        <v>345</v>
      </c>
      <c r="N66">
        <v>3</v>
      </c>
      <c r="O66">
        <v>0</v>
      </c>
      <c r="P66">
        <v>405.16</v>
      </c>
      <c r="Q66">
        <v>0</v>
      </c>
      <c r="R66" s="1" t="s">
        <v>5981</v>
      </c>
      <c r="S66" s="1" t="s">
        <v>8158</v>
      </c>
      <c r="T66">
        <v>0.59</v>
      </c>
      <c r="U66" s="1"/>
      <c r="V66">
        <v>10651.168001</v>
      </c>
      <c r="W66">
        <v>6593129.8182960004</v>
      </c>
      <c r="X66">
        <v>0</v>
      </c>
      <c r="Y66">
        <v>1408.9707679999999</v>
      </c>
      <c r="Z66">
        <v>63430.412419</v>
      </c>
      <c r="AA66">
        <v>2795.1558049999999</v>
      </c>
      <c r="AB66">
        <v>0</v>
      </c>
    </row>
    <row r="67" spans="1:28" x14ac:dyDescent="0.25">
      <c r="A67" s="1" t="s">
        <v>1913</v>
      </c>
      <c r="B67">
        <v>1462</v>
      </c>
      <c r="C67" s="1" t="s">
        <v>4024</v>
      </c>
      <c r="D67">
        <v>8.1</v>
      </c>
      <c r="E67">
        <v>0</v>
      </c>
      <c r="F67">
        <v>0</v>
      </c>
      <c r="G67">
        <v>2101</v>
      </c>
      <c r="H67" s="1" t="s">
        <v>4118</v>
      </c>
      <c r="I67">
        <v>23.77</v>
      </c>
      <c r="J67">
        <v>10.44</v>
      </c>
      <c r="K67">
        <v>639</v>
      </c>
      <c r="L67">
        <v>1447.54</v>
      </c>
      <c r="M67">
        <v>455</v>
      </c>
      <c r="N67">
        <v>9</v>
      </c>
      <c r="O67">
        <v>0</v>
      </c>
      <c r="P67">
        <v>520.42999999999995</v>
      </c>
      <c r="Q67">
        <v>0</v>
      </c>
      <c r="R67" s="1" t="s">
        <v>6068</v>
      </c>
      <c r="S67" s="1" t="s">
        <v>8158</v>
      </c>
      <c r="T67">
        <v>0.9</v>
      </c>
      <c r="U67" s="1"/>
      <c r="V67">
        <v>10699.45111</v>
      </c>
      <c r="W67">
        <v>6531519.3148170002</v>
      </c>
      <c r="X67">
        <v>0</v>
      </c>
      <c r="Y67">
        <v>1428.162867</v>
      </c>
      <c r="Z67">
        <v>63767.815006999997</v>
      </c>
      <c r="AA67">
        <v>2769.0431560000002</v>
      </c>
      <c r="AB67">
        <v>0</v>
      </c>
    </row>
    <row r="68" spans="1:28" x14ac:dyDescent="0.25">
      <c r="A68" s="1" t="s">
        <v>1943</v>
      </c>
      <c r="B68">
        <v>1055</v>
      </c>
      <c r="C68" s="1" t="s">
        <v>4032</v>
      </c>
      <c r="D68">
        <v>8.1</v>
      </c>
      <c r="E68">
        <v>0</v>
      </c>
      <c r="F68">
        <v>0</v>
      </c>
      <c r="G68">
        <v>2131</v>
      </c>
      <c r="H68" s="1" t="s">
        <v>4128</v>
      </c>
      <c r="I68">
        <v>116.2</v>
      </c>
      <c r="J68">
        <v>6.61</v>
      </c>
      <c r="K68">
        <v>1076</v>
      </c>
      <c r="L68">
        <v>1963.24</v>
      </c>
      <c r="M68">
        <v>701</v>
      </c>
      <c r="N68">
        <v>12</v>
      </c>
      <c r="O68">
        <v>0</v>
      </c>
      <c r="P68">
        <v>799.93</v>
      </c>
      <c r="Q68">
        <v>0</v>
      </c>
      <c r="R68" s="1" t="s">
        <v>6098</v>
      </c>
      <c r="S68" s="1" t="s">
        <v>8158</v>
      </c>
      <c r="T68">
        <v>0.51</v>
      </c>
      <c r="U68" s="1"/>
      <c r="V68">
        <v>16008.280276</v>
      </c>
      <c r="W68">
        <v>9145706.7383069992</v>
      </c>
      <c r="X68">
        <v>0</v>
      </c>
      <c r="Y68">
        <v>2191.951849</v>
      </c>
      <c r="Z68">
        <v>93192.095082999993</v>
      </c>
      <c r="AA68">
        <v>3877.2991940000002</v>
      </c>
      <c r="AB68">
        <v>0</v>
      </c>
    </row>
    <row r="69" spans="1:28" x14ac:dyDescent="0.25">
      <c r="A69" s="1" t="s">
        <v>1954</v>
      </c>
      <c r="B69">
        <v>1850</v>
      </c>
      <c r="C69" s="1" t="s">
        <v>4018</v>
      </c>
      <c r="D69">
        <v>8.1</v>
      </c>
      <c r="E69">
        <v>0</v>
      </c>
      <c r="F69">
        <v>0</v>
      </c>
      <c r="G69">
        <v>2139</v>
      </c>
      <c r="H69" s="1" t="s">
        <v>4141</v>
      </c>
      <c r="I69">
        <v>72.8</v>
      </c>
      <c r="J69">
        <v>9.32</v>
      </c>
      <c r="K69">
        <v>289</v>
      </c>
      <c r="L69">
        <v>2189.52</v>
      </c>
      <c r="M69">
        <v>44</v>
      </c>
      <c r="N69">
        <v>2</v>
      </c>
      <c r="O69">
        <v>0</v>
      </c>
      <c r="P69">
        <v>93.68</v>
      </c>
      <c r="Q69">
        <v>0</v>
      </c>
      <c r="R69" s="1" t="s">
        <v>6109</v>
      </c>
      <c r="S69" s="1" t="s">
        <v>8158</v>
      </c>
      <c r="T69">
        <v>0.78</v>
      </c>
      <c r="U69" s="1"/>
      <c r="V69">
        <v>6332.1009400000003</v>
      </c>
      <c r="W69">
        <v>4774392.6803980004</v>
      </c>
      <c r="X69">
        <v>0</v>
      </c>
      <c r="Y69">
        <v>756.26275499999997</v>
      </c>
      <c r="Z69">
        <v>40251.497759999998</v>
      </c>
      <c r="AA69">
        <v>2024.130676</v>
      </c>
      <c r="AB69">
        <v>0</v>
      </c>
    </row>
    <row r="70" spans="1:28" x14ac:dyDescent="0.25">
      <c r="A70" s="1" t="s">
        <v>1958</v>
      </c>
      <c r="B70">
        <v>2087</v>
      </c>
      <c r="C70" s="1" t="s">
        <v>4002</v>
      </c>
      <c r="D70">
        <v>8.1</v>
      </c>
      <c r="E70">
        <v>0</v>
      </c>
      <c r="F70">
        <v>0</v>
      </c>
      <c r="G70">
        <v>2147</v>
      </c>
      <c r="H70" s="1" t="s">
        <v>4072</v>
      </c>
      <c r="I70">
        <v>31.58</v>
      </c>
      <c r="J70">
        <v>5.81</v>
      </c>
      <c r="K70">
        <v>60</v>
      </c>
      <c r="L70">
        <v>364.23</v>
      </c>
      <c r="M70">
        <v>0</v>
      </c>
      <c r="N70">
        <v>0</v>
      </c>
      <c r="O70">
        <v>0</v>
      </c>
      <c r="P70">
        <v>11.46</v>
      </c>
      <c r="Q70">
        <v>0</v>
      </c>
      <c r="R70" s="1" t="s">
        <v>6113</v>
      </c>
      <c r="S70" s="1" t="s">
        <v>8158</v>
      </c>
      <c r="T70">
        <v>0.55000000000000004</v>
      </c>
      <c r="U70" s="1"/>
      <c r="V70">
        <v>877.35388</v>
      </c>
      <c r="W70">
        <v>613917.08902099996</v>
      </c>
      <c r="X70">
        <v>0</v>
      </c>
      <c r="Y70">
        <v>108.73871</v>
      </c>
      <c r="Z70">
        <v>5390.0701499999996</v>
      </c>
      <c r="AA70">
        <v>260.27089899999999</v>
      </c>
      <c r="AB70">
        <v>0</v>
      </c>
    </row>
    <row r="71" spans="1:28" x14ac:dyDescent="0.25">
      <c r="A71" s="1" t="s">
        <v>1962</v>
      </c>
      <c r="B71">
        <v>1850</v>
      </c>
      <c r="C71" s="1" t="s">
        <v>4022</v>
      </c>
      <c r="D71">
        <v>8.1</v>
      </c>
      <c r="E71">
        <v>0</v>
      </c>
      <c r="F71">
        <v>0</v>
      </c>
      <c r="G71">
        <v>2149</v>
      </c>
      <c r="H71" s="1" t="s">
        <v>4098</v>
      </c>
      <c r="I71">
        <v>66.290000000000006</v>
      </c>
      <c r="J71">
        <v>11.96</v>
      </c>
      <c r="K71">
        <v>299</v>
      </c>
      <c r="L71">
        <v>1846.52</v>
      </c>
      <c r="M71">
        <v>67</v>
      </c>
      <c r="N71">
        <v>4</v>
      </c>
      <c r="O71">
        <v>0</v>
      </c>
      <c r="P71">
        <v>150.69</v>
      </c>
      <c r="Q71">
        <v>0</v>
      </c>
      <c r="R71" s="1" t="s">
        <v>6117</v>
      </c>
      <c r="S71" s="1" t="s">
        <v>8158</v>
      </c>
      <c r="T71">
        <v>0.89</v>
      </c>
      <c r="U71" s="1"/>
      <c r="V71">
        <v>6288.1351160000004</v>
      </c>
      <c r="W71">
        <v>4672234.8198830001</v>
      </c>
      <c r="X71">
        <v>0</v>
      </c>
      <c r="Y71">
        <v>758.95901600000002</v>
      </c>
      <c r="Z71">
        <v>39875.153759000001</v>
      </c>
      <c r="AA71">
        <v>1980.8218199999999</v>
      </c>
      <c r="AB71">
        <v>0</v>
      </c>
    </row>
    <row r="72" spans="1:28" x14ac:dyDescent="0.25">
      <c r="A72" s="1" t="s">
        <v>1967</v>
      </c>
      <c r="B72">
        <v>1157</v>
      </c>
      <c r="C72" s="1" t="s">
        <v>4063</v>
      </c>
      <c r="D72">
        <v>8.1</v>
      </c>
      <c r="E72">
        <v>0</v>
      </c>
      <c r="F72">
        <v>0</v>
      </c>
      <c r="G72">
        <v>2159</v>
      </c>
      <c r="H72" s="1" t="s">
        <v>4119</v>
      </c>
      <c r="I72">
        <v>17.75</v>
      </c>
      <c r="J72">
        <v>10.71</v>
      </c>
      <c r="K72">
        <v>1002</v>
      </c>
      <c r="L72">
        <v>2097.81</v>
      </c>
      <c r="M72">
        <v>743</v>
      </c>
      <c r="N72">
        <v>13</v>
      </c>
      <c r="O72">
        <v>0</v>
      </c>
      <c r="P72">
        <v>832.52</v>
      </c>
      <c r="Q72">
        <v>0</v>
      </c>
      <c r="R72" s="1" t="s">
        <v>6122</v>
      </c>
      <c r="S72" s="1" t="s">
        <v>8158</v>
      </c>
      <c r="T72">
        <v>0.9</v>
      </c>
      <c r="U72" s="1"/>
      <c r="V72">
        <v>16760.045672</v>
      </c>
      <c r="W72">
        <v>10027865.991591999</v>
      </c>
      <c r="X72">
        <v>0</v>
      </c>
      <c r="Y72">
        <v>2254.685297</v>
      </c>
      <c r="Z72">
        <v>99141.747789999994</v>
      </c>
      <c r="AA72">
        <v>4251.3113910000002</v>
      </c>
      <c r="AB72">
        <v>0</v>
      </c>
    </row>
    <row r="73" spans="1:28" x14ac:dyDescent="0.25">
      <c r="A73" s="1" t="s">
        <v>1991</v>
      </c>
      <c r="B73">
        <v>1350</v>
      </c>
      <c r="C73" s="1" t="s">
        <v>4022</v>
      </c>
      <c r="D73">
        <v>8.1</v>
      </c>
      <c r="E73">
        <v>0</v>
      </c>
      <c r="F73">
        <v>0</v>
      </c>
      <c r="G73">
        <v>2177</v>
      </c>
      <c r="H73" s="1" t="s">
        <v>4163</v>
      </c>
      <c r="I73">
        <v>116.2</v>
      </c>
      <c r="J73">
        <v>14.67</v>
      </c>
      <c r="K73">
        <v>827</v>
      </c>
      <c r="L73">
        <v>3375.88</v>
      </c>
      <c r="M73">
        <v>443</v>
      </c>
      <c r="N73">
        <v>9</v>
      </c>
      <c r="O73">
        <v>0</v>
      </c>
      <c r="P73">
        <v>604.73</v>
      </c>
      <c r="Q73">
        <v>0</v>
      </c>
      <c r="R73" s="1" t="s">
        <v>6146</v>
      </c>
      <c r="S73" s="1" t="s">
        <v>8158</v>
      </c>
      <c r="T73">
        <v>1.0900000000000001</v>
      </c>
      <c r="U73" s="1"/>
      <c r="V73">
        <v>16091.407633999999</v>
      </c>
      <c r="W73">
        <v>10813083.450482</v>
      </c>
      <c r="X73">
        <v>0</v>
      </c>
      <c r="Y73">
        <v>2051.931611</v>
      </c>
      <c r="Z73">
        <v>98713.516206</v>
      </c>
      <c r="AA73">
        <v>4584.2430899999999</v>
      </c>
      <c r="AB73">
        <v>0</v>
      </c>
    </row>
    <row r="74" spans="1:28" x14ac:dyDescent="0.25">
      <c r="A74" s="1" t="s">
        <v>1993</v>
      </c>
      <c r="B74">
        <v>1941</v>
      </c>
      <c r="C74" s="1" t="s">
        <v>4018</v>
      </c>
      <c r="D74">
        <v>8.1</v>
      </c>
      <c r="E74">
        <v>0</v>
      </c>
      <c r="F74">
        <v>0.38</v>
      </c>
      <c r="G74">
        <v>2177</v>
      </c>
      <c r="H74" s="1" t="s">
        <v>4089</v>
      </c>
      <c r="I74">
        <v>182.21</v>
      </c>
      <c r="J74">
        <v>14.25</v>
      </c>
      <c r="K74">
        <v>236</v>
      </c>
      <c r="L74">
        <v>1348.38</v>
      </c>
      <c r="M74">
        <v>117</v>
      </c>
      <c r="N74">
        <v>2</v>
      </c>
      <c r="O74">
        <v>0</v>
      </c>
      <c r="P74">
        <v>148.66</v>
      </c>
      <c r="Q74">
        <v>0</v>
      </c>
      <c r="R74" s="1" t="s">
        <v>6148</v>
      </c>
      <c r="S74" s="1" t="s">
        <v>8158</v>
      </c>
      <c r="T74">
        <v>1.1100000000000001</v>
      </c>
      <c r="U74" s="1"/>
      <c r="V74">
        <v>5642.8312210000004</v>
      </c>
      <c r="W74">
        <v>4055173.7637060001</v>
      </c>
      <c r="X74">
        <v>0</v>
      </c>
      <c r="Y74">
        <v>694.86447199999998</v>
      </c>
      <c r="Z74">
        <v>35428.511955000002</v>
      </c>
      <c r="AA74">
        <v>1719.21316</v>
      </c>
      <c r="AB74">
        <v>0</v>
      </c>
    </row>
    <row r="75" spans="1:28" x14ac:dyDescent="0.25">
      <c r="A75" s="1" t="s">
        <v>1999</v>
      </c>
      <c r="B75">
        <v>1150</v>
      </c>
      <c r="C75" s="1" t="s">
        <v>4042</v>
      </c>
      <c r="D75">
        <v>8.1</v>
      </c>
      <c r="E75">
        <v>0</v>
      </c>
      <c r="F75">
        <v>0</v>
      </c>
      <c r="G75">
        <v>2182</v>
      </c>
      <c r="H75" s="1" t="s">
        <v>4126</v>
      </c>
      <c r="I75">
        <v>99.09</v>
      </c>
      <c r="J75">
        <v>10.35</v>
      </c>
      <c r="K75">
        <v>1032</v>
      </c>
      <c r="L75">
        <v>1141.6400000000001</v>
      </c>
      <c r="M75">
        <v>854</v>
      </c>
      <c r="N75">
        <v>10</v>
      </c>
      <c r="O75">
        <v>0</v>
      </c>
      <c r="P75">
        <v>934.78</v>
      </c>
      <c r="Q75">
        <v>0</v>
      </c>
      <c r="R75" s="1" t="s">
        <v>6154</v>
      </c>
      <c r="S75" s="1" t="s">
        <v>8158</v>
      </c>
      <c r="T75">
        <v>0.86</v>
      </c>
      <c r="U75" s="1"/>
      <c r="V75">
        <v>16482.165609</v>
      </c>
      <c r="W75">
        <v>9221583.0118519999</v>
      </c>
      <c r="X75">
        <v>0</v>
      </c>
      <c r="Y75">
        <v>2280.1009089999998</v>
      </c>
      <c r="Z75">
        <v>95741.834203999999</v>
      </c>
      <c r="AA75">
        <v>3909.4715430000001</v>
      </c>
      <c r="AB75">
        <v>0</v>
      </c>
    </row>
    <row r="76" spans="1:28" x14ac:dyDescent="0.25">
      <c r="A76" s="1" t="s">
        <v>2038</v>
      </c>
      <c r="B76">
        <v>1240</v>
      </c>
      <c r="C76" s="1" t="s">
        <v>4030</v>
      </c>
      <c r="D76">
        <v>8.1</v>
      </c>
      <c r="E76">
        <v>0</v>
      </c>
      <c r="F76">
        <v>0</v>
      </c>
      <c r="G76">
        <v>2217</v>
      </c>
      <c r="H76" s="1" t="s">
        <v>4118</v>
      </c>
      <c r="I76">
        <v>23.77</v>
      </c>
      <c r="J76">
        <v>7.24</v>
      </c>
      <c r="K76">
        <v>977</v>
      </c>
      <c r="L76">
        <v>2691.53</v>
      </c>
      <c r="M76">
        <v>484</v>
      </c>
      <c r="N76">
        <v>11</v>
      </c>
      <c r="O76">
        <v>0</v>
      </c>
      <c r="P76">
        <v>608.87</v>
      </c>
      <c r="Q76">
        <v>0</v>
      </c>
      <c r="R76" s="1" t="s">
        <v>6193</v>
      </c>
      <c r="S76" s="1" t="s">
        <v>8158</v>
      </c>
      <c r="T76">
        <v>0.53</v>
      </c>
      <c r="U76" s="1"/>
      <c r="V76">
        <v>14735.189587000001</v>
      </c>
      <c r="W76">
        <v>8944652.3575570006</v>
      </c>
      <c r="X76">
        <v>0</v>
      </c>
      <c r="Y76">
        <v>1966.0042940000001</v>
      </c>
      <c r="Z76">
        <v>87225.588745999994</v>
      </c>
      <c r="AA76">
        <v>3792.0773920000001</v>
      </c>
      <c r="AB76">
        <v>0</v>
      </c>
    </row>
    <row r="77" spans="1:28" x14ac:dyDescent="0.25">
      <c r="A77" s="1" t="s">
        <v>2057</v>
      </c>
      <c r="B77">
        <v>1479</v>
      </c>
      <c r="C77" s="1" t="s">
        <v>4005</v>
      </c>
      <c r="D77">
        <v>8.1</v>
      </c>
      <c r="E77">
        <v>0</v>
      </c>
      <c r="F77">
        <v>0.43</v>
      </c>
      <c r="G77">
        <v>2230</v>
      </c>
      <c r="H77" s="1" t="s">
        <v>4075</v>
      </c>
      <c r="I77">
        <v>89.74</v>
      </c>
      <c r="J77">
        <v>11.54</v>
      </c>
      <c r="K77">
        <v>751</v>
      </c>
      <c r="L77">
        <v>695.35</v>
      </c>
      <c r="M77">
        <v>617</v>
      </c>
      <c r="N77">
        <v>9</v>
      </c>
      <c r="O77">
        <v>0</v>
      </c>
      <c r="P77">
        <v>690.25</v>
      </c>
      <c r="Q77">
        <v>0</v>
      </c>
      <c r="R77" s="1" t="s">
        <v>6212</v>
      </c>
      <c r="S77" s="1" t="s">
        <v>8158</v>
      </c>
      <c r="T77">
        <v>0.84</v>
      </c>
      <c r="U77" s="1"/>
      <c r="V77">
        <v>11572.041379</v>
      </c>
      <c r="W77">
        <v>6374621.6824470004</v>
      </c>
      <c r="X77">
        <v>0</v>
      </c>
      <c r="Y77">
        <v>1610.0236299999999</v>
      </c>
      <c r="Z77">
        <v>66897.577401000002</v>
      </c>
      <c r="AA77">
        <v>2702.503772</v>
      </c>
      <c r="AB77">
        <v>0</v>
      </c>
    </row>
    <row r="78" spans="1:28" x14ac:dyDescent="0.25">
      <c r="A78" s="1" t="s">
        <v>2090</v>
      </c>
      <c r="B78">
        <v>1809</v>
      </c>
      <c r="C78" s="1" t="s">
        <v>4061</v>
      </c>
      <c r="D78">
        <v>8.1</v>
      </c>
      <c r="E78">
        <v>0</v>
      </c>
      <c r="F78">
        <v>0</v>
      </c>
      <c r="G78">
        <v>2264</v>
      </c>
      <c r="H78" s="1" t="s">
        <v>4161</v>
      </c>
      <c r="I78">
        <v>168.74</v>
      </c>
      <c r="J78">
        <v>7.52</v>
      </c>
      <c r="K78">
        <v>455</v>
      </c>
      <c r="L78">
        <v>1837.02</v>
      </c>
      <c r="M78">
        <v>197</v>
      </c>
      <c r="N78">
        <v>5</v>
      </c>
      <c r="O78">
        <v>0</v>
      </c>
      <c r="P78">
        <v>255.14</v>
      </c>
      <c r="Q78">
        <v>0</v>
      </c>
      <c r="R78" s="1" t="s">
        <v>6245</v>
      </c>
      <c r="S78" s="1" t="s">
        <v>8158</v>
      </c>
      <c r="T78">
        <v>0.67</v>
      </c>
      <c r="U78" s="1"/>
      <c r="V78">
        <v>7678.1144960000001</v>
      </c>
      <c r="W78">
        <v>5096148.4068219997</v>
      </c>
      <c r="X78">
        <v>0</v>
      </c>
      <c r="Y78">
        <v>983.51565900000003</v>
      </c>
      <c r="Z78">
        <v>46786.718537000001</v>
      </c>
      <c r="AA78">
        <v>2160.5234289999999</v>
      </c>
      <c r="AB78">
        <v>0</v>
      </c>
    </row>
    <row r="79" spans="1:28" x14ac:dyDescent="0.25">
      <c r="A79" s="1" t="s">
        <v>2198</v>
      </c>
      <c r="B79">
        <v>1510</v>
      </c>
      <c r="C79" s="1" t="s">
        <v>4055</v>
      </c>
      <c r="D79">
        <v>8.1</v>
      </c>
      <c r="E79">
        <v>0</v>
      </c>
      <c r="F79">
        <v>0</v>
      </c>
      <c r="G79">
        <v>2366</v>
      </c>
      <c r="H79" s="1" t="s">
        <v>4136</v>
      </c>
      <c r="I79">
        <v>86.22</v>
      </c>
      <c r="J79">
        <v>16.149999999999999</v>
      </c>
      <c r="K79">
        <v>856</v>
      </c>
      <c r="L79">
        <v>2624.37</v>
      </c>
      <c r="M79">
        <v>544</v>
      </c>
      <c r="N79">
        <v>9</v>
      </c>
      <c r="O79">
        <v>0</v>
      </c>
      <c r="P79">
        <v>646.09</v>
      </c>
      <c r="Q79">
        <v>0</v>
      </c>
      <c r="R79" s="1" t="s">
        <v>6353</v>
      </c>
      <c r="S79" s="1" t="s">
        <v>8158</v>
      </c>
      <c r="T79">
        <v>0.82</v>
      </c>
      <c r="U79" s="1"/>
      <c r="V79">
        <v>16238.071776000001</v>
      </c>
      <c r="W79">
        <v>10461141.620748</v>
      </c>
      <c r="X79">
        <v>0</v>
      </c>
      <c r="Y79">
        <v>2113.586468</v>
      </c>
      <c r="Z79">
        <v>98278.876281000004</v>
      </c>
      <c r="AA79">
        <v>4435.0231819999999</v>
      </c>
      <c r="AB79">
        <v>0</v>
      </c>
    </row>
    <row r="80" spans="1:28" x14ac:dyDescent="0.25">
      <c r="A80" s="1" t="s">
        <v>2202</v>
      </c>
      <c r="B80">
        <v>1123</v>
      </c>
      <c r="C80" s="1" t="s">
        <v>4004</v>
      </c>
      <c r="D80">
        <v>8.1</v>
      </c>
      <c r="E80">
        <v>0</v>
      </c>
      <c r="F80">
        <v>3</v>
      </c>
      <c r="G80">
        <v>2368</v>
      </c>
      <c r="H80" s="1" t="s">
        <v>4100</v>
      </c>
      <c r="I80">
        <v>91.57</v>
      </c>
      <c r="J80">
        <v>9.1</v>
      </c>
      <c r="K80">
        <v>1245</v>
      </c>
      <c r="L80">
        <v>2172.16</v>
      </c>
      <c r="M80">
        <v>937</v>
      </c>
      <c r="N80">
        <v>4</v>
      </c>
      <c r="O80">
        <v>0</v>
      </c>
      <c r="P80">
        <v>1016.59</v>
      </c>
      <c r="Q80">
        <v>0</v>
      </c>
      <c r="R80" s="1" t="s">
        <v>6357</v>
      </c>
      <c r="S80" s="1" t="s">
        <v>8158</v>
      </c>
      <c r="T80">
        <v>0.69</v>
      </c>
      <c r="U80" s="1"/>
      <c r="V80">
        <v>20000.183303999998</v>
      </c>
      <c r="W80">
        <v>11316408.287317</v>
      </c>
      <c r="X80">
        <v>0</v>
      </c>
      <c r="Y80">
        <v>2751.1799169999999</v>
      </c>
      <c r="Z80">
        <v>116274.579792</v>
      </c>
      <c r="AA80">
        <v>4797.5641109999997</v>
      </c>
      <c r="AB80">
        <v>0</v>
      </c>
    </row>
    <row r="81" spans="1:28" x14ac:dyDescent="0.25">
      <c r="A81" s="1" t="s">
        <v>2207</v>
      </c>
      <c r="B81">
        <v>1462</v>
      </c>
      <c r="C81" s="1" t="s">
        <v>4014</v>
      </c>
      <c r="D81">
        <v>8.1</v>
      </c>
      <c r="E81">
        <v>0</v>
      </c>
      <c r="F81">
        <v>0</v>
      </c>
      <c r="G81">
        <v>2376</v>
      </c>
      <c r="H81" s="1" t="s">
        <v>4087</v>
      </c>
      <c r="I81">
        <v>59.72</v>
      </c>
      <c r="J81">
        <v>7.05</v>
      </c>
      <c r="K81">
        <v>914</v>
      </c>
      <c r="L81">
        <v>1180.1099999999999</v>
      </c>
      <c r="M81">
        <v>675</v>
      </c>
      <c r="N81">
        <v>9</v>
      </c>
      <c r="O81">
        <v>0</v>
      </c>
      <c r="P81">
        <v>746.93</v>
      </c>
      <c r="Q81">
        <v>0</v>
      </c>
      <c r="R81" s="1" t="s">
        <v>6362</v>
      </c>
      <c r="S81" s="1" t="s">
        <v>8158</v>
      </c>
      <c r="T81">
        <v>0.52</v>
      </c>
      <c r="U81" s="1"/>
      <c r="V81">
        <v>13197.514214999999</v>
      </c>
      <c r="W81">
        <v>7223413.9782299995</v>
      </c>
      <c r="X81">
        <v>0</v>
      </c>
      <c r="Y81">
        <v>1838.475285</v>
      </c>
      <c r="Z81">
        <v>75987.531384999995</v>
      </c>
      <c r="AA81">
        <v>3062.3400649999999</v>
      </c>
      <c r="AB81">
        <v>0</v>
      </c>
    </row>
    <row r="82" spans="1:28" x14ac:dyDescent="0.25">
      <c r="A82" s="1" t="s">
        <v>2231</v>
      </c>
      <c r="B82">
        <v>1504</v>
      </c>
      <c r="C82" s="1" t="s">
        <v>4004</v>
      </c>
      <c r="D82">
        <v>8.1</v>
      </c>
      <c r="E82">
        <v>0</v>
      </c>
      <c r="F82">
        <v>2</v>
      </c>
      <c r="G82">
        <v>2403</v>
      </c>
      <c r="H82" s="1" t="s">
        <v>4124</v>
      </c>
      <c r="I82">
        <v>71.64</v>
      </c>
      <c r="J82">
        <v>3.59</v>
      </c>
      <c r="K82">
        <v>899</v>
      </c>
      <c r="L82">
        <v>1306.74</v>
      </c>
      <c r="M82">
        <v>656</v>
      </c>
      <c r="N82">
        <v>11</v>
      </c>
      <c r="O82">
        <v>0</v>
      </c>
      <c r="P82">
        <v>795.69</v>
      </c>
      <c r="Q82">
        <v>0</v>
      </c>
      <c r="R82" s="1" t="s">
        <v>6386</v>
      </c>
      <c r="S82" s="1" t="s">
        <v>8158</v>
      </c>
      <c r="T82">
        <v>0.92</v>
      </c>
      <c r="U82" s="1"/>
      <c r="V82">
        <v>14247.716861000001</v>
      </c>
      <c r="W82">
        <v>8320573.8679839997</v>
      </c>
      <c r="X82">
        <v>0</v>
      </c>
      <c r="Y82">
        <v>1937.871427</v>
      </c>
      <c r="Z82">
        <v>83809.621639999998</v>
      </c>
      <c r="AA82">
        <v>3527.5028849999999</v>
      </c>
      <c r="AB82">
        <v>0</v>
      </c>
    </row>
    <row r="83" spans="1:28" x14ac:dyDescent="0.25">
      <c r="A83" s="1" t="s">
        <v>2253</v>
      </c>
      <c r="B83">
        <v>2014</v>
      </c>
      <c r="C83" s="1" t="s">
        <v>4028</v>
      </c>
      <c r="D83">
        <v>8.1</v>
      </c>
      <c r="E83">
        <v>0</v>
      </c>
      <c r="F83">
        <v>0</v>
      </c>
      <c r="G83">
        <v>2420</v>
      </c>
      <c r="H83" s="1" t="s">
        <v>4093</v>
      </c>
      <c r="I83">
        <v>2.0699999999999998</v>
      </c>
      <c r="J83">
        <v>17.239999999999998</v>
      </c>
      <c r="K83">
        <v>406</v>
      </c>
      <c r="L83">
        <v>1913.07</v>
      </c>
      <c r="M83">
        <v>172</v>
      </c>
      <c r="N83">
        <v>4</v>
      </c>
      <c r="O83">
        <v>0</v>
      </c>
      <c r="P83">
        <v>296.89999999999998</v>
      </c>
      <c r="Q83">
        <v>0</v>
      </c>
      <c r="R83" s="1" t="s">
        <v>6408</v>
      </c>
      <c r="S83" s="1" t="s">
        <v>8158</v>
      </c>
      <c r="T83">
        <v>1.31</v>
      </c>
      <c r="U83" s="1"/>
      <c r="V83">
        <v>9175.8301250000004</v>
      </c>
      <c r="W83">
        <v>6629906.2696599998</v>
      </c>
      <c r="X83">
        <v>0</v>
      </c>
      <c r="Y83">
        <v>1129.107017</v>
      </c>
      <c r="Z83">
        <v>57920.496277999999</v>
      </c>
      <c r="AA83">
        <v>2810.792492</v>
      </c>
      <c r="AB83">
        <v>0</v>
      </c>
    </row>
    <row r="84" spans="1:28" x14ac:dyDescent="0.25">
      <c r="A84" s="1" t="s">
        <v>2306</v>
      </c>
      <c r="B84">
        <v>2225</v>
      </c>
      <c r="C84" s="1" t="s">
        <v>4030</v>
      </c>
      <c r="D84">
        <v>8.1</v>
      </c>
      <c r="E84">
        <v>0</v>
      </c>
      <c r="F84">
        <v>0</v>
      </c>
      <c r="G84">
        <v>2455</v>
      </c>
      <c r="H84" s="1" t="s">
        <v>4139</v>
      </c>
      <c r="I84">
        <v>77.290000000000006</v>
      </c>
      <c r="J84">
        <v>14.47</v>
      </c>
      <c r="K84">
        <v>230</v>
      </c>
      <c r="L84">
        <v>2004.2</v>
      </c>
      <c r="M84">
        <v>52</v>
      </c>
      <c r="N84">
        <v>2</v>
      </c>
      <c r="O84">
        <v>0</v>
      </c>
      <c r="P84">
        <v>95.87</v>
      </c>
      <c r="Q84">
        <v>0</v>
      </c>
      <c r="R84" s="1" t="s">
        <v>6461</v>
      </c>
      <c r="S84" s="1" t="s">
        <v>8158</v>
      </c>
      <c r="T84">
        <v>1.08</v>
      </c>
      <c r="U84" s="1"/>
      <c r="V84">
        <v>6205.2993450000004</v>
      </c>
      <c r="W84">
        <v>4810977.6822070004</v>
      </c>
      <c r="X84">
        <v>0</v>
      </c>
      <c r="Y84">
        <v>730.19047399999999</v>
      </c>
      <c r="Z84">
        <v>39968.779211000001</v>
      </c>
      <c r="AA84">
        <v>2039.6487420000001</v>
      </c>
      <c r="AB84">
        <v>0</v>
      </c>
    </row>
    <row r="85" spans="1:28" x14ac:dyDescent="0.25">
      <c r="A85" s="1" t="s">
        <v>2338</v>
      </c>
      <c r="B85">
        <v>1862</v>
      </c>
      <c r="C85" s="1" t="s">
        <v>4004</v>
      </c>
      <c r="D85">
        <v>8.1</v>
      </c>
      <c r="E85">
        <v>0</v>
      </c>
      <c r="F85">
        <v>3</v>
      </c>
      <c r="G85">
        <v>2486</v>
      </c>
      <c r="H85" s="1" t="s">
        <v>4110</v>
      </c>
      <c r="I85">
        <v>0.2</v>
      </c>
      <c r="J85">
        <v>10.050000000000001</v>
      </c>
      <c r="K85">
        <v>624</v>
      </c>
      <c r="L85">
        <v>1309.6500000000001</v>
      </c>
      <c r="M85">
        <v>425</v>
      </c>
      <c r="N85">
        <v>13</v>
      </c>
      <c r="O85">
        <v>0</v>
      </c>
      <c r="P85">
        <v>520.80999999999995</v>
      </c>
      <c r="Q85">
        <v>0</v>
      </c>
      <c r="R85" s="1" t="s">
        <v>6493</v>
      </c>
      <c r="S85" s="1" t="s">
        <v>8158</v>
      </c>
      <c r="T85">
        <v>0.91</v>
      </c>
      <c r="U85" s="1"/>
      <c r="V85">
        <v>10209.011914999999</v>
      </c>
      <c r="W85">
        <v>6288400.6357500004</v>
      </c>
      <c r="X85">
        <v>0</v>
      </c>
      <c r="Y85">
        <v>1356.8631829999999</v>
      </c>
      <c r="Z85">
        <v>60974.512013</v>
      </c>
      <c r="AA85">
        <v>2665.973387</v>
      </c>
      <c r="AB85">
        <v>0</v>
      </c>
    </row>
    <row r="86" spans="1:28" x14ac:dyDescent="0.25">
      <c r="A86" s="1" t="s">
        <v>2460</v>
      </c>
      <c r="B86">
        <v>2072</v>
      </c>
      <c r="C86" s="1" t="s">
        <v>4031</v>
      </c>
      <c r="D86">
        <v>8.1</v>
      </c>
      <c r="E86">
        <v>0</v>
      </c>
      <c r="F86">
        <v>0</v>
      </c>
      <c r="G86">
        <v>2596</v>
      </c>
      <c r="H86" s="1" t="s">
        <v>4086</v>
      </c>
      <c r="I86">
        <v>0.2</v>
      </c>
      <c r="J86">
        <v>1.49</v>
      </c>
      <c r="K86">
        <v>524</v>
      </c>
      <c r="L86">
        <v>1362.91</v>
      </c>
      <c r="M86">
        <v>102</v>
      </c>
      <c r="N86">
        <v>3</v>
      </c>
      <c r="O86">
        <v>0</v>
      </c>
      <c r="P86">
        <v>212.53</v>
      </c>
      <c r="Q86">
        <v>0</v>
      </c>
      <c r="R86" s="1" t="s">
        <v>6615</v>
      </c>
      <c r="S86" s="1" t="s">
        <v>8158</v>
      </c>
      <c r="T86">
        <v>0.32</v>
      </c>
      <c r="U86" s="1"/>
      <c r="V86">
        <v>6315.768298</v>
      </c>
      <c r="W86">
        <v>3822817.992728</v>
      </c>
      <c r="X86">
        <v>0</v>
      </c>
      <c r="Y86">
        <v>842.29707800000006</v>
      </c>
      <c r="Z86">
        <v>37242.272529000002</v>
      </c>
      <c r="AA86">
        <v>1620.6764129999999</v>
      </c>
      <c r="AB86">
        <v>0</v>
      </c>
    </row>
    <row r="87" spans="1:28" x14ac:dyDescent="0.25">
      <c r="A87" s="1" t="s">
        <v>2484</v>
      </c>
      <c r="B87">
        <v>1660</v>
      </c>
      <c r="C87" s="1" t="s">
        <v>4039</v>
      </c>
      <c r="D87">
        <v>8.1</v>
      </c>
      <c r="E87">
        <v>0</v>
      </c>
      <c r="F87">
        <v>0</v>
      </c>
      <c r="G87">
        <v>2622</v>
      </c>
      <c r="H87" s="1" t="s">
        <v>4111</v>
      </c>
      <c r="I87">
        <v>13.29</v>
      </c>
      <c r="J87">
        <v>12.77</v>
      </c>
      <c r="K87">
        <v>962</v>
      </c>
      <c r="L87">
        <v>1789.38</v>
      </c>
      <c r="M87">
        <v>674</v>
      </c>
      <c r="N87">
        <v>12</v>
      </c>
      <c r="O87">
        <v>0</v>
      </c>
      <c r="P87">
        <v>833.27</v>
      </c>
      <c r="Q87">
        <v>0</v>
      </c>
      <c r="R87" s="1" t="s">
        <v>6639</v>
      </c>
      <c r="S87" s="1" t="s">
        <v>8158</v>
      </c>
      <c r="T87">
        <v>1</v>
      </c>
      <c r="U87" s="1"/>
      <c r="V87">
        <v>15555.086063000001</v>
      </c>
      <c r="W87">
        <v>9276965.3574889991</v>
      </c>
      <c r="X87">
        <v>0</v>
      </c>
      <c r="Y87">
        <v>2096.3192730000001</v>
      </c>
      <c r="Z87">
        <v>91994.337719000003</v>
      </c>
      <c r="AA87">
        <v>3932.9684440000001</v>
      </c>
      <c r="AB87">
        <v>0</v>
      </c>
    </row>
    <row r="88" spans="1:28" x14ac:dyDescent="0.25">
      <c r="A88" s="1" t="s">
        <v>2493</v>
      </c>
      <c r="B88">
        <v>2372</v>
      </c>
      <c r="C88" s="1" t="s">
        <v>4018</v>
      </c>
      <c r="D88">
        <v>8.1</v>
      </c>
      <c r="E88">
        <v>0</v>
      </c>
      <c r="F88">
        <v>0.13</v>
      </c>
      <c r="G88">
        <v>2629</v>
      </c>
      <c r="H88" s="1" t="s">
        <v>4089</v>
      </c>
      <c r="I88">
        <v>182.21</v>
      </c>
      <c r="J88">
        <v>12.25</v>
      </c>
      <c r="K88">
        <v>257</v>
      </c>
      <c r="L88">
        <v>1348.38</v>
      </c>
      <c r="M88">
        <v>132</v>
      </c>
      <c r="N88">
        <v>2</v>
      </c>
      <c r="O88">
        <v>0</v>
      </c>
      <c r="P88">
        <v>156.66999999999999</v>
      </c>
      <c r="Q88">
        <v>0</v>
      </c>
      <c r="R88" s="1" t="s">
        <v>6648</v>
      </c>
      <c r="S88" s="1" t="s">
        <v>8158</v>
      </c>
      <c r="T88">
        <v>0.96</v>
      </c>
      <c r="U88" s="1"/>
      <c r="V88">
        <v>5369.5418920000002</v>
      </c>
      <c r="W88">
        <v>3711318.4326510001</v>
      </c>
      <c r="X88">
        <v>0</v>
      </c>
      <c r="Y88">
        <v>674.42120699999998</v>
      </c>
      <c r="Z88">
        <v>33209.105306999998</v>
      </c>
      <c r="AA88">
        <v>1573.4277709999999</v>
      </c>
      <c r="AB88">
        <v>0</v>
      </c>
    </row>
    <row r="89" spans="1:28" x14ac:dyDescent="0.25">
      <c r="A89" s="1" t="s">
        <v>2525</v>
      </c>
      <c r="B89">
        <v>2157</v>
      </c>
      <c r="C89" s="1" t="s">
        <v>4018</v>
      </c>
      <c r="D89">
        <v>8.1</v>
      </c>
      <c r="E89">
        <v>0</v>
      </c>
      <c r="F89">
        <v>0.75</v>
      </c>
      <c r="G89">
        <v>2661</v>
      </c>
      <c r="H89" s="1" t="s">
        <v>4092</v>
      </c>
      <c r="I89">
        <v>182.21</v>
      </c>
      <c r="J89">
        <v>2.75</v>
      </c>
      <c r="K89">
        <v>504</v>
      </c>
      <c r="L89">
        <v>1348.38</v>
      </c>
      <c r="M89">
        <v>16</v>
      </c>
      <c r="N89">
        <v>1</v>
      </c>
      <c r="O89">
        <v>0</v>
      </c>
      <c r="P89">
        <v>138.69999999999999</v>
      </c>
      <c r="Q89">
        <v>0</v>
      </c>
      <c r="R89" s="1" t="s">
        <v>6680</v>
      </c>
      <c r="S89" s="1" t="s">
        <v>8158</v>
      </c>
      <c r="T89">
        <v>0.26</v>
      </c>
      <c r="U89" s="1"/>
      <c r="V89">
        <v>5266.6720329999998</v>
      </c>
      <c r="W89">
        <v>3235322.8164459998</v>
      </c>
      <c r="X89">
        <v>0</v>
      </c>
      <c r="Y89">
        <v>697.14360099999999</v>
      </c>
      <c r="Z89">
        <v>31140.742673000001</v>
      </c>
      <c r="AA89">
        <v>1371.6088110000001</v>
      </c>
      <c r="AB89">
        <v>0</v>
      </c>
    </row>
    <row r="90" spans="1:28" x14ac:dyDescent="0.25">
      <c r="A90" s="1" t="s">
        <v>2601</v>
      </c>
      <c r="B90">
        <v>2000</v>
      </c>
      <c r="C90" s="1" t="s">
        <v>4007</v>
      </c>
      <c r="D90">
        <v>8.1</v>
      </c>
      <c r="E90">
        <v>0</v>
      </c>
      <c r="F90">
        <v>0</v>
      </c>
      <c r="G90">
        <v>2713</v>
      </c>
      <c r="H90" s="1" t="s">
        <v>4075</v>
      </c>
      <c r="I90">
        <v>89.74</v>
      </c>
      <c r="J90">
        <v>8.06</v>
      </c>
      <c r="K90">
        <v>713</v>
      </c>
      <c r="L90">
        <v>566.77</v>
      </c>
      <c r="M90">
        <v>584</v>
      </c>
      <c r="N90">
        <v>11</v>
      </c>
      <c r="O90">
        <v>0</v>
      </c>
      <c r="P90">
        <v>641.28</v>
      </c>
      <c r="Q90">
        <v>0</v>
      </c>
      <c r="R90" s="1" t="s">
        <v>6756</v>
      </c>
      <c r="S90" s="1" t="s">
        <v>8158</v>
      </c>
      <c r="T90">
        <v>0.57999999999999996</v>
      </c>
      <c r="U90" s="1"/>
      <c r="V90">
        <v>10352.32969</v>
      </c>
      <c r="W90">
        <v>5579188.4597420003</v>
      </c>
      <c r="X90">
        <v>0</v>
      </c>
      <c r="Y90">
        <v>1451.802688</v>
      </c>
      <c r="Z90">
        <v>59456.915953000003</v>
      </c>
      <c r="AA90">
        <v>2365.2769400000002</v>
      </c>
      <c r="AB90">
        <v>0</v>
      </c>
    </row>
    <row r="91" spans="1:28" x14ac:dyDescent="0.25">
      <c r="A91" s="1" t="s">
        <v>2624</v>
      </c>
      <c r="B91">
        <v>1772</v>
      </c>
      <c r="C91" s="1" t="s">
        <v>4024</v>
      </c>
      <c r="D91">
        <v>8.1</v>
      </c>
      <c r="E91">
        <v>0</v>
      </c>
      <c r="F91">
        <v>0</v>
      </c>
      <c r="G91">
        <v>2733</v>
      </c>
      <c r="H91" s="1" t="s">
        <v>4100</v>
      </c>
      <c r="I91">
        <v>91.57</v>
      </c>
      <c r="J91">
        <v>6.82</v>
      </c>
      <c r="K91">
        <v>961</v>
      </c>
      <c r="L91">
        <v>1441.8</v>
      </c>
      <c r="M91">
        <v>608</v>
      </c>
      <c r="N91">
        <v>18</v>
      </c>
      <c r="O91">
        <v>0</v>
      </c>
      <c r="P91">
        <v>765.12</v>
      </c>
      <c r="Q91">
        <v>0</v>
      </c>
      <c r="R91" s="1" t="s">
        <v>6779</v>
      </c>
      <c r="S91" s="1" t="s">
        <v>8158</v>
      </c>
      <c r="T91">
        <v>0.55000000000000004</v>
      </c>
      <c r="U91" s="1"/>
      <c r="V91">
        <v>13004.432766</v>
      </c>
      <c r="W91">
        <v>7478125.2331569996</v>
      </c>
      <c r="X91">
        <v>0</v>
      </c>
      <c r="Y91">
        <v>1777.4973660000001</v>
      </c>
      <c r="Z91">
        <v>75965.359500999999</v>
      </c>
      <c r="AA91">
        <v>3170.3375799999999</v>
      </c>
      <c r="AB91">
        <v>0</v>
      </c>
    </row>
    <row r="92" spans="1:28" x14ac:dyDescent="0.25">
      <c r="A92" s="1" t="s">
        <v>2665</v>
      </c>
      <c r="B92">
        <v>1954</v>
      </c>
      <c r="C92" s="1" t="s">
        <v>4004</v>
      </c>
      <c r="D92">
        <v>8.1</v>
      </c>
      <c r="E92">
        <v>0</v>
      </c>
      <c r="F92">
        <v>2</v>
      </c>
      <c r="G92">
        <v>2770</v>
      </c>
      <c r="H92" s="1" t="s">
        <v>4124</v>
      </c>
      <c r="I92">
        <v>71.64</v>
      </c>
      <c r="J92">
        <v>5.08</v>
      </c>
      <c r="K92">
        <v>816</v>
      </c>
      <c r="L92">
        <v>1306.74</v>
      </c>
      <c r="M92">
        <v>545</v>
      </c>
      <c r="N92">
        <v>17</v>
      </c>
      <c r="O92">
        <v>0</v>
      </c>
      <c r="P92">
        <v>685.93</v>
      </c>
      <c r="Q92">
        <v>0</v>
      </c>
      <c r="R92" s="1" t="s">
        <v>6820</v>
      </c>
      <c r="S92" s="1" t="s">
        <v>8158</v>
      </c>
      <c r="T92">
        <v>0.73</v>
      </c>
      <c r="U92" s="1"/>
      <c r="V92">
        <v>11787.684787</v>
      </c>
      <c r="W92">
        <v>6949233.917142</v>
      </c>
      <c r="X92">
        <v>0</v>
      </c>
      <c r="Y92">
        <v>1596.2931940000001</v>
      </c>
      <c r="Z92">
        <v>69472.899200999993</v>
      </c>
      <c r="AA92">
        <v>2946.1243089999998</v>
      </c>
      <c r="AB92">
        <v>0</v>
      </c>
    </row>
    <row r="93" spans="1:28" x14ac:dyDescent="0.25">
      <c r="A93" s="1" t="s">
        <v>2696</v>
      </c>
      <c r="B93">
        <v>2620</v>
      </c>
      <c r="C93" s="1" t="s">
        <v>4006</v>
      </c>
      <c r="D93">
        <v>8.1</v>
      </c>
      <c r="E93">
        <v>0</v>
      </c>
      <c r="F93">
        <v>0</v>
      </c>
      <c r="G93">
        <v>2802</v>
      </c>
      <c r="H93" s="1" t="s">
        <v>4077</v>
      </c>
      <c r="I93">
        <v>54.88</v>
      </c>
      <c r="J93">
        <v>9.49</v>
      </c>
      <c r="K93">
        <v>182</v>
      </c>
      <c r="L93">
        <v>873.34</v>
      </c>
      <c r="M93">
        <v>102</v>
      </c>
      <c r="N93">
        <v>2</v>
      </c>
      <c r="O93">
        <v>0</v>
      </c>
      <c r="P93">
        <v>123.79</v>
      </c>
      <c r="Q93">
        <v>0</v>
      </c>
      <c r="R93" s="1" t="s">
        <v>6851</v>
      </c>
      <c r="S93" s="1" t="s">
        <v>8158</v>
      </c>
      <c r="T93">
        <v>1.08</v>
      </c>
      <c r="U93" s="1"/>
      <c r="V93">
        <v>3971.7593609999999</v>
      </c>
      <c r="W93">
        <v>2745659.5826750002</v>
      </c>
      <c r="X93">
        <v>0</v>
      </c>
      <c r="Y93">
        <v>499.319684</v>
      </c>
      <c r="Z93">
        <v>24605.327712999999</v>
      </c>
      <c r="AA93">
        <v>1164.0342370000001</v>
      </c>
      <c r="AB93">
        <v>0</v>
      </c>
    </row>
    <row r="94" spans="1:28" x14ac:dyDescent="0.25">
      <c r="A94" s="1" t="s">
        <v>2699</v>
      </c>
      <c r="B94">
        <v>2702</v>
      </c>
      <c r="C94" s="1" t="s">
        <v>4009</v>
      </c>
      <c r="D94">
        <v>8.1</v>
      </c>
      <c r="E94">
        <v>0</v>
      </c>
      <c r="F94">
        <v>0</v>
      </c>
      <c r="G94">
        <v>2804</v>
      </c>
      <c r="H94" s="1" t="s">
        <v>4082</v>
      </c>
      <c r="I94">
        <v>19.239999999999998</v>
      </c>
      <c r="J94">
        <v>11.13</v>
      </c>
      <c r="K94">
        <v>102</v>
      </c>
      <c r="L94">
        <v>735.31</v>
      </c>
      <c r="M94">
        <v>2</v>
      </c>
      <c r="N94">
        <v>1</v>
      </c>
      <c r="O94">
        <v>0</v>
      </c>
      <c r="P94">
        <v>37.130000000000003</v>
      </c>
      <c r="Q94">
        <v>0</v>
      </c>
      <c r="R94" s="1" t="s">
        <v>6854</v>
      </c>
      <c r="S94" s="1" t="s">
        <v>8158</v>
      </c>
      <c r="T94">
        <v>0.83</v>
      </c>
      <c r="U94" s="1"/>
      <c r="V94">
        <v>2359.4528209999999</v>
      </c>
      <c r="W94">
        <v>1813251.443282</v>
      </c>
      <c r="X94">
        <v>0</v>
      </c>
      <c r="Y94">
        <v>278.94289300000003</v>
      </c>
      <c r="Z94">
        <v>15132.000468</v>
      </c>
      <c r="AA94">
        <v>768.74008500000002</v>
      </c>
      <c r="AB94">
        <v>0</v>
      </c>
    </row>
    <row r="95" spans="1:28" x14ac:dyDescent="0.25">
      <c r="A95" s="1" t="s">
        <v>2721</v>
      </c>
      <c r="B95">
        <v>1729</v>
      </c>
      <c r="C95" s="1" t="s">
        <v>4042</v>
      </c>
      <c r="D95">
        <v>8.1</v>
      </c>
      <c r="E95">
        <v>0</v>
      </c>
      <c r="F95">
        <v>4</v>
      </c>
      <c r="G95">
        <v>2829</v>
      </c>
      <c r="H95" s="1" t="s">
        <v>4126</v>
      </c>
      <c r="I95">
        <v>99.09</v>
      </c>
      <c r="J95">
        <v>4.5</v>
      </c>
      <c r="K95">
        <v>1100</v>
      </c>
      <c r="L95">
        <v>1141.6400000000001</v>
      </c>
      <c r="M95">
        <v>631</v>
      </c>
      <c r="N95">
        <v>20</v>
      </c>
      <c r="O95">
        <v>0</v>
      </c>
      <c r="P95">
        <v>856.56</v>
      </c>
      <c r="Q95">
        <v>0</v>
      </c>
      <c r="R95" s="1" t="s">
        <v>6876</v>
      </c>
      <c r="S95" s="1" t="s">
        <v>8158</v>
      </c>
      <c r="T95">
        <v>0.34</v>
      </c>
      <c r="U95" s="1"/>
      <c r="V95">
        <v>13383.533029</v>
      </c>
      <c r="W95">
        <v>7222550.1111850003</v>
      </c>
      <c r="X95">
        <v>0</v>
      </c>
      <c r="Y95">
        <v>1873.3161580000001</v>
      </c>
      <c r="Z95">
        <v>76686.653976999994</v>
      </c>
      <c r="AA95">
        <v>3061.9680250000001</v>
      </c>
      <c r="AB95">
        <v>0</v>
      </c>
    </row>
    <row r="96" spans="1:28" x14ac:dyDescent="0.25">
      <c r="A96" s="1" t="s">
        <v>2731</v>
      </c>
      <c r="B96">
        <v>2590</v>
      </c>
      <c r="C96" s="1" t="s">
        <v>4018</v>
      </c>
      <c r="D96">
        <v>8.1</v>
      </c>
      <c r="E96">
        <v>0</v>
      </c>
      <c r="F96">
        <v>2.5</v>
      </c>
      <c r="G96">
        <v>2839</v>
      </c>
      <c r="H96" s="1" t="s">
        <v>4092</v>
      </c>
      <c r="I96">
        <v>182.21</v>
      </c>
      <c r="J96">
        <v>10.62</v>
      </c>
      <c r="K96">
        <v>249</v>
      </c>
      <c r="L96">
        <v>1348.38</v>
      </c>
      <c r="M96">
        <v>72</v>
      </c>
      <c r="N96">
        <v>2</v>
      </c>
      <c r="O96">
        <v>0</v>
      </c>
      <c r="P96">
        <v>126.79</v>
      </c>
      <c r="Q96">
        <v>0</v>
      </c>
      <c r="R96" s="1" t="s">
        <v>6886</v>
      </c>
      <c r="S96" s="1" t="s">
        <v>8158</v>
      </c>
      <c r="T96">
        <v>0.78</v>
      </c>
      <c r="U96" s="1"/>
      <c r="V96">
        <v>4666.378471</v>
      </c>
      <c r="W96">
        <v>3342192.1765410001</v>
      </c>
      <c r="X96">
        <v>0</v>
      </c>
      <c r="Y96">
        <v>574.828395</v>
      </c>
      <c r="Z96">
        <v>29196.221262999999</v>
      </c>
      <c r="AA96">
        <v>1416.938261</v>
      </c>
      <c r="AB96">
        <v>0</v>
      </c>
    </row>
    <row r="97" spans="1:28" x14ac:dyDescent="0.25">
      <c r="A97" s="1" t="s">
        <v>2742</v>
      </c>
      <c r="B97">
        <v>2262</v>
      </c>
      <c r="C97" s="1" t="s">
        <v>4030</v>
      </c>
      <c r="D97">
        <v>8.1</v>
      </c>
      <c r="E97">
        <v>0</v>
      </c>
      <c r="F97">
        <v>0</v>
      </c>
      <c r="G97">
        <v>2846</v>
      </c>
      <c r="H97" s="1" t="s">
        <v>4012</v>
      </c>
      <c r="I97">
        <v>120.08</v>
      </c>
      <c r="J97">
        <v>14.13</v>
      </c>
      <c r="K97">
        <v>584</v>
      </c>
      <c r="L97">
        <v>1986.07</v>
      </c>
      <c r="M97">
        <v>284</v>
      </c>
      <c r="N97">
        <v>17</v>
      </c>
      <c r="O97">
        <v>0</v>
      </c>
      <c r="P97">
        <v>447.22</v>
      </c>
      <c r="Q97">
        <v>0</v>
      </c>
      <c r="R97" s="1" t="s">
        <v>6897</v>
      </c>
      <c r="S97" s="1" t="s">
        <v>8158</v>
      </c>
      <c r="T97">
        <v>1.05</v>
      </c>
      <c r="U97" s="1"/>
      <c r="V97">
        <v>9021.2045330000001</v>
      </c>
      <c r="W97">
        <v>6047865.8496629996</v>
      </c>
      <c r="X97">
        <v>0</v>
      </c>
      <c r="Y97">
        <v>1150.933886</v>
      </c>
      <c r="Z97">
        <v>55237.797134</v>
      </c>
      <c r="AA97">
        <v>2564.010734</v>
      </c>
      <c r="AB97">
        <v>0</v>
      </c>
    </row>
    <row r="98" spans="1:28" x14ac:dyDescent="0.25">
      <c r="A98" s="1" t="s">
        <v>2756</v>
      </c>
      <c r="B98">
        <v>1972</v>
      </c>
      <c r="C98" s="1" t="s">
        <v>4005</v>
      </c>
      <c r="D98">
        <v>8.1</v>
      </c>
      <c r="E98">
        <v>0</v>
      </c>
      <c r="F98">
        <v>0.56999999999999995</v>
      </c>
      <c r="G98">
        <v>2855</v>
      </c>
      <c r="H98" s="1" t="s">
        <v>4075</v>
      </c>
      <c r="I98">
        <v>89.74</v>
      </c>
      <c r="J98">
        <v>11.09</v>
      </c>
      <c r="K98">
        <v>883</v>
      </c>
      <c r="L98">
        <v>695.35</v>
      </c>
      <c r="M98">
        <v>597</v>
      </c>
      <c r="N98">
        <v>23</v>
      </c>
      <c r="O98">
        <v>0</v>
      </c>
      <c r="P98">
        <v>820.16</v>
      </c>
      <c r="Q98">
        <v>0</v>
      </c>
      <c r="R98" s="1" t="s">
        <v>6911</v>
      </c>
      <c r="S98" s="1" t="s">
        <v>8158</v>
      </c>
      <c r="T98">
        <v>0.82</v>
      </c>
      <c r="U98" s="1"/>
      <c r="V98">
        <v>11102.55882</v>
      </c>
      <c r="W98">
        <v>6028565.881968</v>
      </c>
      <c r="X98">
        <v>0</v>
      </c>
      <c r="Y98">
        <v>1552.1377150000001</v>
      </c>
      <c r="Z98">
        <v>63853.534220000001</v>
      </c>
      <c r="AA98">
        <v>2555.7890649999999</v>
      </c>
      <c r="AB98">
        <v>0</v>
      </c>
    </row>
    <row r="99" spans="1:28" x14ac:dyDescent="0.25">
      <c r="A99" s="1" t="s">
        <v>2759</v>
      </c>
      <c r="B99">
        <v>2582</v>
      </c>
      <c r="C99" s="1" t="s">
        <v>4019</v>
      </c>
      <c r="D99">
        <v>8.1</v>
      </c>
      <c r="E99">
        <v>0</v>
      </c>
      <c r="F99">
        <v>0</v>
      </c>
      <c r="G99">
        <v>2856</v>
      </c>
      <c r="H99" s="1" t="s">
        <v>4093</v>
      </c>
      <c r="I99">
        <v>2.0699999999999998</v>
      </c>
      <c r="J99">
        <v>10.57</v>
      </c>
      <c r="K99">
        <v>274</v>
      </c>
      <c r="L99">
        <v>1332.45</v>
      </c>
      <c r="M99">
        <v>115</v>
      </c>
      <c r="N99">
        <v>4</v>
      </c>
      <c r="O99">
        <v>0</v>
      </c>
      <c r="P99">
        <v>169.39</v>
      </c>
      <c r="Q99">
        <v>0</v>
      </c>
      <c r="R99" s="1" t="s">
        <v>6914</v>
      </c>
      <c r="S99" s="1" t="s">
        <v>8158</v>
      </c>
      <c r="T99">
        <v>0.91</v>
      </c>
      <c r="U99" s="1"/>
      <c r="V99">
        <v>5745.624863</v>
      </c>
      <c r="W99">
        <v>4100923.78443</v>
      </c>
      <c r="X99">
        <v>0</v>
      </c>
      <c r="Y99">
        <v>710.59098600000004</v>
      </c>
      <c r="Z99">
        <v>36021.042892999998</v>
      </c>
      <c r="AA99">
        <v>1738.6093370000001</v>
      </c>
      <c r="AB99">
        <v>0</v>
      </c>
    </row>
    <row r="100" spans="1:28" x14ac:dyDescent="0.25">
      <c r="A100" s="1" t="s">
        <v>2788</v>
      </c>
      <c r="B100">
        <v>2430</v>
      </c>
      <c r="C100" s="1" t="s">
        <v>4022</v>
      </c>
      <c r="D100">
        <v>8.1</v>
      </c>
      <c r="E100">
        <v>0</v>
      </c>
      <c r="F100">
        <v>0</v>
      </c>
      <c r="G100">
        <v>2874</v>
      </c>
      <c r="H100" s="1" t="s">
        <v>4156</v>
      </c>
      <c r="I100">
        <v>94.39</v>
      </c>
      <c r="J100">
        <v>9.08</v>
      </c>
      <c r="K100">
        <v>444</v>
      </c>
      <c r="L100">
        <v>3231.17</v>
      </c>
      <c r="M100">
        <v>67</v>
      </c>
      <c r="N100">
        <v>4</v>
      </c>
      <c r="O100">
        <v>0</v>
      </c>
      <c r="P100">
        <v>154.21</v>
      </c>
      <c r="Q100">
        <v>0</v>
      </c>
      <c r="R100" s="1" t="s">
        <v>6943</v>
      </c>
      <c r="S100" s="1" t="s">
        <v>8158</v>
      </c>
      <c r="T100">
        <v>0.79</v>
      </c>
      <c r="U100" s="1"/>
      <c r="V100">
        <v>9030.6045209999993</v>
      </c>
      <c r="W100">
        <v>6742406.4939919999</v>
      </c>
      <c r="X100">
        <v>0</v>
      </c>
      <c r="Y100">
        <v>1084.2373399999999</v>
      </c>
      <c r="Z100">
        <v>57154.975291000002</v>
      </c>
      <c r="AA100">
        <v>2858.4777939999999</v>
      </c>
      <c r="AB100">
        <v>0</v>
      </c>
    </row>
    <row r="101" spans="1:28" x14ac:dyDescent="0.25">
      <c r="A101" s="1" t="s">
        <v>2897</v>
      </c>
      <c r="B101">
        <v>2565</v>
      </c>
      <c r="C101" s="1" t="s">
        <v>4016</v>
      </c>
      <c r="D101">
        <v>8.1</v>
      </c>
      <c r="E101">
        <v>0</v>
      </c>
      <c r="F101">
        <v>0</v>
      </c>
      <c r="G101">
        <v>2967</v>
      </c>
      <c r="H101" s="1" t="s">
        <v>4141</v>
      </c>
      <c r="I101">
        <v>72.8</v>
      </c>
      <c r="J101">
        <v>9.02</v>
      </c>
      <c r="K101">
        <v>402</v>
      </c>
      <c r="L101">
        <v>2499.91</v>
      </c>
      <c r="M101">
        <v>61</v>
      </c>
      <c r="N101">
        <v>3</v>
      </c>
      <c r="O101">
        <v>0</v>
      </c>
      <c r="P101">
        <v>168.47</v>
      </c>
      <c r="Q101">
        <v>0</v>
      </c>
      <c r="R101" s="1" t="s">
        <v>7052</v>
      </c>
      <c r="S101" s="1" t="s">
        <v>8158</v>
      </c>
      <c r="T101">
        <v>0.76</v>
      </c>
      <c r="U101" s="1"/>
      <c r="V101">
        <v>7959.1792299999997</v>
      </c>
      <c r="W101">
        <v>5812155.4719380001</v>
      </c>
      <c r="X101">
        <v>0</v>
      </c>
      <c r="Y101">
        <v>968.47731299999998</v>
      </c>
      <c r="Z101">
        <v>50023.620866999998</v>
      </c>
      <c r="AA101">
        <v>2464.0906989999999</v>
      </c>
      <c r="AB101">
        <v>0</v>
      </c>
    </row>
    <row r="102" spans="1:28" x14ac:dyDescent="0.25">
      <c r="A102" s="1" t="s">
        <v>2937</v>
      </c>
      <c r="B102">
        <v>2165</v>
      </c>
      <c r="C102" s="1" t="s">
        <v>4003</v>
      </c>
      <c r="D102">
        <v>8.1</v>
      </c>
      <c r="E102">
        <v>0</v>
      </c>
      <c r="F102">
        <v>0</v>
      </c>
      <c r="G102">
        <v>3006</v>
      </c>
      <c r="H102" s="1" t="s">
        <v>4095</v>
      </c>
      <c r="I102">
        <v>63.59</v>
      </c>
      <c r="J102">
        <v>15.24</v>
      </c>
      <c r="K102">
        <v>841</v>
      </c>
      <c r="L102">
        <v>757.34</v>
      </c>
      <c r="M102">
        <v>694</v>
      </c>
      <c r="N102">
        <v>17</v>
      </c>
      <c r="O102">
        <v>0</v>
      </c>
      <c r="P102">
        <v>791.87</v>
      </c>
      <c r="Q102">
        <v>0</v>
      </c>
      <c r="R102" s="1" t="s">
        <v>7092</v>
      </c>
      <c r="S102" s="1" t="s">
        <v>8158</v>
      </c>
      <c r="T102">
        <v>1.1200000000000001</v>
      </c>
      <c r="U102" s="1"/>
      <c r="V102">
        <v>13056.836767000001</v>
      </c>
      <c r="W102">
        <v>7366472.9996880004</v>
      </c>
      <c r="X102">
        <v>0</v>
      </c>
      <c r="Y102">
        <v>1801.4440030000001</v>
      </c>
      <c r="Z102">
        <v>76108.230716000005</v>
      </c>
      <c r="AA102">
        <v>3123.0060579999999</v>
      </c>
      <c r="AB102">
        <v>0</v>
      </c>
    </row>
    <row r="103" spans="1:28" x14ac:dyDescent="0.25">
      <c r="A103" s="1" t="s">
        <v>2942</v>
      </c>
      <c r="B103">
        <v>2013</v>
      </c>
      <c r="C103" s="1" t="s">
        <v>4003</v>
      </c>
      <c r="D103">
        <v>8.1</v>
      </c>
      <c r="E103">
        <v>0</v>
      </c>
      <c r="F103">
        <v>0.5</v>
      </c>
      <c r="G103">
        <v>3011</v>
      </c>
      <c r="H103" s="1" t="s">
        <v>4073</v>
      </c>
      <c r="I103">
        <v>40.79</v>
      </c>
      <c r="J103">
        <v>8.0500000000000007</v>
      </c>
      <c r="K103">
        <v>998</v>
      </c>
      <c r="L103">
        <v>603.14</v>
      </c>
      <c r="M103">
        <v>783</v>
      </c>
      <c r="N103">
        <v>30</v>
      </c>
      <c r="O103">
        <v>0</v>
      </c>
      <c r="P103">
        <v>937.89</v>
      </c>
      <c r="Q103">
        <v>0</v>
      </c>
      <c r="R103" s="1" t="s">
        <v>7097</v>
      </c>
      <c r="S103" s="1" t="s">
        <v>8158</v>
      </c>
      <c r="T103">
        <v>0.68</v>
      </c>
      <c r="U103" s="1"/>
      <c r="V103">
        <v>13017.214504</v>
      </c>
      <c r="W103">
        <v>6915848.3000680003</v>
      </c>
      <c r="X103">
        <v>0</v>
      </c>
      <c r="Y103">
        <v>1834.829281</v>
      </c>
      <c r="Z103">
        <v>74452.954052999994</v>
      </c>
      <c r="AA103">
        <v>2931.9450700000002</v>
      </c>
      <c r="AB103">
        <v>0</v>
      </c>
    </row>
    <row r="104" spans="1:28" x14ac:dyDescent="0.25">
      <c r="A104" s="1" t="s">
        <v>2955</v>
      </c>
      <c r="B104">
        <v>2300</v>
      </c>
      <c r="C104" s="1" t="s">
        <v>4003</v>
      </c>
      <c r="D104">
        <v>8.1</v>
      </c>
      <c r="E104">
        <v>0</v>
      </c>
      <c r="F104">
        <v>0</v>
      </c>
      <c r="G104">
        <v>3022</v>
      </c>
      <c r="H104" s="1" t="s">
        <v>4073</v>
      </c>
      <c r="I104">
        <v>40.79</v>
      </c>
      <c r="J104">
        <v>11.14</v>
      </c>
      <c r="K104">
        <v>722</v>
      </c>
      <c r="L104">
        <v>601.41</v>
      </c>
      <c r="M104">
        <v>601</v>
      </c>
      <c r="N104">
        <v>19</v>
      </c>
      <c r="O104">
        <v>0</v>
      </c>
      <c r="P104">
        <v>672.94</v>
      </c>
      <c r="Q104">
        <v>0</v>
      </c>
      <c r="R104" s="1" t="s">
        <v>7110</v>
      </c>
      <c r="S104" s="1" t="s">
        <v>8158</v>
      </c>
      <c r="T104">
        <v>0.85</v>
      </c>
      <c r="U104" s="1"/>
      <c r="V104">
        <v>10591.756938</v>
      </c>
      <c r="W104">
        <v>5722498.3888219995</v>
      </c>
      <c r="X104">
        <v>0</v>
      </c>
      <c r="Y104">
        <v>1483.6592209999999</v>
      </c>
      <c r="Z104">
        <v>60846.045769999997</v>
      </c>
      <c r="AA104">
        <v>2426.0322940000001</v>
      </c>
      <c r="AB104">
        <v>0</v>
      </c>
    </row>
    <row r="105" spans="1:28" x14ac:dyDescent="0.25">
      <c r="A105" s="1" t="s">
        <v>2959</v>
      </c>
      <c r="B105">
        <v>2352</v>
      </c>
      <c r="C105" s="1" t="s">
        <v>4030</v>
      </c>
      <c r="D105">
        <v>8.1</v>
      </c>
      <c r="E105">
        <v>0</v>
      </c>
      <c r="F105">
        <v>0</v>
      </c>
      <c r="G105">
        <v>3025</v>
      </c>
      <c r="H105" s="1" t="s">
        <v>4128</v>
      </c>
      <c r="I105">
        <v>116.2</v>
      </c>
      <c r="J105">
        <v>8.1</v>
      </c>
      <c r="K105">
        <v>673</v>
      </c>
      <c r="L105">
        <v>3419.17</v>
      </c>
      <c r="M105">
        <v>178</v>
      </c>
      <c r="N105">
        <v>8</v>
      </c>
      <c r="O105">
        <v>0</v>
      </c>
      <c r="P105">
        <v>289.3</v>
      </c>
      <c r="Q105">
        <v>0</v>
      </c>
      <c r="R105" s="1" t="s">
        <v>7114</v>
      </c>
      <c r="S105" s="1" t="s">
        <v>8158</v>
      </c>
      <c r="T105">
        <v>0.64</v>
      </c>
      <c r="U105" s="1"/>
      <c r="V105">
        <v>10748.746895</v>
      </c>
      <c r="W105">
        <v>7312639.8348510005</v>
      </c>
      <c r="X105">
        <v>0</v>
      </c>
      <c r="Y105">
        <v>1356.3104960000001</v>
      </c>
      <c r="Z105">
        <v>65749.476953999998</v>
      </c>
      <c r="AA105">
        <v>3100.206549</v>
      </c>
      <c r="AB105">
        <v>0</v>
      </c>
    </row>
    <row r="106" spans="1:28" x14ac:dyDescent="0.25">
      <c r="A106" s="1" t="s">
        <v>3019</v>
      </c>
      <c r="B106">
        <v>2790</v>
      </c>
      <c r="C106" s="1" t="s">
        <v>4021</v>
      </c>
      <c r="D106">
        <v>8.1</v>
      </c>
      <c r="E106">
        <v>0</v>
      </c>
      <c r="F106">
        <v>0</v>
      </c>
      <c r="G106">
        <v>3075</v>
      </c>
      <c r="H106" s="1" t="s">
        <v>4101</v>
      </c>
      <c r="I106">
        <v>76.69</v>
      </c>
      <c r="J106">
        <v>9.77</v>
      </c>
      <c r="K106">
        <v>285</v>
      </c>
      <c r="L106">
        <v>1561.11</v>
      </c>
      <c r="M106">
        <v>68</v>
      </c>
      <c r="N106">
        <v>4</v>
      </c>
      <c r="O106">
        <v>0</v>
      </c>
      <c r="P106">
        <v>137.44</v>
      </c>
      <c r="Q106">
        <v>0</v>
      </c>
      <c r="R106" s="1" t="s">
        <v>7174</v>
      </c>
      <c r="S106" s="1" t="s">
        <v>8158</v>
      </c>
      <c r="T106">
        <v>0.76</v>
      </c>
      <c r="U106" s="1"/>
      <c r="V106">
        <v>5522.8774979999998</v>
      </c>
      <c r="W106">
        <v>4031585.0841870001</v>
      </c>
      <c r="X106">
        <v>0</v>
      </c>
      <c r="Y106">
        <v>672.979153</v>
      </c>
      <c r="Z106">
        <v>34770.896637999998</v>
      </c>
      <c r="AA106">
        <v>1709.2114570000001</v>
      </c>
      <c r="AB106">
        <v>0</v>
      </c>
    </row>
    <row r="107" spans="1:28" x14ac:dyDescent="0.25">
      <c r="A107" s="1" t="s">
        <v>3036</v>
      </c>
      <c r="B107">
        <v>2300</v>
      </c>
      <c r="C107" s="1" t="s">
        <v>4042</v>
      </c>
      <c r="D107">
        <v>8.1</v>
      </c>
      <c r="E107">
        <v>0</v>
      </c>
      <c r="F107">
        <v>0</v>
      </c>
      <c r="G107">
        <v>3085</v>
      </c>
      <c r="H107" s="1" t="s">
        <v>4126</v>
      </c>
      <c r="I107">
        <v>99.09</v>
      </c>
      <c r="J107">
        <v>9.2899999999999991</v>
      </c>
      <c r="K107">
        <v>785</v>
      </c>
      <c r="L107">
        <v>1141.6300000000001</v>
      </c>
      <c r="M107">
        <v>538</v>
      </c>
      <c r="N107">
        <v>22</v>
      </c>
      <c r="O107">
        <v>0</v>
      </c>
      <c r="P107">
        <v>679.22</v>
      </c>
      <c r="Q107">
        <v>0</v>
      </c>
      <c r="R107" s="1" t="s">
        <v>7191</v>
      </c>
      <c r="S107" s="1" t="s">
        <v>8158</v>
      </c>
      <c r="T107">
        <v>0.79</v>
      </c>
      <c r="U107" s="1"/>
      <c r="V107">
        <v>11629.976914000001</v>
      </c>
      <c r="W107">
        <v>6823370.6025799997</v>
      </c>
      <c r="X107">
        <v>0</v>
      </c>
      <c r="Y107">
        <v>1578.191842</v>
      </c>
      <c r="Z107">
        <v>68455.412005999999</v>
      </c>
      <c r="AA107">
        <v>2892.7638390000002</v>
      </c>
      <c r="AB107">
        <v>0</v>
      </c>
    </row>
    <row r="108" spans="1:28" x14ac:dyDescent="0.25">
      <c r="A108" s="1" t="s">
        <v>3038</v>
      </c>
      <c r="B108">
        <v>2762</v>
      </c>
      <c r="C108" s="1" t="s">
        <v>4014</v>
      </c>
      <c r="D108">
        <v>8.1</v>
      </c>
      <c r="E108">
        <v>0</v>
      </c>
      <c r="F108">
        <v>0</v>
      </c>
      <c r="G108">
        <v>3088</v>
      </c>
      <c r="H108" s="1" t="s">
        <v>4087</v>
      </c>
      <c r="I108">
        <v>59.72</v>
      </c>
      <c r="J108">
        <v>9.67</v>
      </c>
      <c r="K108">
        <v>326</v>
      </c>
      <c r="L108">
        <v>1180.1099999999999</v>
      </c>
      <c r="M108">
        <v>138</v>
      </c>
      <c r="N108">
        <v>8</v>
      </c>
      <c r="O108">
        <v>0</v>
      </c>
      <c r="P108">
        <v>205.87</v>
      </c>
      <c r="Q108">
        <v>0</v>
      </c>
      <c r="R108" s="1" t="s">
        <v>7193</v>
      </c>
      <c r="S108" s="1" t="s">
        <v>8158</v>
      </c>
      <c r="T108">
        <v>0.72</v>
      </c>
      <c r="U108" s="1"/>
      <c r="V108">
        <v>5542.8506630000002</v>
      </c>
      <c r="W108">
        <v>3717440.0862670001</v>
      </c>
      <c r="X108">
        <v>0</v>
      </c>
      <c r="Y108">
        <v>707.31115199999999</v>
      </c>
      <c r="Z108">
        <v>33966.678583000001</v>
      </c>
      <c r="AA108">
        <v>1576.0205530000001</v>
      </c>
      <c r="AB108">
        <v>0</v>
      </c>
    </row>
    <row r="109" spans="1:28" x14ac:dyDescent="0.25">
      <c r="A109" s="1" t="s">
        <v>3046</v>
      </c>
      <c r="B109">
        <v>2742</v>
      </c>
      <c r="C109" s="1" t="s">
        <v>4024</v>
      </c>
      <c r="D109">
        <v>8.1</v>
      </c>
      <c r="E109">
        <v>0</v>
      </c>
      <c r="F109">
        <v>0</v>
      </c>
      <c r="G109">
        <v>3092</v>
      </c>
      <c r="H109" s="1" t="s">
        <v>4118</v>
      </c>
      <c r="I109">
        <v>23.77</v>
      </c>
      <c r="J109">
        <v>8.7100000000000009</v>
      </c>
      <c r="K109">
        <v>350</v>
      </c>
      <c r="L109">
        <v>1447.54</v>
      </c>
      <c r="M109">
        <v>166</v>
      </c>
      <c r="N109">
        <v>4</v>
      </c>
      <c r="O109">
        <v>0</v>
      </c>
      <c r="P109">
        <v>210.97</v>
      </c>
      <c r="Q109">
        <v>0</v>
      </c>
      <c r="R109" s="1" t="s">
        <v>7201</v>
      </c>
      <c r="S109" s="1" t="s">
        <v>8158</v>
      </c>
      <c r="T109">
        <v>0.77</v>
      </c>
      <c r="U109" s="1"/>
      <c r="V109">
        <v>6301.0334119999998</v>
      </c>
      <c r="W109">
        <v>4244684.5352090001</v>
      </c>
      <c r="X109">
        <v>0</v>
      </c>
      <c r="Y109">
        <v>802.01291600000002</v>
      </c>
      <c r="Z109">
        <v>38647.902881000002</v>
      </c>
      <c r="AA109">
        <v>1799.5474160000001</v>
      </c>
      <c r="AB109">
        <v>0</v>
      </c>
    </row>
    <row r="110" spans="1:28" x14ac:dyDescent="0.25">
      <c r="A110" s="1" t="s">
        <v>3055</v>
      </c>
      <c r="B110">
        <v>1740</v>
      </c>
      <c r="C110" s="1" t="s">
        <v>4062</v>
      </c>
      <c r="D110">
        <v>8.1</v>
      </c>
      <c r="E110">
        <v>0</v>
      </c>
      <c r="F110">
        <v>0</v>
      </c>
      <c r="G110">
        <v>3102</v>
      </c>
      <c r="H110" s="1" t="s">
        <v>4129</v>
      </c>
      <c r="I110">
        <v>135.09</v>
      </c>
      <c r="J110">
        <v>9.66</v>
      </c>
      <c r="K110">
        <v>1362</v>
      </c>
      <c r="L110">
        <v>2794.34</v>
      </c>
      <c r="M110">
        <v>906</v>
      </c>
      <c r="N110">
        <v>32</v>
      </c>
      <c r="O110">
        <v>0</v>
      </c>
      <c r="P110">
        <v>1115.8800000000001</v>
      </c>
      <c r="Q110">
        <v>0</v>
      </c>
      <c r="R110" s="1" t="s">
        <v>7210</v>
      </c>
      <c r="S110" s="1" t="s">
        <v>8158</v>
      </c>
      <c r="T110">
        <v>0.73</v>
      </c>
      <c r="U110" s="1"/>
      <c r="V110">
        <v>20718.611108000001</v>
      </c>
      <c r="W110">
        <v>12283961.664291</v>
      </c>
      <c r="X110">
        <v>0</v>
      </c>
      <c r="Y110">
        <v>2795.7825389999998</v>
      </c>
      <c r="Z110">
        <v>122055.816876</v>
      </c>
      <c r="AA110">
        <v>5207.7736489999998</v>
      </c>
      <c r="AB110">
        <v>0</v>
      </c>
    </row>
    <row r="111" spans="1:28" x14ac:dyDescent="0.25">
      <c r="A111" s="1" t="s">
        <v>3056</v>
      </c>
      <c r="B111">
        <v>2804</v>
      </c>
      <c r="C111" s="1" t="s">
        <v>4018</v>
      </c>
      <c r="D111">
        <v>8.1</v>
      </c>
      <c r="E111">
        <v>0</v>
      </c>
      <c r="F111">
        <v>0.88</v>
      </c>
      <c r="G111">
        <v>3107</v>
      </c>
      <c r="H111" s="1" t="s">
        <v>4092</v>
      </c>
      <c r="I111">
        <v>182.21</v>
      </c>
      <c r="J111">
        <v>5.7</v>
      </c>
      <c r="K111">
        <v>303</v>
      </c>
      <c r="L111">
        <v>1348.38</v>
      </c>
      <c r="M111">
        <v>136</v>
      </c>
      <c r="N111">
        <v>3</v>
      </c>
      <c r="O111">
        <v>0</v>
      </c>
      <c r="P111">
        <v>168.16</v>
      </c>
      <c r="Q111">
        <v>0</v>
      </c>
      <c r="R111" s="1" t="s">
        <v>7211</v>
      </c>
      <c r="S111" s="1" t="s">
        <v>8158</v>
      </c>
      <c r="T111">
        <v>0.7</v>
      </c>
      <c r="U111" s="1"/>
      <c r="V111">
        <v>5226.4792100000004</v>
      </c>
      <c r="W111">
        <v>3463204.2681849999</v>
      </c>
      <c r="X111">
        <v>0</v>
      </c>
      <c r="Y111">
        <v>669.43155300000001</v>
      </c>
      <c r="Z111">
        <v>31784.053283000001</v>
      </c>
      <c r="AA111">
        <v>1468.2315020000001</v>
      </c>
      <c r="AB111">
        <v>0</v>
      </c>
    </row>
    <row r="112" spans="1:28" x14ac:dyDescent="0.25">
      <c r="A112" s="1" t="s">
        <v>3083</v>
      </c>
      <c r="B112">
        <v>1972</v>
      </c>
      <c r="C112" s="1" t="s">
        <v>4037</v>
      </c>
      <c r="D112">
        <v>8.1</v>
      </c>
      <c r="E112">
        <v>0</v>
      </c>
      <c r="F112">
        <v>0.56999999999999995</v>
      </c>
      <c r="G112">
        <v>3133</v>
      </c>
      <c r="H112" s="1" t="s">
        <v>4096</v>
      </c>
      <c r="I112">
        <v>121.36</v>
      </c>
      <c r="J112">
        <v>8.08</v>
      </c>
      <c r="K112">
        <v>1161</v>
      </c>
      <c r="L112">
        <v>1412.65</v>
      </c>
      <c r="M112">
        <v>857</v>
      </c>
      <c r="N112">
        <v>27</v>
      </c>
      <c r="O112">
        <v>0</v>
      </c>
      <c r="P112">
        <v>1010.4</v>
      </c>
      <c r="Q112">
        <v>0</v>
      </c>
      <c r="R112" s="1" t="s">
        <v>7238</v>
      </c>
      <c r="S112" s="1" t="s">
        <v>8158</v>
      </c>
      <c r="T112">
        <v>0.67</v>
      </c>
      <c r="U112" s="1"/>
      <c r="V112">
        <v>16111.566053</v>
      </c>
      <c r="W112">
        <v>8985310.8294590004</v>
      </c>
      <c r="X112">
        <v>0</v>
      </c>
      <c r="Y112">
        <v>2229.8175289999999</v>
      </c>
      <c r="Z112">
        <v>93363.970574000006</v>
      </c>
      <c r="AA112">
        <v>3809.2990589999999</v>
      </c>
      <c r="AB112">
        <v>0</v>
      </c>
    </row>
    <row r="113" spans="1:28" x14ac:dyDescent="0.25">
      <c r="A113" s="1" t="s">
        <v>3171</v>
      </c>
      <c r="B113">
        <v>2465</v>
      </c>
      <c r="C113" s="1" t="s">
        <v>4037</v>
      </c>
      <c r="D113">
        <v>8.1</v>
      </c>
      <c r="E113">
        <v>0</v>
      </c>
      <c r="F113">
        <v>0.72</v>
      </c>
      <c r="G113">
        <v>3213</v>
      </c>
      <c r="H113" s="1" t="s">
        <v>4096</v>
      </c>
      <c r="I113">
        <v>121.36</v>
      </c>
      <c r="J113">
        <v>17.38</v>
      </c>
      <c r="K113">
        <v>748</v>
      </c>
      <c r="L113">
        <v>1381.11</v>
      </c>
      <c r="M113">
        <v>605</v>
      </c>
      <c r="N113">
        <v>10</v>
      </c>
      <c r="O113">
        <v>0</v>
      </c>
      <c r="P113">
        <v>666.22</v>
      </c>
      <c r="Q113">
        <v>0</v>
      </c>
      <c r="R113" s="1" t="s">
        <v>7326</v>
      </c>
      <c r="S113" s="1" t="s">
        <v>8158</v>
      </c>
      <c r="T113">
        <v>1.29</v>
      </c>
      <c r="U113" s="1"/>
      <c r="V113">
        <v>13703.661518000001</v>
      </c>
      <c r="W113">
        <v>8257742.049594</v>
      </c>
      <c r="X113">
        <v>0</v>
      </c>
      <c r="Y113">
        <v>1840.1954639999999</v>
      </c>
      <c r="Z113">
        <v>81413.462079999998</v>
      </c>
      <c r="AA113">
        <v>3500.8752519999998</v>
      </c>
      <c r="AB113">
        <v>0</v>
      </c>
    </row>
    <row r="114" spans="1:28" x14ac:dyDescent="0.25">
      <c r="A114" s="1" t="s">
        <v>3179</v>
      </c>
      <c r="B114">
        <v>3019</v>
      </c>
      <c r="C114" s="1" t="s">
        <v>4018</v>
      </c>
      <c r="D114">
        <v>8.1</v>
      </c>
      <c r="E114">
        <v>0</v>
      </c>
      <c r="F114">
        <v>0.25</v>
      </c>
      <c r="G114">
        <v>3223</v>
      </c>
      <c r="H114" s="1" t="s">
        <v>4092</v>
      </c>
      <c r="I114">
        <v>182.21</v>
      </c>
      <c r="J114">
        <v>11.08</v>
      </c>
      <c r="K114">
        <v>204</v>
      </c>
      <c r="L114">
        <v>1348.38</v>
      </c>
      <c r="M114">
        <v>68</v>
      </c>
      <c r="N114">
        <v>2</v>
      </c>
      <c r="O114">
        <v>0</v>
      </c>
      <c r="P114">
        <v>97.4</v>
      </c>
      <c r="Q114">
        <v>0</v>
      </c>
      <c r="R114" s="1" t="s">
        <v>7334</v>
      </c>
      <c r="S114" s="1" t="s">
        <v>8158</v>
      </c>
      <c r="T114">
        <v>0.89</v>
      </c>
      <c r="U114" s="1"/>
      <c r="V114">
        <v>4464.3510930000002</v>
      </c>
      <c r="W114">
        <v>3279994.4510039999</v>
      </c>
      <c r="X114">
        <v>0</v>
      </c>
      <c r="Y114">
        <v>542.29370700000004</v>
      </c>
      <c r="Z114">
        <v>28193.698480999999</v>
      </c>
      <c r="AA114">
        <v>1390.5720409999999</v>
      </c>
      <c r="AB114">
        <v>0</v>
      </c>
    </row>
    <row r="115" spans="1:28" x14ac:dyDescent="0.25">
      <c r="A115" s="1" t="s">
        <v>3216</v>
      </c>
      <c r="B115">
        <v>2925</v>
      </c>
      <c r="C115" s="1" t="s">
        <v>4010</v>
      </c>
      <c r="D115">
        <v>8.1</v>
      </c>
      <c r="E115">
        <v>0</v>
      </c>
      <c r="F115">
        <v>0</v>
      </c>
      <c r="G115">
        <v>3255</v>
      </c>
      <c r="H115" s="1" t="s">
        <v>4083</v>
      </c>
      <c r="I115">
        <v>73.11</v>
      </c>
      <c r="J115">
        <v>8.6199999999999992</v>
      </c>
      <c r="K115">
        <v>330</v>
      </c>
      <c r="L115">
        <v>897.39</v>
      </c>
      <c r="M115">
        <v>219</v>
      </c>
      <c r="N115">
        <v>2</v>
      </c>
      <c r="O115">
        <v>0</v>
      </c>
      <c r="P115">
        <v>243.62</v>
      </c>
      <c r="Q115">
        <v>0</v>
      </c>
      <c r="R115" s="1" t="s">
        <v>7371</v>
      </c>
      <c r="S115" s="1" t="s">
        <v>8158</v>
      </c>
      <c r="T115">
        <v>0.75</v>
      </c>
      <c r="U115" s="1"/>
      <c r="V115">
        <v>5714.8879209999996</v>
      </c>
      <c r="W115">
        <v>3483909.8394360002</v>
      </c>
      <c r="X115">
        <v>0</v>
      </c>
      <c r="Y115">
        <v>762.07968400000004</v>
      </c>
      <c r="Z115">
        <v>33951.947711000001</v>
      </c>
      <c r="AA115">
        <v>1477.003426</v>
      </c>
      <c r="AB115">
        <v>0</v>
      </c>
    </row>
    <row r="116" spans="1:28" x14ac:dyDescent="0.25">
      <c r="A116" s="1" t="s">
        <v>3220</v>
      </c>
      <c r="B116">
        <v>2950</v>
      </c>
      <c r="C116" s="1" t="s">
        <v>4018</v>
      </c>
      <c r="D116">
        <v>8.1</v>
      </c>
      <c r="E116">
        <v>0</v>
      </c>
      <c r="F116">
        <v>0</v>
      </c>
      <c r="G116">
        <v>3256</v>
      </c>
      <c r="H116" s="1" t="s">
        <v>4095</v>
      </c>
      <c r="I116">
        <v>63.59</v>
      </c>
      <c r="J116">
        <v>14.93</v>
      </c>
      <c r="K116">
        <v>306</v>
      </c>
      <c r="L116">
        <v>1933.73</v>
      </c>
      <c r="M116">
        <v>84</v>
      </c>
      <c r="N116">
        <v>8</v>
      </c>
      <c r="O116">
        <v>0</v>
      </c>
      <c r="P116">
        <v>181.08</v>
      </c>
      <c r="Q116">
        <v>0</v>
      </c>
      <c r="R116" s="1" t="s">
        <v>7375</v>
      </c>
      <c r="S116" s="1" t="s">
        <v>8158</v>
      </c>
      <c r="T116">
        <v>1.1200000000000001</v>
      </c>
      <c r="U116" s="1"/>
      <c r="V116">
        <v>7445.5115779999996</v>
      </c>
      <c r="W116">
        <v>5743383.3956880001</v>
      </c>
      <c r="X116">
        <v>0</v>
      </c>
      <c r="Y116">
        <v>881.29204900000002</v>
      </c>
      <c r="Z116">
        <v>48058.348609000001</v>
      </c>
      <c r="AA116">
        <v>2434.9540419999998</v>
      </c>
      <c r="AB116">
        <v>0</v>
      </c>
    </row>
    <row r="117" spans="1:28" x14ac:dyDescent="0.25">
      <c r="A117" s="1" t="s">
        <v>3245</v>
      </c>
      <c r="B117">
        <v>3002</v>
      </c>
      <c r="C117" s="1" t="s">
        <v>4031</v>
      </c>
      <c r="D117">
        <v>8.1</v>
      </c>
      <c r="E117">
        <v>0</v>
      </c>
      <c r="F117">
        <v>0</v>
      </c>
      <c r="G117">
        <v>3278</v>
      </c>
      <c r="H117" s="1" t="s">
        <v>4086</v>
      </c>
      <c r="I117">
        <v>0.2</v>
      </c>
      <c r="J117">
        <v>2.27</v>
      </c>
      <c r="K117">
        <v>276</v>
      </c>
      <c r="L117">
        <v>1362.91</v>
      </c>
      <c r="M117">
        <v>1</v>
      </c>
      <c r="N117">
        <v>1</v>
      </c>
      <c r="O117">
        <v>0</v>
      </c>
      <c r="P117">
        <v>77.88</v>
      </c>
      <c r="Q117">
        <v>0</v>
      </c>
      <c r="R117" s="1" t="s">
        <v>7400</v>
      </c>
      <c r="S117" s="1" t="s">
        <v>8158</v>
      </c>
      <c r="T117">
        <v>0.5</v>
      </c>
      <c r="U117" s="1"/>
      <c r="V117">
        <v>4257.415207</v>
      </c>
      <c r="W117">
        <v>2996927.7110080002</v>
      </c>
      <c r="X117">
        <v>0</v>
      </c>
      <c r="Y117">
        <v>527.80053499999997</v>
      </c>
      <c r="Z117">
        <v>26353.337189999998</v>
      </c>
      <c r="AA117">
        <v>1270.5562609999999</v>
      </c>
      <c r="AB117">
        <v>0</v>
      </c>
    </row>
    <row r="118" spans="1:28" x14ac:dyDescent="0.25">
      <c r="A118" s="1" t="s">
        <v>3291</v>
      </c>
      <c r="B118">
        <v>2465</v>
      </c>
      <c r="C118" s="1" t="s">
        <v>4005</v>
      </c>
      <c r="D118">
        <v>8.1</v>
      </c>
      <c r="E118">
        <v>0</v>
      </c>
      <c r="F118">
        <v>0.72</v>
      </c>
      <c r="G118">
        <v>3306</v>
      </c>
      <c r="H118" s="1" t="s">
        <v>4075</v>
      </c>
      <c r="I118">
        <v>89.74</v>
      </c>
      <c r="J118">
        <v>9.69</v>
      </c>
      <c r="K118">
        <v>841</v>
      </c>
      <c r="L118">
        <v>695.35</v>
      </c>
      <c r="M118">
        <v>559</v>
      </c>
      <c r="N118">
        <v>15</v>
      </c>
      <c r="O118">
        <v>0</v>
      </c>
      <c r="P118">
        <v>772.77</v>
      </c>
      <c r="Q118">
        <v>0</v>
      </c>
      <c r="R118" s="1" t="s">
        <v>7446</v>
      </c>
      <c r="S118" s="1" t="s">
        <v>8158</v>
      </c>
      <c r="T118">
        <v>0.75</v>
      </c>
      <c r="U118" s="1"/>
      <c r="V118">
        <v>10741.678124</v>
      </c>
      <c r="W118">
        <v>5817971.9697160004</v>
      </c>
      <c r="X118">
        <v>0</v>
      </c>
      <c r="Y118">
        <v>1502.7049770000001</v>
      </c>
      <c r="Z118">
        <v>61704.982618000002</v>
      </c>
      <c r="AA118">
        <v>2466.5070700000001</v>
      </c>
      <c r="AB118">
        <v>0</v>
      </c>
    </row>
    <row r="119" spans="1:28" x14ac:dyDescent="0.25">
      <c r="A119" s="1" t="s">
        <v>3303</v>
      </c>
      <c r="B119">
        <v>1796</v>
      </c>
      <c r="C119" s="1" t="s">
        <v>4049</v>
      </c>
      <c r="D119">
        <v>8.1</v>
      </c>
      <c r="E119">
        <v>0</v>
      </c>
      <c r="F119">
        <v>0</v>
      </c>
      <c r="G119">
        <v>3314</v>
      </c>
      <c r="H119" s="1" t="s">
        <v>4156</v>
      </c>
      <c r="I119">
        <v>94.39</v>
      </c>
      <c r="J119">
        <v>8.4600000000000009</v>
      </c>
      <c r="K119">
        <v>1518</v>
      </c>
      <c r="L119">
        <v>3612.35</v>
      </c>
      <c r="M119">
        <v>792</v>
      </c>
      <c r="N119">
        <v>34</v>
      </c>
      <c r="O119">
        <v>0</v>
      </c>
      <c r="P119">
        <v>1122.82</v>
      </c>
      <c r="Q119">
        <v>0</v>
      </c>
      <c r="R119" s="1" t="s">
        <v>7458</v>
      </c>
      <c r="S119" s="1" t="s">
        <v>8158</v>
      </c>
      <c r="T119">
        <v>0.66</v>
      </c>
      <c r="U119" s="1"/>
      <c r="V119">
        <v>21728.792925999998</v>
      </c>
      <c r="W119">
        <v>13227944.845298</v>
      </c>
      <c r="X119">
        <v>0</v>
      </c>
      <c r="Y119">
        <v>2897.8655159999998</v>
      </c>
      <c r="Z119">
        <v>128924.171004</v>
      </c>
      <c r="AA119">
        <v>5607.9825549999996</v>
      </c>
      <c r="AB119">
        <v>0</v>
      </c>
    </row>
    <row r="120" spans="1:28" x14ac:dyDescent="0.25">
      <c r="A120" s="1" t="s">
        <v>3318</v>
      </c>
      <c r="B120">
        <v>1710</v>
      </c>
      <c r="C120" s="1" t="s">
        <v>4066</v>
      </c>
      <c r="D120">
        <v>8.1</v>
      </c>
      <c r="E120">
        <v>0</v>
      </c>
      <c r="F120">
        <v>0</v>
      </c>
      <c r="G120">
        <v>3324</v>
      </c>
      <c r="H120" s="1" t="s">
        <v>4169</v>
      </c>
      <c r="I120">
        <v>33.26</v>
      </c>
      <c r="J120">
        <v>5.32</v>
      </c>
      <c r="K120">
        <v>1614</v>
      </c>
      <c r="L120">
        <v>2684.88</v>
      </c>
      <c r="M120">
        <v>815</v>
      </c>
      <c r="N120">
        <v>40</v>
      </c>
      <c r="O120">
        <v>0</v>
      </c>
      <c r="P120">
        <v>1165.69</v>
      </c>
      <c r="Q120">
        <v>0</v>
      </c>
      <c r="R120" s="1" t="s">
        <v>7473</v>
      </c>
      <c r="S120" s="1" t="s">
        <v>8158</v>
      </c>
      <c r="T120">
        <v>0.43</v>
      </c>
      <c r="U120" s="1"/>
      <c r="V120">
        <v>19718.629314999998</v>
      </c>
      <c r="W120">
        <v>11432193.452771001</v>
      </c>
      <c r="X120">
        <v>0</v>
      </c>
      <c r="Y120">
        <v>2684.2915189999999</v>
      </c>
      <c r="Z120">
        <v>115300.807644</v>
      </c>
      <c r="AA120">
        <v>4846.6557059999996</v>
      </c>
      <c r="AB120">
        <v>0</v>
      </c>
    </row>
    <row r="121" spans="1:28" x14ac:dyDescent="0.25">
      <c r="A121" s="1" t="s">
        <v>3378</v>
      </c>
      <c r="B121">
        <v>2251</v>
      </c>
      <c r="C121" s="1" t="s">
        <v>4023</v>
      </c>
      <c r="D121">
        <v>8.1</v>
      </c>
      <c r="E121">
        <v>0</v>
      </c>
      <c r="F121">
        <v>0</v>
      </c>
      <c r="G121">
        <v>3368</v>
      </c>
      <c r="H121" s="1" t="s">
        <v>4099</v>
      </c>
      <c r="I121">
        <v>147.79</v>
      </c>
      <c r="J121">
        <v>6.71</v>
      </c>
      <c r="K121">
        <v>1117</v>
      </c>
      <c r="L121">
        <v>1432.85</v>
      </c>
      <c r="M121">
        <v>810</v>
      </c>
      <c r="N121">
        <v>11</v>
      </c>
      <c r="O121">
        <v>0</v>
      </c>
      <c r="P121">
        <v>919.13</v>
      </c>
      <c r="Q121">
        <v>0</v>
      </c>
      <c r="R121" s="1" t="s">
        <v>7533</v>
      </c>
      <c r="S121" s="1" t="s">
        <v>8158</v>
      </c>
      <c r="T121">
        <v>0.53</v>
      </c>
      <c r="U121" s="1"/>
      <c r="V121">
        <v>15936.289973999999</v>
      </c>
      <c r="W121">
        <v>8698405.2965319995</v>
      </c>
      <c r="X121">
        <v>0</v>
      </c>
      <c r="Y121">
        <v>2221.7611609999999</v>
      </c>
      <c r="Z121">
        <v>91643.850040000005</v>
      </c>
      <c r="AA121">
        <v>3687.6550990000001</v>
      </c>
      <c r="AB121">
        <v>0</v>
      </c>
    </row>
    <row r="122" spans="1:28" x14ac:dyDescent="0.25">
      <c r="A122" s="1" t="s">
        <v>3385</v>
      </c>
      <c r="B122">
        <v>1947</v>
      </c>
      <c r="C122" s="1" t="s">
        <v>4051</v>
      </c>
      <c r="D122">
        <v>8.1</v>
      </c>
      <c r="E122">
        <v>0</v>
      </c>
      <c r="F122">
        <v>0</v>
      </c>
      <c r="G122">
        <v>3377</v>
      </c>
      <c r="H122" s="1" t="s">
        <v>4132</v>
      </c>
      <c r="I122">
        <v>25.16</v>
      </c>
      <c r="J122">
        <v>6.25</v>
      </c>
      <c r="K122">
        <v>1430</v>
      </c>
      <c r="L122">
        <v>3200.77</v>
      </c>
      <c r="M122">
        <v>1009</v>
      </c>
      <c r="N122">
        <v>19</v>
      </c>
      <c r="O122">
        <v>0</v>
      </c>
      <c r="P122">
        <v>1137.6500000000001</v>
      </c>
      <c r="Q122">
        <v>0</v>
      </c>
      <c r="R122" s="1" t="s">
        <v>7540</v>
      </c>
      <c r="S122" s="1" t="s">
        <v>8158</v>
      </c>
      <c r="T122">
        <v>0.79</v>
      </c>
      <c r="U122" s="1"/>
      <c r="V122">
        <v>22972.591476000001</v>
      </c>
      <c r="W122">
        <v>13806696.346643999</v>
      </c>
      <c r="X122">
        <v>0</v>
      </c>
      <c r="Y122">
        <v>3083.6489769999998</v>
      </c>
      <c r="Z122">
        <v>136002.76045999999</v>
      </c>
      <c r="AA122">
        <v>5853.3453790000003</v>
      </c>
      <c r="AB122">
        <v>0</v>
      </c>
    </row>
    <row r="123" spans="1:28" x14ac:dyDescent="0.25">
      <c r="A123" s="1" t="s">
        <v>3413</v>
      </c>
      <c r="B123">
        <v>3235</v>
      </c>
      <c r="C123" s="1" t="s">
        <v>4018</v>
      </c>
      <c r="D123">
        <v>8.1</v>
      </c>
      <c r="E123">
        <v>0</v>
      </c>
      <c r="F123">
        <v>0.63</v>
      </c>
      <c r="G123">
        <v>3394</v>
      </c>
      <c r="H123" s="1" t="s">
        <v>4089</v>
      </c>
      <c r="I123">
        <v>182.21</v>
      </c>
      <c r="J123">
        <v>10.130000000000001</v>
      </c>
      <c r="K123">
        <v>159</v>
      </c>
      <c r="L123">
        <v>1348.38</v>
      </c>
      <c r="M123">
        <v>14</v>
      </c>
      <c r="N123">
        <v>1</v>
      </c>
      <c r="O123">
        <v>0</v>
      </c>
      <c r="P123">
        <v>47.01</v>
      </c>
      <c r="Q123">
        <v>0</v>
      </c>
      <c r="R123" s="1" t="s">
        <v>7568</v>
      </c>
      <c r="S123" s="1" t="s">
        <v>8158</v>
      </c>
      <c r="T123">
        <v>0.85</v>
      </c>
      <c r="U123" s="1"/>
      <c r="V123">
        <v>3525.3603969999999</v>
      </c>
      <c r="W123">
        <v>2705532.6228550002</v>
      </c>
      <c r="X123">
        <v>0</v>
      </c>
      <c r="Y123">
        <v>416.39396399999998</v>
      </c>
      <c r="Z123">
        <v>22540.020221999999</v>
      </c>
      <c r="AA123">
        <v>1147.0267369999999</v>
      </c>
      <c r="AB123">
        <v>0</v>
      </c>
    </row>
    <row r="124" spans="1:28" x14ac:dyDescent="0.25">
      <c r="A124" s="1" t="s">
        <v>3460</v>
      </c>
      <c r="B124">
        <v>2590</v>
      </c>
      <c r="C124" s="1" t="s">
        <v>4003</v>
      </c>
      <c r="D124">
        <v>8.1</v>
      </c>
      <c r="E124">
        <v>0</v>
      </c>
      <c r="F124">
        <v>2.5</v>
      </c>
      <c r="G124">
        <v>3428</v>
      </c>
      <c r="H124" s="1" t="s">
        <v>4073</v>
      </c>
      <c r="I124">
        <v>40.79</v>
      </c>
      <c r="J124">
        <v>8.5</v>
      </c>
      <c r="K124">
        <v>838</v>
      </c>
      <c r="L124">
        <v>601.41</v>
      </c>
      <c r="M124">
        <v>684</v>
      </c>
      <c r="N124">
        <v>22</v>
      </c>
      <c r="O124">
        <v>0</v>
      </c>
      <c r="P124">
        <v>779.35</v>
      </c>
      <c r="Q124">
        <v>0</v>
      </c>
      <c r="R124" s="1" t="s">
        <v>7615</v>
      </c>
      <c r="S124" s="1" t="s">
        <v>8158</v>
      </c>
      <c r="T124">
        <v>0.69</v>
      </c>
      <c r="U124" s="1"/>
      <c r="V124">
        <v>12020.216672</v>
      </c>
      <c r="W124">
        <v>6396653.2661490003</v>
      </c>
      <c r="X124">
        <v>0</v>
      </c>
      <c r="Y124">
        <v>1693.0362520000001</v>
      </c>
      <c r="Z124">
        <v>68761.072908999995</v>
      </c>
      <c r="AA124">
        <v>2711.8342349999998</v>
      </c>
      <c r="AB124">
        <v>0</v>
      </c>
    </row>
    <row r="125" spans="1:28" x14ac:dyDescent="0.25">
      <c r="A125" s="1" t="s">
        <v>3474</v>
      </c>
      <c r="B125">
        <v>1799</v>
      </c>
      <c r="C125" s="1" t="s">
        <v>4038</v>
      </c>
      <c r="D125">
        <v>8.1</v>
      </c>
      <c r="E125">
        <v>0</v>
      </c>
      <c r="F125">
        <v>0</v>
      </c>
      <c r="G125">
        <v>3437</v>
      </c>
      <c r="H125" s="1" t="s">
        <v>4084</v>
      </c>
      <c r="I125">
        <v>105.53</v>
      </c>
      <c r="J125">
        <v>10.62</v>
      </c>
      <c r="K125">
        <v>1638</v>
      </c>
      <c r="L125">
        <v>2086.08</v>
      </c>
      <c r="M125">
        <v>1057</v>
      </c>
      <c r="N125">
        <v>56</v>
      </c>
      <c r="O125">
        <v>0</v>
      </c>
      <c r="P125">
        <v>1466.11</v>
      </c>
      <c r="Q125">
        <v>0</v>
      </c>
      <c r="R125" s="1" t="s">
        <v>7629</v>
      </c>
      <c r="S125" s="1" t="s">
        <v>8158</v>
      </c>
      <c r="T125">
        <v>0.89</v>
      </c>
      <c r="U125" s="1"/>
      <c r="V125">
        <v>20722.271207000002</v>
      </c>
      <c r="W125">
        <v>11772340.648822</v>
      </c>
      <c r="X125">
        <v>0</v>
      </c>
      <c r="Y125">
        <v>2846.5600300000001</v>
      </c>
      <c r="Z125">
        <v>120657.455845</v>
      </c>
      <c r="AA125">
        <v>4990.8585800000001</v>
      </c>
      <c r="AB125">
        <v>0</v>
      </c>
    </row>
    <row r="126" spans="1:28" x14ac:dyDescent="0.25">
      <c r="A126" s="1" t="s">
        <v>3488</v>
      </c>
      <c r="B126">
        <v>3030</v>
      </c>
      <c r="C126" s="1" t="s">
        <v>4022</v>
      </c>
      <c r="D126">
        <v>8.1</v>
      </c>
      <c r="E126">
        <v>0</v>
      </c>
      <c r="F126">
        <v>0</v>
      </c>
      <c r="G126">
        <v>3448</v>
      </c>
      <c r="H126" s="1" t="s">
        <v>4136</v>
      </c>
      <c r="I126">
        <v>86.22</v>
      </c>
      <c r="J126">
        <v>15.36</v>
      </c>
      <c r="K126">
        <v>418</v>
      </c>
      <c r="L126">
        <v>2994.17</v>
      </c>
      <c r="M126">
        <v>80</v>
      </c>
      <c r="N126">
        <v>3</v>
      </c>
      <c r="O126">
        <v>0</v>
      </c>
      <c r="P126">
        <v>167.27</v>
      </c>
      <c r="Q126">
        <v>0</v>
      </c>
      <c r="R126" s="1" t="s">
        <v>7643</v>
      </c>
      <c r="S126" s="1" t="s">
        <v>8158</v>
      </c>
      <c r="T126">
        <v>0.77</v>
      </c>
      <c r="U126" s="1"/>
      <c r="V126">
        <v>9247.8956030000008</v>
      </c>
      <c r="W126">
        <v>6913498.8077689996</v>
      </c>
      <c r="X126">
        <v>0</v>
      </c>
      <c r="Y126">
        <v>1110.86967</v>
      </c>
      <c r="Z126">
        <v>58665.624808</v>
      </c>
      <c r="AA126">
        <v>2931.0169249999999</v>
      </c>
      <c r="AB126">
        <v>0</v>
      </c>
    </row>
    <row r="127" spans="1:28" x14ac:dyDescent="0.25">
      <c r="A127" s="1" t="s">
        <v>3490</v>
      </c>
      <c r="B127">
        <v>3048</v>
      </c>
      <c r="C127" s="1" t="s">
        <v>4025</v>
      </c>
      <c r="D127">
        <v>8.1</v>
      </c>
      <c r="E127">
        <v>0</v>
      </c>
      <c r="F127">
        <v>0</v>
      </c>
      <c r="G127">
        <v>3449</v>
      </c>
      <c r="H127" s="1" t="s">
        <v>4103</v>
      </c>
      <c r="I127">
        <v>92.78</v>
      </c>
      <c r="J127">
        <v>9.2200000000000006</v>
      </c>
      <c r="K127">
        <v>401</v>
      </c>
      <c r="L127">
        <v>1806.62</v>
      </c>
      <c r="M127">
        <v>172</v>
      </c>
      <c r="N127">
        <v>6</v>
      </c>
      <c r="O127">
        <v>0</v>
      </c>
      <c r="P127">
        <v>233.38</v>
      </c>
      <c r="Q127">
        <v>0</v>
      </c>
      <c r="R127" s="1" t="s">
        <v>7645</v>
      </c>
      <c r="S127" s="1" t="s">
        <v>8158</v>
      </c>
      <c r="T127">
        <v>0.77</v>
      </c>
      <c r="U127" s="1"/>
      <c r="V127">
        <v>7630.8808849999996</v>
      </c>
      <c r="W127">
        <v>5245241.9345150003</v>
      </c>
      <c r="X127">
        <v>0</v>
      </c>
      <c r="Y127">
        <v>960.97497799999996</v>
      </c>
      <c r="Z127">
        <v>47089.508312999998</v>
      </c>
      <c r="AA127">
        <v>2223.7391320000002</v>
      </c>
      <c r="AB127">
        <v>0</v>
      </c>
    </row>
    <row r="128" spans="1:28" x14ac:dyDescent="0.25">
      <c r="A128" s="1" t="s">
        <v>3519</v>
      </c>
      <c r="B128">
        <v>1799</v>
      </c>
      <c r="C128" s="1" t="s">
        <v>4065</v>
      </c>
      <c r="D128">
        <v>8.1</v>
      </c>
      <c r="E128">
        <v>0</v>
      </c>
      <c r="F128">
        <v>0</v>
      </c>
      <c r="G128">
        <v>3469</v>
      </c>
      <c r="H128" s="1" t="s">
        <v>4152</v>
      </c>
      <c r="I128">
        <v>144.80000000000001</v>
      </c>
      <c r="J128">
        <v>6.13</v>
      </c>
      <c r="K128">
        <v>1670</v>
      </c>
      <c r="L128">
        <v>3944.41</v>
      </c>
      <c r="M128">
        <v>697</v>
      </c>
      <c r="N128">
        <v>33</v>
      </c>
      <c r="O128">
        <v>0</v>
      </c>
      <c r="P128">
        <v>1084.76</v>
      </c>
      <c r="Q128">
        <v>0</v>
      </c>
      <c r="R128" s="1" t="s">
        <v>7674</v>
      </c>
      <c r="S128" s="1" t="s">
        <v>8158</v>
      </c>
      <c r="T128">
        <v>0.48</v>
      </c>
      <c r="U128" s="1"/>
      <c r="V128">
        <v>21107.527585</v>
      </c>
      <c r="W128">
        <v>12736348.670561999</v>
      </c>
      <c r="X128">
        <v>0</v>
      </c>
      <c r="Y128">
        <v>2822.7326640000001</v>
      </c>
      <c r="Z128">
        <v>124659.330728</v>
      </c>
      <c r="AA128">
        <v>5399.5592159999997</v>
      </c>
      <c r="AB128">
        <v>0</v>
      </c>
    </row>
    <row r="129" spans="1:28" x14ac:dyDescent="0.25">
      <c r="A129" s="1" t="s">
        <v>3538</v>
      </c>
      <c r="B129">
        <v>1852</v>
      </c>
      <c r="C129" s="1" t="s">
        <v>4018</v>
      </c>
      <c r="D129">
        <v>8.1</v>
      </c>
      <c r="E129">
        <v>0</v>
      </c>
      <c r="F129">
        <v>2</v>
      </c>
      <c r="G129">
        <v>3480</v>
      </c>
      <c r="H129" s="1" t="s">
        <v>4155</v>
      </c>
      <c r="I129">
        <v>81.98</v>
      </c>
      <c r="J129">
        <v>7.43</v>
      </c>
      <c r="K129">
        <v>1628</v>
      </c>
      <c r="L129">
        <v>3187.49</v>
      </c>
      <c r="M129">
        <v>943</v>
      </c>
      <c r="N129">
        <v>41</v>
      </c>
      <c r="O129">
        <v>0</v>
      </c>
      <c r="P129">
        <v>1293.3499999999999</v>
      </c>
      <c r="Q129">
        <v>0</v>
      </c>
      <c r="R129" s="1" t="s">
        <v>7693</v>
      </c>
      <c r="S129" s="1" t="s">
        <v>8158</v>
      </c>
      <c r="T129">
        <v>0.68</v>
      </c>
      <c r="U129" s="1"/>
      <c r="V129">
        <v>22280.098908</v>
      </c>
      <c r="W129">
        <v>13464753.85523</v>
      </c>
      <c r="X129">
        <v>0</v>
      </c>
      <c r="Y129">
        <v>2983.861488</v>
      </c>
      <c r="Z129">
        <v>132142.35135099999</v>
      </c>
      <c r="AA129">
        <v>5708.3819649999996</v>
      </c>
      <c r="AB129">
        <v>0</v>
      </c>
    </row>
    <row r="130" spans="1:28" x14ac:dyDescent="0.25">
      <c r="A130" s="1" t="s">
        <v>3563</v>
      </c>
      <c r="B130">
        <v>3152</v>
      </c>
      <c r="C130" s="1" t="s">
        <v>4030</v>
      </c>
      <c r="D130">
        <v>8.1</v>
      </c>
      <c r="E130">
        <v>0</v>
      </c>
      <c r="F130">
        <v>0</v>
      </c>
      <c r="G130">
        <v>3500</v>
      </c>
      <c r="H130" s="1" t="s">
        <v>4012</v>
      </c>
      <c r="I130">
        <v>120.08</v>
      </c>
      <c r="J130">
        <v>10.94</v>
      </c>
      <c r="K130">
        <v>348</v>
      </c>
      <c r="L130">
        <v>1986.07</v>
      </c>
      <c r="M130">
        <v>102</v>
      </c>
      <c r="N130">
        <v>6</v>
      </c>
      <c r="O130">
        <v>0</v>
      </c>
      <c r="P130">
        <v>190.86</v>
      </c>
      <c r="Q130">
        <v>0</v>
      </c>
      <c r="R130" s="1" t="s">
        <v>7718</v>
      </c>
      <c r="S130" s="1" t="s">
        <v>8158</v>
      </c>
      <c r="T130">
        <v>0.92</v>
      </c>
      <c r="U130" s="1"/>
      <c r="V130">
        <v>6384.0085399999998</v>
      </c>
      <c r="W130">
        <v>4618098.7874680003</v>
      </c>
      <c r="X130">
        <v>0</v>
      </c>
      <c r="Y130">
        <v>781.12503600000002</v>
      </c>
      <c r="Z130">
        <v>40004.901315000003</v>
      </c>
      <c r="AA130">
        <v>1957.863883</v>
      </c>
      <c r="AB130">
        <v>0</v>
      </c>
    </row>
    <row r="131" spans="1:28" x14ac:dyDescent="0.25">
      <c r="A131" s="1" t="s">
        <v>3586</v>
      </c>
      <c r="B131">
        <v>2875</v>
      </c>
      <c r="C131" s="1" t="s">
        <v>4003</v>
      </c>
      <c r="D131">
        <v>8.1</v>
      </c>
      <c r="E131">
        <v>0</v>
      </c>
      <c r="F131">
        <v>0</v>
      </c>
      <c r="G131">
        <v>3517</v>
      </c>
      <c r="H131" s="1" t="s">
        <v>4073</v>
      </c>
      <c r="I131">
        <v>40.79</v>
      </c>
      <c r="J131">
        <v>7.8</v>
      </c>
      <c r="K131">
        <v>642</v>
      </c>
      <c r="L131">
        <v>603.14</v>
      </c>
      <c r="M131">
        <v>489</v>
      </c>
      <c r="N131">
        <v>13</v>
      </c>
      <c r="O131">
        <v>0</v>
      </c>
      <c r="P131">
        <v>576.4</v>
      </c>
      <c r="Q131">
        <v>0</v>
      </c>
      <c r="R131" s="1" t="s">
        <v>7741</v>
      </c>
      <c r="S131" s="1" t="s">
        <v>8158</v>
      </c>
      <c r="T131">
        <v>0.62</v>
      </c>
      <c r="U131" s="1"/>
      <c r="V131">
        <v>9231.5913799999998</v>
      </c>
      <c r="W131">
        <v>5051488.1029030001</v>
      </c>
      <c r="X131">
        <v>0</v>
      </c>
      <c r="Y131">
        <v>1287.1255639999999</v>
      </c>
      <c r="Z131">
        <v>53227.987505999998</v>
      </c>
      <c r="AA131">
        <v>2141.562426</v>
      </c>
      <c r="AB131">
        <v>0</v>
      </c>
    </row>
    <row r="132" spans="1:28" x14ac:dyDescent="0.25">
      <c r="A132" s="1" t="s">
        <v>3606</v>
      </c>
      <c r="B132">
        <v>3312</v>
      </c>
      <c r="C132" s="1" t="s">
        <v>4024</v>
      </c>
      <c r="D132">
        <v>8.1</v>
      </c>
      <c r="E132">
        <v>0</v>
      </c>
      <c r="F132">
        <v>0</v>
      </c>
      <c r="G132">
        <v>3533</v>
      </c>
      <c r="H132" s="1" t="s">
        <v>4100</v>
      </c>
      <c r="I132">
        <v>91.57</v>
      </c>
      <c r="J132">
        <v>8.56</v>
      </c>
      <c r="K132">
        <v>221</v>
      </c>
      <c r="L132">
        <v>1441.8</v>
      </c>
      <c r="M132">
        <v>17</v>
      </c>
      <c r="N132">
        <v>4</v>
      </c>
      <c r="O132">
        <v>0</v>
      </c>
      <c r="P132">
        <v>65.400000000000006</v>
      </c>
      <c r="Q132">
        <v>0</v>
      </c>
      <c r="R132" s="1" t="s">
        <v>7761</v>
      </c>
      <c r="S132" s="1" t="s">
        <v>8158</v>
      </c>
      <c r="T132">
        <v>0.69</v>
      </c>
      <c r="U132" s="1"/>
      <c r="V132">
        <v>4162.7080880000003</v>
      </c>
      <c r="W132">
        <v>3132917.1286880001</v>
      </c>
      <c r="X132">
        <v>0</v>
      </c>
      <c r="Y132">
        <v>497.77271000000002</v>
      </c>
      <c r="Z132">
        <v>26448.781513999998</v>
      </c>
      <c r="AA132">
        <v>1328.2178590000001</v>
      </c>
      <c r="AB132">
        <v>0</v>
      </c>
    </row>
    <row r="133" spans="1:28" x14ac:dyDescent="0.25">
      <c r="A133" s="1" t="s">
        <v>3607</v>
      </c>
      <c r="B133">
        <v>3212</v>
      </c>
      <c r="C133" s="1" t="s">
        <v>4024</v>
      </c>
      <c r="D133">
        <v>8.1</v>
      </c>
      <c r="E133">
        <v>0</v>
      </c>
      <c r="F133">
        <v>0</v>
      </c>
      <c r="G133">
        <v>3535</v>
      </c>
      <c r="H133" s="1" t="s">
        <v>4118</v>
      </c>
      <c r="I133">
        <v>23.77</v>
      </c>
      <c r="J133">
        <v>10.1</v>
      </c>
      <c r="K133">
        <v>323</v>
      </c>
      <c r="L133">
        <v>1447.54</v>
      </c>
      <c r="M133">
        <v>131</v>
      </c>
      <c r="N133">
        <v>5</v>
      </c>
      <c r="O133">
        <v>0</v>
      </c>
      <c r="P133">
        <v>178.78</v>
      </c>
      <c r="Q133">
        <v>0</v>
      </c>
      <c r="R133" s="1" t="s">
        <v>7762</v>
      </c>
      <c r="S133" s="1" t="s">
        <v>8158</v>
      </c>
      <c r="T133">
        <v>0.73</v>
      </c>
      <c r="U133" s="1"/>
      <c r="V133">
        <v>5880.5840360000002</v>
      </c>
      <c r="W133">
        <v>4021101.4826520002</v>
      </c>
      <c r="X133">
        <v>0</v>
      </c>
      <c r="Y133">
        <v>742.06575599999996</v>
      </c>
      <c r="Z133">
        <v>36187.260779999997</v>
      </c>
      <c r="AA133">
        <v>1704.75857</v>
      </c>
      <c r="AB133">
        <v>0</v>
      </c>
    </row>
    <row r="134" spans="1:28" x14ac:dyDescent="0.25">
      <c r="A134" s="1" t="s">
        <v>3612</v>
      </c>
      <c r="B134">
        <v>1729</v>
      </c>
      <c r="C134" s="1" t="s">
        <v>4059</v>
      </c>
      <c r="D134">
        <v>8.1</v>
      </c>
      <c r="E134">
        <v>0</v>
      </c>
      <c r="F134">
        <v>7</v>
      </c>
      <c r="G134">
        <v>3542</v>
      </c>
      <c r="H134" s="1" t="s">
        <v>4152</v>
      </c>
      <c r="I134">
        <v>144.80000000000001</v>
      </c>
      <c r="J134">
        <v>11.49</v>
      </c>
      <c r="K134">
        <v>1813</v>
      </c>
      <c r="L134">
        <v>2467.66</v>
      </c>
      <c r="M134">
        <v>1288</v>
      </c>
      <c r="N134">
        <v>52</v>
      </c>
      <c r="O134">
        <v>0</v>
      </c>
      <c r="P134">
        <v>1631.65</v>
      </c>
      <c r="Q134">
        <v>0</v>
      </c>
      <c r="R134" s="1" t="s">
        <v>7767</v>
      </c>
      <c r="S134" s="1" t="s">
        <v>8158</v>
      </c>
      <c r="T134">
        <v>0.98</v>
      </c>
      <c r="U134" s="1"/>
      <c r="V134">
        <v>25462.668902000001</v>
      </c>
      <c r="W134">
        <v>14693148.101880999</v>
      </c>
      <c r="X134">
        <v>0</v>
      </c>
      <c r="Y134">
        <v>3479.1240499999999</v>
      </c>
      <c r="Z134">
        <v>149177.854437</v>
      </c>
      <c r="AA134">
        <v>6229.1441279999999</v>
      </c>
      <c r="AB134">
        <v>0</v>
      </c>
    </row>
    <row r="135" spans="1:28" x14ac:dyDescent="0.25">
      <c r="A135" s="1" t="s">
        <v>3613</v>
      </c>
      <c r="B135">
        <v>3287</v>
      </c>
      <c r="C135" s="1" t="s">
        <v>4032</v>
      </c>
      <c r="D135">
        <v>8.1</v>
      </c>
      <c r="E135">
        <v>0</v>
      </c>
      <c r="F135">
        <v>0</v>
      </c>
      <c r="G135">
        <v>3544</v>
      </c>
      <c r="H135" s="1" t="s">
        <v>4113</v>
      </c>
      <c r="I135">
        <v>0.2</v>
      </c>
      <c r="J135">
        <v>11.12</v>
      </c>
      <c r="K135">
        <v>257</v>
      </c>
      <c r="L135">
        <v>1266.6500000000001</v>
      </c>
      <c r="M135">
        <v>119</v>
      </c>
      <c r="N135">
        <v>5</v>
      </c>
      <c r="O135">
        <v>0</v>
      </c>
      <c r="P135">
        <v>151.65</v>
      </c>
      <c r="Q135">
        <v>0</v>
      </c>
      <c r="R135" s="1" t="s">
        <v>7768</v>
      </c>
      <c r="S135" s="1" t="s">
        <v>8158</v>
      </c>
      <c r="T135">
        <v>0.87</v>
      </c>
      <c r="U135" s="1"/>
      <c r="V135">
        <v>5141.7087419999998</v>
      </c>
      <c r="W135">
        <v>3541886.8350220001</v>
      </c>
      <c r="X135">
        <v>0</v>
      </c>
      <c r="Y135">
        <v>645.88304300000004</v>
      </c>
      <c r="Z135">
        <v>31681.090563999998</v>
      </c>
      <c r="AA135">
        <v>1501.593631</v>
      </c>
      <c r="AB135">
        <v>0</v>
      </c>
    </row>
    <row r="136" spans="1:28" x14ac:dyDescent="0.25">
      <c r="A136" s="1" t="s">
        <v>3618</v>
      </c>
      <c r="B136">
        <v>2730</v>
      </c>
      <c r="C136" s="1" t="s">
        <v>4022</v>
      </c>
      <c r="D136">
        <v>8.1</v>
      </c>
      <c r="E136">
        <v>0</v>
      </c>
      <c r="F136">
        <v>0</v>
      </c>
      <c r="G136">
        <v>3551</v>
      </c>
      <c r="H136" s="1" t="s">
        <v>4128</v>
      </c>
      <c r="I136">
        <v>116.2</v>
      </c>
      <c r="J136">
        <v>7.86</v>
      </c>
      <c r="K136">
        <v>821</v>
      </c>
      <c r="L136">
        <v>3375.88</v>
      </c>
      <c r="M136">
        <v>318</v>
      </c>
      <c r="N136">
        <v>10</v>
      </c>
      <c r="O136">
        <v>0</v>
      </c>
      <c r="P136">
        <v>465.77</v>
      </c>
      <c r="Q136">
        <v>0</v>
      </c>
      <c r="R136" s="1" t="s">
        <v>7773</v>
      </c>
      <c r="S136" s="1" t="s">
        <v>8158</v>
      </c>
      <c r="T136">
        <v>0.67</v>
      </c>
      <c r="U136" s="1"/>
      <c r="V136">
        <v>13985.838599000001</v>
      </c>
      <c r="W136">
        <v>9418970.2145930007</v>
      </c>
      <c r="X136">
        <v>0</v>
      </c>
      <c r="Y136">
        <v>1778.423235</v>
      </c>
      <c r="Z136">
        <v>85620.103292</v>
      </c>
      <c r="AA136">
        <v>3993.1972129999999</v>
      </c>
      <c r="AB136">
        <v>0</v>
      </c>
    </row>
    <row r="137" spans="1:28" x14ac:dyDescent="0.25">
      <c r="A137" s="1" t="s">
        <v>3638</v>
      </c>
      <c r="B137">
        <v>3163</v>
      </c>
      <c r="C137" s="1" t="s">
        <v>4003</v>
      </c>
      <c r="D137">
        <v>8.1</v>
      </c>
      <c r="E137">
        <v>0</v>
      </c>
      <c r="F137">
        <v>0.5</v>
      </c>
      <c r="G137">
        <v>3575</v>
      </c>
      <c r="H137" s="1" t="s">
        <v>4073</v>
      </c>
      <c r="I137">
        <v>40.79</v>
      </c>
      <c r="J137">
        <v>6.12</v>
      </c>
      <c r="K137">
        <v>412</v>
      </c>
      <c r="L137">
        <v>601.41</v>
      </c>
      <c r="M137">
        <v>275</v>
      </c>
      <c r="N137">
        <v>12</v>
      </c>
      <c r="O137">
        <v>0</v>
      </c>
      <c r="P137">
        <v>346.05</v>
      </c>
      <c r="Q137">
        <v>0</v>
      </c>
      <c r="R137" s="1" t="s">
        <v>7793</v>
      </c>
      <c r="S137" s="1" t="s">
        <v>8158</v>
      </c>
      <c r="T137">
        <v>0.61</v>
      </c>
      <c r="U137" s="1"/>
      <c r="V137">
        <v>6138.7065869999997</v>
      </c>
      <c r="W137">
        <v>3653659.8653699998</v>
      </c>
      <c r="X137">
        <v>0</v>
      </c>
      <c r="Y137">
        <v>828.45455400000003</v>
      </c>
      <c r="Z137">
        <v>36318.166256999997</v>
      </c>
      <c r="AA137">
        <v>1548.9695650000001</v>
      </c>
      <c r="AB137">
        <v>0</v>
      </c>
    </row>
    <row r="138" spans="1:28" x14ac:dyDescent="0.25">
      <c r="A138" s="1" t="s">
        <v>3714</v>
      </c>
      <c r="B138">
        <v>2958</v>
      </c>
      <c r="C138" s="1" t="s">
        <v>4037</v>
      </c>
      <c r="D138">
        <v>8.1</v>
      </c>
      <c r="E138">
        <v>0</v>
      </c>
      <c r="F138">
        <v>0.86</v>
      </c>
      <c r="G138">
        <v>3665</v>
      </c>
      <c r="H138" s="1" t="s">
        <v>4096</v>
      </c>
      <c r="I138">
        <v>121.36</v>
      </c>
      <c r="J138">
        <v>12.3</v>
      </c>
      <c r="K138">
        <v>707</v>
      </c>
      <c r="L138">
        <v>1414.38</v>
      </c>
      <c r="M138">
        <v>496</v>
      </c>
      <c r="N138">
        <v>15</v>
      </c>
      <c r="O138">
        <v>0</v>
      </c>
      <c r="P138">
        <v>591.62</v>
      </c>
      <c r="Q138">
        <v>0</v>
      </c>
      <c r="R138" s="1" t="s">
        <v>7869</v>
      </c>
      <c r="S138" s="1" t="s">
        <v>8158</v>
      </c>
      <c r="T138">
        <v>0.89</v>
      </c>
      <c r="U138" s="1"/>
      <c r="V138">
        <v>11576.73898</v>
      </c>
      <c r="W138">
        <v>6938294.0545380004</v>
      </c>
      <c r="X138">
        <v>0</v>
      </c>
      <c r="Y138">
        <v>1557.1231479999999</v>
      </c>
      <c r="Z138">
        <v>68582.133981999999</v>
      </c>
      <c r="AA138">
        <v>2941.490585</v>
      </c>
      <c r="AB138">
        <v>0</v>
      </c>
    </row>
    <row r="139" spans="1:28" x14ac:dyDescent="0.25">
      <c r="A139" s="1" t="s">
        <v>3742</v>
      </c>
      <c r="B139">
        <v>3407</v>
      </c>
      <c r="C139" s="1" t="s">
        <v>4001</v>
      </c>
      <c r="D139">
        <v>0.2</v>
      </c>
      <c r="E139">
        <v>0</v>
      </c>
      <c r="F139">
        <v>29</v>
      </c>
      <c r="G139">
        <v>3698</v>
      </c>
      <c r="H139" s="1" t="s">
        <v>4085</v>
      </c>
      <c r="I139">
        <v>50.59</v>
      </c>
      <c r="J139">
        <v>13.6</v>
      </c>
      <c r="K139">
        <v>291</v>
      </c>
      <c r="L139">
        <v>796.83</v>
      </c>
      <c r="M139">
        <v>161</v>
      </c>
      <c r="N139">
        <v>9</v>
      </c>
      <c r="O139">
        <v>0</v>
      </c>
      <c r="P139">
        <v>237.55</v>
      </c>
      <c r="Q139">
        <v>0</v>
      </c>
      <c r="R139" s="1" t="s">
        <v>7897</v>
      </c>
      <c r="S139" s="1" t="s">
        <v>8158</v>
      </c>
      <c r="T139">
        <v>1.08</v>
      </c>
      <c r="U139" s="1"/>
      <c r="V139">
        <v>4714.6850930000001</v>
      </c>
      <c r="W139">
        <v>3043467.8372630002</v>
      </c>
      <c r="X139">
        <v>0</v>
      </c>
      <c r="Y139">
        <v>612.73465699999997</v>
      </c>
      <c r="Z139">
        <v>28524.923148999998</v>
      </c>
      <c r="AA139">
        <v>1290.283944</v>
      </c>
      <c r="AB139">
        <v>0</v>
      </c>
    </row>
    <row r="140" spans="1:28" x14ac:dyDescent="0.25">
      <c r="A140" s="1" t="s">
        <v>3762</v>
      </c>
      <c r="B140">
        <v>2399</v>
      </c>
      <c r="C140" s="1" t="s">
        <v>4062</v>
      </c>
      <c r="D140">
        <v>8.1</v>
      </c>
      <c r="E140">
        <v>0</v>
      </c>
      <c r="F140">
        <v>0</v>
      </c>
      <c r="G140">
        <v>3720</v>
      </c>
      <c r="H140" s="1" t="s">
        <v>4129</v>
      </c>
      <c r="I140">
        <v>135.09</v>
      </c>
      <c r="J140">
        <v>5.32</v>
      </c>
      <c r="K140">
        <v>1321</v>
      </c>
      <c r="L140">
        <v>2796.07</v>
      </c>
      <c r="M140">
        <v>758</v>
      </c>
      <c r="N140">
        <v>19</v>
      </c>
      <c r="O140">
        <v>0</v>
      </c>
      <c r="P140">
        <v>961.33</v>
      </c>
      <c r="Q140">
        <v>0</v>
      </c>
      <c r="R140" s="1" t="s">
        <v>7917</v>
      </c>
      <c r="S140" s="1" t="s">
        <v>8158</v>
      </c>
      <c r="T140">
        <v>0.49</v>
      </c>
      <c r="U140" s="1"/>
      <c r="V140">
        <v>18933.058590000001</v>
      </c>
      <c r="W140">
        <v>11199830.232574999</v>
      </c>
      <c r="X140">
        <v>0</v>
      </c>
      <c r="Y140">
        <v>2556.5580289999998</v>
      </c>
      <c r="Z140">
        <v>111405.52989400001</v>
      </c>
      <c r="AA140">
        <v>4748.154579</v>
      </c>
      <c r="AB140">
        <v>0</v>
      </c>
    </row>
    <row r="141" spans="1:28" x14ac:dyDescent="0.25">
      <c r="A141" s="1" t="s">
        <v>3818</v>
      </c>
      <c r="B141">
        <v>3102</v>
      </c>
      <c r="C141" s="1" t="s">
        <v>4022</v>
      </c>
      <c r="D141">
        <v>8.1</v>
      </c>
      <c r="E141">
        <v>0</v>
      </c>
      <c r="F141">
        <v>0</v>
      </c>
      <c r="G141">
        <v>3770</v>
      </c>
      <c r="H141" s="1" t="s">
        <v>4142</v>
      </c>
      <c r="I141">
        <v>100.22</v>
      </c>
      <c r="J141">
        <v>5.74</v>
      </c>
      <c r="K141">
        <v>668</v>
      </c>
      <c r="L141">
        <v>2380.5</v>
      </c>
      <c r="M141">
        <v>162</v>
      </c>
      <c r="N141">
        <v>7</v>
      </c>
      <c r="O141">
        <v>0</v>
      </c>
      <c r="P141">
        <v>283.58999999999997</v>
      </c>
      <c r="Q141">
        <v>0</v>
      </c>
      <c r="R141" s="1" t="s">
        <v>7973</v>
      </c>
      <c r="S141" s="1" t="s">
        <v>8158</v>
      </c>
      <c r="T141">
        <v>0.44</v>
      </c>
      <c r="U141" s="1"/>
      <c r="V141">
        <v>9563.1951000000008</v>
      </c>
      <c r="W141">
        <v>6172181.7619770002</v>
      </c>
      <c r="X141">
        <v>0</v>
      </c>
      <c r="Y141">
        <v>1239.742669</v>
      </c>
      <c r="Z141">
        <v>57602.352684999998</v>
      </c>
      <c r="AA141">
        <v>2616.7001260000002</v>
      </c>
      <c r="AB141">
        <v>0</v>
      </c>
    </row>
    <row r="142" spans="1:28" x14ac:dyDescent="0.25">
      <c r="A142" s="1" t="s">
        <v>3830</v>
      </c>
      <c r="B142">
        <v>2958</v>
      </c>
      <c r="C142" s="1" t="s">
        <v>4005</v>
      </c>
      <c r="D142">
        <v>8.1</v>
      </c>
      <c r="E142">
        <v>0</v>
      </c>
      <c r="F142">
        <v>0.86</v>
      </c>
      <c r="G142">
        <v>3788</v>
      </c>
      <c r="H142" s="1" t="s">
        <v>4075</v>
      </c>
      <c r="I142">
        <v>89.74</v>
      </c>
      <c r="J142">
        <v>14.07</v>
      </c>
      <c r="K142">
        <v>830</v>
      </c>
      <c r="L142">
        <v>695.35</v>
      </c>
      <c r="M142">
        <v>592</v>
      </c>
      <c r="N142">
        <v>12</v>
      </c>
      <c r="O142">
        <v>0</v>
      </c>
      <c r="P142">
        <v>784.04</v>
      </c>
      <c r="Q142">
        <v>0</v>
      </c>
      <c r="R142" s="1" t="s">
        <v>7985</v>
      </c>
      <c r="S142" s="1" t="s">
        <v>8158</v>
      </c>
      <c r="T142">
        <v>1.1200000000000001</v>
      </c>
      <c r="U142" s="1"/>
      <c r="V142">
        <v>11629.884142999999</v>
      </c>
      <c r="W142">
        <v>6484018.08983</v>
      </c>
      <c r="X142">
        <v>0</v>
      </c>
      <c r="Y142">
        <v>1611.113339</v>
      </c>
      <c r="Z142">
        <v>67495.768454000005</v>
      </c>
      <c r="AA142">
        <v>2748.8858610000002</v>
      </c>
      <c r="AB142">
        <v>0</v>
      </c>
    </row>
    <row r="143" spans="1:28" x14ac:dyDescent="0.25">
      <c r="A143" s="1" t="s">
        <v>3859</v>
      </c>
      <c r="B143">
        <v>3522</v>
      </c>
      <c r="C143" s="1" t="s">
        <v>4030</v>
      </c>
      <c r="D143">
        <v>8.1</v>
      </c>
      <c r="E143">
        <v>0</v>
      </c>
      <c r="F143">
        <v>0</v>
      </c>
      <c r="G143">
        <v>3851</v>
      </c>
      <c r="H143" s="1" t="s">
        <v>4012</v>
      </c>
      <c r="I143">
        <v>120.08</v>
      </c>
      <c r="J143">
        <v>6.51</v>
      </c>
      <c r="K143">
        <v>329</v>
      </c>
      <c r="L143">
        <v>1986.07</v>
      </c>
      <c r="M143">
        <v>10</v>
      </c>
      <c r="N143">
        <v>2</v>
      </c>
      <c r="O143">
        <v>0</v>
      </c>
      <c r="P143">
        <v>68.09</v>
      </c>
      <c r="Q143">
        <v>0</v>
      </c>
      <c r="R143" s="1" t="s">
        <v>8014</v>
      </c>
      <c r="S143" s="1" t="s">
        <v>8158</v>
      </c>
      <c r="T143">
        <v>0.55000000000000004</v>
      </c>
      <c r="U143" s="1"/>
      <c r="V143">
        <v>5041.1785049999999</v>
      </c>
      <c r="W143">
        <v>3614586.1615789998</v>
      </c>
      <c r="X143">
        <v>0</v>
      </c>
      <c r="Y143">
        <v>617.61920699999996</v>
      </c>
      <c r="Z143">
        <v>31316.898411999999</v>
      </c>
      <c r="AA143">
        <v>1532.4136820000001</v>
      </c>
      <c r="AB143">
        <v>0</v>
      </c>
    </row>
    <row r="144" spans="1:28" x14ac:dyDescent="0.25">
      <c r="A144" s="1" t="s">
        <v>3873</v>
      </c>
      <c r="B144">
        <v>3392</v>
      </c>
      <c r="C144" s="1" t="s">
        <v>4022</v>
      </c>
      <c r="D144">
        <v>8.1</v>
      </c>
      <c r="E144">
        <v>0</v>
      </c>
      <c r="F144">
        <v>0</v>
      </c>
      <c r="G144">
        <v>3929</v>
      </c>
      <c r="H144" s="1" t="s">
        <v>4156</v>
      </c>
      <c r="I144">
        <v>94.39</v>
      </c>
      <c r="J144">
        <v>8.82</v>
      </c>
      <c r="K144">
        <v>537</v>
      </c>
      <c r="L144">
        <v>3984.5</v>
      </c>
      <c r="M144">
        <v>75</v>
      </c>
      <c r="N144">
        <v>6</v>
      </c>
      <c r="O144">
        <v>0</v>
      </c>
      <c r="P144">
        <v>164.94</v>
      </c>
      <c r="Q144">
        <v>0</v>
      </c>
      <c r="R144" s="1" t="s">
        <v>8028</v>
      </c>
      <c r="S144" s="1" t="s">
        <v>8158</v>
      </c>
      <c r="T144">
        <v>0.76</v>
      </c>
      <c r="U144" s="1"/>
      <c r="V144">
        <v>10618.558419999999</v>
      </c>
      <c r="W144">
        <v>7868579.5409979997</v>
      </c>
      <c r="X144">
        <v>0</v>
      </c>
      <c r="Y144">
        <v>1278.6393350000001</v>
      </c>
      <c r="Z144">
        <v>66878.436963</v>
      </c>
      <c r="AA144">
        <v>3335.9182879999998</v>
      </c>
      <c r="AB144">
        <v>0</v>
      </c>
    </row>
    <row r="145" spans="1:28" x14ac:dyDescent="0.25">
      <c r="A145" s="1" t="s">
        <v>3874</v>
      </c>
      <c r="B145">
        <v>3330</v>
      </c>
      <c r="C145" s="1" t="s">
        <v>4022</v>
      </c>
      <c r="D145">
        <v>8.1</v>
      </c>
      <c r="E145">
        <v>0</v>
      </c>
      <c r="F145">
        <v>0</v>
      </c>
      <c r="G145">
        <v>3935</v>
      </c>
      <c r="H145" s="1" t="s">
        <v>4156</v>
      </c>
      <c r="I145">
        <v>94.39</v>
      </c>
      <c r="J145">
        <v>7.65</v>
      </c>
      <c r="K145">
        <v>605</v>
      </c>
      <c r="L145">
        <v>3231.17</v>
      </c>
      <c r="M145">
        <v>129</v>
      </c>
      <c r="N145">
        <v>5</v>
      </c>
      <c r="O145">
        <v>0</v>
      </c>
      <c r="P145">
        <v>232.31</v>
      </c>
      <c r="Q145">
        <v>0</v>
      </c>
      <c r="R145" s="1" t="s">
        <v>8029</v>
      </c>
      <c r="S145" s="1" t="s">
        <v>8158</v>
      </c>
      <c r="T145">
        <v>0.62</v>
      </c>
      <c r="U145" s="1"/>
      <c r="V145">
        <v>9554.7019110000001</v>
      </c>
      <c r="W145">
        <v>6610448.3637870001</v>
      </c>
      <c r="X145">
        <v>0</v>
      </c>
      <c r="Y145">
        <v>1194.5183400000001</v>
      </c>
      <c r="Z145">
        <v>58722.930659999998</v>
      </c>
      <c r="AA145">
        <v>2802.5130530000001</v>
      </c>
      <c r="AB145">
        <v>0</v>
      </c>
    </row>
    <row r="146" spans="1:28" x14ac:dyDescent="0.25">
      <c r="A146" s="1" t="s">
        <v>3886</v>
      </c>
      <c r="B146">
        <v>3462</v>
      </c>
      <c r="C146" s="1" t="s">
        <v>4048</v>
      </c>
      <c r="D146">
        <v>8.1</v>
      </c>
      <c r="E146">
        <v>0</v>
      </c>
      <c r="F146">
        <v>0</v>
      </c>
      <c r="G146">
        <v>3969</v>
      </c>
      <c r="H146" s="1" t="s">
        <v>4096</v>
      </c>
      <c r="I146">
        <v>121.36</v>
      </c>
      <c r="J146">
        <v>6.1</v>
      </c>
      <c r="K146">
        <v>507</v>
      </c>
      <c r="L146">
        <v>2437.69</v>
      </c>
      <c r="M146">
        <v>142</v>
      </c>
      <c r="N146">
        <v>4</v>
      </c>
      <c r="O146">
        <v>0</v>
      </c>
      <c r="P146">
        <v>206.81</v>
      </c>
      <c r="Q146">
        <v>0</v>
      </c>
      <c r="R146" s="1" t="s">
        <v>8041</v>
      </c>
      <c r="S146" s="1" t="s">
        <v>8158</v>
      </c>
      <c r="T146">
        <v>0.59</v>
      </c>
      <c r="U146" s="1"/>
      <c r="V146">
        <v>8153.5293840000004</v>
      </c>
      <c r="W146">
        <v>5490733.3418659996</v>
      </c>
      <c r="X146">
        <v>0</v>
      </c>
      <c r="Y146">
        <v>1034.3983900000001</v>
      </c>
      <c r="Z146">
        <v>49722.902798000003</v>
      </c>
      <c r="AA146">
        <v>2327.804838</v>
      </c>
      <c r="AB146">
        <v>0</v>
      </c>
    </row>
    <row r="147" spans="1:28" x14ac:dyDescent="0.25">
      <c r="A147" s="1" t="s">
        <v>3887</v>
      </c>
      <c r="B147">
        <v>2792</v>
      </c>
      <c r="C147" s="1" t="s">
        <v>4004</v>
      </c>
      <c r="D147">
        <v>8.1</v>
      </c>
      <c r="E147">
        <v>0</v>
      </c>
      <c r="F147">
        <v>2</v>
      </c>
      <c r="G147">
        <v>3970</v>
      </c>
      <c r="H147" s="1" t="s">
        <v>4108</v>
      </c>
      <c r="I147">
        <v>122.01</v>
      </c>
      <c r="J147">
        <v>9.0500000000000007</v>
      </c>
      <c r="K147">
        <v>1178</v>
      </c>
      <c r="L147">
        <v>1422.91</v>
      </c>
      <c r="M147">
        <v>788</v>
      </c>
      <c r="N147">
        <v>34</v>
      </c>
      <c r="O147">
        <v>0</v>
      </c>
      <c r="P147">
        <v>1050.24</v>
      </c>
      <c r="Q147">
        <v>0</v>
      </c>
      <c r="R147" s="1" t="s">
        <v>8042</v>
      </c>
      <c r="S147" s="1" t="s">
        <v>8158</v>
      </c>
      <c r="T147">
        <v>0.81</v>
      </c>
      <c r="U147" s="1"/>
      <c r="V147">
        <v>15965.676477999999</v>
      </c>
      <c r="W147">
        <v>9040705.6590739992</v>
      </c>
      <c r="X147">
        <v>0</v>
      </c>
      <c r="Y147">
        <v>2196.7852200000002</v>
      </c>
      <c r="Z147">
        <v>92939.171707999994</v>
      </c>
      <c r="AA147">
        <v>3832.7887999999998</v>
      </c>
      <c r="AB147">
        <v>0</v>
      </c>
    </row>
    <row r="148" spans="1:28" x14ac:dyDescent="0.25">
      <c r="A148" s="1" t="s">
        <v>3895</v>
      </c>
      <c r="B148">
        <v>2875</v>
      </c>
      <c r="C148" s="1" t="s">
        <v>4042</v>
      </c>
      <c r="D148">
        <v>8.1</v>
      </c>
      <c r="E148">
        <v>0</v>
      </c>
      <c r="F148">
        <v>0</v>
      </c>
      <c r="G148">
        <v>3985</v>
      </c>
      <c r="H148" s="1" t="s">
        <v>4126</v>
      </c>
      <c r="I148">
        <v>99.09</v>
      </c>
      <c r="J148">
        <v>3.95</v>
      </c>
      <c r="K148">
        <v>1110</v>
      </c>
      <c r="L148">
        <v>1141.6400000000001</v>
      </c>
      <c r="M148">
        <v>660</v>
      </c>
      <c r="N148">
        <v>15</v>
      </c>
      <c r="O148">
        <v>0</v>
      </c>
      <c r="P148">
        <v>861.49</v>
      </c>
      <c r="Q148">
        <v>0</v>
      </c>
      <c r="R148" s="1" t="s">
        <v>8050</v>
      </c>
      <c r="S148" s="1" t="s">
        <v>8158</v>
      </c>
      <c r="T148">
        <v>0.34</v>
      </c>
      <c r="U148" s="1"/>
      <c r="V148">
        <v>13670.257549</v>
      </c>
      <c r="W148">
        <v>7371703.7043679999</v>
      </c>
      <c r="X148">
        <v>0</v>
      </c>
      <c r="Y148">
        <v>1914.386117</v>
      </c>
      <c r="Z148">
        <v>78344.848446999997</v>
      </c>
      <c r="AA148">
        <v>3125.201822</v>
      </c>
      <c r="AB148">
        <v>0</v>
      </c>
    </row>
    <row r="149" spans="1:28" x14ac:dyDescent="0.25">
      <c r="A149" s="1" t="s">
        <v>3925</v>
      </c>
      <c r="B149">
        <v>3230</v>
      </c>
      <c r="C149" s="1" t="s">
        <v>4034</v>
      </c>
      <c r="D149">
        <v>8.1</v>
      </c>
      <c r="E149">
        <v>0</v>
      </c>
      <c r="F149">
        <v>0</v>
      </c>
      <c r="G149">
        <v>4067</v>
      </c>
      <c r="H149" s="1" t="s">
        <v>4115</v>
      </c>
      <c r="I149">
        <v>82</v>
      </c>
      <c r="J149">
        <v>3.12</v>
      </c>
      <c r="K149">
        <v>837</v>
      </c>
      <c r="L149">
        <v>1805.36</v>
      </c>
      <c r="M149">
        <v>123</v>
      </c>
      <c r="N149">
        <v>4</v>
      </c>
      <c r="O149">
        <v>0</v>
      </c>
      <c r="P149">
        <v>305.88</v>
      </c>
      <c r="Q149">
        <v>0</v>
      </c>
      <c r="R149" s="1" t="s">
        <v>8080</v>
      </c>
      <c r="S149" s="1" t="s">
        <v>8158</v>
      </c>
      <c r="T149">
        <v>0.24</v>
      </c>
      <c r="U149" s="1"/>
      <c r="V149">
        <v>8944.7459610000005</v>
      </c>
      <c r="W149">
        <v>5197169.7591150003</v>
      </c>
      <c r="X149">
        <v>0</v>
      </c>
      <c r="Y149">
        <v>1213.1231849999999</v>
      </c>
      <c r="Z149">
        <v>52065.332176999997</v>
      </c>
      <c r="AA149">
        <v>2203.3216790000001</v>
      </c>
      <c r="AB149">
        <v>0</v>
      </c>
    </row>
    <row r="150" spans="1:28" x14ac:dyDescent="0.25">
      <c r="A150" s="1" t="s">
        <v>3928</v>
      </c>
      <c r="B150">
        <v>3502</v>
      </c>
      <c r="C150" s="1" t="s">
        <v>4061</v>
      </c>
      <c r="D150">
        <v>8.1</v>
      </c>
      <c r="E150">
        <v>0</v>
      </c>
      <c r="F150">
        <v>0</v>
      </c>
      <c r="G150">
        <v>4075</v>
      </c>
      <c r="H150" s="1" t="s">
        <v>4159</v>
      </c>
      <c r="I150">
        <v>26.09</v>
      </c>
      <c r="J150">
        <v>10.1</v>
      </c>
      <c r="K150">
        <v>573</v>
      </c>
      <c r="L150">
        <v>2553.25</v>
      </c>
      <c r="M150">
        <v>268</v>
      </c>
      <c r="N150">
        <v>8</v>
      </c>
      <c r="O150">
        <v>0</v>
      </c>
      <c r="P150">
        <v>338.44</v>
      </c>
      <c r="Q150">
        <v>0</v>
      </c>
      <c r="R150" s="1" t="s">
        <v>8083</v>
      </c>
      <c r="S150" s="1" t="s">
        <v>8158</v>
      </c>
      <c r="T150">
        <v>0.79</v>
      </c>
      <c r="U150" s="1"/>
      <c r="V150">
        <v>10507.438459000001</v>
      </c>
      <c r="W150">
        <v>7141166.4962189998</v>
      </c>
      <c r="X150">
        <v>0</v>
      </c>
      <c r="Y150">
        <v>1330.755361</v>
      </c>
      <c r="Z150">
        <v>64581.786197000001</v>
      </c>
      <c r="AA150">
        <v>3027.5202650000001</v>
      </c>
      <c r="AB150">
        <v>0</v>
      </c>
    </row>
    <row r="151" spans="1:28" x14ac:dyDescent="0.25">
      <c r="A151" s="1" t="s">
        <v>3965</v>
      </c>
      <c r="B151">
        <v>3355</v>
      </c>
      <c r="C151" s="1" t="s">
        <v>4039</v>
      </c>
      <c r="D151">
        <v>8.1</v>
      </c>
      <c r="E151">
        <v>0</v>
      </c>
      <c r="F151">
        <v>0</v>
      </c>
      <c r="G151">
        <v>4203</v>
      </c>
      <c r="H151" s="1" t="s">
        <v>4095</v>
      </c>
      <c r="I151">
        <v>63.59</v>
      </c>
      <c r="J151">
        <v>8.6999999999999993</v>
      </c>
      <c r="K151">
        <v>848</v>
      </c>
      <c r="L151">
        <v>1611.28</v>
      </c>
      <c r="M151">
        <v>519</v>
      </c>
      <c r="N151">
        <v>10</v>
      </c>
      <c r="O151">
        <v>0</v>
      </c>
      <c r="P151">
        <v>695.71</v>
      </c>
      <c r="Q151">
        <v>0</v>
      </c>
      <c r="R151" s="1" t="s">
        <v>8120</v>
      </c>
      <c r="S151" s="1" t="s">
        <v>8158</v>
      </c>
      <c r="T151">
        <v>0.78</v>
      </c>
      <c r="U151" s="1"/>
      <c r="V151">
        <v>12350.663218</v>
      </c>
      <c r="W151">
        <v>7231462.8219259996</v>
      </c>
      <c r="X151">
        <v>0</v>
      </c>
      <c r="Y151">
        <v>1674.9752089999999</v>
      </c>
      <c r="Z151">
        <v>72463.591365</v>
      </c>
      <c r="AA151">
        <v>3065.7678329999999</v>
      </c>
      <c r="AB151">
        <v>0</v>
      </c>
    </row>
    <row r="152" spans="1:28" x14ac:dyDescent="0.25">
      <c r="A152" s="1" t="s">
        <v>3968</v>
      </c>
      <c r="B152">
        <v>2791</v>
      </c>
      <c r="C152" s="1" t="s">
        <v>4004</v>
      </c>
      <c r="D152">
        <v>8.1</v>
      </c>
      <c r="E152">
        <v>0</v>
      </c>
      <c r="F152">
        <v>1</v>
      </c>
      <c r="G152">
        <v>4216</v>
      </c>
      <c r="H152" s="1" t="s">
        <v>4122</v>
      </c>
      <c r="I152">
        <v>159.35</v>
      </c>
      <c r="J152">
        <v>8.1199999999999992</v>
      </c>
      <c r="K152">
        <v>1425</v>
      </c>
      <c r="L152">
        <v>2012.23</v>
      </c>
      <c r="M152">
        <v>905</v>
      </c>
      <c r="N152">
        <v>26</v>
      </c>
      <c r="O152">
        <v>0</v>
      </c>
      <c r="P152">
        <v>1200.08</v>
      </c>
      <c r="Q152">
        <v>0</v>
      </c>
      <c r="R152" s="1" t="s">
        <v>8123</v>
      </c>
      <c r="S152" s="1" t="s">
        <v>8158</v>
      </c>
      <c r="T152">
        <v>0.66</v>
      </c>
      <c r="U152" s="1"/>
      <c r="V152">
        <v>19730.088397</v>
      </c>
      <c r="W152">
        <v>11262419.527882</v>
      </c>
      <c r="X152">
        <v>0</v>
      </c>
      <c r="Y152">
        <v>2705.0646780000002</v>
      </c>
      <c r="Z152">
        <v>115033.393333</v>
      </c>
      <c r="AA152">
        <v>4774.680265</v>
      </c>
      <c r="AB152">
        <v>0</v>
      </c>
    </row>
    <row r="153" spans="1:28" x14ac:dyDescent="0.25">
      <c r="A153" s="1" t="s">
        <v>3986</v>
      </c>
      <c r="B153">
        <v>3532</v>
      </c>
      <c r="C153" s="1" t="s">
        <v>4022</v>
      </c>
      <c r="D153">
        <v>8.1</v>
      </c>
      <c r="E153">
        <v>0</v>
      </c>
      <c r="F153">
        <v>0</v>
      </c>
      <c r="G153">
        <v>4358</v>
      </c>
      <c r="H153" s="1" t="s">
        <v>4128</v>
      </c>
      <c r="I153">
        <v>116.2</v>
      </c>
      <c r="J153">
        <v>3.39</v>
      </c>
      <c r="K153">
        <v>826</v>
      </c>
      <c r="L153">
        <v>2381.67</v>
      </c>
      <c r="M153">
        <v>104</v>
      </c>
      <c r="N153">
        <v>4</v>
      </c>
      <c r="O153">
        <v>0</v>
      </c>
      <c r="P153">
        <v>296.24</v>
      </c>
      <c r="Q153">
        <v>0</v>
      </c>
      <c r="R153" s="1" t="s">
        <v>8141</v>
      </c>
      <c r="S153" s="1" t="s">
        <v>8158</v>
      </c>
      <c r="T153">
        <v>0.32</v>
      </c>
      <c r="U153" s="1"/>
      <c r="V153">
        <v>9852.2977449999998</v>
      </c>
      <c r="W153">
        <v>6106864.1638780003</v>
      </c>
      <c r="X153">
        <v>0</v>
      </c>
      <c r="Y153">
        <v>1299.6844410000001</v>
      </c>
      <c r="Z153">
        <v>58475.336632999999</v>
      </c>
      <c r="AA153">
        <v>2588.9968939999999</v>
      </c>
      <c r="AB153">
        <v>0</v>
      </c>
    </row>
    <row r="154" spans="1:28" x14ac:dyDescent="0.25">
      <c r="A154" s="1" t="s">
        <v>3994</v>
      </c>
      <c r="B154">
        <v>2840</v>
      </c>
      <c r="C154" s="1" t="s">
        <v>4049</v>
      </c>
      <c r="D154">
        <v>8.1</v>
      </c>
      <c r="E154">
        <v>0</v>
      </c>
      <c r="F154">
        <v>0</v>
      </c>
      <c r="G154">
        <v>4397</v>
      </c>
      <c r="H154" s="1" t="s">
        <v>4156</v>
      </c>
      <c r="I154">
        <v>94.39</v>
      </c>
      <c r="J154">
        <v>6.67</v>
      </c>
      <c r="K154">
        <v>1557</v>
      </c>
      <c r="L154">
        <v>3612.35</v>
      </c>
      <c r="M154">
        <v>795</v>
      </c>
      <c r="N154">
        <v>20</v>
      </c>
      <c r="O154">
        <v>0</v>
      </c>
      <c r="P154">
        <v>1051.01</v>
      </c>
      <c r="Q154">
        <v>0</v>
      </c>
      <c r="R154" s="1" t="s">
        <v>8149</v>
      </c>
      <c r="S154" s="1" t="s">
        <v>8158</v>
      </c>
      <c r="T154">
        <v>0.52</v>
      </c>
      <c r="U154" s="1"/>
      <c r="V154">
        <v>21529.371093999998</v>
      </c>
      <c r="W154">
        <v>12845222.702939</v>
      </c>
      <c r="X154">
        <v>0</v>
      </c>
      <c r="Y154">
        <v>2894.514698</v>
      </c>
      <c r="Z154">
        <v>126835.585114</v>
      </c>
      <c r="AA154">
        <v>5445.7150110000002</v>
      </c>
      <c r="AB154">
        <v>0</v>
      </c>
    </row>
    <row r="155" spans="1:28" x14ac:dyDescent="0.25">
      <c r="A155" s="1" t="s">
        <v>3998</v>
      </c>
      <c r="B155">
        <v>3402</v>
      </c>
      <c r="C155" s="1" t="s">
        <v>4060</v>
      </c>
      <c r="D155">
        <v>8.1</v>
      </c>
      <c r="E155">
        <v>0</v>
      </c>
      <c r="F155">
        <v>2</v>
      </c>
      <c r="G155">
        <v>4477</v>
      </c>
      <c r="H155" s="1" t="s">
        <v>4152</v>
      </c>
      <c r="I155">
        <v>144.80000000000001</v>
      </c>
      <c r="J155">
        <v>9.09</v>
      </c>
      <c r="K155">
        <v>1075</v>
      </c>
      <c r="L155">
        <v>3590.05</v>
      </c>
      <c r="M155">
        <v>576</v>
      </c>
      <c r="N155">
        <v>17</v>
      </c>
      <c r="O155">
        <v>0</v>
      </c>
      <c r="P155">
        <v>753.61</v>
      </c>
      <c r="Q155">
        <v>0</v>
      </c>
      <c r="R155" s="1" t="s">
        <v>8153</v>
      </c>
      <c r="S155" s="1" t="s">
        <v>8158</v>
      </c>
      <c r="T155">
        <v>0.8</v>
      </c>
      <c r="U155" s="1"/>
      <c r="V155">
        <v>16740.362014999999</v>
      </c>
      <c r="W155">
        <v>10615076.374256</v>
      </c>
      <c r="X155">
        <v>0</v>
      </c>
      <c r="Y155">
        <v>2190.928124</v>
      </c>
      <c r="Z155">
        <v>100485.100099</v>
      </c>
      <c r="AA155">
        <v>4500.2686439999998</v>
      </c>
      <c r="AB155">
        <v>0</v>
      </c>
    </row>
    <row r="156" spans="1:28" x14ac:dyDescent="0.25">
      <c r="A156" s="1" t="s">
        <v>3999</v>
      </c>
      <c r="B156">
        <v>3509</v>
      </c>
      <c r="C156" s="1" t="s">
        <v>4065</v>
      </c>
      <c r="D156">
        <v>8.1</v>
      </c>
      <c r="E156">
        <v>0</v>
      </c>
      <c r="F156">
        <v>0</v>
      </c>
      <c r="G156">
        <v>4536</v>
      </c>
      <c r="H156" s="1" t="s">
        <v>4152</v>
      </c>
      <c r="I156">
        <v>144.80000000000001</v>
      </c>
      <c r="J156">
        <v>7.1</v>
      </c>
      <c r="K156">
        <v>1027</v>
      </c>
      <c r="L156">
        <v>3944.41</v>
      </c>
      <c r="M156">
        <v>263</v>
      </c>
      <c r="N156">
        <v>15</v>
      </c>
      <c r="O156">
        <v>0</v>
      </c>
      <c r="P156">
        <v>563.82000000000005</v>
      </c>
      <c r="Q156">
        <v>0</v>
      </c>
      <c r="R156" s="1" t="s">
        <v>8154</v>
      </c>
      <c r="S156" s="1" t="s">
        <v>8158</v>
      </c>
      <c r="T156">
        <v>0.61</v>
      </c>
      <c r="U156" s="1"/>
      <c r="V156">
        <v>14479.768549</v>
      </c>
      <c r="W156">
        <v>9586990.2598809991</v>
      </c>
      <c r="X156">
        <v>0</v>
      </c>
      <c r="Y156">
        <v>1854.4925599999999</v>
      </c>
      <c r="Z156">
        <v>87964.888282</v>
      </c>
      <c r="AA156">
        <v>4064.4188779999999</v>
      </c>
      <c r="AB156">
        <v>0</v>
      </c>
    </row>
    <row r="157" spans="1:28" x14ac:dyDescent="0.25">
      <c r="A157" s="1" t="s">
        <v>4000</v>
      </c>
      <c r="B157">
        <v>3136</v>
      </c>
      <c r="C157" s="1" t="s">
        <v>4060</v>
      </c>
      <c r="D157">
        <v>8.1</v>
      </c>
      <c r="E157">
        <v>0</v>
      </c>
      <c r="F157">
        <v>3</v>
      </c>
      <c r="G157">
        <v>4744</v>
      </c>
      <c r="H157" s="1" t="s">
        <v>4123</v>
      </c>
      <c r="I157">
        <v>46.68</v>
      </c>
      <c r="J157">
        <v>5.59</v>
      </c>
      <c r="K157">
        <v>1608</v>
      </c>
      <c r="L157">
        <v>2368.11</v>
      </c>
      <c r="M157">
        <v>677</v>
      </c>
      <c r="N157">
        <v>16</v>
      </c>
      <c r="O157">
        <v>0</v>
      </c>
      <c r="P157">
        <v>973.31</v>
      </c>
      <c r="Q157">
        <v>0</v>
      </c>
      <c r="R157" s="1" t="s">
        <v>8155</v>
      </c>
      <c r="S157" s="1" t="s">
        <v>8158</v>
      </c>
      <c r="T157">
        <v>0.27</v>
      </c>
      <c r="U157" s="1"/>
      <c r="V157">
        <v>18681.298705000001</v>
      </c>
      <c r="W157">
        <v>10278133.614259999</v>
      </c>
      <c r="X157">
        <v>0</v>
      </c>
      <c r="Y157">
        <v>2593.23182</v>
      </c>
      <c r="Z157">
        <v>107398.52880099999</v>
      </c>
      <c r="AA157">
        <v>4357.3691710000003</v>
      </c>
      <c r="AB157">
        <v>0</v>
      </c>
    </row>
    <row r="160" spans="1:28" x14ac:dyDescent="0.25">
      <c r="K160" t="s">
        <v>8164</v>
      </c>
      <c r="P160" t="s">
        <v>8165</v>
      </c>
      <c r="V160" t="s">
        <v>8166</v>
      </c>
      <c r="W160" t="s">
        <v>8167</v>
      </c>
      <c r="X160" t="s">
        <v>8168</v>
      </c>
      <c r="Y160" t="s">
        <v>8169</v>
      </c>
      <c r="Z160" t="s">
        <v>8170</v>
      </c>
      <c r="AA160" t="s">
        <v>8171</v>
      </c>
    </row>
    <row r="161" spans="11:27" x14ac:dyDescent="0.25">
      <c r="K161">
        <f>SUM(K2:K157)</f>
        <v>87060</v>
      </c>
      <c r="P161">
        <f>SUM(P2:P157)</f>
        <v>58681.31</v>
      </c>
      <c r="V161">
        <f t="shared" ref="V161:AA161" si="0">SUM(V2:V157)</f>
        <v>1394830.9725570004</v>
      </c>
      <c r="W161">
        <f t="shared" si="0"/>
        <v>893178974.51230919</v>
      </c>
      <c r="X161">
        <f t="shared" si="0"/>
        <v>0</v>
      </c>
      <c r="Y161">
        <f t="shared" si="0"/>
        <v>181886.16291300001</v>
      </c>
      <c r="Z161">
        <f t="shared" si="0"/>
        <v>8411419.9048280045</v>
      </c>
      <c r="AA161">
        <f t="shared" si="0"/>
        <v>378664.50076799997</v>
      </c>
    </row>
    <row r="163" spans="11:27" x14ac:dyDescent="0.25">
      <c r="K163" t="s">
        <v>8172</v>
      </c>
      <c r="P163" t="s">
        <v>8173</v>
      </c>
      <c r="V163" t="s">
        <v>8174</v>
      </c>
      <c r="W163" t="s">
        <v>8175</v>
      </c>
      <c r="X163" t="s">
        <v>8176</v>
      </c>
      <c r="Y163" t="s">
        <v>8177</v>
      </c>
      <c r="Z163" t="s">
        <v>8178</v>
      </c>
      <c r="AA163" t="s">
        <v>8179</v>
      </c>
    </row>
    <row r="164" spans="11:27" x14ac:dyDescent="0.25">
      <c r="K164">
        <f>K161/156</f>
        <v>558.07692307692309</v>
      </c>
      <c r="P164">
        <f>P161/156</f>
        <v>376.16224358974358</v>
      </c>
      <c r="V164">
        <f>V161/156</f>
        <v>8941.224183057695</v>
      </c>
      <c r="W164">
        <f t="shared" ref="W164:AA164" si="1">W161/156</f>
        <v>5725506.2468737764</v>
      </c>
      <c r="X164">
        <f t="shared" si="1"/>
        <v>0</v>
      </c>
      <c r="Y164">
        <f t="shared" si="1"/>
        <v>1165.93694175</v>
      </c>
      <c r="Z164">
        <f t="shared" si="1"/>
        <v>53919.358364282081</v>
      </c>
      <c r="AA164">
        <f t="shared" si="1"/>
        <v>2427.3365433846152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AC66"/>
  <sheetViews>
    <sheetView topLeftCell="L1" workbookViewId="0">
      <selection activeCell="U5" sqref="U5:V12"/>
    </sheetView>
  </sheetViews>
  <sheetFormatPr baseColWidth="10" defaultRowHeight="15" x14ac:dyDescent="0.25"/>
  <cols>
    <col min="1" max="2" width="11.42578125" style="5"/>
    <col min="3" max="3" width="18.42578125" style="5" customWidth="1"/>
    <col min="4" max="4" width="14.85546875" style="5" customWidth="1"/>
    <col min="5" max="5" width="17" style="5" customWidth="1"/>
    <col min="6" max="6" width="14.7109375" style="5" customWidth="1"/>
    <col min="7" max="7" width="15.42578125" style="5" customWidth="1"/>
    <col min="8" max="8" width="15.5703125" style="5" customWidth="1"/>
    <col min="9" max="9" width="15" style="5" customWidth="1"/>
    <col min="10" max="10" width="20" style="5" customWidth="1"/>
    <col min="11" max="11" width="16.42578125" style="5" customWidth="1"/>
    <col min="12" max="12" width="14.28515625" style="5" customWidth="1"/>
    <col min="13" max="13" width="14" style="5" customWidth="1"/>
    <col min="14" max="14" width="15.28515625" style="5" customWidth="1"/>
    <col min="15" max="15" width="13.42578125" style="5" customWidth="1"/>
    <col min="16" max="16" width="14.85546875" style="5" customWidth="1"/>
    <col min="17" max="17" width="13.5703125" style="5" customWidth="1"/>
    <col min="18" max="18" width="14.140625" style="5" customWidth="1"/>
    <col min="19" max="19" width="14.42578125" style="5" customWidth="1"/>
    <col min="20" max="20" width="15" style="5" customWidth="1"/>
    <col min="21" max="21" width="27.28515625" style="5" customWidth="1"/>
    <col min="22" max="22" width="15" style="5" customWidth="1"/>
    <col min="23" max="16384" width="11.42578125" style="5"/>
  </cols>
  <sheetData>
    <row r="4" spans="3:29" x14ac:dyDescent="0.25">
      <c r="C4" s="2" t="s">
        <v>8180</v>
      </c>
      <c r="D4" s="2" t="s">
        <v>8181</v>
      </c>
      <c r="E4" s="2" t="s">
        <v>8182</v>
      </c>
      <c r="F4" s="2" t="s">
        <v>8183</v>
      </c>
      <c r="G4" s="2" t="s">
        <v>8184</v>
      </c>
      <c r="H4" s="2" t="s">
        <v>8185</v>
      </c>
      <c r="I4" s="3" t="s">
        <v>8186</v>
      </c>
      <c r="J4" s="2" t="s">
        <v>8187</v>
      </c>
      <c r="K4" s="2" t="s">
        <v>8188</v>
      </c>
      <c r="L4" s="4"/>
      <c r="N4" s="2" t="s">
        <v>8189</v>
      </c>
      <c r="O4" s="2" t="s">
        <v>8181</v>
      </c>
      <c r="P4" s="2" t="s">
        <v>8182</v>
      </c>
      <c r="Q4" s="2" t="s">
        <v>8183</v>
      </c>
      <c r="R4" s="2" t="s">
        <v>8184</v>
      </c>
      <c r="S4" s="2" t="s">
        <v>8185</v>
      </c>
      <c r="T4" s="2" t="s">
        <v>8186</v>
      </c>
      <c r="U4" s="2" t="s">
        <v>8190</v>
      </c>
      <c r="V4" s="2" t="s">
        <v>8189</v>
      </c>
    </row>
    <row r="5" spans="3:29" x14ac:dyDescent="0.25">
      <c r="C5" s="2" t="s">
        <v>8191</v>
      </c>
      <c r="D5" s="6">
        <v>158155181.2752589</v>
      </c>
      <c r="E5" s="6">
        <v>5251607481.4886084</v>
      </c>
      <c r="F5" s="6">
        <v>1109916.8445819998</v>
      </c>
      <c r="G5" s="6">
        <v>448577.87068700005</v>
      </c>
      <c r="H5" s="6">
        <v>16828802.139564</v>
      </c>
      <c r="I5" s="7">
        <v>2249376.2077599945</v>
      </c>
      <c r="J5" s="6">
        <v>1209259.5499999984</v>
      </c>
      <c r="K5" s="6">
        <v>1705747</v>
      </c>
      <c r="L5" s="8"/>
      <c r="N5" s="2" t="s">
        <v>8191</v>
      </c>
      <c r="O5" s="9">
        <f t="shared" ref="O5:T5" si="0">D5/D5</f>
        <v>1</v>
      </c>
      <c r="P5" s="9">
        <f t="shared" si="0"/>
        <v>1</v>
      </c>
      <c r="Q5" s="9">
        <f t="shared" si="0"/>
        <v>1</v>
      </c>
      <c r="R5" s="9">
        <f t="shared" si="0"/>
        <v>1</v>
      </c>
      <c r="S5" s="9">
        <f t="shared" si="0"/>
        <v>1</v>
      </c>
      <c r="T5" s="9">
        <f t="shared" si="0"/>
        <v>1</v>
      </c>
      <c r="U5" s="10">
        <v>3973</v>
      </c>
      <c r="V5" s="9">
        <v>100</v>
      </c>
    </row>
    <row r="6" spans="3:29" x14ac:dyDescent="0.25">
      <c r="C6" s="2" t="s">
        <v>8192</v>
      </c>
      <c r="D6" s="9">
        <v>1605947.308337</v>
      </c>
      <c r="E6" s="9">
        <v>750408387.71180689</v>
      </c>
      <c r="F6" s="9">
        <v>337188.55923100008</v>
      </c>
      <c r="G6" s="9">
        <v>165300.17831300001</v>
      </c>
      <c r="H6" s="9">
        <v>6536884.0122400029</v>
      </c>
      <c r="I6" s="11">
        <v>319937.46387799992</v>
      </c>
      <c r="J6" s="9">
        <v>58666.77</v>
      </c>
      <c r="K6" s="9">
        <v>82636</v>
      </c>
      <c r="L6" s="12"/>
      <c r="N6" s="2" t="s">
        <v>8192</v>
      </c>
      <c r="O6" s="9">
        <f t="shared" ref="O6:T6" si="1">D6/D5</f>
        <v>1.0154250372246435E-2</v>
      </c>
      <c r="P6" s="9">
        <f t="shared" si="1"/>
        <v>0.14289117957823799</v>
      </c>
      <c r="Q6" s="13">
        <f t="shared" si="1"/>
        <v>0.30379623561617985</v>
      </c>
      <c r="R6" s="9">
        <f t="shared" si="1"/>
        <v>0.36849829007356444</v>
      </c>
      <c r="S6" s="9">
        <f t="shared" si="1"/>
        <v>0.38843430197993639</v>
      </c>
      <c r="T6" s="9">
        <f t="shared" si="1"/>
        <v>0.14223386144757197</v>
      </c>
      <c r="U6" s="14">
        <v>135</v>
      </c>
      <c r="V6" s="9">
        <f>U6/U5*100</f>
        <v>3.3979360684621192</v>
      </c>
    </row>
    <row r="7" spans="3:29" x14ac:dyDescent="0.25">
      <c r="C7" s="2" t="s">
        <v>8193</v>
      </c>
      <c r="D7" s="9">
        <v>93185436.662443891</v>
      </c>
      <c r="E7" s="9">
        <v>2271129598.078063</v>
      </c>
      <c r="F7" s="9">
        <v>477770.1931870007</v>
      </c>
      <c r="G7" s="9">
        <v>50248.450877000061</v>
      </c>
      <c r="H7" s="9">
        <v>1000566.6259079991</v>
      </c>
      <c r="I7" s="11">
        <v>976295.15747399942</v>
      </c>
      <c r="J7" s="9">
        <v>670878.36999999941</v>
      </c>
      <c r="K7" s="9">
        <v>952563</v>
      </c>
      <c r="L7" s="12"/>
      <c r="N7" s="2" t="s">
        <v>8193</v>
      </c>
      <c r="O7" s="15">
        <f t="shared" ref="O7:T7" si="2">D7/D5</f>
        <v>0.58920255353671058</v>
      </c>
      <c r="P7" s="15">
        <f t="shared" si="2"/>
        <v>0.43246369917850258</v>
      </c>
      <c r="Q7" s="15">
        <f t="shared" si="2"/>
        <v>0.43045584497542366</v>
      </c>
      <c r="R7" s="13">
        <f t="shared" si="2"/>
        <v>0.11201723080999118</v>
      </c>
      <c r="S7" s="13">
        <f t="shared" si="2"/>
        <v>5.9455605788821864E-2</v>
      </c>
      <c r="T7" s="15">
        <f t="shared" si="2"/>
        <v>0.43402928958968023</v>
      </c>
      <c r="U7" s="14">
        <v>2586</v>
      </c>
      <c r="V7" s="16">
        <f>U7/U5*100</f>
        <v>65.089353133652153</v>
      </c>
      <c r="AC7" s="17"/>
    </row>
    <row r="8" spans="3:29" x14ac:dyDescent="0.25">
      <c r="C8" s="2" t="s">
        <v>8194</v>
      </c>
      <c r="D8" s="9">
        <v>17606935.104453001</v>
      </c>
      <c r="E8" s="9">
        <v>250918221.08323202</v>
      </c>
      <c r="F8" s="9">
        <v>68553.023182000034</v>
      </c>
      <c r="G8" s="9">
        <v>19913.908512000002</v>
      </c>
      <c r="H8" s="9">
        <v>57521.861880000011</v>
      </c>
      <c r="I8" s="11">
        <v>107874.42558999991</v>
      </c>
      <c r="J8" s="9">
        <v>98514.67</v>
      </c>
      <c r="K8" s="9">
        <v>145129</v>
      </c>
      <c r="L8" s="12"/>
      <c r="N8" s="2" t="s">
        <v>8194</v>
      </c>
      <c r="O8" s="13">
        <f t="shared" ref="O8:T8" si="3">D8/D5</f>
        <v>0.11132695724845881</v>
      </c>
      <c r="P8" s="9">
        <f t="shared" si="3"/>
        <v>4.7779317469497422E-2</v>
      </c>
      <c r="Q8" s="9">
        <f t="shared" si="3"/>
        <v>6.1764107389340003E-2</v>
      </c>
      <c r="R8" s="9">
        <f t="shared" si="3"/>
        <v>4.4393426009851349E-2</v>
      </c>
      <c r="S8" s="9">
        <f t="shared" si="3"/>
        <v>3.4180603826084489E-3</v>
      </c>
      <c r="T8" s="9">
        <f t="shared" si="3"/>
        <v>4.7957484931978073E-2</v>
      </c>
      <c r="U8" s="14">
        <v>273</v>
      </c>
      <c r="V8" s="16">
        <f>U8/U5*100</f>
        <v>6.871381827334508</v>
      </c>
    </row>
    <row r="9" spans="3:29" x14ac:dyDescent="0.25">
      <c r="C9" s="2" t="s">
        <v>8195</v>
      </c>
      <c r="D9" s="9">
        <v>4044101.5199459987</v>
      </c>
      <c r="E9" s="9">
        <v>96659353.185458988</v>
      </c>
      <c r="F9" s="9">
        <v>20687.995939000004</v>
      </c>
      <c r="G9" s="9">
        <v>2141.6405550000004</v>
      </c>
      <c r="H9" s="9">
        <v>42573.760089000003</v>
      </c>
      <c r="I9" s="11">
        <v>41551.220469999993</v>
      </c>
      <c r="J9" s="9">
        <v>28324.789999999997</v>
      </c>
      <c r="K9" s="9">
        <v>39966</v>
      </c>
      <c r="L9" s="12"/>
      <c r="N9" s="2" t="s">
        <v>8195</v>
      </c>
      <c r="O9" s="9">
        <f t="shared" ref="O9:T9" si="4">D9/D5</f>
        <v>2.5570464953073531E-2</v>
      </c>
      <c r="P9" s="9">
        <f t="shared" si="4"/>
        <v>1.8405669792758417E-2</v>
      </c>
      <c r="Q9" s="9">
        <f t="shared" si="4"/>
        <v>1.8639230533338925E-2</v>
      </c>
      <c r="R9" s="18">
        <f t="shared" si="4"/>
        <v>4.77428935966026E-3</v>
      </c>
      <c r="S9" s="18">
        <f t="shared" si="4"/>
        <v>2.5298152379431924E-3</v>
      </c>
      <c r="T9" s="9">
        <f t="shared" si="4"/>
        <v>1.8472330385043999E-2</v>
      </c>
      <c r="U9" s="14">
        <v>67</v>
      </c>
      <c r="V9" s="16">
        <f>U9/U5*100</f>
        <v>1.686383085829348</v>
      </c>
    </row>
    <row r="10" spans="3:29" x14ac:dyDescent="0.25">
      <c r="C10" s="2" t="s">
        <v>8196</v>
      </c>
      <c r="D10" s="9">
        <v>40132146.989771023</v>
      </c>
      <c r="E10" s="9">
        <v>947663245.82968426</v>
      </c>
      <c r="F10" s="9">
        <v>205057.19459999993</v>
      </c>
      <c r="G10" s="9">
        <v>21232.296591999981</v>
      </c>
      <c r="H10" s="9">
        <v>418804.20192100038</v>
      </c>
      <c r="I10" s="11">
        <v>407374.65617699985</v>
      </c>
      <c r="J10" s="9">
        <v>290461.57</v>
      </c>
      <c r="K10" s="9">
        <v>393157</v>
      </c>
      <c r="L10" s="12"/>
      <c r="N10" s="2" t="s">
        <v>8196</v>
      </c>
      <c r="O10" s="9">
        <f t="shared" ref="O10:T10" si="5">D10/D5</f>
        <v>0.25375170554750026</v>
      </c>
      <c r="P10" s="9">
        <f t="shared" si="5"/>
        <v>0.18045203286233835</v>
      </c>
      <c r="Q10" s="9">
        <f t="shared" si="5"/>
        <v>0.18475005186287219</v>
      </c>
      <c r="R10" s="9">
        <f t="shared" si="5"/>
        <v>4.7332465508123651E-2</v>
      </c>
      <c r="S10" s="9">
        <f t="shared" si="5"/>
        <v>2.4886156391155403E-2</v>
      </c>
      <c r="T10" s="9">
        <f t="shared" si="5"/>
        <v>0.18110561264568428</v>
      </c>
      <c r="U10" s="14">
        <v>748</v>
      </c>
      <c r="V10" s="16">
        <f>U10/U5*100</f>
        <v>18.827082808960483</v>
      </c>
    </row>
    <row r="11" spans="3:29" x14ac:dyDescent="0.25">
      <c r="C11" s="2" t="s">
        <v>8197</v>
      </c>
      <c r="D11" s="9">
        <v>59528.204207000002</v>
      </c>
      <c r="E11" s="9">
        <v>38047343.374322996</v>
      </c>
      <c r="F11" s="9">
        <v>0</v>
      </c>
      <c r="G11" s="9">
        <v>7778.1070130000007</v>
      </c>
      <c r="H11" s="9">
        <v>359460.60815499997</v>
      </c>
      <c r="I11" s="11">
        <v>16130.245049000001</v>
      </c>
      <c r="J11" s="9">
        <v>2862.0099999999998</v>
      </c>
      <c r="K11" s="9">
        <v>3800</v>
      </c>
      <c r="L11" s="12"/>
      <c r="N11" s="2" t="s">
        <v>8197</v>
      </c>
      <c r="O11" s="18">
        <f t="shared" ref="O11:T11" si="6">D11/D5</f>
        <v>3.7639110983910798E-4</v>
      </c>
      <c r="P11" s="18">
        <f t="shared" si="6"/>
        <v>7.2448947314581449E-3</v>
      </c>
      <c r="Q11" s="18">
        <f t="shared" si="6"/>
        <v>0</v>
      </c>
      <c r="R11" s="9">
        <f t="shared" si="6"/>
        <v>1.7339479990592887E-2</v>
      </c>
      <c r="S11" s="9">
        <f t="shared" si="6"/>
        <v>2.1359845173407742E-2</v>
      </c>
      <c r="T11" s="18">
        <f t="shared" si="6"/>
        <v>7.1709858908230598E-3</v>
      </c>
      <c r="U11" s="14">
        <v>8</v>
      </c>
      <c r="V11" s="16">
        <f>U11/U5*100</f>
        <v>0.20135917442738485</v>
      </c>
    </row>
    <row r="12" spans="3:29" x14ac:dyDescent="0.25">
      <c r="C12" s="2" t="s">
        <v>8198</v>
      </c>
      <c r="D12" s="9">
        <v>1394830.9725570004</v>
      </c>
      <c r="E12" s="9">
        <v>893178974.51230919</v>
      </c>
      <c r="F12" s="9">
        <v>0</v>
      </c>
      <c r="G12" s="9">
        <v>181886.16291300001</v>
      </c>
      <c r="H12" s="9">
        <v>8411419.9048280045</v>
      </c>
      <c r="I12" s="11">
        <v>378664.50076799997</v>
      </c>
      <c r="J12" s="9">
        <v>58681.31</v>
      </c>
      <c r="K12" s="9">
        <v>87060</v>
      </c>
      <c r="L12" s="12"/>
      <c r="N12" s="2" t="s">
        <v>8198</v>
      </c>
      <c r="O12" s="9">
        <f t="shared" ref="O12:T12" si="7">D12/D5</f>
        <v>8.8193820860625934E-3</v>
      </c>
      <c r="P12" s="13">
        <f t="shared" si="7"/>
        <v>0.17007725304312551</v>
      </c>
      <c r="Q12" s="18">
        <f t="shared" si="7"/>
        <v>0</v>
      </c>
      <c r="R12" s="15">
        <f t="shared" si="7"/>
        <v>0.40547288397093711</v>
      </c>
      <c r="S12" s="15">
        <f t="shared" si="7"/>
        <v>0.49982285340755261</v>
      </c>
      <c r="T12" s="13">
        <f t="shared" si="7"/>
        <v>0.16834200497972146</v>
      </c>
      <c r="U12" s="14">
        <v>156</v>
      </c>
      <c r="V12" s="9">
        <f>U12/U5*100</f>
        <v>3.9265039013340046</v>
      </c>
    </row>
    <row r="13" spans="3:29" x14ac:dyDescent="0.25">
      <c r="C13" s="4"/>
      <c r="D13" s="12"/>
      <c r="E13" s="12"/>
      <c r="F13" s="12"/>
      <c r="G13" s="12"/>
      <c r="H13" s="12"/>
      <c r="I13" s="12"/>
      <c r="J13" s="12"/>
      <c r="K13" s="12"/>
      <c r="L13" s="12"/>
      <c r="N13" s="4"/>
      <c r="O13" s="12"/>
      <c r="P13" s="19"/>
      <c r="Q13" s="19"/>
      <c r="R13" s="19"/>
      <c r="S13" s="19"/>
      <c r="T13" s="19"/>
      <c r="U13" s="20"/>
      <c r="V13" s="12"/>
    </row>
    <row r="14" spans="3:29" x14ac:dyDescent="0.25">
      <c r="C14" s="21"/>
      <c r="D14" s="21"/>
      <c r="E14" s="21"/>
      <c r="F14" s="21"/>
      <c r="G14" s="21"/>
      <c r="H14" s="21"/>
      <c r="I14" s="21"/>
      <c r="J14" s="21"/>
      <c r="K14" s="21"/>
      <c r="L14" s="21"/>
      <c r="P14" s="22"/>
      <c r="Q14" s="22"/>
      <c r="R14" s="22"/>
      <c r="S14" s="22"/>
      <c r="T14" s="22"/>
    </row>
    <row r="15" spans="3:29" x14ac:dyDescent="0.25">
      <c r="C15" s="2" t="s">
        <v>8199</v>
      </c>
      <c r="D15" s="2" t="s">
        <v>8200</v>
      </c>
      <c r="E15" s="2" t="s">
        <v>8201</v>
      </c>
      <c r="F15" s="2" t="s">
        <v>8202</v>
      </c>
      <c r="G15" s="2" t="s">
        <v>8203</v>
      </c>
      <c r="H15" s="2" t="s">
        <v>8204</v>
      </c>
      <c r="I15" s="2" t="s">
        <v>8205</v>
      </c>
      <c r="J15" s="2" t="s">
        <v>8187</v>
      </c>
      <c r="K15" s="2" t="s">
        <v>8188</v>
      </c>
      <c r="L15" s="4"/>
      <c r="P15" s="22"/>
      <c r="Q15" s="22"/>
      <c r="R15" s="22"/>
      <c r="S15" s="22"/>
      <c r="T15" s="22"/>
    </row>
    <row r="16" spans="3:29" x14ac:dyDescent="0.25">
      <c r="C16" s="2" t="s">
        <v>8191</v>
      </c>
      <c r="D16" s="6">
        <v>39807.495916249405</v>
      </c>
      <c r="E16" s="6">
        <v>1321824.1836115299</v>
      </c>
      <c r="F16" s="6">
        <v>279.36492438509936</v>
      </c>
      <c r="G16" s="6">
        <v>112.90658713491065</v>
      </c>
      <c r="H16" s="6">
        <v>4235.7921317805185</v>
      </c>
      <c r="I16" s="6">
        <v>566.1656702139428</v>
      </c>
      <c r="J16" s="6">
        <v>304.36938082053825</v>
      </c>
      <c r="K16" s="6">
        <v>429.33475962748554</v>
      </c>
      <c r="L16" s="23"/>
    </row>
    <row r="17" spans="3:12" x14ac:dyDescent="0.25">
      <c r="C17" s="2" t="s">
        <v>8192</v>
      </c>
      <c r="D17" s="9">
        <v>11895.905987681481</v>
      </c>
      <c r="E17" s="9">
        <v>5558580.6497170879</v>
      </c>
      <c r="F17" s="9">
        <v>2497.6930313407415</v>
      </c>
      <c r="G17" s="9">
        <v>1224.4457652814815</v>
      </c>
      <c r="H17" s="9">
        <v>48421.363053629648</v>
      </c>
      <c r="I17" s="9">
        <v>2369.9071398370365</v>
      </c>
      <c r="J17" s="9">
        <v>434.56866666666662</v>
      </c>
      <c r="K17" s="9">
        <v>612.1185185185185</v>
      </c>
      <c r="L17" s="12"/>
    </row>
    <row r="18" spans="3:12" x14ac:dyDescent="0.25">
      <c r="C18" s="2" t="s">
        <v>8193</v>
      </c>
      <c r="D18" s="9">
        <v>36034.584942940404</v>
      </c>
      <c r="E18" s="9">
        <v>878240.37048648996</v>
      </c>
      <c r="F18" s="9">
        <v>184.75258823936608</v>
      </c>
      <c r="G18" s="9">
        <v>19.430955482211935</v>
      </c>
      <c r="H18" s="9">
        <v>386.91671535498807</v>
      </c>
      <c r="I18" s="9">
        <v>377.530996703016</v>
      </c>
      <c r="J18" s="9">
        <v>259.42705723124493</v>
      </c>
      <c r="K18" s="9">
        <v>368.35382830626452</v>
      </c>
      <c r="L18" s="12"/>
    </row>
    <row r="19" spans="3:12" x14ac:dyDescent="0.25">
      <c r="C19" s="2" t="s">
        <v>8194</v>
      </c>
      <c r="D19" s="9">
        <v>64494.267781879127</v>
      </c>
      <c r="E19" s="9">
        <v>919114.36294224183</v>
      </c>
      <c r="F19" s="9">
        <v>251.10997502564115</v>
      </c>
      <c r="G19" s="9">
        <v>72.944719824175834</v>
      </c>
      <c r="H19" s="9">
        <v>210.7027907692308</v>
      </c>
      <c r="I19" s="9">
        <v>395.14441608058576</v>
      </c>
      <c r="J19" s="9">
        <v>360.85959706959704</v>
      </c>
      <c r="K19" s="9">
        <v>531.60805860805863</v>
      </c>
      <c r="L19" s="12"/>
    </row>
    <row r="20" spans="3:12" x14ac:dyDescent="0.25">
      <c r="C20" s="2" t="s">
        <v>8195</v>
      </c>
      <c r="D20" s="9">
        <v>60359.724178298486</v>
      </c>
      <c r="E20" s="9">
        <v>1442676.9132158058</v>
      </c>
      <c r="F20" s="9">
        <v>308.77605879104482</v>
      </c>
      <c r="G20" s="9">
        <v>31.964784402985082</v>
      </c>
      <c r="H20" s="9">
        <v>635.42925505970152</v>
      </c>
      <c r="I20" s="9">
        <v>620.16746970149245</v>
      </c>
      <c r="J20" s="9">
        <v>422.75805970149247</v>
      </c>
      <c r="K20" s="9">
        <v>596.50746268656712</v>
      </c>
      <c r="L20" s="12"/>
    </row>
    <row r="21" spans="3:12" x14ac:dyDescent="0.25">
      <c r="C21" s="2" t="s">
        <v>8196</v>
      </c>
      <c r="D21" s="9">
        <v>53652.602927501372</v>
      </c>
      <c r="E21" s="9">
        <v>1266929.4730343372</v>
      </c>
      <c r="F21" s="9">
        <v>274.14063449197852</v>
      </c>
      <c r="G21" s="9">
        <v>28.385423251336871</v>
      </c>
      <c r="H21" s="9">
        <v>559.89866566978662</v>
      </c>
      <c r="I21" s="9">
        <v>544.61852430080194</v>
      </c>
      <c r="J21" s="9">
        <v>388.31760695187165</v>
      </c>
      <c r="K21" s="9">
        <v>525.61096256684493</v>
      </c>
      <c r="L21" s="12"/>
    </row>
    <row r="22" spans="3:12" x14ac:dyDescent="0.25">
      <c r="C22" s="2" t="s">
        <v>8197</v>
      </c>
      <c r="D22" s="9">
        <v>9921.3673678333344</v>
      </c>
      <c r="E22" s="9">
        <v>6341223.8957204996</v>
      </c>
      <c r="F22" s="9">
        <v>0</v>
      </c>
      <c r="G22" s="9">
        <v>1296.3511688333335</v>
      </c>
      <c r="H22" s="9">
        <v>59910.101359166663</v>
      </c>
      <c r="I22" s="9">
        <v>2688.3741748333337</v>
      </c>
      <c r="J22" s="9">
        <v>477.00166666666661</v>
      </c>
      <c r="K22" s="9">
        <v>633.33333333333337</v>
      </c>
      <c r="L22" s="12"/>
    </row>
    <row r="23" spans="3:12" x14ac:dyDescent="0.25">
      <c r="C23" s="2" t="s">
        <v>8198</v>
      </c>
      <c r="D23" s="9">
        <v>8941.224183057695</v>
      </c>
      <c r="E23" s="9">
        <v>5725506.2468737764</v>
      </c>
      <c r="F23" s="9">
        <v>0</v>
      </c>
      <c r="G23" s="9">
        <v>1165.93694175</v>
      </c>
      <c r="H23" s="9">
        <v>53919.358364282081</v>
      </c>
      <c r="I23" s="9">
        <v>2427.3365433846152</v>
      </c>
      <c r="J23" s="9">
        <v>376.16224358974358</v>
      </c>
      <c r="K23" s="9">
        <v>558.07692307692309</v>
      </c>
      <c r="L23" s="12"/>
    </row>
    <row r="24" spans="3:12" x14ac:dyDescent="0.25">
      <c r="C24" s="4"/>
      <c r="D24" s="12"/>
      <c r="E24" s="12"/>
      <c r="F24" s="12"/>
      <c r="G24" s="12"/>
      <c r="H24" s="12"/>
      <c r="I24" s="12"/>
      <c r="J24" s="12"/>
      <c r="K24" s="12"/>
      <c r="L24" s="12"/>
    </row>
    <row r="25" spans="3:12" x14ac:dyDescent="0.25">
      <c r="C25" s="2" t="s">
        <v>8206</v>
      </c>
      <c r="D25" s="2" t="s">
        <v>8207</v>
      </c>
      <c r="E25" s="2" t="s">
        <v>8208</v>
      </c>
      <c r="F25" s="2" t="s">
        <v>8209</v>
      </c>
      <c r="G25" s="2" t="s">
        <v>8210</v>
      </c>
      <c r="H25" s="2" t="s">
        <v>8211</v>
      </c>
      <c r="I25" s="4"/>
      <c r="J25" s="12"/>
      <c r="K25" s="12"/>
      <c r="L25" s="12"/>
    </row>
    <row r="26" spans="3:12" x14ac:dyDescent="0.25">
      <c r="C26" s="2" t="s">
        <v>8191</v>
      </c>
      <c r="D26" s="9"/>
      <c r="E26" s="9"/>
      <c r="F26" s="9"/>
      <c r="G26" s="9"/>
      <c r="H26" s="9"/>
      <c r="I26" s="12"/>
      <c r="J26" s="12"/>
      <c r="K26" s="12"/>
      <c r="L26" s="12"/>
    </row>
    <row r="27" spans="3:12" x14ac:dyDescent="0.25">
      <c r="C27" s="2" t="s">
        <v>8192</v>
      </c>
      <c r="D27" s="9">
        <f>D6/I6</f>
        <v>5.0195662892089041</v>
      </c>
      <c r="E27" s="9">
        <f>E6/I6</f>
        <v>2345.4845788174284</v>
      </c>
      <c r="F27" s="9">
        <f>F6/I6</f>
        <v>1.0539202103557914</v>
      </c>
      <c r="G27" s="9">
        <f>G6/I6</f>
        <v>0.51666402649248067</v>
      </c>
      <c r="H27" s="9">
        <f>H6/I6</f>
        <v>20.431755421842933</v>
      </c>
      <c r="I27" s="12"/>
      <c r="J27" s="12"/>
      <c r="K27" s="12"/>
      <c r="L27" s="12"/>
    </row>
    <row r="28" spans="3:12" x14ac:dyDescent="0.25">
      <c r="C28" s="2" t="s">
        <v>8193</v>
      </c>
      <c r="D28" s="9">
        <f>D7/I7</f>
        <v>95.448016871809173</v>
      </c>
      <c r="E28" s="9">
        <f>E7/I7</f>
        <v>2326.2735461622397</v>
      </c>
      <c r="F28" s="9">
        <f>F7/I7</f>
        <v>0.48937064731853352</v>
      </c>
      <c r="G28" s="9">
        <f>G7/I7</f>
        <v>5.146850365109823E-2</v>
      </c>
      <c r="H28" s="9">
        <f>H7/I7</f>
        <v>1.0248607895349988</v>
      </c>
      <c r="I28" s="12"/>
      <c r="J28" s="12"/>
      <c r="K28" s="12"/>
      <c r="L28" s="12"/>
    </row>
    <row r="29" spans="3:12" x14ac:dyDescent="0.25">
      <c r="C29" s="2" t="s">
        <v>8194</v>
      </c>
      <c r="D29" s="9">
        <f t="shared" ref="D29:D33" si="8">D8/I8</f>
        <v>163.21695349157145</v>
      </c>
      <c r="E29" s="9">
        <f t="shared" ref="E29:E33" si="9">E8/I8</f>
        <v>2326.0213874686201</v>
      </c>
      <c r="F29" s="9">
        <f t="shared" ref="F29:F33" si="10">F8/I8</f>
        <v>0.63548911437591915</v>
      </c>
      <c r="G29" s="9">
        <f t="shared" ref="G29:G33" si="11">G8/I8</f>
        <v>0.18460268412169459</v>
      </c>
      <c r="H29" s="9">
        <f t="shared" ref="H29:H33" si="12">H8/I8</f>
        <v>0.53322983242223032</v>
      </c>
      <c r="I29" s="12"/>
      <c r="J29" s="12"/>
      <c r="K29" s="12"/>
      <c r="L29" s="12"/>
    </row>
    <row r="30" spans="3:12" x14ac:dyDescent="0.25">
      <c r="C30" s="2" t="s">
        <v>8195</v>
      </c>
      <c r="D30" s="9">
        <f t="shared" si="8"/>
        <v>97.328104306005699</v>
      </c>
      <c r="E30" s="9">
        <f t="shared" si="9"/>
        <v>2326.2698927278707</v>
      </c>
      <c r="F30" s="9">
        <f t="shared" si="10"/>
        <v>0.49789141462010122</v>
      </c>
      <c r="G30" s="9">
        <f t="shared" si="11"/>
        <v>5.1542181692262594E-2</v>
      </c>
      <c r="H30" s="9">
        <f t="shared" si="12"/>
        <v>1.0246091356026061</v>
      </c>
      <c r="I30" s="12"/>
      <c r="J30" s="12"/>
      <c r="K30" s="12"/>
      <c r="L30" s="12"/>
    </row>
    <row r="31" spans="3:12" x14ac:dyDescent="0.25">
      <c r="C31" s="2" t="s">
        <v>8196</v>
      </c>
      <c r="D31" s="9">
        <f t="shared" si="8"/>
        <v>98.514098462556404</v>
      </c>
      <c r="E31" s="9">
        <f t="shared" si="9"/>
        <v>2326.2695198641295</v>
      </c>
      <c r="F31" s="9">
        <f t="shared" si="10"/>
        <v>0.50336266994210066</v>
      </c>
      <c r="G31" s="9">
        <f t="shared" si="11"/>
        <v>5.2119826970224624E-2</v>
      </c>
      <c r="H31" s="9">
        <f t="shared" si="12"/>
        <v>1.0280565950058378</v>
      </c>
      <c r="I31" s="12"/>
      <c r="J31" s="12"/>
      <c r="K31" s="12"/>
      <c r="L31" s="12"/>
    </row>
    <row r="32" spans="3:12" x14ac:dyDescent="0.25">
      <c r="C32" s="2" t="s">
        <v>8197</v>
      </c>
      <c r="D32" s="9">
        <f t="shared" si="8"/>
        <v>3.6904711630955953</v>
      </c>
      <c r="E32" s="9">
        <f t="shared" si="9"/>
        <v>2358.7579270335855</v>
      </c>
      <c r="F32" s="9">
        <f t="shared" si="10"/>
        <v>0</v>
      </c>
      <c r="G32" s="9">
        <f t="shared" si="11"/>
        <v>0.48220637624362728</v>
      </c>
      <c r="H32" s="9">
        <f t="shared" si="12"/>
        <v>22.284882037628115</v>
      </c>
      <c r="I32" s="12"/>
      <c r="J32" s="12"/>
      <c r="K32" s="12"/>
      <c r="L32" s="12"/>
    </row>
    <row r="33" spans="3:17" x14ac:dyDescent="0.25">
      <c r="C33" s="2" t="s">
        <v>8198</v>
      </c>
      <c r="D33" s="9">
        <f t="shared" si="8"/>
        <v>3.6835535671498949</v>
      </c>
      <c r="E33" s="9">
        <f t="shared" si="9"/>
        <v>2358.7607834924611</v>
      </c>
      <c r="F33" s="9">
        <f t="shared" si="10"/>
        <v>0</v>
      </c>
      <c r="G33" s="9">
        <f t="shared" si="11"/>
        <v>0.48033592413363818</v>
      </c>
      <c r="H33" s="9">
        <f t="shared" si="12"/>
        <v>22.21338384709453</v>
      </c>
      <c r="I33" s="12"/>
      <c r="J33" s="12"/>
      <c r="K33" s="12"/>
      <c r="L33" s="12"/>
    </row>
    <row r="34" spans="3:17" x14ac:dyDescent="0.25">
      <c r="C34" s="4"/>
      <c r="D34" s="12"/>
      <c r="E34" s="12"/>
      <c r="F34" s="12"/>
      <c r="G34" s="12"/>
      <c r="H34" s="12"/>
      <c r="I34" s="12"/>
      <c r="J34" s="12"/>
      <c r="K34" s="12"/>
      <c r="L34" s="12"/>
    </row>
    <row r="35" spans="3:17" x14ac:dyDescent="0.25">
      <c r="C35" s="5" t="s">
        <v>8212</v>
      </c>
    </row>
    <row r="37" spans="3:17" x14ac:dyDescent="0.25">
      <c r="C37" s="2" t="s">
        <v>8180</v>
      </c>
      <c r="D37" s="2" t="s">
        <v>8213</v>
      </c>
      <c r="E37" s="2" t="s">
        <v>8214</v>
      </c>
      <c r="F37" s="2" t="s">
        <v>8215</v>
      </c>
      <c r="G37" s="2" t="s">
        <v>8216</v>
      </c>
      <c r="H37" s="2" t="s">
        <v>8217</v>
      </c>
      <c r="I37" s="3" t="s">
        <v>8218</v>
      </c>
      <c r="J37" s="28"/>
      <c r="K37" s="4"/>
      <c r="L37" s="4"/>
      <c r="M37" s="4"/>
      <c r="N37" s="4"/>
      <c r="O37" s="4"/>
      <c r="P37" s="4"/>
      <c r="Q37" s="4"/>
    </row>
    <row r="38" spans="3:17" x14ac:dyDescent="0.25">
      <c r="C38" s="2" t="s">
        <v>8191</v>
      </c>
      <c r="D38" s="6">
        <f>158155181.275259/1000</f>
        <v>158155.18127525898</v>
      </c>
      <c r="E38" s="6">
        <f>5251607481.48861/1000</f>
        <v>5251607.4814886106</v>
      </c>
      <c r="F38" s="6">
        <f>1109916.844582/1000</f>
        <v>1109.9168445820001</v>
      </c>
      <c r="G38" s="6">
        <f>448577.870687/1000</f>
        <v>448.57787068699997</v>
      </c>
      <c r="H38" s="6">
        <f>16828802.139564/1000</f>
        <v>16828.802139563999</v>
      </c>
      <c r="I38" s="7">
        <f>2249376.20775999/3785.41</f>
        <v>594.22260937652459</v>
      </c>
      <c r="J38" s="29"/>
      <c r="K38" s="12"/>
      <c r="L38" s="12"/>
      <c r="M38" s="25"/>
      <c r="N38" s="12"/>
      <c r="O38" s="25"/>
      <c r="P38" s="26"/>
      <c r="Q38" s="27"/>
    </row>
    <row r="39" spans="3:17" x14ac:dyDescent="0.25">
      <c r="C39" s="2" t="s">
        <v>8192</v>
      </c>
      <c r="D39" s="9">
        <f>1605947.308337/1000</f>
        <v>1605.9473083369999</v>
      </c>
      <c r="E39" s="9">
        <f>750408387.711807/1000</f>
        <v>750408.38771180704</v>
      </c>
      <c r="F39" s="9">
        <f>337188.559231/1000</f>
        <v>337.188559231</v>
      </c>
      <c r="G39" s="9">
        <f>165300.178313/1000</f>
        <v>165.300178313</v>
      </c>
      <c r="H39" s="9">
        <f>6536884.01224/1000</f>
        <v>6536.8840122399997</v>
      </c>
      <c r="I39" s="11">
        <f>319937.463878/3785.41</f>
        <v>84.518576291075476</v>
      </c>
      <c r="J39" s="29"/>
      <c r="K39" s="12"/>
      <c r="L39" s="12"/>
      <c r="M39" s="25"/>
      <c r="N39" s="12"/>
      <c r="O39" s="25"/>
      <c r="P39" s="26"/>
      <c r="Q39" s="27"/>
    </row>
    <row r="40" spans="3:17" x14ac:dyDescent="0.25">
      <c r="C40" s="2" t="s">
        <v>8193</v>
      </c>
      <c r="D40" s="9">
        <f>93185436.6624439/1000</f>
        <v>93185.436662443899</v>
      </c>
      <c r="E40" s="9">
        <f>2271129598.07806/1000</f>
        <v>2271129.59807806</v>
      </c>
      <c r="F40" s="9">
        <f>477770.193187001/1000</f>
        <v>477.77019318700098</v>
      </c>
      <c r="G40" s="9">
        <f>50248.4508770001/1000</f>
        <v>50.248450877000096</v>
      </c>
      <c r="H40" s="9">
        <f>1000566.625908/1000</f>
        <v>1000.566625908</v>
      </c>
      <c r="I40" s="11">
        <f>976295.157473999/3785.41</f>
        <v>257.91001700581944</v>
      </c>
      <c r="J40" s="29"/>
      <c r="K40" s="12"/>
      <c r="L40" s="12"/>
      <c r="M40" s="25"/>
      <c r="N40" s="12"/>
      <c r="O40" s="25"/>
      <c r="P40" s="26"/>
      <c r="Q40" s="27"/>
    </row>
    <row r="41" spans="3:17" x14ac:dyDescent="0.25">
      <c r="C41" s="2" t="s">
        <v>8194</v>
      </c>
      <c r="D41" s="9">
        <f>17606935.104453/1000</f>
        <v>17606.935104453001</v>
      </c>
      <c r="E41" s="9">
        <f>250918221.083232/1000</f>
        <v>250918.221083232</v>
      </c>
      <c r="F41" s="9">
        <f>68553.023182/1000</f>
        <v>68.553023182000004</v>
      </c>
      <c r="G41" s="9">
        <f>19913.908512/1000</f>
        <v>19.913908512000003</v>
      </c>
      <c r="H41" s="9">
        <f>57521.86188/1000</f>
        <v>57.521861879999996</v>
      </c>
      <c r="I41" s="11">
        <f>107874.42559/3785.41</f>
        <v>28.497421835415452</v>
      </c>
      <c r="J41" s="29"/>
      <c r="K41" s="12"/>
      <c r="L41" s="12"/>
      <c r="M41" s="25"/>
      <c r="N41" s="12"/>
      <c r="O41" s="25"/>
      <c r="P41" s="26"/>
      <c r="Q41" s="27"/>
    </row>
    <row r="42" spans="3:17" x14ac:dyDescent="0.25">
      <c r="C42" s="2" t="s">
        <v>8195</v>
      </c>
      <c r="D42" s="9">
        <f>4044101.519946/1000</f>
        <v>4044.1015199460003</v>
      </c>
      <c r="E42" s="9">
        <f>96659353.185459/1000</f>
        <v>96659.353185458996</v>
      </c>
      <c r="F42" s="9">
        <f>20687.995939/1000</f>
        <v>20.687995939</v>
      </c>
      <c r="G42" s="9">
        <f>2141.640555/1000</f>
        <v>2.1416405549999999</v>
      </c>
      <c r="H42" s="9">
        <f>42573.760089/1000</f>
        <v>42.573760089000004</v>
      </c>
      <c r="I42" s="11">
        <f>41551.22047/3785.41</f>
        <v>10.976676362666131</v>
      </c>
      <c r="J42" s="29"/>
      <c r="K42" s="12"/>
      <c r="L42" s="12"/>
      <c r="M42" s="25"/>
      <c r="N42" s="12"/>
      <c r="O42" s="25"/>
      <c r="P42" s="26"/>
      <c r="Q42" s="27"/>
    </row>
    <row r="43" spans="3:17" x14ac:dyDescent="0.25">
      <c r="C43" s="2" t="s">
        <v>8196</v>
      </c>
      <c r="D43" s="9">
        <f>40132146.989771/1000</f>
        <v>40132.146989770998</v>
      </c>
      <c r="E43" s="9">
        <f>947663245.829684/1000</f>
        <v>947663.24582968396</v>
      </c>
      <c r="F43" s="9">
        <f>205057.1946/1000</f>
        <v>205.05719459999997</v>
      </c>
      <c r="G43" s="9">
        <f>21232.296592/1000</f>
        <v>21.232296591999997</v>
      </c>
      <c r="H43" s="9">
        <f>418804.201921/1000</f>
        <v>418.80420192100001</v>
      </c>
      <c r="I43" s="11">
        <f>407374.656177/3785.41</f>
        <v>107.6170497190529</v>
      </c>
      <c r="J43" s="29"/>
      <c r="K43" s="12"/>
      <c r="L43" s="12"/>
      <c r="M43" s="25"/>
      <c r="N43" s="12"/>
      <c r="O43" s="25"/>
      <c r="P43" s="26"/>
      <c r="Q43" s="27"/>
    </row>
    <row r="44" spans="3:17" x14ac:dyDescent="0.25">
      <c r="C44" s="2" t="s">
        <v>8197</v>
      </c>
      <c r="D44" s="9">
        <f>59528.204207/1000</f>
        <v>59.528204207000002</v>
      </c>
      <c r="E44" s="9">
        <f>38047343.374323/1000</f>
        <v>38047.343374323005</v>
      </c>
      <c r="F44" s="9">
        <v>0</v>
      </c>
      <c r="G44" s="9">
        <f>7778.107013/1000</f>
        <v>7.7781070129999996</v>
      </c>
      <c r="H44" s="9">
        <f>359460.608155/1000</f>
        <v>359.46060815500005</v>
      </c>
      <c r="I44" s="11">
        <f>16130.245049/3785.41</f>
        <v>4.2611619478471292</v>
      </c>
      <c r="J44" s="29"/>
      <c r="K44" s="12"/>
      <c r="L44" s="12"/>
      <c r="M44" s="25"/>
      <c r="N44" s="12"/>
      <c r="O44" s="25"/>
      <c r="P44" s="26"/>
      <c r="Q44" s="27"/>
    </row>
    <row r="45" spans="3:17" x14ac:dyDescent="0.25">
      <c r="C45" s="2" t="s">
        <v>8198</v>
      </c>
      <c r="D45" s="9">
        <f>1394830.972557/1000</f>
        <v>1394.830972557</v>
      </c>
      <c r="E45" s="9">
        <f>893178974.512309/1000</f>
        <v>893178.97451230895</v>
      </c>
      <c r="F45" s="9">
        <v>0</v>
      </c>
      <c r="G45" s="9">
        <f>181886.162913/1000</f>
        <v>181.88616291300002</v>
      </c>
      <c r="H45" s="9">
        <f>8411419.904828/1000</f>
        <v>8411.4199048280007</v>
      </c>
      <c r="I45" s="11">
        <f>378664.500768/3785.41</f>
        <v>100.0326254667262</v>
      </c>
      <c r="J45" s="29"/>
      <c r="K45" s="12"/>
      <c r="L45" s="12"/>
      <c r="M45" s="25"/>
      <c r="N45" s="12"/>
      <c r="O45" s="25"/>
      <c r="P45" s="26"/>
      <c r="Q45" s="27"/>
    </row>
    <row r="46" spans="3:17" x14ac:dyDescent="0.25">
      <c r="C46" s="4"/>
      <c r="D46" s="12"/>
      <c r="E46" s="12"/>
      <c r="F46" s="12"/>
      <c r="G46" s="12"/>
      <c r="H46" s="12"/>
      <c r="I46" s="12"/>
      <c r="J46" s="12"/>
    </row>
    <row r="48" spans="3:17" x14ac:dyDescent="0.25">
      <c r="C48" s="2" t="s">
        <v>8199</v>
      </c>
      <c r="D48" s="2" t="s">
        <v>8219</v>
      </c>
      <c r="E48" s="2" t="s">
        <v>8220</v>
      </c>
      <c r="F48" s="2" t="s">
        <v>8221</v>
      </c>
      <c r="G48" s="2" t="s">
        <v>8222</v>
      </c>
      <c r="H48" s="2" t="s">
        <v>8223</v>
      </c>
      <c r="I48" s="2" t="s">
        <v>8224</v>
      </c>
    </row>
    <row r="49" spans="3:14" x14ac:dyDescent="0.25">
      <c r="C49" s="2" t="s">
        <v>8191</v>
      </c>
      <c r="D49" s="6">
        <f>39807.4959162494/1000</f>
        <v>39.807495916249401</v>
      </c>
      <c r="E49" s="6">
        <f>1321824.18361153/1000</f>
        <v>1321.8241836115301</v>
      </c>
      <c r="F49" s="6">
        <f>279.364924385099/1000</f>
        <v>0.27936492438509902</v>
      </c>
      <c r="G49" s="6">
        <f>112.906587134911/1000</f>
        <v>0.112906587134911</v>
      </c>
      <c r="H49" s="6">
        <f>4235.79213178052/1000</f>
        <v>4.2357921317805207</v>
      </c>
      <c r="I49" s="6">
        <f>566.165670213943/3785.41</f>
        <v>0.14956521756267963</v>
      </c>
    </row>
    <row r="50" spans="3:14" x14ac:dyDescent="0.25">
      <c r="C50" s="2" t="s">
        <v>8192</v>
      </c>
      <c r="D50" s="9">
        <f>11895.9059876815/1000</f>
        <v>11.8959059876815</v>
      </c>
      <c r="E50" s="9">
        <f>5558580.64971709/1000</f>
        <v>5558.5806497170897</v>
      </c>
      <c r="F50" s="9">
        <f>2497.69303134074/1000</f>
        <v>2.4976930313407402</v>
      </c>
      <c r="G50" s="9">
        <f>1224.44576528148/1000</f>
        <v>1.22444576528148</v>
      </c>
      <c r="H50" s="9">
        <f>48421.3630536296/1000</f>
        <v>48.421363053629598</v>
      </c>
      <c r="I50" s="9">
        <f>2369.90713983704/3785.41</f>
        <v>0.62606352808204135</v>
      </c>
    </row>
    <row r="51" spans="3:14" x14ac:dyDescent="0.25">
      <c r="C51" s="2" t="s">
        <v>8193</v>
      </c>
      <c r="D51" s="9">
        <f>36034.5849429404/1000</f>
        <v>36.034584942940398</v>
      </c>
      <c r="E51" s="9">
        <f>878240.37048649/1000</f>
        <v>878.24037048648995</v>
      </c>
      <c r="F51" s="9">
        <f>184.752588239366/1000</f>
        <v>0.18475258823936599</v>
      </c>
      <c r="G51" s="9">
        <f>19.4309554822119/1000</f>
        <v>1.9430955482211899E-2</v>
      </c>
      <c r="H51" s="9">
        <f>386.916715354988/1000</f>
        <v>0.38691671535498801</v>
      </c>
      <c r="I51" s="9">
        <f>377.530996703016/3785.41</f>
        <v>9.9733185230401991E-2</v>
      </c>
    </row>
    <row r="52" spans="3:14" x14ac:dyDescent="0.25">
      <c r="C52" s="2" t="s">
        <v>8194</v>
      </c>
      <c r="D52" s="9">
        <f>64494.2677818791/1000</f>
        <v>64.494267781879103</v>
      </c>
      <c r="E52" s="9">
        <f>919114.362942242/1000</f>
        <v>919.114362942242</v>
      </c>
      <c r="F52" s="9">
        <f>251.109975025641/1000</f>
        <v>0.25110997502564103</v>
      </c>
      <c r="G52" s="9">
        <f>72.9447198241758/1000</f>
        <v>7.2944719824175802E-2</v>
      </c>
      <c r="H52" s="9">
        <f>210.702790769231/1000</f>
        <v>0.21070279076923101</v>
      </c>
      <c r="I52" s="9">
        <f>395.144416080586/3785.41</f>
        <v>0.10438616056928735</v>
      </c>
    </row>
    <row r="53" spans="3:14" x14ac:dyDescent="0.25">
      <c r="C53" s="2" t="s">
        <v>8195</v>
      </c>
      <c r="D53" s="9">
        <f>60359.7241782985/1000</f>
        <v>60.359724178298499</v>
      </c>
      <c r="E53" s="9">
        <f>1442676.91321581/1000</f>
        <v>1442.6769132158099</v>
      </c>
      <c r="F53" s="9">
        <f>308.776058791045/1000</f>
        <v>0.30877605879104497</v>
      </c>
      <c r="G53" s="9">
        <f>31.9647844029851/1000</f>
        <v>3.19647844029851E-2</v>
      </c>
      <c r="H53" s="9">
        <f>635.429255059702/1000</f>
        <v>0.63542925505970194</v>
      </c>
      <c r="I53" s="9">
        <f>620.167469701492/3785.41</f>
        <v>0.16383099048755406</v>
      </c>
    </row>
    <row r="54" spans="3:14" x14ac:dyDescent="0.25">
      <c r="C54" s="2" t="s">
        <v>8196</v>
      </c>
      <c r="D54" s="9">
        <f>53652.6029275014/1000</f>
        <v>53.652602927501398</v>
      </c>
      <c r="E54" s="9">
        <f>1266929.47303434/1000</f>
        <v>1266.9294730343399</v>
      </c>
      <c r="F54" s="9">
        <f>274.140634491979/1000</f>
        <v>0.27414063449197895</v>
      </c>
      <c r="G54" s="9">
        <f>28.3854232513369/1000</f>
        <v>2.8385423251336899E-2</v>
      </c>
      <c r="H54" s="9">
        <f>559.898665669787/1000</f>
        <v>0.55989866566978697</v>
      </c>
      <c r="I54" s="9">
        <f>544.618524300802/3785.41</f>
        <v>0.14387306112172846</v>
      </c>
    </row>
    <row r="55" spans="3:14" x14ac:dyDescent="0.25">
      <c r="C55" s="2" t="s">
        <v>8197</v>
      </c>
      <c r="D55" s="9">
        <f>9921.36736783333/1000</f>
        <v>9.9213673678333301</v>
      </c>
      <c r="E55" s="9">
        <f>6341223.8957205/1000</f>
        <v>6341.2238957205</v>
      </c>
      <c r="F55" s="9">
        <v>0</v>
      </c>
      <c r="G55" s="9">
        <f>1296.35116883333/1000</f>
        <v>1.2963511688333298</v>
      </c>
      <c r="H55" s="9">
        <f>59910.1013591667/1000</f>
        <v>59.910101359166703</v>
      </c>
      <c r="I55" s="9">
        <f>2688.37417483333/3785.41</f>
        <v>0.71019365797452061</v>
      </c>
    </row>
    <row r="56" spans="3:14" x14ac:dyDescent="0.25">
      <c r="C56" s="2" t="s">
        <v>8198</v>
      </c>
      <c r="D56" s="9">
        <f>8941.22418305769/1000</f>
        <v>8.94122418305769</v>
      </c>
      <c r="E56" s="9">
        <f>5725506.24687378/1000</f>
        <v>5725.5062468737806</v>
      </c>
      <c r="F56" s="9">
        <v>0</v>
      </c>
      <c r="G56" s="9">
        <f>1165.93694175/1000</f>
        <v>1.1659369417500001</v>
      </c>
      <c r="H56" s="9">
        <f>53919.3583642821/1000</f>
        <v>53.919358364282104</v>
      </c>
      <c r="I56" s="9">
        <f>2427.33654338462/3785.41</f>
        <v>0.64123477863286149</v>
      </c>
    </row>
    <row r="58" spans="3:14" x14ac:dyDescent="0.25">
      <c r="C58" s="2" t="s">
        <v>8225</v>
      </c>
      <c r="D58" s="2" t="s">
        <v>8226</v>
      </c>
      <c r="E58" s="2" t="s">
        <v>8227</v>
      </c>
      <c r="F58" s="2" t="s">
        <v>8228</v>
      </c>
      <c r="G58" s="2" t="s">
        <v>8229</v>
      </c>
      <c r="H58" s="2" t="s">
        <v>8230</v>
      </c>
      <c r="J58" s="2" t="s">
        <v>8231</v>
      </c>
      <c r="K58" s="2" t="s">
        <v>8232</v>
      </c>
      <c r="L58" s="2" t="s">
        <v>8233</v>
      </c>
      <c r="M58" s="2" t="s">
        <v>8234</v>
      </c>
      <c r="N58" s="2" t="s">
        <v>8235</v>
      </c>
    </row>
    <row r="59" spans="3:14" x14ac:dyDescent="0.25">
      <c r="C59" s="2" t="s">
        <v>8191</v>
      </c>
      <c r="D59" s="9"/>
      <c r="E59" s="9"/>
      <c r="F59" s="9"/>
      <c r="G59" s="9"/>
      <c r="H59" s="9"/>
      <c r="J59" s="17"/>
      <c r="K59" s="17"/>
      <c r="L59" s="24"/>
      <c r="M59" s="24"/>
      <c r="N59" s="24"/>
    </row>
    <row r="60" spans="3:14" x14ac:dyDescent="0.25">
      <c r="C60" s="2" t="s">
        <v>8192</v>
      </c>
      <c r="D60" s="9">
        <f>D39/I39</f>
        <v>19.001116426834272</v>
      </c>
      <c r="E60" s="9">
        <f>E39/I39</f>
        <v>8878.6207795012815</v>
      </c>
      <c r="F60" s="9">
        <f>F39/I39</f>
        <v>3.989520103482914</v>
      </c>
      <c r="G60" s="9">
        <f>G39/I39</f>
        <v>1.9557851725249005</v>
      </c>
      <c r="H60" s="9">
        <f>H39/I39</f>
        <v>77.3425712913984</v>
      </c>
      <c r="J60" s="17">
        <f>D60/1000</f>
        <v>1.9001116426834271E-2</v>
      </c>
      <c r="K60" s="17">
        <f t="shared" ref="K60:N66" si="13">E60/1000</f>
        <v>8.878620779501281</v>
      </c>
      <c r="L60" s="24">
        <f t="shared" si="13"/>
        <v>3.9895201034829139E-3</v>
      </c>
      <c r="M60" s="24">
        <f t="shared" si="13"/>
        <v>1.9557851725249004E-3</v>
      </c>
      <c r="N60" s="24">
        <f t="shared" si="13"/>
        <v>7.7342571291398404E-2</v>
      </c>
    </row>
    <row r="61" spans="3:14" x14ac:dyDescent="0.25">
      <c r="C61" s="2" t="s">
        <v>8193</v>
      </c>
      <c r="D61" s="9">
        <f t="shared" ref="D61:D66" si="14">D40/I40</f>
        <v>361.30987754671537</v>
      </c>
      <c r="E61" s="9">
        <f t="shared" ref="E61:E66" si="15">E40/I40</f>
        <v>8805.899144377996</v>
      </c>
      <c r="F61" s="9">
        <f t="shared" ref="F61:F66" si="16">F40/I40</f>
        <v>1.8524685420660518</v>
      </c>
      <c r="G61" s="9">
        <f t="shared" ref="G61:G66" si="17">G40/I40</f>
        <v>0.19482938840590397</v>
      </c>
      <c r="H61" s="9">
        <f t="shared" ref="H61:H66" si="18">H40/I40</f>
        <v>3.8795182813136853</v>
      </c>
      <c r="J61" s="17">
        <f t="shared" ref="J61:J66" si="19">D61/1000</f>
        <v>0.3613098775467154</v>
      </c>
      <c r="K61" s="17">
        <f t="shared" si="13"/>
        <v>8.8058991443779959</v>
      </c>
      <c r="L61" s="24">
        <f t="shared" si="13"/>
        <v>1.8524685420660519E-3</v>
      </c>
      <c r="M61" s="24">
        <f t="shared" si="13"/>
        <v>1.9482938840590397E-4</v>
      </c>
      <c r="N61" s="24">
        <f t="shared" si="13"/>
        <v>3.8795182813136852E-3</v>
      </c>
    </row>
    <row r="62" spans="3:14" x14ac:dyDescent="0.25">
      <c r="C62" s="2" t="s">
        <v>8194</v>
      </c>
      <c r="D62" s="9">
        <f t="shared" si="14"/>
        <v>617.84308791652893</v>
      </c>
      <c r="E62" s="9">
        <f t="shared" si="15"/>
        <v>8804.944620337581</v>
      </c>
      <c r="F62" s="9">
        <f t="shared" si="16"/>
        <v>2.4055868484497451</v>
      </c>
      <c r="G62" s="9">
        <f t="shared" si="17"/>
        <v>0.69879684650110341</v>
      </c>
      <c r="H62" s="9">
        <f t="shared" si="18"/>
        <v>2.0184935399494326</v>
      </c>
      <c r="J62" s="17">
        <f t="shared" si="19"/>
        <v>0.61784308791652898</v>
      </c>
      <c r="K62" s="17">
        <f t="shared" si="13"/>
        <v>8.8049446203375812</v>
      </c>
      <c r="L62" s="24">
        <f t="shared" si="13"/>
        <v>2.4055868484497453E-3</v>
      </c>
      <c r="M62" s="24">
        <f t="shared" si="13"/>
        <v>6.9879684650110338E-4</v>
      </c>
      <c r="N62" s="24">
        <f t="shared" si="13"/>
        <v>2.0184935399494325E-3</v>
      </c>
    </row>
    <row r="63" spans="3:14" x14ac:dyDescent="0.25">
      <c r="C63" s="2" t="s">
        <v>8195</v>
      </c>
      <c r="D63" s="9">
        <f t="shared" si="14"/>
        <v>368.42677932099713</v>
      </c>
      <c r="E63" s="9">
        <f t="shared" si="15"/>
        <v>8805.8853146310084</v>
      </c>
      <c r="F63" s="9">
        <f t="shared" si="16"/>
        <v>1.8847231398170767</v>
      </c>
      <c r="G63" s="9">
        <f t="shared" si="17"/>
        <v>0.19510828999970767</v>
      </c>
      <c r="H63" s="9">
        <f t="shared" si="18"/>
        <v>3.8785656680014604</v>
      </c>
      <c r="J63" s="17">
        <f t="shared" si="19"/>
        <v>0.3684267793209971</v>
      </c>
      <c r="K63" s="17">
        <f t="shared" si="13"/>
        <v>8.8058853146310092</v>
      </c>
      <c r="L63" s="24">
        <f t="shared" si="13"/>
        <v>1.8847231398170768E-3</v>
      </c>
      <c r="M63" s="24">
        <f t="shared" si="13"/>
        <v>1.9510828999970767E-4</v>
      </c>
      <c r="N63" s="24">
        <f t="shared" si="13"/>
        <v>3.8785656680014606E-3</v>
      </c>
    </row>
    <row r="64" spans="3:14" x14ac:dyDescent="0.25">
      <c r="C64" s="2" t="s">
        <v>8196</v>
      </c>
      <c r="D64" s="9">
        <f t="shared" si="14"/>
        <v>372.91625346114523</v>
      </c>
      <c r="E64" s="9">
        <f t="shared" si="15"/>
        <v>8805.8839031888674</v>
      </c>
      <c r="F64" s="9">
        <f t="shared" si="16"/>
        <v>1.9054340844255269</v>
      </c>
      <c r="G64" s="9">
        <f t="shared" si="17"/>
        <v>0.19729491421135806</v>
      </c>
      <c r="H64" s="9">
        <f t="shared" si="18"/>
        <v>3.8916157153010436</v>
      </c>
      <c r="J64" s="17">
        <f t="shared" si="19"/>
        <v>0.37291625346114521</v>
      </c>
      <c r="K64" s="17">
        <f t="shared" si="13"/>
        <v>8.8058839031888674</v>
      </c>
      <c r="L64" s="24">
        <f t="shared" si="13"/>
        <v>1.9054340844255268E-3</v>
      </c>
      <c r="M64" s="24">
        <f t="shared" si="13"/>
        <v>1.9729491421135805E-4</v>
      </c>
      <c r="N64" s="24">
        <f t="shared" si="13"/>
        <v>3.8916157153010434E-3</v>
      </c>
    </row>
    <row r="65" spans="3:14" x14ac:dyDescent="0.25">
      <c r="C65" s="2" t="s">
        <v>8197</v>
      </c>
      <c r="D65" s="9">
        <f t="shared" si="14"/>
        <v>13.969946445493697</v>
      </c>
      <c r="E65" s="9">
        <f t="shared" si="15"/>
        <v>8928.8658445722067</v>
      </c>
      <c r="F65" s="9">
        <f t="shared" si="16"/>
        <v>0</v>
      </c>
      <c r="G65" s="9">
        <f t="shared" si="17"/>
        <v>1.8253488386963888</v>
      </c>
      <c r="H65" s="9">
        <f t="shared" si="18"/>
        <v>84.35741531405786</v>
      </c>
      <c r="J65" s="17">
        <f t="shared" si="19"/>
        <v>1.3969946445493698E-2</v>
      </c>
      <c r="K65" s="17">
        <f t="shared" si="13"/>
        <v>8.928865844572206</v>
      </c>
      <c r="L65" s="17">
        <f t="shared" si="13"/>
        <v>0</v>
      </c>
      <c r="M65" s="24">
        <f t="shared" si="13"/>
        <v>1.8253488386963887E-3</v>
      </c>
      <c r="N65" s="24">
        <f t="shared" si="13"/>
        <v>8.4357415314057854E-2</v>
      </c>
    </row>
    <row r="66" spans="3:14" x14ac:dyDescent="0.25">
      <c r="C66" s="2" t="s">
        <v>8198</v>
      </c>
      <c r="D66" s="9">
        <f t="shared" si="14"/>
        <v>13.943760508624877</v>
      </c>
      <c r="E66" s="9">
        <f t="shared" si="15"/>
        <v>8928.8766574401925</v>
      </c>
      <c r="F66" s="9">
        <f t="shared" si="16"/>
        <v>0</v>
      </c>
      <c r="G66" s="9">
        <f t="shared" si="17"/>
        <v>1.8182684105747151</v>
      </c>
      <c r="H66" s="9">
        <f t="shared" si="18"/>
        <v>84.086765348630053</v>
      </c>
      <c r="J66" s="17">
        <f t="shared" si="19"/>
        <v>1.3943760508624876E-2</v>
      </c>
      <c r="K66" s="17">
        <f t="shared" si="13"/>
        <v>8.9288766574401919</v>
      </c>
      <c r="L66" s="17">
        <f t="shared" si="13"/>
        <v>0</v>
      </c>
      <c r="M66" s="24">
        <f t="shared" si="13"/>
        <v>1.8182684105747151E-3</v>
      </c>
      <c r="N66" s="24">
        <f t="shared" si="13"/>
        <v>8.4086765348630049E-2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Y231"/>
  <sheetViews>
    <sheetView tabSelected="1" topLeftCell="BC108" zoomScale="60" zoomScaleNormal="60" workbookViewId="0">
      <selection activeCell="AC140" sqref="AC140"/>
    </sheetView>
  </sheetViews>
  <sheetFormatPr baseColWidth="10" defaultRowHeight="15" x14ac:dyDescent="0.25"/>
  <cols>
    <col min="1" max="1" width="11.42578125" style="31"/>
    <col min="2" max="2" width="9.85546875" style="31" customWidth="1"/>
    <col min="3" max="3" width="19.5703125" style="30" customWidth="1"/>
    <col min="4" max="4" width="16.28515625" style="31" bestFit="1" customWidth="1"/>
    <col min="5" max="5" width="17.7109375" style="31" bestFit="1" customWidth="1"/>
    <col min="6" max="6" width="16" style="31" customWidth="1"/>
    <col min="7" max="8" width="17.42578125" style="31" customWidth="1"/>
    <col min="9" max="10" width="18.28515625" style="31" customWidth="1"/>
    <col min="11" max="11" width="20.140625" style="31" customWidth="1"/>
    <col min="12" max="12" width="23" style="31" customWidth="1"/>
    <col min="13" max="13" width="20" style="31" customWidth="1"/>
    <col min="14" max="14" width="16.28515625" style="31" bestFit="1" customWidth="1"/>
    <col min="15" max="16" width="16" style="31" bestFit="1" customWidth="1"/>
    <col min="17" max="17" width="19.140625" style="31" bestFit="1" customWidth="1"/>
    <col min="18" max="18" width="29.140625" style="31" customWidth="1"/>
    <col min="19" max="19" width="18.28515625" style="31" customWidth="1"/>
    <col min="20" max="20" width="16" style="31" bestFit="1" customWidth="1"/>
    <col min="21" max="22" width="17.42578125" style="31" bestFit="1" customWidth="1"/>
    <col min="23" max="23" width="17.7109375" style="31" bestFit="1" customWidth="1"/>
    <col min="24" max="24" width="36.42578125" style="31" bestFit="1" customWidth="1"/>
    <col min="25" max="25" width="19.140625" style="31" bestFit="1" customWidth="1"/>
    <col min="26" max="16384" width="11.42578125" style="31"/>
  </cols>
  <sheetData>
    <row r="2" spans="3:25" s="30" customFormat="1" x14ac:dyDescent="0.25">
      <c r="F2" s="30" t="s">
        <v>8238</v>
      </c>
      <c r="G2" s="30" t="s">
        <v>8237</v>
      </c>
    </row>
    <row r="4" spans="3:25" s="30" customFormat="1" x14ac:dyDescent="0.25">
      <c r="C4" s="32" t="s">
        <v>8180</v>
      </c>
      <c r="D4" s="32" t="s">
        <v>8181</v>
      </c>
      <c r="E4" s="32" t="s">
        <v>8182</v>
      </c>
      <c r="F4" s="32" t="s">
        <v>8183</v>
      </c>
      <c r="G4" s="32" t="s">
        <v>8184</v>
      </c>
      <c r="H4" s="32" t="s">
        <v>8185</v>
      </c>
      <c r="I4" s="32" t="s">
        <v>8186</v>
      </c>
      <c r="J4" s="32"/>
      <c r="K4" s="32"/>
      <c r="L4" s="32" t="s">
        <v>8187</v>
      </c>
      <c r="M4" s="32" t="s">
        <v>8243</v>
      </c>
      <c r="Q4" s="32" t="s">
        <v>8189</v>
      </c>
      <c r="R4" s="32" t="s">
        <v>8181</v>
      </c>
      <c r="S4" s="32" t="s">
        <v>8182</v>
      </c>
      <c r="T4" s="32" t="s">
        <v>8183</v>
      </c>
      <c r="U4" s="32" t="s">
        <v>8184</v>
      </c>
      <c r="V4" s="32" t="s">
        <v>8185</v>
      </c>
      <c r="W4" s="32" t="s">
        <v>8186</v>
      </c>
      <c r="X4" s="32" t="s">
        <v>8190</v>
      </c>
      <c r="Y4" s="32" t="s">
        <v>8189</v>
      </c>
    </row>
    <row r="5" spans="3:25" x14ac:dyDescent="0.25">
      <c r="C5" s="32" t="s">
        <v>8191</v>
      </c>
      <c r="D5" s="33">
        <v>158155181.2752589</v>
      </c>
      <c r="E5" s="33">
        <v>5251607481.4886084</v>
      </c>
      <c r="F5" s="33">
        <v>1109916.8445819998</v>
      </c>
      <c r="G5" s="33">
        <v>448577.87068700005</v>
      </c>
      <c r="H5" s="33">
        <v>16828802.139564</v>
      </c>
      <c r="I5" s="33">
        <v>2249376.2077599945</v>
      </c>
      <c r="J5" s="33"/>
      <c r="K5" s="33"/>
      <c r="L5" s="33">
        <v>1209259.5499999984</v>
      </c>
      <c r="M5" s="33">
        <v>1705747</v>
      </c>
      <c r="Q5" s="32" t="s">
        <v>8191</v>
      </c>
      <c r="R5" s="34">
        <v>1</v>
      </c>
      <c r="S5" s="34">
        <v>1</v>
      </c>
      <c r="T5" s="34">
        <v>1</v>
      </c>
      <c r="U5" s="34">
        <v>1</v>
      </c>
      <c r="V5" s="34">
        <v>1</v>
      </c>
      <c r="W5" s="34">
        <v>1</v>
      </c>
      <c r="X5" s="33">
        <v>3973</v>
      </c>
      <c r="Y5" s="33">
        <v>100</v>
      </c>
    </row>
    <row r="6" spans="3:25" x14ac:dyDescent="0.25">
      <c r="C6" s="32" t="s">
        <v>8192</v>
      </c>
      <c r="D6" s="33">
        <v>1605947.308337</v>
      </c>
      <c r="E6" s="33">
        <v>750408387.71180689</v>
      </c>
      <c r="F6" s="33">
        <v>337188.55923100008</v>
      </c>
      <c r="G6" s="33">
        <v>165300.17831300001</v>
      </c>
      <c r="H6" s="33">
        <v>6536884.0122400029</v>
      </c>
      <c r="I6" s="33">
        <v>319937.46387799992</v>
      </c>
      <c r="J6" s="33"/>
      <c r="K6" s="33"/>
      <c r="L6" s="33">
        <v>58666.77</v>
      </c>
      <c r="M6" s="33">
        <v>82636</v>
      </c>
      <c r="Q6" s="32" t="s">
        <v>8192</v>
      </c>
      <c r="R6" s="34">
        <v>1.0154250372246435E-2</v>
      </c>
      <c r="S6" s="34">
        <v>0.14289117957823799</v>
      </c>
      <c r="T6" s="34">
        <v>0.30379623561617985</v>
      </c>
      <c r="U6" s="34">
        <v>0.36849829007356444</v>
      </c>
      <c r="V6" s="34">
        <v>0.38843430197993639</v>
      </c>
      <c r="W6" s="34">
        <v>0.14223386144757197</v>
      </c>
      <c r="X6" s="33">
        <v>135</v>
      </c>
      <c r="Y6" s="35">
        <v>3.3979360684621192</v>
      </c>
    </row>
    <row r="7" spans="3:25" x14ac:dyDescent="0.25">
      <c r="C7" s="32" t="s">
        <v>8193</v>
      </c>
      <c r="D7" s="33">
        <v>93185436.662443891</v>
      </c>
      <c r="E7" s="33">
        <v>2271129598.078063</v>
      </c>
      <c r="F7" s="33">
        <v>477770.1931870007</v>
      </c>
      <c r="G7" s="33">
        <v>50248.450877000061</v>
      </c>
      <c r="H7" s="33">
        <v>1000566.6259079991</v>
      </c>
      <c r="I7" s="33">
        <v>976295.15747399942</v>
      </c>
      <c r="J7" s="33"/>
      <c r="K7" s="33"/>
      <c r="L7" s="33">
        <v>670878.36999999941</v>
      </c>
      <c r="M7" s="33">
        <v>952563</v>
      </c>
      <c r="Q7" s="32" t="s">
        <v>8193</v>
      </c>
      <c r="R7" s="34">
        <v>0.58920255353671058</v>
      </c>
      <c r="S7" s="34">
        <v>0.43246369917850258</v>
      </c>
      <c r="T7" s="34">
        <v>0.43045584497542366</v>
      </c>
      <c r="U7" s="34">
        <v>0.11201723080999118</v>
      </c>
      <c r="V7" s="34">
        <v>5.9455605788821864E-2</v>
      </c>
      <c r="W7" s="34">
        <v>0.43402928958968023</v>
      </c>
      <c r="X7" s="33">
        <v>2586</v>
      </c>
      <c r="Y7" s="35">
        <v>65.089353133652153</v>
      </c>
    </row>
    <row r="8" spans="3:25" x14ac:dyDescent="0.25">
      <c r="C8" s="32" t="s">
        <v>8194</v>
      </c>
      <c r="D8" s="33">
        <v>17606935.104453001</v>
      </c>
      <c r="E8" s="33">
        <v>250918221.08323202</v>
      </c>
      <c r="F8" s="33">
        <v>68553.023182000034</v>
      </c>
      <c r="G8" s="33">
        <v>19913.908512000002</v>
      </c>
      <c r="H8" s="33">
        <v>57521.861880000011</v>
      </c>
      <c r="I8" s="33">
        <v>107874.42558999991</v>
      </c>
      <c r="J8" s="33"/>
      <c r="K8" s="33"/>
      <c r="L8" s="33">
        <v>98514.67</v>
      </c>
      <c r="M8" s="33">
        <v>145129</v>
      </c>
      <c r="Q8" s="32" t="s">
        <v>8194</v>
      </c>
      <c r="R8" s="34">
        <v>0.11132695724845881</v>
      </c>
      <c r="S8" s="34">
        <v>4.7779317469497422E-2</v>
      </c>
      <c r="T8" s="34">
        <v>6.1764107389340003E-2</v>
      </c>
      <c r="U8" s="34">
        <v>4.4393426009851349E-2</v>
      </c>
      <c r="V8" s="34">
        <v>3.4180603826084489E-3</v>
      </c>
      <c r="W8" s="34">
        <v>4.7957484931978073E-2</v>
      </c>
      <c r="X8" s="33">
        <v>273</v>
      </c>
      <c r="Y8" s="35">
        <v>6.871381827334508</v>
      </c>
    </row>
    <row r="9" spans="3:25" x14ac:dyDescent="0.25">
      <c r="C9" s="32" t="s">
        <v>8195</v>
      </c>
      <c r="D9" s="33">
        <v>4044101.5199459987</v>
      </c>
      <c r="E9" s="33">
        <v>96659353.185458988</v>
      </c>
      <c r="F9" s="33">
        <v>20687.995939000004</v>
      </c>
      <c r="G9" s="33">
        <v>2141.6405550000004</v>
      </c>
      <c r="H9" s="33">
        <v>42573.760089000003</v>
      </c>
      <c r="I9" s="33">
        <v>41551.220469999993</v>
      </c>
      <c r="J9" s="33"/>
      <c r="K9" s="33"/>
      <c r="L9" s="33">
        <v>28324.789999999997</v>
      </c>
      <c r="M9" s="33">
        <v>39966</v>
      </c>
      <c r="Q9" s="32" t="s">
        <v>8195</v>
      </c>
      <c r="R9" s="34">
        <v>2.5570464953073531E-2</v>
      </c>
      <c r="S9" s="34">
        <v>1.8405669792758417E-2</v>
      </c>
      <c r="T9" s="34">
        <v>1.8639230533338925E-2</v>
      </c>
      <c r="U9" s="34">
        <v>4.77428935966026E-3</v>
      </c>
      <c r="V9" s="34">
        <v>2.5298152379431924E-3</v>
      </c>
      <c r="W9" s="34">
        <v>1.8472330385043999E-2</v>
      </c>
      <c r="X9" s="33">
        <v>67</v>
      </c>
      <c r="Y9" s="35">
        <v>1.686383085829348</v>
      </c>
    </row>
    <row r="10" spans="3:25" x14ac:dyDescent="0.25">
      <c r="C10" s="32" t="s">
        <v>8196</v>
      </c>
      <c r="D10" s="33">
        <v>40132146.989771023</v>
      </c>
      <c r="E10" s="33">
        <v>947663245.82968426</v>
      </c>
      <c r="F10" s="33">
        <v>205057.19459999993</v>
      </c>
      <c r="G10" s="33">
        <v>21232.296591999981</v>
      </c>
      <c r="H10" s="33">
        <v>418804.20192100038</v>
      </c>
      <c r="I10" s="33">
        <v>407374.65617699985</v>
      </c>
      <c r="J10" s="33"/>
      <c r="K10" s="33"/>
      <c r="L10" s="33">
        <v>290461.57</v>
      </c>
      <c r="M10" s="33">
        <v>393157</v>
      </c>
      <c r="Q10" s="32" t="s">
        <v>8196</v>
      </c>
      <c r="R10" s="34">
        <v>0.25375170554750026</v>
      </c>
      <c r="S10" s="34">
        <v>0.18045203286233835</v>
      </c>
      <c r="T10" s="34">
        <v>0.18475005186287219</v>
      </c>
      <c r="U10" s="34">
        <v>4.7332465508123651E-2</v>
      </c>
      <c r="V10" s="34">
        <v>2.4886156391155403E-2</v>
      </c>
      <c r="W10" s="34">
        <v>0.18110561264568428</v>
      </c>
      <c r="X10" s="33">
        <v>748</v>
      </c>
      <c r="Y10" s="35">
        <v>18.827082808960483</v>
      </c>
    </row>
    <row r="11" spans="3:25" x14ac:dyDescent="0.25">
      <c r="C11" s="32" t="s">
        <v>8197</v>
      </c>
      <c r="D11" s="33">
        <v>59528.204207000002</v>
      </c>
      <c r="E11" s="33">
        <v>38047343.374322996</v>
      </c>
      <c r="F11" s="33">
        <v>0</v>
      </c>
      <c r="G11" s="33">
        <v>7778.1070130000007</v>
      </c>
      <c r="H11" s="33">
        <v>359460.60815499997</v>
      </c>
      <c r="I11" s="33">
        <v>16130.245049000001</v>
      </c>
      <c r="J11" s="33"/>
      <c r="K11" s="33"/>
      <c r="L11" s="33">
        <v>2862.0099999999998</v>
      </c>
      <c r="M11" s="33">
        <v>3800</v>
      </c>
      <c r="Q11" s="32" t="s">
        <v>8197</v>
      </c>
      <c r="R11" s="34">
        <v>3.7639110983910798E-4</v>
      </c>
      <c r="S11" s="34">
        <v>7.2448947314581449E-3</v>
      </c>
      <c r="T11" s="34">
        <v>0</v>
      </c>
      <c r="U11" s="34">
        <v>1.7339479990592887E-2</v>
      </c>
      <c r="V11" s="34">
        <v>2.1359845173407742E-2</v>
      </c>
      <c r="W11" s="34">
        <v>7.1709858908230598E-3</v>
      </c>
      <c r="X11" s="33">
        <v>8</v>
      </c>
      <c r="Y11" s="35">
        <v>0.20135917442738485</v>
      </c>
    </row>
    <row r="12" spans="3:25" x14ac:dyDescent="0.25">
      <c r="C12" s="32" t="s">
        <v>8198</v>
      </c>
      <c r="D12" s="33">
        <v>1394830.9725570004</v>
      </c>
      <c r="E12" s="33">
        <v>893178974.51230919</v>
      </c>
      <c r="F12" s="33">
        <v>0</v>
      </c>
      <c r="G12" s="33">
        <v>181886.16291300001</v>
      </c>
      <c r="H12" s="33">
        <v>8411419.9048280045</v>
      </c>
      <c r="I12" s="33">
        <v>378664.50076799997</v>
      </c>
      <c r="J12" s="33"/>
      <c r="K12" s="33"/>
      <c r="L12" s="33">
        <v>58681.31</v>
      </c>
      <c r="M12" s="33">
        <v>87060</v>
      </c>
      <c r="Q12" s="32" t="s">
        <v>8198</v>
      </c>
      <c r="R12" s="34">
        <v>8.8193820860625934E-3</v>
      </c>
      <c r="S12" s="34">
        <v>0.17007725304312551</v>
      </c>
      <c r="T12" s="34">
        <v>0</v>
      </c>
      <c r="U12" s="34">
        <v>0.40547288397093711</v>
      </c>
      <c r="V12" s="34">
        <v>0.49982285340755261</v>
      </c>
      <c r="W12" s="34">
        <v>0.16834200497972146</v>
      </c>
      <c r="X12" s="33">
        <v>156</v>
      </c>
      <c r="Y12" s="35">
        <v>3.9265039013340046</v>
      </c>
    </row>
    <row r="13" spans="3:25" x14ac:dyDescent="0.25">
      <c r="Y13" s="36"/>
    </row>
    <row r="14" spans="3:25" s="30" customFormat="1" x14ac:dyDescent="0.25">
      <c r="C14" s="32" t="s">
        <v>8199</v>
      </c>
      <c r="D14" s="32" t="s">
        <v>8200</v>
      </c>
      <c r="E14" s="32" t="s">
        <v>8201</v>
      </c>
      <c r="F14" s="32" t="s">
        <v>8202</v>
      </c>
      <c r="G14" s="32" t="s">
        <v>8203</v>
      </c>
      <c r="H14" s="32" t="s">
        <v>8204</v>
      </c>
      <c r="I14" s="32" t="s">
        <v>8205</v>
      </c>
      <c r="J14" s="32"/>
      <c r="K14" s="32"/>
      <c r="L14" s="32" t="s">
        <v>8187</v>
      </c>
      <c r="M14" s="32" t="s">
        <v>8188</v>
      </c>
    </row>
    <row r="15" spans="3:25" x14ac:dyDescent="0.25">
      <c r="C15" s="32" t="s">
        <v>8191</v>
      </c>
      <c r="D15" s="33">
        <v>39807.495916249405</v>
      </c>
      <c r="E15" s="33">
        <v>1321824.1836115299</v>
      </c>
      <c r="F15" s="33">
        <v>279.36492438509936</v>
      </c>
      <c r="G15" s="33">
        <v>112.90658713491065</v>
      </c>
      <c r="H15" s="33">
        <v>4235.7921317805185</v>
      </c>
      <c r="I15" s="33">
        <v>566.1656702139428</v>
      </c>
      <c r="J15" s="33"/>
      <c r="K15" s="33"/>
      <c r="L15" s="33">
        <v>304.36938082053825</v>
      </c>
      <c r="M15" s="35">
        <v>429.33475962748554</v>
      </c>
    </row>
    <row r="16" spans="3:25" x14ac:dyDescent="0.25">
      <c r="C16" s="32" t="s">
        <v>8192</v>
      </c>
      <c r="D16" s="33">
        <v>11895.905987681481</v>
      </c>
      <c r="E16" s="33">
        <v>5558580.6497170879</v>
      </c>
      <c r="F16" s="33">
        <v>2497.6930313407415</v>
      </c>
      <c r="G16" s="33">
        <v>1224.4457652814815</v>
      </c>
      <c r="H16" s="33">
        <v>48421.363053629648</v>
      </c>
      <c r="I16" s="33">
        <v>2369.9071398370365</v>
      </c>
      <c r="J16" s="33"/>
      <c r="K16" s="33"/>
      <c r="L16" s="33">
        <v>434.56866666666662</v>
      </c>
      <c r="M16" s="35">
        <v>612.1185185185185</v>
      </c>
    </row>
    <row r="17" spans="3:18" x14ac:dyDescent="0.25">
      <c r="C17" s="32" t="s">
        <v>8193</v>
      </c>
      <c r="D17" s="33">
        <v>36034.584942940404</v>
      </c>
      <c r="E17" s="33">
        <v>878240.37048648996</v>
      </c>
      <c r="F17" s="33">
        <v>184.75258823936608</v>
      </c>
      <c r="G17" s="33">
        <v>19.430955482211935</v>
      </c>
      <c r="H17" s="33">
        <v>386.91671535498807</v>
      </c>
      <c r="I17" s="33">
        <v>377.530996703016</v>
      </c>
      <c r="J17" s="33"/>
      <c r="K17" s="33"/>
      <c r="L17" s="33">
        <v>259.42705723124493</v>
      </c>
      <c r="M17" s="35">
        <v>368.35382830626452</v>
      </c>
    </row>
    <row r="18" spans="3:18" x14ac:dyDescent="0.25">
      <c r="C18" s="32" t="s">
        <v>8194</v>
      </c>
      <c r="D18" s="33">
        <v>64494.267781879127</v>
      </c>
      <c r="E18" s="33">
        <v>919114.36294224183</v>
      </c>
      <c r="F18" s="33">
        <v>251.10997502564115</v>
      </c>
      <c r="G18" s="33">
        <v>72.944719824175834</v>
      </c>
      <c r="H18" s="33">
        <v>210.7027907692308</v>
      </c>
      <c r="I18" s="33">
        <v>395.14441608058576</v>
      </c>
      <c r="J18" s="33"/>
      <c r="K18" s="33"/>
      <c r="L18" s="33">
        <v>360.85959706959704</v>
      </c>
      <c r="M18" s="35">
        <v>531.60805860805863</v>
      </c>
    </row>
    <row r="19" spans="3:18" x14ac:dyDescent="0.25">
      <c r="C19" s="32" t="s">
        <v>8195</v>
      </c>
      <c r="D19" s="33">
        <v>60359.724178298486</v>
      </c>
      <c r="E19" s="33">
        <v>1442676.9132158058</v>
      </c>
      <c r="F19" s="33">
        <v>308.77605879104482</v>
      </c>
      <c r="G19" s="33">
        <v>31.964784402985082</v>
      </c>
      <c r="H19" s="33">
        <v>635.42925505970152</v>
      </c>
      <c r="I19" s="33">
        <v>620.16746970149245</v>
      </c>
      <c r="J19" s="33"/>
      <c r="K19" s="33"/>
      <c r="L19" s="33">
        <v>422.75805970149247</v>
      </c>
      <c r="M19" s="35">
        <v>596.50746268656712</v>
      </c>
      <c r="Q19" s="32"/>
      <c r="R19" s="32" t="s">
        <v>8190</v>
      </c>
    </row>
    <row r="20" spans="3:18" x14ac:dyDescent="0.25">
      <c r="C20" s="32" t="s">
        <v>8196</v>
      </c>
      <c r="D20" s="33">
        <v>53652.602927501372</v>
      </c>
      <c r="E20" s="33">
        <v>1266929.4730343372</v>
      </c>
      <c r="F20" s="33">
        <v>274.14063449197852</v>
      </c>
      <c r="G20" s="33">
        <v>28.385423251336871</v>
      </c>
      <c r="H20" s="33">
        <v>559.89866566978662</v>
      </c>
      <c r="I20" s="33">
        <v>544.61852430080194</v>
      </c>
      <c r="J20" s="33"/>
      <c r="K20" s="33"/>
      <c r="L20" s="33">
        <v>388.31760695187165</v>
      </c>
      <c r="M20" s="35">
        <v>525.61096256684493</v>
      </c>
      <c r="Q20" s="32" t="s">
        <v>8191</v>
      </c>
      <c r="R20" s="33">
        <v>3973</v>
      </c>
    </row>
    <row r="21" spans="3:18" x14ac:dyDescent="0.25">
      <c r="C21" s="32" t="s">
        <v>8197</v>
      </c>
      <c r="D21" s="33">
        <v>9921.3673678333344</v>
      </c>
      <c r="E21" s="33">
        <v>6341223.8957204996</v>
      </c>
      <c r="F21" s="33">
        <v>0</v>
      </c>
      <c r="G21" s="33">
        <v>1296.3511688333335</v>
      </c>
      <c r="H21" s="33">
        <v>59910.101359166663</v>
      </c>
      <c r="I21" s="33">
        <v>2688.3741748333337</v>
      </c>
      <c r="J21" s="33"/>
      <c r="K21" s="33"/>
      <c r="L21" s="33">
        <v>477.00166666666661</v>
      </c>
      <c r="M21" s="35">
        <v>633.33333333333337</v>
      </c>
      <c r="Q21" s="32" t="s">
        <v>8192</v>
      </c>
      <c r="R21" s="33">
        <v>135</v>
      </c>
    </row>
    <row r="22" spans="3:18" x14ac:dyDescent="0.25">
      <c r="C22" s="32" t="s">
        <v>8198</v>
      </c>
      <c r="D22" s="33">
        <v>8941.224183057695</v>
      </c>
      <c r="E22" s="33">
        <v>5725506.2468737764</v>
      </c>
      <c r="F22" s="33">
        <v>0</v>
      </c>
      <c r="G22" s="33">
        <v>1165.93694175</v>
      </c>
      <c r="H22" s="33">
        <v>53919.358364282081</v>
      </c>
      <c r="I22" s="33">
        <v>2427.3365433846152</v>
      </c>
      <c r="J22" s="33"/>
      <c r="K22" s="33"/>
      <c r="L22" s="33">
        <v>376.16224358974358</v>
      </c>
      <c r="M22" s="35">
        <v>558.07692307692309</v>
      </c>
      <c r="Q22" s="32" t="s">
        <v>8193</v>
      </c>
      <c r="R22" s="33">
        <v>2586</v>
      </c>
    </row>
    <row r="23" spans="3:18" x14ac:dyDescent="0.25">
      <c r="Q23" s="32" t="s">
        <v>8194</v>
      </c>
      <c r="R23" s="33">
        <v>273</v>
      </c>
    </row>
    <row r="24" spans="3:18" s="30" customFormat="1" x14ac:dyDescent="0.25">
      <c r="C24" s="32" t="s">
        <v>8206</v>
      </c>
      <c r="D24" s="32" t="s">
        <v>8207</v>
      </c>
      <c r="E24" s="32" t="s">
        <v>8208</v>
      </c>
      <c r="F24" s="32" t="s">
        <v>8209</v>
      </c>
      <c r="G24" s="32" t="s">
        <v>8210</v>
      </c>
      <c r="H24" s="32" t="s">
        <v>8211</v>
      </c>
      <c r="Q24" s="32" t="s">
        <v>8195</v>
      </c>
      <c r="R24" s="33">
        <v>67</v>
      </c>
    </row>
    <row r="25" spans="3:18" x14ac:dyDescent="0.25">
      <c r="C25" s="32" t="s">
        <v>8191</v>
      </c>
      <c r="D25" s="33"/>
      <c r="E25" s="33"/>
      <c r="F25" s="33"/>
      <c r="G25" s="33"/>
      <c r="H25" s="33"/>
      <c r="Q25" s="32" t="s">
        <v>8196</v>
      </c>
      <c r="R25" s="33">
        <v>748</v>
      </c>
    </row>
    <row r="26" spans="3:18" x14ac:dyDescent="0.25">
      <c r="C26" s="32" t="s">
        <v>8192</v>
      </c>
      <c r="D26" s="33">
        <v>5.0195662892089041</v>
      </c>
      <c r="E26" s="33">
        <v>2345.4845788174284</v>
      </c>
      <c r="F26" s="33">
        <v>1.0539202103557914</v>
      </c>
      <c r="G26" s="33">
        <v>0.51666402649248067</v>
      </c>
      <c r="H26" s="35">
        <v>20.431755421842933</v>
      </c>
      <c r="Q26" s="32" t="s">
        <v>8197</v>
      </c>
      <c r="R26" s="33">
        <v>8</v>
      </c>
    </row>
    <row r="27" spans="3:18" x14ac:dyDescent="0.25">
      <c r="C27" s="32" t="s">
        <v>8193</v>
      </c>
      <c r="D27" s="33">
        <v>95.448016871809173</v>
      </c>
      <c r="E27" s="33">
        <v>2326.2735461622397</v>
      </c>
      <c r="F27" s="33">
        <v>0.48937064731853352</v>
      </c>
      <c r="G27" s="33">
        <v>5.146850365109823E-2</v>
      </c>
      <c r="H27" s="35">
        <v>1.0248607895349988</v>
      </c>
      <c r="Q27" s="32" t="s">
        <v>8198</v>
      </c>
      <c r="R27" s="33">
        <v>156</v>
      </c>
    </row>
    <row r="28" spans="3:18" x14ac:dyDescent="0.25">
      <c r="C28" s="32" t="s">
        <v>8194</v>
      </c>
      <c r="D28" s="33">
        <v>163.21695349157145</v>
      </c>
      <c r="E28" s="33">
        <v>2326.0213874686201</v>
      </c>
      <c r="F28" s="33">
        <v>0.63548911437591915</v>
      </c>
      <c r="G28" s="33">
        <v>0.18460268412169459</v>
      </c>
      <c r="H28" s="35">
        <v>0.53322983242223032</v>
      </c>
    </row>
    <row r="29" spans="3:18" x14ac:dyDescent="0.25">
      <c r="C29" s="32" t="s">
        <v>8195</v>
      </c>
      <c r="D29" s="33">
        <v>97.328104306005699</v>
      </c>
      <c r="E29" s="33">
        <v>2326.2698927278707</v>
      </c>
      <c r="F29" s="33">
        <v>0.49789141462010122</v>
      </c>
      <c r="G29" s="33">
        <v>5.1542181692262594E-2</v>
      </c>
      <c r="H29" s="35">
        <v>1.0246091356026061</v>
      </c>
    </row>
    <row r="30" spans="3:18" x14ac:dyDescent="0.25">
      <c r="C30" s="32" t="s">
        <v>8196</v>
      </c>
      <c r="D30" s="33">
        <v>98.514098462556404</v>
      </c>
      <c r="E30" s="33">
        <v>2326.2695198641295</v>
      </c>
      <c r="F30" s="33">
        <v>0.50336266994210066</v>
      </c>
      <c r="G30" s="33">
        <v>5.2119826970224624E-2</v>
      </c>
      <c r="H30" s="35">
        <v>1.0280565950058378</v>
      </c>
    </row>
    <row r="31" spans="3:18" x14ac:dyDescent="0.25">
      <c r="C31" s="32" t="s">
        <v>8197</v>
      </c>
      <c r="D31" s="33">
        <v>3.6904711630955953</v>
      </c>
      <c r="E31" s="33">
        <v>2358.7579270335855</v>
      </c>
      <c r="F31" s="33">
        <v>0</v>
      </c>
      <c r="G31" s="33">
        <v>0.48220637624362728</v>
      </c>
      <c r="H31" s="35">
        <v>22.284882037628115</v>
      </c>
    </row>
    <row r="32" spans="3:18" x14ac:dyDescent="0.25">
      <c r="C32" s="32" t="s">
        <v>8198</v>
      </c>
      <c r="D32" s="33">
        <v>3.6835535671498949</v>
      </c>
      <c r="E32" s="33">
        <v>2358.7607834924611</v>
      </c>
      <c r="F32" s="33">
        <v>0</v>
      </c>
      <c r="G32" s="33">
        <v>0.48033592413363818</v>
      </c>
      <c r="H32" s="35">
        <v>22.21338384709453</v>
      </c>
    </row>
    <row r="33" spans="3:13" x14ac:dyDescent="0.25">
      <c r="C33" s="38"/>
      <c r="D33" s="39"/>
      <c r="E33" s="39"/>
      <c r="F33" s="39"/>
      <c r="G33" s="39"/>
      <c r="H33" s="39"/>
    </row>
    <row r="34" spans="3:13" x14ac:dyDescent="0.25">
      <c r="C34" s="32" t="s">
        <v>8189</v>
      </c>
      <c r="D34" s="32" t="s">
        <v>8181</v>
      </c>
      <c r="E34" s="32" t="s">
        <v>8182</v>
      </c>
      <c r="F34" s="32" t="s">
        <v>8183</v>
      </c>
      <c r="G34" s="32" t="s">
        <v>8184</v>
      </c>
      <c r="H34" s="32" t="s">
        <v>8185</v>
      </c>
      <c r="I34" s="32" t="s">
        <v>8186</v>
      </c>
      <c r="J34" s="32"/>
      <c r="K34" s="32"/>
      <c r="L34" s="32" t="s">
        <v>8190</v>
      </c>
      <c r="M34" s="32" t="s">
        <v>8189</v>
      </c>
    </row>
    <row r="35" spans="3:13" x14ac:dyDescent="0.25">
      <c r="C35" s="33" t="s">
        <v>8191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/>
      <c r="K35" s="34"/>
      <c r="L35" s="33">
        <v>3973</v>
      </c>
      <c r="M35" s="33">
        <v>100</v>
      </c>
    </row>
    <row r="36" spans="3:13" x14ac:dyDescent="0.25">
      <c r="C36" s="33" t="s">
        <v>8192</v>
      </c>
      <c r="D36" s="34">
        <v>1.0154250372246435E-2</v>
      </c>
      <c r="E36" s="34">
        <v>0.14289117957823799</v>
      </c>
      <c r="F36" s="34">
        <v>0.30379623561617985</v>
      </c>
      <c r="G36" s="34">
        <v>0.36849829007356444</v>
      </c>
      <c r="H36" s="34">
        <v>0.38843430197993639</v>
      </c>
      <c r="I36" s="34">
        <v>0.14223386144757197</v>
      </c>
      <c r="J36" s="34"/>
      <c r="K36" s="34"/>
      <c r="L36" s="33">
        <v>135</v>
      </c>
      <c r="M36" s="35">
        <v>3.3979360684621192</v>
      </c>
    </row>
    <row r="37" spans="3:13" x14ac:dyDescent="0.25">
      <c r="C37" s="33" t="s">
        <v>8193</v>
      </c>
      <c r="D37" s="34">
        <v>0.58920255353671058</v>
      </c>
      <c r="E37" s="34">
        <v>0.43246369917850258</v>
      </c>
      <c r="F37" s="34">
        <v>0.43045584497542366</v>
      </c>
      <c r="G37" s="34">
        <v>0.11201723080999118</v>
      </c>
      <c r="H37" s="34">
        <v>5.9455605788821864E-2</v>
      </c>
      <c r="I37" s="34">
        <v>0.43402928958968023</v>
      </c>
      <c r="J37" s="34"/>
      <c r="K37" s="34"/>
      <c r="L37" s="33">
        <v>2586</v>
      </c>
      <c r="M37" s="35">
        <v>65.089353133652153</v>
      </c>
    </row>
    <row r="38" spans="3:13" x14ac:dyDescent="0.25">
      <c r="C38" s="33" t="s">
        <v>8194</v>
      </c>
      <c r="D38" s="34">
        <v>0.11132695724845881</v>
      </c>
      <c r="E38" s="34">
        <v>4.7779317469497422E-2</v>
      </c>
      <c r="F38" s="34">
        <v>6.1764107389340003E-2</v>
      </c>
      <c r="G38" s="34">
        <v>4.4393426009851349E-2</v>
      </c>
      <c r="H38" s="34">
        <v>3.4180603826084489E-3</v>
      </c>
      <c r="I38" s="34">
        <v>4.7957484931978073E-2</v>
      </c>
      <c r="J38" s="34"/>
      <c r="K38" s="34"/>
      <c r="L38" s="33">
        <v>273</v>
      </c>
      <c r="M38" s="35">
        <v>6.871381827334508</v>
      </c>
    </row>
    <row r="39" spans="3:13" x14ac:dyDescent="0.25">
      <c r="C39" s="33" t="s">
        <v>8195</v>
      </c>
      <c r="D39" s="34">
        <v>2.5570464953073531E-2</v>
      </c>
      <c r="E39" s="34">
        <v>1.8405669792758417E-2</v>
      </c>
      <c r="F39" s="34">
        <v>1.8639230533338925E-2</v>
      </c>
      <c r="G39" s="34">
        <v>4.77428935966026E-3</v>
      </c>
      <c r="H39" s="34">
        <v>2.5298152379431924E-3</v>
      </c>
      <c r="I39" s="34">
        <v>1.8472330385043999E-2</v>
      </c>
      <c r="J39" s="34"/>
      <c r="K39" s="34"/>
      <c r="L39" s="33">
        <v>67</v>
      </c>
      <c r="M39" s="35">
        <v>1.686383085829348</v>
      </c>
    </row>
    <row r="40" spans="3:13" x14ac:dyDescent="0.25">
      <c r="C40" s="33" t="s">
        <v>8196</v>
      </c>
      <c r="D40" s="34">
        <v>0.25375170554750026</v>
      </c>
      <c r="E40" s="34">
        <v>0.18045203286233835</v>
      </c>
      <c r="F40" s="34">
        <v>0.18475005186287219</v>
      </c>
      <c r="G40" s="34">
        <v>4.7332465508123651E-2</v>
      </c>
      <c r="H40" s="34">
        <v>2.4886156391155403E-2</v>
      </c>
      <c r="I40" s="34">
        <v>0.18110561264568428</v>
      </c>
      <c r="J40" s="34"/>
      <c r="K40" s="34"/>
      <c r="L40" s="33">
        <v>748</v>
      </c>
      <c r="M40" s="35">
        <v>18.827082808960483</v>
      </c>
    </row>
    <row r="41" spans="3:13" x14ac:dyDescent="0.25">
      <c r="C41" s="33" t="s">
        <v>8197</v>
      </c>
      <c r="D41" s="34">
        <v>3.7639110983910798E-4</v>
      </c>
      <c r="E41" s="34">
        <v>7.2448947314581449E-3</v>
      </c>
      <c r="F41" s="34">
        <v>0</v>
      </c>
      <c r="G41" s="34">
        <v>1.7339479990592887E-2</v>
      </c>
      <c r="H41" s="34">
        <v>2.1359845173407742E-2</v>
      </c>
      <c r="I41" s="34">
        <v>7.1709858908230598E-3</v>
      </c>
      <c r="J41" s="34"/>
      <c r="K41" s="34"/>
      <c r="L41" s="33">
        <v>8</v>
      </c>
      <c r="M41" s="35">
        <v>0.20135917442738485</v>
      </c>
    </row>
    <row r="42" spans="3:13" x14ac:dyDescent="0.25">
      <c r="C42" s="33" t="s">
        <v>8198</v>
      </c>
      <c r="D42" s="34">
        <v>8.8193820860625934E-3</v>
      </c>
      <c r="E42" s="34">
        <v>0.17007725304312551</v>
      </c>
      <c r="F42" s="34">
        <v>0</v>
      </c>
      <c r="G42" s="34">
        <v>0.40547288397093711</v>
      </c>
      <c r="H42" s="34">
        <v>0.49982285340755261</v>
      </c>
      <c r="I42" s="34">
        <v>0.16834200497972146</v>
      </c>
      <c r="J42" s="34"/>
      <c r="K42" s="34"/>
      <c r="L42" s="33">
        <v>156</v>
      </c>
      <c r="M42" s="35">
        <v>3.9265039013340046</v>
      </c>
    </row>
    <row r="43" spans="3:13" x14ac:dyDescent="0.25">
      <c r="C43" s="38"/>
      <c r="D43" s="39"/>
      <c r="E43" s="39"/>
      <c r="F43" s="39"/>
      <c r="G43" s="39"/>
      <c r="H43" s="39"/>
    </row>
    <row r="44" spans="3:13" x14ac:dyDescent="0.25">
      <c r="C44" s="38"/>
      <c r="D44" s="39"/>
      <c r="E44" s="39"/>
      <c r="F44" s="39"/>
      <c r="G44" s="39"/>
      <c r="H44" s="39"/>
    </row>
    <row r="45" spans="3:13" x14ac:dyDescent="0.25">
      <c r="C45" s="38"/>
      <c r="D45" s="39"/>
      <c r="E45" s="39"/>
      <c r="F45" s="39"/>
      <c r="G45" s="39"/>
      <c r="H45" s="39"/>
    </row>
    <row r="46" spans="3:13" x14ac:dyDescent="0.25">
      <c r="C46" s="38"/>
      <c r="D46" s="39"/>
      <c r="E46" s="39"/>
      <c r="F46" s="39"/>
      <c r="G46" s="39"/>
      <c r="H46" s="39"/>
    </row>
    <row r="47" spans="3:13" x14ac:dyDescent="0.25">
      <c r="C47" s="38"/>
      <c r="D47" s="39"/>
      <c r="E47" s="39"/>
      <c r="F47" s="39"/>
      <c r="G47" s="39"/>
      <c r="H47" s="39"/>
    </row>
    <row r="48" spans="3:13" x14ac:dyDescent="0.25">
      <c r="C48" s="38"/>
      <c r="D48" s="39"/>
      <c r="E48" s="39"/>
      <c r="F48" s="39"/>
      <c r="G48" s="39"/>
      <c r="H48" s="39"/>
    </row>
    <row r="49" spans="3:19" x14ac:dyDescent="0.25">
      <c r="C49" s="38"/>
      <c r="D49" s="39"/>
      <c r="E49" s="39"/>
      <c r="F49" s="39"/>
      <c r="G49" s="39"/>
      <c r="H49" s="39"/>
    </row>
    <row r="50" spans="3:19" x14ac:dyDescent="0.25">
      <c r="C50" s="38"/>
      <c r="D50" s="39"/>
      <c r="E50" s="39"/>
      <c r="F50" s="39"/>
      <c r="G50" s="39"/>
      <c r="H50" s="39"/>
    </row>
    <row r="51" spans="3:19" x14ac:dyDescent="0.25">
      <c r="C51" s="38"/>
      <c r="D51" s="39"/>
      <c r="F51" s="39"/>
      <c r="G51" s="39"/>
      <c r="H51" s="39"/>
    </row>
    <row r="52" spans="3:19" x14ac:dyDescent="0.25">
      <c r="N52" s="26"/>
      <c r="O52" s="26"/>
      <c r="P52" s="26"/>
      <c r="Q52" s="26"/>
      <c r="R52" s="26"/>
      <c r="S52" s="26"/>
    </row>
    <row r="53" spans="3:19" x14ac:dyDescent="0.25">
      <c r="C53" s="37" t="s">
        <v>8245</v>
      </c>
      <c r="M53" s="37" t="s">
        <v>8244</v>
      </c>
      <c r="N53" s="26"/>
      <c r="O53" s="26"/>
      <c r="P53" s="26"/>
      <c r="Q53" s="26"/>
      <c r="R53" s="26"/>
      <c r="S53" s="26"/>
    </row>
    <row r="54" spans="3:19" x14ac:dyDescent="0.25">
      <c r="M54" s="26"/>
      <c r="N54" s="26"/>
      <c r="O54" s="26"/>
      <c r="P54" s="26"/>
      <c r="Q54" s="26"/>
      <c r="R54" s="26"/>
      <c r="S54" s="26"/>
    </row>
    <row r="55" spans="3:19" s="30" customFormat="1" x14ac:dyDescent="0.25">
      <c r="C55" s="32" t="s">
        <v>8180</v>
      </c>
      <c r="D55" s="32" t="s">
        <v>8213</v>
      </c>
      <c r="E55" s="32" t="s">
        <v>8214</v>
      </c>
      <c r="F55" s="32" t="s">
        <v>8215</v>
      </c>
      <c r="G55" s="32" t="s">
        <v>8216</v>
      </c>
      <c r="H55" s="32" t="s">
        <v>8217</v>
      </c>
      <c r="I55" s="32" t="s">
        <v>8218</v>
      </c>
      <c r="J55" s="38"/>
      <c r="K55" s="38"/>
      <c r="M55" s="2" t="s">
        <v>8240</v>
      </c>
      <c r="N55" s="2" t="s">
        <v>8213</v>
      </c>
      <c r="O55" s="2" t="s">
        <v>8214</v>
      </c>
      <c r="P55" s="2" t="s">
        <v>8215</v>
      </c>
      <c r="Q55" s="2" t="s">
        <v>8216</v>
      </c>
      <c r="R55" s="2" t="s">
        <v>8217</v>
      </c>
      <c r="S55" s="2" t="s">
        <v>8241</v>
      </c>
    </row>
    <row r="56" spans="3:19" x14ac:dyDescent="0.25">
      <c r="C56" s="32" t="s">
        <v>8191</v>
      </c>
      <c r="D56" s="9">
        <v>158155.18127525898</v>
      </c>
      <c r="E56" s="9">
        <v>5251607.4814886106</v>
      </c>
      <c r="F56" s="9">
        <v>1109.9168445820001</v>
      </c>
      <c r="G56" s="9">
        <v>448.57787068699997</v>
      </c>
      <c r="H56" s="9">
        <v>16828.802139563999</v>
      </c>
      <c r="I56" s="9">
        <v>594.22260937652459</v>
      </c>
      <c r="J56" s="12"/>
      <c r="K56" s="12"/>
      <c r="M56" s="2" t="s">
        <v>8191</v>
      </c>
      <c r="N56" s="9">
        <f>LOG10(D56+1)</f>
        <v>5.1990861702718236</v>
      </c>
      <c r="O56" s="9">
        <f t="shared" ref="O56:S63" si="0">LOG10(E56+1)</f>
        <v>6.7202923410527973</v>
      </c>
      <c r="P56" s="9">
        <f t="shared" si="0"/>
        <v>3.0456815519284808</v>
      </c>
      <c r="Q56" s="9">
        <f t="shared" si="0"/>
        <v>2.6528049260595594</v>
      </c>
      <c r="R56" s="9">
        <f t="shared" si="0"/>
        <v>4.226079010200384</v>
      </c>
      <c r="S56" s="9">
        <f t="shared" si="0"/>
        <v>2.7746794194144573</v>
      </c>
    </row>
    <row r="57" spans="3:19" x14ac:dyDescent="0.25">
      <c r="C57" s="32" t="s">
        <v>8192</v>
      </c>
      <c r="D57" s="9">
        <v>1605.9473083369999</v>
      </c>
      <c r="E57" s="9">
        <v>750408.38771180704</v>
      </c>
      <c r="F57" s="9">
        <v>337.188559231</v>
      </c>
      <c r="G57" s="9">
        <v>165.300178313</v>
      </c>
      <c r="H57" s="9">
        <v>6536.8840122399997</v>
      </c>
      <c r="I57" s="9">
        <v>84.518576291075476</v>
      </c>
      <c r="J57" s="12"/>
      <c r="K57" s="12"/>
      <c r="M57" s="2" t="s">
        <v>8192</v>
      </c>
      <c r="N57" s="9">
        <f t="shared" ref="N57:N63" si="1">LOG10(D57+1)</f>
        <v>3.2060016365183812</v>
      </c>
      <c r="O57" s="9">
        <f t="shared" si="0"/>
        <v>5.8752982584812603</v>
      </c>
      <c r="P57" s="9">
        <f t="shared" si="0"/>
        <v>2.5291589115204802</v>
      </c>
      <c r="Q57" s="9">
        <f t="shared" si="0"/>
        <v>2.2208927148858479</v>
      </c>
      <c r="R57" s="9">
        <f t="shared" si="0"/>
        <v>3.815437211550107</v>
      </c>
      <c r="S57" s="9">
        <f t="shared" si="0"/>
        <v>1.932060462148377</v>
      </c>
    </row>
    <row r="58" spans="3:19" x14ac:dyDescent="0.25">
      <c r="C58" s="32" t="s">
        <v>8193</v>
      </c>
      <c r="D58" s="9">
        <v>93185.436662443899</v>
      </c>
      <c r="E58" s="9">
        <v>2271129.59807806</v>
      </c>
      <c r="F58" s="9">
        <v>477.77019318700098</v>
      </c>
      <c r="G58" s="9">
        <v>50.248450877000096</v>
      </c>
      <c r="H58" s="9">
        <v>1000.566625908</v>
      </c>
      <c r="I58" s="9">
        <v>257.91001700581944</v>
      </c>
      <c r="J58" s="12"/>
      <c r="K58" s="12"/>
      <c r="M58" s="2" t="s">
        <v>8193</v>
      </c>
      <c r="N58" s="9">
        <f t="shared" si="1"/>
        <v>4.969352705151004</v>
      </c>
      <c r="O58" s="9">
        <f t="shared" si="0"/>
        <v>6.3562421084134266</v>
      </c>
      <c r="P58" s="9">
        <f t="shared" si="0"/>
        <v>2.6801271046889328</v>
      </c>
      <c r="Q58" s="9">
        <f t="shared" si="0"/>
        <v>1.7096807422011817</v>
      </c>
      <c r="R58" s="9">
        <f t="shared" si="0"/>
        <v>3.0006798445949103</v>
      </c>
      <c r="S58" s="9">
        <f t="shared" si="0"/>
        <v>2.4131488532398016</v>
      </c>
    </row>
    <row r="59" spans="3:19" x14ac:dyDescent="0.25">
      <c r="C59" s="32" t="s">
        <v>8194</v>
      </c>
      <c r="D59" s="9">
        <v>17606.935104453001</v>
      </c>
      <c r="E59" s="9">
        <v>250918.221083232</v>
      </c>
      <c r="F59" s="9">
        <v>68.553023182000004</v>
      </c>
      <c r="G59" s="9">
        <v>19.913908512000003</v>
      </c>
      <c r="H59" s="9">
        <v>57.521861879999996</v>
      </c>
      <c r="I59" s="9">
        <v>28.497421835415452</v>
      </c>
      <c r="J59" s="12"/>
      <c r="K59" s="12"/>
      <c r="L59" s="42"/>
      <c r="M59" s="2" t="s">
        <v>8194</v>
      </c>
      <c r="N59" s="9">
        <f t="shared" si="1"/>
        <v>4.2457084289188778</v>
      </c>
      <c r="O59" s="9">
        <f t="shared" si="0"/>
        <v>5.3995339307074008</v>
      </c>
      <c r="P59" s="9">
        <f t="shared" si="0"/>
        <v>1.842316011721677</v>
      </c>
      <c r="Q59" s="9">
        <f t="shared" si="0"/>
        <v>1.3204352038635825</v>
      </c>
      <c r="R59" s="9">
        <f t="shared" si="0"/>
        <v>1.7673181348036988</v>
      </c>
      <c r="S59" s="9">
        <f t="shared" si="0"/>
        <v>1.4697840589753521</v>
      </c>
    </row>
    <row r="60" spans="3:19" x14ac:dyDescent="0.25">
      <c r="C60" s="32" t="s">
        <v>8195</v>
      </c>
      <c r="D60" s="9">
        <v>4044.1015199460003</v>
      </c>
      <c r="E60" s="9">
        <v>96659.353185458996</v>
      </c>
      <c r="F60" s="9">
        <v>20.687995939</v>
      </c>
      <c r="G60" s="9">
        <v>2.1416405549999999</v>
      </c>
      <c r="H60" s="9">
        <v>42.573760089000004</v>
      </c>
      <c r="I60" s="9">
        <v>10.976676362666131</v>
      </c>
      <c r="J60" s="12"/>
      <c r="K60" s="12"/>
      <c r="M60" s="2" t="s">
        <v>8195</v>
      </c>
      <c r="N60" s="9">
        <f t="shared" si="1"/>
        <v>3.6069294255772375</v>
      </c>
      <c r="O60" s="9">
        <f t="shared" si="0"/>
        <v>4.9852483776662559</v>
      </c>
      <c r="P60" s="9">
        <f t="shared" si="0"/>
        <v>1.3362194232523417</v>
      </c>
      <c r="Q60" s="9">
        <f t="shared" si="0"/>
        <v>0.49715649454547628</v>
      </c>
      <c r="R60" s="9">
        <f t="shared" si="0"/>
        <v>1.6392250379124562</v>
      </c>
      <c r="S60" s="9">
        <f t="shared" si="0"/>
        <v>1.078336314078421</v>
      </c>
    </row>
    <row r="61" spans="3:19" x14ac:dyDescent="0.25">
      <c r="C61" s="32" t="s">
        <v>8196</v>
      </c>
      <c r="D61" s="9">
        <v>40132.146989770998</v>
      </c>
      <c r="E61" s="9">
        <v>947663.24582968396</v>
      </c>
      <c r="F61" s="9">
        <v>205.05719459999997</v>
      </c>
      <c r="G61" s="9">
        <v>21.232296591999997</v>
      </c>
      <c r="H61" s="9">
        <v>418.80420192100001</v>
      </c>
      <c r="I61" s="9">
        <v>107.6170497190529</v>
      </c>
      <c r="J61" s="12"/>
      <c r="K61" s="12"/>
      <c r="M61" s="2" t="s">
        <v>8196</v>
      </c>
      <c r="N61" s="9">
        <f t="shared" si="1"/>
        <v>4.6035032157195337</v>
      </c>
      <c r="O61" s="9">
        <f t="shared" si="0"/>
        <v>5.976654495553805</v>
      </c>
      <c r="P61" s="9">
        <f t="shared" si="0"/>
        <v>2.3139877827554418</v>
      </c>
      <c r="Q61" s="9">
        <f t="shared" si="0"/>
        <v>1.3469843275534907</v>
      </c>
      <c r="R61" s="9">
        <f t="shared" si="0"/>
        <v>2.6230467812258262</v>
      </c>
      <c r="S61" s="9">
        <f t="shared" si="0"/>
        <v>2.0358980022115656</v>
      </c>
    </row>
    <row r="62" spans="3:19" x14ac:dyDescent="0.25">
      <c r="C62" s="32" t="s">
        <v>8197</v>
      </c>
      <c r="D62" s="9">
        <v>59.528204207000002</v>
      </c>
      <c r="E62" s="9">
        <v>38047.343374323005</v>
      </c>
      <c r="F62" s="9">
        <v>0</v>
      </c>
      <c r="G62" s="9">
        <v>7.7781070129999996</v>
      </c>
      <c r="H62" s="9">
        <v>359.46060815500005</v>
      </c>
      <c r="I62" s="9">
        <v>4.2611619478471292</v>
      </c>
      <c r="J62" s="12"/>
      <c r="K62" s="12"/>
      <c r="M62" s="2" t="s">
        <v>8197</v>
      </c>
      <c r="N62" s="9">
        <f t="shared" si="1"/>
        <v>1.7819577891519411</v>
      </c>
      <c r="O62" s="9">
        <f t="shared" si="0"/>
        <v>4.5803357523272856</v>
      </c>
      <c r="P62" s="9">
        <f t="shared" si="0"/>
        <v>0</v>
      </c>
      <c r="Q62" s="9">
        <f t="shared" si="0"/>
        <v>0.94340087098059988</v>
      </c>
      <c r="R62" s="9">
        <f t="shared" si="0"/>
        <v>2.5568578110924496</v>
      </c>
      <c r="S62" s="9">
        <f t="shared" si="0"/>
        <v>0.72108167035330151</v>
      </c>
    </row>
    <row r="63" spans="3:19" x14ac:dyDescent="0.25">
      <c r="C63" s="32" t="s">
        <v>8198</v>
      </c>
      <c r="D63" s="9">
        <v>1394.830972557</v>
      </c>
      <c r="E63" s="9">
        <v>893178.97451230895</v>
      </c>
      <c r="F63" s="9">
        <v>0</v>
      </c>
      <c r="G63" s="9">
        <v>181.88616291300002</v>
      </c>
      <c r="H63" s="9">
        <v>8411.4199048280007</v>
      </c>
      <c r="I63" s="9">
        <v>100.0326254667262</v>
      </c>
      <c r="J63" s="12"/>
      <c r="K63" s="12"/>
      <c r="M63" s="2" t="s">
        <v>8198</v>
      </c>
      <c r="N63" s="9">
        <f t="shared" si="1"/>
        <v>3.1448328308012976</v>
      </c>
      <c r="O63" s="9">
        <f t="shared" si="0"/>
        <v>5.9509389774353432</v>
      </c>
      <c r="P63" s="9">
        <f t="shared" si="0"/>
        <v>0</v>
      </c>
      <c r="Q63" s="9">
        <f t="shared" si="0"/>
        <v>2.2621808481890624</v>
      </c>
      <c r="R63" s="9">
        <f t="shared" si="0"/>
        <v>3.9249209423070024</v>
      </c>
      <c r="S63" s="9">
        <f t="shared" si="0"/>
        <v>2.0044616388537828</v>
      </c>
    </row>
    <row r="64" spans="3:19" x14ac:dyDescent="0.25">
      <c r="M64" s="12"/>
      <c r="N64" s="12"/>
      <c r="O64" s="12"/>
      <c r="P64" s="12"/>
      <c r="Q64" s="12"/>
      <c r="R64" s="12"/>
      <c r="S64" s="12"/>
    </row>
    <row r="65" spans="3:19" x14ac:dyDescent="0.25">
      <c r="M65" s="12"/>
      <c r="N65" s="12"/>
      <c r="O65" s="12"/>
      <c r="P65" s="12"/>
      <c r="Q65" s="12"/>
      <c r="R65" s="12"/>
      <c r="S65" s="12"/>
    </row>
    <row r="66" spans="3:19" s="30" customFormat="1" x14ac:dyDescent="0.25">
      <c r="C66" s="32" t="s">
        <v>8199</v>
      </c>
      <c r="D66" s="32" t="s">
        <v>8219</v>
      </c>
      <c r="E66" s="32" t="s">
        <v>8220</v>
      </c>
      <c r="F66" s="32" t="s">
        <v>8221</v>
      </c>
      <c r="G66" s="32" t="s">
        <v>8222</v>
      </c>
      <c r="H66" s="32" t="s">
        <v>8223</v>
      </c>
      <c r="I66" s="32" t="s">
        <v>8224</v>
      </c>
      <c r="J66" s="38"/>
      <c r="K66" s="38"/>
      <c r="M66" s="2" t="s">
        <v>8242</v>
      </c>
      <c r="N66" s="2" t="s">
        <v>8213</v>
      </c>
      <c r="O66" s="2" t="s">
        <v>8214</v>
      </c>
      <c r="P66" s="2" t="s">
        <v>8215</v>
      </c>
      <c r="Q66" s="2" t="s">
        <v>8216</v>
      </c>
      <c r="R66" s="2" t="s">
        <v>8217</v>
      </c>
      <c r="S66" s="12"/>
    </row>
    <row r="67" spans="3:19" x14ac:dyDescent="0.25">
      <c r="C67" s="32" t="s">
        <v>8191</v>
      </c>
      <c r="D67" s="9">
        <v>39.807495916249401</v>
      </c>
      <c r="E67" s="9">
        <v>1321.8241836115301</v>
      </c>
      <c r="F67" s="9">
        <v>0.27936492438509902</v>
      </c>
      <c r="G67" s="9">
        <v>0.112906587134911</v>
      </c>
      <c r="H67" s="9">
        <v>4.2357921317805207</v>
      </c>
      <c r="I67" s="9">
        <v>0.14956521756267963</v>
      </c>
      <c r="J67" s="12"/>
      <c r="K67" s="12"/>
      <c r="M67" s="2" t="s">
        <v>8191</v>
      </c>
      <c r="N67" s="9">
        <f>LOG10(D67+1)</f>
        <v>1.6107399458362204</v>
      </c>
      <c r="O67" s="9">
        <f t="shared" ref="O67:R74" si="2">LOG10(E67+1)</f>
        <v>3.1215021260005362</v>
      </c>
      <c r="P67" s="9">
        <f t="shared" si="2"/>
        <v>0.10699443974185481</v>
      </c>
      <c r="Q67" s="9">
        <f t="shared" si="2"/>
        <v>4.6458712947120728E-2</v>
      </c>
      <c r="R67" s="9">
        <f t="shared" si="2"/>
        <v>0.71898239612686543</v>
      </c>
      <c r="S67" s="12"/>
    </row>
    <row r="68" spans="3:19" x14ac:dyDescent="0.25">
      <c r="C68" s="32" t="s">
        <v>8192</v>
      </c>
      <c r="D68" s="9">
        <v>11.8959059876815</v>
      </c>
      <c r="E68" s="9">
        <v>5558.5806497170897</v>
      </c>
      <c r="F68" s="9">
        <v>2.4976930313407402</v>
      </c>
      <c r="G68" s="9">
        <v>1.22444576528148</v>
      </c>
      <c r="H68" s="9">
        <v>48.421363053629598</v>
      </c>
      <c r="I68" s="9">
        <v>0.62606352808204135</v>
      </c>
      <c r="J68" s="12"/>
      <c r="K68" s="12"/>
      <c r="M68" s="2" t="s">
        <v>8192</v>
      </c>
      <c r="N68" s="9">
        <f t="shared" ref="N68:N74" si="3">LOG10(D68+1)</f>
        <v>1.1104518584265879</v>
      </c>
      <c r="O68" s="9">
        <f t="shared" si="2"/>
        <v>3.7450420346787756</v>
      </c>
      <c r="P68" s="9">
        <f t="shared" si="2"/>
        <v>0.54378169175079727</v>
      </c>
      <c r="Q68" s="9">
        <f t="shared" si="2"/>
        <v>0.347221821580528</v>
      </c>
      <c r="R68" s="9">
        <f t="shared" si="2"/>
        <v>1.6939147191823394</v>
      </c>
      <c r="S68" s="12"/>
    </row>
    <row r="69" spans="3:19" x14ac:dyDescent="0.25">
      <c r="C69" s="32" t="s">
        <v>8193</v>
      </c>
      <c r="D69" s="9">
        <v>36.034584942940398</v>
      </c>
      <c r="E69" s="9">
        <v>878.24037048648995</v>
      </c>
      <c r="F69" s="9">
        <v>0.18475258823936599</v>
      </c>
      <c r="G69" s="9">
        <v>1.9430955482211899E-2</v>
      </c>
      <c r="H69" s="9">
        <v>0.38691671535498801</v>
      </c>
      <c r="I69" s="9">
        <v>9.9733185230401991E-2</v>
      </c>
      <c r="J69" s="12"/>
      <c r="K69" s="12"/>
      <c r="M69" s="2" t="s">
        <v>8193</v>
      </c>
      <c r="N69" s="9">
        <f t="shared" si="3"/>
        <v>1.5686074817538953</v>
      </c>
      <c r="O69" s="9">
        <f t="shared" si="2"/>
        <v>2.9441076205858163</v>
      </c>
      <c r="P69" s="9">
        <f t="shared" si="2"/>
        <v>7.3627666142780088E-2</v>
      </c>
      <c r="Q69" s="9">
        <f t="shared" si="2"/>
        <v>8.3578170013587864E-3</v>
      </c>
      <c r="R69" s="9">
        <f t="shared" si="2"/>
        <v>0.14205038237988599</v>
      </c>
      <c r="S69" s="12"/>
    </row>
    <row r="70" spans="3:19" x14ac:dyDescent="0.25">
      <c r="C70" s="32" t="s">
        <v>8194</v>
      </c>
      <c r="D70" s="9">
        <v>64.494267781879103</v>
      </c>
      <c r="E70" s="9">
        <v>919.114362942242</v>
      </c>
      <c r="F70" s="9">
        <v>0.25110997502564103</v>
      </c>
      <c r="G70" s="9">
        <v>7.2944719824175802E-2</v>
      </c>
      <c r="H70" s="9">
        <v>0.21070279076923101</v>
      </c>
      <c r="I70" s="9">
        <v>0.10438616056928735</v>
      </c>
      <c r="J70" s="12"/>
      <c r="K70" s="12"/>
      <c r="L70" s="42"/>
      <c r="M70" s="2" t="s">
        <v>8194</v>
      </c>
      <c r="N70" s="9">
        <f t="shared" si="3"/>
        <v>1.8162032911423469</v>
      </c>
      <c r="O70" s="9">
        <f t="shared" si="2"/>
        <v>2.9638418100716444</v>
      </c>
      <c r="P70" s="9">
        <f t="shared" si="2"/>
        <v>9.7295486709850568E-2</v>
      </c>
      <c r="Q70" s="9">
        <f t="shared" si="2"/>
        <v>3.057734685525727E-2</v>
      </c>
      <c r="R70" s="9">
        <f t="shared" si="2"/>
        <v>8.3037543497518726E-2</v>
      </c>
      <c r="S70" s="12"/>
    </row>
    <row r="71" spans="3:19" x14ac:dyDescent="0.25">
      <c r="C71" s="32" t="s">
        <v>8195</v>
      </c>
      <c r="D71" s="9">
        <v>60.359724178298499</v>
      </c>
      <c r="E71" s="9">
        <v>1442.6769132158099</v>
      </c>
      <c r="F71" s="9">
        <v>0.30877605879104497</v>
      </c>
      <c r="G71" s="9">
        <v>3.19647844029851E-2</v>
      </c>
      <c r="H71" s="9">
        <v>0.63542925505970194</v>
      </c>
      <c r="I71" s="9">
        <v>0.16383099048755406</v>
      </c>
      <c r="J71" s="12"/>
      <c r="K71" s="12"/>
      <c r="M71" s="2" t="s">
        <v>8195</v>
      </c>
      <c r="N71" s="9">
        <f t="shared" si="3"/>
        <v>1.7878833987226685</v>
      </c>
      <c r="O71" s="9">
        <f t="shared" si="2"/>
        <v>3.1594700114419227</v>
      </c>
      <c r="P71" s="9">
        <f t="shared" si="2"/>
        <v>0.11686534192776821</v>
      </c>
      <c r="Q71" s="9">
        <f t="shared" si="2"/>
        <v>1.3664877329556041E-2</v>
      </c>
      <c r="R71" s="9">
        <f t="shared" si="2"/>
        <v>0.21363176227835753</v>
      </c>
      <c r="S71" s="12"/>
    </row>
    <row r="72" spans="3:19" x14ac:dyDescent="0.25">
      <c r="C72" s="32" t="s">
        <v>8196</v>
      </c>
      <c r="D72" s="9">
        <v>53.652602927501398</v>
      </c>
      <c r="E72" s="9">
        <v>1266.9294730343399</v>
      </c>
      <c r="F72" s="9">
        <v>0.27414063449197895</v>
      </c>
      <c r="G72" s="9">
        <v>2.8385423251336899E-2</v>
      </c>
      <c r="H72" s="9">
        <v>0.55989866566978697</v>
      </c>
      <c r="I72" s="9">
        <v>0.14387306112172846</v>
      </c>
      <c r="J72" s="12"/>
      <c r="K72" s="12"/>
      <c r="M72" s="2" t="s">
        <v>8196</v>
      </c>
      <c r="N72" s="9">
        <f t="shared" si="3"/>
        <v>1.7376108508260819</v>
      </c>
      <c r="O72" s="9">
        <f t="shared" si="2"/>
        <v>3.1030950971388855</v>
      </c>
      <c r="P72" s="9">
        <f t="shared" si="2"/>
        <v>0.10521736631409104</v>
      </c>
      <c r="Q72" s="9">
        <f t="shared" si="2"/>
        <v>1.2155912149766518E-2</v>
      </c>
      <c r="R72" s="9">
        <f t="shared" si="2"/>
        <v>0.19309638657890704</v>
      </c>
      <c r="S72" s="12"/>
    </row>
    <row r="73" spans="3:19" x14ac:dyDescent="0.25">
      <c r="C73" s="32" t="s">
        <v>8197</v>
      </c>
      <c r="D73" s="9">
        <v>9.9213673678333301</v>
      </c>
      <c r="E73" s="9">
        <v>6341.2238957205</v>
      </c>
      <c r="F73" s="9">
        <v>0</v>
      </c>
      <c r="G73" s="9">
        <v>1.2963511688333298</v>
      </c>
      <c r="H73" s="9">
        <v>59.910101359166703</v>
      </c>
      <c r="I73" s="9">
        <v>0.71019365797452061</v>
      </c>
      <c r="J73" s="12"/>
      <c r="K73" s="12"/>
      <c r="M73" s="2" t="s">
        <v>8197</v>
      </c>
      <c r="N73" s="9">
        <f t="shared" si="3"/>
        <v>1.0382770159445838</v>
      </c>
      <c r="O73" s="9">
        <f t="shared" si="2"/>
        <v>3.8022415695989178</v>
      </c>
      <c r="P73" s="9">
        <f t="shared" si="2"/>
        <v>0</v>
      </c>
      <c r="Q73" s="9">
        <f t="shared" si="2"/>
        <v>0.36103830316174207</v>
      </c>
      <c r="R73" s="9">
        <f t="shared" si="2"/>
        <v>1.7846893222019657</v>
      </c>
      <c r="S73" s="12"/>
    </row>
    <row r="74" spans="3:19" x14ac:dyDescent="0.25">
      <c r="C74" s="32" t="s">
        <v>8198</v>
      </c>
      <c r="D74" s="9">
        <v>8.94122418305769</v>
      </c>
      <c r="E74" s="9">
        <v>5725.5062468737806</v>
      </c>
      <c r="F74" s="9">
        <v>0</v>
      </c>
      <c r="G74" s="9">
        <v>1.1659369417500001</v>
      </c>
      <c r="H74" s="9">
        <v>53.919358364282104</v>
      </c>
      <c r="I74" s="9">
        <v>0.64123477863286149</v>
      </c>
      <c r="J74" s="12"/>
      <c r="K74" s="12"/>
      <c r="M74" s="2" t="s">
        <v>8198</v>
      </c>
      <c r="N74" s="9">
        <f t="shared" si="3"/>
        <v>0.99743986761771974</v>
      </c>
      <c r="O74" s="9">
        <f t="shared" si="2"/>
        <v>3.7578897388139767</v>
      </c>
      <c r="P74" s="9">
        <f t="shared" si="2"/>
        <v>0</v>
      </c>
      <c r="Q74" s="9">
        <f t="shared" si="2"/>
        <v>0.33564580859185922</v>
      </c>
      <c r="R74" s="9">
        <f t="shared" si="2"/>
        <v>1.7397254546302767</v>
      </c>
      <c r="S74" s="12"/>
    </row>
    <row r="76" spans="3:19" s="30" customFormat="1" x14ac:dyDescent="0.25">
      <c r="C76" s="32" t="s">
        <v>8225</v>
      </c>
      <c r="D76" s="32" t="s">
        <v>8226</v>
      </c>
      <c r="E76" s="32" t="s">
        <v>8227</v>
      </c>
      <c r="F76" s="32" t="s">
        <v>8228</v>
      </c>
      <c r="G76" s="32" t="s">
        <v>8229</v>
      </c>
      <c r="H76" s="32" t="s">
        <v>8230</v>
      </c>
      <c r="M76" s="2" t="s">
        <v>8246</v>
      </c>
      <c r="N76" s="32" t="s">
        <v>8231</v>
      </c>
      <c r="O76" s="32" t="s">
        <v>8232</v>
      </c>
      <c r="P76" s="32" t="s">
        <v>8233</v>
      </c>
      <c r="Q76" s="32" t="s">
        <v>8234</v>
      </c>
      <c r="R76" s="32" t="s">
        <v>8235</v>
      </c>
    </row>
    <row r="77" spans="3:19" x14ac:dyDescent="0.25">
      <c r="C77" s="32" t="s">
        <v>8191</v>
      </c>
      <c r="D77" s="33"/>
      <c r="E77" s="33"/>
      <c r="F77" s="33"/>
      <c r="G77" s="33"/>
      <c r="H77" s="33"/>
      <c r="M77" s="43" t="s">
        <v>8191</v>
      </c>
      <c r="N77" s="33"/>
      <c r="O77" s="33"/>
      <c r="P77" s="33"/>
      <c r="Q77" s="33"/>
      <c r="R77" s="33"/>
    </row>
    <row r="78" spans="3:19" x14ac:dyDescent="0.25">
      <c r="C78" s="32" t="s">
        <v>8192</v>
      </c>
      <c r="D78" s="41">
        <v>19.001116426834272</v>
      </c>
      <c r="E78" s="41">
        <v>8878.6207795012815</v>
      </c>
      <c r="F78" s="41">
        <v>3.989520103482914</v>
      </c>
      <c r="G78" s="41">
        <v>1.9557851725249005</v>
      </c>
      <c r="H78" s="41">
        <v>77.3425712913984</v>
      </c>
      <c r="M78" s="43" t="s">
        <v>8192</v>
      </c>
      <c r="N78" s="40">
        <v>1.9001116426834271E-2</v>
      </c>
      <c r="O78" s="40">
        <v>8.878620779501281</v>
      </c>
      <c r="P78" s="40">
        <v>3.9895201034829139E-3</v>
      </c>
      <c r="Q78" s="40">
        <v>1.9557851725249004E-3</v>
      </c>
      <c r="R78" s="40">
        <v>7.7342571291398404E-2</v>
      </c>
    </row>
    <row r="79" spans="3:19" x14ac:dyDescent="0.25">
      <c r="C79" s="32" t="s">
        <v>8193</v>
      </c>
      <c r="D79" s="41">
        <v>361.30987754671537</v>
      </c>
      <c r="E79" s="41">
        <v>8805.899144377996</v>
      </c>
      <c r="F79" s="41">
        <v>1.8524685420660518</v>
      </c>
      <c r="G79" s="41">
        <v>0.19482938840590397</v>
      </c>
      <c r="H79" s="41">
        <v>3.8795182813136853</v>
      </c>
      <c r="M79" s="43" t="s">
        <v>8193</v>
      </c>
      <c r="N79" s="40">
        <v>0.3613098775467154</v>
      </c>
      <c r="O79" s="40">
        <v>8.8058991443779959</v>
      </c>
      <c r="P79" s="40">
        <v>1.8524685420660519E-3</v>
      </c>
      <c r="Q79" s="40">
        <v>1.9482938840590397E-4</v>
      </c>
      <c r="R79" s="40">
        <v>3.8795182813136852E-3</v>
      </c>
    </row>
    <row r="80" spans="3:19" x14ac:dyDescent="0.25">
      <c r="C80" s="32" t="s">
        <v>8194</v>
      </c>
      <c r="D80" s="41">
        <v>617.84308791652893</v>
      </c>
      <c r="E80" s="41">
        <v>8804.944620337581</v>
      </c>
      <c r="F80" s="41">
        <v>2.4055868484497451</v>
      </c>
      <c r="G80" s="41">
        <v>0.69879684650110341</v>
      </c>
      <c r="H80" s="41">
        <v>2.0184935399494326</v>
      </c>
      <c r="L80" s="42"/>
      <c r="M80" s="43" t="s">
        <v>8194</v>
      </c>
      <c r="N80" s="40">
        <v>0.61784308791652898</v>
      </c>
      <c r="O80" s="40">
        <v>8.8049446203375812</v>
      </c>
      <c r="P80" s="40">
        <v>2.4055868484497453E-3</v>
      </c>
      <c r="Q80" s="40">
        <v>6.9879684650110338E-4</v>
      </c>
      <c r="R80" s="40">
        <v>2.0184935399494325E-3</v>
      </c>
    </row>
    <row r="81" spans="3:25" x14ac:dyDescent="0.25">
      <c r="C81" s="32" t="s">
        <v>8195</v>
      </c>
      <c r="D81" s="41">
        <v>368.42677932099713</v>
      </c>
      <c r="E81" s="41">
        <v>8805.8853146310084</v>
      </c>
      <c r="F81" s="41">
        <v>1.8847231398170767</v>
      </c>
      <c r="G81" s="41">
        <v>0.19510828999970767</v>
      </c>
      <c r="H81" s="41">
        <v>3.8785656680014604</v>
      </c>
      <c r="M81" s="43" t="s">
        <v>8195</v>
      </c>
      <c r="N81" s="40">
        <v>0.3684267793209971</v>
      </c>
      <c r="O81" s="40">
        <v>8.8058853146310092</v>
      </c>
      <c r="P81" s="40">
        <v>1.8847231398170768E-3</v>
      </c>
      <c r="Q81" s="40">
        <v>1.9510828999970767E-4</v>
      </c>
      <c r="R81" s="40">
        <v>3.8785656680014606E-3</v>
      </c>
    </row>
    <row r="82" spans="3:25" x14ac:dyDescent="0.25">
      <c r="C82" s="32" t="s">
        <v>8196</v>
      </c>
      <c r="D82" s="41">
        <v>372.91625346114523</v>
      </c>
      <c r="E82" s="41">
        <v>8805.8839031888674</v>
      </c>
      <c r="F82" s="41">
        <v>1.9054340844255269</v>
      </c>
      <c r="G82" s="41">
        <v>0.19729491421135806</v>
      </c>
      <c r="H82" s="41">
        <v>3.8916157153010436</v>
      </c>
      <c r="M82" s="43" t="s">
        <v>8196</v>
      </c>
      <c r="N82" s="40">
        <v>0.37291625346114521</v>
      </c>
      <c r="O82" s="40">
        <v>8.8058839031888674</v>
      </c>
      <c r="P82" s="40">
        <v>1.9054340844255268E-3</v>
      </c>
      <c r="Q82" s="40">
        <v>1.9729491421135805E-4</v>
      </c>
      <c r="R82" s="40">
        <v>3.8916157153010434E-3</v>
      </c>
    </row>
    <row r="83" spans="3:25" x14ac:dyDescent="0.25">
      <c r="C83" s="32" t="s">
        <v>8197</v>
      </c>
      <c r="D83" s="41">
        <v>13.969946445493697</v>
      </c>
      <c r="E83" s="41">
        <v>8928.8658445722067</v>
      </c>
      <c r="F83" s="41">
        <v>0</v>
      </c>
      <c r="G83" s="41">
        <v>1.8253488386963888</v>
      </c>
      <c r="H83" s="41">
        <v>84.35741531405786</v>
      </c>
      <c r="M83" s="43" t="s">
        <v>8197</v>
      </c>
      <c r="N83" s="40">
        <v>1.3969946445493698E-2</v>
      </c>
      <c r="O83" s="40">
        <v>8.928865844572206</v>
      </c>
      <c r="P83" s="40">
        <v>0</v>
      </c>
      <c r="Q83" s="40">
        <v>1.8253488386963887E-3</v>
      </c>
      <c r="R83" s="40">
        <v>8.4357415314057854E-2</v>
      </c>
    </row>
    <row r="84" spans="3:25" x14ac:dyDescent="0.25">
      <c r="C84" s="32" t="s">
        <v>8198</v>
      </c>
      <c r="D84" s="41">
        <v>13.943760508624877</v>
      </c>
      <c r="E84" s="41">
        <v>8928.8766574401925</v>
      </c>
      <c r="F84" s="41">
        <v>0</v>
      </c>
      <c r="G84" s="41">
        <v>1.8182684105747151</v>
      </c>
      <c r="H84" s="41">
        <v>84.086765348630053</v>
      </c>
      <c r="M84" s="43" t="s">
        <v>8198</v>
      </c>
      <c r="N84" s="40">
        <v>1.3943760508624876E-2</v>
      </c>
      <c r="O84" s="40">
        <v>8.9288766574401919</v>
      </c>
      <c r="P84" s="40">
        <v>0</v>
      </c>
      <c r="Q84" s="40">
        <v>1.8182684105747151E-3</v>
      </c>
      <c r="R84" s="40">
        <v>8.4086765348630049E-2</v>
      </c>
    </row>
    <row r="90" spans="3:25" s="30" customFormat="1" x14ac:dyDescent="0.25">
      <c r="F90" s="30" t="s">
        <v>8236</v>
      </c>
      <c r="G90" s="30" t="s">
        <v>8237</v>
      </c>
    </row>
    <row r="95" spans="3:25" s="30" customFormat="1" x14ac:dyDescent="0.25">
      <c r="C95" s="32" t="s">
        <v>8180</v>
      </c>
      <c r="D95" s="32" t="s">
        <v>8181</v>
      </c>
      <c r="E95" s="32" t="s">
        <v>8182</v>
      </c>
      <c r="F95" s="32" t="s">
        <v>8183</v>
      </c>
      <c r="G95" s="32" t="s">
        <v>8184</v>
      </c>
      <c r="H95" s="32" t="s">
        <v>8185</v>
      </c>
      <c r="I95" s="32" t="s">
        <v>8186</v>
      </c>
      <c r="J95" s="32"/>
      <c r="K95" s="32"/>
      <c r="L95" s="32" t="s">
        <v>8187</v>
      </c>
      <c r="M95" s="32" t="s">
        <v>8188</v>
      </c>
      <c r="Q95" s="32" t="s">
        <v>8189</v>
      </c>
      <c r="R95" s="32" t="s">
        <v>8181</v>
      </c>
      <c r="S95" s="32" t="s">
        <v>8182</v>
      </c>
      <c r="T95" s="32" t="s">
        <v>8183</v>
      </c>
      <c r="U95" s="32" t="s">
        <v>8184</v>
      </c>
      <c r="V95" s="32" t="s">
        <v>8185</v>
      </c>
      <c r="W95" s="32" t="s">
        <v>8186</v>
      </c>
      <c r="X95" s="32" t="s">
        <v>8190</v>
      </c>
      <c r="Y95" s="32" t="s">
        <v>8189</v>
      </c>
    </row>
    <row r="96" spans="3:25" x14ac:dyDescent="0.25">
      <c r="C96" s="32" t="s">
        <v>8191</v>
      </c>
      <c r="D96" s="33">
        <v>165821795.59768677</v>
      </c>
      <c r="E96" s="33">
        <v>5725022035.8812962</v>
      </c>
      <c r="F96" s="33">
        <v>925070.14471999847</v>
      </c>
      <c r="G96" s="33">
        <v>294912.56052799959</v>
      </c>
      <c r="H96" s="33">
        <v>10432416.144916987</v>
      </c>
      <c r="I96" s="33">
        <v>2455946.6681749988</v>
      </c>
      <c r="J96" s="33"/>
      <c r="K96" s="33"/>
      <c r="L96" s="33">
        <v>1404266.5500000007</v>
      </c>
      <c r="M96" s="33">
        <v>2138167</v>
      </c>
      <c r="Q96" s="33" t="s">
        <v>8191</v>
      </c>
      <c r="R96" s="34">
        <v>1</v>
      </c>
      <c r="S96" s="34">
        <v>1</v>
      </c>
      <c r="T96" s="34">
        <v>1</v>
      </c>
      <c r="U96" s="34">
        <v>1</v>
      </c>
      <c r="V96" s="34">
        <v>1</v>
      </c>
      <c r="W96" s="34">
        <v>1</v>
      </c>
      <c r="X96" s="33">
        <v>2918</v>
      </c>
      <c r="Y96" s="33">
        <v>100</v>
      </c>
    </row>
    <row r="97" spans="3:25" x14ac:dyDescent="0.25">
      <c r="C97" s="32" t="s">
        <v>8192</v>
      </c>
      <c r="D97" s="33">
        <v>380543.67847800005</v>
      </c>
      <c r="E97" s="33">
        <v>205115245.15443301</v>
      </c>
      <c r="F97" s="33">
        <v>77083.878322999997</v>
      </c>
      <c r="G97" s="33">
        <v>39710.530248000003</v>
      </c>
      <c r="H97" s="33">
        <v>1688256.0025909999</v>
      </c>
      <c r="I97" s="33">
        <v>87462.773407000015</v>
      </c>
      <c r="J97" s="33"/>
      <c r="K97" s="33"/>
      <c r="L97" s="33">
        <v>12073.52</v>
      </c>
      <c r="M97" s="33">
        <v>20303</v>
      </c>
      <c r="Q97" s="33" t="s">
        <v>8192</v>
      </c>
      <c r="R97" s="34">
        <v>2.2948954153244536E-3</v>
      </c>
      <c r="S97" s="34">
        <v>3.582785251635421E-2</v>
      </c>
      <c r="T97" s="34">
        <v>8.3327603601705089E-2</v>
      </c>
      <c r="U97" s="34">
        <v>0.13465187843103008</v>
      </c>
      <c r="V97" s="34">
        <v>0.16182790056870702</v>
      </c>
      <c r="W97" s="34">
        <v>3.5612651748660788E-2</v>
      </c>
      <c r="X97" s="33">
        <v>28</v>
      </c>
      <c r="Y97" s="35">
        <v>0.95956134338588073</v>
      </c>
    </row>
    <row r="98" spans="3:25" x14ac:dyDescent="0.25">
      <c r="C98" s="32" t="s">
        <v>8193</v>
      </c>
      <c r="D98" s="33">
        <v>134278242.11773685</v>
      </c>
      <c r="E98" s="33">
        <v>4081900662.0642605</v>
      </c>
      <c r="F98" s="33">
        <v>707742.1175299983</v>
      </c>
      <c r="G98" s="33">
        <v>86564.530219000138</v>
      </c>
      <c r="H98" s="33">
        <v>1760900.7035879986</v>
      </c>
      <c r="I98" s="33">
        <v>1754673.6851999988</v>
      </c>
      <c r="J98" s="33"/>
      <c r="K98" s="33"/>
      <c r="L98" s="33">
        <v>1129582.3200000005</v>
      </c>
      <c r="M98" s="33">
        <v>1726300</v>
      </c>
      <c r="Q98" s="33" t="s">
        <v>8193</v>
      </c>
      <c r="R98" s="34">
        <v>0.80977438239494037</v>
      </c>
      <c r="S98" s="34">
        <v>0.71299300447773784</v>
      </c>
      <c r="T98" s="34">
        <v>0.76506859676486338</v>
      </c>
      <c r="U98" s="34">
        <v>0.29352608808529035</v>
      </c>
      <c r="V98" s="34">
        <v>0.16879126360828375</v>
      </c>
      <c r="W98" s="34">
        <v>0.71445919731794816</v>
      </c>
      <c r="X98" s="33">
        <v>2367</v>
      </c>
      <c r="Y98" s="35">
        <v>81.117203564084988</v>
      </c>
    </row>
    <row r="99" spans="3:25" x14ac:dyDescent="0.25">
      <c r="C99" s="32" t="s">
        <v>8194</v>
      </c>
      <c r="D99" s="33">
        <v>14403705.846673006</v>
      </c>
      <c r="E99" s="33">
        <v>257654928.50520903</v>
      </c>
      <c r="F99" s="33">
        <v>58476.107627999976</v>
      </c>
      <c r="G99" s="33">
        <v>17818.680655999982</v>
      </c>
      <c r="H99" s="33">
        <v>57630.338067000019</v>
      </c>
      <c r="I99" s="33">
        <v>110769.43107399996</v>
      </c>
      <c r="J99" s="33"/>
      <c r="K99" s="33"/>
      <c r="L99" s="33">
        <v>86980.14</v>
      </c>
      <c r="M99" s="33">
        <v>135410</v>
      </c>
      <c r="Q99" s="33" t="s">
        <v>8194</v>
      </c>
      <c r="R99" s="34">
        <v>8.6862561068986155E-2</v>
      </c>
      <c r="S99" s="34">
        <v>4.5005054459243882E-2</v>
      </c>
      <c r="T99" s="34">
        <v>6.3212620104283662E-2</v>
      </c>
      <c r="U99" s="34">
        <v>6.0420216162031665E-2</v>
      </c>
      <c r="V99" s="34">
        <v>5.5241602009022039E-3</v>
      </c>
      <c r="W99" s="34">
        <v>4.5102539281242679E-2</v>
      </c>
      <c r="X99" s="33">
        <v>199</v>
      </c>
      <c r="Y99" s="35">
        <v>6.8197395476353675</v>
      </c>
    </row>
    <row r="100" spans="3:25" x14ac:dyDescent="0.25">
      <c r="C100" s="32" t="s">
        <v>8195</v>
      </c>
      <c r="D100" s="33">
        <v>7958400.4486919986</v>
      </c>
      <c r="E100" s="33">
        <v>197431738.84934998</v>
      </c>
      <c r="F100" s="33">
        <v>40891.076625999987</v>
      </c>
      <c r="G100" s="33">
        <v>4377.1083209999988</v>
      </c>
      <c r="H100" s="33">
        <v>86520.653180999987</v>
      </c>
      <c r="I100" s="33">
        <v>84870.305150999964</v>
      </c>
      <c r="J100" s="33"/>
      <c r="K100" s="33"/>
      <c r="L100" s="33">
        <v>65846.489999999991</v>
      </c>
      <c r="M100" s="33">
        <v>87674</v>
      </c>
      <c r="Q100" s="33" t="s">
        <v>8195</v>
      </c>
      <c r="R100" s="34">
        <v>4.7993693591405179E-2</v>
      </c>
      <c r="S100" s="34">
        <v>3.4485760510956323E-2</v>
      </c>
      <c r="T100" s="34">
        <v>4.4203217301296602E-2</v>
      </c>
      <c r="U100" s="34">
        <v>1.4842054584461917E-2</v>
      </c>
      <c r="V100" s="34">
        <v>8.2934434343050686E-3</v>
      </c>
      <c r="W100" s="34">
        <v>3.4557063575841672E-2</v>
      </c>
      <c r="X100" s="33">
        <v>91</v>
      </c>
      <c r="Y100" s="35">
        <v>3.1185743660041125</v>
      </c>
    </row>
    <row r="101" spans="3:25" x14ac:dyDescent="0.25">
      <c r="C101" s="32" t="s">
        <v>8196</v>
      </c>
      <c r="D101" s="33">
        <v>7695669.9996419996</v>
      </c>
      <c r="E101" s="33">
        <v>246866220.11605388</v>
      </c>
      <c r="F101" s="33">
        <v>40876.964613000033</v>
      </c>
      <c r="G101" s="33">
        <v>5221.8927239999985</v>
      </c>
      <c r="H101" s="33">
        <v>106154.66760700007</v>
      </c>
      <c r="I101" s="33">
        <v>106119.28109700004</v>
      </c>
      <c r="J101" s="33"/>
      <c r="K101" s="33"/>
      <c r="L101" s="33">
        <v>61490.35</v>
      </c>
      <c r="M101" s="33">
        <v>97849</v>
      </c>
      <c r="Q101" s="33" t="s">
        <v>8196</v>
      </c>
      <c r="R101" s="34">
        <v>4.6409279141525317E-2</v>
      </c>
      <c r="S101" s="34">
        <v>4.3120571164413327E-2</v>
      </c>
      <c r="T101" s="34">
        <v>4.4187962227851089E-2</v>
      </c>
      <c r="U101" s="34">
        <v>1.7706579586338853E-2</v>
      </c>
      <c r="V101" s="34">
        <v>1.0175463299431559E-2</v>
      </c>
      <c r="W101" s="34">
        <v>4.3209114624568265E-2</v>
      </c>
      <c r="X101" s="33">
        <v>153</v>
      </c>
      <c r="Y101" s="35">
        <v>5.2433173406442766</v>
      </c>
    </row>
    <row r="102" spans="3:25" x14ac:dyDescent="0.25">
      <c r="C102" s="32" t="s">
        <v>8197</v>
      </c>
      <c r="D102" s="33">
        <v>25361.127961999999</v>
      </c>
      <c r="E102" s="33">
        <v>18525754.854715001</v>
      </c>
      <c r="F102" s="33">
        <v>0</v>
      </c>
      <c r="G102" s="33">
        <v>3081.4108889999998</v>
      </c>
      <c r="H102" s="33">
        <v>159099.64198099999</v>
      </c>
      <c r="I102" s="33">
        <v>7854.071394999999</v>
      </c>
      <c r="J102" s="33"/>
      <c r="K102" s="33"/>
      <c r="L102" s="33">
        <v>560.59</v>
      </c>
      <c r="M102" s="33">
        <v>1365</v>
      </c>
      <c r="Q102" s="33" t="s">
        <v>8197</v>
      </c>
      <c r="R102" s="34">
        <v>1.5294206573139888E-4</v>
      </c>
      <c r="S102" s="34">
        <v>3.2359272573285721E-3</v>
      </c>
      <c r="T102" s="34">
        <v>0</v>
      </c>
      <c r="U102" s="34">
        <v>1.0448557645300579E-2</v>
      </c>
      <c r="V102" s="34">
        <v>1.5250507626511671E-2</v>
      </c>
      <c r="W102" s="34">
        <v>3.197981249664643E-3</v>
      </c>
      <c r="X102" s="33">
        <v>3</v>
      </c>
      <c r="Y102" s="35">
        <v>0.1028101439342015</v>
      </c>
    </row>
    <row r="103" spans="3:25" x14ac:dyDescent="0.25">
      <c r="C103" s="32" t="s">
        <v>8198</v>
      </c>
      <c r="D103" s="33">
        <v>1079872.3785030001</v>
      </c>
      <c r="E103" s="33">
        <v>717527486.3372581</v>
      </c>
      <c r="F103" s="33">
        <v>0</v>
      </c>
      <c r="G103" s="33">
        <v>138138.40747100001</v>
      </c>
      <c r="H103" s="33">
        <v>6573854.1379020019</v>
      </c>
      <c r="I103" s="33">
        <v>304197.12085100013</v>
      </c>
      <c r="J103" s="33"/>
      <c r="K103" s="33"/>
      <c r="L103" s="33">
        <v>47733.14</v>
      </c>
      <c r="M103" s="33">
        <v>69266</v>
      </c>
      <c r="Q103" s="33" t="s">
        <v>8198</v>
      </c>
      <c r="R103" s="34">
        <v>6.5122463220876163E-3</v>
      </c>
      <c r="S103" s="34">
        <v>0.125331829613963</v>
      </c>
      <c r="T103" s="34">
        <v>0</v>
      </c>
      <c r="U103" s="34">
        <v>0.46840462550554834</v>
      </c>
      <c r="V103" s="34">
        <v>0.63013726126185998</v>
      </c>
      <c r="W103" s="34">
        <v>0.12386145220207384</v>
      </c>
      <c r="X103" s="33">
        <v>77</v>
      </c>
      <c r="Y103" s="35">
        <v>2.6387936943111723</v>
      </c>
    </row>
    <row r="106" spans="3:25" s="30" customFormat="1" x14ac:dyDescent="0.25">
      <c r="C106" s="32" t="s">
        <v>8199</v>
      </c>
      <c r="D106" s="32" t="s">
        <v>8200</v>
      </c>
      <c r="E106" s="32" t="s">
        <v>8201</v>
      </c>
      <c r="F106" s="32" t="s">
        <v>8202</v>
      </c>
      <c r="G106" s="32" t="s">
        <v>8203</v>
      </c>
      <c r="H106" s="32" t="s">
        <v>8204</v>
      </c>
      <c r="I106" s="32" t="s">
        <v>8205</v>
      </c>
      <c r="J106" s="32"/>
      <c r="K106" s="32"/>
      <c r="L106" s="32" t="s">
        <v>8187</v>
      </c>
      <c r="M106" s="32" t="s">
        <v>8188</v>
      </c>
    </row>
    <row r="107" spans="3:25" x14ac:dyDescent="0.25">
      <c r="C107" s="32" t="s">
        <v>8191</v>
      </c>
      <c r="D107" s="33">
        <v>56827.208909419729</v>
      </c>
      <c r="E107" s="33">
        <v>1961967.7984514381</v>
      </c>
      <c r="F107" s="33">
        <v>317.02198242631886</v>
      </c>
      <c r="G107" s="33">
        <v>101.06667598629184</v>
      </c>
      <c r="H107" s="33">
        <v>3575.1940181346768</v>
      </c>
      <c r="I107" s="33">
        <v>841.65410149931415</v>
      </c>
      <c r="J107" s="33"/>
      <c r="K107" s="33"/>
      <c r="L107" s="33">
        <v>481.24282042494883</v>
      </c>
      <c r="M107" s="33">
        <v>732.75085675119942</v>
      </c>
    </row>
    <row r="108" spans="3:25" x14ac:dyDescent="0.25">
      <c r="C108" s="32" t="s">
        <v>8192</v>
      </c>
      <c r="D108" s="33">
        <v>13590.845659928573</v>
      </c>
      <c r="E108" s="33">
        <v>7325544.4698011791</v>
      </c>
      <c r="F108" s="33">
        <v>2752.995654392857</v>
      </c>
      <c r="G108" s="33">
        <v>1418.2332231428572</v>
      </c>
      <c r="H108" s="33">
        <v>60294.857235392854</v>
      </c>
      <c r="I108" s="33">
        <v>3123.6704788214292</v>
      </c>
      <c r="J108" s="33"/>
      <c r="K108" s="33"/>
      <c r="L108" s="33">
        <v>431.19714285714286</v>
      </c>
      <c r="M108" s="33">
        <v>725.10714285714289</v>
      </c>
    </row>
    <row r="109" spans="3:25" x14ac:dyDescent="0.25">
      <c r="C109" s="32" t="s">
        <v>8193</v>
      </c>
      <c r="D109" s="33">
        <v>56729.295360260599</v>
      </c>
      <c r="E109" s="33">
        <v>1724503.8707495818</v>
      </c>
      <c r="F109" s="33">
        <v>299.00385193493804</v>
      </c>
      <c r="G109" s="33">
        <v>36.571411161385775</v>
      </c>
      <c r="H109" s="33">
        <v>743.9377708441059</v>
      </c>
      <c r="I109" s="33">
        <v>741.3070068441059</v>
      </c>
      <c r="J109" s="33"/>
      <c r="K109" s="33"/>
      <c r="L109" s="33">
        <v>477.22108998732597</v>
      </c>
      <c r="M109" s="33">
        <v>729.31981411068864</v>
      </c>
    </row>
    <row r="110" spans="3:25" x14ac:dyDescent="0.25">
      <c r="C110" s="32" t="s">
        <v>8194</v>
      </c>
      <c r="D110" s="33">
        <v>72380.431390316618</v>
      </c>
      <c r="E110" s="33">
        <v>1294748.3844482866</v>
      </c>
      <c r="F110" s="33">
        <v>293.84978707537675</v>
      </c>
      <c r="G110" s="33">
        <v>89.541108824120514</v>
      </c>
      <c r="H110" s="33">
        <v>289.59968877889457</v>
      </c>
      <c r="I110" s="33">
        <v>556.6303069045224</v>
      </c>
      <c r="J110" s="33"/>
      <c r="K110" s="33"/>
      <c r="L110" s="33">
        <v>437.08613065326631</v>
      </c>
      <c r="M110" s="33">
        <v>680.45226130653271</v>
      </c>
      <c r="Q110" s="32"/>
      <c r="R110" s="32" t="s">
        <v>8190</v>
      </c>
    </row>
    <row r="111" spans="3:25" x14ac:dyDescent="0.25">
      <c r="C111" s="32" t="s">
        <v>8195</v>
      </c>
      <c r="D111" s="33">
        <v>87454.949985626357</v>
      </c>
      <c r="E111" s="33">
        <v>2169579.5477950545</v>
      </c>
      <c r="F111" s="33">
        <v>449.35249039560426</v>
      </c>
      <c r="G111" s="33">
        <v>48.10009143956043</v>
      </c>
      <c r="H111" s="33">
        <v>950.77640858241739</v>
      </c>
      <c r="I111" s="33">
        <v>932.64071594505458</v>
      </c>
      <c r="J111" s="33"/>
      <c r="K111" s="33"/>
      <c r="L111" s="33">
        <v>723.58780219780215</v>
      </c>
      <c r="M111" s="33">
        <v>963.45054945054949</v>
      </c>
      <c r="Q111" s="33" t="s">
        <v>8191</v>
      </c>
      <c r="R111" s="33">
        <v>2918</v>
      </c>
    </row>
    <row r="112" spans="3:25" x14ac:dyDescent="0.25">
      <c r="C112" s="32" t="s">
        <v>8196</v>
      </c>
      <c r="D112" s="33">
        <v>50298.496729686274</v>
      </c>
      <c r="E112" s="33">
        <v>1613504.706640875</v>
      </c>
      <c r="F112" s="33">
        <v>267.16970335294138</v>
      </c>
      <c r="G112" s="33">
        <v>34.130017803921561</v>
      </c>
      <c r="H112" s="33">
        <v>693.82135690849714</v>
      </c>
      <c r="I112" s="33">
        <v>693.59007252941205</v>
      </c>
      <c r="J112" s="33"/>
      <c r="K112" s="33"/>
      <c r="L112" s="33">
        <v>401.89771241830067</v>
      </c>
      <c r="M112" s="33">
        <v>639.53594771241831</v>
      </c>
      <c r="Q112" s="33" t="s">
        <v>8192</v>
      </c>
      <c r="R112" s="33">
        <v>28</v>
      </c>
    </row>
    <row r="113" spans="3:18" x14ac:dyDescent="0.25">
      <c r="C113" s="32" t="s">
        <v>8197</v>
      </c>
      <c r="D113" s="33">
        <v>8453.7093206666668</v>
      </c>
      <c r="E113" s="33">
        <v>6175251.6182383336</v>
      </c>
      <c r="F113" s="33">
        <v>0</v>
      </c>
      <c r="G113" s="33">
        <v>1027.1369629999999</v>
      </c>
      <c r="H113" s="33">
        <v>53033.213993666664</v>
      </c>
      <c r="I113" s="33">
        <v>2618.0237983333332</v>
      </c>
      <c r="J113" s="33"/>
      <c r="K113" s="33"/>
      <c r="L113" s="33">
        <v>186.86333333333334</v>
      </c>
      <c r="M113" s="33">
        <v>455</v>
      </c>
      <c r="Q113" s="33" t="s">
        <v>8193</v>
      </c>
      <c r="R113" s="33">
        <v>2367</v>
      </c>
    </row>
    <row r="114" spans="3:18" x14ac:dyDescent="0.25">
      <c r="C114" s="32" t="s">
        <v>8198</v>
      </c>
      <c r="D114" s="33">
        <v>14024.316603935067</v>
      </c>
      <c r="E114" s="33">
        <v>9318538.783600755</v>
      </c>
      <c r="F114" s="33">
        <v>0</v>
      </c>
      <c r="G114" s="33">
        <v>1794.005291831169</v>
      </c>
      <c r="H114" s="33">
        <v>85374.729063662366</v>
      </c>
      <c r="I114" s="33">
        <v>3950.6119591038978</v>
      </c>
      <c r="J114" s="33"/>
      <c r="K114" s="33"/>
      <c r="L114" s="33">
        <v>619.91090909090906</v>
      </c>
      <c r="M114" s="33">
        <v>899.55844155844159</v>
      </c>
      <c r="Q114" s="33" t="s">
        <v>8194</v>
      </c>
      <c r="R114" s="33">
        <v>199</v>
      </c>
    </row>
    <row r="115" spans="3:18" x14ac:dyDescent="0.25">
      <c r="Q115" s="33" t="s">
        <v>8195</v>
      </c>
      <c r="R115" s="33">
        <v>91</v>
      </c>
    </row>
    <row r="116" spans="3:18" s="30" customFormat="1" x14ac:dyDescent="0.25">
      <c r="C116" s="32" t="s">
        <v>8206</v>
      </c>
      <c r="D116" s="32" t="s">
        <v>8207</v>
      </c>
      <c r="E116" s="32" t="s">
        <v>8208</v>
      </c>
      <c r="F116" s="32" t="s">
        <v>8209</v>
      </c>
      <c r="G116" s="32" t="s">
        <v>8210</v>
      </c>
      <c r="H116" s="32" t="s">
        <v>8211</v>
      </c>
      <c r="Q116" s="33" t="s">
        <v>8196</v>
      </c>
      <c r="R116" s="33">
        <v>153</v>
      </c>
    </row>
    <row r="117" spans="3:18" x14ac:dyDescent="0.25">
      <c r="C117" s="32" t="s">
        <v>8191</v>
      </c>
      <c r="D117" s="33"/>
      <c r="E117" s="33"/>
      <c r="F117" s="33"/>
      <c r="G117" s="33"/>
      <c r="H117" s="33"/>
      <c r="Q117" s="33" t="s">
        <v>8197</v>
      </c>
      <c r="R117" s="33">
        <v>3</v>
      </c>
    </row>
    <row r="118" spans="3:18" x14ac:dyDescent="0.25">
      <c r="C118" s="32" t="s">
        <v>8192</v>
      </c>
      <c r="D118" s="33">
        <v>4.3509216967906434</v>
      </c>
      <c r="E118" s="33">
        <v>2345.1719761954951</v>
      </c>
      <c r="F118" s="33">
        <v>0.88133356993262979</v>
      </c>
      <c r="G118" s="33">
        <v>0.45402779606828475</v>
      </c>
      <c r="H118" s="33">
        <v>19.302566530046505</v>
      </c>
      <c r="Q118" s="33" t="s">
        <v>8198</v>
      </c>
      <c r="R118" s="33">
        <v>77</v>
      </c>
    </row>
    <row r="119" spans="3:18" x14ac:dyDescent="0.25">
      <c r="C119" s="32" t="s">
        <v>8193</v>
      </c>
      <c r="D119" s="33">
        <v>76.526047692127861</v>
      </c>
      <c r="E119" s="33">
        <v>2326.3018625591362</v>
      </c>
      <c r="F119" s="33">
        <v>0.40334685787991936</v>
      </c>
      <c r="G119" s="33">
        <v>4.9333691471604567E-2</v>
      </c>
      <c r="H119" s="33">
        <v>1.0035488184729289</v>
      </c>
    </row>
    <row r="120" spans="3:18" x14ac:dyDescent="0.25">
      <c r="C120" s="32" t="s">
        <v>8194</v>
      </c>
      <c r="D120" s="33">
        <v>130.03322042026696</v>
      </c>
      <c r="E120" s="33">
        <v>2326.0472316868868</v>
      </c>
      <c r="F120" s="33">
        <v>0.52790835035466399</v>
      </c>
      <c r="G120" s="33">
        <v>0.16086279836624007</v>
      </c>
      <c r="H120" s="33">
        <v>0.52027294451390516</v>
      </c>
    </row>
    <row r="121" spans="3:18" x14ac:dyDescent="0.25">
      <c r="C121" s="32" t="s">
        <v>8195</v>
      </c>
      <c r="D121" s="33">
        <v>93.771318891012967</v>
      </c>
      <c r="E121" s="33">
        <v>2326.2758216561424</v>
      </c>
      <c r="F121" s="33">
        <v>0.48180664077084678</v>
      </c>
      <c r="G121" s="33">
        <v>5.1574084872350982E-2</v>
      </c>
      <c r="H121" s="33">
        <v>1.0194455295885145</v>
      </c>
    </row>
    <row r="122" spans="3:18" x14ac:dyDescent="0.25">
      <c r="C122" s="32" t="s">
        <v>8196</v>
      </c>
      <c r="D122" s="33">
        <v>72.519055162158963</v>
      </c>
      <c r="E122" s="33">
        <v>2326.3088249759421</v>
      </c>
      <c r="F122" s="33">
        <v>0.3851982805616237</v>
      </c>
      <c r="G122" s="33">
        <v>4.9207765733230352E-2</v>
      </c>
      <c r="H122" s="33">
        <v>1.0003334597599438</v>
      </c>
    </row>
    <row r="123" spans="3:18" x14ac:dyDescent="0.25">
      <c r="C123" s="32" t="s">
        <v>8197</v>
      </c>
      <c r="D123" s="33">
        <v>3.2290421981833797</v>
      </c>
      <c r="E123" s="33">
        <v>2358.7454102478277</v>
      </c>
      <c r="F123" s="33">
        <v>0</v>
      </c>
      <c r="G123" s="33">
        <v>0.39233293587853874</v>
      </c>
      <c r="H123" s="33">
        <v>20.256964060994509</v>
      </c>
    </row>
    <row r="124" spans="3:18" x14ac:dyDescent="0.25">
      <c r="C124" s="32" t="s">
        <v>8198</v>
      </c>
      <c r="D124" s="33">
        <v>3.5499099251236381</v>
      </c>
      <c r="E124" s="33">
        <v>2358.7583088556344</v>
      </c>
      <c r="F124" s="33">
        <v>0</v>
      </c>
      <c r="G124" s="33">
        <v>0.45410820156533327</v>
      </c>
      <c r="H124" s="33">
        <v>21.610507422001422</v>
      </c>
    </row>
    <row r="125" spans="3:18" x14ac:dyDescent="0.25">
      <c r="C125" s="38"/>
      <c r="D125" s="39"/>
      <c r="E125" s="39"/>
      <c r="F125" s="39"/>
      <c r="G125" s="39"/>
      <c r="H125" s="39"/>
    </row>
    <row r="126" spans="3:18" x14ac:dyDescent="0.25">
      <c r="C126" s="38"/>
      <c r="D126" s="39"/>
      <c r="E126" s="39"/>
      <c r="F126" s="39"/>
      <c r="G126" s="39"/>
      <c r="H126" s="39"/>
    </row>
    <row r="127" spans="3:18" x14ac:dyDescent="0.25">
      <c r="C127" s="38"/>
      <c r="D127" s="39"/>
      <c r="E127" s="39"/>
      <c r="F127" s="39"/>
      <c r="G127" s="39"/>
      <c r="H127" s="39"/>
    </row>
    <row r="128" spans="3:18" x14ac:dyDescent="0.25">
      <c r="C128" s="38"/>
      <c r="D128" s="39"/>
      <c r="E128" s="39"/>
      <c r="F128" s="39"/>
      <c r="G128" s="39"/>
      <c r="H128" s="39"/>
    </row>
    <row r="129" spans="3:19" x14ac:dyDescent="0.25">
      <c r="C129" s="38"/>
      <c r="D129" s="39"/>
      <c r="E129" s="39"/>
      <c r="F129" s="39"/>
      <c r="G129" s="39"/>
      <c r="H129" s="39"/>
    </row>
    <row r="130" spans="3:19" x14ac:dyDescent="0.25">
      <c r="C130" s="38"/>
      <c r="D130" s="39"/>
      <c r="E130" s="39"/>
      <c r="F130" s="39"/>
      <c r="G130" s="39"/>
      <c r="H130" s="39"/>
    </row>
    <row r="131" spans="3:19" x14ac:dyDescent="0.25">
      <c r="C131" s="38"/>
      <c r="D131" s="39"/>
      <c r="E131" s="39"/>
      <c r="F131" s="39"/>
      <c r="G131" s="39"/>
      <c r="H131" s="39"/>
    </row>
    <row r="132" spans="3:19" x14ac:dyDescent="0.25">
      <c r="C132" s="38"/>
      <c r="D132" s="39"/>
      <c r="E132" s="39"/>
      <c r="F132" s="39"/>
      <c r="G132" s="39"/>
      <c r="H132" s="39"/>
    </row>
    <row r="133" spans="3:19" x14ac:dyDescent="0.25">
      <c r="C133" s="38"/>
      <c r="D133" s="39"/>
      <c r="E133" s="39"/>
      <c r="F133" s="39"/>
      <c r="G133" s="39"/>
      <c r="H133" s="39"/>
    </row>
    <row r="134" spans="3:19" x14ac:dyDescent="0.25">
      <c r="C134" s="38"/>
      <c r="D134" s="39"/>
      <c r="E134" s="39"/>
      <c r="F134" s="39"/>
      <c r="G134" s="39"/>
      <c r="H134" s="39"/>
    </row>
    <row r="135" spans="3:19" x14ac:dyDescent="0.25">
      <c r="C135" s="38"/>
      <c r="D135" s="39"/>
      <c r="E135" s="39"/>
      <c r="F135" s="39"/>
      <c r="G135" s="39"/>
      <c r="H135" s="39"/>
    </row>
    <row r="136" spans="3:19" x14ac:dyDescent="0.25">
      <c r="C136" s="38"/>
      <c r="D136" s="39"/>
      <c r="E136" s="39"/>
      <c r="F136" s="39"/>
      <c r="G136" s="39"/>
      <c r="H136" s="39"/>
    </row>
    <row r="137" spans="3:19" x14ac:dyDescent="0.25">
      <c r="N137" s="26"/>
      <c r="O137" s="26"/>
      <c r="P137" s="26"/>
      <c r="Q137" s="26"/>
      <c r="R137" s="26"/>
      <c r="S137" s="26"/>
    </row>
    <row r="138" spans="3:19" x14ac:dyDescent="0.25">
      <c r="C138" s="44" t="s">
        <v>8247</v>
      </c>
      <c r="M138" s="37" t="s">
        <v>8239</v>
      </c>
      <c r="N138" s="26"/>
      <c r="O138" s="26"/>
      <c r="P138" s="26"/>
      <c r="Q138" s="26"/>
      <c r="R138" s="26"/>
      <c r="S138" s="26"/>
    </row>
    <row r="139" spans="3:19" x14ac:dyDescent="0.25">
      <c r="M139" s="26"/>
      <c r="N139" s="26"/>
      <c r="O139" s="26"/>
      <c r="P139" s="26"/>
      <c r="Q139" s="26"/>
      <c r="R139" s="26"/>
      <c r="S139" s="26"/>
    </row>
    <row r="140" spans="3:19" s="30" customFormat="1" x14ac:dyDescent="0.25">
      <c r="C140" s="32" t="s">
        <v>8180</v>
      </c>
      <c r="D140" s="32" t="s">
        <v>8213</v>
      </c>
      <c r="E140" s="32" t="s">
        <v>8214</v>
      </c>
      <c r="F140" s="32" t="s">
        <v>8215</v>
      </c>
      <c r="G140" s="32" t="s">
        <v>8216</v>
      </c>
      <c r="H140" s="32" t="s">
        <v>8217</v>
      </c>
      <c r="I140" s="32" t="s">
        <v>8218</v>
      </c>
      <c r="J140" s="38"/>
      <c r="K140" s="38"/>
      <c r="M140" s="2" t="s">
        <v>8240</v>
      </c>
      <c r="N140" s="2" t="s">
        <v>8213</v>
      </c>
      <c r="O140" s="2" t="s">
        <v>8214</v>
      </c>
      <c r="P140" s="2" t="s">
        <v>8215</v>
      </c>
      <c r="Q140" s="2" t="s">
        <v>8216</v>
      </c>
      <c r="R140" s="2" t="s">
        <v>8217</v>
      </c>
      <c r="S140" s="2" t="s">
        <v>8241</v>
      </c>
    </row>
    <row r="141" spans="3:19" x14ac:dyDescent="0.25">
      <c r="C141" s="32" t="s">
        <v>8191</v>
      </c>
      <c r="D141" s="9">
        <v>165821.79559768701</v>
      </c>
      <c r="E141" s="9">
        <v>5725022.0358812995</v>
      </c>
      <c r="F141" s="9">
        <v>925.07014471999798</v>
      </c>
      <c r="G141" s="9">
        <v>294.91256052800003</v>
      </c>
      <c r="H141" s="9">
        <v>10432.416144917001</v>
      </c>
      <c r="I141" s="9">
        <v>648.79277757891487</v>
      </c>
      <c r="J141" s="12"/>
      <c r="K141" s="12"/>
      <c r="M141" s="2" t="s">
        <v>8191</v>
      </c>
      <c r="N141" s="9">
        <f>LOG10(D141+1)</f>
        <v>5.2196442326182426</v>
      </c>
      <c r="O141" s="9">
        <f t="shared" ref="O141:O148" si="4">LOG10(E141+1)</f>
        <v>6.7577772384941976</v>
      </c>
      <c r="P141" s="9">
        <f t="shared" ref="P141:P148" si="5">LOG10(F141+1)</f>
        <v>2.9666438833461681</v>
      </c>
      <c r="Q141" s="9">
        <f t="shared" ref="Q141:Q148" si="6">LOG10(G141+1)</f>
        <v>2.4711633999434168</v>
      </c>
      <c r="R141" s="9">
        <f t="shared" ref="R141:R148" si="7">LOG10(H141+1)</f>
        <v>4.0184265299006929</v>
      </c>
      <c r="S141" s="9">
        <f t="shared" ref="S141:S148" si="8">LOG10(I141+1)</f>
        <v>2.8127748798697594</v>
      </c>
    </row>
    <row r="142" spans="3:19" x14ac:dyDescent="0.25">
      <c r="C142" s="32" t="s">
        <v>8192</v>
      </c>
      <c r="D142" s="9">
        <v>380.543678478</v>
      </c>
      <c r="E142" s="9">
        <v>205115.24515443301</v>
      </c>
      <c r="F142" s="9">
        <v>77.083878322999993</v>
      </c>
      <c r="G142" s="9">
        <v>39.710530248000005</v>
      </c>
      <c r="H142" s="9">
        <v>1688.256002591</v>
      </c>
      <c r="I142" s="9">
        <v>23.105231244964219</v>
      </c>
      <c r="J142" s="12"/>
      <c r="K142" s="12"/>
      <c r="M142" s="2" t="s">
        <v>8192</v>
      </c>
      <c r="N142" s="9">
        <f t="shared" ref="N142:N148" si="9">LOG10(D142+1)</f>
        <v>2.5815442624380656</v>
      </c>
      <c r="O142" s="9">
        <f t="shared" si="4"/>
        <v>5.3120000577429947</v>
      </c>
      <c r="P142" s="9">
        <f t="shared" si="5"/>
        <v>1.892561376027077</v>
      </c>
      <c r="Q142" s="9">
        <f t="shared" si="6"/>
        <v>1.6097067590308545</v>
      </c>
      <c r="R142" s="9">
        <f t="shared" si="7"/>
        <v>3.2276954708188668</v>
      </c>
      <c r="S142" s="9">
        <f t="shared" si="8"/>
        <v>1.3821113020886884</v>
      </c>
    </row>
    <row r="143" spans="3:19" x14ac:dyDescent="0.25">
      <c r="C143" s="32" t="s">
        <v>8193</v>
      </c>
      <c r="D143" s="9">
        <v>134278.24211773698</v>
      </c>
      <c r="E143" s="9">
        <v>4081900.6620642599</v>
      </c>
      <c r="F143" s="9">
        <v>707.74211752999793</v>
      </c>
      <c r="G143" s="9">
        <v>86.56453021900009</v>
      </c>
      <c r="H143" s="9">
        <v>1760.9007035879999</v>
      </c>
      <c r="I143" s="9">
        <v>463.53596709471367</v>
      </c>
      <c r="J143" s="12"/>
      <c r="K143" s="12"/>
      <c r="M143" s="2" t="s">
        <v>8193</v>
      </c>
      <c r="N143" s="9">
        <f t="shared" si="9"/>
        <v>5.1280088813917803</v>
      </c>
      <c r="O143" s="9">
        <f t="shared" si="4"/>
        <v>6.6108625378280452</v>
      </c>
      <c r="P143" s="9">
        <f t="shared" si="5"/>
        <v>2.850488241802533</v>
      </c>
      <c r="Q143" s="9">
        <f t="shared" si="6"/>
        <v>1.9423282220395546</v>
      </c>
      <c r="R143" s="9">
        <f t="shared" si="7"/>
        <v>3.245981428991489</v>
      </c>
      <c r="S143" s="9">
        <f t="shared" si="8"/>
        <v>2.6670193452533217</v>
      </c>
    </row>
    <row r="144" spans="3:19" x14ac:dyDescent="0.25">
      <c r="C144" s="32" t="s">
        <v>8194</v>
      </c>
      <c r="D144" s="9">
        <v>14403.705846673001</v>
      </c>
      <c r="E144" s="9">
        <v>257654.92850520901</v>
      </c>
      <c r="F144" s="9">
        <v>58.476107628000001</v>
      </c>
      <c r="G144" s="9">
        <v>17.818680656000002</v>
      </c>
      <c r="H144" s="9">
        <v>57.630338066999997</v>
      </c>
      <c r="I144" s="9">
        <v>29.262201736139545</v>
      </c>
      <c r="J144" s="12"/>
      <c r="K144" s="12"/>
      <c r="M144" s="2" t="s">
        <v>8194</v>
      </c>
      <c r="N144" s="9">
        <f t="shared" si="9"/>
        <v>4.1585043941352726</v>
      </c>
      <c r="O144" s="9">
        <f t="shared" si="4"/>
        <v>5.4110401397622656</v>
      </c>
      <c r="P144" s="9">
        <f t="shared" si="5"/>
        <v>1.7743425386832288</v>
      </c>
      <c r="Q144" s="9">
        <f t="shared" si="6"/>
        <v>1.2745891725501171</v>
      </c>
      <c r="R144" s="9">
        <f t="shared" si="7"/>
        <v>1.7681223983671157</v>
      </c>
      <c r="S144" s="9">
        <f t="shared" si="8"/>
        <v>1.4809005220702076</v>
      </c>
    </row>
    <row r="145" spans="3:19" x14ac:dyDescent="0.25">
      <c r="C145" s="32" t="s">
        <v>8195</v>
      </c>
      <c r="D145" s="9">
        <v>7958.4004486919994</v>
      </c>
      <c r="E145" s="9">
        <v>197431.73884935002</v>
      </c>
      <c r="F145" s="9">
        <v>40.891076626</v>
      </c>
      <c r="G145" s="9">
        <v>4.3771083209999997</v>
      </c>
      <c r="H145" s="9">
        <v>86.520653181</v>
      </c>
      <c r="I145" s="9">
        <v>22.420373262341464</v>
      </c>
      <c r="J145" s="12"/>
      <c r="K145" s="12"/>
      <c r="M145" s="2" t="s">
        <v>8195</v>
      </c>
      <c r="N145" s="9">
        <f t="shared" si="9"/>
        <v>3.9008803552211839</v>
      </c>
      <c r="O145" s="9">
        <f t="shared" si="4"/>
        <v>5.2954191702317539</v>
      </c>
      <c r="P145" s="9">
        <f t="shared" si="5"/>
        <v>1.6221215221354466</v>
      </c>
      <c r="Q145" s="9">
        <f t="shared" si="6"/>
        <v>0.73054878535915968</v>
      </c>
      <c r="R145" s="9">
        <f t="shared" si="7"/>
        <v>1.9421105502124523</v>
      </c>
      <c r="S145" s="9">
        <f t="shared" si="8"/>
        <v>1.3695938123624507</v>
      </c>
    </row>
    <row r="146" spans="3:19" x14ac:dyDescent="0.25">
      <c r="C146" s="32" t="s">
        <v>8196</v>
      </c>
      <c r="D146" s="9">
        <v>7695.6699996419993</v>
      </c>
      <c r="E146" s="9">
        <v>246866.220116054</v>
      </c>
      <c r="F146" s="9">
        <v>40.876964612999998</v>
      </c>
      <c r="G146" s="9">
        <v>5.2218927239999999</v>
      </c>
      <c r="H146" s="9">
        <v>106.15466760699999</v>
      </c>
      <c r="I146" s="9">
        <v>28.033761493999329</v>
      </c>
      <c r="J146" s="12"/>
      <c r="K146" s="12"/>
      <c r="M146" s="2" t="s">
        <v>8196</v>
      </c>
      <c r="N146" s="9">
        <f t="shared" si="9"/>
        <v>3.8863028662649648</v>
      </c>
      <c r="O146" s="9">
        <f t="shared" si="4"/>
        <v>5.3924634266357225</v>
      </c>
      <c r="P146" s="9">
        <f t="shared" si="5"/>
        <v>1.6219751949839034</v>
      </c>
      <c r="Q146" s="9">
        <f t="shared" si="6"/>
        <v>0.79392251886261089</v>
      </c>
      <c r="R146" s="9">
        <f t="shared" si="7"/>
        <v>2.030011093453564</v>
      </c>
      <c r="S146" s="9">
        <f t="shared" si="8"/>
        <v>1.4629033048727373</v>
      </c>
    </row>
    <row r="147" spans="3:19" x14ac:dyDescent="0.25">
      <c r="C147" s="32" t="s">
        <v>8197</v>
      </c>
      <c r="D147" s="9">
        <v>25.361127961999998</v>
      </c>
      <c r="E147" s="9">
        <v>18525.754854715</v>
      </c>
      <c r="F147" s="9">
        <v>0</v>
      </c>
      <c r="G147" s="9">
        <v>3.0814108890000003</v>
      </c>
      <c r="H147" s="9">
        <v>159.09964198099999</v>
      </c>
      <c r="I147" s="9">
        <v>2.0748271376152121</v>
      </c>
      <c r="J147" s="12"/>
      <c r="K147" s="12"/>
      <c r="M147" s="2" t="s">
        <v>8197</v>
      </c>
      <c r="N147" s="9">
        <f t="shared" si="9"/>
        <v>1.4209639892752277</v>
      </c>
      <c r="O147" s="9">
        <f t="shared" si="4"/>
        <v>4.2677993549846418</v>
      </c>
      <c r="P147" s="9">
        <f t="shared" si="5"/>
        <v>0</v>
      </c>
      <c r="Q147" s="9">
        <f t="shared" si="6"/>
        <v>0.61081031882195025</v>
      </c>
      <c r="R147" s="9">
        <f t="shared" si="7"/>
        <v>2.2043903607397248</v>
      </c>
      <c r="S147" s="9">
        <f t="shared" si="8"/>
        <v>0.48782070538296207</v>
      </c>
    </row>
    <row r="148" spans="3:19" x14ac:dyDescent="0.25">
      <c r="C148" s="32" t="s">
        <v>8198</v>
      </c>
      <c r="D148" s="9">
        <v>1079.8723785029999</v>
      </c>
      <c r="E148" s="9">
        <v>717527.48633725801</v>
      </c>
      <c r="F148" s="9">
        <v>0</v>
      </c>
      <c r="G148" s="9">
        <v>138.13840747100002</v>
      </c>
      <c r="H148" s="9">
        <v>6573.8541379019998</v>
      </c>
      <c r="I148" s="9">
        <v>80.360415609141427</v>
      </c>
      <c r="J148" s="12"/>
      <c r="K148" s="12"/>
      <c r="M148" s="2" t="s">
        <v>8198</v>
      </c>
      <c r="N148" s="9">
        <f t="shared" si="9"/>
        <v>3.0337744186675581</v>
      </c>
      <c r="O148" s="9">
        <f t="shared" si="4"/>
        <v>5.8558391475154377</v>
      </c>
      <c r="P148" s="9">
        <f t="shared" si="5"/>
        <v>0</v>
      </c>
      <c r="Q148" s="9">
        <f t="shared" si="6"/>
        <v>2.1434470282690437</v>
      </c>
      <c r="R148" s="9">
        <f t="shared" si="7"/>
        <v>3.8178861225143508</v>
      </c>
      <c r="S148" s="9">
        <f t="shared" si="8"/>
        <v>1.9104131584040656</v>
      </c>
    </row>
    <row r="149" spans="3:19" x14ac:dyDescent="0.25">
      <c r="D149" s="21"/>
      <c r="E149" s="21"/>
      <c r="F149" s="21"/>
      <c r="G149" s="21"/>
      <c r="H149" s="21"/>
      <c r="I149" s="21"/>
      <c r="J149" s="21"/>
      <c r="K149" s="21"/>
      <c r="M149" s="12"/>
      <c r="N149" s="12"/>
      <c r="O149" s="12"/>
      <c r="P149" s="12"/>
      <c r="Q149" s="12"/>
      <c r="R149" s="12"/>
      <c r="S149" s="12"/>
    </row>
    <row r="150" spans="3:19" s="30" customFormat="1" x14ac:dyDescent="0.25">
      <c r="C150" s="32" t="s">
        <v>8199</v>
      </c>
      <c r="D150" s="2" t="s">
        <v>8219</v>
      </c>
      <c r="E150" s="2" t="s">
        <v>8220</v>
      </c>
      <c r="F150" s="2" t="s">
        <v>8221</v>
      </c>
      <c r="G150" s="2" t="s">
        <v>8222</v>
      </c>
      <c r="H150" s="2" t="s">
        <v>8223</v>
      </c>
      <c r="I150" s="2" t="s">
        <v>8224</v>
      </c>
      <c r="J150" s="4"/>
      <c r="K150" s="4"/>
      <c r="M150" s="2" t="s">
        <v>8242</v>
      </c>
      <c r="N150" s="2" t="s">
        <v>8213</v>
      </c>
      <c r="O150" s="2" t="s">
        <v>8214</v>
      </c>
      <c r="P150" s="2" t="s">
        <v>8215</v>
      </c>
      <c r="Q150" s="2" t="s">
        <v>8216</v>
      </c>
      <c r="R150" s="2" t="s">
        <v>8217</v>
      </c>
      <c r="S150" s="12"/>
    </row>
    <row r="151" spans="3:19" x14ac:dyDescent="0.25">
      <c r="C151" s="32" t="s">
        <v>8191</v>
      </c>
      <c r="D151" s="9">
        <v>56.827208909419703</v>
      </c>
      <c r="E151" s="9">
        <v>1961.9677984514399</v>
      </c>
      <c r="F151" s="9">
        <v>0.31702198242631902</v>
      </c>
      <c r="G151" s="9">
        <v>0.101066675986292</v>
      </c>
      <c r="H151" s="9">
        <v>3.5751940181346797</v>
      </c>
      <c r="I151" s="9">
        <v>0.22234159615452859</v>
      </c>
      <c r="J151" s="12"/>
      <c r="K151" s="12"/>
      <c r="M151" s="2" t="s">
        <v>8191</v>
      </c>
      <c r="N151" s="9">
        <f>LOG10(D151+1)</f>
        <v>1.7621322311330947</v>
      </c>
      <c r="O151" s="9">
        <f t="shared" ref="O151:O158" si="10">LOG10(E151+1)</f>
        <v>3.2929131752650314</v>
      </c>
      <c r="P151" s="9">
        <f t="shared" ref="P151:P158" si="11">LOG10(F151+1)</f>
        <v>0.11959302383556929</v>
      </c>
      <c r="Q151" s="9">
        <f t="shared" ref="Q151:Q158" si="12">LOG10(G151+1)</f>
        <v>4.1813618822929464E-2</v>
      </c>
      <c r="R151" s="9">
        <f t="shared" ref="R151:R158" si="13">LOG10(H151+1)</f>
        <v>0.6604095157180182</v>
      </c>
      <c r="S151" s="12"/>
    </row>
    <row r="152" spans="3:19" x14ac:dyDescent="0.25">
      <c r="C152" s="32" t="s">
        <v>8192</v>
      </c>
      <c r="D152" s="9">
        <v>13.5908456599286</v>
      </c>
      <c r="E152" s="9">
        <v>7325.5444698011797</v>
      </c>
      <c r="F152" s="9">
        <v>2.7529956543928602</v>
      </c>
      <c r="G152" s="9">
        <v>1.41823322314286</v>
      </c>
      <c r="H152" s="9">
        <v>60.294857235392897</v>
      </c>
      <c r="I152" s="9">
        <v>0.825186830177294</v>
      </c>
      <c r="J152" s="12"/>
      <c r="K152" s="12"/>
      <c r="M152" s="2" t="s">
        <v>8192</v>
      </c>
      <c r="N152" s="9">
        <f t="shared" ref="N152:N158" si="14">LOG10(D152+1)</f>
        <v>1.1640804635725004</v>
      </c>
      <c r="O152" s="9">
        <f t="shared" si="10"/>
        <v>3.8648991899828755</v>
      </c>
      <c r="P152" s="9">
        <f t="shared" si="11"/>
        <v>0.57437806154223403</v>
      </c>
      <c r="Q152" s="9">
        <f t="shared" si="12"/>
        <v>0.38349818347246689</v>
      </c>
      <c r="R152" s="9">
        <f t="shared" si="13"/>
        <v>1.7874240378465633</v>
      </c>
      <c r="S152" s="12"/>
    </row>
    <row r="153" spans="3:19" x14ac:dyDescent="0.25">
      <c r="C153" s="32" t="s">
        <v>8193</v>
      </c>
      <c r="D153" s="9">
        <v>56.7292953602606</v>
      </c>
      <c r="E153" s="9">
        <v>1724.5038707495801</v>
      </c>
      <c r="F153" s="9">
        <v>0.299003851934938</v>
      </c>
      <c r="G153" s="9">
        <v>3.6571411161385799E-2</v>
      </c>
      <c r="H153" s="9">
        <v>0.74393777084410606</v>
      </c>
      <c r="I153" s="9">
        <v>0.19583268571808762</v>
      </c>
      <c r="J153" s="12"/>
      <c r="K153" s="12"/>
      <c r="M153" s="2" t="s">
        <v>8193</v>
      </c>
      <c r="N153" s="9">
        <f t="shared" si="14"/>
        <v>1.7613962565629273</v>
      </c>
      <c r="O153" s="9">
        <f t="shared" si="10"/>
        <v>3.2369159378629724</v>
      </c>
      <c r="P153" s="9">
        <f t="shared" si="11"/>
        <v>0.11361043888796857</v>
      </c>
      <c r="Q153" s="9">
        <f t="shared" si="12"/>
        <v>1.5599226743460183E-2</v>
      </c>
      <c r="R153" s="9">
        <f t="shared" si="13"/>
        <v>0.24153098388714783</v>
      </c>
      <c r="S153" s="12"/>
    </row>
    <row r="154" spans="3:19" x14ac:dyDescent="0.25">
      <c r="C154" s="32" t="s">
        <v>8194</v>
      </c>
      <c r="D154" s="9">
        <v>72.380431390316602</v>
      </c>
      <c r="E154" s="9">
        <v>1294.7483844482902</v>
      </c>
      <c r="F154" s="9">
        <v>0.29384978707537696</v>
      </c>
      <c r="G154" s="9">
        <v>8.9541108824120502E-2</v>
      </c>
      <c r="H154" s="9">
        <v>0.28959968877889497</v>
      </c>
      <c r="I154" s="9">
        <v>0.14704623988009805</v>
      </c>
      <c r="J154" s="12"/>
      <c r="K154" s="12"/>
      <c r="M154" s="2" t="s">
        <v>8194</v>
      </c>
      <c r="N154" s="9">
        <f t="shared" si="14"/>
        <v>1.8655802605663361</v>
      </c>
      <c r="O154" s="9">
        <f t="shared" si="10"/>
        <v>3.1125206760293151</v>
      </c>
      <c r="P154" s="9">
        <f t="shared" si="11"/>
        <v>0.1118838586889115</v>
      </c>
      <c r="Q154" s="9">
        <f t="shared" si="12"/>
        <v>3.7243620996833447E-2</v>
      </c>
      <c r="R154" s="9">
        <f t="shared" si="13"/>
        <v>0.11045491965206314</v>
      </c>
      <c r="S154" s="12"/>
    </row>
    <row r="155" spans="3:19" x14ac:dyDescent="0.25">
      <c r="C155" s="32" t="s">
        <v>8195</v>
      </c>
      <c r="D155" s="9">
        <v>87.454949985626399</v>
      </c>
      <c r="E155" s="9">
        <v>2169.5795477950496</v>
      </c>
      <c r="F155" s="9">
        <v>0.44935249039560399</v>
      </c>
      <c r="G155" s="9">
        <v>4.81000914395604E-2</v>
      </c>
      <c r="H155" s="9">
        <v>0.95077640858241708</v>
      </c>
      <c r="I155" s="9">
        <v>0.24637772815759854</v>
      </c>
      <c r="J155" s="12"/>
      <c r="K155" s="12"/>
      <c r="M155" s="2" t="s">
        <v>8195</v>
      </c>
      <c r="N155" s="9">
        <f t="shared" si="14"/>
        <v>1.9467221412739082</v>
      </c>
      <c r="O155" s="9">
        <f t="shared" si="10"/>
        <v>3.3365757065697359</v>
      </c>
      <c r="P155" s="9">
        <f t="shared" si="11"/>
        <v>0.16117402109347842</v>
      </c>
      <c r="Q155" s="9">
        <f t="shared" si="12"/>
        <v>2.0402758873101282E-2</v>
      </c>
      <c r="R155" s="9">
        <f t="shared" si="13"/>
        <v>0.29020749487707015</v>
      </c>
      <c r="S155" s="12"/>
    </row>
    <row r="156" spans="3:19" x14ac:dyDescent="0.25">
      <c r="C156" s="32" t="s">
        <v>8196</v>
      </c>
      <c r="D156" s="9">
        <v>50.298496729686306</v>
      </c>
      <c r="E156" s="9">
        <v>1613.5047066408702</v>
      </c>
      <c r="F156" s="9">
        <v>0.26716970335294099</v>
      </c>
      <c r="G156" s="9">
        <v>3.4130017803921595E-2</v>
      </c>
      <c r="H156" s="9">
        <v>0.693821356908497</v>
      </c>
      <c r="I156" s="9">
        <v>0.18322719930718523</v>
      </c>
      <c r="J156" s="12"/>
      <c r="K156" s="12"/>
      <c r="M156" s="2" t="s">
        <v>8196</v>
      </c>
      <c r="N156" s="9">
        <f t="shared" si="14"/>
        <v>1.7101046385705334</v>
      </c>
      <c r="O156" s="9">
        <f t="shared" si="10"/>
        <v>3.2080393154201849</v>
      </c>
      <c r="P156" s="9">
        <f t="shared" si="11"/>
        <v>0.10283478086163562</v>
      </c>
      <c r="Q156" s="9">
        <f t="shared" si="12"/>
        <v>1.4575144623493706E-2</v>
      </c>
      <c r="R156" s="9">
        <f t="shared" si="13"/>
        <v>0.22886760445985593</v>
      </c>
      <c r="S156" s="12"/>
    </row>
    <row r="157" spans="3:19" x14ac:dyDescent="0.25">
      <c r="C157" s="32" t="s">
        <v>8197</v>
      </c>
      <c r="D157" s="9">
        <v>8.45370932066667</v>
      </c>
      <c r="E157" s="9">
        <v>6175.2516182383297</v>
      </c>
      <c r="F157" s="9">
        <v>0</v>
      </c>
      <c r="G157" s="9">
        <v>1.027136963</v>
      </c>
      <c r="H157" s="9">
        <v>53.033213993666699</v>
      </c>
      <c r="I157" s="9">
        <v>0.69160904587173655</v>
      </c>
      <c r="J157" s="12"/>
      <c r="K157" s="12"/>
      <c r="M157" s="2" t="s">
        <v>8197</v>
      </c>
      <c r="N157" s="9">
        <f t="shared" si="14"/>
        <v>0.97560224463801348</v>
      </c>
      <c r="O157" s="9">
        <f t="shared" si="10"/>
        <v>3.7907249806868899</v>
      </c>
      <c r="P157" s="9">
        <f t="shared" si="11"/>
        <v>0</v>
      </c>
      <c r="Q157" s="9">
        <f t="shared" si="12"/>
        <v>0.30688309268197134</v>
      </c>
      <c r="R157" s="9">
        <f t="shared" si="13"/>
        <v>1.7326608009317657</v>
      </c>
      <c r="S157" s="12"/>
    </row>
    <row r="158" spans="3:19" x14ac:dyDescent="0.25">
      <c r="C158" s="32" t="s">
        <v>8198</v>
      </c>
      <c r="D158" s="9">
        <v>14.0243166039351</v>
      </c>
      <c r="E158" s="9">
        <v>9318.5387836007612</v>
      </c>
      <c r="F158" s="9">
        <v>0</v>
      </c>
      <c r="G158" s="9">
        <v>1.7940052918311702</v>
      </c>
      <c r="H158" s="9">
        <v>85.3747290636624</v>
      </c>
      <c r="I158" s="9">
        <v>1.0436417611576818</v>
      </c>
      <c r="J158" s="12"/>
      <c r="K158" s="12"/>
      <c r="M158" s="2" t="s">
        <v>8198</v>
      </c>
      <c r="N158" s="9">
        <f t="shared" si="14"/>
        <v>1.1767947268052363</v>
      </c>
      <c r="O158" s="9">
        <f t="shared" si="10"/>
        <v>3.969394420004893</v>
      </c>
      <c r="P158" s="9">
        <f t="shared" si="11"/>
        <v>0</v>
      </c>
      <c r="Q158" s="9">
        <f t="shared" si="12"/>
        <v>0.44622722433038214</v>
      </c>
      <c r="R158" s="9">
        <f t="shared" si="13"/>
        <v>1.9363866981091329</v>
      </c>
      <c r="S158" s="12"/>
    </row>
    <row r="160" spans="3:19" s="30" customFormat="1" x14ac:dyDescent="0.25">
      <c r="C160" s="32" t="s">
        <v>8225</v>
      </c>
      <c r="D160" s="32" t="s">
        <v>8226</v>
      </c>
      <c r="E160" s="32" t="s">
        <v>8227</v>
      </c>
      <c r="F160" s="32" t="s">
        <v>8228</v>
      </c>
      <c r="G160" s="32" t="s">
        <v>8229</v>
      </c>
      <c r="H160" s="32" t="s">
        <v>8230</v>
      </c>
      <c r="M160" s="32" t="s">
        <v>8246</v>
      </c>
      <c r="N160" s="32" t="s">
        <v>8231</v>
      </c>
      <c r="O160" s="32" t="s">
        <v>8232</v>
      </c>
      <c r="P160" s="32" t="s">
        <v>8233</v>
      </c>
      <c r="Q160" s="32" t="s">
        <v>8234</v>
      </c>
      <c r="R160" s="32" t="s">
        <v>8235</v>
      </c>
    </row>
    <row r="161" spans="3:18" x14ac:dyDescent="0.25">
      <c r="C161" s="32" t="s">
        <v>8191</v>
      </c>
      <c r="D161" s="41"/>
      <c r="E161" s="41"/>
      <c r="F161" s="41"/>
      <c r="G161" s="41"/>
      <c r="H161" s="41"/>
      <c r="M161" s="32" t="s">
        <v>8191</v>
      </c>
      <c r="N161" s="33"/>
      <c r="O161" s="33"/>
      <c r="P161" s="33"/>
      <c r="Q161" s="33"/>
      <c r="R161" s="33"/>
    </row>
    <row r="162" spans="3:18" x14ac:dyDescent="0.25">
      <c r="C162" s="32" t="s">
        <v>8192</v>
      </c>
      <c r="D162" s="41">
        <v>16.47002250024827</v>
      </c>
      <c r="E162" s="41">
        <v>8877.4374504101888</v>
      </c>
      <c r="F162" s="41">
        <v>3.3362089089586759</v>
      </c>
      <c r="G162" s="41">
        <v>1.718681359514846</v>
      </c>
      <c r="H162" s="41">
        <v>73.068128368503352</v>
      </c>
      <c r="M162" s="32" t="s">
        <v>8192</v>
      </c>
      <c r="N162" s="40">
        <v>1.6470022500248271E-2</v>
      </c>
      <c r="O162" s="40">
        <v>8.8774374504101896</v>
      </c>
      <c r="P162" s="40">
        <v>3.3362089089586759E-3</v>
      </c>
      <c r="Q162" s="40">
        <v>1.718681359514846E-3</v>
      </c>
      <c r="R162" s="40">
        <v>7.3068128368503349E-2</v>
      </c>
    </row>
    <row r="163" spans="3:18" x14ac:dyDescent="0.25">
      <c r="C163" s="32" t="s">
        <v>8193</v>
      </c>
      <c r="D163" s="41">
        <v>289.68246619425781</v>
      </c>
      <c r="E163" s="41">
        <v>8806.0063335499726</v>
      </c>
      <c r="F163" s="41">
        <v>1.5268332292872238</v>
      </c>
      <c r="G163" s="41">
        <v>0.18674824903352641</v>
      </c>
      <c r="H163" s="41">
        <v>3.7988437329356097</v>
      </c>
      <c r="M163" s="32" t="s">
        <v>8193</v>
      </c>
      <c r="N163" s="40">
        <v>0.2896824661942578</v>
      </c>
      <c r="O163" s="40">
        <v>8.8060063335499734</v>
      </c>
      <c r="P163" s="40">
        <v>1.5268332292872238E-3</v>
      </c>
      <c r="Q163" s="40">
        <v>1.8674824903352642E-4</v>
      </c>
      <c r="R163" s="40">
        <v>3.7988437329356099E-3</v>
      </c>
    </row>
    <row r="164" spans="3:18" x14ac:dyDescent="0.25">
      <c r="C164" s="32" t="s">
        <v>8194</v>
      </c>
      <c r="D164" s="41">
        <v>492.22905291108248</v>
      </c>
      <c r="E164" s="41">
        <v>8805.0424512998543</v>
      </c>
      <c r="F164" s="41">
        <v>1.998349548516049</v>
      </c>
      <c r="G164" s="41">
        <v>0.60893164556354928</v>
      </c>
      <c r="H164" s="41">
        <v>1.9694464068923803</v>
      </c>
      <c r="M164" s="32" t="s">
        <v>8194</v>
      </c>
      <c r="N164" s="40">
        <v>0.49222905291108249</v>
      </c>
      <c r="O164" s="40">
        <v>8.8050424512998546</v>
      </c>
      <c r="P164" s="40">
        <v>1.9983495485160489E-3</v>
      </c>
      <c r="Q164" s="40">
        <v>6.0893164556354929E-4</v>
      </c>
      <c r="R164" s="40">
        <v>1.9694464068923802E-3</v>
      </c>
    </row>
    <row r="165" spans="3:18" x14ac:dyDescent="0.25">
      <c r="C165" s="32" t="s">
        <v>8195</v>
      </c>
      <c r="D165" s="41">
        <v>354.96288824322932</v>
      </c>
      <c r="E165" s="41">
        <v>8805.9077580553767</v>
      </c>
      <c r="F165" s="41">
        <v>1.8238356760403709</v>
      </c>
      <c r="G165" s="41">
        <v>0.19522905661664608</v>
      </c>
      <c r="H165" s="41">
        <v>3.8590193021596577</v>
      </c>
      <c r="M165" s="32" t="s">
        <v>8195</v>
      </c>
      <c r="N165" s="40">
        <v>0.3549628882432293</v>
      </c>
      <c r="O165" s="40">
        <v>8.8059077580553762</v>
      </c>
      <c r="P165" s="40">
        <v>1.8238356760403708E-3</v>
      </c>
      <c r="Q165" s="40">
        <v>1.9522905661664607E-4</v>
      </c>
      <c r="R165" s="40">
        <v>3.8590193021596575E-3</v>
      </c>
    </row>
    <row r="166" spans="3:18" x14ac:dyDescent="0.25">
      <c r="C166" s="32" t="s">
        <v>8196</v>
      </c>
      <c r="D166" s="41">
        <v>274.51435660138827</v>
      </c>
      <c r="E166" s="41">
        <v>8806.0326891521891</v>
      </c>
      <c r="F166" s="41">
        <v>1.4581334232207754</v>
      </c>
      <c r="G166" s="41">
        <v>0.18627156848422766</v>
      </c>
      <c r="H166" s="41">
        <v>3.7866722819098881</v>
      </c>
      <c r="M166" s="32" t="s">
        <v>8196</v>
      </c>
      <c r="N166" s="40">
        <v>0.27451435660138829</v>
      </c>
      <c r="O166" s="40">
        <v>8.8060326891521896</v>
      </c>
      <c r="P166" s="40">
        <v>1.4581334232207754E-3</v>
      </c>
      <c r="Q166" s="40">
        <v>1.8627156848422766E-4</v>
      </c>
      <c r="R166" s="40">
        <v>3.7866722819098883E-3</v>
      </c>
    </row>
    <row r="167" spans="3:18" x14ac:dyDescent="0.25">
      <c r="C167" s="32" t="s">
        <v>8197</v>
      </c>
      <c r="D167" s="41">
        <v>12.223248627425345</v>
      </c>
      <c r="E167" s="41">
        <v>8928.8184634062272</v>
      </c>
      <c r="F167" s="41">
        <v>0</v>
      </c>
      <c r="G167" s="41">
        <v>1.4851410188039793</v>
      </c>
      <c r="H167" s="41">
        <v>76.680914326129212</v>
      </c>
      <c r="M167" s="32" t="s">
        <v>8197</v>
      </c>
      <c r="N167" s="40">
        <v>1.2223248627425345E-2</v>
      </c>
      <c r="O167" s="40">
        <v>8.9288184634062269</v>
      </c>
      <c r="P167" s="40">
        <v>0</v>
      </c>
      <c r="Q167" s="40">
        <v>1.4851410188039794E-3</v>
      </c>
      <c r="R167" s="40">
        <v>7.668091432612921E-2</v>
      </c>
    </row>
    <row r="168" spans="3:18" x14ac:dyDescent="0.25">
      <c r="C168" s="32" t="s">
        <v>8198</v>
      </c>
      <c r="D168" s="41">
        <v>13.437864529662273</v>
      </c>
      <c r="E168" s="41">
        <v>8928.8672899252088</v>
      </c>
      <c r="F168" s="41">
        <v>0</v>
      </c>
      <c r="G168" s="41">
        <v>1.7189857272874287</v>
      </c>
      <c r="H168" s="41">
        <v>81.804630900318401</v>
      </c>
      <c r="M168" s="32" t="s">
        <v>8198</v>
      </c>
      <c r="N168" s="40">
        <v>1.3437864529662273E-2</v>
      </c>
      <c r="O168" s="40">
        <v>8.9288672899252095</v>
      </c>
      <c r="P168" s="40">
        <v>0</v>
      </c>
      <c r="Q168" s="40">
        <v>1.7189857272874288E-3</v>
      </c>
      <c r="R168" s="40">
        <v>8.1804630900318406E-2</v>
      </c>
    </row>
    <row r="208" spans="7:7" x14ac:dyDescent="0.25">
      <c r="G208" s="44" t="s">
        <v>8249</v>
      </c>
    </row>
    <row r="210" spans="7:14" x14ac:dyDescent="0.25">
      <c r="G210" s="32" t="s">
        <v>8180</v>
      </c>
      <c r="H210" s="32" t="s">
        <v>8257</v>
      </c>
      <c r="I210" s="32" t="s">
        <v>8250</v>
      </c>
      <c r="J210" s="32" t="s">
        <v>8252</v>
      </c>
      <c r="K210" s="32" t="s">
        <v>8253</v>
      </c>
      <c r="L210" s="32" t="s">
        <v>8254</v>
      </c>
      <c r="M210" s="32" t="s">
        <v>8255</v>
      </c>
      <c r="N210" s="32" t="s">
        <v>8256</v>
      </c>
    </row>
    <row r="211" spans="7:14" x14ac:dyDescent="0.25">
      <c r="G211" s="32"/>
      <c r="H211" s="9">
        <v>165821.79559768701</v>
      </c>
      <c r="I211" s="9">
        <v>5725022.0358812995</v>
      </c>
      <c r="J211" s="9"/>
      <c r="K211" s="9">
        <v>925.07014471999798</v>
      </c>
      <c r="L211" s="9">
        <v>294.91256052800003</v>
      </c>
      <c r="M211" s="9">
        <v>10432.416144917001</v>
      </c>
      <c r="N211" s="9">
        <v>648.79277757891487</v>
      </c>
    </row>
    <row r="212" spans="7:14" x14ac:dyDescent="0.25">
      <c r="G212" s="32"/>
      <c r="H212" s="9">
        <v>380.543678478</v>
      </c>
      <c r="I212" s="9">
        <v>205115.24515443301</v>
      </c>
      <c r="J212" s="9"/>
      <c r="K212" s="9">
        <v>77.083878322999993</v>
      </c>
      <c r="L212" s="9">
        <v>39.710530248000005</v>
      </c>
      <c r="M212" s="9">
        <v>1688.256002591</v>
      </c>
      <c r="N212" s="9">
        <v>23.105231244964219</v>
      </c>
    </row>
    <row r="213" spans="7:14" x14ac:dyDescent="0.25">
      <c r="G213" s="32"/>
      <c r="H213" s="9">
        <v>134278.24211773698</v>
      </c>
      <c r="I213" s="9">
        <v>4081900.6620642599</v>
      </c>
      <c r="J213" s="9"/>
      <c r="K213" s="9">
        <v>707.74211752999793</v>
      </c>
      <c r="L213" s="9">
        <v>86.56453021900009</v>
      </c>
      <c r="M213" s="9">
        <v>1760.9007035879999</v>
      </c>
      <c r="N213" s="9">
        <v>463.53596709471367</v>
      </c>
    </row>
    <row r="214" spans="7:14" x14ac:dyDescent="0.25">
      <c r="G214" s="32"/>
      <c r="H214" s="9">
        <v>14403.705846673001</v>
      </c>
      <c r="I214" s="9">
        <v>257654.92850520901</v>
      </c>
      <c r="J214" s="9"/>
      <c r="K214" s="9">
        <v>58.476107628000001</v>
      </c>
      <c r="L214" s="9">
        <v>17.818680656000002</v>
      </c>
      <c r="M214" s="9">
        <v>57.630338066999997</v>
      </c>
      <c r="N214" s="9">
        <v>29.262201736139545</v>
      </c>
    </row>
    <row r="215" spans="7:14" x14ac:dyDescent="0.25">
      <c r="G215" s="32"/>
      <c r="H215" s="9">
        <v>7958.4004486919994</v>
      </c>
      <c r="I215" s="9">
        <v>197431.73884935002</v>
      </c>
      <c r="J215" s="9"/>
      <c r="K215" s="9">
        <v>40.891076626</v>
      </c>
      <c r="L215" s="9">
        <v>4.3771083209999997</v>
      </c>
      <c r="M215" s="9">
        <v>86.520653181</v>
      </c>
      <c r="N215" s="9">
        <v>22.420373262341464</v>
      </c>
    </row>
    <row r="216" spans="7:14" x14ac:dyDescent="0.25">
      <c r="G216" s="32"/>
      <c r="H216" s="9">
        <v>7695.6699996419993</v>
      </c>
      <c r="I216" s="9">
        <v>246866.220116054</v>
      </c>
      <c r="J216" s="9"/>
      <c r="K216" s="9">
        <v>40.876964612999998</v>
      </c>
      <c r="L216" s="9">
        <v>5.2218927239999999</v>
      </c>
      <c r="M216" s="9">
        <v>106.15466760699999</v>
      </c>
      <c r="N216" s="9">
        <v>28.033761493999329</v>
      </c>
    </row>
    <row r="217" spans="7:14" x14ac:dyDescent="0.25">
      <c r="G217" s="32"/>
      <c r="H217" s="9">
        <v>25.361127961999998</v>
      </c>
      <c r="I217" s="9">
        <v>18525.754854715</v>
      </c>
      <c r="J217" s="9"/>
      <c r="K217" s="9">
        <v>0</v>
      </c>
      <c r="L217" s="9">
        <v>3.0814108890000003</v>
      </c>
      <c r="M217" s="9">
        <v>159.09964198099999</v>
      </c>
      <c r="N217" s="9">
        <v>2.0748271376152121</v>
      </c>
    </row>
    <row r="218" spans="7:14" x14ac:dyDescent="0.25">
      <c r="G218" s="32"/>
      <c r="H218" s="9">
        <v>1079.8723785029999</v>
      </c>
      <c r="I218" s="9">
        <v>717527.48633725801</v>
      </c>
      <c r="J218" s="9"/>
      <c r="K218" s="9">
        <v>0</v>
      </c>
      <c r="L218" s="9">
        <v>138.13840747100002</v>
      </c>
      <c r="M218" s="9">
        <v>6573.8541379019998</v>
      </c>
      <c r="N218" s="9">
        <v>80.360415609141427</v>
      </c>
    </row>
    <row r="221" spans="7:14" x14ac:dyDescent="0.25">
      <c r="G221" s="44" t="s">
        <v>8248</v>
      </c>
    </row>
    <row r="223" spans="7:14" x14ac:dyDescent="0.25">
      <c r="G223" s="32" t="s">
        <v>8180</v>
      </c>
      <c r="H223" s="32" t="s">
        <v>8213</v>
      </c>
      <c r="I223" s="32" t="s">
        <v>8214</v>
      </c>
      <c r="J223" s="32" t="s">
        <v>8251</v>
      </c>
      <c r="K223" s="32" t="s">
        <v>8215</v>
      </c>
      <c r="L223" s="32" t="s">
        <v>8216</v>
      </c>
      <c r="M223" s="32" t="s">
        <v>8217</v>
      </c>
      <c r="N223" s="32" t="s">
        <v>8218</v>
      </c>
    </row>
    <row r="224" spans="7:14" x14ac:dyDescent="0.25">
      <c r="G224" s="32" t="s">
        <v>8191</v>
      </c>
      <c r="H224" s="9">
        <v>165821.79559768701</v>
      </c>
      <c r="I224" s="9">
        <v>5725022.0358812995</v>
      </c>
      <c r="J224" s="9"/>
      <c r="K224" s="9">
        <v>925.07014471999798</v>
      </c>
      <c r="L224" s="9">
        <v>294.91256052800003</v>
      </c>
      <c r="M224" s="9">
        <v>10432.416144917001</v>
      </c>
      <c r="N224" s="9">
        <v>648.79277757891487</v>
      </c>
    </row>
    <row r="225" spans="7:14" x14ac:dyDescent="0.25">
      <c r="G225" s="32" t="s">
        <v>8192</v>
      </c>
      <c r="H225" s="9">
        <v>380.543678478</v>
      </c>
      <c r="I225" s="9">
        <v>205115.24515443301</v>
      </c>
      <c r="J225" s="9"/>
      <c r="K225" s="9">
        <v>77.083878322999993</v>
      </c>
      <c r="L225" s="9">
        <v>39.710530248000005</v>
      </c>
      <c r="M225" s="9">
        <v>1688.256002591</v>
      </c>
      <c r="N225" s="9">
        <v>23.105231244964219</v>
      </c>
    </row>
    <row r="226" spans="7:14" x14ac:dyDescent="0.25">
      <c r="G226" s="32" t="s">
        <v>8193</v>
      </c>
      <c r="H226" s="9">
        <v>134278.24211773698</v>
      </c>
      <c r="I226" s="9">
        <v>4081900.6620642599</v>
      </c>
      <c r="J226" s="9"/>
      <c r="K226" s="9">
        <v>707.74211752999793</v>
      </c>
      <c r="L226" s="9">
        <v>86.56453021900009</v>
      </c>
      <c r="M226" s="9">
        <v>1760.9007035879999</v>
      </c>
      <c r="N226" s="9">
        <v>463.53596709471367</v>
      </c>
    </row>
    <row r="227" spans="7:14" x14ac:dyDescent="0.25">
      <c r="G227" s="32" t="s">
        <v>8194</v>
      </c>
      <c r="H227" s="9">
        <v>14403.705846673001</v>
      </c>
      <c r="I227" s="9">
        <v>257654.92850520901</v>
      </c>
      <c r="J227" s="9"/>
      <c r="K227" s="9">
        <v>58.476107628000001</v>
      </c>
      <c r="L227" s="9">
        <v>17.818680656000002</v>
      </c>
      <c r="M227" s="9">
        <v>57.630338066999997</v>
      </c>
      <c r="N227" s="9">
        <v>29.262201736139545</v>
      </c>
    </row>
    <row r="228" spans="7:14" x14ac:dyDescent="0.25">
      <c r="G228" s="32" t="s">
        <v>8195</v>
      </c>
      <c r="H228" s="9">
        <v>7958.4004486919994</v>
      </c>
      <c r="I228" s="9">
        <v>197431.73884935002</v>
      </c>
      <c r="J228" s="9"/>
      <c r="K228" s="9">
        <v>40.891076626</v>
      </c>
      <c r="L228" s="9">
        <v>4.3771083209999997</v>
      </c>
      <c r="M228" s="9">
        <v>86.520653181</v>
      </c>
      <c r="N228" s="9">
        <v>22.420373262341464</v>
      </c>
    </row>
    <row r="229" spans="7:14" x14ac:dyDescent="0.25">
      <c r="G229" s="32" t="s">
        <v>8196</v>
      </c>
      <c r="H229" s="9">
        <v>7695.6699996419993</v>
      </c>
      <c r="I229" s="9">
        <v>246866.220116054</v>
      </c>
      <c r="J229" s="9"/>
      <c r="K229" s="9">
        <v>40.876964612999998</v>
      </c>
      <c r="L229" s="9">
        <v>5.2218927239999999</v>
      </c>
      <c r="M229" s="9">
        <v>106.15466760699999</v>
      </c>
      <c r="N229" s="9">
        <v>28.033761493999329</v>
      </c>
    </row>
    <row r="230" spans="7:14" x14ac:dyDescent="0.25">
      <c r="G230" s="32" t="s">
        <v>8197</v>
      </c>
      <c r="H230" s="9">
        <v>25.361127961999998</v>
      </c>
      <c r="I230" s="9">
        <v>18525.754854715</v>
      </c>
      <c r="J230" s="9"/>
      <c r="K230" s="9">
        <v>0</v>
      </c>
      <c r="L230" s="9">
        <v>3.0814108890000003</v>
      </c>
      <c r="M230" s="9">
        <v>159.09964198099999</v>
      </c>
      <c r="N230" s="9">
        <v>2.0748271376152121</v>
      </c>
    </row>
    <row r="231" spans="7:14" x14ac:dyDescent="0.25">
      <c r="G231" s="32" t="s">
        <v>8198</v>
      </c>
      <c r="H231" s="9">
        <v>1079.8723785029999</v>
      </c>
      <c r="I231" s="9">
        <v>717527.48633725801</v>
      </c>
      <c r="J231" s="9"/>
      <c r="K231" s="9">
        <v>0</v>
      </c>
      <c r="L231" s="9">
        <v>138.13840747100002</v>
      </c>
      <c r="M231" s="9">
        <v>6573.8541379019998</v>
      </c>
      <c r="N231" s="9">
        <v>80.360415609141427</v>
      </c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ALL</vt:lpstr>
      <vt:lpstr>BUS</vt:lpstr>
      <vt:lpstr>CAR</vt:lpstr>
      <vt:lpstr>MACHINERY</vt:lpstr>
      <vt:lpstr>MOTO</vt:lpstr>
      <vt:lpstr>OTHER</vt:lpstr>
      <vt:lpstr>TAXI</vt:lpstr>
      <vt:lpstr>TRAILER</vt:lpstr>
      <vt:lpstr>TRUCK</vt:lpstr>
      <vt:lpstr>DATA</vt:lpstr>
      <vt:lpstr>IBARRA-GYE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cp:lastPrinted>2021-08-20T18:35:30Z</cp:lastPrinted>
  <dcterms:created xsi:type="dcterms:W3CDTF">2021-06-22T01:19:22Z</dcterms:created>
  <dcterms:modified xsi:type="dcterms:W3CDTF">2022-01-21T07:27:14Z</dcterms:modified>
</cp:coreProperties>
</file>